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bban\Downloads\"/>
    </mc:Choice>
  </mc:AlternateContent>
  <xr:revisionPtr revIDLastSave="0" documentId="13_ncr:1_{7142A4F6-AD72-4EF6-9369-FEB7A1BDED00}" xr6:coauthVersionLast="47" xr6:coauthVersionMax="47" xr10:uidLastSave="{00000000-0000-0000-0000-000000000000}"/>
  <bookViews>
    <workbookView xWindow="-110" yWindow="-110" windowWidth="19420" windowHeight="11020" firstSheet="1" activeTab="9" xr2:uid="{00000000-000D-0000-FFFF-FFFF00000000}"/>
  </bookViews>
  <sheets>
    <sheet name="TUGU" sheetId="1" r:id="rId1"/>
    <sheet name="MSIN" sheetId="2" r:id="rId2"/>
    <sheet name="SWAT" sheetId="3" r:id="rId3"/>
    <sheet name="TNCA" sheetId="4" r:id="rId4"/>
    <sheet name="MAPA" sheetId="5" r:id="rId5"/>
    <sheet name="TCPI" sheetId="6" r:id="rId6"/>
    <sheet name="IPCC" sheetId="7" r:id="rId7"/>
    <sheet name="RISE" sheetId="8" r:id="rId8"/>
    <sheet name="BPTR" sheetId="9" r:id="rId9"/>
    <sheet name="POLL" sheetId="10" r:id="rId10"/>
    <sheet name="NFCX" sheetId="11" r:id="rId11"/>
    <sheet name="MGRO" sheetId="12" r:id="rId12"/>
    <sheet name="NUSA" sheetId="13" r:id="rId13"/>
    <sheet name="FILM" sheetId="14" r:id="rId14"/>
    <sheet name="ANDI" sheetId="15" r:id="rId15"/>
    <sheet name="LAND" sheetId="16" r:id="rId16"/>
    <sheet name="MOLI" sheetId="17" r:id="rId17"/>
    <sheet name="PANI" sheetId="18" r:id="rId18"/>
    <sheet name="DIGI" sheetId="19" r:id="rId19"/>
    <sheet name="CITY" sheetId="20" r:id="rId20"/>
    <sheet name="SAPX" sheetId="21" r:id="rId21"/>
    <sheet name="SURE" sheetId="22" r:id="rId22"/>
    <sheet name="HKMU" sheetId="23" r:id="rId23"/>
    <sheet name="MPRO" sheetId="24" r:id="rId24"/>
    <sheet name="DUCK" sheetId="25" r:id="rId25"/>
    <sheet name="GOOD" sheetId="26" r:id="rId26"/>
    <sheet name="SKRN" sheetId="27" r:id="rId27"/>
    <sheet name="YELO" sheetId="28" r:id="rId28"/>
    <sheet name="CAKK" sheetId="29" r:id="rId29"/>
    <sheet name="SATU" sheetId="30" r:id="rId30"/>
    <sheet name="SOSS" sheetId="31" r:id="rId31"/>
    <sheet name="DEAL" sheetId="32" r:id="rId32"/>
    <sheet name="POLA" sheetId="33" r:id="rId33"/>
    <sheet name="DIVA" sheetId="34" r:id="rId34"/>
    <sheet name="LUCK" sheetId="35" r:id="rId35"/>
    <sheet name="URBN" sheetId="36" r:id="rId36"/>
    <sheet name="SOTS" sheetId="37" r:id="rId37"/>
    <sheet name="ZONE" sheetId="38" r:id="rId38"/>
    <sheet name="PEHA" sheetId="39" r:id="rId39"/>
    <sheet name="FOOD" sheetId="40" r:id="rId40"/>
    <sheet name="BEEF" sheetId="41" r:id="rId41"/>
    <sheet name="POLI" sheetId="42" r:id="rId42"/>
    <sheet name="CLAY" sheetId="43" r:id="rId43"/>
    <sheet name="NATO" sheetId="44" r:id="rId44"/>
    <sheet name="JAYA" sheetId="45" r:id="rId45"/>
    <sheet name="COCO" sheetId="46" r:id="rId46"/>
    <sheet name="MTPS" sheetId="47" r:id="rId47"/>
    <sheet name="CPRI" sheetId="48" r:id="rId48"/>
    <sheet name="HRME" sheetId="49" r:id="rId49"/>
    <sheet name="POSA" sheetId="50" r:id="rId50"/>
    <sheet name="JAST" sheetId="51" r:id="rId51"/>
    <sheet name="FITT" sheetId="52" r:id="rId52"/>
    <sheet name="BOLA" sheetId="53" r:id="rId53"/>
    <sheet name="CCSI" sheetId="54" r:id="rId54"/>
    <sheet name="SFAN" sheetId="55" r:id="rId55"/>
    <sheet name="POLU" sheetId="56" r:id="rId56"/>
    <sheet name="KJEN" sheetId="57" r:id="rId57"/>
    <sheet name="KAYU" sheetId="58" r:id="rId58"/>
    <sheet name="ITIC" sheetId="59" r:id="rId59"/>
    <sheet name="PAMG" sheetId="60" r:id="rId60"/>
    <sheet name="IPTV" sheetId="61" r:id="rId61"/>
    <sheet name="BLUE" sheetId="62" r:id="rId62"/>
    <sheet name="ENVY" sheetId="63" r:id="rId63"/>
    <sheet name="EAST" sheetId="64" r:id="rId64"/>
    <sheet name="LIFE" sheetId="65" r:id="rId65"/>
    <sheet name="FUJI" sheetId="66" r:id="rId66"/>
    <sheet name="KOTA" sheetId="67" r:id="rId67"/>
    <sheet name="INOV" sheetId="68" r:id="rId68"/>
    <sheet name="ARKA" sheetId="69" r:id="rId69"/>
    <sheet name="SMKL" sheetId="70" r:id="rId70"/>
    <sheet name="HDIT" sheetId="71" r:id="rId71"/>
    <sheet name="KEEN" sheetId="72" r:id="rId72"/>
    <sheet name="BAPI" sheetId="73" r:id="rId73"/>
    <sheet name="TFAS" sheetId="74" r:id="rId74"/>
    <sheet name="GGRP" sheetId="75" r:id="rId75"/>
    <sheet name="OPMS" sheetId="76" r:id="rId76"/>
    <sheet name="NZIA" sheetId="77" r:id="rId77"/>
    <sheet name="SLIS" sheetId="78" r:id="rId78"/>
    <sheet name="PURE" sheetId="79" r:id="rId79"/>
    <sheet name="IRRA" sheetId="80" r:id="rId80"/>
    <sheet name="DMMX" sheetId="81" r:id="rId81"/>
    <sheet name="SINI" sheetId="82" r:id="rId82"/>
    <sheet name="WOWS" sheetId="83" r:id="rId83"/>
    <sheet name="ESIP" sheetId="84" r:id="rId84"/>
    <sheet name="TEBE" sheetId="85" r:id="rId85"/>
    <sheet name="KEJU" sheetId="86" r:id="rId86"/>
    <sheet name="PSGO" sheetId="87" r:id="rId87"/>
    <sheet name="AGAR" sheetId="88" r:id="rId88"/>
    <sheet name="IFSH" sheetId="89" r:id="rId89"/>
    <sheet name="REAL" sheetId="90" r:id="rId90"/>
    <sheet name="IFII" sheetId="91" r:id="rId91"/>
    <sheet name="PMJS" sheetId="92" r:id="rId92"/>
    <sheet name="UCID" sheetId="93" r:id="rId93"/>
    <sheet name="GLVA" sheetId="94" r:id="rId94"/>
    <sheet name="PGJO" sheetId="95" r:id="rId95"/>
    <sheet name="AMAR" sheetId="96" r:id="rId96"/>
    <sheet name="CSRA" sheetId="97" r:id="rId97"/>
    <sheet name="INDO" sheetId="98" r:id="rId98"/>
    <sheet name="AMOR" sheetId="99" r:id="rId99"/>
    <sheet name="TRIN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00" l="1"/>
  <c r="N37" i="100"/>
  <c r="M37" i="100"/>
  <c r="L37" i="100"/>
  <c r="K37" i="100"/>
  <c r="J37" i="100"/>
  <c r="I37" i="100"/>
  <c r="H37" i="100"/>
  <c r="E37" i="100"/>
  <c r="D37" i="100"/>
  <c r="O36" i="100"/>
  <c r="N36" i="100"/>
  <c r="M36" i="100"/>
  <c r="L36" i="100"/>
  <c r="K36" i="100"/>
  <c r="J36" i="100"/>
  <c r="I36" i="100"/>
  <c r="H36" i="100"/>
  <c r="E36" i="100"/>
  <c r="D36" i="100"/>
  <c r="O35" i="100"/>
  <c r="N35" i="100"/>
  <c r="M35" i="100"/>
  <c r="L35" i="100"/>
  <c r="K35" i="100"/>
  <c r="J35" i="100"/>
  <c r="I35" i="100"/>
  <c r="E35" i="100"/>
  <c r="D35" i="100"/>
  <c r="H35" i="100" s="1"/>
  <c r="O34" i="100"/>
  <c r="N34" i="100"/>
  <c r="M34" i="100"/>
  <c r="L34" i="100"/>
  <c r="K34" i="100"/>
  <c r="J34" i="100"/>
  <c r="I34" i="100"/>
  <c r="E34" i="100"/>
  <c r="D34" i="100"/>
  <c r="H34" i="100" s="1"/>
  <c r="O33" i="100"/>
  <c r="N33" i="100"/>
  <c r="M33" i="100"/>
  <c r="L33" i="100"/>
  <c r="K33" i="100"/>
  <c r="J33" i="100"/>
  <c r="I33" i="100"/>
  <c r="E33" i="100"/>
  <c r="D33" i="100"/>
  <c r="H33" i="100" s="1"/>
  <c r="O32" i="100"/>
  <c r="N32" i="100"/>
  <c r="M32" i="100"/>
  <c r="L32" i="100"/>
  <c r="K32" i="100"/>
  <c r="J32" i="100"/>
  <c r="I32" i="100"/>
  <c r="E32" i="100"/>
  <c r="D32" i="100"/>
  <c r="H32" i="100" s="1"/>
  <c r="O25" i="100"/>
  <c r="N25" i="100"/>
  <c r="M25" i="100"/>
  <c r="L25" i="100"/>
  <c r="K25" i="100"/>
  <c r="J25" i="100"/>
  <c r="I25" i="100"/>
  <c r="E25" i="100"/>
  <c r="D25" i="100"/>
  <c r="H25" i="100" s="1"/>
  <c r="H29" i="100" s="1"/>
  <c r="O21" i="100"/>
  <c r="N21" i="100"/>
  <c r="M21" i="100"/>
  <c r="L21" i="100"/>
  <c r="K21" i="100"/>
  <c r="J21" i="100"/>
  <c r="I21" i="100"/>
  <c r="E21" i="100"/>
  <c r="D21" i="100"/>
  <c r="H21" i="100" s="1"/>
  <c r="O16" i="100"/>
  <c r="N16" i="100"/>
  <c r="M16" i="100"/>
  <c r="L16" i="100"/>
  <c r="K16" i="100"/>
  <c r="J16" i="100"/>
  <c r="I16" i="100"/>
  <c r="E16" i="100"/>
  <c r="D16" i="100"/>
  <c r="H16" i="100" s="1"/>
  <c r="O15" i="100"/>
  <c r="N15" i="100"/>
  <c r="M15" i="100"/>
  <c r="L15" i="100"/>
  <c r="K15" i="100"/>
  <c r="J15" i="100"/>
  <c r="I15" i="100"/>
  <c r="E15" i="100"/>
  <c r="D15" i="100"/>
  <c r="H15" i="100" s="1"/>
  <c r="O14" i="100"/>
  <c r="N14" i="100"/>
  <c r="M14" i="100"/>
  <c r="L14" i="100"/>
  <c r="K14" i="100"/>
  <c r="J14" i="100"/>
  <c r="I14" i="100"/>
  <c r="E14" i="100"/>
  <c r="D14" i="100"/>
  <c r="H14" i="100" s="1"/>
  <c r="O13" i="100"/>
  <c r="N13" i="100"/>
  <c r="M13" i="100"/>
  <c r="L13" i="100"/>
  <c r="K13" i="100"/>
  <c r="J13" i="100"/>
  <c r="I13" i="100"/>
  <c r="E13" i="100"/>
  <c r="D13" i="100"/>
  <c r="H13" i="100" s="1"/>
  <c r="O12" i="100"/>
  <c r="N12" i="100"/>
  <c r="M12" i="100"/>
  <c r="L12" i="100"/>
  <c r="K12" i="100"/>
  <c r="J12" i="100"/>
  <c r="I12" i="100"/>
  <c r="E12" i="100"/>
  <c r="D12" i="100"/>
  <c r="H12" i="100" s="1"/>
  <c r="O11" i="100"/>
  <c r="N11" i="100"/>
  <c r="M11" i="100"/>
  <c r="L11" i="100"/>
  <c r="K11" i="100"/>
  <c r="J11" i="100"/>
  <c r="I11" i="100"/>
  <c r="E11" i="100"/>
  <c r="D11" i="100"/>
  <c r="H11" i="100" s="1"/>
  <c r="O9" i="100"/>
  <c r="N9" i="100"/>
  <c r="M9" i="100"/>
  <c r="L9" i="100"/>
  <c r="K9" i="100"/>
  <c r="J9" i="100"/>
  <c r="I9" i="100"/>
  <c r="E9" i="100"/>
  <c r="D9" i="100"/>
  <c r="O8" i="100"/>
  <c r="N8" i="100"/>
  <c r="M8" i="100"/>
  <c r="L8" i="100"/>
  <c r="K8" i="100"/>
  <c r="J8" i="100"/>
  <c r="I8" i="100"/>
  <c r="E8" i="100"/>
  <c r="D8" i="100"/>
  <c r="H8" i="100" s="1"/>
  <c r="O7" i="100"/>
  <c r="N7" i="100"/>
  <c r="M7" i="100"/>
  <c r="L7" i="100"/>
  <c r="K7" i="100"/>
  <c r="J7" i="100"/>
  <c r="I7" i="100"/>
  <c r="E7" i="100"/>
  <c r="D7" i="100"/>
  <c r="H7" i="100" s="1"/>
  <c r="O6" i="100"/>
  <c r="N6" i="100"/>
  <c r="M6" i="100"/>
  <c r="L6" i="100"/>
  <c r="K6" i="100"/>
  <c r="J6" i="100"/>
  <c r="I6" i="100"/>
  <c r="E6" i="100"/>
  <c r="D6" i="100"/>
  <c r="H6" i="100" s="1"/>
  <c r="O5" i="100"/>
  <c r="O23" i="100" s="1"/>
  <c r="N5" i="100"/>
  <c r="N23" i="100" s="1"/>
  <c r="M5" i="100"/>
  <c r="M23" i="100" s="1"/>
  <c r="L5" i="100"/>
  <c r="L23" i="100" s="1"/>
  <c r="L24" i="100" s="1"/>
  <c r="K5" i="100"/>
  <c r="K23" i="100" s="1"/>
  <c r="K24" i="100" s="1"/>
  <c r="J5" i="100"/>
  <c r="J23" i="100" s="1"/>
  <c r="I5" i="100"/>
  <c r="I23" i="100" s="1"/>
  <c r="E5" i="100"/>
  <c r="E23" i="100" s="1"/>
  <c r="D5" i="100"/>
  <c r="O4" i="100"/>
  <c r="O27" i="100" s="1"/>
  <c r="N4" i="100"/>
  <c r="N27" i="100" s="1"/>
  <c r="M4" i="100"/>
  <c r="M27" i="100" s="1"/>
  <c r="L4" i="100"/>
  <c r="L27" i="100" s="1"/>
  <c r="K4" i="100"/>
  <c r="K27" i="100" s="1"/>
  <c r="J4" i="100"/>
  <c r="J27" i="100" s="1"/>
  <c r="I4" i="100"/>
  <c r="I27" i="100" s="1"/>
  <c r="E4" i="100"/>
  <c r="E27" i="100" s="1"/>
  <c r="D4" i="100"/>
  <c r="H3" i="100"/>
  <c r="O2" i="100"/>
  <c r="O20" i="100" s="1"/>
  <c r="N2" i="100"/>
  <c r="N20" i="100" s="1"/>
  <c r="M2" i="100"/>
  <c r="M20" i="100" s="1"/>
  <c r="L2" i="100"/>
  <c r="L20" i="100" s="1"/>
  <c r="K2" i="100"/>
  <c r="K20" i="100" s="1"/>
  <c r="J2" i="100"/>
  <c r="J20" i="100" s="1"/>
  <c r="I2" i="100"/>
  <c r="I20" i="100" s="1"/>
  <c r="E2" i="100"/>
  <c r="E20" i="100" s="1"/>
  <c r="D2" i="100"/>
  <c r="P37" i="99"/>
  <c r="O37" i="99"/>
  <c r="N37" i="99"/>
  <c r="M37" i="99"/>
  <c r="L37" i="99"/>
  <c r="K37" i="99"/>
  <c r="J37" i="99"/>
  <c r="I37" i="99"/>
  <c r="H37" i="99"/>
  <c r="E37" i="99"/>
  <c r="D37" i="99"/>
  <c r="P36" i="99"/>
  <c r="O36" i="99"/>
  <c r="N36" i="99"/>
  <c r="M36" i="99"/>
  <c r="L36" i="99"/>
  <c r="K36" i="99"/>
  <c r="J36" i="99"/>
  <c r="I36" i="99"/>
  <c r="H36" i="99"/>
  <c r="E36" i="99"/>
  <c r="D36" i="99"/>
  <c r="P35" i="99"/>
  <c r="O35" i="99"/>
  <c r="N35" i="99"/>
  <c r="M35" i="99"/>
  <c r="L35" i="99"/>
  <c r="K35" i="99"/>
  <c r="J35" i="99"/>
  <c r="I35" i="99"/>
  <c r="E35" i="99"/>
  <c r="D35" i="99"/>
  <c r="H35" i="99" s="1"/>
  <c r="P34" i="99"/>
  <c r="O34" i="99"/>
  <c r="N34" i="99"/>
  <c r="M34" i="99"/>
  <c r="L34" i="99"/>
  <c r="K34" i="99"/>
  <c r="J34" i="99"/>
  <c r="I34" i="99"/>
  <c r="E34" i="99"/>
  <c r="D34" i="99"/>
  <c r="H34" i="99" s="1"/>
  <c r="P33" i="99"/>
  <c r="O33" i="99"/>
  <c r="N33" i="99"/>
  <c r="M33" i="99"/>
  <c r="L33" i="99"/>
  <c r="K33" i="99"/>
  <c r="J33" i="99"/>
  <c r="I33" i="99"/>
  <c r="E33" i="99"/>
  <c r="D33" i="99"/>
  <c r="H33" i="99" s="1"/>
  <c r="P32" i="99"/>
  <c r="O32" i="99"/>
  <c r="N32" i="99"/>
  <c r="M32" i="99"/>
  <c r="L32" i="99"/>
  <c r="K32" i="99"/>
  <c r="J32" i="99"/>
  <c r="I32" i="99"/>
  <c r="E32" i="99"/>
  <c r="D32" i="99"/>
  <c r="H32" i="99" s="1"/>
  <c r="P25" i="99"/>
  <c r="O25" i="99"/>
  <c r="N25" i="99"/>
  <c r="M25" i="99"/>
  <c r="L25" i="99"/>
  <c r="K25" i="99"/>
  <c r="K29" i="99" s="1"/>
  <c r="J25" i="99"/>
  <c r="I25" i="99"/>
  <c r="E25" i="99"/>
  <c r="D25" i="99"/>
  <c r="H25" i="99" s="1"/>
  <c r="H29" i="99" s="1"/>
  <c r="P21" i="99"/>
  <c r="O21" i="99"/>
  <c r="N21" i="99"/>
  <c r="M21" i="99"/>
  <c r="L21" i="99"/>
  <c r="K21" i="99"/>
  <c r="J21" i="99"/>
  <c r="I21" i="99"/>
  <c r="E21" i="99"/>
  <c r="D21" i="99"/>
  <c r="P16" i="99"/>
  <c r="O16" i="99"/>
  <c r="N16" i="99"/>
  <c r="M16" i="99"/>
  <c r="L16" i="99"/>
  <c r="K16" i="99"/>
  <c r="J16" i="99"/>
  <c r="I16" i="99"/>
  <c r="E16" i="99"/>
  <c r="D16" i="99"/>
  <c r="H16" i="99" s="1"/>
  <c r="P15" i="99"/>
  <c r="O15" i="99"/>
  <c r="N15" i="99"/>
  <c r="M15" i="99"/>
  <c r="L15" i="99"/>
  <c r="K15" i="99"/>
  <c r="J15" i="99"/>
  <c r="I15" i="99"/>
  <c r="E15" i="99"/>
  <c r="D15" i="99"/>
  <c r="H15" i="99" s="1"/>
  <c r="P14" i="99"/>
  <c r="O14" i="99"/>
  <c r="N14" i="99"/>
  <c r="M14" i="99"/>
  <c r="L14" i="99"/>
  <c r="K14" i="99"/>
  <c r="J14" i="99"/>
  <c r="I14" i="99"/>
  <c r="E14" i="99"/>
  <c r="D14" i="99"/>
  <c r="H14" i="99" s="1"/>
  <c r="P13" i="99"/>
  <c r="O13" i="99"/>
  <c r="N13" i="99"/>
  <c r="M13" i="99"/>
  <c r="L13" i="99"/>
  <c r="K13" i="99"/>
  <c r="J13" i="99"/>
  <c r="I13" i="99"/>
  <c r="E13" i="99"/>
  <c r="D13" i="99"/>
  <c r="H13" i="99" s="1"/>
  <c r="P12" i="99"/>
  <c r="O12" i="99"/>
  <c r="N12" i="99"/>
  <c r="M12" i="99"/>
  <c r="L12" i="99"/>
  <c r="K12" i="99"/>
  <c r="J12" i="99"/>
  <c r="I12" i="99"/>
  <c r="E12" i="99"/>
  <c r="D12" i="99"/>
  <c r="H12" i="99" s="1"/>
  <c r="P11" i="99"/>
  <c r="O11" i="99"/>
  <c r="N11" i="99"/>
  <c r="M11" i="99"/>
  <c r="L11" i="99"/>
  <c r="K11" i="99"/>
  <c r="J11" i="99"/>
  <c r="I11" i="99"/>
  <c r="E11" i="99"/>
  <c r="D11" i="99"/>
  <c r="H11" i="99" s="1"/>
  <c r="P9" i="99"/>
  <c r="O9" i="99"/>
  <c r="N9" i="99"/>
  <c r="M9" i="99"/>
  <c r="L9" i="99"/>
  <c r="K9" i="99"/>
  <c r="J9" i="99"/>
  <c r="I9" i="99"/>
  <c r="E9" i="99"/>
  <c r="D9" i="99"/>
  <c r="P8" i="99"/>
  <c r="O8" i="99"/>
  <c r="N8" i="99"/>
  <c r="M8" i="99"/>
  <c r="L8" i="99"/>
  <c r="K8" i="99"/>
  <c r="J8" i="99"/>
  <c r="I8" i="99"/>
  <c r="E8" i="99"/>
  <c r="D8" i="99"/>
  <c r="H8" i="99" s="1"/>
  <c r="P7" i="99"/>
  <c r="O7" i="99"/>
  <c r="N7" i="99"/>
  <c r="M7" i="99"/>
  <c r="L7" i="99"/>
  <c r="K7" i="99"/>
  <c r="J7" i="99"/>
  <c r="I7" i="99"/>
  <c r="E7" i="99"/>
  <c r="D7" i="99"/>
  <c r="H7" i="99" s="1"/>
  <c r="P6" i="99"/>
  <c r="O6" i="99"/>
  <c r="N6" i="99"/>
  <c r="M6" i="99"/>
  <c r="L6" i="99"/>
  <c r="K6" i="99"/>
  <c r="J6" i="99"/>
  <c r="I6" i="99"/>
  <c r="E6" i="99"/>
  <c r="D6" i="99"/>
  <c r="H6" i="99" s="1"/>
  <c r="P5" i="99"/>
  <c r="P23" i="99" s="1"/>
  <c r="O5" i="99"/>
  <c r="O23" i="99" s="1"/>
  <c r="N5" i="99"/>
  <c r="N23" i="99" s="1"/>
  <c r="M5" i="99"/>
  <c r="M23" i="99" s="1"/>
  <c r="L5" i="99"/>
  <c r="L23" i="99" s="1"/>
  <c r="L24" i="99" s="1"/>
  <c r="K5" i="99"/>
  <c r="K23" i="99" s="1"/>
  <c r="J5" i="99"/>
  <c r="J23" i="99" s="1"/>
  <c r="I5" i="99"/>
  <c r="I23" i="99" s="1"/>
  <c r="E5" i="99"/>
  <c r="E23" i="99" s="1"/>
  <c r="D5" i="99"/>
  <c r="P4" i="99"/>
  <c r="P27" i="99" s="1"/>
  <c r="O4" i="99"/>
  <c r="O27" i="99" s="1"/>
  <c r="N4" i="99"/>
  <c r="N27" i="99" s="1"/>
  <c r="M4" i="99"/>
  <c r="M27" i="99" s="1"/>
  <c r="L4" i="99"/>
  <c r="L27" i="99" s="1"/>
  <c r="K4" i="99"/>
  <c r="K27" i="99" s="1"/>
  <c r="K30" i="99" s="1"/>
  <c r="J4" i="99"/>
  <c r="J27" i="99" s="1"/>
  <c r="I4" i="99"/>
  <c r="I27" i="99" s="1"/>
  <c r="E4" i="99"/>
  <c r="E27" i="99" s="1"/>
  <c r="D4" i="99"/>
  <c r="H3" i="99"/>
  <c r="P2" i="99"/>
  <c r="P20" i="99" s="1"/>
  <c r="O2" i="99"/>
  <c r="O20" i="99" s="1"/>
  <c r="N2" i="99"/>
  <c r="N20" i="99" s="1"/>
  <c r="M2" i="99"/>
  <c r="M20" i="99" s="1"/>
  <c r="L2" i="99"/>
  <c r="L20" i="99" s="1"/>
  <c r="K2" i="99"/>
  <c r="K20" i="99" s="1"/>
  <c r="J2" i="99"/>
  <c r="J20" i="99" s="1"/>
  <c r="I2" i="99"/>
  <c r="I20" i="99" s="1"/>
  <c r="E2" i="99"/>
  <c r="E20" i="99" s="1"/>
  <c r="D2" i="99"/>
  <c r="H2" i="99" s="1"/>
  <c r="O37" i="98"/>
  <c r="N37" i="98"/>
  <c r="M37" i="98"/>
  <c r="L37" i="98"/>
  <c r="K37" i="98"/>
  <c r="J37" i="98"/>
  <c r="I37" i="98"/>
  <c r="H37" i="98"/>
  <c r="E37" i="98"/>
  <c r="D37" i="98"/>
  <c r="O36" i="98"/>
  <c r="N36" i="98"/>
  <c r="M36" i="98"/>
  <c r="L36" i="98"/>
  <c r="K36" i="98"/>
  <c r="J36" i="98"/>
  <c r="I36" i="98"/>
  <c r="H36" i="98"/>
  <c r="E36" i="98"/>
  <c r="D36" i="98"/>
  <c r="O35" i="98"/>
  <c r="N35" i="98"/>
  <c r="M35" i="98"/>
  <c r="L35" i="98"/>
  <c r="K35" i="98"/>
  <c r="J35" i="98"/>
  <c r="I35" i="98"/>
  <c r="E35" i="98"/>
  <c r="D35" i="98"/>
  <c r="H35" i="98" s="1"/>
  <c r="O34" i="98"/>
  <c r="N34" i="98"/>
  <c r="M34" i="98"/>
  <c r="L34" i="98"/>
  <c r="K34" i="98"/>
  <c r="J34" i="98"/>
  <c r="I34" i="98"/>
  <c r="E34" i="98"/>
  <c r="D34" i="98"/>
  <c r="H34" i="98" s="1"/>
  <c r="O33" i="98"/>
  <c r="N33" i="98"/>
  <c r="M33" i="98"/>
  <c r="L33" i="98"/>
  <c r="K33" i="98"/>
  <c r="J33" i="98"/>
  <c r="I33" i="98"/>
  <c r="E33" i="98"/>
  <c r="D33" i="98"/>
  <c r="H33" i="98" s="1"/>
  <c r="O32" i="98"/>
  <c r="N32" i="98"/>
  <c r="M32" i="98"/>
  <c r="L32" i="98"/>
  <c r="K32" i="98"/>
  <c r="J32" i="98"/>
  <c r="I32" i="98"/>
  <c r="E32" i="98"/>
  <c r="D32" i="98"/>
  <c r="H32" i="98" s="1"/>
  <c r="O25" i="98"/>
  <c r="N25" i="98"/>
  <c r="M25" i="98"/>
  <c r="L25" i="98"/>
  <c r="K25" i="98"/>
  <c r="J25" i="98"/>
  <c r="I25" i="98"/>
  <c r="E25" i="98"/>
  <c r="D25" i="98"/>
  <c r="H25" i="98" s="1"/>
  <c r="H29" i="98" s="1"/>
  <c r="O21" i="98"/>
  <c r="N21" i="98"/>
  <c r="M21" i="98"/>
  <c r="L21" i="98"/>
  <c r="K21" i="98"/>
  <c r="J21" i="98"/>
  <c r="I21" i="98"/>
  <c r="E21" i="98"/>
  <c r="D21" i="98"/>
  <c r="H21" i="98" s="1"/>
  <c r="O16" i="98"/>
  <c r="N16" i="98"/>
  <c r="M16" i="98"/>
  <c r="L16" i="98"/>
  <c r="K16" i="98"/>
  <c r="J16" i="98"/>
  <c r="I16" i="98"/>
  <c r="E16" i="98"/>
  <c r="D16" i="98"/>
  <c r="H16" i="98" s="1"/>
  <c r="O15" i="98"/>
  <c r="N15" i="98"/>
  <c r="M15" i="98"/>
  <c r="L15" i="98"/>
  <c r="K15" i="98"/>
  <c r="J15" i="98"/>
  <c r="I15" i="98"/>
  <c r="E15" i="98"/>
  <c r="D15" i="98"/>
  <c r="H15" i="98" s="1"/>
  <c r="O14" i="98"/>
  <c r="N14" i="98"/>
  <c r="M14" i="98"/>
  <c r="L14" i="98"/>
  <c r="K14" i="98"/>
  <c r="J14" i="98"/>
  <c r="I14" i="98"/>
  <c r="E14" i="98"/>
  <c r="D14" i="98"/>
  <c r="H14" i="98" s="1"/>
  <c r="O13" i="98"/>
  <c r="N13" i="98"/>
  <c r="M13" i="98"/>
  <c r="L13" i="98"/>
  <c r="K13" i="98"/>
  <c r="J13" i="98"/>
  <c r="I13" i="98"/>
  <c r="E13" i="98"/>
  <c r="D13" i="98"/>
  <c r="H13" i="98" s="1"/>
  <c r="O12" i="98"/>
  <c r="N12" i="98"/>
  <c r="M12" i="98"/>
  <c r="L12" i="98"/>
  <c r="K12" i="98"/>
  <c r="J12" i="98"/>
  <c r="I12" i="98"/>
  <c r="E12" i="98"/>
  <c r="D12" i="98"/>
  <c r="H12" i="98" s="1"/>
  <c r="O11" i="98"/>
  <c r="N11" i="98"/>
  <c r="M11" i="98"/>
  <c r="L11" i="98"/>
  <c r="K11" i="98"/>
  <c r="J11" i="98"/>
  <c r="I11" i="98"/>
  <c r="E11" i="98"/>
  <c r="D11" i="98"/>
  <c r="H11" i="98" s="1"/>
  <c r="O9" i="98"/>
  <c r="N9" i="98"/>
  <c r="M9" i="98"/>
  <c r="L9" i="98"/>
  <c r="K9" i="98"/>
  <c r="J9" i="98"/>
  <c r="I9" i="98"/>
  <c r="E9" i="98"/>
  <c r="D9" i="98"/>
  <c r="O8" i="98"/>
  <c r="N8" i="98"/>
  <c r="M8" i="98"/>
  <c r="L8" i="98"/>
  <c r="K8" i="98"/>
  <c r="J8" i="98"/>
  <c r="I8" i="98"/>
  <c r="E8" i="98"/>
  <c r="D8" i="98"/>
  <c r="H8" i="98" s="1"/>
  <c r="O7" i="98"/>
  <c r="N7" i="98"/>
  <c r="M7" i="98"/>
  <c r="L7" i="98"/>
  <c r="K7" i="98"/>
  <c r="J7" i="98"/>
  <c r="I7" i="98"/>
  <c r="E7" i="98"/>
  <c r="D7" i="98"/>
  <c r="H7" i="98" s="1"/>
  <c r="O6" i="98"/>
  <c r="N6" i="98"/>
  <c r="M6" i="98"/>
  <c r="L6" i="98"/>
  <c r="K6" i="98"/>
  <c r="J6" i="98"/>
  <c r="I6" i="98"/>
  <c r="E6" i="98"/>
  <c r="D6" i="98"/>
  <c r="H6" i="98" s="1"/>
  <c r="O5" i="98"/>
  <c r="O23" i="98" s="1"/>
  <c r="N5" i="98"/>
  <c r="N23" i="98" s="1"/>
  <c r="M5" i="98"/>
  <c r="M23" i="98" s="1"/>
  <c r="L5" i="98"/>
  <c r="L23" i="98" s="1"/>
  <c r="L24" i="98" s="1"/>
  <c r="K5" i="98"/>
  <c r="K23" i="98" s="1"/>
  <c r="K24" i="98" s="1"/>
  <c r="J5" i="98"/>
  <c r="J23" i="98" s="1"/>
  <c r="I5" i="98"/>
  <c r="I23" i="98" s="1"/>
  <c r="E5" i="98"/>
  <c r="E23" i="98" s="1"/>
  <c r="D5" i="98"/>
  <c r="O4" i="98"/>
  <c r="O27" i="98" s="1"/>
  <c r="N4" i="98"/>
  <c r="N27" i="98" s="1"/>
  <c r="M4" i="98"/>
  <c r="M27" i="98" s="1"/>
  <c r="L4" i="98"/>
  <c r="L27" i="98" s="1"/>
  <c r="K4" i="98"/>
  <c r="K27" i="98" s="1"/>
  <c r="J4" i="98"/>
  <c r="J27" i="98" s="1"/>
  <c r="I4" i="98"/>
  <c r="I27" i="98" s="1"/>
  <c r="E4" i="98"/>
  <c r="E27" i="98" s="1"/>
  <c r="D4" i="98"/>
  <c r="H3" i="98"/>
  <c r="O2" i="98"/>
  <c r="O20" i="98" s="1"/>
  <c r="N2" i="98"/>
  <c r="N20" i="98" s="1"/>
  <c r="M2" i="98"/>
  <c r="M20" i="98" s="1"/>
  <c r="L2" i="98"/>
  <c r="L20" i="98" s="1"/>
  <c r="K2" i="98"/>
  <c r="K20" i="98" s="1"/>
  <c r="J2" i="98"/>
  <c r="J20" i="98" s="1"/>
  <c r="I2" i="98"/>
  <c r="I20" i="98" s="1"/>
  <c r="E2" i="98"/>
  <c r="E20" i="98" s="1"/>
  <c r="D2" i="98"/>
  <c r="O37" i="97"/>
  <c r="N37" i="97"/>
  <c r="M37" i="97"/>
  <c r="L37" i="97"/>
  <c r="K37" i="97"/>
  <c r="J37" i="97"/>
  <c r="I37" i="97"/>
  <c r="H37" i="97"/>
  <c r="E37" i="97"/>
  <c r="D37" i="97"/>
  <c r="O36" i="97"/>
  <c r="N36" i="97"/>
  <c r="M36" i="97"/>
  <c r="L36" i="97"/>
  <c r="K36" i="97"/>
  <c r="J36" i="97"/>
  <c r="I36" i="97"/>
  <c r="H36" i="97"/>
  <c r="E36" i="97"/>
  <c r="D36" i="97"/>
  <c r="O35" i="97"/>
  <c r="N35" i="97"/>
  <c r="M35" i="97"/>
  <c r="L35" i="97"/>
  <c r="K35" i="97"/>
  <c r="J35" i="97"/>
  <c r="I35" i="97"/>
  <c r="E35" i="97"/>
  <c r="D35" i="97"/>
  <c r="H35" i="97" s="1"/>
  <c r="O34" i="97"/>
  <c r="N34" i="97"/>
  <c r="M34" i="97"/>
  <c r="L34" i="97"/>
  <c r="K34" i="97"/>
  <c r="J34" i="97"/>
  <c r="I34" i="97"/>
  <c r="E34" i="97"/>
  <c r="D34" i="97"/>
  <c r="H34" i="97" s="1"/>
  <c r="O33" i="97"/>
  <c r="N33" i="97"/>
  <c r="M33" i="97"/>
  <c r="L33" i="97"/>
  <c r="K33" i="97"/>
  <c r="J33" i="97"/>
  <c r="I33" i="97"/>
  <c r="E33" i="97"/>
  <c r="D33" i="97"/>
  <c r="H33" i="97" s="1"/>
  <c r="O32" i="97"/>
  <c r="N32" i="97"/>
  <c r="M32" i="97"/>
  <c r="L32" i="97"/>
  <c r="K32" i="97"/>
  <c r="J32" i="97"/>
  <c r="I32" i="97"/>
  <c r="E32" i="97"/>
  <c r="D32" i="97"/>
  <c r="H32" i="97" s="1"/>
  <c r="O25" i="97"/>
  <c r="N25" i="97"/>
  <c r="M25" i="97"/>
  <c r="L25" i="97"/>
  <c r="K25" i="97"/>
  <c r="J25" i="97"/>
  <c r="I25" i="97"/>
  <c r="E25" i="97"/>
  <c r="D25" i="97"/>
  <c r="H25" i="97" s="1"/>
  <c r="H29" i="97" s="1"/>
  <c r="O21" i="97"/>
  <c r="N21" i="97"/>
  <c r="M21" i="97"/>
  <c r="L21" i="97"/>
  <c r="K21" i="97"/>
  <c r="J21" i="97"/>
  <c r="I21" i="97"/>
  <c r="E21" i="97"/>
  <c r="D21" i="97"/>
  <c r="O16" i="97"/>
  <c r="N16" i="97"/>
  <c r="M16" i="97"/>
  <c r="L16" i="97"/>
  <c r="K16" i="97"/>
  <c r="J16" i="97"/>
  <c r="I16" i="97"/>
  <c r="E16" i="97"/>
  <c r="D16" i="97"/>
  <c r="H16" i="97" s="1"/>
  <c r="O15" i="97"/>
  <c r="N15" i="97"/>
  <c r="M15" i="97"/>
  <c r="L15" i="97"/>
  <c r="K15" i="97"/>
  <c r="J15" i="97"/>
  <c r="I15" i="97"/>
  <c r="E15" i="97"/>
  <c r="D15" i="97"/>
  <c r="H15" i="97" s="1"/>
  <c r="O14" i="97"/>
  <c r="N14" i="97"/>
  <c r="M14" i="97"/>
  <c r="L14" i="97"/>
  <c r="K14" i="97"/>
  <c r="J14" i="97"/>
  <c r="I14" i="97"/>
  <c r="E14" i="97"/>
  <c r="D14" i="97"/>
  <c r="H14" i="97" s="1"/>
  <c r="O13" i="97"/>
  <c r="N13" i="97"/>
  <c r="M13" i="97"/>
  <c r="L13" i="97"/>
  <c r="K13" i="97"/>
  <c r="J13" i="97"/>
  <c r="I13" i="97"/>
  <c r="E13" i="97"/>
  <c r="D13" i="97"/>
  <c r="H13" i="97" s="1"/>
  <c r="O12" i="97"/>
  <c r="N12" i="97"/>
  <c r="M12" i="97"/>
  <c r="L12" i="97"/>
  <c r="K12" i="97"/>
  <c r="J12" i="97"/>
  <c r="I12" i="97"/>
  <c r="E12" i="97"/>
  <c r="D12" i="97"/>
  <c r="H12" i="97" s="1"/>
  <c r="O11" i="97"/>
  <c r="N11" i="97"/>
  <c r="M11" i="97"/>
  <c r="L11" i="97"/>
  <c r="K11" i="97"/>
  <c r="J11" i="97"/>
  <c r="I11" i="97"/>
  <c r="E11" i="97"/>
  <c r="D11" i="97"/>
  <c r="H11" i="97" s="1"/>
  <c r="O9" i="97"/>
  <c r="N9" i="97"/>
  <c r="M9" i="97"/>
  <c r="L9" i="97"/>
  <c r="K9" i="97"/>
  <c r="J9" i="97"/>
  <c r="I9" i="97"/>
  <c r="E9" i="97"/>
  <c r="D9" i="97"/>
  <c r="O8" i="97"/>
  <c r="N8" i="97"/>
  <c r="M8" i="97"/>
  <c r="L8" i="97"/>
  <c r="K8" i="97"/>
  <c r="J8" i="97"/>
  <c r="I8" i="97"/>
  <c r="E8" i="97"/>
  <c r="D8" i="97"/>
  <c r="H8" i="97" s="1"/>
  <c r="O7" i="97"/>
  <c r="N7" i="97"/>
  <c r="M7" i="97"/>
  <c r="L7" i="97"/>
  <c r="K7" i="97"/>
  <c r="J7" i="97"/>
  <c r="I7" i="97"/>
  <c r="E7" i="97"/>
  <c r="D7" i="97"/>
  <c r="H7" i="97" s="1"/>
  <c r="O6" i="97"/>
  <c r="N6" i="97"/>
  <c r="M6" i="97"/>
  <c r="L6" i="97"/>
  <c r="K6" i="97"/>
  <c r="J6" i="97"/>
  <c r="I6" i="97"/>
  <c r="E6" i="97"/>
  <c r="D6" i="97"/>
  <c r="H6" i="97" s="1"/>
  <c r="O5" i="97"/>
  <c r="O23" i="97" s="1"/>
  <c r="N5" i="97"/>
  <c r="N23" i="97" s="1"/>
  <c r="M5" i="97"/>
  <c r="M23" i="97" s="1"/>
  <c r="L5" i="97"/>
  <c r="L23" i="97" s="1"/>
  <c r="L24" i="97" s="1"/>
  <c r="K5" i="97"/>
  <c r="K23" i="97" s="1"/>
  <c r="K24" i="97" s="1"/>
  <c r="J5" i="97"/>
  <c r="J23" i="97" s="1"/>
  <c r="I5" i="97"/>
  <c r="I23" i="97" s="1"/>
  <c r="E5" i="97"/>
  <c r="E23" i="97" s="1"/>
  <c r="D5" i="97"/>
  <c r="O4" i="97"/>
  <c r="O27" i="97" s="1"/>
  <c r="N4" i="97"/>
  <c r="N27" i="97" s="1"/>
  <c r="M4" i="97"/>
  <c r="M27" i="97" s="1"/>
  <c r="L4" i="97"/>
  <c r="L27" i="97" s="1"/>
  <c r="K4" i="97"/>
  <c r="K27" i="97" s="1"/>
  <c r="J4" i="97"/>
  <c r="J27" i="97" s="1"/>
  <c r="I4" i="97"/>
  <c r="I27" i="97" s="1"/>
  <c r="E4" i="97"/>
  <c r="E27" i="97" s="1"/>
  <c r="D4" i="97"/>
  <c r="H3" i="97"/>
  <c r="O2" i="97"/>
  <c r="O20" i="97" s="1"/>
  <c r="N2" i="97"/>
  <c r="N20" i="97" s="1"/>
  <c r="M2" i="97"/>
  <c r="M20" i="97" s="1"/>
  <c r="L2" i="97"/>
  <c r="L20" i="97" s="1"/>
  <c r="K2" i="97"/>
  <c r="K20" i="97" s="1"/>
  <c r="J2" i="97"/>
  <c r="J20" i="97" s="1"/>
  <c r="I2" i="97"/>
  <c r="I20" i="97" s="1"/>
  <c r="E2" i="97"/>
  <c r="E20" i="97" s="1"/>
  <c r="D2" i="97"/>
  <c r="H2" i="97" s="1"/>
  <c r="O37" i="96"/>
  <c r="N37" i="96"/>
  <c r="M37" i="96"/>
  <c r="L37" i="96"/>
  <c r="K37" i="96"/>
  <c r="J37" i="96"/>
  <c r="I37" i="96"/>
  <c r="H37" i="96"/>
  <c r="E37" i="96"/>
  <c r="D37" i="96"/>
  <c r="O36" i="96"/>
  <c r="N36" i="96"/>
  <c r="M36" i="96"/>
  <c r="L36" i="96"/>
  <c r="K36" i="96"/>
  <c r="J36" i="96"/>
  <c r="I36" i="96"/>
  <c r="H36" i="96"/>
  <c r="E36" i="96"/>
  <c r="D36" i="96"/>
  <c r="O35" i="96"/>
  <c r="N35" i="96"/>
  <c r="M35" i="96"/>
  <c r="L35" i="96"/>
  <c r="K35" i="96"/>
  <c r="J35" i="96"/>
  <c r="I35" i="96"/>
  <c r="E35" i="96"/>
  <c r="D35" i="96"/>
  <c r="H35" i="96" s="1"/>
  <c r="O34" i="96"/>
  <c r="N34" i="96"/>
  <c r="M34" i="96"/>
  <c r="L34" i="96"/>
  <c r="K34" i="96"/>
  <c r="J34" i="96"/>
  <c r="I34" i="96"/>
  <c r="E34" i="96"/>
  <c r="D34" i="96"/>
  <c r="H34" i="96" s="1"/>
  <c r="O33" i="96"/>
  <c r="N33" i="96"/>
  <c r="M33" i="96"/>
  <c r="L33" i="96"/>
  <c r="K33" i="96"/>
  <c r="J33" i="96"/>
  <c r="I33" i="96"/>
  <c r="E33" i="96"/>
  <c r="D33" i="96"/>
  <c r="H33" i="96" s="1"/>
  <c r="O32" i="96"/>
  <c r="N32" i="96"/>
  <c r="M32" i="96"/>
  <c r="L32" i="96"/>
  <c r="K32" i="96"/>
  <c r="J32" i="96"/>
  <c r="I32" i="96"/>
  <c r="E32" i="96"/>
  <c r="D32" i="96"/>
  <c r="H32" i="96" s="1"/>
  <c r="O25" i="96"/>
  <c r="N25" i="96"/>
  <c r="M25" i="96"/>
  <c r="L25" i="96"/>
  <c r="K25" i="96"/>
  <c r="J25" i="96"/>
  <c r="I25" i="96"/>
  <c r="E25" i="96"/>
  <c r="D25" i="96"/>
  <c r="H25" i="96" s="1"/>
  <c r="H29" i="96" s="1"/>
  <c r="O21" i="96"/>
  <c r="N21" i="96"/>
  <c r="M21" i="96"/>
  <c r="L21" i="96"/>
  <c r="K21" i="96"/>
  <c r="J21" i="96"/>
  <c r="I21" i="96"/>
  <c r="E21" i="96"/>
  <c r="D21" i="96"/>
  <c r="H21" i="96" s="1"/>
  <c r="O16" i="96"/>
  <c r="N16" i="96"/>
  <c r="M16" i="96"/>
  <c r="L16" i="96"/>
  <c r="K16" i="96"/>
  <c r="J16" i="96"/>
  <c r="I16" i="96"/>
  <c r="E16" i="96"/>
  <c r="D16" i="96"/>
  <c r="H16" i="96" s="1"/>
  <c r="O15" i="96"/>
  <c r="N15" i="96"/>
  <c r="M15" i="96"/>
  <c r="L15" i="96"/>
  <c r="K15" i="96"/>
  <c r="J15" i="96"/>
  <c r="I15" i="96"/>
  <c r="E15" i="96"/>
  <c r="D15" i="96"/>
  <c r="H15" i="96" s="1"/>
  <c r="O14" i="96"/>
  <c r="N14" i="96"/>
  <c r="M14" i="96"/>
  <c r="L14" i="96"/>
  <c r="K14" i="96"/>
  <c r="J14" i="96"/>
  <c r="I14" i="96"/>
  <c r="E14" i="96"/>
  <c r="D14" i="96"/>
  <c r="H14" i="96" s="1"/>
  <c r="O13" i="96"/>
  <c r="N13" i="96"/>
  <c r="M13" i="96"/>
  <c r="L13" i="96"/>
  <c r="K13" i="96"/>
  <c r="J13" i="96"/>
  <c r="I13" i="96"/>
  <c r="E13" i="96"/>
  <c r="D13" i="96"/>
  <c r="H13" i="96" s="1"/>
  <c r="O12" i="96"/>
  <c r="N12" i="96"/>
  <c r="M12" i="96"/>
  <c r="L12" i="96"/>
  <c r="K12" i="96"/>
  <c r="J12" i="96"/>
  <c r="I12" i="96"/>
  <c r="E12" i="96"/>
  <c r="D12" i="96"/>
  <c r="H12" i="96" s="1"/>
  <c r="O11" i="96"/>
  <c r="N11" i="96"/>
  <c r="M11" i="96"/>
  <c r="L11" i="96"/>
  <c r="K11" i="96"/>
  <c r="J11" i="96"/>
  <c r="I11" i="96"/>
  <c r="E11" i="96"/>
  <c r="D11" i="96"/>
  <c r="H11" i="96" s="1"/>
  <c r="O9" i="96"/>
  <c r="N9" i="96"/>
  <c r="M9" i="96"/>
  <c r="L9" i="96"/>
  <c r="K9" i="96"/>
  <c r="J9" i="96"/>
  <c r="I9" i="96"/>
  <c r="E9" i="96"/>
  <c r="D9" i="96"/>
  <c r="O8" i="96"/>
  <c r="N8" i="96"/>
  <c r="M8" i="96"/>
  <c r="L8" i="96"/>
  <c r="K8" i="96"/>
  <c r="J8" i="96"/>
  <c r="I8" i="96"/>
  <c r="E8" i="96"/>
  <c r="D8" i="96"/>
  <c r="H8" i="96" s="1"/>
  <c r="O7" i="96"/>
  <c r="N7" i="96"/>
  <c r="M7" i="96"/>
  <c r="L7" i="96"/>
  <c r="K7" i="96"/>
  <c r="J7" i="96"/>
  <c r="I7" i="96"/>
  <c r="E7" i="96"/>
  <c r="D7" i="96"/>
  <c r="H7" i="96" s="1"/>
  <c r="O6" i="96"/>
  <c r="N6" i="96"/>
  <c r="M6" i="96"/>
  <c r="L6" i="96"/>
  <c r="K6" i="96"/>
  <c r="J6" i="96"/>
  <c r="I6" i="96"/>
  <c r="E6" i="96"/>
  <c r="D6" i="96"/>
  <c r="H6" i="96" s="1"/>
  <c r="O5" i="96"/>
  <c r="O23" i="96" s="1"/>
  <c r="N5" i="96"/>
  <c r="N23" i="96" s="1"/>
  <c r="M5" i="96"/>
  <c r="M23" i="96" s="1"/>
  <c r="L5" i="96"/>
  <c r="L23" i="96" s="1"/>
  <c r="L24" i="96" s="1"/>
  <c r="K5" i="96"/>
  <c r="K23" i="96" s="1"/>
  <c r="K24" i="96" s="1"/>
  <c r="J5" i="96"/>
  <c r="J23" i="96" s="1"/>
  <c r="I5" i="96"/>
  <c r="I23" i="96" s="1"/>
  <c r="E5" i="96"/>
  <c r="E23" i="96" s="1"/>
  <c r="D5" i="96"/>
  <c r="O4" i="96"/>
  <c r="O27" i="96" s="1"/>
  <c r="N4" i="96"/>
  <c r="N27" i="96" s="1"/>
  <c r="M4" i="96"/>
  <c r="M27" i="96" s="1"/>
  <c r="L4" i="96"/>
  <c r="L27" i="96" s="1"/>
  <c r="K4" i="96"/>
  <c r="K27" i="96" s="1"/>
  <c r="J4" i="96"/>
  <c r="J27" i="96" s="1"/>
  <c r="I4" i="96"/>
  <c r="I27" i="96" s="1"/>
  <c r="E4" i="96"/>
  <c r="E27" i="96" s="1"/>
  <c r="D4" i="96"/>
  <c r="H3" i="96"/>
  <c r="O2" i="96"/>
  <c r="N2" i="96"/>
  <c r="N20" i="96" s="1"/>
  <c r="M2" i="96"/>
  <c r="M20" i="96" s="1"/>
  <c r="L2" i="96"/>
  <c r="L20" i="96" s="1"/>
  <c r="K2" i="96"/>
  <c r="K20" i="96" s="1"/>
  <c r="J2" i="96"/>
  <c r="J20" i="96" s="1"/>
  <c r="I2" i="96"/>
  <c r="I20" i="96" s="1"/>
  <c r="E2" i="96"/>
  <c r="E20" i="96" s="1"/>
  <c r="D2" i="96"/>
  <c r="P37" i="95"/>
  <c r="O37" i="95"/>
  <c r="N37" i="95"/>
  <c r="M37" i="95"/>
  <c r="L37" i="95"/>
  <c r="K37" i="95"/>
  <c r="J37" i="95"/>
  <c r="I37" i="95"/>
  <c r="H37" i="95"/>
  <c r="E37" i="95"/>
  <c r="D37" i="95"/>
  <c r="P36" i="95"/>
  <c r="O36" i="95"/>
  <c r="N36" i="95"/>
  <c r="M36" i="95"/>
  <c r="L36" i="95"/>
  <c r="K36" i="95"/>
  <c r="J36" i="95"/>
  <c r="I36" i="95"/>
  <c r="H36" i="95"/>
  <c r="E36" i="95"/>
  <c r="D36" i="95"/>
  <c r="P35" i="95"/>
  <c r="O35" i="95"/>
  <c r="N35" i="95"/>
  <c r="M35" i="95"/>
  <c r="L35" i="95"/>
  <c r="K35" i="95"/>
  <c r="J35" i="95"/>
  <c r="I35" i="95"/>
  <c r="E35" i="95"/>
  <c r="D35" i="95"/>
  <c r="H35" i="95" s="1"/>
  <c r="P34" i="95"/>
  <c r="O34" i="95"/>
  <c r="N34" i="95"/>
  <c r="M34" i="95"/>
  <c r="L34" i="95"/>
  <c r="K34" i="95"/>
  <c r="J34" i="95"/>
  <c r="I34" i="95"/>
  <c r="E34" i="95"/>
  <c r="D34" i="95"/>
  <c r="H34" i="95" s="1"/>
  <c r="P33" i="95"/>
  <c r="O33" i="95"/>
  <c r="N33" i="95"/>
  <c r="M33" i="95"/>
  <c r="L33" i="95"/>
  <c r="K33" i="95"/>
  <c r="J33" i="95"/>
  <c r="I33" i="95"/>
  <c r="E33" i="95"/>
  <c r="D33" i="95"/>
  <c r="H33" i="95" s="1"/>
  <c r="P32" i="95"/>
  <c r="O32" i="95"/>
  <c r="N32" i="95"/>
  <c r="M32" i="95"/>
  <c r="L32" i="95"/>
  <c r="K32" i="95"/>
  <c r="J32" i="95"/>
  <c r="I32" i="95"/>
  <c r="E32" i="95"/>
  <c r="D32" i="95"/>
  <c r="H32" i="95" s="1"/>
  <c r="P25" i="95"/>
  <c r="O25" i="95"/>
  <c r="N25" i="95"/>
  <c r="M25" i="95"/>
  <c r="L25" i="95"/>
  <c r="K25" i="95"/>
  <c r="K29" i="95" s="1"/>
  <c r="J25" i="95"/>
  <c r="I25" i="95"/>
  <c r="E25" i="95"/>
  <c r="D25" i="95"/>
  <c r="H25" i="95" s="1"/>
  <c r="H29" i="95" s="1"/>
  <c r="P21" i="95"/>
  <c r="O21" i="95"/>
  <c r="N21" i="95"/>
  <c r="M21" i="95"/>
  <c r="L21" i="95"/>
  <c r="K21" i="95"/>
  <c r="J21" i="95"/>
  <c r="I21" i="95"/>
  <c r="E21" i="95"/>
  <c r="D21" i="95"/>
  <c r="H21" i="95" s="1"/>
  <c r="P16" i="95"/>
  <c r="O16" i="95"/>
  <c r="N16" i="95"/>
  <c r="M16" i="95"/>
  <c r="L16" i="95"/>
  <c r="K16" i="95"/>
  <c r="J16" i="95"/>
  <c r="I16" i="95"/>
  <c r="E16" i="95"/>
  <c r="D16" i="95"/>
  <c r="H16" i="95" s="1"/>
  <c r="P15" i="95"/>
  <c r="O15" i="95"/>
  <c r="N15" i="95"/>
  <c r="M15" i="95"/>
  <c r="L15" i="95"/>
  <c r="K15" i="95"/>
  <c r="J15" i="95"/>
  <c r="I15" i="95"/>
  <c r="E15" i="95"/>
  <c r="D15" i="95"/>
  <c r="H15" i="95" s="1"/>
  <c r="P14" i="95"/>
  <c r="O14" i="95"/>
  <c r="N14" i="95"/>
  <c r="M14" i="95"/>
  <c r="L14" i="95"/>
  <c r="K14" i="95"/>
  <c r="J14" i="95"/>
  <c r="I14" i="95"/>
  <c r="E14" i="95"/>
  <c r="D14" i="95"/>
  <c r="H14" i="95" s="1"/>
  <c r="P13" i="95"/>
  <c r="O13" i="95"/>
  <c r="N13" i="95"/>
  <c r="M13" i="95"/>
  <c r="L13" i="95"/>
  <c r="K13" i="95"/>
  <c r="J13" i="95"/>
  <c r="I13" i="95"/>
  <c r="E13" i="95"/>
  <c r="D13" i="95"/>
  <c r="H13" i="95" s="1"/>
  <c r="P12" i="95"/>
  <c r="O12" i="95"/>
  <c r="N12" i="95"/>
  <c r="M12" i="95"/>
  <c r="L12" i="95"/>
  <c r="K12" i="95"/>
  <c r="J12" i="95"/>
  <c r="I12" i="95"/>
  <c r="E12" i="95"/>
  <c r="D12" i="95"/>
  <c r="H12" i="95" s="1"/>
  <c r="P11" i="95"/>
  <c r="O11" i="95"/>
  <c r="N11" i="95"/>
  <c r="M11" i="95"/>
  <c r="L11" i="95"/>
  <c r="K11" i="95"/>
  <c r="J11" i="95"/>
  <c r="I11" i="95"/>
  <c r="E11" i="95"/>
  <c r="D11" i="95"/>
  <c r="H11" i="95" s="1"/>
  <c r="P9" i="95"/>
  <c r="O9" i="95"/>
  <c r="N9" i="95"/>
  <c r="M9" i="95"/>
  <c r="L9" i="95"/>
  <c r="K9" i="95"/>
  <c r="J9" i="95"/>
  <c r="I9" i="95"/>
  <c r="E9" i="95"/>
  <c r="D9" i="95"/>
  <c r="P8" i="95"/>
  <c r="O8" i="95"/>
  <c r="N8" i="95"/>
  <c r="M8" i="95"/>
  <c r="L8" i="95"/>
  <c r="K8" i="95"/>
  <c r="J8" i="95"/>
  <c r="I8" i="95"/>
  <c r="E8" i="95"/>
  <c r="D8" i="95"/>
  <c r="H8" i="95" s="1"/>
  <c r="P7" i="95"/>
  <c r="O7" i="95"/>
  <c r="N7" i="95"/>
  <c r="M7" i="95"/>
  <c r="L7" i="95"/>
  <c r="K7" i="95"/>
  <c r="J7" i="95"/>
  <c r="I7" i="95"/>
  <c r="E7" i="95"/>
  <c r="D7" i="95"/>
  <c r="H7" i="95" s="1"/>
  <c r="P6" i="95"/>
  <c r="O6" i="95"/>
  <c r="N6" i="95"/>
  <c r="M6" i="95"/>
  <c r="L6" i="95"/>
  <c r="K6" i="95"/>
  <c r="J6" i="95"/>
  <c r="I6" i="95"/>
  <c r="E6" i="95"/>
  <c r="D6" i="95"/>
  <c r="H6" i="95" s="1"/>
  <c r="P5" i="95"/>
  <c r="P23" i="95" s="1"/>
  <c r="O5" i="95"/>
  <c r="O23" i="95" s="1"/>
  <c r="N5" i="95"/>
  <c r="N23" i="95" s="1"/>
  <c r="M5" i="95"/>
  <c r="M23" i="95" s="1"/>
  <c r="L5" i="95"/>
  <c r="L23" i="95" s="1"/>
  <c r="L24" i="95" s="1"/>
  <c r="K5" i="95"/>
  <c r="K23" i="95" s="1"/>
  <c r="J5" i="95"/>
  <c r="J23" i="95" s="1"/>
  <c r="I5" i="95"/>
  <c r="I23" i="95" s="1"/>
  <c r="E5" i="95"/>
  <c r="E23" i="95" s="1"/>
  <c r="D5" i="95"/>
  <c r="P4" i="95"/>
  <c r="P27" i="95" s="1"/>
  <c r="O4" i="95"/>
  <c r="O27" i="95" s="1"/>
  <c r="N4" i="95"/>
  <c r="N27" i="95" s="1"/>
  <c r="M4" i="95"/>
  <c r="M27" i="95" s="1"/>
  <c r="L4" i="95"/>
  <c r="L27" i="95" s="1"/>
  <c r="K4" i="95"/>
  <c r="K27" i="95" s="1"/>
  <c r="K30" i="95" s="1"/>
  <c r="J4" i="95"/>
  <c r="J27" i="95" s="1"/>
  <c r="I4" i="95"/>
  <c r="I27" i="95" s="1"/>
  <c r="E4" i="95"/>
  <c r="E27" i="95" s="1"/>
  <c r="D4" i="95"/>
  <c r="H3" i="95"/>
  <c r="P2" i="95"/>
  <c r="P20" i="95" s="1"/>
  <c r="O2" i="95"/>
  <c r="O20" i="95" s="1"/>
  <c r="N2" i="95"/>
  <c r="N20" i="95" s="1"/>
  <c r="M2" i="95"/>
  <c r="M20" i="95" s="1"/>
  <c r="L2" i="95"/>
  <c r="L20" i="95" s="1"/>
  <c r="K2" i="95"/>
  <c r="K20" i="95" s="1"/>
  <c r="J2" i="95"/>
  <c r="J20" i="95" s="1"/>
  <c r="I2" i="95"/>
  <c r="I20" i="95" s="1"/>
  <c r="E2" i="95"/>
  <c r="E20" i="95" s="1"/>
  <c r="D2" i="95"/>
  <c r="P37" i="94"/>
  <c r="O37" i="94"/>
  <c r="N37" i="94"/>
  <c r="M37" i="94"/>
  <c r="L37" i="94"/>
  <c r="K37" i="94"/>
  <c r="J37" i="94"/>
  <c r="I37" i="94"/>
  <c r="H37" i="94"/>
  <c r="E37" i="94"/>
  <c r="D37" i="94"/>
  <c r="P36" i="94"/>
  <c r="O36" i="94"/>
  <c r="N36" i="94"/>
  <c r="M36" i="94"/>
  <c r="L36" i="94"/>
  <c r="K36" i="94"/>
  <c r="J36" i="94"/>
  <c r="I36" i="94"/>
  <c r="H36" i="94"/>
  <c r="E36" i="94"/>
  <c r="D36" i="94"/>
  <c r="P35" i="94"/>
  <c r="O35" i="94"/>
  <c r="N35" i="94"/>
  <c r="M35" i="94"/>
  <c r="L35" i="94"/>
  <c r="K35" i="94"/>
  <c r="J35" i="94"/>
  <c r="I35" i="94"/>
  <c r="E35" i="94"/>
  <c r="D35" i="94"/>
  <c r="H35" i="94" s="1"/>
  <c r="P34" i="94"/>
  <c r="O34" i="94"/>
  <c r="N34" i="94"/>
  <c r="M34" i="94"/>
  <c r="L34" i="94"/>
  <c r="K34" i="94"/>
  <c r="J34" i="94"/>
  <c r="I34" i="94"/>
  <c r="E34" i="94"/>
  <c r="D34" i="94"/>
  <c r="H34" i="94" s="1"/>
  <c r="P33" i="94"/>
  <c r="O33" i="94"/>
  <c r="N33" i="94"/>
  <c r="M33" i="94"/>
  <c r="L33" i="94"/>
  <c r="K33" i="94"/>
  <c r="J33" i="94"/>
  <c r="I33" i="94"/>
  <c r="E33" i="94"/>
  <c r="D33" i="94"/>
  <c r="H33" i="94" s="1"/>
  <c r="P32" i="94"/>
  <c r="O32" i="94"/>
  <c r="N32" i="94"/>
  <c r="M32" i="94"/>
  <c r="L32" i="94"/>
  <c r="K32" i="94"/>
  <c r="J32" i="94"/>
  <c r="I32" i="94"/>
  <c r="E32" i="94"/>
  <c r="D32" i="94"/>
  <c r="H32" i="94" s="1"/>
  <c r="P25" i="94"/>
  <c r="O25" i="94"/>
  <c r="N25" i="94"/>
  <c r="M25" i="94"/>
  <c r="L25" i="94"/>
  <c r="K25" i="94"/>
  <c r="K29" i="94" s="1"/>
  <c r="J25" i="94"/>
  <c r="I25" i="94"/>
  <c r="E25" i="94"/>
  <c r="D25" i="94"/>
  <c r="H25" i="94" s="1"/>
  <c r="H29" i="94" s="1"/>
  <c r="P21" i="94"/>
  <c r="O21" i="94"/>
  <c r="N21" i="94"/>
  <c r="M21" i="94"/>
  <c r="L21" i="94"/>
  <c r="K21" i="94"/>
  <c r="J21" i="94"/>
  <c r="I21" i="94"/>
  <c r="E21" i="94"/>
  <c r="D21" i="94"/>
  <c r="H21" i="94" s="1"/>
  <c r="P16" i="94"/>
  <c r="O16" i="94"/>
  <c r="N16" i="94"/>
  <c r="M16" i="94"/>
  <c r="L16" i="94"/>
  <c r="K16" i="94"/>
  <c r="J16" i="94"/>
  <c r="I16" i="94"/>
  <c r="E16" i="94"/>
  <c r="D16" i="94"/>
  <c r="H16" i="94" s="1"/>
  <c r="P15" i="94"/>
  <c r="O15" i="94"/>
  <c r="N15" i="94"/>
  <c r="M15" i="94"/>
  <c r="L15" i="94"/>
  <c r="K15" i="94"/>
  <c r="J15" i="94"/>
  <c r="I15" i="94"/>
  <c r="E15" i="94"/>
  <c r="D15" i="94"/>
  <c r="H15" i="94" s="1"/>
  <c r="P14" i="94"/>
  <c r="O14" i="94"/>
  <c r="N14" i="94"/>
  <c r="M14" i="94"/>
  <c r="L14" i="94"/>
  <c r="K14" i="94"/>
  <c r="J14" i="94"/>
  <c r="I14" i="94"/>
  <c r="E14" i="94"/>
  <c r="D14" i="94"/>
  <c r="H14" i="94" s="1"/>
  <c r="P13" i="94"/>
  <c r="O13" i="94"/>
  <c r="N13" i="94"/>
  <c r="M13" i="94"/>
  <c r="L13" i="94"/>
  <c r="K13" i="94"/>
  <c r="J13" i="94"/>
  <c r="I13" i="94"/>
  <c r="E13" i="94"/>
  <c r="D13" i="94"/>
  <c r="H13" i="94" s="1"/>
  <c r="P12" i="94"/>
  <c r="O12" i="94"/>
  <c r="N12" i="94"/>
  <c r="M12" i="94"/>
  <c r="L12" i="94"/>
  <c r="K12" i="94"/>
  <c r="J12" i="94"/>
  <c r="I12" i="94"/>
  <c r="E12" i="94"/>
  <c r="D12" i="94"/>
  <c r="H12" i="94" s="1"/>
  <c r="P11" i="94"/>
  <c r="O11" i="94"/>
  <c r="N11" i="94"/>
  <c r="M11" i="94"/>
  <c r="L11" i="94"/>
  <c r="K11" i="94"/>
  <c r="J11" i="94"/>
  <c r="I11" i="94"/>
  <c r="E11" i="94"/>
  <c r="D11" i="94"/>
  <c r="H11" i="94" s="1"/>
  <c r="P9" i="94"/>
  <c r="O9" i="94"/>
  <c r="N9" i="94"/>
  <c r="M9" i="94"/>
  <c r="L9" i="94"/>
  <c r="K9" i="94"/>
  <c r="J9" i="94"/>
  <c r="I9" i="94"/>
  <c r="E9" i="94"/>
  <c r="D9" i="94"/>
  <c r="P8" i="94"/>
  <c r="O8" i="94"/>
  <c r="N8" i="94"/>
  <c r="M8" i="94"/>
  <c r="L8" i="94"/>
  <c r="K8" i="94"/>
  <c r="J8" i="94"/>
  <c r="I8" i="94"/>
  <c r="E8" i="94"/>
  <c r="D8" i="94"/>
  <c r="H8" i="94" s="1"/>
  <c r="P7" i="94"/>
  <c r="O7" i="94"/>
  <c r="N7" i="94"/>
  <c r="M7" i="94"/>
  <c r="L7" i="94"/>
  <c r="K7" i="94"/>
  <c r="J7" i="94"/>
  <c r="I7" i="94"/>
  <c r="E7" i="94"/>
  <c r="D7" i="94"/>
  <c r="H7" i="94" s="1"/>
  <c r="P6" i="94"/>
  <c r="O6" i="94"/>
  <c r="N6" i="94"/>
  <c r="M6" i="94"/>
  <c r="L6" i="94"/>
  <c r="K6" i="94"/>
  <c r="J6" i="94"/>
  <c r="I6" i="94"/>
  <c r="E6" i="94"/>
  <c r="D6" i="94"/>
  <c r="H6" i="94" s="1"/>
  <c r="P5" i="94"/>
  <c r="P23" i="94" s="1"/>
  <c r="O5" i="94"/>
  <c r="O23" i="94" s="1"/>
  <c r="N5" i="94"/>
  <c r="N23" i="94" s="1"/>
  <c r="M5" i="94"/>
  <c r="M23" i="94" s="1"/>
  <c r="L5" i="94"/>
  <c r="L23" i="94" s="1"/>
  <c r="L24" i="94" s="1"/>
  <c r="K5" i="94"/>
  <c r="K23" i="94" s="1"/>
  <c r="J5" i="94"/>
  <c r="J23" i="94" s="1"/>
  <c r="I5" i="94"/>
  <c r="I23" i="94" s="1"/>
  <c r="E5" i="94"/>
  <c r="E23" i="94" s="1"/>
  <c r="D5" i="94"/>
  <c r="P4" i="94"/>
  <c r="P27" i="94" s="1"/>
  <c r="O4" i="94"/>
  <c r="O27" i="94" s="1"/>
  <c r="N4" i="94"/>
  <c r="N27" i="94" s="1"/>
  <c r="M4" i="94"/>
  <c r="M27" i="94" s="1"/>
  <c r="L4" i="94"/>
  <c r="L27" i="94" s="1"/>
  <c r="K4" i="94"/>
  <c r="K27" i="94" s="1"/>
  <c r="K30" i="94" s="1"/>
  <c r="J4" i="94"/>
  <c r="J27" i="94" s="1"/>
  <c r="I4" i="94"/>
  <c r="I27" i="94" s="1"/>
  <c r="E4" i="94"/>
  <c r="E27" i="94" s="1"/>
  <c r="D4" i="94"/>
  <c r="H3" i="94"/>
  <c r="P2" i="94"/>
  <c r="P20" i="94" s="1"/>
  <c r="O2" i="94"/>
  <c r="O20" i="94" s="1"/>
  <c r="N2" i="94"/>
  <c r="N20" i="94" s="1"/>
  <c r="M2" i="94"/>
  <c r="M20" i="94" s="1"/>
  <c r="L2" i="94"/>
  <c r="L20" i="94" s="1"/>
  <c r="K2" i="94"/>
  <c r="K20" i="94" s="1"/>
  <c r="J2" i="94"/>
  <c r="J20" i="94" s="1"/>
  <c r="I2" i="94"/>
  <c r="I20" i="94" s="1"/>
  <c r="E2" i="94"/>
  <c r="E20" i="94" s="1"/>
  <c r="D2" i="94"/>
  <c r="P37" i="93"/>
  <c r="O37" i="93"/>
  <c r="N37" i="93"/>
  <c r="M37" i="93"/>
  <c r="L37" i="93"/>
  <c r="K37" i="93"/>
  <c r="J37" i="93"/>
  <c r="I37" i="93"/>
  <c r="H37" i="93"/>
  <c r="E37" i="93"/>
  <c r="D37" i="93"/>
  <c r="P36" i="93"/>
  <c r="O36" i="93"/>
  <c r="N36" i="93"/>
  <c r="M36" i="93"/>
  <c r="L36" i="93"/>
  <c r="K36" i="93"/>
  <c r="J36" i="93"/>
  <c r="I36" i="93"/>
  <c r="H36" i="93"/>
  <c r="E36" i="93"/>
  <c r="D36" i="93"/>
  <c r="P35" i="93"/>
  <c r="O35" i="93"/>
  <c r="N35" i="93"/>
  <c r="M35" i="93"/>
  <c r="L35" i="93"/>
  <c r="K35" i="93"/>
  <c r="J35" i="93"/>
  <c r="I35" i="93"/>
  <c r="E35" i="93"/>
  <c r="D35" i="93"/>
  <c r="H35" i="93" s="1"/>
  <c r="P34" i="93"/>
  <c r="O34" i="93"/>
  <c r="N34" i="93"/>
  <c r="M34" i="93"/>
  <c r="L34" i="93"/>
  <c r="K34" i="93"/>
  <c r="J34" i="93"/>
  <c r="I34" i="93"/>
  <c r="E34" i="93"/>
  <c r="D34" i="93"/>
  <c r="H34" i="93" s="1"/>
  <c r="P33" i="93"/>
  <c r="O33" i="93"/>
  <c r="N33" i="93"/>
  <c r="M33" i="93"/>
  <c r="L33" i="93"/>
  <c r="K33" i="93"/>
  <c r="J33" i="93"/>
  <c r="I33" i="93"/>
  <c r="E33" i="93"/>
  <c r="D33" i="93"/>
  <c r="H33" i="93" s="1"/>
  <c r="P32" i="93"/>
  <c r="O32" i="93"/>
  <c r="N32" i="93"/>
  <c r="M32" i="93"/>
  <c r="L32" i="93"/>
  <c r="K32" i="93"/>
  <c r="J32" i="93"/>
  <c r="I32" i="93"/>
  <c r="E32" i="93"/>
  <c r="D32" i="93"/>
  <c r="H32" i="93" s="1"/>
  <c r="P25" i="93"/>
  <c r="O25" i="93"/>
  <c r="N25" i="93"/>
  <c r="M25" i="93"/>
  <c r="L25" i="93"/>
  <c r="K25" i="93"/>
  <c r="K29" i="93" s="1"/>
  <c r="J25" i="93"/>
  <c r="I25" i="93"/>
  <c r="E25" i="93"/>
  <c r="D25" i="93"/>
  <c r="H25" i="93" s="1"/>
  <c r="H29" i="93" s="1"/>
  <c r="P21" i="93"/>
  <c r="O21" i="93"/>
  <c r="N21" i="93"/>
  <c r="M21" i="93"/>
  <c r="L21" i="93"/>
  <c r="K21" i="93"/>
  <c r="J21" i="93"/>
  <c r="I21" i="93"/>
  <c r="E21" i="93"/>
  <c r="D21" i="93"/>
  <c r="H21" i="93" s="1"/>
  <c r="P16" i="93"/>
  <c r="O16" i="93"/>
  <c r="N16" i="93"/>
  <c r="M16" i="93"/>
  <c r="L16" i="93"/>
  <c r="K16" i="93"/>
  <c r="J16" i="93"/>
  <c r="I16" i="93"/>
  <c r="E16" i="93"/>
  <c r="D16" i="93"/>
  <c r="H16" i="93" s="1"/>
  <c r="P15" i="93"/>
  <c r="O15" i="93"/>
  <c r="N15" i="93"/>
  <c r="M15" i="93"/>
  <c r="L15" i="93"/>
  <c r="K15" i="93"/>
  <c r="J15" i="93"/>
  <c r="I15" i="93"/>
  <c r="E15" i="93"/>
  <c r="D15" i="93"/>
  <c r="H15" i="93" s="1"/>
  <c r="P14" i="93"/>
  <c r="O14" i="93"/>
  <c r="N14" i="93"/>
  <c r="M14" i="93"/>
  <c r="L14" i="93"/>
  <c r="K14" i="93"/>
  <c r="J14" i="93"/>
  <c r="I14" i="93"/>
  <c r="E14" i="93"/>
  <c r="D14" i="93"/>
  <c r="H14" i="93" s="1"/>
  <c r="P13" i="93"/>
  <c r="O13" i="93"/>
  <c r="N13" i="93"/>
  <c r="M13" i="93"/>
  <c r="L13" i="93"/>
  <c r="K13" i="93"/>
  <c r="J13" i="93"/>
  <c r="I13" i="93"/>
  <c r="E13" i="93"/>
  <c r="D13" i="93"/>
  <c r="H13" i="93" s="1"/>
  <c r="P12" i="93"/>
  <c r="O12" i="93"/>
  <c r="N12" i="93"/>
  <c r="M12" i="93"/>
  <c r="L12" i="93"/>
  <c r="K12" i="93"/>
  <c r="J12" i="93"/>
  <c r="I12" i="93"/>
  <c r="E12" i="93"/>
  <c r="D12" i="93"/>
  <c r="H12" i="93" s="1"/>
  <c r="P11" i="93"/>
  <c r="O11" i="93"/>
  <c r="N11" i="93"/>
  <c r="M11" i="93"/>
  <c r="L11" i="93"/>
  <c r="K11" i="93"/>
  <c r="J11" i="93"/>
  <c r="I11" i="93"/>
  <c r="E11" i="93"/>
  <c r="D11" i="93"/>
  <c r="H11" i="93" s="1"/>
  <c r="P9" i="93"/>
  <c r="O9" i="93"/>
  <c r="N9" i="93"/>
  <c r="M9" i="93"/>
  <c r="L9" i="93"/>
  <c r="K9" i="93"/>
  <c r="J9" i="93"/>
  <c r="I9" i="93"/>
  <c r="E9" i="93"/>
  <c r="D9" i="93"/>
  <c r="P8" i="93"/>
  <c r="O8" i="93"/>
  <c r="N8" i="93"/>
  <c r="M8" i="93"/>
  <c r="L8" i="93"/>
  <c r="K8" i="93"/>
  <c r="J8" i="93"/>
  <c r="I8" i="93"/>
  <c r="E8" i="93"/>
  <c r="D8" i="93"/>
  <c r="H8" i="93" s="1"/>
  <c r="P7" i="93"/>
  <c r="O7" i="93"/>
  <c r="N7" i="93"/>
  <c r="M7" i="93"/>
  <c r="L7" i="93"/>
  <c r="K7" i="93"/>
  <c r="J7" i="93"/>
  <c r="I7" i="93"/>
  <c r="E7" i="93"/>
  <c r="D7" i="93"/>
  <c r="H7" i="93" s="1"/>
  <c r="P6" i="93"/>
  <c r="O6" i="93"/>
  <c r="N6" i="93"/>
  <c r="M6" i="93"/>
  <c r="L6" i="93"/>
  <c r="K6" i="93"/>
  <c r="J6" i="93"/>
  <c r="I6" i="93"/>
  <c r="E6" i="93"/>
  <c r="D6" i="93"/>
  <c r="H6" i="93" s="1"/>
  <c r="P5" i="93"/>
  <c r="P23" i="93" s="1"/>
  <c r="O5" i="93"/>
  <c r="O23" i="93" s="1"/>
  <c r="N5" i="93"/>
  <c r="N23" i="93" s="1"/>
  <c r="M5" i="93"/>
  <c r="M23" i="93" s="1"/>
  <c r="L5" i="93"/>
  <c r="L23" i="93" s="1"/>
  <c r="L24" i="93" s="1"/>
  <c r="K5" i="93"/>
  <c r="K23" i="93" s="1"/>
  <c r="J5" i="93"/>
  <c r="J23" i="93" s="1"/>
  <c r="I5" i="93"/>
  <c r="I23" i="93" s="1"/>
  <c r="E5" i="93"/>
  <c r="E23" i="93" s="1"/>
  <c r="D5" i="93"/>
  <c r="P4" i="93"/>
  <c r="P27" i="93" s="1"/>
  <c r="O4" i="93"/>
  <c r="O27" i="93" s="1"/>
  <c r="N4" i="93"/>
  <c r="N27" i="93" s="1"/>
  <c r="M4" i="93"/>
  <c r="M27" i="93" s="1"/>
  <c r="L4" i="93"/>
  <c r="L27" i="93" s="1"/>
  <c r="K4" i="93"/>
  <c r="K27" i="93" s="1"/>
  <c r="K30" i="93" s="1"/>
  <c r="J4" i="93"/>
  <c r="J27" i="93" s="1"/>
  <c r="I4" i="93"/>
  <c r="I27" i="93" s="1"/>
  <c r="E4" i="93"/>
  <c r="E27" i="93" s="1"/>
  <c r="D4" i="93"/>
  <c r="H3" i="93"/>
  <c r="P2" i="93"/>
  <c r="P20" i="93" s="1"/>
  <c r="O2" i="93"/>
  <c r="O20" i="93" s="1"/>
  <c r="N2" i="93"/>
  <c r="N20" i="93" s="1"/>
  <c r="M2" i="93"/>
  <c r="M20" i="93" s="1"/>
  <c r="L2" i="93"/>
  <c r="L20" i="93" s="1"/>
  <c r="K2" i="93"/>
  <c r="K20" i="93" s="1"/>
  <c r="J2" i="93"/>
  <c r="J20" i="93" s="1"/>
  <c r="I2" i="93"/>
  <c r="I20" i="93" s="1"/>
  <c r="E2" i="93"/>
  <c r="E20" i="93" s="1"/>
  <c r="D2" i="93"/>
  <c r="P37" i="92"/>
  <c r="O37" i="92"/>
  <c r="N37" i="92"/>
  <c r="M37" i="92"/>
  <c r="L37" i="92"/>
  <c r="K37" i="92"/>
  <c r="J37" i="92"/>
  <c r="I37" i="92"/>
  <c r="H37" i="92"/>
  <c r="E37" i="92"/>
  <c r="D37" i="92"/>
  <c r="P36" i="92"/>
  <c r="O36" i="92"/>
  <c r="N36" i="92"/>
  <c r="M36" i="92"/>
  <c r="L36" i="92"/>
  <c r="K36" i="92"/>
  <c r="J36" i="92"/>
  <c r="I36" i="92"/>
  <c r="H36" i="92"/>
  <c r="E36" i="92"/>
  <c r="D36" i="92"/>
  <c r="P35" i="92"/>
  <c r="O35" i="92"/>
  <c r="N35" i="92"/>
  <c r="M35" i="92"/>
  <c r="L35" i="92"/>
  <c r="K35" i="92"/>
  <c r="J35" i="92"/>
  <c r="I35" i="92"/>
  <c r="E35" i="92"/>
  <c r="D35" i="92"/>
  <c r="H35" i="92" s="1"/>
  <c r="P34" i="92"/>
  <c r="O34" i="92"/>
  <c r="N34" i="92"/>
  <c r="M34" i="92"/>
  <c r="L34" i="92"/>
  <c r="K34" i="92"/>
  <c r="J34" i="92"/>
  <c r="I34" i="92"/>
  <c r="E34" i="92"/>
  <c r="D34" i="92"/>
  <c r="H34" i="92" s="1"/>
  <c r="P33" i="92"/>
  <c r="O33" i="92"/>
  <c r="N33" i="92"/>
  <c r="M33" i="92"/>
  <c r="L33" i="92"/>
  <c r="K33" i="92"/>
  <c r="J33" i="92"/>
  <c r="I33" i="92"/>
  <c r="E33" i="92"/>
  <c r="D33" i="92"/>
  <c r="H33" i="92" s="1"/>
  <c r="P32" i="92"/>
  <c r="O32" i="92"/>
  <c r="N32" i="92"/>
  <c r="M32" i="92"/>
  <c r="L32" i="92"/>
  <c r="K32" i="92"/>
  <c r="J32" i="92"/>
  <c r="I32" i="92"/>
  <c r="E32" i="92"/>
  <c r="D32" i="92"/>
  <c r="H32" i="92" s="1"/>
  <c r="P25" i="92"/>
  <c r="O25" i="92"/>
  <c r="N25" i="92"/>
  <c r="M25" i="92"/>
  <c r="L25" i="92"/>
  <c r="K25" i="92"/>
  <c r="K29" i="92" s="1"/>
  <c r="J25" i="92"/>
  <c r="I25" i="92"/>
  <c r="E25" i="92"/>
  <c r="D25" i="92"/>
  <c r="H25" i="92" s="1"/>
  <c r="H29" i="92" s="1"/>
  <c r="P21" i="92"/>
  <c r="O21" i="92"/>
  <c r="N21" i="92"/>
  <c r="M21" i="92"/>
  <c r="L21" i="92"/>
  <c r="K21" i="92"/>
  <c r="J21" i="92"/>
  <c r="I21" i="92"/>
  <c r="E21" i="92"/>
  <c r="D21" i="92"/>
  <c r="H21" i="92" s="1"/>
  <c r="P16" i="92"/>
  <c r="O16" i="92"/>
  <c r="N16" i="92"/>
  <c r="M16" i="92"/>
  <c r="L16" i="92"/>
  <c r="K16" i="92"/>
  <c r="J16" i="92"/>
  <c r="I16" i="92"/>
  <c r="E16" i="92"/>
  <c r="D16" i="92"/>
  <c r="H16" i="92" s="1"/>
  <c r="P15" i="92"/>
  <c r="O15" i="92"/>
  <c r="N15" i="92"/>
  <c r="M15" i="92"/>
  <c r="L15" i="92"/>
  <c r="K15" i="92"/>
  <c r="J15" i="92"/>
  <c r="I15" i="92"/>
  <c r="E15" i="92"/>
  <c r="D15" i="92"/>
  <c r="H15" i="92" s="1"/>
  <c r="P14" i="92"/>
  <c r="O14" i="92"/>
  <c r="N14" i="92"/>
  <c r="M14" i="92"/>
  <c r="L14" i="92"/>
  <c r="K14" i="92"/>
  <c r="J14" i="92"/>
  <c r="I14" i="92"/>
  <c r="E14" i="92"/>
  <c r="D14" i="92"/>
  <c r="H14" i="92" s="1"/>
  <c r="P13" i="92"/>
  <c r="O13" i="92"/>
  <c r="N13" i="92"/>
  <c r="M13" i="92"/>
  <c r="L13" i="92"/>
  <c r="K13" i="92"/>
  <c r="J13" i="92"/>
  <c r="I13" i="92"/>
  <c r="E13" i="92"/>
  <c r="D13" i="92"/>
  <c r="H13" i="92" s="1"/>
  <c r="P12" i="92"/>
  <c r="O12" i="92"/>
  <c r="N12" i="92"/>
  <c r="M12" i="92"/>
  <c r="L12" i="92"/>
  <c r="K12" i="92"/>
  <c r="J12" i="92"/>
  <c r="I12" i="92"/>
  <c r="E12" i="92"/>
  <c r="D12" i="92"/>
  <c r="H12" i="92" s="1"/>
  <c r="P11" i="92"/>
  <c r="O11" i="92"/>
  <c r="N11" i="92"/>
  <c r="M11" i="92"/>
  <c r="L11" i="92"/>
  <c r="K11" i="92"/>
  <c r="J11" i="92"/>
  <c r="I11" i="92"/>
  <c r="E11" i="92"/>
  <c r="D11" i="92"/>
  <c r="H11" i="92" s="1"/>
  <c r="P9" i="92"/>
  <c r="O9" i="92"/>
  <c r="N9" i="92"/>
  <c r="M9" i="92"/>
  <c r="L9" i="92"/>
  <c r="K9" i="92"/>
  <c r="J9" i="92"/>
  <c r="I9" i="92"/>
  <c r="E9" i="92"/>
  <c r="D9" i="92"/>
  <c r="P8" i="92"/>
  <c r="O8" i="92"/>
  <c r="N8" i="92"/>
  <c r="M8" i="92"/>
  <c r="L8" i="92"/>
  <c r="K8" i="92"/>
  <c r="J8" i="92"/>
  <c r="I8" i="92"/>
  <c r="E8" i="92"/>
  <c r="D8" i="92"/>
  <c r="H8" i="92" s="1"/>
  <c r="P7" i="92"/>
  <c r="O7" i="92"/>
  <c r="N7" i="92"/>
  <c r="M7" i="92"/>
  <c r="L7" i="92"/>
  <c r="K7" i="92"/>
  <c r="J7" i="92"/>
  <c r="I7" i="92"/>
  <c r="E7" i="92"/>
  <c r="D7" i="92"/>
  <c r="H7" i="92" s="1"/>
  <c r="P6" i="92"/>
  <c r="O6" i="92"/>
  <c r="N6" i="92"/>
  <c r="M6" i="92"/>
  <c r="L6" i="92"/>
  <c r="K6" i="92"/>
  <c r="J6" i="92"/>
  <c r="I6" i="92"/>
  <c r="E6" i="92"/>
  <c r="D6" i="92"/>
  <c r="H6" i="92" s="1"/>
  <c r="P5" i="92"/>
  <c r="P23" i="92" s="1"/>
  <c r="O5" i="92"/>
  <c r="O23" i="92" s="1"/>
  <c r="N5" i="92"/>
  <c r="N23" i="92" s="1"/>
  <c r="M5" i="92"/>
  <c r="M23" i="92" s="1"/>
  <c r="L5" i="92"/>
  <c r="L23" i="92" s="1"/>
  <c r="L24" i="92" s="1"/>
  <c r="K5" i="92"/>
  <c r="K23" i="92" s="1"/>
  <c r="J5" i="92"/>
  <c r="J23" i="92" s="1"/>
  <c r="I5" i="92"/>
  <c r="I23" i="92" s="1"/>
  <c r="E5" i="92"/>
  <c r="E23" i="92" s="1"/>
  <c r="D5" i="92"/>
  <c r="P4" i="92"/>
  <c r="P27" i="92" s="1"/>
  <c r="O4" i="92"/>
  <c r="O27" i="92" s="1"/>
  <c r="N4" i="92"/>
  <c r="N27" i="92" s="1"/>
  <c r="M4" i="92"/>
  <c r="M27" i="92" s="1"/>
  <c r="L4" i="92"/>
  <c r="L27" i="92" s="1"/>
  <c r="K4" i="92"/>
  <c r="K27" i="92" s="1"/>
  <c r="K30" i="92" s="1"/>
  <c r="J4" i="92"/>
  <c r="J27" i="92" s="1"/>
  <c r="I4" i="92"/>
  <c r="I27" i="92" s="1"/>
  <c r="E4" i="92"/>
  <c r="E27" i="92" s="1"/>
  <c r="D4" i="92"/>
  <c r="H3" i="92"/>
  <c r="P2" i="92"/>
  <c r="P20" i="92" s="1"/>
  <c r="O2" i="92"/>
  <c r="O20" i="92" s="1"/>
  <c r="N2" i="92"/>
  <c r="N20" i="92" s="1"/>
  <c r="M2" i="92"/>
  <c r="M20" i="92" s="1"/>
  <c r="L2" i="92"/>
  <c r="L20" i="92" s="1"/>
  <c r="K2" i="92"/>
  <c r="K20" i="92" s="1"/>
  <c r="J2" i="92"/>
  <c r="J20" i="92" s="1"/>
  <c r="I2" i="92"/>
  <c r="I20" i="92" s="1"/>
  <c r="E2" i="92"/>
  <c r="E20" i="92" s="1"/>
  <c r="D2" i="92"/>
  <c r="P37" i="91"/>
  <c r="O37" i="91"/>
  <c r="N37" i="91"/>
  <c r="M37" i="91"/>
  <c r="L37" i="91"/>
  <c r="K37" i="91"/>
  <c r="J37" i="91"/>
  <c r="I37" i="91"/>
  <c r="H37" i="91"/>
  <c r="E37" i="91"/>
  <c r="D37" i="91"/>
  <c r="P36" i="91"/>
  <c r="O36" i="91"/>
  <c r="N36" i="91"/>
  <c r="M36" i="91"/>
  <c r="L36" i="91"/>
  <c r="K36" i="91"/>
  <c r="J36" i="91"/>
  <c r="I36" i="91"/>
  <c r="H36" i="91"/>
  <c r="E36" i="91"/>
  <c r="D36" i="91"/>
  <c r="P35" i="91"/>
  <c r="O35" i="91"/>
  <c r="N35" i="91"/>
  <c r="M35" i="91"/>
  <c r="L35" i="91"/>
  <c r="K35" i="91"/>
  <c r="J35" i="91"/>
  <c r="I35" i="91"/>
  <c r="E35" i="91"/>
  <c r="D35" i="91"/>
  <c r="H35" i="91" s="1"/>
  <c r="P34" i="91"/>
  <c r="O34" i="91"/>
  <c r="N34" i="91"/>
  <c r="M34" i="91"/>
  <c r="L34" i="91"/>
  <c r="K34" i="91"/>
  <c r="J34" i="91"/>
  <c r="I34" i="91"/>
  <c r="E34" i="91"/>
  <c r="D34" i="91"/>
  <c r="H34" i="91" s="1"/>
  <c r="P33" i="91"/>
  <c r="O33" i="91"/>
  <c r="N33" i="91"/>
  <c r="M33" i="91"/>
  <c r="L33" i="91"/>
  <c r="K33" i="91"/>
  <c r="J33" i="91"/>
  <c r="I33" i="91"/>
  <c r="E33" i="91"/>
  <c r="D33" i="91"/>
  <c r="H33" i="91" s="1"/>
  <c r="P32" i="91"/>
  <c r="O32" i="91"/>
  <c r="N32" i="91"/>
  <c r="M32" i="91"/>
  <c r="L32" i="91"/>
  <c r="K32" i="91"/>
  <c r="J32" i="91"/>
  <c r="I32" i="91"/>
  <c r="E32" i="91"/>
  <c r="D32" i="91"/>
  <c r="H32" i="91" s="1"/>
  <c r="P25" i="91"/>
  <c r="O25" i="91"/>
  <c r="N25" i="91"/>
  <c r="M25" i="91"/>
  <c r="L25" i="91"/>
  <c r="K25" i="91"/>
  <c r="K29" i="91" s="1"/>
  <c r="J25" i="91"/>
  <c r="I25" i="91"/>
  <c r="E25" i="91"/>
  <c r="D25" i="91"/>
  <c r="H25" i="91" s="1"/>
  <c r="H29" i="91" s="1"/>
  <c r="P21" i="91"/>
  <c r="O21" i="91"/>
  <c r="N21" i="91"/>
  <c r="M21" i="91"/>
  <c r="L21" i="91"/>
  <c r="K21" i="91"/>
  <c r="J21" i="91"/>
  <c r="I21" i="91"/>
  <c r="E21" i="91"/>
  <c r="D21" i="91"/>
  <c r="H21" i="91" s="1"/>
  <c r="P16" i="91"/>
  <c r="O16" i="91"/>
  <c r="N16" i="91"/>
  <c r="M16" i="91"/>
  <c r="L16" i="91"/>
  <c r="K16" i="91"/>
  <c r="J16" i="91"/>
  <c r="I16" i="91"/>
  <c r="E16" i="91"/>
  <c r="D16" i="91"/>
  <c r="H16" i="91" s="1"/>
  <c r="P15" i="91"/>
  <c r="O15" i="91"/>
  <c r="N15" i="91"/>
  <c r="M15" i="91"/>
  <c r="L15" i="91"/>
  <c r="K15" i="91"/>
  <c r="J15" i="91"/>
  <c r="I15" i="91"/>
  <c r="E15" i="91"/>
  <c r="D15" i="91"/>
  <c r="H15" i="91" s="1"/>
  <c r="P14" i="91"/>
  <c r="O14" i="91"/>
  <c r="N14" i="91"/>
  <c r="M14" i="91"/>
  <c r="L14" i="91"/>
  <c r="K14" i="91"/>
  <c r="J14" i="91"/>
  <c r="I14" i="91"/>
  <c r="E14" i="91"/>
  <c r="D14" i="91"/>
  <c r="H14" i="91" s="1"/>
  <c r="P13" i="91"/>
  <c r="O13" i="91"/>
  <c r="N13" i="91"/>
  <c r="M13" i="91"/>
  <c r="L13" i="91"/>
  <c r="K13" i="91"/>
  <c r="J13" i="91"/>
  <c r="I13" i="91"/>
  <c r="E13" i="91"/>
  <c r="D13" i="91"/>
  <c r="H13" i="91" s="1"/>
  <c r="P12" i="91"/>
  <c r="O12" i="91"/>
  <c r="N12" i="91"/>
  <c r="M12" i="91"/>
  <c r="L12" i="91"/>
  <c r="K12" i="91"/>
  <c r="J12" i="91"/>
  <c r="I12" i="91"/>
  <c r="E12" i="91"/>
  <c r="D12" i="91"/>
  <c r="H12" i="91" s="1"/>
  <c r="P11" i="91"/>
  <c r="O11" i="91"/>
  <c r="N11" i="91"/>
  <c r="M11" i="91"/>
  <c r="L11" i="91"/>
  <c r="K11" i="91"/>
  <c r="J11" i="91"/>
  <c r="I11" i="91"/>
  <c r="E11" i="91"/>
  <c r="D11" i="91"/>
  <c r="H11" i="91" s="1"/>
  <c r="P9" i="91"/>
  <c r="O9" i="91"/>
  <c r="N9" i="91"/>
  <c r="M9" i="91"/>
  <c r="L9" i="91"/>
  <c r="K9" i="91"/>
  <c r="J9" i="91"/>
  <c r="I9" i="91"/>
  <c r="E9" i="91"/>
  <c r="D9" i="91"/>
  <c r="P8" i="91"/>
  <c r="O8" i="91"/>
  <c r="N8" i="91"/>
  <c r="M8" i="91"/>
  <c r="L8" i="91"/>
  <c r="K8" i="91"/>
  <c r="J8" i="91"/>
  <c r="I8" i="91"/>
  <c r="E8" i="91"/>
  <c r="D8" i="91"/>
  <c r="H8" i="91" s="1"/>
  <c r="P7" i="91"/>
  <c r="O7" i="91"/>
  <c r="N7" i="91"/>
  <c r="M7" i="91"/>
  <c r="L7" i="91"/>
  <c r="K7" i="91"/>
  <c r="J7" i="91"/>
  <c r="I7" i="91"/>
  <c r="E7" i="91"/>
  <c r="D7" i="91"/>
  <c r="H7" i="91" s="1"/>
  <c r="P6" i="91"/>
  <c r="O6" i="91"/>
  <c r="N6" i="91"/>
  <c r="M6" i="91"/>
  <c r="L6" i="91"/>
  <c r="K6" i="91"/>
  <c r="J6" i="91"/>
  <c r="I6" i="91"/>
  <c r="E6" i="91"/>
  <c r="D6" i="91"/>
  <c r="H6" i="91" s="1"/>
  <c r="P5" i="91"/>
  <c r="P23" i="91" s="1"/>
  <c r="O5" i="91"/>
  <c r="O23" i="91" s="1"/>
  <c r="N5" i="91"/>
  <c r="N23" i="91" s="1"/>
  <c r="M5" i="91"/>
  <c r="M23" i="91" s="1"/>
  <c r="L5" i="91"/>
  <c r="L23" i="91" s="1"/>
  <c r="L24" i="91" s="1"/>
  <c r="K5" i="91"/>
  <c r="K23" i="91" s="1"/>
  <c r="J5" i="91"/>
  <c r="J23" i="91" s="1"/>
  <c r="I5" i="91"/>
  <c r="I23" i="91" s="1"/>
  <c r="E5" i="91"/>
  <c r="E23" i="91" s="1"/>
  <c r="D5" i="91"/>
  <c r="P4" i="91"/>
  <c r="P27" i="91" s="1"/>
  <c r="O4" i="91"/>
  <c r="O27" i="91" s="1"/>
  <c r="N4" i="91"/>
  <c r="N27" i="91" s="1"/>
  <c r="M4" i="91"/>
  <c r="M27" i="91" s="1"/>
  <c r="L4" i="91"/>
  <c r="L27" i="91" s="1"/>
  <c r="K4" i="91"/>
  <c r="K27" i="91" s="1"/>
  <c r="K30" i="91" s="1"/>
  <c r="J4" i="91"/>
  <c r="J27" i="91" s="1"/>
  <c r="I4" i="91"/>
  <c r="I27" i="91" s="1"/>
  <c r="E4" i="91"/>
  <c r="E27" i="91" s="1"/>
  <c r="D4" i="91"/>
  <c r="H3" i="91"/>
  <c r="P2" i="91"/>
  <c r="P20" i="91" s="1"/>
  <c r="O2" i="91"/>
  <c r="O20" i="91" s="1"/>
  <c r="N2" i="91"/>
  <c r="N20" i="91" s="1"/>
  <c r="M2" i="91"/>
  <c r="M20" i="91" s="1"/>
  <c r="L2" i="91"/>
  <c r="L20" i="91" s="1"/>
  <c r="K2" i="91"/>
  <c r="K20" i="91" s="1"/>
  <c r="J2" i="91"/>
  <c r="J20" i="91" s="1"/>
  <c r="I2" i="91"/>
  <c r="I20" i="91" s="1"/>
  <c r="E2" i="91"/>
  <c r="E20" i="91" s="1"/>
  <c r="D2" i="91"/>
  <c r="P37" i="90"/>
  <c r="O37" i="90"/>
  <c r="N37" i="90"/>
  <c r="M37" i="90"/>
  <c r="L37" i="90"/>
  <c r="K37" i="90"/>
  <c r="J37" i="90"/>
  <c r="I37" i="90"/>
  <c r="H37" i="90"/>
  <c r="E37" i="90"/>
  <c r="D37" i="90"/>
  <c r="P36" i="90"/>
  <c r="O36" i="90"/>
  <c r="N36" i="90"/>
  <c r="M36" i="90"/>
  <c r="L36" i="90"/>
  <c r="K36" i="90"/>
  <c r="J36" i="90"/>
  <c r="I36" i="90"/>
  <c r="H36" i="90"/>
  <c r="E36" i="90"/>
  <c r="D36" i="90"/>
  <c r="P35" i="90"/>
  <c r="O35" i="90"/>
  <c r="N35" i="90"/>
  <c r="M35" i="90"/>
  <c r="L35" i="90"/>
  <c r="K35" i="90"/>
  <c r="J35" i="90"/>
  <c r="I35" i="90"/>
  <c r="E35" i="90"/>
  <c r="D35" i="90"/>
  <c r="H35" i="90" s="1"/>
  <c r="P34" i="90"/>
  <c r="O34" i="90"/>
  <c r="N34" i="90"/>
  <c r="M34" i="90"/>
  <c r="L34" i="90"/>
  <c r="K34" i="90"/>
  <c r="J34" i="90"/>
  <c r="I34" i="90"/>
  <c r="E34" i="90"/>
  <c r="D34" i="90"/>
  <c r="H34" i="90" s="1"/>
  <c r="P33" i="90"/>
  <c r="O33" i="90"/>
  <c r="N33" i="90"/>
  <c r="M33" i="90"/>
  <c r="L33" i="90"/>
  <c r="K33" i="90"/>
  <c r="J33" i="90"/>
  <c r="I33" i="90"/>
  <c r="E33" i="90"/>
  <c r="D33" i="90"/>
  <c r="H33" i="90" s="1"/>
  <c r="P32" i="90"/>
  <c r="O32" i="90"/>
  <c r="N32" i="90"/>
  <c r="M32" i="90"/>
  <c r="L32" i="90"/>
  <c r="K32" i="90"/>
  <c r="J32" i="90"/>
  <c r="I32" i="90"/>
  <c r="E32" i="90"/>
  <c r="D32" i="90"/>
  <c r="H32" i="90" s="1"/>
  <c r="P25" i="90"/>
  <c r="O25" i="90"/>
  <c r="N25" i="90"/>
  <c r="M25" i="90"/>
  <c r="L25" i="90"/>
  <c r="K25" i="90"/>
  <c r="K29" i="90" s="1"/>
  <c r="J25" i="90"/>
  <c r="I25" i="90"/>
  <c r="E25" i="90"/>
  <c r="D25" i="90"/>
  <c r="H25" i="90" s="1"/>
  <c r="H29" i="90" s="1"/>
  <c r="P21" i="90"/>
  <c r="O21" i="90"/>
  <c r="N21" i="90"/>
  <c r="M21" i="90"/>
  <c r="L21" i="90"/>
  <c r="K21" i="90"/>
  <c r="J21" i="90"/>
  <c r="I21" i="90"/>
  <c r="E21" i="90"/>
  <c r="D21" i="90"/>
  <c r="H21" i="90" s="1"/>
  <c r="P16" i="90"/>
  <c r="O16" i="90"/>
  <c r="N16" i="90"/>
  <c r="M16" i="90"/>
  <c r="L16" i="90"/>
  <c r="K16" i="90"/>
  <c r="J16" i="90"/>
  <c r="I16" i="90"/>
  <c r="E16" i="90"/>
  <c r="D16" i="90"/>
  <c r="H16" i="90" s="1"/>
  <c r="P15" i="90"/>
  <c r="O15" i="90"/>
  <c r="N15" i="90"/>
  <c r="M15" i="90"/>
  <c r="L15" i="90"/>
  <c r="K15" i="90"/>
  <c r="J15" i="90"/>
  <c r="I15" i="90"/>
  <c r="E15" i="90"/>
  <c r="D15" i="90"/>
  <c r="H15" i="90" s="1"/>
  <c r="P14" i="90"/>
  <c r="O14" i="90"/>
  <c r="N14" i="90"/>
  <c r="M14" i="90"/>
  <c r="L14" i="90"/>
  <c r="K14" i="90"/>
  <c r="J14" i="90"/>
  <c r="I14" i="90"/>
  <c r="E14" i="90"/>
  <c r="D14" i="90"/>
  <c r="H14" i="90" s="1"/>
  <c r="P13" i="90"/>
  <c r="O13" i="90"/>
  <c r="N13" i="90"/>
  <c r="M13" i="90"/>
  <c r="L13" i="90"/>
  <c r="K13" i="90"/>
  <c r="J13" i="90"/>
  <c r="I13" i="90"/>
  <c r="E13" i="90"/>
  <c r="D13" i="90"/>
  <c r="H13" i="90" s="1"/>
  <c r="P12" i="90"/>
  <c r="O12" i="90"/>
  <c r="N12" i="90"/>
  <c r="M12" i="90"/>
  <c r="L12" i="90"/>
  <c r="K12" i="90"/>
  <c r="J12" i="90"/>
  <c r="I12" i="90"/>
  <c r="E12" i="90"/>
  <c r="D12" i="90"/>
  <c r="H12" i="90" s="1"/>
  <c r="P11" i="90"/>
  <c r="O11" i="90"/>
  <c r="N11" i="90"/>
  <c r="M11" i="90"/>
  <c r="L11" i="90"/>
  <c r="K11" i="90"/>
  <c r="J11" i="90"/>
  <c r="I11" i="90"/>
  <c r="E11" i="90"/>
  <c r="D11" i="90"/>
  <c r="H11" i="90" s="1"/>
  <c r="P9" i="90"/>
  <c r="O9" i="90"/>
  <c r="N9" i="90"/>
  <c r="M9" i="90"/>
  <c r="M10" i="90" s="1"/>
  <c r="L9" i="90"/>
  <c r="K9" i="90"/>
  <c r="J9" i="90"/>
  <c r="I9" i="90"/>
  <c r="E9" i="90"/>
  <c r="D9" i="90"/>
  <c r="P8" i="90"/>
  <c r="O8" i="90"/>
  <c r="N8" i="90"/>
  <c r="M8" i="90"/>
  <c r="L8" i="90"/>
  <c r="K8" i="90"/>
  <c r="J8" i="90"/>
  <c r="I8" i="90"/>
  <c r="E8" i="90"/>
  <c r="D8" i="90"/>
  <c r="H8" i="90" s="1"/>
  <c r="P7" i="90"/>
  <c r="O7" i="90"/>
  <c r="N7" i="90"/>
  <c r="M7" i="90"/>
  <c r="L7" i="90"/>
  <c r="K7" i="90"/>
  <c r="J7" i="90"/>
  <c r="I7" i="90"/>
  <c r="E7" i="90"/>
  <c r="D7" i="90"/>
  <c r="H7" i="90" s="1"/>
  <c r="P6" i="90"/>
  <c r="O6" i="90"/>
  <c r="N6" i="90"/>
  <c r="M6" i="90"/>
  <c r="L6" i="90"/>
  <c r="K6" i="90"/>
  <c r="J6" i="90"/>
  <c r="I6" i="90"/>
  <c r="E6" i="90"/>
  <c r="D6" i="90"/>
  <c r="H6" i="90" s="1"/>
  <c r="P5" i="90"/>
  <c r="P23" i="90" s="1"/>
  <c r="O5" i="90"/>
  <c r="O23" i="90" s="1"/>
  <c r="N5" i="90"/>
  <c r="N23" i="90" s="1"/>
  <c r="M5" i="90"/>
  <c r="M23" i="90" s="1"/>
  <c r="L5" i="90"/>
  <c r="L23" i="90" s="1"/>
  <c r="L24" i="90" s="1"/>
  <c r="K5" i="90"/>
  <c r="K23" i="90" s="1"/>
  <c r="J5" i="90"/>
  <c r="J23" i="90" s="1"/>
  <c r="I5" i="90"/>
  <c r="I23" i="90" s="1"/>
  <c r="E5" i="90"/>
  <c r="E23" i="90" s="1"/>
  <c r="D5" i="90"/>
  <c r="P4" i="90"/>
  <c r="P27" i="90" s="1"/>
  <c r="O4" i="90"/>
  <c r="O27" i="90" s="1"/>
  <c r="N4" i="90"/>
  <c r="N27" i="90" s="1"/>
  <c r="M4" i="90"/>
  <c r="M27" i="90" s="1"/>
  <c r="L4" i="90"/>
  <c r="L27" i="90" s="1"/>
  <c r="K4" i="90"/>
  <c r="K27" i="90" s="1"/>
  <c r="K30" i="90" s="1"/>
  <c r="J4" i="90"/>
  <c r="J27" i="90" s="1"/>
  <c r="I4" i="90"/>
  <c r="I27" i="90" s="1"/>
  <c r="E4" i="90"/>
  <c r="E27" i="90" s="1"/>
  <c r="D4" i="90"/>
  <c r="H3" i="90"/>
  <c r="P2" i="90"/>
  <c r="P20" i="90" s="1"/>
  <c r="O2" i="90"/>
  <c r="O20" i="90" s="1"/>
  <c r="N2" i="90"/>
  <c r="N20" i="90" s="1"/>
  <c r="M2" i="90"/>
  <c r="M20" i="90" s="1"/>
  <c r="L2" i="90"/>
  <c r="L20" i="90" s="1"/>
  <c r="K2" i="90"/>
  <c r="J2" i="90"/>
  <c r="J20" i="90" s="1"/>
  <c r="I2" i="90"/>
  <c r="I20" i="90" s="1"/>
  <c r="E2" i="90"/>
  <c r="E20" i="90" s="1"/>
  <c r="D2" i="90"/>
  <c r="P37" i="89"/>
  <c r="O37" i="89"/>
  <c r="N37" i="89"/>
  <c r="M37" i="89"/>
  <c r="L37" i="89"/>
  <c r="K37" i="89"/>
  <c r="J37" i="89"/>
  <c r="I37" i="89"/>
  <c r="H37" i="89"/>
  <c r="E37" i="89"/>
  <c r="D37" i="89"/>
  <c r="P36" i="89"/>
  <c r="O36" i="89"/>
  <c r="N36" i="89"/>
  <c r="M36" i="89"/>
  <c r="L36" i="89"/>
  <c r="K36" i="89"/>
  <c r="J36" i="89"/>
  <c r="I36" i="89"/>
  <c r="H36" i="89"/>
  <c r="E36" i="89"/>
  <c r="D36" i="89"/>
  <c r="P35" i="89"/>
  <c r="O35" i="89"/>
  <c r="N35" i="89"/>
  <c r="M35" i="89"/>
  <c r="L35" i="89"/>
  <c r="K35" i="89"/>
  <c r="J35" i="89"/>
  <c r="I35" i="89"/>
  <c r="E35" i="89"/>
  <c r="D35" i="89"/>
  <c r="H35" i="89" s="1"/>
  <c r="P34" i="89"/>
  <c r="O34" i="89"/>
  <c r="N34" i="89"/>
  <c r="M34" i="89"/>
  <c r="L34" i="89"/>
  <c r="K34" i="89"/>
  <c r="J34" i="89"/>
  <c r="I34" i="89"/>
  <c r="E34" i="89"/>
  <c r="D34" i="89"/>
  <c r="H34" i="89" s="1"/>
  <c r="P33" i="89"/>
  <c r="O33" i="89"/>
  <c r="N33" i="89"/>
  <c r="M33" i="89"/>
  <c r="L33" i="89"/>
  <c r="K33" i="89"/>
  <c r="J33" i="89"/>
  <c r="I33" i="89"/>
  <c r="E33" i="89"/>
  <c r="D33" i="89"/>
  <c r="H33" i="89" s="1"/>
  <c r="P32" i="89"/>
  <c r="O32" i="89"/>
  <c r="N32" i="89"/>
  <c r="M32" i="89"/>
  <c r="L32" i="89"/>
  <c r="K32" i="89"/>
  <c r="J32" i="89"/>
  <c r="I32" i="89"/>
  <c r="E32" i="89"/>
  <c r="D32" i="89"/>
  <c r="H32" i="89" s="1"/>
  <c r="P25" i="89"/>
  <c r="O25" i="89"/>
  <c r="N25" i="89"/>
  <c r="M25" i="89"/>
  <c r="L25" i="89"/>
  <c r="K25" i="89"/>
  <c r="K29" i="89" s="1"/>
  <c r="J25" i="89"/>
  <c r="I25" i="89"/>
  <c r="E25" i="89"/>
  <c r="D25" i="89"/>
  <c r="H25" i="89" s="1"/>
  <c r="H29" i="89" s="1"/>
  <c r="P21" i="89"/>
  <c r="O21" i="89"/>
  <c r="N21" i="89"/>
  <c r="M21" i="89"/>
  <c r="L21" i="89"/>
  <c r="K21" i="89"/>
  <c r="J21" i="89"/>
  <c r="I21" i="89"/>
  <c r="E21" i="89"/>
  <c r="D21" i="89"/>
  <c r="P16" i="89"/>
  <c r="O16" i="89"/>
  <c r="N16" i="89"/>
  <c r="M16" i="89"/>
  <c r="L16" i="89"/>
  <c r="K16" i="89"/>
  <c r="J16" i="89"/>
  <c r="I16" i="89"/>
  <c r="E16" i="89"/>
  <c r="D16" i="89"/>
  <c r="H16" i="89" s="1"/>
  <c r="P15" i="89"/>
  <c r="O15" i="89"/>
  <c r="N15" i="89"/>
  <c r="M15" i="89"/>
  <c r="L15" i="89"/>
  <c r="K15" i="89"/>
  <c r="J15" i="89"/>
  <c r="I15" i="89"/>
  <c r="E15" i="89"/>
  <c r="D15" i="89"/>
  <c r="H15" i="89" s="1"/>
  <c r="P14" i="89"/>
  <c r="O14" i="89"/>
  <c r="N14" i="89"/>
  <c r="M14" i="89"/>
  <c r="L14" i="89"/>
  <c r="K14" i="89"/>
  <c r="J14" i="89"/>
  <c r="I14" i="89"/>
  <c r="E14" i="89"/>
  <c r="D14" i="89"/>
  <c r="H14" i="89" s="1"/>
  <c r="P13" i="89"/>
  <c r="O13" i="89"/>
  <c r="N13" i="89"/>
  <c r="M13" i="89"/>
  <c r="L13" i="89"/>
  <c r="K13" i="89"/>
  <c r="J13" i="89"/>
  <c r="I13" i="89"/>
  <c r="E13" i="89"/>
  <c r="D13" i="89"/>
  <c r="H13" i="89" s="1"/>
  <c r="P12" i="89"/>
  <c r="O12" i="89"/>
  <c r="N12" i="89"/>
  <c r="M12" i="89"/>
  <c r="L12" i="89"/>
  <c r="K12" i="89"/>
  <c r="J12" i="89"/>
  <c r="I12" i="89"/>
  <c r="E12" i="89"/>
  <c r="D12" i="89"/>
  <c r="H12" i="89" s="1"/>
  <c r="P11" i="89"/>
  <c r="O11" i="89"/>
  <c r="N11" i="89"/>
  <c r="M11" i="89"/>
  <c r="L11" i="89"/>
  <c r="K11" i="89"/>
  <c r="J11" i="89"/>
  <c r="I11" i="89"/>
  <c r="E11" i="89"/>
  <c r="D11" i="89"/>
  <c r="H11" i="89" s="1"/>
  <c r="P9" i="89"/>
  <c r="O9" i="89"/>
  <c r="N9" i="89"/>
  <c r="M9" i="89"/>
  <c r="L9" i="89"/>
  <c r="K9" i="89"/>
  <c r="J9" i="89"/>
  <c r="I9" i="89"/>
  <c r="E9" i="89"/>
  <c r="D9" i="89"/>
  <c r="P8" i="89"/>
  <c r="O8" i="89"/>
  <c r="N8" i="89"/>
  <c r="M8" i="89"/>
  <c r="L8" i="89"/>
  <c r="K8" i="89"/>
  <c r="J8" i="89"/>
  <c r="I8" i="89"/>
  <c r="E8" i="89"/>
  <c r="D8" i="89"/>
  <c r="H8" i="89" s="1"/>
  <c r="P7" i="89"/>
  <c r="O7" i="89"/>
  <c r="N7" i="89"/>
  <c r="M7" i="89"/>
  <c r="L7" i="89"/>
  <c r="K7" i="89"/>
  <c r="J7" i="89"/>
  <c r="I7" i="89"/>
  <c r="E7" i="89"/>
  <c r="D7" i="89"/>
  <c r="H7" i="89" s="1"/>
  <c r="P6" i="89"/>
  <c r="O6" i="89"/>
  <c r="N6" i="89"/>
  <c r="M6" i="89"/>
  <c r="L6" i="89"/>
  <c r="K6" i="89"/>
  <c r="J6" i="89"/>
  <c r="I6" i="89"/>
  <c r="E6" i="89"/>
  <c r="D6" i="89"/>
  <c r="H6" i="89" s="1"/>
  <c r="P5" i="89"/>
  <c r="P23" i="89" s="1"/>
  <c r="O5" i="89"/>
  <c r="O23" i="89" s="1"/>
  <c r="N5" i="89"/>
  <c r="N23" i="89" s="1"/>
  <c r="M5" i="89"/>
  <c r="M23" i="89" s="1"/>
  <c r="L5" i="89"/>
  <c r="L23" i="89" s="1"/>
  <c r="L24" i="89" s="1"/>
  <c r="K5" i="89"/>
  <c r="K23" i="89" s="1"/>
  <c r="J5" i="89"/>
  <c r="J23" i="89" s="1"/>
  <c r="I5" i="89"/>
  <c r="I23" i="89" s="1"/>
  <c r="E5" i="89"/>
  <c r="E23" i="89" s="1"/>
  <c r="D5" i="89"/>
  <c r="P4" i="89"/>
  <c r="P27" i="89" s="1"/>
  <c r="O4" i="89"/>
  <c r="O27" i="89" s="1"/>
  <c r="N4" i="89"/>
  <c r="N27" i="89" s="1"/>
  <c r="M4" i="89"/>
  <c r="M27" i="89" s="1"/>
  <c r="L4" i="89"/>
  <c r="L27" i="89" s="1"/>
  <c r="K4" i="89"/>
  <c r="K27" i="89" s="1"/>
  <c r="K30" i="89" s="1"/>
  <c r="J4" i="89"/>
  <c r="J27" i="89" s="1"/>
  <c r="I4" i="89"/>
  <c r="I27" i="89" s="1"/>
  <c r="E4" i="89"/>
  <c r="E27" i="89" s="1"/>
  <c r="D4" i="89"/>
  <c r="H3" i="89"/>
  <c r="P2" i="89"/>
  <c r="P20" i="89" s="1"/>
  <c r="O2" i="89"/>
  <c r="O20" i="89" s="1"/>
  <c r="N2" i="89"/>
  <c r="N20" i="89" s="1"/>
  <c r="M2" i="89"/>
  <c r="M20" i="89" s="1"/>
  <c r="L2" i="89"/>
  <c r="L20" i="89" s="1"/>
  <c r="K2" i="89"/>
  <c r="K20" i="89" s="1"/>
  <c r="J2" i="89"/>
  <c r="J20" i="89" s="1"/>
  <c r="I2" i="89"/>
  <c r="I20" i="89" s="1"/>
  <c r="E2" i="89"/>
  <c r="E20" i="89" s="1"/>
  <c r="D2" i="89"/>
  <c r="H2" i="89" s="1"/>
  <c r="P37" i="88"/>
  <c r="O37" i="88"/>
  <c r="N37" i="88"/>
  <c r="M37" i="88"/>
  <c r="L37" i="88"/>
  <c r="K37" i="88"/>
  <c r="J37" i="88"/>
  <c r="I37" i="88"/>
  <c r="H37" i="88"/>
  <c r="E37" i="88"/>
  <c r="D37" i="88"/>
  <c r="P36" i="88"/>
  <c r="O36" i="88"/>
  <c r="N36" i="88"/>
  <c r="M36" i="88"/>
  <c r="L36" i="88"/>
  <c r="K36" i="88"/>
  <c r="J36" i="88"/>
  <c r="I36" i="88"/>
  <c r="H36" i="88"/>
  <c r="E36" i="88"/>
  <c r="D36" i="88"/>
  <c r="P35" i="88"/>
  <c r="O35" i="88"/>
  <c r="N35" i="88"/>
  <c r="M35" i="88"/>
  <c r="L35" i="88"/>
  <c r="K35" i="88"/>
  <c r="J35" i="88"/>
  <c r="I35" i="88"/>
  <c r="E35" i="88"/>
  <c r="D35" i="88"/>
  <c r="H35" i="88" s="1"/>
  <c r="P34" i="88"/>
  <c r="O34" i="88"/>
  <c r="N34" i="88"/>
  <c r="M34" i="88"/>
  <c r="L34" i="88"/>
  <c r="K34" i="88"/>
  <c r="J34" i="88"/>
  <c r="I34" i="88"/>
  <c r="E34" i="88"/>
  <c r="D34" i="88"/>
  <c r="H34" i="88" s="1"/>
  <c r="P33" i="88"/>
  <c r="O33" i="88"/>
  <c r="N33" i="88"/>
  <c r="M33" i="88"/>
  <c r="L33" i="88"/>
  <c r="K33" i="88"/>
  <c r="J33" i="88"/>
  <c r="I33" i="88"/>
  <c r="E33" i="88"/>
  <c r="D33" i="88"/>
  <c r="H33" i="88" s="1"/>
  <c r="P32" i="88"/>
  <c r="O32" i="88"/>
  <c r="N32" i="88"/>
  <c r="M32" i="88"/>
  <c r="L32" i="88"/>
  <c r="K32" i="88"/>
  <c r="J32" i="88"/>
  <c r="I32" i="88"/>
  <c r="E32" i="88"/>
  <c r="D32" i="88"/>
  <c r="H32" i="88" s="1"/>
  <c r="P25" i="88"/>
  <c r="O25" i="88"/>
  <c r="N25" i="88"/>
  <c r="M25" i="88"/>
  <c r="L25" i="88"/>
  <c r="K25" i="88"/>
  <c r="K29" i="88" s="1"/>
  <c r="J25" i="88"/>
  <c r="I25" i="88"/>
  <c r="E25" i="88"/>
  <c r="D25" i="88"/>
  <c r="H25" i="88" s="1"/>
  <c r="H29" i="88" s="1"/>
  <c r="P21" i="88"/>
  <c r="O21" i="88"/>
  <c r="N21" i="88"/>
  <c r="M21" i="88"/>
  <c r="L21" i="88"/>
  <c r="K21" i="88"/>
  <c r="J21" i="88"/>
  <c r="I21" i="88"/>
  <c r="E21" i="88"/>
  <c r="D21" i="88"/>
  <c r="H21" i="88" s="1"/>
  <c r="P16" i="88"/>
  <c r="O16" i="88"/>
  <c r="N16" i="88"/>
  <c r="M16" i="88"/>
  <c r="L16" i="88"/>
  <c r="K16" i="88"/>
  <c r="J16" i="88"/>
  <c r="I16" i="88"/>
  <c r="E16" i="88"/>
  <c r="D16" i="88"/>
  <c r="H16" i="88" s="1"/>
  <c r="P15" i="88"/>
  <c r="O15" i="88"/>
  <c r="N15" i="88"/>
  <c r="M15" i="88"/>
  <c r="L15" i="88"/>
  <c r="K15" i="88"/>
  <c r="J15" i="88"/>
  <c r="I15" i="88"/>
  <c r="E15" i="88"/>
  <c r="D15" i="88"/>
  <c r="H15" i="88" s="1"/>
  <c r="P14" i="88"/>
  <c r="O14" i="88"/>
  <c r="N14" i="88"/>
  <c r="M14" i="88"/>
  <c r="L14" i="88"/>
  <c r="K14" i="88"/>
  <c r="J14" i="88"/>
  <c r="I14" i="88"/>
  <c r="E14" i="88"/>
  <c r="D14" i="88"/>
  <c r="H14" i="88" s="1"/>
  <c r="P13" i="88"/>
  <c r="O13" i="88"/>
  <c r="N13" i="88"/>
  <c r="M13" i="88"/>
  <c r="L13" i="88"/>
  <c r="K13" i="88"/>
  <c r="J13" i="88"/>
  <c r="I13" i="88"/>
  <c r="E13" i="88"/>
  <c r="D13" i="88"/>
  <c r="H13" i="88" s="1"/>
  <c r="P12" i="88"/>
  <c r="O12" i="88"/>
  <c r="N12" i="88"/>
  <c r="M12" i="88"/>
  <c r="L12" i="88"/>
  <c r="K12" i="88"/>
  <c r="J12" i="88"/>
  <c r="I12" i="88"/>
  <c r="E12" i="88"/>
  <c r="D12" i="88"/>
  <c r="H12" i="88" s="1"/>
  <c r="P11" i="88"/>
  <c r="O11" i="88"/>
  <c r="N11" i="88"/>
  <c r="M11" i="88"/>
  <c r="L11" i="88"/>
  <c r="K11" i="88"/>
  <c r="J11" i="88"/>
  <c r="I11" i="88"/>
  <c r="E11" i="88"/>
  <c r="D11" i="88"/>
  <c r="H11" i="88" s="1"/>
  <c r="P9" i="88"/>
  <c r="O9" i="88"/>
  <c r="N9" i="88"/>
  <c r="M9" i="88"/>
  <c r="L9" i="88"/>
  <c r="K9" i="88"/>
  <c r="J9" i="88"/>
  <c r="I9" i="88"/>
  <c r="E9" i="88"/>
  <c r="D9" i="88"/>
  <c r="P8" i="88"/>
  <c r="O8" i="88"/>
  <c r="N8" i="88"/>
  <c r="M8" i="88"/>
  <c r="L8" i="88"/>
  <c r="K8" i="88"/>
  <c r="J8" i="88"/>
  <c r="I8" i="88"/>
  <c r="E8" i="88"/>
  <c r="D8" i="88"/>
  <c r="H8" i="88" s="1"/>
  <c r="P7" i="88"/>
  <c r="O7" i="88"/>
  <c r="N7" i="88"/>
  <c r="M7" i="88"/>
  <c r="L7" i="88"/>
  <c r="K7" i="88"/>
  <c r="J7" i="88"/>
  <c r="I7" i="88"/>
  <c r="E7" i="88"/>
  <c r="D7" i="88"/>
  <c r="H7" i="88" s="1"/>
  <c r="P6" i="88"/>
  <c r="O6" i="88"/>
  <c r="N6" i="88"/>
  <c r="M6" i="88"/>
  <c r="L6" i="88"/>
  <c r="K6" i="88"/>
  <c r="J6" i="88"/>
  <c r="I6" i="88"/>
  <c r="E6" i="88"/>
  <c r="D6" i="88"/>
  <c r="H6" i="88" s="1"/>
  <c r="P5" i="88"/>
  <c r="P23" i="88" s="1"/>
  <c r="O5" i="88"/>
  <c r="O23" i="88" s="1"/>
  <c r="N5" i="88"/>
  <c r="N23" i="88" s="1"/>
  <c r="M5" i="88"/>
  <c r="M23" i="88" s="1"/>
  <c r="L5" i="88"/>
  <c r="L23" i="88" s="1"/>
  <c r="L24" i="88" s="1"/>
  <c r="K5" i="88"/>
  <c r="K23" i="88" s="1"/>
  <c r="J5" i="88"/>
  <c r="J23" i="88" s="1"/>
  <c r="I5" i="88"/>
  <c r="I23" i="88" s="1"/>
  <c r="E5" i="88"/>
  <c r="E23" i="88" s="1"/>
  <c r="D5" i="88"/>
  <c r="P4" i="88"/>
  <c r="P27" i="88" s="1"/>
  <c r="O4" i="88"/>
  <c r="O27" i="88" s="1"/>
  <c r="N4" i="88"/>
  <c r="N27" i="88" s="1"/>
  <c r="M4" i="88"/>
  <c r="M27" i="88" s="1"/>
  <c r="L4" i="88"/>
  <c r="L27" i="88" s="1"/>
  <c r="K4" i="88"/>
  <c r="K27" i="88" s="1"/>
  <c r="K30" i="88" s="1"/>
  <c r="J4" i="88"/>
  <c r="J27" i="88" s="1"/>
  <c r="I4" i="88"/>
  <c r="I27" i="88" s="1"/>
  <c r="E4" i="88"/>
  <c r="E27" i="88" s="1"/>
  <c r="D4" i="88"/>
  <c r="H3" i="88"/>
  <c r="P2" i="88"/>
  <c r="P20" i="88" s="1"/>
  <c r="O2" i="88"/>
  <c r="O20" i="88" s="1"/>
  <c r="N2" i="88"/>
  <c r="N20" i="88" s="1"/>
  <c r="M2" i="88"/>
  <c r="M20" i="88" s="1"/>
  <c r="L2" i="88"/>
  <c r="L20" i="88" s="1"/>
  <c r="K2" i="88"/>
  <c r="K20" i="88" s="1"/>
  <c r="J2" i="88"/>
  <c r="J20" i="88" s="1"/>
  <c r="I2" i="88"/>
  <c r="I20" i="88" s="1"/>
  <c r="E2" i="88"/>
  <c r="E20" i="88" s="1"/>
  <c r="D2" i="88"/>
  <c r="P37" i="87"/>
  <c r="O37" i="87"/>
  <c r="N37" i="87"/>
  <c r="M37" i="87"/>
  <c r="L37" i="87"/>
  <c r="K37" i="87"/>
  <c r="J37" i="87"/>
  <c r="I37" i="87"/>
  <c r="H37" i="87"/>
  <c r="E37" i="87"/>
  <c r="D37" i="87"/>
  <c r="P36" i="87"/>
  <c r="O36" i="87"/>
  <c r="N36" i="87"/>
  <c r="M36" i="87"/>
  <c r="L36" i="87"/>
  <c r="K36" i="87"/>
  <c r="J36" i="87"/>
  <c r="I36" i="87"/>
  <c r="H36" i="87"/>
  <c r="E36" i="87"/>
  <c r="D36" i="87"/>
  <c r="P35" i="87"/>
  <c r="O35" i="87"/>
  <c r="N35" i="87"/>
  <c r="M35" i="87"/>
  <c r="L35" i="87"/>
  <c r="K35" i="87"/>
  <c r="J35" i="87"/>
  <c r="I35" i="87"/>
  <c r="E35" i="87"/>
  <c r="D35" i="87"/>
  <c r="H35" i="87" s="1"/>
  <c r="P34" i="87"/>
  <c r="O34" i="87"/>
  <c r="N34" i="87"/>
  <c r="M34" i="87"/>
  <c r="L34" i="87"/>
  <c r="K34" i="87"/>
  <c r="J34" i="87"/>
  <c r="I34" i="87"/>
  <c r="E34" i="87"/>
  <c r="D34" i="87"/>
  <c r="H34" i="87" s="1"/>
  <c r="P33" i="87"/>
  <c r="O33" i="87"/>
  <c r="N33" i="87"/>
  <c r="M33" i="87"/>
  <c r="L33" i="87"/>
  <c r="K33" i="87"/>
  <c r="J33" i="87"/>
  <c r="I33" i="87"/>
  <c r="E33" i="87"/>
  <c r="D33" i="87"/>
  <c r="H33" i="87" s="1"/>
  <c r="P32" i="87"/>
  <c r="O32" i="87"/>
  <c r="N32" i="87"/>
  <c r="M32" i="87"/>
  <c r="L32" i="87"/>
  <c r="K32" i="87"/>
  <c r="J32" i="87"/>
  <c r="I32" i="87"/>
  <c r="E32" i="87"/>
  <c r="D32" i="87"/>
  <c r="H32" i="87" s="1"/>
  <c r="P25" i="87"/>
  <c r="O25" i="87"/>
  <c r="N25" i="87"/>
  <c r="M25" i="87"/>
  <c r="L25" i="87"/>
  <c r="K25" i="87"/>
  <c r="K29" i="87" s="1"/>
  <c r="J25" i="87"/>
  <c r="I25" i="87"/>
  <c r="E25" i="87"/>
  <c r="D25" i="87"/>
  <c r="H25" i="87" s="1"/>
  <c r="H29" i="87" s="1"/>
  <c r="P21" i="87"/>
  <c r="O21" i="87"/>
  <c r="N21" i="87"/>
  <c r="M21" i="87"/>
  <c r="L21" i="87"/>
  <c r="K21" i="87"/>
  <c r="J21" i="87"/>
  <c r="I21" i="87"/>
  <c r="E21" i="87"/>
  <c r="D21" i="87"/>
  <c r="P16" i="87"/>
  <c r="O16" i="87"/>
  <c r="N16" i="87"/>
  <c r="M16" i="87"/>
  <c r="L16" i="87"/>
  <c r="K16" i="87"/>
  <c r="J16" i="87"/>
  <c r="I16" i="87"/>
  <c r="E16" i="87"/>
  <c r="D16" i="87"/>
  <c r="H16" i="87" s="1"/>
  <c r="P15" i="87"/>
  <c r="O15" i="87"/>
  <c r="N15" i="87"/>
  <c r="M15" i="87"/>
  <c r="L15" i="87"/>
  <c r="K15" i="87"/>
  <c r="J15" i="87"/>
  <c r="I15" i="87"/>
  <c r="E15" i="87"/>
  <c r="D15" i="87"/>
  <c r="H15" i="87" s="1"/>
  <c r="P14" i="87"/>
  <c r="O14" i="87"/>
  <c r="N14" i="87"/>
  <c r="M14" i="87"/>
  <c r="L14" i="87"/>
  <c r="K14" i="87"/>
  <c r="J14" i="87"/>
  <c r="I14" i="87"/>
  <c r="E14" i="87"/>
  <c r="D14" i="87"/>
  <c r="H14" i="87" s="1"/>
  <c r="P13" i="87"/>
  <c r="O13" i="87"/>
  <c r="N13" i="87"/>
  <c r="M13" i="87"/>
  <c r="L13" i="87"/>
  <c r="K13" i="87"/>
  <c r="J13" i="87"/>
  <c r="I13" i="87"/>
  <c r="E13" i="87"/>
  <c r="D13" i="87"/>
  <c r="H13" i="87" s="1"/>
  <c r="P12" i="87"/>
  <c r="O12" i="87"/>
  <c r="N12" i="87"/>
  <c r="M12" i="87"/>
  <c r="L12" i="87"/>
  <c r="K12" i="87"/>
  <c r="J12" i="87"/>
  <c r="I12" i="87"/>
  <c r="E12" i="87"/>
  <c r="D12" i="87"/>
  <c r="H12" i="87" s="1"/>
  <c r="P11" i="87"/>
  <c r="O11" i="87"/>
  <c r="N11" i="87"/>
  <c r="M11" i="87"/>
  <c r="L11" i="87"/>
  <c r="K11" i="87"/>
  <c r="J11" i="87"/>
  <c r="I11" i="87"/>
  <c r="E11" i="87"/>
  <c r="D11" i="87"/>
  <c r="H11" i="87" s="1"/>
  <c r="P9" i="87"/>
  <c r="O9" i="87"/>
  <c r="N9" i="87"/>
  <c r="M9" i="87"/>
  <c r="L9" i="87"/>
  <c r="K9" i="87"/>
  <c r="J9" i="87"/>
  <c r="I9" i="87"/>
  <c r="E9" i="87"/>
  <c r="D9" i="87"/>
  <c r="P8" i="87"/>
  <c r="O8" i="87"/>
  <c r="N8" i="87"/>
  <c r="M8" i="87"/>
  <c r="L8" i="87"/>
  <c r="K8" i="87"/>
  <c r="J8" i="87"/>
  <c r="I8" i="87"/>
  <c r="E8" i="87"/>
  <c r="D8" i="87"/>
  <c r="H8" i="87" s="1"/>
  <c r="P7" i="87"/>
  <c r="O7" i="87"/>
  <c r="N7" i="87"/>
  <c r="M7" i="87"/>
  <c r="L7" i="87"/>
  <c r="K7" i="87"/>
  <c r="J7" i="87"/>
  <c r="I7" i="87"/>
  <c r="E7" i="87"/>
  <c r="D7" i="87"/>
  <c r="H7" i="87" s="1"/>
  <c r="P6" i="87"/>
  <c r="O6" i="87"/>
  <c r="N6" i="87"/>
  <c r="M6" i="87"/>
  <c r="L6" i="87"/>
  <c r="K6" i="87"/>
  <c r="J6" i="87"/>
  <c r="I6" i="87"/>
  <c r="E6" i="87"/>
  <c r="D6" i="87"/>
  <c r="H6" i="87" s="1"/>
  <c r="P5" i="87"/>
  <c r="P23" i="87" s="1"/>
  <c r="O5" i="87"/>
  <c r="O23" i="87" s="1"/>
  <c r="N5" i="87"/>
  <c r="N23" i="87" s="1"/>
  <c r="M5" i="87"/>
  <c r="M23" i="87" s="1"/>
  <c r="L5" i="87"/>
  <c r="L23" i="87" s="1"/>
  <c r="L24" i="87" s="1"/>
  <c r="K5" i="87"/>
  <c r="K23" i="87" s="1"/>
  <c r="J5" i="87"/>
  <c r="J23" i="87" s="1"/>
  <c r="I5" i="87"/>
  <c r="I23" i="87" s="1"/>
  <c r="E5" i="87"/>
  <c r="E23" i="87" s="1"/>
  <c r="D5" i="87"/>
  <c r="P4" i="87"/>
  <c r="P27" i="87" s="1"/>
  <c r="O4" i="87"/>
  <c r="O27" i="87" s="1"/>
  <c r="N4" i="87"/>
  <c r="N27" i="87" s="1"/>
  <c r="M4" i="87"/>
  <c r="M27" i="87" s="1"/>
  <c r="L4" i="87"/>
  <c r="L27" i="87" s="1"/>
  <c r="K4" i="87"/>
  <c r="K27" i="87" s="1"/>
  <c r="K30" i="87" s="1"/>
  <c r="J4" i="87"/>
  <c r="J27" i="87" s="1"/>
  <c r="I4" i="87"/>
  <c r="I27" i="87" s="1"/>
  <c r="E4" i="87"/>
  <c r="E27" i="87" s="1"/>
  <c r="D4" i="87"/>
  <c r="H3" i="87"/>
  <c r="P2" i="87"/>
  <c r="P20" i="87" s="1"/>
  <c r="O2" i="87"/>
  <c r="O20" i="87" s="1"/>
  <c r="N2" i="87"/>
  <c r="N20" i="87" s="1"/>
  <c r="M2" i="87"/>
  <c r="M20" i="87" s="1"/>
  <c r="L2" i="87"/>
  <c r="L20" i="87" s="1"/>
  <c r="K2" i="87"/>
  <c r="K20" i="87" s="1"/>
  <c r="J2" i="87"/>
  <c r="J20" i="87" s="1"/>
  <c r="I2" i="87"/>
  <c r="I20" i="87" s="1"/>
  <c r="E2" i="87"/>
  <c r="D2" i="87"/>
  <c r="H2" i="87" s="1"/>
  <c r="P37" i="86"/>
  <c r="O37" i="86"/>
  <c r="N37" i="86"/>
  <c r="M37" i="86"/>
  <c r="L37" i="86"/>
  <c r="K37" i="86"/>
  <c r="J37" i="86"/>
  <c r="I37" i="86"/>
  <c r="H37" i="86"/>
  <c r="E37" i="86"/>
  <c r="D37" i="86"/>
  <c r="P36" i="86"/>
  <c r="O36" i="86"/>
  <c r="N36" i="86"/>
  <c r="M36" i="86"/>
  <c r="L36" i="86"/>
  <c r="K36" i="86"/>
  <c r="J36" i="86"/>
  <c r="I36" i="86"/>
  <c r="H36" i="86"/>
  <c r="E36" i="86"/>
  <c r="D36" i="86"/>
  <c r="P35" i="86"/>
  <c r="O35" i="86"/>
  <c r="N35" i="86"/>
  <c r="M35" i="86"/>
  <c r="L35" i="86"/>
  <c r="K35" i="86"/>
  <c r="J35" i="86"/>
  <c r="I35" i="86"/>
  <c r="E35" i="86"/>
  <c r="D35" i="86"/>
  <c r="H35" i="86" s="1"/>
  <c r="P34" i="86"/>
  <c r="O34" i="86"/>
  <c r="N34" i="86"/>
  <c r="M34" i="86"/>
  <c r="L34" i="86"/>
  <c r="K34" i="86"/>
  <c r="J34" i="86"/>
  <c r="I34" i="86"/>
  <c r="E34" i="86"/>
  <c r="D34" i="86"/>
  <c r="H34" i="86" s="1"/>
  <c r="P33" i="86"/>
  <c r="O33" i="86"/>
  <c r="N33" i="86"/>
  <c r="M33" i="86"/>
  <c r="L33" i="86"/>
  <c r="K33" i="86"/>
  <c r="J33" i="86"/>
  <c r="I33" i="86"/>
  <c r="E33" i="86"/>
  <c r="D33" i="86"/>
  <c r="H33" i="86" s="1"/>
  <c r="P32" i="86"/>
  <c r="O32" i="86"/>
  <c r="N32" i="86"/>
  <c r="M32" i="86"/>
  <c r="L32" i="86"/>
  <c r="K32" i="86"/>
  <c r="J32" i="86"/>
  <c r="I32" i="86"/>
  <c r="E32" i="86"/>
  <c r="D32" i="86"/>
  <c r="H32" i="86" s="1"/>
  <c r="P25" i="86"/>
  <c r="O25" i="86"/>
  <c r="N25" i="86"/>
  <c r="M25" i="86"/>
  <c r="L25" i="86"/>
  <c r="K25" i="86"/>
  <c r="K29" i="86" s="1"/>
  <c r="J25" i="86"/>
  <c r="I25" i="86"/>
  <c r="E25" i="86"/>
  <c r="D25" i="86"/>
  <c r="H25" i="86" s="1"/>
  <c r="H29" i="86" s="1"/>
  <c r="P21" i="86"/>
  <c r="O21" i="86"/>
  <c r="N21" i="86"/>
  <c r="M21" i="86"/>
  <c r="L21" i="86"/>
  <c r="K21" i="86"/>
  <c r="J21" i="86"/>
  <c r="I21" i="86"/>
  <c r="E21" i="86"/>
  <c r="D21" i="86"/>
  <c r="P16" i="86"/>
  <c r="O16" i="86"/>
  <c r="N16" i="86"/>
  <c r="M16" i="86"/>
  <c r="L16" i="86"/>
  <c r="K16" i="86"/>
  <c r="J16" i="86"/>
  <c r="I16" i="86"/>
  <c r="E16" i="86"/>
  <c r="D16" i="86"/>
  <c r="H16" i="86" s="1"/>
  <c r="P15" i="86"/>
  <c r="O15" i="86"/>
  <c r="N15" i="86"/>
  <c r="M15" i="86"/>
  <c r="L15" i="86"/>
  <c r="K15" i="86"/>
  <c r="J15" i="86"/>
  <c r="I15" i="86"/>
  <c r="E15" i="86"/>
  <c r="D15" i="86"/>
  <c r="H15" i="86" s="1"/>
  <c r="P14" i="86"/>
  <c r="O14" i="86"/>
  <c r="N14" i="86"/>
  <c r="M14" i="86"/>
  <c r="L14" i="86"/>
  <c r="K14" i="86"/>
  <c r="J14" i="86"/>
  <c r="I14" i="86"/>
  <c r="E14" i="86"/>
  <c r="D14" i="86"/>
  <c r="H14" i="86" s="1"/>
  <c r="P13" i="86"/>
  <c r="O13" i="86"/>
  <c r="N13" i="86"/>
  <c r="M13" i="86"/>
  <c r="L13" i="86"/>
  <c r="K13" i="86"/>
  <c r="J13" i="86"/>
  <c r="I13" i="86"/>
  <c r="E13" i="86"/>
  <c r="D13" i="86"/>
  <c r="H13" i="86" s="1"/>
  <c r="P12" i="86"/>
  <c r="O12" i="86"/>
  <c r="N12" i="86"/>
  <c r="M12" i="86"/>
  <c r="L12" i="86"/>
  <c r="K12" i="86"/>
  <c r="J12" i="86"/>
  <c r="I12" i="86"/>
  <c r="E12" i="86"/>
  <c r="D12" i="86"/>
  <c r="H12" i="86" s="1"/>
  <c r="P11" i="86"/>
  <c r="O11" i="86"/>
  <c r="N11" i="86"/>
  <c r="M11" i="86"/>
  <c r="L11" i="86"/>
  <c r="K11" i="86"/>
  <c r="J11" i="86"/>
  <c r="I11" i="86"/>
  <c r="E11" i="86"/>
  <c r="D11" i="86"/>
  <c r="H11" i="86" s="1"/>
  <c r="P9" i="86"/>
  <c r="O9" i="86"/>
  <c r="N9" i="86"/>
  <c r="M9" i="86"/>
  <c r="L9" i="86"/>
  <c r="K9" i="86"/>
  <c r="J9" i="86"/>
  <c r="I9" i="86"/>
  <c r="E9" i="86"/>
  <c r="D9" i="86"/>
  <c r="P8" i="86"/>
  <c r="O8" i="86"/>
  <c r="N8" i="86"/>
  <c r="M8" i="86"/>
  <c r="L8" i="86"/>
  <c r="K8" i="86"/>
  <c r="J8" i="86"/>
  <c r="I8" i="86"/>
  <c r="E8" i="86"/>
  <c r="D8" i="86"/>
  <c r="H8" i="86" s="1"/>
  <c r="P7" i="86"/>
  <c r="O7" i="86"/>
  <c r="N7" i="86"/>
  <c r="M7" i="86"/>
  <c r="L7" i="86"/>
  <c r="K7" i="86"/>
  <c r="J7" i="86"/>
  <c r="I7" i="86"/>
  <c r="E7" i="86"/>
  <c r="D7" i="86"/>
  <c r="H7" i="86" s="1"/>
  <c r="P6" i="86"/>
  <c r="O6" i="86"/>
  <c r="N6" i="86"/>
  <c r="M6" i="86"/>
  <c r="L6" i="86"/>
  <c r="K6" i="86"/>
  <c r="J6" i="86"/>
  <c r="I6" i="86"/>
  <c r="E6" i="86"/>
  <c r="D6" i="86"/>
  <c r="H6" i="86" s="1"/>
  <c r="P5" i="86"/>
  <c r="P23" i="86" s="1"/>
  <c r="O5" i="86"/>
  <c r="O23" i="86" s="1"/>
  <c r="N5" i="86"/>
  <c r="N23" i="86" s="1"/>
  <c r="M5" i="86"/>
  <c r="M23" i="86" s="1"/>
  <c r="L5" i="86"/>
  <c r="L23" i="86" s="1"/>
  <c r="L24" i="86" s="1"/>
  <c r="K5" i="86"/>
  <c r="K23" i="86" s="1"/>
  <c r="J5" i="86"/>
  <c r="J23" i="86" s="1"/>
  <c r="I5" i="86"/>
  <c r="I23" i="86" s="1"/>
  <c r="E5" i="86"/>
  <c r="E23" i="86" s="1"/>
  <c r="D5" i="86"/>
  <c r="P4" i="86"/>
  <c r="P27" i="86" s="1"/>
  <c r="O4" i="86"/>
  <c r="O27" i="86" s="1"/>
  <c r="N4" i="86"/>
  <c r="N27" i="86" s="1"/>
  <c r="M4" i="86"/>
  <c r="M27" i="86" s="1"/>
  <c r="L4" i="86"/>
  <c r="L27" i="86" s="1"/>
  <c r="K4" i="86"/>
  <c r="K27" i="86" s="1"/>
  <c r="K30" i="86" s="1"/>
  <c r="J4" i="86"/>
  <c r="J27" i="86" s="1"/>
  <c r="I4" i="86"/>
  <c r="I27" i="86" s="1"/>
  <c r="E4" i="86"/>
  <c r="E27" i="86" s="1"/>
  <c r="D4" i="86"/>
  <c r="H3" i="86"/>
  <c r="P2" i="86"/>
  <c r="P20" i="86" s="1"/>
  <c r="O2" i="86"/>
  <c r="O20" i="86" s="1"/>
  <c r="N2" i="86"/>
  <c r="N20" i="86" s="1"/>
  <c r="M2" i="86"/>
  <c r="M20" i="86" s="1"/>
  <c r="L2" i="86"/>
  <c r="L20" i="86" s="1"/>
  <c r="K2" i="86"/>
  <c r="K20" i="86" s="1"/>
  <c r="J2" i="86"/>
  <c r="J20" i="86" s="1"/>
  <c r="I2" i="86"/>
  <c r="I20" i="86" s="1"/>
  <c r="E2" i="86"/>
  <c r="D2" i="86"/>
  <c r="H2" i="86" s="1"/>
  <c r="P37" i="85"/>
  <c r="O37" i="85"/>
  <c r="N37" i="85"/>
  <c r="M37" i="85"/>
  <c r="L37" i="85"/>
  <c r="K37" i="85"/>
  <c r="J37" i="85"/>
  <c r="I37" i="85"/>
  <c r="H37" i="85"/>
  <c r="E37" i="85"/>
  <c r="D37" i="85"/>
  <c r="P36" i="85"/>
  <c r="O36" i="85"/>
  <c r="N36" i="85"/>
  <c r="M36" i="85"/>
  <c r="L36" i="85"/>
  <c r="K36" i="85"/>
  <c r="J36" i="85"/>
  <c r="I36" i="85"/>
  <c r="H36" i="85"/>
  <c r="E36" i="85"/>
  <c r="D36" i="85"/>
  <c r="P35" i="85"/>
  <c r="O35" i="85"/>
  <c r="N35" i="85"/>
  <c r="M35" i="85"/>
  <c r="L35" i="85"/>
  <c r="K35" i="85"/>
  <c r="J35" i="85"/>
  <c r="I35" i="85"/>
  <c r="E35" i="85"/>
  <c r="D35" i="85"/>
  <c r="H35" i="85" s="1"/>
  <c r="P34" i="85"/>
  <c r="O34" i="85"/>
  <c r="N34" i="85"/>
  <c r="M34" i="85"/>
  <c r="L34" i="85"/>
  <c r="K34" i="85"/>
  <c r="J34" i="85"/>
  <c r="I34" i="85"/>
  <c r="E34" i="85"/>
  <c r="D34" i="85"/>
  <c r="H34" i="85" s="1"/>
  <c r="P33" i="85"/>
  <c r="O33" i="85"/>
  <c r="N33" i="85"/>
  <c r="M33" i="85"/>
  <c r="L33" i="85"/>
  <c r="K33" i="85"/>
  <c r="J33" i="85"/>
  <c r="I33" i="85"/>
  <c r="E33" i="85"/>
  <c r="D33" i="85"/>
  <c r="H33" i="85" s="1"/>
  <c r="P32" i="85"/>
  <c r="O32" i="85"/>
  <c r="N32" i="85"/>
  <c r="M32" i="85"/>
  <c r="L32" i="85"/>
  <c r="K32" i="85"/>
  <c r="J32" i="85"/>
  <c r="I32" i="85"/>
  <c r="E32" i="85"/>
  <c r="D32" i="85"/>
  <c r="H32" i="85" s="1"/>
  <c r="P25" i="85"/>
  <c r="O25" i="85"/>
  <c r="N25" i="85"/>
  <c r="M25" i="85"/>
  <c r="L25" i="85"/>
  <c r="K25" i="85"/>
  <c r="K29" i="85" s="1"/>
  <c r="J25" i="85"/>
  <c r="I25" i="85"/>
  <c r="E25" i="85"/>
  <c r="D25" i="85"/>
  <c r="H25" i="85" s="1"/>
  <c r="H29" i="85" s="1"/>
  <c r="P21" i="85"/>
  <c r="O21" i="85"/>
  <c r="N21" i="85"/>
  <c r="M21" i="85"/>
  <c r="L21" i="85"/>
  <c r="K21" i="85"/>
  <c r="J21" i="85"/>
  <c r="I21" i="85"/>
  <c r="E21" i="85"/>
  <c r="D21" i="85"/>
  <c r="P16" i="85"/>
  <c r="O16" i="85"/>
  <c r="N16" i="85"/>
  <c r="M16" i="85"/>
  <c r="L16" i="85"/>
  <c r="K16" i="85"/>
  <c r="J16" i="85"/>
  <c r="I16" i="85"/>
  <c r="E16" i="85"/>
  <c r="D16" i="85"/>
  <c r="H16" i="85" s="1"/>
  <c r="P15" i="85"/>
  <c r="O15" i="85"/>
  <c r="N15" i="85"/>
  <c r="M15" i="85"/>
  <c r="L15" i="85"/>
  <c r="K15" i="85"/>
  <c r="J15" i="85"/>
  <c r="I15" i="85"/>
  <c r="E15" i="85"/>
  <c r="D15" i="85"/>
  <c r="H15" i="85" s="1"/>
  <c r="P14" i="85"/>
  <c r="O14" i="85"/>
  <c r="N14" i="85"/>
  <c r="M14" i="85"/>
  <c r="L14" i="85"/>
  <c r="K14" i="85"/>
  <c r="J14" i="85"/>
  <c r="I14" i="85"/>
  <c r="E14" i="85"/>
  <c r="D14" i="85"/>
  <c r="H14" i="85" s="1"/>
  <c r="P13" i="85"/>
  <c r="O13" i="85"/>
  <c r="N13" i="85"/>
  <c r="M13" i="85"/>
  <c r="L13" i="85"/>
  <c r="K13" i="85"/>
  <c r="J13" i="85"/>
  <c r="I13" i="85"/>
  <c r="E13" i="85"/>
  <c r="D13" i="85"/>
  <c r="H13" i="85" s="1"/>
  <c r="P12" i="85"/>
  <c r="O12" i="85"/>
  <c r="N12" i="85"/>
  <c r="M12" i="85"/>
  <c r="L12" i="85"/>
  <c r="K12" i="85"/>
  <c r="J12" i="85"/>
  <c r="I12" i="85"/>
  <c r="E12" i="85"/>
  <c r="D12" i="85"/>
  <c r="H12" i="85" s="1"/>
  <c r="P11" i="85"/>
  <c r="O11" i="85"/>
  <c r="N11" i="85"/>
  <c r="M11" i="85"/>
  <c r="L11" i="85"/>
  <c r="K11" i="85"/>
  <c r="J11" i="85"/>
  <c r="I11" i="85"/>
  <c r="E11" i="85"/>
  <c r="D11" i="85"/>
  <c r="H11" i="85" s="1"/>
  <c r="P9" i="85"/>
  <c r="O9" i="85"/>
  <c r="N9" i="85"/>
  <c r="M9" i="85"/>
  <c r="L9" i="85"/>
  <c r="K9" i="85"/>
  <c r="J9" i="85"/>
  <c r="I9" i="85"/>
  <c r="E9" i="85"/>
  <c r="D9" i="85"/>
  <c r="P8" i="85"/>
  <c r="O8" i="85"/>
  <c r="N8" i="85"/>
  <c r="M8" i="85"/>
  <c r="L8" i="85"/>
  <c r="K8" i="85"/>
  <c r="J8" i="85"/>
  <c r="I8" i="85"/>
  <c r="E8" i="85"/>
  <c r="D8" i="85"/>
  <c r="H8" i="85" s="1"/>
  <c r="P7" i="85"/>
  <c r="O7" i="85"/>
  <c r="N7" i="85"/>
  <c r="M7" i="85"/>
  <c r="L7" i="85"/>
  <c r="K7" i="85"/>
  <c r="J7" i="85"/>
  <c r="I7" i="85"/>
  <c r="E7" i="85"/>
  <c r="D7" i="85"/>
  <c r="H7" i="85" s="1"/>
  <c r="P6" i="85"/>
  <c r="O6" i="85"/>
  <c r="N6" i="85"/>
  <c r="M6" i="85"/>
  <c r="L6" i="85"/>
  <c r="K6" i="85"/>
  <c r="J6" i="85"/>
  <c r="I6" i="85"/>
  <c r="E6" i="85"/>
  <c r="D6" i="85"/>
  <c r="H6" i="85" s="1"/>
  <c r="P5" i="85"/>
  <c r="P23" i="85" s="1"/>
  <c r="O5" i="85"/>
  <c r="O23" i="85" s="1"/>
  <c r="N5" i="85"/>
  <c r="N23" i="85" s="1"/>
  <c r="M5" i="85"/>
  <c r="M23" i="85" s="1"/>
  <c r="L5" i="85"/>
  <c r="L23" i="85" s="1"/>
  <c r="L24" i="85" s="1"/>
  <c r="K5" i="85"/>
  <c r="K23" i="85" s="1"/>
  <c r="J5" i="85"/>
  <c r="J23" i="85" s="1"/>
  <c r="I5" i="85"/>
  <c r="I23" i="85" s="1"/>
  <c r="E5" i="85"/>
  <c r="E23" i="85" s="1"/>
  <c r="D5" i="85"/>
  <c r="P4" i="85"/>
  <c r="P27" i="85" s="1"/>
  <c r="O4" i="85"/>
  <c r="O27" i="85" s="1"/>
  <c r="N4" i="85"/>
  <c r="N27" i="85" s="1"/>
  <c r="M4" i="85"/>
  <c r="M27" i="85" s="1"/>
  <c r="L4" i="85"/>
  <c r="L27" i="85" s="1"/>
  <c r="K4" i="85"/>
  <c r="K27" i="85" s="1"/>
  <c r="K30" i="85" s="1"/>
  <c r="J4" i="85"/>
  <c r="J27" i="85" s="1"/>
  <c r="I4" i="85"/>
  <c r="I27" i="85" s="1"/>
  <c r="E4" i="85"/>
  <c r="E27" i="85" s="1"/>
  <c r="D4" i="85"/>
  <c r="H3" i="85"/>
  <c r="P2" i="85"/>
  <c r="P20" i="85" s="1"/>
  <c r="O2" i="85"/>
  <c r="O20" i="85" s="1"/>
  <c r="N2" i="85"/>
  <c r="N20" i="85" s="1"/>
  <c r="M2" i="85"/>
  <c r="M20" i="85" s="1"/>
  <c r="L2" i="85"/>
  <c r="L20" i="85" s="1"/>
  <c r="K2" i="85"/>
  <c r="K20" i="85" s="1"/>
  <c r="J2" i="85"/>
  <c r="J20" i="85" s="1"/>
  <c r="I2" i="85"/>
  <c r="I20" i="85" s="1"/>
  <c r="E2" i="85"/>
  <c r="D2" i="85"/>
  <c r="P37" i="84"/>
  <c r="O37" i="84"/>
  <c r="N37" i="84"/>
  <c r="M37" i="84"/>
  <c r="L37" i="84"/>
  <c r="K37" i="84"/>
  <c r="J37" i="84"/>
  <c r="I37" i="84"/>
  <c r="H37" i="84"/>
  <c r="E37" i="84"/>
  <c r="D37" i="84"/>
  <c r="P36" i="84"/>
  <c r="O36" i="84"/>
  <c r="N36" i="84"/>
  <c r="M36" i="84"/>
  <c r="L36" i="84"/>
  <c r="K36" i="84"/>
  <c r="J36" i="84"/>
  <c r="I36" i="84"/>
  <c r="H36" i="84"/>
  <c r="E36" i="84"/>
  <c r="D36" i="84"/>
  <c r="P35" i="84"/>
  <c r="O35" i="84"/>
  <c r="N35" i="84"/>
  <c r="M35" i="84"/>
  <c r="L35" i="84"/>
  <c r="K35" i="84"/>
  <c r="J35" i="84"/>
  <c r="I35" i="84"/>
  <c r="E35" i="84"/>
  <c r="D35" i="84"/>
  <c r="H35" i="84" s="1"/>
  <c r="P34" i="84"/>
  <c r="O34" i="84"/>
  <c r="N34" i="84"/>
  <c r="M34" i="84"/>
  <c r="L34" i="84"/>
  <c r="K34" i="84"/>
  <c r="J34" i="84"/>
  <c r="I34" i="84"/>
  <c r="E34" i="84"/>
  <c r="D34" i="84"/>
  <c r="H34" i="84" s="1"/>
  <c r="P33" i="84"/>
  <c r="O33" i="84"/>
  <c r="N33" i="84"/>
  <c r="M33" i="84"/>
  <c r="L33" i="84"/>
  <c r="K33" i="84"/>
  <c r="J33" i="84"/>
  <c r="I33" i="84"/>
  <c r="E33" i="84"/>
  <c r="D33" i="84"/>
  <c r="H33" i="84" s="1"/>
  <c r="P32" i="84"/>
  <c r="O32" i="84"/>
  <c r="N32" i="84"/>
  <c r="M32" i="84"/>
  <c r="L32" i="84"/>
  <c r="K32" i="84"/>
  <c r="J32" i="84"/>
  <c r="I32" i="84"/>
  <c r="E32" i="84"/>
  <c r="D32" i="84"/>
  <c r="H32" i="84" s="1"/>
  <c r="P25" i="84"/>
  <c r="O25" i="84"/>
  <c r="N25" i="84"/>
  <c r="M25" i="84"/>
  <c r="L25" i="84"/>
  <c r="K25" i="84"/>
  <c r="K29" i="84" s="1"/>
  <c r="J25" i="84"/>
  <c r="I25" i="84"/>
  <c r="E25" i="84"/>
  <c r="D25" i="84"/>
  <c r="H25" i="84" s="1"/>
  <c r="H29" i="84" s="1"/>
  <c r="P21" i="84"/>
  <c r="O21" i="84"/>
  <c r="N21" i="84"/>
  <c r="M21" i="84"/>
  <c r="L21" i="84"/>
  <c r="K21" i="84"/>
  <c r="J21" i="84"/>
  <c r="I21" i="84"/>
  <c r="E21" i="84"/>
  <c r="D21" i="84"/>
  <c r="P16" i="84"/>
  <c r="O16" i="84"/>
  <c r="N16" i="84"/>
  <c r="M16" i="84"/>
  <c r="L16" i="84"/>
  <c r="K16" i="84"/>
  <c r="J16" i="84"/>
  <c r="I16" i="84"/>
  <c r="E16" i="84"/>
  <c r="D16" i="84"/>
  <c r="H16" i="84" s="1"/>
  <c r="P15" i="84"/>
  <c r="O15" i="84"/>
  <c r="N15" i="84"/>
  <c r="M15" i="84"/>
  <c r="L15" i="84"/>
  <c r="K15" i="84"/>
  <c r="J15" i="84"/>
  <c r="I15" i="84"/>
  <c r="E15" i="84"/>
  <c r="D15" i="84"/>
  <c r="H15" i="84" s="1"/>
  <c r="P14" i="84"/>
  <c r="O14" i="84"/>
  <c r="N14" i="84"/>
  <c r="M14" i="84"/>
  <c r="L14" i="84"/>
  <c r="K14" i="84"/>
  <c r="J14" i="84"/>
  <c r="I14" i="84"/>
  <c r="E14" i="84"/>
  <c r="D14" i="84"/>
  <c r="H14" i="84" s="1"/>
  <c r="P13" i="84"/>
  <c r="O13" i="84"/>
  <c r="N13" i="84"/>
  <c r="M13" i="84"/>
  <c r="L13" i="84"/>
  <c r="K13" i="84"/>
  <c r="J13" i="84"/>
  <c r="I13" i="84"/>
  <c r="E13" i="84"/>
  <c r="D13" i="84"/>
  <c r="H13" i="84" s="1"/>
  <c r="P12" i="84"/>
  <c r="O12" i="84"/>
  <c r="N12" i="84"/>
  <c r="M12" i="84"/>
  <c r="L12" i="84"/>
  <c r="K12" i="84"/>
  <c r="J12" i="84"/>
  <c r="I12" i="84"/>
  <c r="E12" i="84"/>
  <c r="D12" i="84"/>
  <c r="H12" i="84" s="1"/>
  <c r="P11" i="84"/>
  <c r="O11" i="84"/>
  <c r="N11" i="84"/>
  <c r="M11" i="84"/>
  <c r="L11" i="84"/>
  <c r="K11" i="84"/>
  <c r="J11" i="84"/>
  <c r="I11" i="84"/>
  <c r="E11" i="84"/>
  <c r="D11" i="84"/>
  <c r="H11" i="84" s="1"/>
  <c r="P9" i="84"/>
  <c r="O9" i="84"/>
  <c r="N9" i="84"/>
  <c r="M9" i="84"/>
  <c r="L9" i="84"/>
  <c r="K9" i="84"/>
  <c r="J9" i="84"/>
  <c r="I9" i="84"/>
  <c r="E9" i="84"/>
  <c r="D9" i="84"/>
  <c r="P8" i="84"/>
  <c r="O8" i="84"/>
  <c r="N8" i="84"/>
  <c r="M8" i="84"/>
  <c r="L8" i="84"/>
  <c r="K8" i="84"/>
  <c r="J8" i="84"/>
  <c r="I8" i="84"/>
  <c r="E8" i="84"/>
  <c r="D8" i="84"/>
  <c r="H8" i="84" s="1"/>
  <c r="P7" i="84"/>
  <c r="O7" i="84"/>
  <c r="N7" i="84"/>
  <c r="M7" i="84"/>
  <c r="L7" i="84"/>
  <c r="K7" i="84"/>
  <c r="J7" i="84"/>
  <c r="I7" i="84"/>
  <c r="E7" i="84"/>
  <c r="D7" i="84"/>
  <c r="H7" i="84" s="1"/>
  <c r="P6" i="84"/>
  <c r="O6" i="84"/>
  <c r="N6" i="84"/>
  <c r="M6" i="84"/>
  <c r="L6" i="84"/>
  <c r="K6" i="84"/>
  <c r="J6" i="84"/>
  <c r="I6" i="84"/>
  <c r="E6" i="84"/>
  <c r="D6" i="84"/>
  <c r="H6" i="84" s="1"/>
  <c r="P5" i="84"/>
  <c r="P23" i="84" s="1"/>
  <c r="O5" i="84"/>
  <c r="O23" i="84" s="1"/>
  <c r="N5" i="84"/>
  <c r="N23" i="84" s="1"/>
  <c r="M5" i="84"/>
  <c r="M23" i="84" s="1"/>
  <c r="L5" i="84"/>
  <c r="L23" i="84" s="1"/>
  <c r="L24" i="84" s="1"/>
  <c r="K5" i="84"/>
  <c r="K23" i="84" s="1"/>
  <c r="J5" i="84"/>
  <c r="J23" i="84" s="1"/>
  <c r="I5" i="84"/>
  <c r="I23" i="84" s="1"/>
  <c r="E5" i="84"/>
  <c r="E23" i="84" s="1"/>
  <c r="D5" i="84"/>
  <c r="P4" i="84"/>
  <c r="P27" i="84" s="1"/>
  <c r="O4" i="84"/>
  <c r="O27" i="84" s="1"/>
  <c r="N4" i="84"/>
  <c r="N27" i="84" s="1"/>
  <c r="M4" i="84"/>
  <c r="M27" i="84" s="1"/>
  <c r="L4" i="84"/>
  <c r="L27" i="84" s="1"/>
  <c r="K4" i="84"/>
  <c r="K27" i="84" s="1"/>
  <c r="K30" i="84" s="1"/>
  <c r="J4" i="84"/>
  <c r="J27" i="84" s="1"/>
  <c r="I4" i="84"/>
  <c r="I27" i="84" s="1"/>
  <c r="E4" i="84"/>
  <c r="E27" i="84" s="1"/>
  <c r="D4" i="84"/>
  <c r="H3" i="84"/>
  <c r="P2" i="84"/>
  <c r="P20" i="84" s="1"/>
  <c r="O2" i="84"/>
  <c r="O20" i="84" s="1"/>
  <c r="N2" i="84"/>
  <c r="N20" i="84" s="1"/>
  <c r="M2" i="84"/>
  <c r="M20" i="84" s="1"/>
  <c r="L2" i="84"/>
  <c r="L20" i="84" s="1"/>
  <c r="K2" i="84"/>
  <c r="K20" i="84" s="1"/>
  <c r="J2" i="84"/>
  <c r="J20" i="84" s="1"/>
  <c r="I2" i="84"/>
  <c r="I20" i="84" s="1"/>
  <c r="E2" i="84"/>
  <c r="D2" i="84"/>
  <c r="P37" i="83"/>
  <c r="O37" i="83"/>
  <c r="N37" i="83"/>
  <c r="M37" i="83"/>
  <c r="L37" i="83"/>
  <c r="K37" i="83"/>
  <c r="J37" i="83"/>
  <c r="I37" i="83"/>
  <c r="H37" i="83"/>
  <c r="E37" i="83"/>
  <c r="D37" i="83"/>
  <c r="P36" i="83"/>
  <c r="O36" i="83"/>
  <c r="N36" i="83"/>
  <c r="M36" i="83"/>
  <c r="L36" i="83"/>
  <c r="K36" i="83"/>
  <c r="J36" i="83"/>
  <c r="I36" i="83"/>
  <c r="H36" i="83"/>
  <c r="E36" i="83"/>
  <c r="D36" i="83"/>
  <c r="P35" i="83"/>
  <c r="O35" i="83"/>
  <c r="N35" i="83"/>
  <c r="M35" i="83"/>
  <c r="L35" i="83"/>
  <c r="K35" i="83"/>
  <c r="J35" i="83"/>
  <c r="I35" i="83"/>
  <c r="E35" i="83"/>
  <c r="D35" i="83"/>
  <c r="H35" i="83" s="1"/>
  <c r="P34" i="83"/>
  <c r="O34" i="83"/>
  <c r="N34" i="83"/>
  <c r="M34" i="83"/>
  <c r="L34" i="83"/>
  <c r="K34" i="83"/>
  <c r="J34" i="83"/>
  <c r="I34" i="83"/>
  <c r="E34" i="83"/>
  <c r="D34" i="83"/>
  <c r="H34" i="83" s="1"/>
  <c r="P33" i="83"/>
  <c r="O33" i="83"/>
  <c r="N33" i="83"/>
  <c r="M33" i="83"/>
  <c r="L33" i="83"/>
  <c r="K33" i="83"/>
  <c r="J33" i="83"/>
  <c r="I33" i="83"/>
  <c r="E33" i="83"/>
  <c r="D33" i="83"/>
  <c r="H33" i="83" s="1"/>
  <c r="P32" i="83"/>
  <c r="O32" i="83"/>
  <c r="N32" i="83"/>
  <c r="M32" i="83"/>
  <c r="L32" i="83"/>
  <c r="K32" i="83"/>
  <c r="J32" i="83"/>
  <c r="I32" i="83"/>
  <c r="E32" i="83"/>
  <c r="D32" i="83"/>
  <c r="H32" i="83" s="1"/>
  <c r="P25" i="83"/>
  <c r="O25" i="83"/>
  <c r="N25" i="83"/>
  <c r="M25" i="83"/>
  <c r="L25" i="83"/>
  <c r="K25" i="83"/>
  <c r="K29" i="83" s="1"/>
  <c r="J25" i="83"/>
  <c r="I25" i="83"/>
  <c r="E25" i="83"/>
  <c r="D25" i="83"/>
  <c r="H25" i="83" s="1"/>
  <c r="H29" i="83" s="1"/>
  <c r="P21" i="83"/>
  <c r="O21" i="83"/>
  <c r="N21" i="83"/>
  <c r="M21" i="83"/>
  <c r="L21" i="83"/>
  <c r="K21" i="83"/>
  <c r="J21" i="83"/>
  <c r="I21" i="83"/>
  <c r="E21" i="83"/>
  <c r="D21" i="83"/>
  <c r="P16" i="83"/>
  <c r="O16" i="83"/>
  <c r="N16" i="83"/>
  <c r="M16" i="83"/>
  <c r="L16" i="83"/>
  <c r="K16" i="83"/>
  <c r="J16" i="83"/>
  <c r="I16" i="83"/>
  <c r="E16" i="83"/>
  <c r="D16" i="83"/>
  <c r="H16" i="83" s="1"/>
  <c r="P15" i="83"/>
  <c r="O15" i="83"/>
  <c r="N15" i="83"/>
  <c r="M15" i="83"/>
  <c r="L15" i="83"/>
  <c r="K15" i="83"/>
  <c r="J15" i="83"/>
  <c r="I15" i="83"/>
  <c r="E15" i="83"/>
  <c r="D15" i="83"/>
  <c r="H15" i="83" s="1"/>
  <c r="P14" i="83"/>
  <c r="O14" i="83"/>
  <c r="N14" i="83"/>
  <c r="M14" i="83"/>
  <c r="L14" i="83"/>
  <c r="K14" i="83"/>
  <c r="J14" i="83"/>
  <c r="I14" i="83"/>
  <c r="E14" i="83"/>
  <c r="D14" i="83"/>
  <c r="H14" i="83" s="1"/>
  <c r="P13" i="83"/>
  <c r="O13" i="83"/>
  <c r="N13" i="83"/>
  <c r="M13" i="83"/>
  <c r="L13" i="83"/>
  <c r="K13" i="83"/>
  <c r="J13" i="83"/>
  <c r="I13" i="83"/>
  <c r="E13" i="83"/>
  <c r="D13" i="83"/>
  <c r="H13" i="83" s="1"/>
  <c r="P12" i="83"/>
  <c r="O12" i="83"/>
  <c r="N12" i="83"/>
  <c r="M12" i="83"/>
  <c r="L12" i="83"/>
  <c r="K12" i="83"/>
  <c r="J12" i="83"/>
  <c r="I12" i="83"/>
  <c r="E12" i="83"/>
  <c r="D12" i="83"/>
  <c r="H12" i="83" s="1"/>
  <c r="P11" i="83"/>
  <c r="O11" i="83"/>
  <c r="N11" i="83"/>
  <c r="M11" i="83"/>
  <c r="L11" i="83"/>
  <c r="K11" i="83"/>
  <c r="J11" i="83"/>
  <c r="I11" i="83"/>
  <c r="E11" i="83"/>
  <c r="D11" i="83"/>
  <c r="H11" i="83" s="1"/>
  <c r="P9" i="83"/>
  <c r="O9" i="83"/>
  <c r="N9" i="83"/>
  <c r="M9" i="83"/>
  <c r="L9" i="83"/>
  <c r="K9" i="83"/>
  <c r="J9" i="83"/>
  <c r="I9" i="83"/>
  <c r="E9" i="83"/>
  <c r="D9" i="83"/>
  <c r="P8" i="83"/>
  <c r="O8" i="83"/>
  <c r="N8" i="83"/>
  <c r="M8" i="83"/>
  <c r="L8" i="83"/>
  <c r="K8" i="83"/>
  <c r="J8" i="83"/>
  <c r="I8" i="83"/>
  <c r="E8" i="83"/>
  <c r="D8" i="83"/>
  <c r="H8" i="83" s="1"/>
  <c r="P7" i="83"/>
  <c r="O7" i="83"/>
  <c r="N7" i="83"/>
  <c r="M7" i="83"/>
  <c r="L7" i="83"/>
  <c r="K7" i="83"/>
  <c r="J7" i="83"/>
  <c r="I7" i="83"/>
  <c r="E7" i="83"/>
  <c r="D7" i="83"/>
  <c r="H7" i="83" s="1"/>
  <c r="P6" i="83"/>
  <c r="O6" i="83"/>
  <c r="N6" i="83"/>
  <c r="M6" i="83"/>
  <c r="L6" i="83"/>
  <c r="K6" i="83"/>
  <c r="J6" i="83"/>
  <c r="I6" i="83"/>
  <c r="E6" i="83"/>
  <c r="D6" i="83"/>
  <c r="H6" i="83" s="1"/>
  <c r="P5" i="83"/>
  <c r="P23" i="83" s="1"/>
  <c r="O5" i="83"/>
  <c r="O23" i="83" s="1"/>
  <c r="N5" i="83"/>
  <c r="N23" i="83" s="1"/>
  <c r="M5" i="83"/>
  <c r="M23" i="83" s="1"/>
  <c r="L5" i="83"/>
  <c r="L23" i="83" s="1"/>
  <c r="L24" i="83" s="1"/>
  <c r="K5" i="83"/>
  <c r="K23" i="83" s="1"/>
  <c r="J5" i="83"/>
  <c r="J23" i="83" s="1"/>
  <c r="I5" i="83"/>
  <c r="I23" i="83" s="1"/>
  <c r="E5" i="83"/>
  <c r="E23" i="83" s="1"/>
  <c r="D5" i="83"/>
  <c r="P4" i="83"/>
  <c r="P27" i="83" s="1"/>
  <c r="O4" i="83"/>
  <c r="O27" i="83" s="1"/>
  <c r="N4" i="83"/>
  <c r="N27" i="83" s="1"/>
  <c r="M4" i="83"/>
  <c r="M27" i="83" s="1"/>
  <c r="L4" i="83"/>
  <c r="L27" i="83" s="1"/>
  <c r="K4" i="83"/>
  <c r="K27" i="83" s="1"/>
  <c r="K30" i="83" s="1"/>
  <c r="J4" i="83"/>
  <c r="J27" i="83" s="1"/>
  <c r="I4" i="83"/>
  <c r="I27" i="83" s="1"/>
  <c r="E4" i="83"/>
  <c r="E27" i="83" s="1"/>
  <c r="D4" i="83"/>
  <c r="H3" i="83"/>
  <c r="P2" i="83"/>
  <c r="P20" i="83" s="1"/>
  <c r="O2" i="83"/>
  <c r="O20" i="83" s="1"/>
  <c r="N2" i="83"/>
  <c r="N20" i="83" s="1"/>
  <c r="M2" i="83"/>
  <c r="M20" i="83" s="1"/>
  <c r="L2" i="83"/>
  <c r="L20" i="83" s="1"/>
  <c r="K2" i="83"/>
  <c r="K20" i="83" s="1"/>
  <c r="J2" i="83"/>
  <c r="J20" i="83" s="1"/>
  <c r="I2" i="83"/>
  <c r="I20" i="83" s="1"/>
  <c r="E2" i="83"/>
  <c r="E20" i="83" s="1"/>
  <c r="D2" i="83"/>
  <c r="H2" i="83" s="1"/>
  <c r="P37" i="82"/>
  <c r="O37" i="82"/>
  <c r="N37" i="82"/>
  <c r="M37" i="82"/>
  <c r="L37" i="82"/>
  <c r="K37" i="82"/>
  <c r="J37" i="82"/>
  <c r="I37" i="82"/>
  <c r="H37" i="82"/>
  <c r="E37" i="82"/>
  <c r="D37" i="82"/>
  <c r="P36" i="82"/>
  <c r="O36" i="82"/>
  <c r="N36" i="82"/>
  <c r="M36" i="82"/>
  <c r="L36" i="82"/>
  <c r="K36" i="82"/>
  <c r="J36" i="82"/>
  <c r="I36" i="82"/>
  <c r="H36" i="82"/>
  <c r="E36" i="82"/>
  <c r="D36" i="82"/>
  <c r="P35" i="82"/>
  <c r="O35" i="82"/>
  <c r="N35" i="82"/>
  <c r="M35" i="82"/>
  <c r="L35" i="82"/>
  <c r="K35" i="82"/>
  <c r="J35" i="82"/>
  <c r="I35" i="82"/>
  <c r="E35" i="82"/>
  <c r="D35" i="82"/>
  <c r="H35" i="82" s="1"/>
  <c r="P34" i="82"/>
  <c r="O34" i="82"/>
  <c r="N34" i="82"/>
  <c r="M34" i="82"/>
  <c r="L34" i="82"/>
  <c r="K34" i="82"/>
  <c r="J34" i="82"/>
  <c r="I34" i="82"/>
  <c r="E34" i="82"/>
  <c r="D34" i="82"/>
  <c r="H34" i="82" s="1"/>
  <c r="P33" i="82"/>
  <c r="O33" i="82"/>
  <c r="N33" i="82"/>
  <c r="M33" i="82"/>
  <c r="L33" i="82"/>
  <c r="K33" i="82"/>
  <c r="J33" i="82"/>
  <c r="I33" i="82"/>
  <c r="E33" i="82"/>
  <c r="D33" i="82"/>
  <c r="H33" i="82" s="1"/>
  <c r="P32" i="82"/>
  <c r="O32" i="82"/>
  <c r="N32" i="82"/>
  <c r="M32" i="82"/>
  <c r="L32" i="82"/>
  <c r="K32" i="82"/>
  <c r="J32" i="82"/>
  <c r="I32" i="82"/>
  <c r="E32" i="82"/>
  <c r="D32" i="82"/>
  <c r="H32" i="82" s="1"/>
  <c r="P25" i="82"/>
  <c r="O25" i="82"/>
  <c r="N25" i="82"/>
  <c r="M25" i="82"/>
  <c r="L25" i="82"/>
  <c r="K25" i="82"/>
  <c r="K29" i="82" s="1"/>
  <c r="J25" i="82"/>
  <c r="I25" i="82"/>
  <c r="E25" i="82"/>
  <c r="D25" i="82"/>
  <c r="H25" i="82" s="1"/>
  <c r="H29" i="82" s="1"/>
  <c r="P21" i="82"/>
  <c r="O21" i="82"/>
  <c r="N21" i="82"/>
  <c r="M21" i="82"/>
  <c r="L21" i="82"/>
  <c r="K21" i="82"/>
  <c r="J21" i="82"/>
  <c r="I21" i="82"/>
  <c r="E21" i="82"/>
  <c r="D21" i="82"/>
  <c r="P16" i="82"/>
  <c r="O16" i="82"/>
  <c r="N16" i="82"/>
  <c r="M16" i="82"/>
  <c r="L16" i="82"/>
  <c r="K16" i="82"/>
  <c r="J16" i="82"/>
  <c r="I16" i="82"/>
  <c r="E16" i="82"/>
  <c r="D16" i="82"/>
  <c r="H16" i="82" s="1"/>
  <c r="P15" i="82"/>
  <c r="O15" i="82"/>
  <c r="N15" i="82"/>
  <c r="M15" i="82"/>
  <c r="L15" i="82"/>
  <c r="K15" i="82"/>
  <c r="J15" i="82"/>
  <c r="I15" i="82"/>
  <c r="E15" i="82"/>
  <c r="D15" i="82"/>
  <c r="H15" i="82" s="1"/>
  <c r="P14" i="82"/>
  <c r="O14" i="82"/>
  <c r="N14" i="82"/>
  <c r="M14" i="82"/>
  <c r="L14" i="82"/>
  <c r="K14" i="82"/>
  <c r="J14" i="82"/>
  <c r="I14" i="82"/>
  <c r="E14" i="82"/>
  <c r="D14" i="82"/>
  <c r="H14" i="82" s="1"/>
  <c r="P13" i="82"/>
  <c r="O13" i="82"/>
  <c r="N13" i="82"/>
  <c r="M13" i="82"/>
  <c r="L13" i="82"/>
  <c r="K13" i="82"/>
  <c r="J13" i="82"/>
  <c r="I13" i="82"/>
  <c r="E13" i="82"/>
  <c r="D13" i="82"/>
  <c r="H13" i="82" s="1"/>
  <c r="P12" i="82"/>
  <c r="O12" i="82"/>
  <c r="N12" i="82"/>
  <c r="M12" i="82"/>
  <c r="L12" i="82"/>
  <c r="K12" i="82"/>
  <c r="J12" i="82"/>
  <c r="I12" i="82"/>
  <c r="E12" i="82"/>
  <c r="D12" i="82"/>
  <c r="H12" i="82" s="1"/>
  <c r="P11" i="82"/>
  <c r="O11" i="82"/>
  <c r="N11" i="82"/>
  <c r="M11" i="82"/>
  <c r="L11" i="82"/>
  <c r="K11" i="82"/>
  <c r="J11" i="82"/>
  <c r="I11" i="82"/>
  <c r="E11" i="82"/>
  <c r="D11" i="82"/>
  <c r="H11" i="82" s="1"/>
  <c r="P9" i="82"/>
  <c r="O9" i="82"/>
  <c r="N9" i="82"/>
  <c r="M9" i="82"/>
  <c r="L9" i="82"/>
  <c r="K9" i="82"/>
  <c r="J9" i="82"/>
  <c r="I9" i="82"/>
  <c r="E9" i="82"/>
  <c r="D9" i="82"/>
  <c r="P8" i="82"/>
  <c r="O8" i="82"/>
  <c r="N8" i="82"/>
  <c r="M8" i="82"/>
  <c r="L8" i="82"/>
  <c r="K8" i="82"/>
  <c r="J8" i="82"/>
  <c r="I8" i="82"/>
  <c r="E8" i="82"/>
  <c r="D8" i="82"/>
  <c r="H8" i="82" s="1"/>
  <c r="P7" i="82"/>
  <c r="O7" i="82"/>
  <c r="N7" i="82"/>
  <c r="M7" i="82"/>
  <c r="L7" i="82"/>
  <c r="K7" i="82"/>
  <c r="J7" i="82"/>
  <c r="I7" i="82"/>
  <c r="E7" i="82"/>
  <c r="D7" i="82"/>
  <c r="H7" i="82" s="1"/>
  <c r="P6" i="82"/>
  <c r="O6" i="82"/>
  <c r="N6" i="82"/>
  <c r="M6" i="82"/>
  <c r="L6" i="82"/>
  <c r="K6" i="82"/>
  <c r="J6" i="82"/>
  <c r="I6" i="82"/>
  <c r="E6" i="82"/>
  <c r="D6" i="82"/>
  <c r="H6" i="82" s="1"/>
  <c r="P5" i="82"/>
  <c r="P23" i="82" s="1"/>
  <c r="O5" i="82"/>
  <c r="O23" i="82" s="1"/>
  <c r="N5" i="82"/>
  <c r="N23" i="82" s="1"/>
  <c r="M5" i="82"/>
  <c r="M23" i="82" s="1"/>
  <c r="L5" i="82"/>
  <c r="L23" i="82" s="1"/>
  <c r="L24" i="82" s="1"/>
  <c r="K5" i="82"/>
  <c r="K23" i="82" s="1"/>
  <c r="J5" i="82"/>
  <c r="J23" i="82" s="1"/>
  <c r="I5" i="82"/>
  <c r="I23" i="82" s="1"/>
  <c r="E5" i="82"/>
  <c r="E23" i="82" s="1"/>
  <c r="D5" i="82"/>
  <c r="P4" i="82"/>
  <c r="P27" i="82" s="1"/>
  <c r="O4" i="82"/>
  <c r="O27" i="82" s="1"/>
  <c r="N4" i="82"/>
  <c r="N27" i="82" s="1"/>
  <c r="M4" i="82"/>
  <c r="M27" i="82" s="1"/>
  <c r="L4" i="82"/>
  <c r="L27" i="82" s="1"/>
  <c r="K4" i="82"/>
  <c r="K27" i="82" s="1"/>
  <c r="K30" i="82" s="1"/>
  <c r="J4" i="82"/>
  <c r="J27" i="82" s="1"/>
  <c r="I4" i="82"/>
  <c r="I27" i="82" s="1"/>
  <c r="E4" i="82"/>
  <c r="E27" i="82" s="1"/>
  <c r="D4" i="82"/>
  <c r="H3" i="82"/>
  <c r="P2" i="82"/>
  <c r="P20" i="82" s="1"/>
  <c r="O2" i="82"/>
  <c r="O20" i="82" s="1"/>
  <c r="N2" i="82"/>
  <c r="N20" i="82" s="1"/>
  <c r="M2" i="82"/>
  <c r="M20" i="82" s="1"/>
  <c r="L2" i="82"/>
  <c r="L20" i="82" s="1"/>
  <c r="K2" i="82"/>
  <c r="K20" i="82" s="1"/>
  <c r="J2" i="82"/>
  <c r="J20" i="82" s="1"/>
  <c r="I2" i="82"/>
  <c r="I20" i="82" s="1"/>
  <c r="E2" i="82"/>
  <c r="D2" i="82"/>
  <c r="P37" i="81"/>
  <c r="O37" i="81"/>
  <c r="N37" i="81"/>
  <c r="M37" i="81"/>
  <c r="L37" i="81"/>
  <c r="K37" i="81"/>
  <c r="J37" i="81"/>
  <c r="I37" i="81"/>
  <c r="H37" i="81"/>
  <c r="E37" i="81"/>
  <c r="D37" i="81"/>
  <c r="P36" i="81"/>
  <c r="O36" i="81"/>
  <c r="N36" i="81"/>
  <c r="M36" i="81"/>
  <c r="L36" i="81"/>
  <c r="K36" i="81"/>
  <c r="J36" i="81"/>
  <c r="I36" i="81"/>
  <c r="H36" i="81"/>
  <c r="E36" i="81"/>
  <c r="D36" i="81"/>
  <c r="P35" i="81"/>
  <c r="O35" i="81"/>
  <c r="N35" i="81"/>
  <c r="M35" i="81"/>
  <c r="L35" i="81"/>
  <c r="K35" i="81"/>
  <c r="J35" i="81"/>
  <c r="I35" i="81"/>
  <c r="E35" i="81"/>
  <c r="D35" i="81"/>
  <c r="H35" i="81" s="1"/>
  <c r="P34" i="81"/>
  <c r="O34" i="81"/>
  <c r="N34" i="81"/>
  <c r="M34" i="81"/>
  <c r="L34" i="81"/>
  <c r="K34" i="81"/>
  <c r="J34" i="81"/>
  <c r="I34" i="81"/>
  <c r="E34" i="81"/>
  <c r="D34" i="81"/>
  <c r="H34" i="81" s="1"/>
  <c r="P33" i="81"/>
  <c r="O33" i="81"/>
  <c r="N33" i="81"/>
  <c r="M33" i="81"/>
  <c r="L33" i="81"/>
  <c r="K33" i="81"/>
  <c r="J33" i="81"/>
  <c r="I33" i="81"/>
  <c r="E33" i="81"/>
  <c r="D33" i="81"/>
  <c r="H33" i="81" s="1"/>
  <c r="P32" i="81"/>
  <c r="O32" i="81"/>
  <c r="N32" i="81"/>
  <c r="M32" i="81"/>
  <c r="L32" i="81"/>
  <c r="K32" i="81"/>
  <c r="J32" i="81"/>
  <c r="I32" i="81"/>
  <c r="E32" i="81"/>
  <c r="D32" i="81"/>
  <c r="H32" i="81" s="1"/>
  <c r="P25" i="81"/>
  <c r="O25" i="81"/>
  <c r="N25" i="81"/>
  <c r="M25" i="81"/>
  <c r="L25" i="81"/>
  <c r="K25" i="81"/>
  <c r="K29" i="81" s="1"/>
  <c r="J25" i="81"/>
  <c r="I25" i="81"/>
  <c r="E25" i="81"/>
  <c r="D25" i="81"/>
  <c r="H25" i="81" s="1"/>
  <c r="H29" i="81" s="1"/>
  <c r="P21" i="81"/>
  <c r="O21" i="81"/>
  <c r="N21" i="81"/>
  <c r="M21" i="81"/>
  <c r="L21" i="81"/>
  <c r="K21" i="81"/>
  <c r="J21" i="81"/>
  <c r="I21" i="81"/>
  <c r="E21" i="81"/>
  <c r="D21" i="81"/>
  <c r="P16" i="81"/>
  <c r="O16" i="81"/>
  <c r="N16" i="81"/>
  <c r="M16" i="81"/>
  <c r="L16" i="81"/>
  <c r="K16" i="81"/>
  <c r="J16" i="81"/>
  <c r="I16" i="81"/>
  <c r="E16" i="81"/>
  <c r="D16" i="81"/>
  <c r="H16" i="81" s="1"/>
  <c r="P15" i="81"/>
  <c r="O15" i="81"/>
  <c r="N15" i="81"/>
  <c r="M15" i="81"/>
  <c r="L15" i="81"/>
  <c r="K15" i="81"/>
  <c r="J15" i="81"/>
  <c r="I15" i="81"/>
  <c r="E15" i="81"/>
  <c r="D15" i="81"/>
  <c r="H15" i="81" s="1"/>
  <c r="P14" i="81"/>
  <c r="O14" i="81"/>
  <c r="N14" i="81"/>
  <c r="M14" i="81"/>
  <c r="L14" i="81"/>
  <c r="K14" i="81"/>
  <c r="J14" i="81"/>
  <c r="I14" i="81"/>
  <c r="E14" i="81"/>
  <c r="D14" i="81"/>
  <c r="H14" i="81" s="1"/>
  <c r="P13" i="81"/>
  <c r="O13" i="81"/>
  <c r="N13" i="81"/>
  <c r="M13" i="81"/>
  <c r="L13" i="81"/>
  <c r="K13" i="81"/>
  <c r="J13" i="81"/>
  <c r="I13" i="81"/>
  <c r="E13" i="81"/>
  <c r="D13" i="81"/>
  <c r="H13" i="81" s="1"/>
  <c r="P12" i="81"/>
  <c r="O12" i="81"/>
  <c r="N12" i="81"/>
  <c r="M12" i="81"/>
  <c r="L12" i="81"/>
  <c r="K12" i="81"/>
  <c r="J12" i="81"/>
  <c r="I12" i="81"/>
  <c r="E12" i="81"/>
  <c r="D12" i="81"/>
  <c r="H12" i="81" s="1"/>
  <c r="P11" i="81"/>
  <c r="O11" i="81"/>
  <c r="N11" i="81"/>
  <c r="M11" i="81"/>
  <c r="L11" i="81"/>
  <c r="K11" i="81"/>
  <c r="J11" i="81"/>
  <c r="I11" i="81"/>
  <c r="E11" i="81"/>
  <c r="D11" i="81"/>
  <c r="H11" i="81" s="1"/>
  <c r="P9" i="81"/>
  <c r="O9" i="81"/>
  <c r="N9" i="81"/>
  <c r="M9" i="81"/>
  <c r="L9" i="81"/>
  <c r="K9" i="81"/>
  <c r="J9" i="81"/>
  <c r="I9" i="81"/>
  <c r="E9" i="81"/>
  <c r="D9" i="81"/>
  <c r="P8" i="81"/>
  <c r="O8" i="81"/>
  <c r="N8" i="81"/>
  <c r="M8" i="81"/>
  <c r="L8" i="81"/>
  <c r="K8" i="81"/>
  <c r="J8" i="81"/>
  <c r="I8" i="81"/>
  <c r="E8" i="81"/>
  <c r="D8" i="81"/>
  <c r="H8" i="81" s="1"/>
  <c r="P7" i="81"/>
  <c r="O7" i="81"/>
  <c r="N7" i="81"/>
  <c r="M7" i="81"/>
  <c r="L7" i="81"/>
  <c r="K7" i="81"/>
  <c r="J7" i="81"/>
  <c r="I7" i="81"/>
  <c r="E7" i="81"/>
  <c r="D7" i="81"/>
  <c r="H7" i="81" s="1"/>
  <c r="P6" i="81"/>
  <c r="O6" i="81"/>
  <c r="N6" i="81"/>
  <c r="M6" i="81"/>
  <c r="L6" i="81"/>
  <c r="K6" i="81"/>
  <c r="J6" i="81"/>
  <c r="I6" i="81"/>
  <c r="E6" i="81"/>
  <c r="D6" i="81"/>
  <c r="H6" i="81" s="1"/>
  <c r="P5" i="81"/>
  <c r="P23" i="81" s="1"/>
  <c r="O5" i="81"/>
  <c r="O23" i="81" s="1"/>
  <c r="N5" i="81"/>
  <c r="N23" i="81" s="1"/>
  <c r="M5" i="81"/>
  <c r="M23" i="81" s="1"/>
  <c r="L5" i="81"/>
  <c r="L23" i="81" s="1"/>
  <c r="L24" i="81" s="1"/>
  <c r="K5" i="81"/>
  <c r="K23" i="81" s="1"/>
  <c r="J5" i="81"/>
  <c r="J23" i="81" s="1"/>
  <c r="I5" i="81"/>
  <c r="I23" i="81" s="1"/>
  <c r="E5" i="81"/>
  <c r="E23" i="81" s="1"/>
  <c r="D5" i="81"/>
  <c r="P4" i="81"/>
  <c r="P27" i="81" s="1"/>
  <c r="O4" i="81"/>
  <c r="O27" i="81" s="1"/>
  <c r="N4" i="81"/>
  <c r="N27" i="81" s="1"/>
  <c r="M4" i="81"/>
  <c r="M27" i="81" s="1"/>
  <c r="L4" i="81"/>
  <c r="L27" i="81" s="1"/>
  <c r="K4" i="81"/>
  <c r="K27" i="81" s="1"/>
  <c r="K30" i="81" s="1"/>
  <c r="J4" i="81"/>
  <c r="J27" i="81" s="1"/>
  <c r="I4" i="81"/>
  <c r="I27" i="81" s="1"/>
  <c r="E4" i="81"/>
  <c r="E27" i="81" s="1"/>
  <c r="D4" i="81"/>
  <c r="H3" i="81"/>
  <c r="P2" i="81"/>
  <c r="P20" i="81" s="1"/>
  <c r="O2" i="81"/>
  <c r="O20" i="81" s="1"/>
  <c r="N2" i="81"/>
  <c r="N20" i="81" s="1"/>
  <c r="M2" i="81"/>
  <c r="M20" i="81" s="1"/>
  <c r="L2" i="81"/>
  <c r="L20" i="81" s="1"/>
  <c r="K2" i="81"/>
  <c r="K20" i="81" s="1"/>
  <c r="J2" i="81"/>
  <c r="J20" i="81" s="1"/>
  <c r="I2" i="81"/>
  <c r="I20" i="81" s="1"/>
  <c r="E2" i="81"/>
  <c r="D2" i="81"/>
  <c r="P37" i="80"/>
  <c r="O37" i="80"/>
  <c r="N37" i="80"/>
  <c r="M37" i="80"/>
  <c r="L37" i="80"/>
  <c r="K37" i="80"/>
  <c r="J37" i="80"/>
  <c r="I37" i="80"/>
  <c r="H37" i="80"/>
  <c r="E37" i="80"/>
  <c r="D37" i="80"/>
  <c r="P36" i="80"/>
  <c r="O36" i="80"/>
  <c r="N36" i="80"/>
  <c r="M36" i="80"/>
  <c r="L36" i="80"/>
  <c r="K36" i="80"/>
  <c r="J36" i="80"/>
  <c r="I36" i="80"/>
  <c r="H36" i="80"/>
  <c r="E36" i="80"/>
  <c r="D36" i="80"/>
  <c r="P35" i="80"/>
  <c r="O35" i="80"/>
  <c r="N35" i="80"/>
  <c r="M35" i="80"/>
  <c r="L35" i="80"/>
  <c r="K35" i="80"/>
  <c r="J35" i="80"/>
  <c r="I35" i="80"/>
  <c r="E35" i="80"/>
  <c r="D35" i="80"/>
  <c r="H35" i="80" s="1"/>
  <c r="P34" i="80"/>
  <c r="O34" i="80"/>
  <c r="N34" i="80"/>
  <c r="M34" i="80"/>
  <c r="L34" i="80"/>
  <c r="K34" i="80"/>
  <c r="J34" i="80"/>
  <c r="I34" i="80"/>
  <c r="E34" i="80"/>
  <c r="D34" i="80"/>
  <c r="H34" i="80" s="1"/>
  <c r="P33" i="80"/>
  <c r="O33" i="80"/>
  <c r="N33" i="80"/>
  <c r="M33" i="80"/>
  <c r="L33" i="80"/>
  <c r="K33" i="80"/>
  <c r="J33" i="80"/>
  <c r="I33" i="80"/>
  <c r="E33" i="80"/>
  <c r="D33" i="80"/>
  <c r="H33" i="80" s="1"/>
  <c r="P32" i="80"/>
  <c r="O32" i="80"/>
  <c r="N32" i="80"/>
  <c r="M32" i="80"/>
  <c r="L32" i="80"/>
  <c r="K32" i="80"/>
  <c r="J32" i="80"/>
  <c r="I32" i="80"/>
  <c r="E32" i="80"/>
  <c r="D32" i="80"/>
  <c r="H32" i="80" s="1"/>
  <c r="P25" i="80"/>
  <c r="O25" i="80"/>
  <c r="N25" i="80"/>
  <c r="M25" i="80"/>
  <c r="L25" i="80"/>
  <c r="K25" i="80"/>
  <c r="K29" i="80" s="1"/>
  <c r="J25" i="80"/>
  <c r="I25" i="80"/>
  <c r="E25" i="80"/>
  <c r="D25" i="80"/>
  <c r="H25" i="80" s="1"/>
  <c r="H29" i="80" s="1"/>
  <c r="P21" i="80"/>
  <c r="O21" i="80"/>
  <c r="N21" i="80"/>
  <c r="M21" i="80"/>
  <c r="L21" i="80"/>
  <c r="K21" i="80"/>
  <c r="J21" i="80"/>
  <c r="I21" i="80"/>
  <c r="E21" i="80"/>
  <c r="D21" i="80"/>
  <c r="P16" i="80"/>
  <c r="O16" i="80"/>
  <c r="N16" i="80"/>
  <c r="M16" i="80"/>
  <c r="L16" i="80"/>
  <c r="K16" i="80"/>
  <c r="J16" i="80"/>
  <c r="I16" i="80"/>
  <c r="E16" i="80"/>
  <c r="D16" i="80"/>
  <c r="H16" i="80" s="1"/>
  <c r="P15" i="80"/>
  <c r="O15" i="80"/>
  <c r="N15" i="80"/>
  <c r="M15" i="80"/>
  <c r="L15" i="80"/>
  <c r="K15" i="80"/>
  <c r="J15" i="80"/>
  <c r="I15" i="80"/>
  <c r="E15" i="80"/>
  <c r="D15" i="80"/>
  <c r="H15" i="80" s="1"/>
  <c r="P14" i="80"/>
  <c r="O14" i="80"/>
  <c r="N14" i="80"/>
  <c r="M14" i="80"/>
  <c r="L14" i="80"/>
  <c r="K14" i="80"/>
  <c r="J14" i="80"/>
  <c r="I14" i="80"/>
  <c r="E14" i="80"/>
  <c r="D14" i="80"/>
  <c r="H14" i="80" s="1"/>
  <c r="P13" i="80"/>
  <c r="O13" i="80"/>
  <c r="N13" i="80"/>
  <c r="M13" i="80"/>
  <c r="L13" i="80"/>
  <c r="K13" i="80"/>
  <c r="J13" i="80"/>
  <c r="I13" i="80"/>
  <c r="E13" i="80"/>
  <c r="D13" i="80"/>
  <c r="H13" i="80" s="1"/>
  <c r="P12" i="80"/>
  <c r="O12" i="80"/>
  <c r="N12" i="80"/>
  <c r="M12" i="80"/>
  <c r="L12" i="80"/>
  <c r="K12" i="80"/>
  <c r="J12" i="80"/>
  <c r="I12" i="80"/>
  <c r="E12" i="80"/>
  <c r="D12" i="80"/>
  <c r="H12" i="80" s="1"/>
  <c r="P11" i="80"/>
  <c r="O11" i="80"/>
  <c r="N11" i="80"/>
  <c r="M11" i="80"/>
  <c r="L11" i="80"/>
  <c r="K11" i="80"/>
  <c r="J11" i="80"/>
  <c r="I11" i="80"/>
  <c r="E11" i="80"/>
  <c r="D11" i="80"/>
  <c r="H11" i="80" s="1"/>
  <c r="P9" i="80"/>
  <c r="O9" i="80"/>
  <c r="N9" i="80"/>
  <c r="M9" i="80"/>
  <c r="L9" i="80"/>
  <c r="K9" i="80"/>
  <c r="J9" i="80"/>
  <c r="I9" i="80"/>
  <c r="E9" i="80"/>
  <c r="D9" i="80"/>
  <c r="P8" i="80"/>
  <c r="O8" i="80"/>
  <c r="N8" i="80"/>
  <c r="M8" i="80"/>
  <c r="L8" i="80"/>
  <c r="K8" i="80"/>
  <c r="J8" i="80"/>
  <c r="I8" i="80"/>
  <c r="E8" i="80"/>
  <c r="D8" i="80"/>
  <c r="H8" i="80" s="1"/>
  <c r="P7" i="80"/>
  <c r="O7" i="80"/>
  <c r="N7" i="80"/>
  <c r="M7" i="80"/>
  <c r="L7" i="80"/>
  <c r="K7" i="80"/>
  <c r="J7" i="80"/>
  <c r="I7" i="80"/>
  <c r="E7" i="80"/>
  <c r="D7" i="80"/>
  <c r="H7" i="80" s="1"/>
  <c r="P6" i="80"/>
  <c r="O6" i="80"/>
  <c r="N6" i="80"/>
  <c r="M6" i="80"/>
  <c r="L6" i="80"/>
  <c r="K6" i="80"/>
  <c r="J6" i="80"/>
  <c r="I6" i="80"/>
  <c r="E6" i="80"/>
  <c r="D6" i="80"/>
  <c r="H6" i="80" s="1"/>
  <c r="P5" i="80"/>
  <c r="P23" i="80" s="1"/>
  <c r="O5" i="80"/>
  <c r="O23" i="80" s="1"/>
  <c r="N5" i="80"/>
  <c r="N23" i="80" s="1"/>
  <c r="M5" i="80"/>
  <c r="M23" i="80" s="1"/>
  <c r="L5" i="80"/>
  <c r="L23" i="80" s="1"/>
  <c r="L24" i="80" s="1"/>
  <c r="K5" i="80"/>
  <c r="K23" i="80" s="1"/>
  <c r="J5" i="80"/>
  <c r="J23" i="80" s="1"/>
  <c r="I5" i="80"/>
  <c r="I23" i="80" s="1"/>
  <c r="E5" i="80"/>
  <c r="E23" i="80" s="1"/>
  <c r="D5" i="80"/>
  <c r="P4" i="80"/>
  <c r="P27" i="80" s="1"/>
  <c r="O4" i="80"/>
  <c r="O27" i="80" s="1"/>
  <c r="N4" i="80"/>
  <c r="N27" i="80" s="1"/>
  <c r="M4" i="80"/>
  <c r="M27" i="80" s="1"/>
  <c r="L4" i="80"/>
  <c r="L27" i="80" s="1"/>
  <c r="K4" i="80"/>
  <c r="K27" i="80" s="1"/>
  <c r="K30" i="80" s="1"/>
  <c r="J4" i="80"/>
  <c r="J27" i="80" s="1"/>
  <c r="I4" i="80"/>
  <c r="I27" i="80" s="1"/>
  <c r="E4" i="80"/>
  <c r="E27" i="80" s="1"/>
  <c r="D4" i="80"/>
  <c r="H3" i="80"/>
  <c r="P2" i="80"/>
  <c r="P20" i="80" s="1"/>
  <c r="O2" i="80"/>
  <c r="O20" i="80" s="1"/>
  <c r="N2" i="80"/>
  <c r="N20" i="80" s="1"/>
  <c r="M2" i="80"/>
  <c r="M20" i="80" s="1"/>
  <c r="L2" i="80"/>
  <c r="L20" i="80" s="1"/>
  <c r="K2" i="80"/>
  <c r="K20" i="80" s="1"/>
  <c r="J2" i="80"/>
  <c r="J20" i="80" s="1"/>
  <c r="I2" i="80"/>
  <c r="I20" i="80" s="1"/>
  <c r="E2" i="80"/>
  <c r="D2" i="80"/>
  <c r="H2" i="80" s="1"/>
  <c r="K37" i="79"/>
  <c r="J37" i="79"/>
  <c r="I37" i="79"/>
  <c r="H37" i="79"/>
  <c r="E37" i="79"/>
  <c r="D37" i="79"/>
  <c r="K36" i="79"/>
  <c r="J36" i="79"/>
  <c r="I36" i="79"/>
  <c r="H36" i="79"/>
  <c r="E36" i="79"/>
  <c r="D36" i="79"/>
  <c r="K35" i="79"/>
  <c r="J35" i="79"/>
  <c r="I35" i="79"/>
  <c r="E35" i="79"/>
  <c r="D35" i="79"/>
  <c r="H35" i="79" s="1"/>
  <c r="K34" i="79"/>
  <c r="J34" i="79"/>
  <c r="I34" i="79"/>
  <c r="E34" i="79"/>
  <c r="D34" i="79"/>
  <c r="H34" i="79" s="1"/>
  <c r="K33" i="79"/>
  <c r="J33" i="79"/>
  <c r="I33" i="79"/>
  <c r="E33" i="79"/>
  <c r="D33" i="79"/>
  <c r="H33" i="79" s="1"/>
  <c r="K32" i="79"/>
  <c r="J32" i="79"/>
  <c r="I32" i="79"/>
  <c r="E32" i="79"/>
  <c r="D32" i="79"/>
  <c r="H32" i="79" s="1"/>
  <c r="K25" i="79"/>
  <c r="J25" i="79"/>
  <c r="I25" i="79"/>
  <c r="E25" i="79"/>
  <c r="D25" i="79"/>
  <c r="H25" i="79" s="1"/>
  <c r="K21" i="79"/>
  <c r="J21" i="79"/>
  <c r="I21" i="79"/>
  <c r="E21" i="79"/>
  <c r="D21" i="79"/>
  <c r="K16" i="79"/>
  <c r="J16" i="79"/>
  <c r="I16" i="79"/>
  <c r="E16" i="79"/>
  <c r="D16" i="79"/>
  <c r="H16" i="79" s="1"/>
  <c r="K15" i="79"/>
  <c r="J15" i="79"/>
  <c r="I15" i="79"/>
  <c r="E15" i="79"/>
  <c r="D15" i="79"/>
  <c r="H15" i="79" s="1"/>
  <c r="K14" i="79"/>
  <c r="J14" i="79"/>
  <c r="I14" i="79"/>
  <c r="E14" i="79"/>
  <c r="D14" i="79"/>
  <c r="H14" i="79" s="1"/>
  <c r="K13" i="79"/>
  <c r="J13" i="79"/>
  <c r="I13" i="79"/>
  <c r="E13" i="79"/>
  <c r="D13" i="79"/>
  <c r="H13" i="79" s="1"/>
  <c r="K12" i="79"/>
  <c r="J12" i="79"/>
  <c r="I12" i="79"/>
  <c r="E12" i="79"/>
  <c r="D12" i="79"/>
  <c r="H12" i="79" s="1"/>
  <c r="K11" i="79"/>
  <c r="J11" i="79"/>
  <c r="I11" i="79"/>
  <c r="E11" i="79"/>
  <c r="D11" i="79"/>
  <c r="H11" i="79" s="1"/>
  <c r="K9" i="79"/>
  <c r="J9" i="79"/>
  <c r="I9" i="79"/>
  <c r="E9" i="79"/>
  <c r="D9" i="79"/>
  <c r="K8" i="79"/>
  <c r="J8" i="79"/>
  <c r="I8" i="79"/>
  <c r="E8" i="79"/>
  <c r="D8" i="79"/>
  <c r="H8" i="79" s="1"/>
  <c r="K7" i="79"/>
  <c r="J7" i="79"/>
  <c r="I7" i="79"/>
  <c r="E7" i="79"/>
  <c r="D7" i="79"/>
  <c r="H7" i="79" s="1"/>
  <c r="K6" i="79"/>
  <c r="J6" i="79"/>
  <c r="I6" i="79"/>
  <c r="E6" i="79"/>
  <c r="D6" i="79"/>
  <c r="H6" i="79" s="1"/>
  <c r="K5" i="79"/>
  <c r="K23" i="79" s="1"/>
  <c r="K24" i="79" s="1"/>
  <c r="J5" i="79"/>
  <c r="J23" i="79" s="1"/>
  <c r="I5" i="79"/>
  <c r="I23" i="79" s="1"/>
  <c r="E5" i="79"/>
  <c r="E23" i="79" s="1"/>
  <c r="D5" i="79"/>
  <c r="K4" i="79"/>
  <c r="K27" i="79" s="1"/>
  <c r="J4" i="79"/>
  <c r="J27" i="79" s="1"/>
  <c r="I4" i="79"/>
  <c r="I27" i="79" s="1"/>
  <c r="E4" i="79"/>
  <c r="E27" i="79" s="1"/>
  <c r="D4" i="79"/>
  <c r="H3" i="79"/>
  <c r="K2" i="79"/>
  <c r="K20" i="79" s="1"/>
  <c r="J2" i="79"/>
  <c r="J20" i="79" s="1"/>
  <c r="I2" i="79"/>
  <c r="I20" i="79" s="1"/>
  <c r="E2" i="79"/>
  <c r="E20" i="79" s="1"/>
  <c r="D2" i="79"/>
  <c r="H2" i="79" s="1"/>
  <c r="P37" i="78"/>
  <c r="O37" i="78"/>
  <c r="N37" i="78"/>
  <c r="M37" i="78"/>
  <c r="L37" i="78"/>
  <c r="K37" i="78"/>
  <c r="J37" i="78"/>
  <c r="I37" i="78"/>
  <c r="H37" i="78"/>
  <c r="E37" i="78"/>
  <c r="D37" i="78"/>
  <c r="P36" i="78"/>
  <c r="O36" i="78"/>
  <c r="N36" i="78"/>
  <c r="M36" i="78"/>
  <c r="L36" i="78"/>
  <c r="K36" i="78"/>
  <c r="J36" i="78"/>
  <c r="I36" i="78"/>
  <c r="H36" i="78"/>
  <c r="E36" i="78"/>
  <c r="D36" i="78"/>
  <c r="P35" i="78"/>
  <c r="O35" i="78"/>
  <c r="N35" i="78"/>
  <c r="M35" i="78"/>
  <c r="L35" i="78"/>
  <c r="K35" i="78"/>
  <c r="J35" i="78"/>
  <c r="I35" i="78"/>
  <c r="E35" i="78"/>
  <c r="D35" i="78"/>
  <c r="H35" i="78" s="1"/>
  <c r="P34" i="78"/>
  <c r="O34" i="78"/>
  <c r="N34" i="78"/>
  <c r="M34" i="78"/>
  <c r="L34" i="78"/>
  <c r="K34" i="78"/>
  <c r="J34" i="78"/>
  <c r="I34" i="78"/>
  <c r="E34" i="78"/>
  <c r="D34" i="78"/>
  <c r="H34" i="78" s="1"/>
  <c r="P33" i="78"/>
  <c r="O33" i="78"/>
  <c r="N33" i="78"/>
  <c r="M33" i="78"/>
  <c r="L33" i="78"/>
  <c r="K33" i="78"/>
  <c r="J33" i="78"/>
  <c r="I33" i="78"/>
  <c r="E33" i="78"/>
  <c r="D33" i="78"/>
  <c r="H33" i="78" s="1"/>
  <c r="P32" i="78"/>
  <c r="O32" i="78"/>
  <c r="N32" i="78"/>
  <c r="M32" i="78"/>
  <c r="L32" i="78"/>
  <c r="K32" i="78"/>
  <c r="J32" i="78"/>
  <c r="I32" i="78"/>
  <c r="E32" i="78"/>
  <c r="D32" i="78"/>
  <c r="H32" i="78" s="1"/>
  <c r="P25" i="78"/>
  <c r="O25" i="78"/>
  <c r="N25" i="78"/>
  <c r="M25" i="78"/>
  <c r="L25" i="78"/>
  <c r="K25" i="78"/>
  <c r="K29" i="78" s="1"/>
  <c r="J25" i="78"/>
  <c r="I25" i="78"/>
  <c r="E25" i="78"/>
  <c r="D25" i="78"/>
  <c r="H25" i="78" s="1"/>
  <c r="H29" i="78" s="1"/>
  <c r="P21" i="78"/>
  <c r="O21" i="78"/>
  <c r="N21" i="78"/>
  <c r="M21" i="78"/>
  <c r="L21" i="78"/>
  <c r="K21" i="78"/>
  <c r="J21" i="78"/>
  <c r="I21" i="78"/>
  <c r="E21" i="78"/>
  <c r="D21" i="78"/>
  <c r="P16" i="78"/>
  <c r="O16" i="78"/>
  <c r="N16" i="78"/>
  <c r="M16" i="78"/>
  <c r="L16" i="78"/>
  <c r="K16" i="78"/>
  <c r="J16" i="78"/>
  <c r="I16" i="78"/>
  <c r="E16" i="78"/>
  <c r="D16" i="78"/>
  <c r="H16" i="78" s="1"/>
  <c r="P15" i="78"/>
  <c r="O15" i="78"/>
  <c r="N15" i="78"/>
  <c r="M15" i="78"/>
  <c r="L15" i="78"/>
  <c r="K15" i="78"/>
  <c r="J15" i="78"/>
  <c r="I15" i="78"/>
  <c r="E15" i="78"/>
  <c r="D15" i="78"/>
  <c r="H15" i="78" s="1"/>
  <c r="P14" i="78"/>
  <c r="O14" i="78"/>
  <c r="N14" i="78"/>
  <c r="M14" i="78"/>
  <c r="L14" i="78"/>
  <c r="K14" i="78"/>
  <c r="J14" i="78"/>
  <c r="I14" i="78"/>
  <c r="E14" i="78"/>
  <c r="D14" i="78"/>
  <c r="H14" i="78" s="1"/>
  <c r="P13" i="78"/>
  <c r="O13" i="78"/>
  <c r="N13" i="78"/>
  <c r="M13" i="78"/>
  <c r="L13" i="78"/>
  <c r="K13" i="78"/>
  <c r="J13" i="78"/>
  <c r="I13" i="78"/>
  <c r="E13" i="78"/>
  <c r="D13" i="78"/>
  <c r="H13" i="78" s="1"/>
  <c r="P12" i="78"/>
  <c r="O12" i="78"/>
  <c r="N12" i="78"/>
  <c r="M12" i="78"/>
  <c r="L12" i="78"/>
  <c r="K12" i="78"/>
  <c r="J12" i="78"/>
  <c r="I12" i="78"/>
  <c r="E12" i="78"/>
  <c r="D12" i="78"/>
  <c r="H12" i="78" s="1"/>
  <c r="P11" i="78"/>
  <c r="O11" i="78"/>
  <c r="N11" i="78"/>
  <c r="M11" i="78"/>
  <c r="L11" i="78"/>
  <c r="K11" i="78"/>
  <c r="J11" i="78"/>
  <c r="I11" i="78"/>
  <c r="E11" i="78"/>
  <c r="D11" i="78"/>
  <c r="H11" i="78" s="1"/>
  <c r="P9" i="78"/>
  <c r="O9" i="78"/>
  <c r="N9" i="78"/>
  <c r="M9" i="78"/>
  <c r="L9" i="78"/>
  <c r="K9" i="78"/>
  <c r="J9" i="78"/>
  <c r="I9" i="78"/>
  <c r="E9" i="78"/>
  <c r="D9" i="78"/>
  <c r="P8" i="78"/>
  <c r="O8" i="78"/>
  <c r="N8" i="78"/>
  <c r="M8" i="78"/>
  <c r="L8" i="78"/>
  <c r="K8" i="78"/>
  <c r="J8" i="78"/>
  <c r="I8" i="78"/>
  <c r="E8" i="78"/>
  <c r="D8" i="78"/>
  <c r="H8" i="78" s="1"/>
  <c r="P7" i="78"/>
  <c r="O7" i="78"/>
  <c r="N7" i="78"/>
  <c r="M7" i="78"/>
  <c r="L7" i="78"/>
  <c r="K7" i="78"/>
  <c r="J7" i="78"/>
  <c r="I7" i="78"/>
  <c r="E7" i="78"/>
  <c r="D7" i="78"/>
  <c r="H7" i="78" s="1"/>
  <c r="P6" i="78"/>
  <c r="O6" i="78"/>
  <c r="N6" i="78"/>
  <c r="M6" i="78"/>
  <c r="L6" i="78"/>
  <c r="K6" i="78"/>
  <c r="J6" i="78"/>
  <c r="I6" i="78"/>
  <c r="E6" i="78"/>
  <c r="D6" i="78"/>
  <c r="H6" i="78" s="1"/>
  <c r="P5" i="78"/>
  <c r="P23" i="78" s="1"/>
  <c r="O5" i="78"/>
  <c r="O23" i="78" s="1"/>
  <c r="N5" i="78"/>
  <c r="N23" i="78" s="1"/>
  <c r="M5" i="78"/>
  <c r="M23" i="78" s="1"/>
  <c r="L5" i="78"/>
  <c r="L23" i="78" s="1"/>
  <c r="L24" i="78" s="1"/>
  <c r="K5" i="78"/>
  <c r="K23" i="78" s="1"/>
  <c r="J5" i="78"/>
  <c r="J23" i="78" s="1"/>
  <c r="I5" i="78"/>
  <c r="I23" i="78" s="1"/>
  <c r="E5" i="78"/>
  <c r="E23" i="78" s="1"/>
  <c r="D5" i="78"/>
  <c r="P4" i="78"/>
  <c r="P27" i="78" s="1"/>
  <c r="O4" i="78"/>
  <c r="O27" i="78" s="1"/>
  <c r="N4" i="78"/>
  <c r="N27" i="78" s="1"/>
  <c r="M4" i="78"/>
  <c r="M27" i="78" s="1"/>
  <c r="L4" i="78"/>
  <c r="L27" i="78" s="1"/>
  <c r="K4" i="78"/>
  <c r="K27" i="78" s="1"/>
  <c r="K30" i="78" s="1"/>
  <c r="J4" i="78"/>
  <c r="J27" i="78" s="1"/>
  <c r="I4" i="78"/>
  <c r="I27" i="78" s="1"/>
  <c r="E4" i="78"/>
  <c r="E27" i="78" s="1"/>
  <c r="D4" i="78"/>
  <c r="H3" i="78"/>
  <c r="P2" i="78"/>
  <c r="P20" i="78" s="1"/>
  <c r="O2" i="78"/>
  <c r="O20" i="78" s="1"/>
  <c r="N2" i="78"/>
  <c r="N20" i="78" s="1"/>
  <c r="M2" i="78"/>
  <c r="M20" i="78" s="1"/>
  <c r="L2" i="78"/>
  <c r="L20" i="78" s="1"/>
  <c r="K2" i="78"/>
  <c r="K20" i="78" s="1"/>
  <c r="J2" i="78"/>
  <c r="J20" i="78" s="1"/>
  <c r="I2" i="78"/>
  <c r="I20" i="78" s="1"/>
  <c r="E2" i="78"/>
  <c r="E20" i="78" s="1"/>
  <c r="D2" i="78"/>
  <c r="H2" i="78" s="1"/>
  <c r="P37" i="77"/>
  <c r="O37" i="77"/>
  <c r="N37" i="77"/>
  <c r="M37" i="77"/>
  <c r="L37" i="77"/>
  <c r="K37" i="77"/>
  <c r="J37" i="77"/>
  <c r="I37" i="77"/>
  <c r="H37" i="77"/>
  <c r="E37" i="77"/>
  <c r="D37" i="77"/>
  <c r="P36" i="77"/>
  <c r="O36" i="77"/>
  <c r="N36" i="77"/>
  <c r="M36" i="77"/>
  <c r="L36" i="77"/>
  <c r="K36" i="77"/>
  <c r="J36" i="77"/>
  <c r="I36" i="77"/>
  <c r="H36" i="77"/>
  <c r="E36" i="77"/>
  <c r="D36" i="77"/>
  <c r="P35" i="77"/>
  <c r="O35" i="77"/>
  <c r="N35" i="77"/>
  <c r="M35" i="77"/>
  <c r="L35" i="77"/>
  <c r="K35" i="77"/>
  <c r="J35" i="77"/>
  <c r="I35" i="77"/>
  <c r="E35" i="77"/>
  <c r="D35" i="77"/>
  <c r="H35" i="77" s="1"/>
  <c r="P34" i="77"/>
  <c r="O34" i="77"/>
  <c r="N34" i="77"/>
  <c r="M34" i="77"/>
  <c r="L34" i="77"/>
  <c r="K34" i="77"/>
  <c r="J34" i="77"/>
  <c r="I34" i="77"/>
  <c r="E34" i="77"/>
  <c r="D34" i="77"/>
  <c r="H34" i="77" s="1"/>
  <c r="P33" i="77"/>
  <c r="O33" i="77"/>
  <c r="N33" i="77"/>
  <c r="M33" i="77"/>
  <c r="L33" i="77"/>
  <c r="K33" i="77"/>
  <c r="J33" i="77"/>
  <c r="I33" i="77"/>
  <c r="E33" i="77"/>
  <c r="D33" i="77"/>
  <c r="H33" i="77" s="1"/>
  <c r="P32" i="77"/>
  <c r="O32" i="77"/>
  <c r="N32" i="77"/>
  <c r="M32" i="77"/>
  <c r="L32" i="77"/>
  <c r="K32" i="77"/>
  <c r="J32" i="77"/>
  <c r="I32" i="77"/>
  <c r="E32" i="77"/>
  <c r="D32" i="77"/>
  <c r="H32" i="77" s="1"/>
  <c r="P25" i="77"/>
  <c r="O25" i="77"/>
  <c r="N25" i="77"/>
  <c r="M25" i="77"/>
  <c r="L25" i="77"/>
  <c r="K25" i="77"/>
  <c r="K29" i="77" s="1"/>
  <c r="J25" i="77"/>
  <c r="I25" i="77"/>
  <c r="E25" i="77"/>
  <c r="D25" i="77"/>
  <c r="H25" i="77" s="1"/>
  <c r="H29" i="77" s="1"/>
  <c r="P21" i="77"/>
  <c r="O21" i="77"/>
  <c r="N21" i="77"/>
  <c r="M21" i="77"/>
  <c r="L21" i="77"/>
  <c r="K21" i="77"/>
  <c r="J21" i="77"/>
  <c r="I21" i="77"/>
  <c r="E21" i="77"/>
  <c r="D21" i="77"/>
  <c r="P16" i="77"/>
  <c r="O16" i="77"/>
  <c r="N16" i="77"/>
  <c r="M16" i="77"/>
  <c r="L16" i="77"/>
  <c r="K16" i="77"/>
  <c r="J16" i="77"/>
  <c r="I16" i="77"/>
  <c r="E16" i="77"/>
  <c r="D16" i="77"/>
  <c r="H16" i="77" s="1"/>
  <c r="P15" i="77"/>
  <c r="O15" i="77"/>
  <c r="N15" i="77"/>
  <c r="M15" i="77"/>
  <c r="L15" i="77"/>
  <c r="K15" i="77"/>
  <c r="J15" i="77"/>
  <c r="I15" i="77"/>
  <c r="E15" i="77"/>
  <c r="D15" i="77"/>
  <c r="H15" i="77" s="1"/>
  <c r="P14" i="77"/>
  <c r="O14" i="77"/>
  <c r="N14" i="77"/>
  <c r="M14" i="77"/>
  <c r="L14" i="77"/>
  <c r="K14" i="77"/>
  <c r="J14" i="77"/>
  <c r="I14" i="77"/>
  <c r="E14" i="77"/>
  <c r="D14" i="77"/>
  <c r="H14" i="77" s="1"/>
  <c r="P13" i="77"/>
  <c r="O13" i="77"/>
  <c r="N13" i="77"/>
  <c r="M13" i="77"/>
  <c r="L13" i="77"/>
  <c r="K13" i="77"/>
  <c r="J13" i="77"/>
  <c r="I13" i="77"/>
  <c r="E13" i="77"/>
  <c r="D13" i="77"/>
  <c r="H13" i="77" s="1"/>
  <c r="P12" i="77"/>
  <c r="O12" i="77"/>
  <c r="N12" i="77"/>
  <c r="M12" i="77"/>
  <c r="L12" i="77"/>
  <c r="K12" i="77"/>
  <c r="J12" i="77"/>
  <c r="I12" i="77"/>
  <c r="E12" i="77"/>
  <c r="D12" i="77"/>
  <c r="H12" i="77" s="1"/>
  <c r="P11" i="77"/>
  <c r="O11" i="77"/>
  <c r="N11" i="77"/>
  <c r="M11" i="77"/>
  <c r="L11" i="77"/>
  <c r="K11" i="77"/>
  <c r="J11" i="77"/>
  <c r="I11" i="77"/>
  <c r="E11" i="77"/>
  <c r="D11" i="77"/>
  <c r="H11" i="77" s="1"/>
  <c r="P9" i="77"/>
  <c r="O9" i="77"/>
  <c r="N9" i="77"/>
  <c r="M9" i="77"/>
  <c r="L9" i="77"/>
  <c r="K9" i="77"/>
  <c r="J9" i="77"/>
  <c r="I9" i="77"/>
  <c r="E9" i="77"/>
  <c r="D9" i="77"/>
  <c r="P8" i="77"/>
  <c r="O8" i="77"/>
  <c r="N8" i="77"/>
  <c r="M8" i="77"/>
  <c r="L8" i="77"/>
  <c r="K8" i="77"/>
  <c r="J8" i="77"/>
  <c r="I8" i="77"/>
  <c r="E8" i="77"/>
  <c r="D8" i="77"/>
  <c r="H8" i="77" s="1"/>
  <c r="P7" i="77"/>
  <c r="O7" i="77"/>
  <c r="N7" i="77"/>
  <c r="M7" i="77"/>
  <c r="L7" i="77"/>
  <c r="K7" i="77"/>
  <c r="J7" i="77"/>
  <c r="I7" i="77"/>
  <c r="E7" i="77"/>
  <c r="D7" i="77"/>
  <c r="H7" i="77" s="1"/>
  <c r="P6" i="77"/>
  <c r="O6" i="77"/>
  <c r="N6" i="77"/>
  <c r="M6" i="77"/>
  <c r="L6" i="77"/>
  <c r="K6" i="77"/>
  <c r="J6" i="77"/>
  <c r="I6" i="77"/>
  <c r="E6" i="77"/>
  <c r="D6" i="77"/>
  <c r="H6" i="77" s="1"/>
  <c r="P5" i="77"/>
  <c r="P23" i="77" s="1"/>
  <c r="O5" i="77"/>
  <c r="O23" i="77" s="1"/>
  <c r="N5" i="77"/>
  <c r="N23" i="77" s="1"/>
  <c r="M5" i="77"/>
  <c r="M23" i="77" s="1"/>
  <c r="L5" i="77"/>
  <c r="L23" i="77" s="1"/>
  <c r="L24" i="77" s="1"/>
  <c r="K5" i="77"/>
  <c r="K23" i="77" s="1"/>
  <c r="J5" i="77"/>
  <c r="J23" i="77" s="1"/>
  <c r="I5" i="77"/>
  <c r="I23" i="77" s="1"/>
  <c r="E5" i="77"/>
  <c r="E23" i="77" s="1"/>
  <c r="D5" i="77"/>
  <c r="P4" i="77"/>
  <c r="P27" i="77" s="1"/>
  <c r="O4" i="77"/>
  <c r="O27" i="77" s="1"/>
  <c r="N4" i="77"/>
  <c r="N27" i="77" s="1"/>
  <c r="M4" i="77"/>
  <c r="M27" i="77" s="1"/>
  <c r="L4" i="77"/>
  <c r="L27" i="77" s="1"/>
  <c r="K4" i="77"/>
  <c r="K27" i="77" s="1"/>
  <c r="K30" i="77" s="1"/>
  <c r="J4" i="77"/>
  <c r="J27" i="77" s="1"/>
  <c r="I4" i="77"/>
  <c r="I27" i="77" s="1"/>
  <c r="E4" i="77"/>
  <c r="E27" i="77" s="1"/>
  <c r="D4" i="77"/>
  <c r="H3" i="77"/>
  <c r="P2" i="77"/>
  <c r="P20" i="77" s="1"/>
  <c r="O2" i="77"/>
  <c r="O20" i="77" s="1"/>
  <c r="N2" i="77"/>
  <c r="N20" i="77" s="1"/>
  <c r="M2" i="77"/>
  <c r="M20" i="77" s="1"/>
  <c r="L2" i="77"/>
  <c r="L20" i="77" s="1"/>
  <c r="K2" i="77"/>
  <c r="K20" i="77" s="1"/>
  <c r="J2" i="77"/>
  <c r="J20" i="77" s="1"/>
  <c r="I2" i="77"/>
  <c r="I20" i="77" s="1"/>
  <c r="E2" i="77"/>
  <c r="D2" i="77"/>
  <c r="H2" i="77" s="1"/>
  <c r="P37" i="76"/>
  <c r="O37" i="76"/>
  <c r="N37" i="76"/>
  <c r="M37" i="76"/>
  <c r="L37" i="76"/>
  <c r="K37" i="76"/>
  <c r="J37" i="76"/>
  <c r="I37" i="76"/>
  <c r="H37" i="76"/>
  <c r="E37" i="76"/>
  <c r="D37" i="76"/>
  <c r="P36" i="76"/>
  <c r="O36" i="76"/>
  <c r="N36" i="76"/>
  <c r="M36" i="76"/>
  <c r="L36" i="76"/>
  <c r="K36" i="76"/>
  <c r="J36" i="76"/>
  <c r="I36" i="76"/>
  <c r="H36" i="76"/>
  <c r="E36" i="76"/>
  <c r="D36" i="76"/>
  <c r="P35" i="76"/>
  <c r="O35" i="76"/>
  <c r="N35" i="76"/>
  <c r="M35" i="76"/>
  <c r="L35" i="76"/>
  <c r="K35" i="76"/>
  <c r="J35" i="76"/>
  <c r="I35" i="76"/>
  <c r="E35" i="76"/>
  <c r="D35" i="76"/>
  <c r="H35" i="76" s="1"/>
  <c r="P34" i="76"/>
  <c r="O34" i="76"/>
  <c r="N34" i="76"/>
  <c r="M34" i="76"/>
  <c r="L34" i="76"/>
  <c r="K34" i="76"/>
  <c r="J34" i="76"/>
  <c r="I34" i="76"/>
  <c r="E34" i="76"/>
  <c r="D34" i="76"/>
  <c r="H34" i="76" s="1"/>
  <c r="P33" i="76"/>
  <c r="O33" i="76"/>
  <c r="N33" i="76"/>
  <c r="M33" i="76"/>
  <c r="L33" i="76"/>
  <c r="K33" i="76"/>
  <c r="J33" i="76"/>
  <c r="I33" i="76"/>
  <c r="E33" i="76"/>
  <c r="D33" i="76"/>
  <c r="H33" i="76" s="1"/>
  <c r="P32" i="76"/>
  <c r="O32" i="76"/>
  <c r="N32" i="76"/>
  <c r="M32" i="76"/>
  <c r="L32" i="76"/>
  <c r="K32" i="76"/>
  <c r="J32" i="76"/>
  <c r="I32" i="76"/>
  <c r="E32" i="76"/>
  <c r="D32" i="76"/>
  <c r="H32" i="76" s="1"/>
  <c r="P25" i="76"/>
  <c r="O25" i="76"/>
  <c r="N25" i="76"/>
  <c r="M25" i="76"/>
  <c r="L25" i="76"/>
  <c r="K25" i="76"/>
  <c r="K29" i="76" s="1"/>
  <c r="J25" i="76"/>
  <c r="I25" i="76"/>
  <c r="E25" i="76"/>
  <c r="D25" i="76"/>
  <c r="H25" i="76" s="1"/>
  <c r="H29" i="76" s="1"/>
  <c r="P21" i="76"/>
  <c r="O21" i="76"/>
  <c r="N21" i="76"/>
  <c r="M21" i="76"/>
  <c r="L21" i="76"/>
  <c r="K21" i="76"/>
  <c r="J21" i="76"/>
  <c r="I21" i="76"/>
  <c r="E21" i="76"/>
  <c r="D21" i="76"/>
  <c r="P16" i="76"/>
  <c r="O16" i="76"/>
  <c r="N16" i="76"/>
  <c r="M16" i="76"/>
  <c r="L16" i="76"/>
  <c r="K16" i="76"/>
  <c r="J16" i="76"/>
  <c r="I16" i="76"/>
  <c r="E16" i="76"/>
  <c r="D16" i="76"/>
  <c r="H16" i="76" s="1"/>
  <c r="P15" i="76"/>
  <c r="O15" i="76"/>
  <c r="N15" i="76"/>
  <c r="M15" i="76"/>
  <c r="L15" i="76"/>
  <c r="K15" i="76"/>
  <c r="J15" i="76"/>
  <c r="I15" i="76"/>
  <c r="E15" i="76"/>
  <c r="D15" i="76"/>
  <c r="H15" i="76" s="1"/>
  <c r="P14" i="76"/>
  <c r="O14" i="76"/>
  <c r="N14" i="76"/>
  <c r="M14" i="76"/>
  <c r="L14" i="76"/>
  <c r="K14" i="76"/>
  <c r="J14" i="76"/>
  <c r="I14" i="76"/>
  <c r="E14" i="76"/>
  <c r="D14" i="76"/>
  <c r="H14" i="76" s="1"/>
  <c r="P13" i="76"/>
  <c r="O13" i="76"/>
  <c r="N13" i="76"/>
  <c r="M13" i="76"/>
  <c r="L13" i="76"/>
  <c r="K13" i="76"/>
  <c r="J13" i="76"/>
  <c r="I13" i="76"/>
  <c r="E13" i="76"/>
  <c r="D13" i="76"/>
  <c r="H13" i="76" s="1"/>
  <c r="P12" i="76"/>
  <c r="O12" i="76"/>
  <c r="N12" i="76"/>
  <c r="M12" i="76"/>
  <c r="L12" i="76"/>
  <c r="K12" i="76"/>
  <c r="J12" i="76"/>
  <c r="I12" i="76"/>
  <c r="E12" i="76"/>
  <c r="D12" i="76"/>
  <c r="H12" i="76" s="1"/>
  <c r="P11" i="76"/>
  <c r="O11" i="76"/>
  <c r="N11" i="76"/>
  <c r="M11" i="76"/>
  <c r="L11" i="76"/>
  <c r="K11" i="76"/>
  <c r="J11" i="76"/>
  <c r="I11" i="76"/>
  <c r="E11" i="76"/>
  <c r="D11" i="76"/>
  <c r="H11" i="76" s="1"/>
  <c r="P9" i="76"/>
  <c r="O9" i="76"/>
  <c r="N9" i="76"/>
  <c r="M9" i="76"/>
  <c r="L9" i="76"/>
  <c r="K9" i="76"/>
  <c r="J9" i="76"/>
  <c r="I9" i="76"/>
  <c r="E9" i="76"/>
  <c r="D9" i="76"/>
  <c r="P8" i="76"/>
  <c r="O8" i="76"/>
  <c r="N8" i="76"/>
  <c r="M8" i="76"/>
  <c r="L8" i="76"/>
  <c r="K8" i="76"/>
  <c r="J8" i="76"/>
  <c r="I8" i="76"/>
  <c r="E8" i="76"/>
  <c r="D8" i="76"/>
  <c r="H8" i="76" s="1"/>
  <c r="P7" i="76"/>
  <c r="O7" i="76"/>
  <c r="N7" i="76"/>
  <c r="M7" i="76"/>
  <c r="L7" i="76"/>
  <c r="K7" i="76"/>
  <c r="J7" i="76"/>
  <c r="I7" i="76"/>
  <c r="E7" i="76"/>
  <c r="D7" i="76"/>
  <c r="H7" i="76" s="1"/>
  <c r="P6" i="76"/>
  <c r="O6" i="76"/>
  <c r="N6" i="76"/>
  <c r="M6" i="76"/>
  <c r="L6" i="76"/>
  <c r="K6" i="76"/>
  <c r="J6" i="76"/>
  <c r="I6" i="76"/>
  <c r="E6" i="76"/>
  <c r="D6" i="76"/>
  <c r="H6" i="76" s="1"/>
  <c r="P5" i="76"/>
  <c r="P23" i="76" s="1"/>
  <c r="O5" i="76"/>
  <c r="O23" i="76" s="1"/>
  <c r="N5" i="76"/>
  <c r="N23" i="76" s="1"/>
  <c r="M5" i="76"/>
  <c r="M23" i="76" s="1"/>
  <c r="L5" i="76"/>
  <c r="L23" i="76" s="1"/>
  <c r="L24" i="76" s="1"/>
  <c r="K5" i="76"/>
  <c r="K23" i="76" s="1"/>
  <c r="J5" i="76"/>
  <c r="J23" i="76" s="1"/>
  <c r="I5" i="76"/>
  <c r="I23" i="76" s="1"/>
  <c r="E5" i="76"/>
  <c r="E23" i="76" s="1"/>
  <c r="D5" i="76"/>
  <c r="P4" i="76"/>
  <c r="P27" i="76" s="1"/>
  <c r="O4" i="76"/>
  <c r="O27" i="76" s="1"/>
  <c r="N4" i="76"/>
  <c r="N27" i="76" s="1"/>
  <c r="M4" i="76"/>
  <c r="M27" i="76" s="1"/>
  <c r="L4" i="76"/>
  <c r="L27" i="76" s="1"/>
  <c r="K4" i="76"/>
  <c r="K27" i="76" s="1"/>
  <c r="K30" i="76" s="1"/>
  <c r="J4" i="76"/>
  <c r="J27" i="76" s="1"/>
  <c r="I4" i="76"/>
  <c r="I27" i="76" s="1"/>
  <c r="E4" i="76"/>
  <c r="E27" i="76" s="1"/>
  <c r="D4" i="76"/>
  <c r="H3" i="76"/>
  <c r="P2" i="76"/>
  <c r="P20" i="76" s="1"/>
  <c r="O2" i="76"/>
  <c r="O20" i="76" s="1"/>
  <c r="N2" i="76"/>
  <c r="N20" i="76" s="1"/>
  <c r="M2" i="76"/>
  <c r="M20" i="76" s="1"/>
  <c r="L2" i="76"/>
  <c r="L20" i="76" s="1"/>
  <c r="K2" i="76"/>
  <c r="K20" i="76" s="1"/>
  <c r="J2" i="76"/>
  <c r="J20" i="76" s="1"/>
  <c r="I2" i="76"/>
  <c r="I20" i="76" s="1"/>
  <c r="E2" i="76"/>
  <c r="D2" i="76"/>
  <c r="H2" i="76" s="1"/>
  <c r="P37" i="75"/>
  <c r="O37" i="75"/>
  <c r="N37" i="75"/>
  <c r="M37" i="75"/>
  <c r="L37" i="75"/>
  <c r="K37" i="75"/>
  <c r="J37" i="75"/>
  <c r="I37" i="75"/>
  <c r="H37" i="75"/>
  <c r="E37" i="75"/>
  <c r="D37" i="75"/>
  <c r="P36" i="75"/>
  <c r="O36" i="75"/>
  <c r="N36" i="75"/>
  <c r="M36" i="75"/>
  <c r="L36" i="75"/>
  <c r="K36" i="75"/>
  <c r="J36" i="75"/>
  <c r="I36" i="75"/>
  <c r="H36" i="75"/>
  <c r="E36" i="75"/>
  <c r="D36" i="75"/>
  <c r="P35" i="75"/>
  <c r="O35" i="75"/>
  <c r="N35" i="75"/>
  <c r="M35" i="75"/>
  <c r="L35" i="75"/>
  <c r="K35" i="75"/>
  <c r="J35" i="75"/>
  <c r="I35" i="75"/>
  <c r="E35" i="75"/>
  <c r="D35" i="75"/>
  <c r="H35" i="75" s="1"/>
  <c r="P34" i="75"/>
  <c r="O34" i="75"/>
  <c r="N34" i="75"/>
  <c r="M34" i="75"/>
  <c r="L34" i="75"/>
  <c r="K34" i="75"/>
  <c r="J34" i="75"/>
  <c r="I34" i="75"/>
  <c r="E34" i="75"/>
  <c r="D34" i="75"/>
  <c r="H34" i="75" s="1"/>
  <c r="P33" i="75"/>
  <c r="O33" i="75"/>
  <c r="N33" i="75"/>
  <c r="M33" i="75"/>
  <c r="L33" i="75"/>
  <c r="K33" i="75"/>
  <c r="J33" i="75"/>
  <c r="I33" i="75"/>
  <c r="E33" i="75"/>
  <c r="D33" i="75"/>
  <c r="H33" i="75" s="1"/>
  <c r="P32" i="75"/>
  <c r="O32" i="75"/>
  <c r="N32" i="75"/>
  <c r="M32" i="75"/>
  <c r="L32" i="75"/>
  <c r="K32" i="75"/>
  <c r="J32" i="75"/>
  <c r="I32" i="75"/>
  <c r="E32" i="75"/>
  <c r="D32" i="75"/>
  <c r="H32" i="75" s="1"/>
  <c r="P25" i="75"/>
  <c r="O25" i="75"/>
  <c r="N25" i="75"/>
  <c r="M25" i="75"/>
  <c r="L25" i="75"/>
  <c r="K25" i="75"/>
  <c r="K29" i="75" s="1"/>
  <c r="J25" i="75"/>
  <c r="I25" i="75"/>
  <c r="E25" i="75"/>
  <c r="D25" i="75"/>
  <c r="H25" i="75" s="1"/>
  <c r="H29" i="75" s="1"/>
  <c r="P21" i="75"/>
  <c r="O21" i="75"/>
  <c r="N21" i="75"/>
  <c r="M21" i="75"/>
  <c r="L21" i="75"/>
  <c r="K21" i="75"/>
  <c r="J21" i="75"/>
  <c r="I21" i="75"/>
  <c r="E21" i="75"/>
  <c r="D21" i="75"/>
  <c r="P16" i="75"/>
  <c r="O16" i="75"/>
  <c r="N16" i="75"/>
  <c r="M16" i="75"/>
  <c r="L16" i="75"/>
  <c r="K16" i="75"/>
  <c r="J16" i="75"/>
  <c r="I16" i="75"/>
  <c r="E16" i="75"/>
  <c r="D16" i="75"/>
  <c r="H16" i="75" s="1"/>
  <c r="P15" i="75"/>
  <c r="O15" i="75"/>
  <c r="N15" i="75"/>
  <c r="M15" i="75"/>
  <c r="L15" i="75"/>
  <c r="K15" i="75"/>
  <c r="J15" i="75"/>
  <c r="I15" i="75"/>
  <c r="E15" i="75"/>
  <c r="D15" i="75"/>
  <c r="H15" i="75" s="1"/>
  <c r="P14" i="75"/>
  <c r="O14" i="75"/>
  <c r="N14" i="75"/>
  <c r="M14" i="75"/>
  <c r="L14" i="75"/>
  <c r="K14" i="75"/>
  <c r="J14" i="75"/>
  <c r="I14" i="75"/>
  <c r="E14" i="75"/>
  <c r="D14" i="75"/>
  <c r="H14" i="75" s="1"/>
  <c r="P13" i="75"/>
  <c r="O13" i="75"/>
  <c r="N13" i="75"/>
  <c r="M13" i="75"/>
  <c r="L13" i="75"/>
  <c r="K13" i="75"/>
  <c r="J13" i="75"/>
  <c r="I13" i="75"/>
  <c r="E13" i="75"/>
  <c r="D13" i="75"/>
  <c r="H13" i="75" s="1"/>
  <c r="P12" i="75"/>
  <c r="O12" i="75"/>
  <c r="N12" i="75"/>
  <c r="M12" i="75"/>
  <c r="L12" i="75"/>
  <c r="K12" i="75"/>
  <c r="J12" i="75"/>
  <c r="I12" i="75"/>
  <c r="E12" i="75"/>
  <c r="D12" i="75"/>
  <c r="H12" i="75" s="1"/>
  <c r="P11" i="75"/>
  <c r="O11" i="75"/>
  <c r="N11" i="75"/>
  <c r="M11" i="75"/>
  <c r="L11" i="75"/>
  <c r="K11" i="75"/>
  <c r="J11" i="75"/>
  <c r="I11" i="75"/>
  <c r="E11" i="75"/>
  <c r="D11" i="75"/>
  <c r="H11" i="75" s="1"/>
  <c r="P9" i="75"/>
  <c r="O9" i="75"/>
  <c r="N9" i="75"/>
  <c r="M9" i="75"/>
  <c r="L9" i="75"/>
  <c r="K9" i="75"/>
  <c r="J9" i="75"/>
  <c r="I9" i="75"/>
  <c r="E9" i="75"/>
  <c r="D9" i="75"/>
  <c r="P8" i="75"/>
  <c r="O8" i="75"/>
  <c r="N8" i="75"/>
  <c r="M8" i="75"/>
  <c r="L8" i="75"/>
  <c r="K8" i="75"/>
  <c r="J8" i="75"/>
  <c r="I8" i="75"/>
  <c r="E8" i="75"/>
  <c r="D8" i="75"/>
  <c r="H8" i="75" s="1"/>
  <c r="P7" i="75"/>
  <c r="O7" i="75"/>
  <c r="N7" i="75"/>
  <c r="M7" i="75"/>
  <c r="L7" i="75"/>
  <c r="K7" i="75"/>
  <c r="J7" i="75"/>
  <c r="I7" i="75"/>
  <c r="E7" i="75"/>
  <c r="D7" i="75"/>
  <c r="H7" i="75" s="1"/>
  <c r="P6" i="75"/>
  <c r="O6" i="75"/>
  <c r="N6" i="75"/>
  <c r="M6" i="75"/>
  <c r="L6" i="75"/>
  <c r="K6" i="75"/>
  <c r="J6" i="75"/>
  <c r="I6" i="75"/>
  <c r="E6" i="75"/>
  <c r="D6" i="75"/>
  <c r="H6" i="75" s="1"/>
  <c r="P5" i="75"/>
  <c r="P23" i="75" s="1"/>
  <c r="O5" i="75"/>
  <c r="O23" i="75" s="1"/>
  <c r="N5" i="75"/>
  <c r="N23" i="75" s="1"/>
  <c r="M5" i="75"/>
  <c r="M23" i="75" s="1"/>
  <c r="L5" i="75"/>
  <c r="L23" i="75" s="1"/>
  <c r="L24" i="75" s="1"/>
  <c r="K5" i="75"/>
  <c r="K23" i="75" s="1"/>
  <c r="J5" i="75"/>
  <c r="J23" i="75" s="1"/>
  <c r="I5" i="75"/>
  <c r="I23" i="75" s="1"/>
  <c r="E5" i="75"/>
  <c r="E23" i="75" s="1"/>
  <c r="D5" i="75"/>
  <c r="P4" i="75"/>
  <c r="P27" i="75" s="1"/>
  <c r="O4" i="75"/>
  <c r="O27" i="75" s="1"/>
  <c r="N4" i="75"/>
  <c r="N27" i="75" s="1"/>
  <c r="M4" i="75"/>
  <c r="M27" i="75" s="1"/>
  <c r="L4" i="75"/>
  <c r="L27" i="75" s="1"/>
  <c r="K4" i="75"/>
  <c r="K27" i="75" s="1"/>
  <c r="K30" i="75" s="1"/>
  <c r="J4" i="75"/>
  <c r="J27" i="75" s="1"/>
  <c r="I4" i="75"/>
  <c r="I27" i="75" s="1"/>
  <c r="E4" i="75"/>
  <c r="E27" i="75" s="1"/>
  <c r="D4" i="75"/>
  <c r="H3" i="75"/>
  <c r="P2" i="75"/>
  <c r="P20" i="75" s="1"/>
  <c r="O2" i="75"/>
  <c r="O20" i="75" s="1"/>
  <c r="N2" i="75"/>
  <c r="N20" i="75" s="1"/>
  <c r="M2" i="75"/>
  <c r="M20" i="75" s="1"/>
  <c r="L2" i="75"/>
  <c r="L20" i="75" s="1"/>
  <c r="K2" i="75"/>
  <c r="K20" i="75" s="1"/>
  <c r="J2" i="75"/>
  <c r="J20" i="75" s="1"/>
  <c r="I2" i="75"/>
  <c r="I20" i="75" s="1"/>
  <c r="E2" i="75"/>
  <c r="D2" i="75"/>
  <c r="P37" i="74"/>
  <c r="O37" i="74"/>
  <c r="N37" i="74"/>
  <c r="M37" i="74"/>
  <c r="L37" i="74"/>
  <c r="K37" i="74"/>
  <c r="J37" i="74"/>
  <c r="I37" i="74"/>
  <c r="H37" i="74"/>
  <c r="E37" i="74"/>
  <c r="D37" i="74"/>
  <c r="P36" i="74"/>
  <c r="O36" i="74"/>
  <c r="N36" i="74"/>
  <c r="M36" i="74"/>
  <c r="L36" i="74"/>
  <c r="K36" i="74"/>
  <c r="J36" i="74"/>
  <c r="I36" i="74"/>
  <c r="H36" i="74"/>
  <c r="E36" i="74"/>
  <c r="D36" i="74"/>
  <c r="P35" i="74"/>
  <c r="O35" i="74"/>
  <c r="N35" i="74"/>
  <c r="M35" i="74"/>
  <c r="L35" i="74"/>
  <c r="K35" i="74"/>
  <c r="J35" i="74"/>
  <c r="I35" i="74"/>
  <c r="E35" i="74"/>
  <c r="D35" i="74"/>
  <c r="H35" i="74" s="1"/>
  <c r="P34" i="74"/>
  <c r="O34" i="74"/>
  <c r="N34" i="74"/>
  <c r="M34" i="74"/>
  <c r="L34" i="74"/>
  <c r="K34" i="74"/>
  <c r="J34" i="74"/>
  <c r="I34" i="74"/>
  <c r="E34" i="74"/>
  <c r="D34" i="74"/>
  <c r="H34" i="74" s="1"/>
  <c r="P33" i="74"/>
  <c r="O33" i="74"/>
  <c r="N33" i="74"/>
  <c r="M33" i="74"/>
  <c r="L33" i="74"/>
  <c r="K33" i="74"/>
  <c r="J33" i="74"/>
  <c r="I33" i="74"/>
  <c r="E33" i="74"/>
  <c r="D33" i="74"/>
  <c r="H33" i="74" s="1"/>
  <c r="P32" i="74"/>
  <c r="O32" i="74"/>
  <c r="N32" i="74"/>
  <c r="M32" i="74"/>
  <c r="L32" i="74"/>
  <c r="K32" i="74"/>
  <c r="J32" i="74"/>
  <c r="I32" i="74"/>
  <c r="E32" i="74"/>
  <c r="D32" i="74"/>
  <c r="H32" i="74" s="1"/>
  <c r="P25" i="74"/>
  <c r="O25" i="74"/>
  <c r="N25" i="74"/>
  <c r="M25" i="74"/>
  <c r="L25" i="74"/>
  <c r="K25" i="74"/>
  <c r="K29" i="74" s="1"/>
  <c r="J25" i="74"/>
  <c r="I25" i="74"/>
  <c r="E25" i="74"/>
  <c r="D25" i="74"/>
  <c r="H25" i="74" s="1"/>
  <c r="H29" i="74" s="1"/>
  <c r="P21" i="74"/>
  <c r="O21" i="74"/>
  <c r="N21" i="74"/>
  <c r="M21" i="74"/>
  <c r="L21" i="74"/>
  <c r="K21" i="74"/>
  <c r="J21" i="74"/>
  <c r="I21" i="74"/>
  <c r="E21" i="74"/>
  <c r="D21" i="74"/>
  <c r="P16" i="74"/>
  <c r="O16" i="74"/>
  <c r="N16" i="74"/>
  <c r="M16" i="74"/>
  <c r="L16" i="74"/>
  <c r="K16" i="74"/>
  <c r="J16" i="74"/>
  <c r="I16" i="74"/>
  <c r="E16" i="74"/>
  <c r="D16" i="74"/>
  <c r="H16" i="74" s="1"/>
  <c r="P15" i="74"/>
  <c r="O15" i="74"/>
  <c r="N15" i="74"/>
  <c r="M15" i="74"/>
  <c r="L15" i="74"/>
  <c r="K15" i="74"/>
  <c r="J15" i="74"/>
  <c r="I15" i="74"/>
  <c r="E15" i="74"/>
  <c r="D15" i="74"/>
  <c r="H15" i="74" s="1"/>
  <c r="P14" i="74"/>
  <c r="O14" i="74"/>
  <c r="N14" i="74"/>
  <c r="M14" i="74"/>
  <c r="L14" i="74"/>
  <c r="K14" i="74"/>
  <c r="J14" i="74"/>
  <c r="I14" i="74"/>
  <c r="E14" i="74"/>
  <c r="D14" i="74"/>
  <c r="H14" i="74" s="1"/>
  <c r="P13" i="74"/>
  <c r="O13" i="74"/>
  <c r="N13" i="74"/>
  <c r="M13" i="74"/>
  <c r="L13" i="74"/>
  <c r="K13" i="74"/>
  <c r="J13" i="74"/>
  <c r="I13" i="74"/>
  <c r="E13" i="74"/>
  <c r="D13" i="74"/>
  <c r="H13" i="74" s="1"/>
  <c r="P12" i="74"/>
  <c r="O12" i="74"/>
  <c r="N12" i="74"/>
  <c r="M12" i="74"/>
  <c r="L12" i="74"/>
  <c r="K12" i="74"/>
  <c r="J12" i="74"/>
  <c r="I12" i="74"/>
  <c r="E12" i="74"/>
  <c r="D12" i="74"/>
  <c r="H12" i="74" s="1"/>
  <c r="P11" i="74"/>
  <c r="O11" i="74"/>
  <c r="N11" i="74"/>
  <c r="M11" i="74"/>
  <c r="L11" i="74"/>
  <c r="K11" i="74"/>
  <c r="J11" i="74"/>
  <c r="I11" i="74"/>
  <c r="E11" i="74"/>
  <c r="D11" i="74"/>
  <c r="H11" i="74" s="1"/>
  <c r="P9" i="74"/>
  <c r="O9" i="74"/>
  <c r="N9" i="74"/>
  <c r="M9" i="74"/>
  <c r="L9" i="74"/>
  <c r="K9" i="74"/>
  <c r="J9" i="74"/>
  <c r="I9" i="74"/>
  <c r="E9" i="74"/>
  <c r="D9" i="74"/>
  <c r="P8" i="74"/>
  <c r="O8" i="74"/>
  <c r="N8" i="74"/>
  <c r="M8" i="74"/>
  <c r="L8" i="74"/>
  <c r="K8" i="74"/>
  <c r="J8" i="74"/>
  <c r="I8" i="74"/>
  <c r="E8" i="74"/>
  <c r="D8" i="74"/>
  <c r="H8" i="74" s="1"/>
  <c r="P7" i="74"/>
  <c r="O7" i="74"/>
  <c r="N7" i="74"/>
  <c r="M7" i="74"/>
  <c r="L7" i="74"/>
  <c r="K7" i="74"/>
  <c r="J7" i="74"/>
  <c r="I7" i="74"/>
  <c r="E7" i="74"/>
  <c r="D7" i="74"/>
  <c r="H7" i="74" s="1"/>
  <c r="P6" i="74"/>
  <c r="O6" i="74"/>
  <c r="N6" i="74"/>
  <c r="M6" i="74"/>
  <c r="L6" i="74"/>
  <c r="K6" i="74"/>
  <c r="J6" i="74"/>
  <c r="I6" i="74"/>
  <c r="E6" i="74"/>
  <c r="D6" i="74"/>
  <c r="H6" i="74" s="1"/>
  <c r="P5" i="74"/>
  <c r="P23" i="74" s="1"/>
  <c r="O5" i="74"/>
  <c r="O23" i="74" s="1"/>
  <c r="N5" i="74"/>
  <c r="N23" i="74" s="1"/>
  <c r="M5" i="74"/>
  <c r="M23" i="74" s="1"/>
  <c r="L5" i="74"/>
  <c r="L23" i="74" s="1"/>
  <c r="L24" i="74" s="1"/>
  <c r="K5" i="74"/>
  <c r="K23" i="74" s="1"/>
  <c r="J5" i="74"/>
  <c r="J23" i="74" s="1"/>
  <c r="I5" i="74"/>
  <c r="I23" i="74" s="1"/>
  <c r="E5" i="74"/>
  <c r="E23" i="74" s="1"/>
  <c r="D5" i="74"/>
  <c r="P4" i="74"/>
  <c r="P27" i="74" s="1"/>
  <c r="O4" i="74"/>
  <c r="O27" i="74" s="1"/>
  <c r="N4" i="74"/>
  <c r="N27" i="74" s="1"/>
  <c r="M4" i="74"/>
  <c r="M27" i="74" s="1"/>
  <c r="L4" i="74"/>
  <c r="L27" i="74" s="1"/>
  <c r="K4" i="74"/>
  <c r="K27" i="74" s="1"/>
  <c r="K30" i="74" s="1"/>
  <c r="J4" i="74"/>
  <c r="J27" i="74" s="1"/>
  <c r="I4" i="74"/>
  <c r="I27" i="74" s="1"/>
  <c r="E4" i="74"/>
  <c r="E27" i="74" s="1"/>
  <c r="D4" i="74"/>
  <c r="H3" i="74"/>
  <c r="P2" i="74"/>
  <c r="P20" i="74" s="1"/>
  <c r="O2" i="74"/>
  <c r="O20" i="74" s="1"/>
  <c r="N2" i="74"/>
  <c r="N20" i="74" s="1"/>
  <c r="M2" i="74"/>
  <c r="M20" i="74" s="1"/>
  <c r="L2" i="74"/>
  <c r="L20" i="74" s="1"/>
  <c r="K2" i="74"/>
  <c r="K20" i="74" s="1"/>
  <c r="J2" i="74"/>
  <c r="J20" i="74" s="1"/>
  <c r="I2" i="74"/>
  <c r="I20" i="74" s="1"/>
  <c r="E2" i="74"/>
  <c r="D2" i="74"/>
  <c r="H2" i="74" s="1"/>
  <c r="P37" i="73"/>
  <c r="O37" i="73"/>
  <c r="N37" i="73"/>
  <c r="M37" i="73"/>
  <c r="L37" i="73"/>
  <c r="K37" i="73"/>
  <c r="J37" i="73"/>
  <c r="I37" i="73"/>
  <c r="H37" i="73"/>
  <c r="E37" i="73"/>
  <c r="D37" i="73"/>
  <c r="P36" i="73"/>
  <c r="O36" i="73"/>
  <c r="N36" i="73"/>
  <c r="M36" i="73"/>
  <c r="L36" i="73"/>
  <c r="K36" i="73"/>
  <c r="J36" i="73"/>
  <c r="I36" i="73"/>
  <c r="H36" i="73"/>
  <c r="E36" i="73"/>
  <c r="D36" i="73"/>
  <c r="P35" i="73"/>
  <c r="O35" i="73"/>
  <c r="N35" i="73"/>
  <c r="M35" i="73"/>
  <c r="L35" i="73"/>
  <c r="K35" i="73"/>
  <c r="J35" i="73"/>
  <c r="I35" i="73"/>
  <c r="E35" i="73"/>
  <c r="D35" i="73"/>
  <c r="H35" i="73" s="1"/>
  <c r="P34" i="73"/>
  <c r="O34" i="73"/>
  <c r="N34" i="73"/>
  <c r="M34" i="73"/>
  <c r="L34" i="73"/>
  <c r="K34" i="73"/>
  <c r="J34" i="73"/>
  <c r="I34" i="73"/>
  <c r="E34" i="73"/>
  <c r="D34" i="73"/>
  <c r="H34" i="73" s="1"/>
  <c r="P33" i="73"/>
  <c r="O33" i="73"/>
  <c r="N33" i="73"/>
  <c r="M33" i="73"/>
  <c r="L33" i="73"/>
  <c r="K33" i="73"/>
  <c r="J33" i="73"/>
  <c r="I33" i="73"/>
  <c r="E33" i="73"/>
  <c r="D33" i="73"/>
  <c r="H33" i="73" s="1"/>
  <c r="P32" i="73"/>
  <c r="O32" i="73"/>
  <c r="N32" i="73"/>
  <c r="M32" i="73"/>
  <c r="L32" i="73"/>
  <c r="K32" i="73"/>
  <c r="J32" i="73"/>
  <c r="I32" i="73"/>
  <c r="E32" i="73"/>
  <c r="D32" i="73"/>
  <c r="H32" i="73" s="1"/>
  <c r="P25" i="73"/>
  <c r="O25" i="73"/>
  <c r="N25" i="73"/>
  <c r="M25" i="73"/>
  <c r="L25" i="73"/>
  <c r="K25" i="73"/>
  <c r="K29" i="73" s="1"/>
  <c r="J25" i="73"/>
  <c r="I25" i="73"/>
  <c r="E25" i="73"/>
  <c r="D25" i="73"/>
  <c r="H25" i="73" s="1"/>
  <c r="H29" i="73" s="1"/>
  <c r="P21" i="73"/>
  <c r="O21" i="73"/>
  <c r="N21" i="73"/>
  <c r="M21" i="73"/>
  <c r="L21" i="73"/>
  <c r="K21" i="73"/>
  <c r="J21" i="73"/>
  <c r="I21" i="73"/>
  <c r="E21" i="73"/>
  <c r="D21" i="73"/>
  <c r="P16" i="73"/>
  <c r="O16" i="73"/>
  <c r="N16" i="73"/>
  <c r="M16" i="73"/>
  <c r="L16" i="73"/>
  <c r="K16" i="73"/>
  <c r="J16" i="73"/>
  <c r="I16" i="73"/>
  <c r="E16" i="73"/>
  <c r="D16" i="73"/>
  <c r="H16" i="73" s="1"/>
  <c r="P15" i="73"/>
  <c r="O15" i="73"/>
  <c r="N15" i="73"/>
  <c r="M15" i="73"/>
  <c r="L15" i="73"/>
  <c r="K15" i="73"/>
  <c r="J15" i="73"/>
  <c r="I15" i="73"/>
  <c r="E15" i="73"/>
  <c r="D15" i="73"/>
  <c r="H15" i="73" s="1"/>
  <c r="P14" i="73"/>
  <c r="O14" i="73"/>
  <c r="N14" i="73"/>
  <c r="M14" i="73"/>
  <c r="L14" i="73"/>
  <c r="K14" i="73"/>
  <c r="J14" i="73"/>
  <c r="I14" i="73"/>
  <c r="E14" i="73"/>
  <c r="D14" i="73"/>
  <c r="H14" i="73" s="1"/>
  <c r="P13" i="73"/>
  <c r="O13" i="73"/>
  <c r="N13" i="73"/>
  <c r="M13" i="73"/>
  <c r="L13" i="73"/>
  <c r="K13" i="73"/>
  <c r="J13" i="73"/>
  <c r="I13" i="73"/>
  <c r="E13" i="73"/>
  <c r="D13" i="73"/>
  <c r="H13" i="73" s="1"/>
  <c r="P12" i="73"/>
  <c r="O12" i="73"/>
  <c r="N12" i="73"/>
  <c r="M12" i="73"/>
  <c r="L12" i="73"/>
  <c r="K12" i="73"/>
  <c r="J12" i="73"/>
  <c r="I12" i="73"/>
  <c r="E12" i="73"/>
  <c r="D12" i="73"/>
  <c r="H12" i="73" s="1"/>
  <c r="P11" i="73"/>
  <c r="O11" i="73"/>
  <c r="N11" i="73"/>
  <c r="M11" i="73"/>
  <c r="L11" i="73"/>
  <c r="K11" i="73"/>
  <c r="J11" i="73"/>
  <c r="I11" i="73"/>
  <c r="E11" i="73"/>
  <c r="D11" i="73"/>
  <c r="H11" i="73" s="1"/>
  <c r="P9" i="73"/>
  <c r="O9" i="73"/>
  <c r="N9" i="73"/>
  <c r="M9" i="73"/>
  <c r="L9" i="73"/>
  <c r="K9" i="73"/>
  <c r="K10" i="73" s="1"/>
  <c r="J9" i="73"/>
  <c r="I9" i="73"/>
  <c r="E9" i="73"/>
  <c r="D9" i="73"/>
  <c r="P8" i="73"/>
  <c r="O8" i="73"/>
  <c r="N8" i="73"/>
  <c r="M8" i="73"/>
  <c r="L8" i="73"/>
  <c r="K8" i="73"/>
  <c r="J8" i="73"/>
  <c r="I8" i="73"/>
  <c r="E8" i="73"/>
  <c r="D8" i="73"/>
  <c r="H8" i="73" s="1"/>
  <c r="P7" i="73"/>
  <c r="O7" i="73"/>
  <c r="N7" i="73"/>
  <c r="M7" i="73"/>
  <c r="L7" i="73"/>
  <c r="K7" i="73"/>
  <c r="J7" i="73"/>
  <c r="I7" i="73"/>
  <c r="E7" i="73"/>
  <c r="D7" i="73"/>
  <c r="H7" i="73" s="1"/>
  <c r="P6" i="73"/>
  <c r="O6" i="73"/>
  <c r="N6" i="73"/>
  <c r="M6" i="73"/>
  <c r="L6" i="73"/>
  <c r="K6" i="73"/>
  <c r="J6" i="73"/>
  <c r="I6" i="73"/>
  <c r="E6" i="73"/>
  <c r="D6" i="73"/>
  <c r="H6" i="73" s="1"/>
  <c r="P5" i="73"/>
  <c r="P23" i="73" s="1"/>
  <c r="O5" i="73"/>
  <c r="O23" i="73" s="1"/>
  <c r="N5" i="73"/>
  <c r="N23" i="73" s="1"/>
  <c r="M5" i="73"/>
  <c r="M23" i="73" s="1"/>
  <c r="L5" i="73"/>
  <c r="L23" i="73" s="1"/>
  <c r="L24" i="73" s="1"/>
  <c r="K5" i="73"/>
  <c r="K23" i="73" s="1"/>
  <c r="J5" i="73"/>
  <c r="J23" i="73" s="1"/>
  <c r="I5" i="73"/>
  <c r="I23" i="73" s="1"/>
  <c r="E5" i="73"/>
  <c r="E23" i="73" s="1"/>
  <c r="D5" i="73"/>
  <c r="P4" i="73"/>
  <c r="P27" i="73" s="1"/>
  <c r="O4" i="73"/>
  <c r="O27" i="73" s="1"/>
  <c r="N4" i="73"/>
  <c r="N27" i="73" s="1"/>
  <c r="M4" i="73"/>
  <c r="M27" i="73" s="1"/>
  <c r="L4" i="73"/>
  <c r="L27" i="73" s="1"/>
  <c r="K4" i="73"/>
  <c r="K27" i="73" s="1"/>
  <c r="K30" i="73" s="1"/>
  <c r="J4" i="73"/>
  <c r="J27" i="73" s="1"/>
  <c r="I4" i="73"/>
  <c r="I27" i="73" s="1"/>
  <c r="E4" i="73"/>
  <c r="E27" i="73" s="1"/>
  <c r="D4" i="73"/>
  <c r="H3" i="73"/>
  <c r="P2" i="73"/>
  <c r="P20" i="73" s="1"/>
  <c r="O2" i="73"/>
  <c r="O20" i="73" s="1"/>
  <c r="N2" i="73"/>
  <c r="N20" i="73" s="1"/>
  <c r="M2" i="73"/>
  <c r="M20" i="73" s="1"/>
  <c r="L2" i="73"/>
  <c r="L20" i="73" s="1"/>
  <c r="K2" i="73"/>
  <c r="K20" i="73" s="1"/>
  <c r="J2" i="73"/>
  <c r="J20" i="73" s="1"/>
  <c r="I2" i="73"/>
  <c r="I20" i="73" s="1"/>
  <c r="E2" i="73"/>
  <c r="E20" i="73" s="1"/>
  <c r="D2" i="73"/>
  <c r="H2" i="73" s="1"/>
  <c r="P37" i="72"/>
  <c r="O37" i="72"/>
  <c r="N37" i="72"/>
  <c r="M37" i="72"/>
  <c r="L37" i="72"/>
  <c r="K37" i="72"/>
  <c r="J37" i="72"/>
  <c r="I37" i="72"/>
  <c r="H37" i="72"/>
  <c r="E37" i="72"/>
  <c r="D37" i="72"/>
  <c r="P36" i="72"/>
  <c r="O36" i="72"/>
  <c r="N36" i="72"/>
  <c r="M36" i="72"/>
  <c r="L36" i="72"/>
  <c r="K36" i="72"/>
  <c r="J36" i="72"/>
  <c r="I36" i="72"/>
  <c r="H36" i="72"/>
  <c r="E36" i="72"/>
  <c r="D36" i="72"/>
  <c r="P35" i="72"/>
  <c r="O35" i="72"/>
  <c r="N35" i="72"/>
  <c r="M35" i="72"/>
  <c r="L35" i="72"/>
  <c r="K35" i="72"/>
  <c r="J35" i="72"/>
  <c r="I35" i="72"/>
  <c r="E35" i="72"/>
  <c r="D35" i="72"/>
  <c r="H35" i="72" s="1"/>
  <c r="P34" i="72"/>
  <c r="O34" i="72"/>
  <c r="N34" i="72"/>
  <c r="M34" i="72"/>
  <c r="L34" i="72"/>
  <c r="K34" i="72"/>
  <c r="J34" i="72"/>
  <c r="I34" i="72"/>
  <c r="E34" i="72"/>
  <c r="D34" i="72"/>
  <c r="H34" i="72" s="1"/>
  <c r="P33" i="72"/>
  <c r="O33" i="72"/>
  <c r="N33" i="72"/>
  <c r="M33" i="72"/>
  <c r="L33" i="72"/>
  <c r="K33" i="72"/>
  <c r="J33" i="72"/>
  <c r="I33" i="72"/>
  <c r="E33" i="72"/>
  <c r="D33" i="72"/>
  <c r="H33" i="72" s="1"/>
  <c r="P32" i="72"/>
  <c r="O32" i="72"/>
  <c r="N32" i="72"/>
  <c r="M32" i="72"/>
  <c r="L32" i="72"/>
  <c r="K32" i="72"/>
  <c r="J32" i="72"/>
  <c r="I32" i="72"/>
  <c r="E32" i="72"/>
  <c r="D32" i="72"/>
  <c r="H32" i="72" s="1"/>
  <c r="P25" i="72"/>
  <c r="O25" i="72"/>
  <c r="N25" i="72"/>
  <c r="M25" i="72"/>
  <c r="L25" i="72"/>
  <c r="K25" i="72"/>
  <c r="K29" i="72" s="1"/>
  <c r="J25" i="72"/>
  <c r="I25" i="72"/>
  <c r="E25" i="72"/>
  <c r="D25" i="72"/>
  <c r="H25" i="72" s="1"/>
  <c r="H29" i="72" s="1"/>
  <c r="P21" i="72"/>
  <c r="O21" i="72"/>
  <c r="N21" i="72"/>
  <c r="M21" i="72"/>
  <c r="L21" i="72"/>
  <c r="K21" i="72"/>
  <c r="J21" i="72"/>
  <c r="I21" i="72"/>
  <c r="E21" i="72"/>
  <c r="D21" i="72"/>
  <c r="P16" i="72"/>
  <c r="O16" i="72"/>
  <c r="N16" i="72"/>
  <c r="M16" i="72"/>
  <c r="L16" i="72"/>
  <c r="K16" i="72"/>
  <c r="J16" i="72"/>
  <c r="I16" i="72"/>
  <c r="E16" i="72"/>
  <c r="D16" i="72"/>
  <c r="H16" i="72" s="1"/>
  <c r="P15" i="72"/>
  <c r="O15" i="72"/>
  <c r="N15" i="72"/>
  <c r="M15" i="72"/>
  <c r="L15" i="72"/>
  <c r="K15" i="72"/>
  <c r="J15" i="72"/>
  <c r="I15" i="72"/>
  <c r="E15" i="72"/>
  <c r="D15" i="72"/>
  <c r="H15" i="72" s="1"/>
  <c r="P14" i="72"/>
  <c r="O14" i="72"/>
  <c r="N14" i="72"/>
  <c r="M14" i="72"/>
  <c r="L14" i="72"/>
  <c r="K14" i="72"/>
  <c r="J14" i="72"/>
  <c r="I14" i="72"/>
  <c r="E14" i="72"/>
  <c r="D14" i="72"/>
  <c r="H14" i="72" s="1"/>
  <c r="P13" i="72"/>
  <c r="O13" i="72"/>
  <c r="N13" i="72"/>
  <c r="M13" i="72"/>
  <c r="L13" i="72"/>
  <c r="K13" i="72"/>
  <c r="J13" i="72"/>
  <c r="I13" i="72"/>
  <c r="E13" i="72"/>
  <c r="D13" i="72"/>
  <c r="H13" i="72" s="1"/>
  <c r="P12" i="72"/>
  <c r="O12" i="72"/>
  <c r="N12" i="72"/>
  <c r="M12" i="72"/>
  <c r="L12" i="72"/>
  <c r="K12" i="72"/>
  <c r="J12" i="72"/>
  <c r="I12" i="72"/>
  <c r="E12" i="72"/>
  <c r="D12" i="72"/>
  <c r="H12" i="72" s="1"/>
  <c r="P11" i="72"/>
  <c r="O11" i="72"/>
  <c r="N11" i="72"/>
  <c r="M11" i="72"/>
  <c r="L11" i="72"/>
  <c r="K11" i="72"/>
  <c r="J11" i="72"/>
  <c r="I11" i="72"/>
  <c r="E11" i="72"/>
  <c r="D11" i="72"/>
  <c r="H11" i="72" s="1"/>
  <c r="P9" i="72"/>
  <c r="O9" i="72"/>
  <c r="N9" i="72"/>
  <c r="M9" i="72"/>
  <c r="L9" i="72"/>
  <c r="K9" i="72"/>
  <c r="J9" i="72"/>
  <c r="I9" i="72"/>
  <c r="E9" i="72"/>
  <c r="D9" i="72"/>
  <c r="P8" i="72"/>
  <c r="O8" i="72"/>
  <c r="N8" i="72"/>
  <c r="M8" i="72"/>
  <c r="L8" i="72"/>
  <c r="K8" i="72"/>
  <c r="J8" i="72"/>
  <c r="I8" i="72"/>
  <c r="E8" i="72"/>
  <c r="D8" i="72"/>
  <c r="H8" i="72" s="1"/>
  <c r="P7" i="72"/>
  <c r="O7" i="72"/>
  <c r="N7" i="72"/>
  <c r="M7" i="72"/>
  <c r="L7" i="72"/>
  <c r="K7" i="72"/>
  <c r="J7" i="72"/>
  <c r="I7" i="72"/>
  <c r="E7" i="72"/>
  <c r="D7" i="72"/>
  <c r="H7" i="72" s="1"/>
  <c r="P6" i="72"/>
  <c r="O6" i="72"/>
  <c r="N6" i="72"/>
  <c r="M6" i="72"/>
  <c r="L6" i="72"/>
  <c r="K6" i="72"/>
  <c r="J6" i="72"/>
  <c r="I6" i="72"/>
  <c r="E6" i="72"/>
  <c r="D6" i="72"/>
  <c r="H6" i="72" s="1"/>
  <c r="P5" i="72"/>
  <c r="P23" i="72" s="1"/>
  <c r="O5" i="72"/>
  <c r="O23" i="72" s="1"/>
  <c r="N5" i="72"/>
  <c r="N23" i="72" s="1"/>
  <c r="M5" i="72"/>
  <c r="M23" i="72" s="1"/>
  <c r="L5" i="72"/>
  <c r="L23" i="72" s="1"/>
  <c r="L24" i="72" s="1"/>
  <c r="K5" i="72"/>
  <c r="K23" i="72" s="1"/>
  <c r="J5" i="72"/>
  <c r="J23" i="72" s="1"/>
  <c r="I5" i="72"/>
  <c r="I23" i="72" s="1"/>
  <c r="E5" i="72"/>
  <c r="E23" i="72" s="1"/>
  <c r="D5" i="72"/>
  <c r="P4" i="72"/>
  <c r="P27" i="72" s="1"/>
  <c r="O4" i="72"/>
  <c r="O27" i="72" s="1"/>
  <c r="N4" i="72"/>
  <c r="N27" i="72" s="1"/>
  <c r="M4" i="72"/>
  <c r="M27" i="72" s="1"/>
  <c r="L4" i="72"/>
  <c r="L27" i="72" s="1"/>
  <c r="K4" i="72"/>
  <c r="K27" i="72" s="1"/>
  <c r="K30" i="72" s="1"/>
  <c r="J4" i="72"/>
  <c r="J27" i="72" s="1"/>
  <c r="I4" i="72"/>
  <c r="I27" i="72" s="1"/>
  <c r="E4" i="72"/>
  <c r="E27" i="72" s="1"/>
  <c r="D4" i="72"/>
  <c r="H3" i="72"/>
  <c r="P2" i="72"/>
  <c r="P20" i="72" s="1"/>
  <c r="O2" i="72"/>
  <c r="O20" i="72" s="1"/>
  <c r="N2" i="72"/>
  <c r="N20" i="72" s="1"/>
  <c r="M2" i="72"/>
  <c r="M20" i="72" s="1"/>
  <c r="L2" i="72"/>
  <c r="L20" i="72" s="1"/>
  <c r="K2" i="72"/>
  <c r="K20" i="72" s="1"/>
  <c r="J2" i="72"/>
  <c r="J20" i="72" s="1"/>
  <c r="I2" i="72"/>
  <c r="I20" i="72" s="1"/>
  <c r="E2" i="72"/>
  <c r="D2" i="72"/>
  <c r="P37" i="71"/>
  <c r="O37" i="71"/>
  <c r="N37" i="71"/>
  <c r="M37" i="71"/>
  <c r="L37" i="71"/>
  <c r="K37" i="71"/>
  <c r="J37" i="71"/>
  <c r="I37" i="71"/>
  <c r="H37" i="71"/>
  <c r="E37" i="71"/>
  <c r="D37" i="71"/>
  <c r="P36" i="71"/>
  <c r="O36" i="71"/>
  <c r="N36" i="71"/>
  <c r="M36" i="71"/>
  <c r="L36" i="71"/>
  <c r="K36" i="71"/>
  <c r="J36" i="71"/>
  <c r="I36" i="71"/>
  <c r="H36" i="71"/>
  <c r="E36" i="71"/>
  <c r="D36" i="71"/>
  <c r="P35" i="71"/>
  <c r="O35" i="71"/>
  <c r="N35" i="71"/>
  <c r="M35" i="71"/>
  <c r="L35" i="71"/>
  <c r="K35" i="71"/>
  <c r="J35" i="71"/>
  <c r="I35" i="71"/>
  <c r="E35" i="71"/>
  <c r="D35" i="71"/>
  <c r="H35" i="71" s="1"/>
  <c r="P34" i="71"/>
  <c r="O34" i="71"/>
  <c r="N34" i="71"/>
  <c r="M34" i="71"/>
  <c r="L34" i="71"/>
  <c r="K34" i="71"/>
  <c r="J34" i="71"/>
  <c r="I34" i="71"/>
  <c r="E34" i="71"/>
  <c r="D34" i="71"/>
  <c r="H34" i="71" s="1"/>
  <c r="P33" i="71"/>
  <c r="O33" i="71"/>
  <c r="N33" i="71"/>
  <c r="M33" i="71"/>
  <c r="L33" i="71"/>
  <c r="K33" i="71"/>
  <c r="J33" i="71"/>
  <c r="I33" i="71"/>
  <c r="E33" i="71"/>
  <c r="D33" i="71"/>
  <c r="H33" i="71" s="1"/>
  <c r="P32" i="71"/>
  <c r="O32" i="71"/>
  <c r="N32" i="71"/>
  <c r="M32" i="71"/>
  <c r="L32" i="71"/>
  <c r="K32" i="71"/>
  <c r="J32" i="71"/>
  <c r="I32" i="71"/>
  <c r="E32" i="71"/>
  <c r="D32" i="71"/>
  <c r="H32" i="71" s="1"/>
  <c r="P25" i="71"/>
  <c r="O25" i="71"/>
  <c r="N25" i="71"/>
  <c r="M25" i="71"/>
  <c r="L25" i="71"/>
  <c r="K25" i="71"/>
  <c r="K29" i="71" s="1"/>
  <c r="J25" i="71"/>
  <c r="I25" i="71"/>
  <c r="E25" i="71"/>
  <c r="D25" i="71"/>
  <c r="H25" i="71" s="1"/>
  <c r="H29" i="71" s="1"/>
  <c r="P21" i="71"/>
  <c r="O21" i="71"/>
  <c r="N21" i="71"/>
  <c r="M21" i="71"/>
  <c r="L21" i="71"/>
  <c r="K21" i="71"/>
  <c r="J21" i="71"/>
  <c r="I21" i="71"/>
  <c r="E21" i="71"/>
  <c r="D21" i="71"/>
  <c r="H21" i="71" s="1"/>
  <c r="P16" i="71"/>
  <c r="O16" i="71"/>
  <c r="N16" i="71"/>
  <c r="M16" i="71"/>
  <c r="L16" i="71"/>
  <c r="K16" i="71"/>
  <c r="J16" i="71"/>
  <c r="I16" i="71"/>
  <c r="E16" i="71"/>
  <c r="D16" i="71"/>
  <c r="H16" i="71" s="1"/>
  <c r="P15" i="71"/>
  <c r="O15" i="71"/>
  <c r="N15" i="71"/>
  <c r="M15" i="71"/>
  <c r="L15" i="71"/>
  <c r="K15" i="71"/>
  <c r="J15" i="71"/>
  <c r="I15" i="71"/>
  <c r="E15" i="71"/>
  <c r="D15" i="71"/>
  <c r="H15" i="71" s="1"/>
  <c r="P14" i="71"/>
  <c r="O14" i="71"/>
  <c r="N14" i="71"/>
  <c r="M14" i="71"/>
  <c r="L14" i="71"/>
  <c r="K14" i="71"/>
  <c r="J14" i="71"/>
  <c r="I14" i="71"/>
  <c r="E14" i="71"/>
  <c r="D14" i="71"/>
  <c r="H14" i="71" s="1"/>
  <c r="P13" i="71"/>
  <c r="O13" i="71"/>
  <c r="N13" i="71"/>
  <c r="M13" i="71"/>
  <c r="L13" i="71"/>
  <c r="K13" i="71"/>
  <c r="J13" i="71"/>
  <c r="I13" i="71"/>
  <c r="E13" i="71"/>
  <c r="D13" i="71"/>
  <c r="H13" i="71" s="1"/>
  <c r="P12" i="71"/>
  <c r="O12" i="71"/>
  <c r="N12" i="71"/>
  <c r="M12" i="71"/>
  <c r="L12" i="71"/>
  <c r="K12" i="71"/>
  <c r="J12" i="71"/>
  <c r="I12" i="71"/>
  <c r="E12" i="71"/>
  <c r="D12" i="71"/>
  <c r="H12" i="71" s="1"/>
  <c r="P11" i="71"/>
  <c r="O11" i="71"/>
  <c r="N11" i="71"/>
  <c r="M11" i="71"/>
  <c r="L11" i="71"/>
  <c r="K11" i="71"/>
  <c r="J11" i="71"/>
  <c r="I11" i="71"/>
  <c r="E11" i="71"/>
  <c r="D11" i="71"/>
  <c r="H11" i="71" s="1"/>
  <c r="P9" i="71"/>
  <c r="O9" i="71"/>
  <c r="N9" i="71"/>
  <c r="M9" i="71"/>
  <c r="L9" i="71"/>
  <c r="K9" i="71"/>
  <c r="J9" i="71"/>
  <c r="I9" i="71"/>
  <c r="E9" i="71"/>
  <c r="D9" i="71"/>
  <c r="P8" i="71"/>
  <c r="O8" i="71"/>
  <c r="N8" i="71"/>
  <c r="M8" i="71"/>
  <c r="L8" i="71"/>
  <c r="K8" i="71"/>
  <c r="J8" i="71"/>
  <c r="I8" i="71"/>
  <c r="E8" i="71"/>
  <c r="D8" i="71"/>
  <c r="H8" i="71" s="1"/>
  <c r="P7" i="71"/>
  <c r="O7" i="71"/>
  <c r="N7" i="71"/>
  <c r="M7" i="71"/>
  <c r="L7" i="71"/>
  <c r="K7" i="71"/>
  <c r="J7" i="71"/>
  <c r="I7" i="71"/>
  <c r="E7" i="71"/>
  <c r="D7" i="71"/>
  <c r="H7" i="71" s="1"/>
  <c r="P6" i="71"/>
  <c r="O6" i="71"/>
  <c r="N6" i="71"/>
  <c r="M6" i="71"/>
  <c r="L6" i="71"/>
  <c r="K6" i="71"/>
  <c r="J6" i="71"/>
  <c r="I6" i="71"/>
  <c r="E6" i="71"/>
  <c r="D6" i="71"/>
  <c r="H6" i="71" s="1"/>
  <c r="P5" i="71"/>
  <c r="P23" i="71" s="1"/>
  <c r="O5" i="71"/>
  <c r="O23" i="71" s="1"/>
  <c r="N5" i="71"/>
  <c r="N23" i="71" s="1"/>
  <c r="M5" i="71"/>
  <c r="M23" i="71" s="1"/>
  <c r="L5" i="71"/>
  <c r="L23" i="71" s="1"/>
  <c r="L24" i="71" s="1"/>
  <c r="K5" i="71"/>
  <c r="K23" i="71" s="1"/>
  <c r="J5" i="71"/>
  <c r="J23" i="71" s="1"/>
  <c r="I5" i="71"/>
  <c r="I23" i="71" s="1"/>
  <c r="E5" i="71"/>
  <c r="E23" i="71" s="1"/>
  <c r="D5" i="71"/>
  <c r="P4" i="71"/>
  <c r="P27" i="71" s="1"/>
  <c r="O4" i="71"/>
  <c r="O27" i="71" s="1"/>
  <c r="N4" i="71"/>
  <c r="N27" i="71" s="1"/>
  <c r="M4" i="71"/>
  <c r="M27" i="71" s="1"/>
  <c r="L4" i="71"/>
  <c r="L27" i="71" s="1"/>
  <c r="K4" i="71"/>
  <c r="K27" i="71" s="1"/>
  <c r="K30" i="71" s="1"/>
  <c r="J4" i="71"/>
  <c r="J27" i="71" s="1"/>
  <c r="I4" i="71"/>
  <c r="I27" i="71" s="1"/>
  <c r="E4" i="71"/>
  <c r="E27" i="71" s="1"/>
  <c r="D4" i="71"/>
  <c r="H3" i="71"/>
  <c r="P2" i="71"/>
  <c r="P20" i="71" s="1"/>
  <c r="O2" i="71"/>
  <c r="O20" i="71" s="1"/>
  <c r="N2" i="71"/>
  <c r="N20" i="71" s="1"/>
  <c r="M2" i="71"/>
  <c r="M20" i="71" s="1"/>
  <c r="L2" i="71"/>
  <c r="L20" i="71" s="1"/>
  <c r="K2" i="71"/>
  <c r="K20" i="71" s="1"/>
  <c r="J2" i="71"/>
  <c r="J20" i="71" s="1"/>
  <c r="I2" i="71"/>
  <c r="I20" i="71" s="1"/>
  <c r="E2" i="71"/>
  <c r="E20" i="71" s="1"/>
  <c r="D2" i="71"/>
  <c r="P37" i="70"/>
  <c r="O37" i="70"/>
  <c r="N37" i="70"/>
  <c r="M37" i="70"/>
  <c r="L37" i="70"/>
  <c r="K37" i="70"/>
  <c r="J37" i="70"/>
  <c r="I37" i="70"/>
  <c r="H37" i="70"/>
  <c r="E37" i="70"/>
  <c r="D37" i="70"/>
  <c r="P36" i="70"/>
  <c r="O36" i="70"/>
  <c r="N36" i="70"/>
  <c r="M36" i="70"/>
  <c r="L36" i="70"/>
  <c r="K36" i="70"/>
  <c r="J36" i="70"/>
  <c r="I36" i="70"/>
  <c r="H36" i="70"/>
  <c r="E36" i="70"/>
  <c r="D36" i="70"/>
  <c r="P35" i="70"/>
  <c r="O35" i="70"/>
  <c r="N35" i="70"/>
  <c r="M35" i="70"/>
  <c r="L35" i="70"/>
  <c r="K35" i="70"/>
  <c r="J35" i="70"/>
  <c r="I35" i="70"/>
  <c r="E35" i="70"/>
  <c r="D35" i="70"/>
  <c r="H35" i="70" s="1"/>
  <c r="P34" i="70"/>
  <c r="O34" i="70"/>
  <c r="N34" i="70"/>
  <c r="M34" i="70"/>
  <c r="L34" i="70"/>
  <c r="K34" i="70"/>
  <c r="J34" i="70"/>
  <c r="I34" i="70"/>
  <c r="E34" i="70"/>
  <c r="D34" i="70"/>
  <c r="H34" i="70" s="1"/>
  <c r="P33" i="70"/>
  <c r="O33" i="70"/>
  <c r="N33" i="70"/>
  <c r="M33" i="70"/>
  <c r="L33" i="70"/>
  <c r="K33" i="70"/>
  <c r="J33" i="70"/>
  <c r="I33" i="70"/>
  <c r="E33" i="70"/>
  <c r="D33" i="70"/>
  <c r="H33" i="70" s="1"/>
  <c r="P32" i="70"/>
  <c r="O32" i="70"/>
  <c r="N32" i="70"/>
  <c r="M32" i="70"/>
  <c r="L32" i="70"/>
  <c r="K32" i="70"/>
  <c r="J32" i="70"/>
  <c r="I32" i="70"/>
  <c r="E32" i="70"/>
  <c r="D32" i="70"/>
  <c r="H32" i="70" s="1"/>
  <c r="P25" i="70"/>
  <c r="O25" i="70"/>
  <c r="N25" i="70"/>
  <c r="M25" i="70"/>
  <c r="L25" i="70"/>
  <c r="K25" i="70"/>
  <c r="K29" i="70" s="1"/>
  <c r="J25" i="70"/>
  <c r="I25" i="70"/>
  <c r="E25" i="70"/>
  <c r="D25" i="70"/>
  <c r="H25" i="70" s="1"/>
  <c r="H29" i="70" s="1"/>
  <c r="P21" i="70"/>
  <c r="O21" i="70"/>
  <c r="N21" i="70"/>
  <c r="M21" i="70"/>
  <c r="L21" i="70"/>
  <c r="K21" i="70"/>
  <c r="J21" i="70"/>
  <c r="I21" i="70"/>
  <c r="E21" i="70"/>
  <c r="D21" i="70"/>
  <c r="H21" i="70" s="1"/>
  <c r="P16" i="70"/>
  <c r="O16" i="70"/>
  <c r="N16" i="70"/>
  <c r="M16" i="70"/>
  <c r="L16" i="70"/>
  <c r="K16" i="70"/>
  <c r="J16" i="70"/>
  <c r="I16" i="70"/>
  <c r="E16" i="70"/>
  <c r="D16" i="70"/>
  <c r="H16" i="70" s="1"/>
  <c r="P15" i="70"/>
  <c r="O15" i="70"/>
  <c r="N15" i="70"/>
  <c r="M15" i="70"/>
  <c r="L15" i="70"/>
  <c r="K15" i="70"/>
  <c r="J15" i="70"/>
  <c r="I15" i="70"/>
  <c r="E15" i="70"/>
  <c r="D15" i="70"/>
  <c r="H15" i="70" s="1"/>
  <c r="P14" i="70"/>
  <c r="O14" i="70"/>
  <c r="N14" i="70"/>
  <c r="M14" i="70"/>
  <c r="L14" i="70"/>
  <c r="K14" i="70"/>
  <c r="J14" i="70"/>
  <c r="I14" i="70"/>
  <c r="E14" i="70"/>
  <c r="D14" i="70"/>
  <c r="H14" i="70" s="1"/>
  <c r="P13" i="70"/>
  <c r="O13" i="70"/>
  <c r="N13" i="70"/>
  <c r="M13" i="70"/>
  <c r="L13" i="70"/>
  <c r="K13" i="70"/>
  <c r="J13" i="70"/>
  <c r="I13" i="70"/>
  <c r="E13" i="70"/>
  <c r="D13" i="70"/>
  <c r="H13" i="70" s="1"/>
  <c r="P12" i="70"/>
  <c r="O12" i="70"/>
  <c r="N12" i="70"/>
  <c r="M12" i="70"/>
  <c r="L12" i="70"/>
  <c r="K12" i="70"/>
  <c r="J12" i="70"/>
  <c r="I12" i="70"/>
  <c r="E12" i="70"/>
  <c r="D12" i="70"/>
  <c r="H12" i="70" s="1"/>
  <c r="P11" i="70"/>
  <c r="O11" i="70"/>
  <c r="N11" i="70"/>
  <c r="M11" i="70"/>
  <c r="L11" i="70"/>
  <c r="K11" i="70"/>
  <c r="J11" i="70"/>
  <c r="I11" i="70"/>
  <c r="E11" i="70"/>
  <c r="D11" i="70"/>
  <c r="H11" i="70" s="1"/>
  <c r="P9" i="70"/>
  <c r="O9" i="70"/>
  <c r="N9" i="70"/>
  <c r="M9" i="70"/>
  <c r="L9" i="70"/>
  <c r="K9" i="70"/>
  <c r="J9" i="70"/>
  <c r="I9" i="70"/>
  <c r="E9" i="70"/>
  <c r="D9" i="70"/>
  <c r="P8" i="70"/>
  <c r="O8" i="70"/>
  <c r="N8" i="70"/>
  <c r="M8" i="70"/>
  <c r="L8" i="70"/>
  <c r="K8" i="70"/>
  <c r="J8" i="70"/>
  <c r="I8" i="70"/>
  <c r="E8" i="70"/>
  <c r="D8" i="70"/>
  <c r="H8" i="70" s="1"/>
  <c r="P7" i="70"/>
  <c r="O7" i="70"/>
  <c r="N7" i="70"/>
  <c r="M7" i="70"/>
  <c r="L7" i="70"/>
  <c r="K7" i="70"/>
  <c r="J7" i="70"/>
  <c r="I7" i="70"/>
  <c r="E7" i="70"/>
  <c r="D7" i="70"/>
  <c r="H7" i="70" s="1"/>
  <c r="P6" i="70"/>
  <c r="O6" i="70"/>
  <c r="N6" i="70"/>
  <c r="M6" i="70"/>
  <c r="L6" i="70"/>
  <c r="K6" i="70"/>
  <c r="J6" i="70"/>
  <c r="I6" i="70"/>
  <c r="E6" i="70"/>
  <c r="D6" i="70"/>
  <c r="H6" i="70" s="1"/>
  <c r="P5" i="70"/>
  <c r="P23" i="70" s="1"/>
  <c r="O5" i="70"/>
  <c r="O23" i="70" s="1"/>
  <c r="N5" i="70"/>
  <c r="N23" i="70" s="1"/>
  <c r="M5" i="70"/>
  <c r="M23" i="70" s="1"/>
  <c r="L5" i="70"/>
  <c r="L23" i="70" s="1"/>
  <c r="L24" i="70" s="1"/>
  <c r="K5" i="70"/>
  <c r="K23" i="70" s="1"/>
  <c r="J5" i="70"/>
  <c r="J23" i="70" s="1"/>
  <c r="I5" i="70"/>
  <c r="I23" i="70" s="1"/>
  <c r="E5" i="70"/>
  <c r="E23" i="70" s="1"/>
  <c r="D5" i="70"/>
  <c r="P4" i="70"/>
  <c r="P27" i="70" s="1"/>
  <c r="O4" i="70"/>
  <c r="O27" i="70" s="1"/>
  <c r="N4" i="70"/>
  <c r="N27" i="70" s="1"/>
  <c r="M4" i="70"/>
  <c r="M27" i="70" s="1"/>
  <c r="L4" i="70"/>
  <c r="L27" i="70" s="1"/>
  <c r="K4" i="70"/>
  <c r="K27" i="70" s="1"/>
  <c r="K30" i="70" s="1"/>
  <c r="J4" i="70"/>
  <c r="J27" i="70" s="1"/>
  <c r="I4" i="70"/>
  <c r="I27" i="70" s="1"/>
  <c r="E4" i="70"/>
  <c r="E27" i="70" s="1"/>
  <c r="D4" i="70"/>
  <c r="H3" i="70"/>
  <c r="P2" i="70"/>
  <c r="P20" i="70" s="1"/>
  <c r="O2" i="70"/>
  <c r="O20" i="70" s="1"/>
  <c r="N2" i="70"/>
  <c r="N20" i="70" s="1"/>
  <c r="M2" i="70"/>
  <c r="M20" i="70" s="1"/>
  <c r="L2" i="70"/>
  <c r="L20" i="70" s="1"/>
  <c r="K2" i="70"/>
  <c r="K20" i="70" s="1"/>
  <c r="J2" i="70"/>
  <c r="J20" i="70" s="1"/>
  <c r="I2" i="70"/>
  <c r="I20" i="70" s="1"/>
  <c r="E2" i="70"/>
  <c r="E20" i="70" s="1"/>
  <c r="D2" i="70"/>
  <c r="O37" i="69"/>
  <c r="N37" i="69"/>
  <c r="M37" i="69"/>
  <c r="L37" i="69"/>
  <c r="K37" i="69"/>
  <c r="J37" i="69"/>
  <c r="I37" i="69"/>
  <c r="H37" i="69"/>
  <c r="E37" i="69"/>
  <c r="D37" i="69"/>
  <c r="O36" i="69"/>
  <c r="N36" i="69"/>
  <c r="M36" i="69"/>
  <c r="L36" i="69"/>
  <c r="K36" i="69"/>
  <c r="J36" i="69"/>
  <c r="I36" i="69"/>
  <c r="H36" i="69"/>
  <c r="E36" i="69"/>
  <c r="D36" i="69"/>
  <c r="O35" i="69"/>
  <c r="N35" i="69"/>
  <c r="M35" i="69"/>
  <c r="L35" i="69"/>
  <c r="K35" i="69"/>
  <c r="J35" i="69"/>
  <c r="I35" i="69"/>
  <c r="E35" i="69"/>
  <c r="D35" i="69"/>
  <c r="H35" i="69" s="1"/>
  <c r="O34" i="69"/>
  <c r="N34" i="69"/>
  <c r="M34" i="69"/>
  <c r="L34" i="69"/>
  <c r="K34" i="69"/>
  <c r="J34" i="69"/>
  <c r="I34" i="69"/>
  <c r="E34" i="69"/>
  <c r="D34" i="69"/>
  <c r="H34" i="69" s="1"/>
  <c r="O33" i="69"/>
  <c r="N33" i="69"/>
  <c r="M33" i="69"/>
  <c r="L33" i="69"/>
  <c r="K33" i="69"/>
  <c r="J33" i="69"/>
  <c r="I33" i="69"/>
  <c r="E33" i="69"/>
  <c r="D33" i="69"/>
  <c r="H33" i="69" s="1"/>
  <c r="O32" i="69"/>
  <c r="N32" i="69"/>
  <c r="M32" i="69"/>
  <c r="L32" i="69"/>
  <c r="K32" i="69"/>
  <c r="J32" i="69"/>
  <c r="I32" i="69"/>
  <c r="E32" i="69"/>
  <c r="D32" i="69"/>
  <c r="H32" i="69" s="1"/>
  <c r="O25" i="69"/>
  <c r="N25" i="69"/>
  <c r="M25" i="69"/>
  <c r="L25" i="69"/>
  <c r="K25" i="69"/>
  <c r="J25" i="69"/>
  <c r="I25" i="69"/>
  <c r="E25" i="69"/>
  <c r="D25" i="69"/>
  <c r="H25" i="69" s="1"/>
  <c r="H29" i="69" s="1"/>
  <c r="O21" i="69"/>
  <c r="N21" i="69"/>
  <c r="M21" i="69"/>
  <c r="L21" i="69"/>
  <c r="K21" i="69"/>
  <c r="J21" i="69"/>
  <c r="I21" i="69"/>
  <c r="E21" i="69"/>
  <c r="D21" i="69"/>
  <c r="H21" i="69" s="1"/>
  <c r="O16" i="69"/>
  <c r="N16" i="69"/>
  <c r="M16" i="69"/>
  <c r="L16" i="69"/>
  <c r="K16" i="69"/>
  <c r="J16" i="69"/>
  <c r="I16" i="69"/>
  <c r="E16" i="69"/>
  <c r="D16" i="69"/>
  <c r="H16" i="69" s="1"/>
  <c r="O15" i="69"/>
  <c r="N15" i="69"/>
  <c r="M15" i="69"/>
  <c r="L15" i="69"/>
  <c r="K15" i="69"/>
  <c r="J15" i="69"/>
  <c r="I15" i="69"/>
  <c r="E15" i="69"/>
  <c r="D15" i="69"/>
  <c r="H15" i="69" s="1"/>
  <c r="O14" i="69"/>
  <c r="N14" i="69"/>
  <c r="M14" i="69"/>
  <c r="L14" i="69"/>
  <c r="K14" i="69"/>
  <c r="J14" i="69"/>
  <c r="I14" i="69"/>
  <c r="E14" i="69"/>
  <c r="D14" i="69"/>
  <c r="H14" i="69" s="1"/>
  <c r="O13" i="69"/>
  <c r="N13" i="69"/>
  <c r="M13" i="69"/>
  <c r="L13" i="69"/>
  <c r="K13" i="69"/>
  <c r="J13" i="69"/>
  <c r="I13" i="69"/>
  <c r="E13" i="69"/>
  <c r="D13" i="69"/>
  <c r="H13" i="69" s="1"/>
  <c r="O12" i="69"/>
  <c r="N12" i="69"/>
  <c r="M12" i="69"/>
  <c r="L12" i="69"/>
  <c r="K12" i="69"/>
  <c r="J12" i="69"/>
  <c r="I12" i="69"/>
  <c r="E12" i="69"/>
  <c r="D12" i="69"/>
  <c r="H12" i="69" s="1"/>
  <c r="O11" i="69"/>
  <c r="N11" i="69"/>
  <c r="M11" i="69"/>
  <c r="L11" i="69"/>
  <c r="K11" i="69"/>
  <c r="J11" i="69"/>
  <c r="I11" i="69"/>
  <c r="E11" i="69"/>
  <c r="D11" i="69"/>
  <c r="H11" i="69" s="1"/>
  <c r="O9" i="69"/>
  <c r="N9" i="69"/>
  <c r="M9" i="69"/>
  <c r="L9" i="69"/>
  <c r="K9" i="69"/>
  <c r="J9" i="69"/>
  <c r="I9" i="69"/>
  <c r="E9" i="69"/>
  <c r="D9" i="69"/>
  <c r="O8" i="69"/>
  <c r="N8" i="69"/>
  <c r="M8" i="69"/>
  <c r="L8" i="69"/>
  <c r="K8" i="69"/>
  <c r="J8" i="69"/>
  <c r="I8" i="69"/>
  <c r="E8" i="69"/>
  <c r="D8" i="69"/>
  <c r="H8" i="69" s="1"/>
  <c r="O7" i="69"/>
  <c r="N7" i="69"/>
  <c r="M7" i="69"/>
  <c r="L7" i="69"/>
  <c r="K7" i="69"/>
  <c r="J7" i="69"/>
  <c r="I7" i="69"/>
  <c r="E7" i="69"/>
  <c r="D7" i="69"/>
  <c r="H7" i="69" s="1"/>
  <c r="O6" i="69"/>
  <c r="N6" i="69"/>
  <c r="M6" i="69"/>
  <c r="L6" i="69"/>
  <c r="K6" i="69"/>
  <c r="J6" i="69"/>
  <c r="I6" i="69"/>
  <c r="E6" i="69"/>
  <c r="D6" i="69"/>
  <c r="H6" i="69" s="1"/>
  <c r="O5" i="69"/>
  <c r="O23" i="69" s="1"/>
  <c r="N5" i="69"/>
  <c r="N23" i="69" s="1"/>
  <c r="M5" i="69"/>
  <c r="M23" i="69" s="1"/>
  <c r="L5" i="69"/>
  <c r="L23" i="69" s="1"/>
  <c r="L24" i="69" s="1"/>
  <c r="K5" i="69"/>
  <c r="K23" i="69" s="1"/>
  <c r="K24" i="69" s="1"/>
  <c r="J5" i="69"/>
  <c r="J23" i="69" s="1"/>
  <c r="I5" i="69"/>
  <c r="I23" i="69" s="1"/>
  <c r="E5" i="69"/>
  <c r="E23" i="69" s="1"/>
  <c r="D5" i="69"/>
  <c r="O4" i="69"/>
  <c r="O27" i="69" s="1"/>
  <c r="N4" i="69"/>
  <c r="N27" i="69" s="1"/>
  <c r="M4" i="69"/>
  <c r="M27" i="69" s="1"/>
  <c r="L4" i="69"/>
  <c r="L27" i="69" s="1"/>
  <c r="K4" i="69"/>
  <c r="K27" i="69" s="1"/>
  <c r="J4" i="69"/>
  <c r="J27" i="69" s="1"/>
  <c r="I4" i="69"/>
  <c r="I27" i="69" s="1"/>
  <c r="E4" i="69"/>
  <c r="E27" i="69" s="1"/>
  <c r="D4" i="69"/>
  <c r="H3" i="69"/>
  <c r="O2" i="69"/>
  <c r="O20" i="69" s="1"/>
  <c r="N2" i="69"/>
  <c r="N20" i="69" s="1"/>
  <c r="M2" i="69"/>
  <c r="M20" i="69" s="1"/>
  <c r="L2" i="69"/>
  <c r="L20" i="69" s="1"/>
  <c r="K2" i="69"/>
  <c r="K20" i="69" s="1"/>
  <c r="J2" i="69"/>
  <c r="J20" i="69" s="1"/>
  <c r="I2" i="69"/>
  <c r="I20" i="69" s="1"/>
  <c r="E2" i="69"/>
  <c r="E20" i="69" s="1"/>
  <c r="D2" i="69"/>
  <c r="P37" i="68"/>
  <c r="O37" i="68"/>
  <c r="N37" i="68"/>
  <c r="M37" i="68"/>
  <c r="L37" i="68"/>
  <c r="K37" i="68"/>
  <c r="J37" i="68"/>
  <c r="I37" i="68"/>
  <c r="H37" i="68"/>
  <c r="E37" i="68"/>
  <c r="D37" i="68"/>
  <c r="P36" i="68"/>
  <c r="O36" i="68"/>
  <c r="N36" i="68"/>
  <c r="M36" i="68"/>
  <c r="L36" i="68"/>
  <c r="K36" i="68"/>
  <c r="J36" i="68"/>
  <c r="I36" i="68"/>
  <c r="H36" i="68"/>
  <c r="E36" i="68"/>
  <c r="D36" i="68"/>
  <c r="P35" i="68"/>
  <c r="O35" i="68"/>
  <c r="N35" i="68"/>
  <c r="M35" i="68"/>
  <c r="L35" i="68"/>
  <c r="K35" i="68"/>
  <c r="J35" i="68"/>
  <c r="I35" i="68"/>
  <c r="E35" i="68"/>
  <c r="D35" i="68"/>
  <c r="H35" i="68" s="1"/>
  <c r="P34" i="68"/>
  <c r="O34" i="68"/>
  <c r="N34" i="68"/>
  <c r="M34" i="68"/>
  <c r="L34" i="68"/>
  <c r="K34" i="68"/>
  <c r="J34" i="68"/>
  <c r="I34" i="68"/>
  <c r="E34" i="68"/>
  <c r="D34" i="68"/>
  <c r="H34" i="68" s="1"/>
  <c r="P33" i="68"/>
  <c r="O33" i="68"/>
  <c r="N33" i="68"/>
  <c r="M33" i="68"/>
  <c r="L33" i="68"/>
  <c r="K33" i="68"/>
  <c r="J33" i="68"/>
  <c r="I33" i="68"/>
  <c r="E33" i="68"/>
  <c r="D33" i="68"/>
  <c r="H33" i="68" s="1"/>
  <c r="P32" i="68"/>
  <c r="O32" i="68"/>
  <c r="N32" i="68"/>
  <c r="M32" i="68"/>
  <c r="L32" i="68"/>
  <c r="K32" i="68"/>
  <c r="J32" i="68"/>
  <c r="I32" i="68"/>
  <c r="E32" i="68"/>
  <c r="D32" i="68"/>
  <c r="H32" i="68" s="1"/>
  <c r="P25" i="68"/>
  <c r="O25" i="68"/>
  <c r="N25" i="68"/>
  <c r="M25" i="68"/>
  <c r="L25" i="68"/>
  <c r="K25" i="68"/>
  <c r="K29" i="68" s="1"/>
  <c r="J25" i="68"/>
  <c r="I25" i="68"/>
  <c r="E25" i="68"/>
  <c r="D25" i="68"/>
  <c r="H25" i="68" s="1"/>
  <c r="H29" i="68" s="1"/>
  <c r="P21" i="68"/>
  <c r="O21" i="68"/>
  <c r="N21" i="68"/>
  <c r="M21" i="68"/>
  <c r="L21" i="68"/>
  <c r="K21" i="68"/>
  <c r="J21" i="68"/>
  <c r="I21" i="68"/>
  <c r="E21" i="68"/>
  <c r="D21" i="68"/>
  <c r="H21" i="68" s="1"/>
  <c r="P16" i="68"/>
  <c r="O16" i="68"/>
  <c r="N16" i="68"/>
  <c r="M16" i="68"/>
  <c r="L16" i="68"/>
  <c r="K16" i="68"/>
  <c r="J16" i="68"/>
  <c r="I16" i="68"/>
  <c r="E16" i="68"/>
  <c r="D16" i="68"/>
  <c r="H16" i="68" s="1"/>
  <c r="P15" i="68"/>
  <c r="O15" i="68"/>
  <c r="N15" i="68"/>
  <c r="M15" i="68"/>
  <c r="L15" i="68"/>
  <c r="K15" i="68"/>
  <c r="J15" i="68"/>
  <c r="I15" i="68"/>
  <c r="E15" i="68"/>
  <c r="D15" i="68"/>
  <c r="H15" i="68" s="1"/>
  <c r="P14" i="68"/>
  <c r="O14" i="68"/>
  <c r="N14" i="68"/>
  <c r="M14" i="68"/>
  <c r="L14" i="68"/>
  <c r="K14" i="68"/>
  <c r="J14" i="68"/>
  <c r="I14" i="68"/>
  <c r="E14" i="68"/>
  <c r="D14" i="68"/>
  <c r="H14" i="68" s="1"/>
  <c r="P13" i="68"/>
  <c r="O13" i="68"/>
  <c r="N13" i="68"/>
  <c r="M13" i="68"/>
  <c r="L13" i="68"/>
  <c r="K13" i="68"/>
  <c r="J13" i="68"/>
  <c r="I13" i="68"/>
  <c r="E13" i="68"/>
  <c r="D13" i="68"/>
  <c r="H13" i="68" s="1"/>
  <c r="P12" i="68"/>
  <c r="O12" i="68"/>
  <c r="N12" i="68"/>
  <c r="M12" i="68"/>
  <c r="L12" i="68"/>
  <c r="K12" i="68"/>
  <c r="J12" i="68"/>
  <c r="I12" i="68"/>
  <c r="E12" i="68"/>
  <c r="D12" i="68"/>
  <c r="H12" i="68" s="1"/>
  <c r="P11" i="68"/>
  <c r="O11" i="68"/>
  <c r="N11" i="68"/>
  <c r="M11" i="68"/>
  <c r="L11" i="68"/>
  <c r="K11" i="68"/>
  <c r="J11" i="68"/>
  <c r="I11" i="68"/>
  <c r="E11" i="68"/>
  <c r="D11" i="68"/>
  <c r="H11" i="68" s="1"/>
  <c r="P9" i="68"/>
  <c r="O9" i="68"/>
  <c r="N9" i="68"/>
  <c r="M9" i="68"/>
  <c r="L9" i="68"/>
  <c r="K9" i="68"/>
  <c r="J9" i="68"/>
  <c r="I9" i="68"/>
  <c r="E9" i="68"/>
  <c r="D9" i="68"/>
  <c r="P8" i="68"/>
  <c r="O8" i="68"/>
  <c r="N8" i="68"/>
  <c r="M8" i="68"/>
  <c r="L8" i="68"/>
  <c r="K8" i="68"/>
  <c r="J8" i="68"/>
  <c r="I8" i="68"/>
  <c r="E8" i="68"/>
  <c r="D8" i="68"/>
  <c r="H8" i="68" s="1"/>
  <c r="P7" i="68"/>
  <c r="O7" i="68"/>
  <c r="N7" i="68"/>
  <c r="M7" i="68"/>
  <c r="L7" i="68"/>
  <c r="K7" i="68"/>
  <c r="J7" i="68"/>
  <c r="I7" i="68"/>
  <c r="E7" i="68"/>
  <c r="D7" i="68"/>
  <c r="H7" i="68" s="1"/>
  <c r="P6" i="68"/>
  <c r="O6" i="68"/>
  <c r="N6" i="68"/>
  <c r="M6" i="68"/>
  <c r="L6" i="68"/>
  <c r="K6" i="68"/>
  <c r="J6" i="68"/>
  <c r="I6" i="68"/>
  <c r="E6" i="68"/>
  <c r="D6" i="68"/>
  <c r="H6" i="68" s="1"/>
  <c r="P5" i="68"/>
  <c r="P23" i="68" s="1"/>
  <c r="O5" i="68"/>
  <c r="O23" i="68" s="1"/>
  <c r="N5" i="68"/>
  <c r="N23" i="68" s="1"/>
  <c r="M5" i="68"/>
  <c r="M23" i="68" s="1"/>
  <c r="L5" i="68"/>
  <c r="L23" i="68" s="1"/>
  <c r="L24" i="68" s="1"/>
  <c r="K5" i="68"/>
  <c r="K23" i="68" s="1"/>
  <c r="J5" i="68"/>
  <c r="J23" i="68" s="1"/>
  <c r="I5" i="68"/>
  <c r="I23" i="68" s="1"/>
  <c r="E5" i="68"/>
  <c r="E23" i="68" s="1"/>
  <c r="D5" i="68"/>
  <c r="P4" i="68"/>
  <c r="P27" i="68" s="1"/>
  <c r="O4" i="68"/>
  <c r="O27" i="68" s="1"/>
  <c r="N4" i="68"/>
  <c r="N27" i="68" s="1"/>
  <c r="M4" i="68"/>
  <c r="M27" i="68" s="1"/>
  <c r="L4" i="68"/>
  <c r="L27" i="68" s="1"/>
  <c r="K4" i="68"/>
  <c r="K27" i="68" s="1"/>
  <c r="K30" i="68" s="1"/>
  <c r="J4" i="68"/>
  <c r="J27" i="68" s="1"/>
  <c r="I4" i="68"/>
  <c r="I27" i="68" s="1"/>
  <c r="E4" i="68"/>
  <c r="E27" i="68" s="1"/>
  <c r="D4" i="68"/>
  <c r="H3" i="68"/>
  <c r="P2" i="68"/>
  <c r="P20" i="68" s="1"/>
  <c r="O2" i="68"/>
  <c r="O20" i="68" s="1"/>
  <c r="N2" i="68"/>
  <c r="N20" i="68" s="1"/>
  <c r="M2" i="68"/>
  <c r="M20" i="68" s="1"/>
  <c r="L2" i="68"/>
  <c r="L20" i="68" s="1"/>
  <c r="K2" i="68"/>
  <c r="K20" i="68" s="1"/>
  <c r="J2" i="68"/>
  <c r="J20" i="68" s="1"/>
  <c r="I2" i="68"/>
  <c r="I20" i="68" s="1"/>
  <c r="E2" i="68"/>
  <c r="E20" i="68" s="1"/>
  <c r="D2" i="68"/>
  <c r="P37" i="67"/>
  <c r="O37" i="67"/>
  <c r="N37" i="67"/>
  <c r="M37" i="67"/>
  <c r="L37" i="67"/>
  <c r="K37" i="67"/>
  <c r="J37" i="67"/>
  <c r="I37" i="67"/>
  <c r="H37" i="67"/>
  <c r="E37" i="67"/>
  <c r="D37" i="67"/>
  <c r="P36" i="67"/>
  <c r="O36" i="67"/>
  <c r="N36" i="67"/>
  <c r="M36" i="67"/>
  <c r="L36" i="67"/>
  <c r="K36" i="67"/>
  <c r="J36" i="67"/>
  <c r="I36" i="67"/>
  <c r="H36" i="67"/>
  <c r="E36" i="67"/>
  <c r="D36" i="67"/>
  <c r="P35" i="67"/>
  <c r="O35" i="67"/>
  <c r="N35" i="67"/>
  <c r="M35" i="67"/>
  <c r="L35" i="67"/>
  <c r="K35" i="67"/>
  <c r="J35" i="67"/>
  <c r="I35" i="67"/>
  <c r="E35" i="67"/>
  <c r="D35" i="67"/>
  <c r="H35" i="67" s="1"/>
  <c r="P34" i="67"/>
  <c r="O34" i="67"/>
  <c r="N34" i="67"/>
  <c r="M34" i="67"/>
  <c r="L34" i="67"/>
  <c r="K34" i="67"/>
  <c r="J34" i="67"/>
  <c r="I34" i="67"/>
  <c r="E34" i="67"/>
  <c r="D34" i="67"/>
  <c r="H34" i="67" s="1"/>
  <c r="P33" i="67"/>
  <c r="O33" i="67"/>
  <c r="N33" i="67"/>
  <c r="M33" i="67"/>
  <c r="L33" i="67"/>
  <c r="K33" i="67"/>
  <c r="J33" i="67"/>
  <c r="I33" i="67"/>
  <c r="E33" i="67"/>
  <c r="D33" i="67"/>
  <c r="H33" i="67" s="1"/>
  <c r="P32" i="67"/>
  <c r="O32" i="67"/>
  <c r="N32" i="67"/>
  <c r="M32" i="67"/>
  <c r="L32" i="67"/>
  <c r="K32" i="67"/>
  <c r="J32" i="67"/>
  <c r="I32" i="67"/>
  <c r="E32" i="67"/>
  <c r="D32" i="67"/>
  <c r="H32" i="67" s="1"/>
  <c r="P25" i="67"/>
  <c r="O25" i="67"/>
  <c r="N25" i="67"/>
  <c r="M25" i="67"/>
  <c r="L25" i="67"/>
  <c r="K25" i="67"/>
  <c r="K29" i="67" s="1"/>
  <c r="J25" i="67"/>
  <c r="I25" i="67"/>
  <c r="E25" i="67"/>
  <c r="D25" i="67"/>
  <c r="H25" i="67" s="1"/>
  <c r="H29" i="67" s="1"/>
  <c r="P21" i="67"/>
  <c r="O21" i="67"/>
  <c r="N21" i="67"/>
  <c r="M21" i="67"/>
  <c r="L21" i="67"/>
  <c r="K21" i="67"/>
  <c r="J21" i="67"/>
  <c r="I21" i="67"/>
  <c r="E21" i="67"/>
  <c r="D21" i="67"/>
  <c r="H21" i="67" s="1"/>
  <c r="P16" i="67"/>
  <c r="O16" i="67"/>
  <c r="N16" i="67"/>
  <c r="M16" i="67"/>
  <c r="L16" i="67"/>
  <c r="K16" i="67"/>
  <c r="J16" i="67"/>
  <c r="I16" i="67"/>
  <c r="E16" i="67"/>
  <c r="D16" i="67"/>
  <c r="H16" i="67" s="1"/>
  <c r="P15" i="67"/>
  <c r="O15" i="67"/>
  <c r="N15" i="67"/>
  <c r="M15" i="67"/>
  <c r="L15" i="67"/>
  <c r="K15" i="67"/>
  <c r="J15" i="67"/>
  <c r="I15" i="67"/>
  <c r="E15" i="67"/>
  <c r="D15" i="67"/>
  <c r="H15" i="67" s="1"/>
  <c r="P14" i="67"/>
  <c r="O14" i="67"/>
  <c r="N14" i="67"/>
  <c r="M14" i="67"/>
  <c r="L14" i="67"/>
  <c r="K14" i="67"/>
  <c r="J14" i="67"/>
  <c r="I14" i="67"/>
  <c r="E14" i="67"/>
  <c r="D14" i="67"/>
  <c r="H14" i="67" s="1"/>
  <c r="P13" i="67"/>
  <c r="O13" i="67"/>
  <c r="N13" i="67"/>
  <c r="M13" i="67"/>
  <c r="L13" i="67"/>
  <c r="K13" i="67"/>
  <c r="J13" i="67"/>
  <c r="I13" i="67"/>
  <c r="E13" i="67"/>
  <c r="D13" i="67"/>
  <c r="H13" i="67" s="1"/>
  <c r="P12" i="67"/>
  <c r="O12" i="67"/>
  <c r="N12" i="67"/>
  <c r="M12" i="67"/>
  <c r="L12" i="67"/>
  <c r="K12" i="67"/>
  <c r="J12" i="67"/>
  <c r="I12" i="67"/>
  <c r="E12" i="67"/>
  <c r="D12" i="67"/>
  <c r="H12" i="67" s="1"/>
  <c r="P11" i="67"/>
  <c r="O11" i="67"/>
  <c r="N11" i="67"/>
  <c r="M11" i="67"/>
  <c r="L11" i="67"/>
  <c r="K11" i="67"/>
  <c r="J11" i="67"/>
  <c r="I11" i="67"/>
  <c r="E11" i="67"/>
  <c r="D11" i="67"/>
  <c r="H11" i="67" s="1"/>
  <c r="P9" i="67"/>
  <c r="O9" i="67"/>
  <c r="N9" i="67"/>
  <c r="M9" i="67"/>
  <c r="L9" i="67"/>
  <c r="K9" i="67"/>
  <c r="J9" i="67"/>
  <c r="I9" i="67"/>
  <c r="E9" i="67"/>
  <c r="D9" i="67"/>
  <c r="P8" i="67"/>
  <c r="O8" i="67"/>
  <c r="N8" i="67"/>
  <c r="M8" i="67"/>
  <c r="L8" i="67"/>
  <c r="K8" i="67"/>
  <c r="J8" i="67"/>
  <c r="I8" i="67"/>
  <c r="E8" i="67"/>
  <c r="D8" i="67"/>
  <c r="H8" i="67" s="1"/>
  <c r="P7" i="67"/>
  <c r="O7" i="67"/>
  <c r="N7" i="67"/>
  <c r="M7" i="67"/>
  <c r="L7" i="67"/>
  <c r="K7" i="67"/>
  <c r="J7" i="67"/>
  <c r="I7" i="67"/>
  <c r="E7" i="67"/>
  <c r="D7" i="67"/>
  <c r="H7" i="67" s="1"/>
  <c r="P6" i="67"/>
  <c r="O6" i="67"/>
  <c r="N6" i="67"/>
  <c r="M6" i="67"/>
  <c r="L6" i="67"/>
  <c r="K6" i="67"/>
  <c r="J6" i="67"/>
  <c r="I6" i="67"/>
  <c r="E6" i="67"/>
  <c r="D6" i="67"/>
  <c r="H6" i="67" s="1"/>
  <c r="P5" i="67"/>
  <c r="P23" i="67" s="1"/>
  <c r="O5" i="67"/>
  <c r="O23" i="67" s="1"/>
  <c r="N5" i="67"/>
  <c r="N23" i="67" s="1"/>
  <c r="M5" i="67"/>
  <c r="M23" i="67" s="1"/>
  <c r="L5" i="67"/>
  <c r="L23" i="67" s="1"/>
  <c r="L24" i="67" s="1"/>
  <c r="K5" i="67"/>
  <c r="K23" i="67" s="1"/>
  <c r="J5" i="67"/>
  <c r="J23" i="67" s="1"/>
  <c r="I5" i="67"/>
  <c r="I23" i="67" s="1"/>
  <c r="E5" i="67"/>
  <c r="E23" i="67" s="1"/>
  <c r="D5" i="67"/>
  <c r="P4" i="67"/>
  <c r="P27" i="67" s="1"/>
  <c r="O4" i="67"/>
  <c r="O27" i="67" s="1"/>
  <c r="N4" i="67"/>
  <c r="N27" i="67" s="1"/>
  <c r="M4" i="67"/>
  <c r="M27" i="67" s="1"/>
  <c r="L4" i="67"/>
  <c r="L27" i="67" s="1"/>
  <c r="K4" i="67"/>
  <c r="K27" i="67" s="1"/>
  <c r="K30" i="67" s="1"/>
  <c r="J4" i="67"/>
  <c r="J27" i="67" s="1"/>
  <c r="I4" i="67"/>
  <c r="I27" i="67" s="1"/>
  <c r="E4" i="67"/>
  <c r="E27" i="67" s="1"/>
  <c r="D4" i="67"/>
  <c r="H3" i="67"/>
  <c r="P2" i="67"/>
  <c r="P20" i="67" s="1"/>
  <c r="O2" i="67"/>
  <c r="O20" i="67" s="1"/>
  <c r="N2" i="67"/>
  <c r="M2" i="67"/>
  <c r="M20" i="67" s="1"/>
  <c r="L2" i="67"/>
  <c r="L20" i="67" s="1"/>
  <c r="K2" i="67"/>
  <c r="K20" i="67" s="1"/>
  <c r="J2" i="67"/>
  <c r="J20" i="67" s="1"/>
  <c r="I2" i="67"/>
  <c r="I20" i="67" s="1"/>
  <c r="E2" i="67"/>
  <c r="E20" i="67" s="1"/>
  <c r="D2" i="67"/>
  <c r="P37" i="66"/>
  <c r="O37" i="66"/>
  <c r="N37" i="66"/>
  <c r="M37" i="66"/>
  <c r="L37" i="66"/>
  <c r="K37" i="66"/>
  <c r="J37" i="66"/>
  <c r="I37" i="66"/>
  <c r="H37" i="66"/>
  <c r="E37" i="66"/>
  <c r="D37" i="66"/>
  <c r="P36" i="66"/>
  <c r="O36" i="66"/>
  <c r="N36" i="66"/>
  <c r="M36" i="66"/>
  <c r="L36" i="66"/>
  <c r="K36" i="66"/>
  <c r="J36" i="66"/>
  <c r="I36" i="66"/>
  <c r="H36" i="66"/>
  <c r="E36" i="66"/>
  <c r="D36" i="66"/>
  <c r="P35" i="66"/>
  <c r="O35" i="66"/>
  <c r="N35" i="66"/>
  <c r="M35" i="66"/>
  <c r="L35" i="66"/>
  <c r="K35" i="66"/>
  <c r="J35" i="66"/>
  <c r="I35" i="66"/>
  <c r="E35" i="66"/>
  <c r="D35" i="66"/>
  <c r="H35" i="66" s="1"/>
  <c r="P34" i="66"/>
  <c r="O34" i="66"/>
  <c r="N34" i="66"/>
  <c r="M34" i="66"/>
  <c r="L34" i="66"/>
  <c r="K34" i="66"/>
  <c r="J34" i="66"/>
  <c r="I34" i="66"/>
  <c r="E34" i="66"/>
  <c r="D34" i="66"/>
  <c r="H34" i="66" s="1"/>
  <c r="P33" i="66"/>
  <c r="O33" i="66"/>
  <c r="N33" i="66"/>
  <c r="M33" i="66"/>
  <c r="L33" i="66"/>
  <c r="K33" i="66"/>
  <c r="J33" i="66"/>
  <c r="I33" i="66"/>
  <c r="E33" i="66"/>
  <c r="D33" i="66"/>
  <c r="H33" i="66" s="1"/>
  <c r="P32" i="66"/>
  <c r="O32" i="66"/>
  <c r="N32" i="66"/>
  <c r="M32" i="66"/>
  <c r="L32" i="66"/>
  <c r="K32" i="66"/>
  <c r="J32" i="66"/>
  <c r="I32" i="66"/>
  <c r="E32" i="66"/>
  <c r="D32" i="66"/>
  <c r="H32" i="66" s="1"/>
  <c r="P25" i="66"/>
  <c r="O25" i="66"/>
  <c r="N25" i="66"/>
  <c r="M25" i="66"/>
  <c r="L25" i="66"/>
  <c r="K25" i="66"/>
  <c r="K29" i="66" s="1"/>
  <c r="J25" i="66"/>
  <c r="I25" i="66"/>
  <c r="E25" i="66"/>
  <c r="D25" i="66"/>
  <c r="H25" i="66" s="1"/>
  <c r="H29" i="66" s="1"/>
  <c r="P21" i="66"/>
  <c r="O21" i="66"/>
  <c r="N21" i="66"/>
  <c r="M21" i="66"/>
  <c r="L21" i="66"/>
  <c r="K21" i="66"/>
  <c r="J21" i="66"/>
  <c r="I21" i="66"/>
  <c r="E21" i="66"/>
  <c r="D21" i="66"/>
  <c r="H21" i="66" s="1"/>
  <c r="P16" i="66"/>
  <c r="O16" i="66"/>
  <c r="N16" i="66"/>
  <c r="M16" i="66"/>
  <c r="L16" i="66"/>
  <c r="K16" i="66"/>
  <c r="J16" i="66"/>
  <c r="I16" i="66"/>
  <c r="E16" i="66"/>
  <c r="D16" i="66"/>
  <c r="H16" i="66" s="1"/>
  <c r="P15" i="66"/>
  <c r="O15" i="66"/>
  <c r="N15" i="66"/>
  <c r="M15" i="66"/>
  <c r="L15" i="66"/>
  <c r="K15" i="66"/>
  <c r="J15" i="66"/>
  <c r="I15" i="66"/>
  <c r="E15" i="66"/>
  <c r="D15" i="66"/>
  <c r="H15" i="66" s="1"/>
  <c r="P14" i="66"/>
  <c r="O14" i="66"/>
  <c r="N14" i="66"/>
  <c r="M14" i="66"/>
  <c r="L14" i="66"/>
  <c r="K14" i="66"/>
  <c r="J14" i="66"/>
  <c r="I14" i="66"/>
  <c r="E14" i="66"/>
  <c r="D14" i="66"/>
  <c r="H14" i="66" s="1"/>
  <c r="P13" i="66"/>
  <c r="O13" i="66"/>
  <c r="N13" i="66"/>
  <c r="M13" i="66"/>
  <c r="L13" i="66"/>
  <c r="K13" i="66"/>
  <c r="J13" i="66"/>
  <c r="I13" i="66"/>
  <c r="E13" i="66"/>
  <c r="D13" i="66"/>
  <c r="H13" i="66" s="1"/>
  <c r="P12" i="66"/>
  <c r="O12" i="66"/>
  <c r="N12" i="66"/>
  <c r="M12" i="66"/>
  <c r="L12" i="66"/>
  <c r="K12" i="66"/>
  <c r="J12" i="66"/>
  <c r="I12" i="66"/>
  <c r="E12" i="66"/>
  <c r="D12" i="66"/>
  <c r="H12" i="66" s="1"/>
  <c r="P11" i="66"/>
  <c r="O11" i="66"/>
  <c r="N11" i="66"/>
  <c r="M11" i="66"/>
  <c r="L11" i="66"/>
  <c r="K11" i="66"/>
  <c r="J11" i="66"/>
  <c r="I11" i="66"/>
  <c r="E11" i="66"/>
  <c r="D11" i="66"/>
  <c r="H11" i="66" s="1"/>
  <c r="P9" i="66"/>
  <c r="O9" i="66"/>
  <c r="N9" i="66"/>
  <c r="M9" i="66"/>
  <c r="L9" i="66"/>
  <c r="K9" i="66"/>
  <c r="J9" i="66"/>
  <c r="I9" i="66"/>
  <c r="E9" i="66"/>
  <c r="D9" i="66"/>
  <c r="P8" i="66"/>
  <c r="O8" i="66"/>
  <c r="N8" i="66"/>
  <c r="M8" i="66"/>
  <c r="L8" i="66"/>
  <c r="K8" i="66"/>
  <c r="J8" i="66"/>
  <c r="I8" i="66"/>
  <c r="E8" i="66"/>
  <c r="D8" i="66"/>
  <c r="H8" i="66" s="1"/>
  <c r="P7" i="66"/>
  <c r="O7" i="66"/>
  <c r="N7" i="66"/>
  <c r="M7" i="66"/>
  <c r="L7" i="66"/>
  <c r="K7" i="66"/>
  <c r="J7" i="66"/>
  <c r="I7" i="66"/>
  <c r="E7" i="66"/>
  <c r="D7" i="66"/>
  <c r="H7" i="66" s="1"/>
  <c r="P6" i="66"/>
  <c r="O6" i="66"/>
  <c r="N6" i="66"/>
  <c r="M6" i="66"/>
  <c r="L6" i="66"/>
  <c r="K6" i="66"/>
  <c r="J6" i="66"/>
  <c r="I6" i="66"/>
  <c r="E6" i="66"/>
  <c r="D6" i="66"/>
  <c r="H6" i="66" s="1"/>
  <c r="P5" i="66"/>
  <c r="P23" i="66" s="1"/>
  <c r="O5" i="66"/>
  <c r="O23" i="66" s="1"/>
  <c r="N5" i="66"/>
  <c r="N23" i="66" s="1"/>
  <c r="M5" i="66"/>
  <c r="M23" i="66" s="1"/>
  <c r="L5" i="66"/>
  <c r="L23" i="66" s="1"/>
  <c r="L24" i="66" s="1"/>
  <c r="K5" i="66"/>
  <c r="K23" i="66" s="1"/>
  <c r="J5" i="66"/>
  <c r="J23" i="66" s="1"/>
  <c r="I5" i="66"/>
  <c r="I23" i="66" s="1"/>
  <c r="E5" i="66"/>
  <c r="E23" i="66" s="1"/>
  <c r="D5" i="66"/>
  <c r="P4" i="66"/>
  <c r="P27" i="66" s="1"/>
  <c r="O4" i="66"/>
  <c r="O27" i="66" s="1"/>
  <c r="N4" i="66"/>
  <c r="N27" i="66" s="1"/>
  <c r="M4" i="66"/>
  <c r="M27" i="66" s="1"/>
  <c r="L4" i="66"/>
  <c r="L27" i="66" s="1"/>
  <c r="K4" i="66"/>
  <c r="K27" i="66" s="1"/>
  <c r="K30" i="66" s="1"/>
  <c r="J4" i="66"/>
  <c r="J27" i="66" s="1"/>
  <c r="I4" i="66"/>
  <c r="I27" i="66" s="1"/>
  <c r="E4" i="66"/>
  <c r="E27" i="66" s="1"/>
  <c r="D4" i="66"/>
  <c r="H3" i="66"/>
  <c r="P2" i="66"/>
  <c r="P20" i="66" s="1"/>
  <c r="O2" i="66"/>
  <c r="O20" i="66" s="1"/>
  <c r="N2" i="66"/>
  <c r="N20" i="66" s="1"/>
  <c r="M2" i="66"/>
  <c r="M20" i="66" s="1"/>
  <c r="L2" i="66"/>
  <c r="L20" i="66" s="1"/>
  <c r="K2" i="66"/>
  <c r="K20" i="66" s="1"/>
  <c r="J2" i="66"/>
  <c r="J20" i="66" s="1"/>
  <c r="I2" i="66"/>
  <c r="I20" i="66" s="1"/>
  <c r="E2" i="66"/>
  <c r="E20" i="66" s="1"/>
  <c r="D2" i="66"/>
  <c r="P37" i="65"/>
  <c r="O37" i="65"/>
  <c r="N37" i="65"/>
  <c r="M37" i="65"/>
  <c r="L37" i="65"/>
  <c r="K37" i="65"/>
  <c r="J37" i="65"/>
  <c r="I37" i="65"/>
  <c r="H37" i="65"/>
  <c r="E37" i="65"/>
  <c r="D37" i="65"/>
  <c r="P36" i="65"/>
  <c r="O36" i="65"/>
  <c r="N36" i="65"/>
  <c r="M36" i="65"/>
  <c r="L36" i="65"/>
  <c r="K36" i="65"/>
  <c r="J36" i="65"/>
  <c r="I36" i="65"/>
  <c r="H36" i="65"/>
  <c r="E36" i="65"/>
  <c r="D36" i="65"/>
  <c r="P35" i="65"/>
  <c r="O35" i="65"/>
  <c r="N35" i="65"/>
  <c r="M35" i="65"/>
  <c r="L35" i="65"/>
  <c r="K35" i="65"/>
  <c r="J35" i="65"/>
  <c r="I35" i="65"/>
  <c r="E35" i="65"/>
  <c r="D35" i="65"/>
  <c r="H35" i="65" s="1"/>
  <c r="P34" i="65"/>
  <c r="O34" i="65"/>
  <c r="N34" i="65"/>
  <c r="M34" i="65"/>
  <c r="L34" i="65"/>
  <c r="K34" i="65"/>
  <c r="J34" i="65"/>
  <c r="I34" i="65"/>
  <c r="E34" i="65"/>
  <c r="D34" i="65"/>
  <c r="H34" i="65" s="1"/>
  <c r="P33" i="65"/>
  <c r="O33" i="65"/>
  <c r="N33" i="65"/>
  <c r="M33" i="65"/>
  <c r="L33" i="65"/>
  <c r="K33" i="65"/>
  <c r="J33" i="65"/>
  <c r="I33" i="65"/>
  <c r="E33" i="65"/>
  <c r="D33" i="65"/>
  <c r="H33" i="65" s="1"/>
  <c r="P32" i="65"/>
  <c r="O32" i="65"/>
  <c r="N32" i="65"/>
  <c r="M32" i="65"/>
  <c r="L32" i="65"/>
  <c r="K32" i="65"/>
  <c r="J32" i="65"/>
  <c r="I32" i="65"/>
  <c r="E32" i="65"/>
  <c r="D32" i="65"/>
  <c r="H32" i="65" s="1"/>
  <c r="P25" i="65"/>
  <c r="O25" i="65"/>
  <c r="N25" i="65"/>
  <c r="M25" i="65"/>
  <c r="L25" i="65"/>
  <c r="K25" i="65"/>
  <c r="K29" i="65" s="1"/>
  <c r="J25" i="65"/>
  <c r="I25" i="65"/>
  <c r="E25" i="65"/>
  <c r="D25" i="65"/>
  <c r="H25" i="65" s="1"/>
  <c r="H29" i="65" s="1"/>
  <c r="P21" i="65"/>
  <c r="O21" i="65"/>
  <c r="N21" i="65"/>
  <c r="M21" i="65"/>
  <c r="L21" i="65"/>
  <c r="K21" i="65"/>
  <c r="J21" i="65"/>
  <c r="I21" i="65"/>
  <c r="E21" i="65"/>
  <c r="D21" i="65"/>
  <c r="H21" i="65" s="1"/>
  <c r="P16" i="65"/>
  <c r="O16" i="65"/>
  <c r="N16" i="65"/>
  <c r="M16" i="65"/>
  <c r="L16" i="65"/>
  <c r="K16" i="65"/>
  <c r="J16" i="65"/>
  <c r="I16" i="65"/>
  <c r="E16" i="65"/>
  <c r="D16" i="65"/>
  <c r="H16" i="65" s="1"/>
  <c r="P15" i="65"/>
  <c r="O15" i="65"/>
  <c r="N15" i="65"/>
  <c r="M15" i="65"/>
  <c r="L15" i="65"/>
  <c r="K15" i="65"/>
  <c r="J15" i="65"/>
  <c r="I15" i="65"/>
  <c r="E15" i="65"/>
  <c r="D15" i="65"/>
  <c r="H15" i="65" s="1"/>
  <c r="P14" i="65"/>
  <c r="O14" i="65"/>
  <c r="N14" i="65"/>
  <c r="M14" i="65"/>
  <c r="L14" i="65"/>
  <c r="K14" i="65"/>
  <c r="J14" i="65"/>
  <c r="I14" i="65"/>
  <c r="E14" i="65"/>
  <c r="D14" i="65"/>
  <c r="H14" i="65" s="1"/>
  <c r="P13" i="65"/>
  <c r="O13" i="65"/>
  <c r="N13" i="65"/>
  <c r="M13" i="65"/>
  <c r="L13" i="65"/>
  <c r="K13" i="65"/>
  <c r="J13" i="65"/>
  <c r="I13" i="65"/>
  <c r="E13" i="65"/>
  <c r="D13" i="65"/>
  <c r="H13" i="65" s="1"/>
  <c r="P12" i="65"/>
  <c r="O12" i="65"/>
  <c r="N12" i="65"/>
  <c r="M12" i="65"/>
  <c r="L12" i="65"/>
  <c r="K12" i="65"/>
  <c r="J12" i="65"/>
  <c r="I12" i="65"/>
  <c r="E12" i="65"/>
  <c r="D12" i="65"/>
  <c r="H12" i="65" s="1"/>
  <c r="P11" i="65"/>
  <c r="O11" i="65"/>
  <c r="N11" i="65"/>
  <c r="M11" i="65"/>
  <c r="L11" i="65"/>
  <c r="K11" i="65"/>
  <c r="J11" i="65"/>
  <c r="I11" i="65"/>
  <c r="E11" i="65"/>
  <c r="D11" i="65"/>
  <c r="H11" i="65" s="1"/>
  <c r="P9" i="65"/>
  <c r="O9" i="65"/>
  <c r="N9" i="65"/>
  <c r="M9" i="65"/>
  <c r="L9" i="65"/>
  <c r="K9" i="65"/>
  <c r="J9" i="65"/>
  <c r="I9" i="65"/>
  <c r="E9" i="65"/>
  <c r="D9" i="65"/>
  <c r="P8" i="65"/>
  <c r="O8" i="65"/>
  <c r="N8" i="65"/>
  <c r="M8" i="65"/>
  <c r="L8" i="65"/>
  <c r="K8" i="65"/>
  <c r="J8" i="65"/>
  <c r="I8" i="65"/>
  <c r="E8" i="65"/>
  <c r="D8" i="65"/>
  <c r="H8" i="65" s="1"/>
  <c r="P7" i="65"/>
  <c r="O7" i="65"/>
  <c r="N7" i="65"/>
  <c r="M7" i="65"/>
  <c r="L7" i="65"/>
  <c r="K7" i="65"/>
  <c r="J7" i="65"/>
  <c r="I7" i="65"/>
  <c r="E7" i="65"/>
  <c r="D7" i="65"/>
  <c r="H7" i="65" s="1"/>
  <c r="P6" i="65"/>
  <c r="O6" i="65"/>
  <c r="N6" i="65"/>
  <c r="M6" i="65"/>
  <c r="L6" i="65"/>
  <c r="K6" i="65"/>
  <c r="J6" i="65"/>
  <c r="I6" i="65"/>
  <c r="E6" i="65"/>
  <c r="D6" i="65"/>
  <c r="H6" i="65" s="1"/>
  <c r="P5" i="65"/>
  <c r="P23" i="65" s="1"/>
  <c r="O5" i="65"/>
  <c r="O23" i="65" s="1"/>
  <c r="N5" i="65"/>
  <c r="N23" i="65" s="1"/>
  <c r="M5" i="65"/>
  <c r="M23" i="65" s="1"/>
  <c r="L5" i="65"/>
  <c r="L23" i="65" s="1"/>
  <c r="L24" i="65" s="1"/>
  <c r="K5" i="65"/>
  <c r="K23" i="65" s="1"/>
  <c r="J5" i="65"/>
  <c r="J23" i="65" s="1"/>
  <c r="I5" i="65"/>
  <c r="I23" i="65" s="1"/>
  <c r="E5" i="65"/>
  <c r="E23" i="65" s="1"/>
  <c r="D5" i="65"/>
  <c r="P4" i="65"/>
  <c r="P27" i="65" s="1"/>
  <c r="O4" i="65"/>
  <c r="O27" i="65" s="1"/>
  <c r="N4" i="65"/>
  <c r="N27" i="65" s="1"/>
  <c r="M4" i="65"/>
  <c r="M27" i="65" s="1"/>
  <c r="L4" i="65"/>
  <c r="L27" i="65" s="1"/>
  <c r="K4" i="65"/>
  <c r="K27" i="65" s="1"/>
  <c r="K30" i="65" s="1"/>
  <c r="J4" i="65"/>
  <c r="J27" i="65" s="1"/>
  <c r="I4" i="65"/>
  <c r="I27" i="65" s="1"/>
  <c r="E4" i="65"/>
  <c r="E27" i="65" s="1"/>
  <c r="D4" i="65"/>
  <c r="H3" i="65"/>
  <c r="P2" i="65"/>
  <c r="P20" i="65" s="1"/>
  <c r="O2" i="65"/>
  <c r="O20" i="65" s="1"/>
  <c r="N2" i="65"/>
  <c r="N20" i="65" s="1"/>
  <c r="M2" i="65"/>
  <c r="M20" i="65" s="1"/>
  <c r="L2" i="65"/>
  <c r="L20" i="65" s="1"/>
  <c r="K2" i="65"/>
  <c r="K20" i="65" s="1"/>
  <c r="J2" i="65"/>
  <c r="J20" i="65" s="1"/>
  <c r="I2" i="65"/>
  <c r="I20" i="65" s="1"/>
  <c r="E2" i="65"/>
  <c r="E20" i="65" s="1"/>
  <c r="D2" i="65"/>
  <c r="P37" i="64"/>
  <c r="O37" i="64"/>
  <c r="N37" i="64"/>
  <c r="M37" i="64"/>
  <c r="L37" i="64"/>
  <c r="K37" i="64"/>
  <c r="J37" i="64"/>
  <c r="I37" i="64"/>
  <c r="H37" i="64"/>
  <c r="E37" i="64"/>
  <c r="D37" i="64"/>
  <c r="P36" i="64"/>
  <c r="O36" i="64"/>
  <c r="N36" i="64"/>
  <c r="M36" i="64"/>
  <c r="L36" i="64"/>
  <c r="K36" i="64"/>
  <c r="J36" i="64"/>
  <c r="I36" i="64"/>
  <c r="H36" i="64"/>
  <c r="E36" i="64"/>
  <c r="D36" i="64"/>
  <c r="P35" i="64"/>
  <c r="O35" i="64"/>
  <c r="N35" i="64"/>
  <c r="M35" i="64"/>
  <c r="L35" i="64"/>
  <c r="K35" i="64"/>
  <c r="J35" i="64"/>
  <c r="I35" i="64"/>
  <c r="E35" i="64"/>
  <c r="D35" i="64"/>
  <c r="H35" i="64" s="1"/>
  <c r="P34" i="64"/>
  <c r="O34" i="64"/>
  <c r="N34" i="64"/>
  <c r="M34" i="64"/>
  <c r="L34" i="64"/>
  <c r="K34" i="64"/>
  <c r="J34" i="64"/>
  <c r="I34" i="64"/>
  <c r="E34" i="64"/>
  <c r="D34" i="64"/>
  <c r="H34" i="64" s="1"/>
  <c r="P33" i="64"/>
  <c r="O33" i="64"/>
  <c r="N33" i="64"/>
  <c r="M33" i="64"/>
  <c r="L33" i="64"/>
  <c r="K33" i="64"/>
  <c r="J33" i="64"/>
  <c r="I33" i="64"/>
  <c r="E33" i="64"/>
  <c r="D33" i="64"/>
  <c r="H33" i="64" s="1"/>
  <c r="P32" i="64"/>
  <c r="O32" i="64"/>
  <c r="N32" i="64"/>
  <c r="M32" i="64"/>
  <c r="L32" i="64"/>
  <c r="K32" i="64"/>
  <c r="J32" i="64"/>
  <c r="I32" i="64"/>
  <c r="E32" i="64"/>
  <c r="D32" i="64"/>
  <c r="H32" i="64" s="1"/>
  <c r="P25" i="64"/>
  <c r="O25" i="64"/>
  <c r="N25" i="64"/>
  <c r="M25" i="64"/>
  <c r="L25" i="64"/>
  <c r="K25" i="64"/>
  <c r="K29" i="64" s="1"/>
  <c r="J25" i="64"/>
  <c r="I25" i="64"/>
  <c r="E25" i="64"/>
  <c r="D25" i="64"/>
  <c r="H25" i="64" s="1"/>
  <c r="H29" i="64" s="1"/>
  <c r="P21" i="64"/>
  <c r="O21" i="64"/>
  <c r="N21" i="64"/>
  <c r="M21" i="64"/>
  <c r="L21" i="64"/>
  <c r="K21" i="64"/>
  <c r="J21" i="64"/>
  <c r="I21" i="64"/>
  <c r="E21" i="64"/>
  <c r="D21" i="64"/>
  <c r="P16" i="64"/>
  <c r="O16" i="64"/>
  <c r="N16" i="64"/>
  <c r="M16" i="64"/>
  <c r="L16" i="64"/>
  <c r="K16" i="64"/>
  <c r="J16" i="64"/>
  <c r="I16" i="64"/>
  <c r="E16" i="64"/>
  <c r="D16" i="64"/>
  <c r="H16" i="64" s="1"/>
  <c r="P15" i="64"/>
  <c r="O15" i="64"/>
  <c r="N15" i="64"/>
  <c r="M15" i="64"/>
  <c r="L15" i="64"/>
  <c r="K15" i="64"/>
  <c r="J15" i="64"/>
  <c r="I15" i="64"/>
  <c r="E15" i="64"/>
  <c r="D15" i="64"/>
  <c r="H15" i="64" s="1"/>
  <c r="P14" i="64"/>
  <c r="O14" i="64"/>
  <c r="N14" i="64"/>
  <c r="M14" i="64"/>
  <c r="L14" i="64"/>
  <c r="K14" i="64"/>
  <c r="J14" i="64"/>
  <c r="I14" i="64"/>
  <c r="E14" i="64"/>
  <c r="D14" i="64"/>
  <c r="H14" i="64" s="1"/>
  <c r="P13" i="64"/>
  <c r="O13" i="64"/>
  <c r="N13" i="64"/>
  <c r="M13" i="64"/>
  <c r="L13" i="64"/>
  <c r="K13" i="64"/>
  <c r="J13" i="64"/>
  <c r="I13" i="64"/>
  <c r="E13" i="64"/>
  <c r="D13" i="64"/>
  <c r="H13" i="64" s="1"/>
  <c r="P12" i="64"/>
  <c r="O12" i="64"/>
  <c r="N12" i="64"/>
  <c r="M12" i="64"/>
  <c r="L12" i="64"/>
  <c r="K12" i="64"/>
  <c r="J12" i="64"/>
  <c r="I12" i="64"/>
  <c r="E12" i="64"/>
  <c r="D12" i="64"/>
  <c r="H12" i="64" s="1"/>
  <c r="P11" i="64"/>
  <c r="O11" i="64"/>
  <c r="N11" i="64"/>
  <c r="M11" i="64"/>
  <c r="L11" i="64"/>
  <c r="K11" i="64"/>
  <c r="J11" i="64"/>
  <c r="I11" i="64"/>
  <c r="E11" i="64"/>
  <c r="D11" i="64"/>
  <c r="H11" i="64" s="1"/>
  <c r="P9" i="64"/>
  <c r="O9" i="64"/>
  <c r="N9" i="64"/>
  <c r="M9" i="64"/>
  <c r="L9" i="64"/>
  <c r="K9" i="64"/>
  <c r="J9" i="64"/>
  <c r="I9" i="64"/>
  <c r="E9" i="64"/>
  <c r="D9" i="64"/>
  <c r="P8" i="64"/>
  <c r="O8" i="64"/>
  <c r="N8" i="64"/>
  <c r="M8" i="64"/>
  <c r="L8" i="64"/>
  <c r="K8" i="64"/>
  <c r="J8" i="64"/>
  <c r="I8" i="64"/>
  <c r="E8" i="64"/>
  <c r="D8" i="64"/>
  <c r="H8" i="64" s="1"/>
  <c r="P7" i="64"/>
  <c r="O7" i="64"/>
  <c r="N7" i="64"/>
  <c r="M7" i="64"/>
  <c r="L7" i="64"/>
  <c r="K7" i="64"/>
  <c r="J7" i="64"/>
  <c r="I7" i="64"/>
  <c r="E7" i="64"/>
  <c r="D7" i="64"/>
  <c r="H7" i="64" s="1"/>
  <c r="P6" i="64"/>
  <c r="O6" i="64"/>
  <c r="N6" i="64"/>
  <c r="M6" i="64"/>
  <c r="L6" i="64"/>
  <c r="K6" i="64"/>
  <c r="J6" i="64"/>
  <c r="I6" i="64"/>
  <c r="E6" i="64"/>
  <c r="D6" i="64"/>
  <c r="H6" i="64" s="1"/>
  <c r="P5" i="64"/>
  <c r="P23" i="64" s="1"/>
  <c r="O5" i="64"/>
  <c r="O23" i="64" s="1"/>
  <c r="N5" i="64"/>
  <c r="N23" i="64" s="1"/>
  <c r="M5" i="64"/>
  <c r="M23" i="64" s="1"/>
  <c r="L5" i="64"/>
  <c r="L23" i="64" s="1"/>
  <c r="L24" i="64" s="1"/>
  <c r="K5" i="64"/>
  <c r="K23" i="64" s="1"/>
  <c r="J5" i="64"/>
  <c r="J23" i="64" s="1"/>
  <c r="I5" i="64"/>
  <c r="I23" i="64" s="1"/>
  <c r="E5" i="64"/>
  <c r="E23" i="64" s="1"/>
  <c r="D5" i="64"/>
  <c r="P4" i="64"/>
  <c r="P27" i="64" s="1"/>
  <c r="O4" i="64"/>
  <c r="O27" i="64" s="1"/>
  <c r="N4" i="64"/>
  <c r="N27" i="64" s="1"/>
  <c r="M4" i="64"/>
  <c r="M27" i="64" s="1"/>
  <c r="L4" i="64"/>
  <c r="L27" i="64" s="1"/>
  <c r="K4" i="64"/>
  <c r="K27" i="64" s="1"/>
  <c r="K30" i="64" s="1"/>
  <c r="J4" i="64"/>
  <c r="J27" i="64" s="1"/>
  <c r="I4" i="64"/>
  <c r="I27" i="64" s="1"/>
  <c r="E4" i="64"/>
  <c r="E27" i="64" s="1"/>
  <c r="D4" i="64"/>
  <c r="H3" i="64"/>
  <c r="P2" i="64"/>
  <c r="P20" i="64" s="1"/>
  <c r="O2" i="64"/>
  <c r="O20" i="64" s="1"/>
  <c r="N2" i="64"/>
  <c r="N20" i="64" s="1"/>
  <c r="M2" i="64"/>
  <c r="M20" i="64" s="1"/>
  <c r="L2" i="64"/>
  <c r="L20" i="64" s="1"/>
  <c r="K2" i="64"/>
  <c r="K20" i="64" s="1"/>
  <c r="J2" i="64"/>
  <c r="J20" i="64" s="1"/>
  <c r="I2" i="64"/>
  <c r="I20" i="64" s="1"/>
  <c r="E2" i="64"/>
  <c r="D2" i="64"/>
  <c r="H2" i="64" s="1"/>
  <c r="O37" i="63"/>
  <c r="N37" i="63"/>
  <c r="M37" i="63"/>
  <c r="L37" i="63"/>
  <c r="K37" i="63"/>
  <c r="J37" i="63"/>
  <c r="I37" i="63"/>
  <c r="H37" i="63"/>
  <c r="E37" i="63"/>
  <c r="D37" i="63"/>
  <c r="O36" i="63"/>
  <c r="N36" i="63"/>
  <c r="M36" i="63"/>
  <c r="L36" i="63"/>
  <c r="K36" i="63"/>
  <c r="J36" i="63"/>
  <c r="I36" i="63"/>
  <c r="H36" i="63"/>
  <c r="E36" i="63"/>
  <c r="D36" i="63"/>
  <c r="O35" i="63"/>
  <c r="N35" i="63"/>
  <c r="M35" i="63"/>
  <c r="L35" i="63"/>
  <c r="K35" i="63"/>
  <c r="J35" i="63"/>
  <c r="I35" i="63"/>
  <c r="E35" i="63"/>
  <c r="D35" i="63"/>
  <c r="H35" i="63" s="1"/>
  <c r="O34" i="63"/>
  <c r="N34" i="63"/>
  <c r="M34" i="63"/>
  <c r="L34" i="63"/>
  <c r="K34" i="63"/>
  <c r="J34" i="63"/>
  <c r="I34" i="63"/>
  <c r="E34" i="63"/>
  <c r="D34" i="63"/>
  <c r="H34" i="63" s="1"/>
  <c r="O33" i="63"/>
  <c r="N33" i="63"/>
  <c r="M33" i="63"/>
  <c r="L33" i="63"/>
  <c r="K33" i="63"/>
  <c r="J33" i="63"/>
  <c r="I33" i="63"/>
  <c r="E33" i="63"/>
  <c r="D33" i="63"/>
  <c r="H33" i="63" s="1"/>
  <c r="O32" i="63"/>
  <c r="N32" i="63"/>
  <c r="M32" i="63"/>
  <c r="L32" i="63"/>
  <c r="K32" i="63"/>
  <c r="J32" i="63"/>
  <c r="I32" i="63"/>
  <c r="E32" i="63"/>
  <c r="D32" i="63"/>
  <c r="H32" i="63" s="1"/>
  <c r="O25" i="63"/>
  <c r="N25" i="63"/>
  <c r="M25" i="63"/>
  <c r="L25" i="63"/>
  <c r="K25" i="63"/>
  <c r="J25" i="63"/>
  <c r="I25" i="63"/>
  <c r="E25" i="63"/>
  <c r="D25" i="63"/>
  <c r="H25" i="63" s="1"/>
  <c r="H29" i="63" s="1"/>
  <c r="O21" i="63"/>
  <c r="N21" i="63"/>
  <c r="M21" i="63"/>
  <c r="L21" i="63"/>
  <c r="K21" i="63"/>
  <c r="J21" i="63"/>
  <c r="I21" i="63"/>
  <c r="E21" i="63"/>
  <c r="D21" i="63"/>
  <c r="H21" i="63" s="1"/>
  <c r="O16" i="63"/>
  <c r="N16" i="63"/>
  <c r="M16" i="63"/>
  <c r="L16" i="63"/>
  <c r="K16" i="63"/>
  <c r="J16" i="63"/>
  <c r="I16" i="63"/>
  <c r="E16" i="63"/>
  <c r="D16" i="63"/>
  <c r="H16" i="63" s="1"/>
  <c r="O15" i="63"/>
  <c r="N15" i="63"/>
  <c r="M15" i="63"/>
  <c r="L15" i="63"/>
  <c r="K15" i="63"/>
  <c r="J15" i="63"/>
  <c r="I15" i="63"/>
  <c r="E15" i="63"/>
  <c r="D15" i="63"/>
  <c r="H15" i="63" s="1"/>
  <c r="O14" i="63"/>
  <c r="N14" i="63"/>
  <c r="M14" i="63"/>
  <c r="L14" i="63"/>
  <c r="K14" i="63"/>
  <c r="J14" i="63"/>
  <c r="I14" i="63"/>
  <c r="E14" i="63"/>
  <c r="D14" i="63"/>
  <c r="H14" i="63" s="1"/>
  <c r="O13" i="63"/>
  <c r="N13" i="63"/>
  <c r="M13" i="63"/>
  <c r="L13" i="63"/>
  <c r="K13" i="63"/>
  <c r="J13" i="63"/>
  <c r="I13" i="63"/>
  <c r="E13" i="63"/>
  <c r="D13" i="63"/>
  <c r="H13" i="63" s="1"/>
  <c r="O12" i="63"/>
  <c r="N12" i="63"/>
  <c r="M12" i="63"/>
  <c r="L12" i="63"/>
  <c r="K12" i="63"/>
  <c r="J12" i="63"/>
  <c r="I12" i="63"/>
  <c r="E12" i="63"/>
  <c r="D12" i="63"/>
  <c r="H12" i="63" s="1"/>
  <c r="O11" i="63"/>
  <c r="N11" i="63"/>
  <c r="M11" i="63"/>
  <c r="L11" i="63"/>
  <c r="K11" i="63"/>
  <c r="J11" i="63"/>
  <c r="I11" i="63"/>
  <c r="E11" i="63"/>
  <c r="D11" i="63"/>
  <c r="H11" i="63" s="1"/>
  <c r="O9" i="63"/>
  <c r="N9" i="63"/>
  <c r="M9" i="63"/>
  <c r="L9" i="63"/>
  <c r="K9" i="63"/>
  <c r="J9" i="63"/>
  <c r="I9" i="63"/>
  <c r="E9" i="63"/>
  <c r="D9" i="63"/>
  <c r="O8" i="63"/>
  <c r="N8" i="63"/>
  <c r="M8" i="63"/>
  <c r="L8" i="63"/>
  <c r="K8" i="63"/>
  <c r="J8" i="63"/>
  <c r="I8" i="63"/>
  <c r="E8" i="63"/>
  <c r="D8" i="63"/>
  <c r="H8" i="63" s="1"/>
  <c r="O7" i="63"/>
  <c r="N7" i="63"/>
  <c r="M7" i="63"/>
  <c r="L7" i="63"/>
  <c r="K7" i="63"/>
  <c r="J7" i="63"/>
  <c r="I7" i="63"/>
  <c r="E7" i="63"/>
  <c r="D7" i="63"/>
  <c r="H7" i="63" s="1"/>
  <c r="O6" i="63"/>
  <c r="N6" i="63"/>
  <c r="M6" i="63"/>
  <c r="L6" i="63"/>
  <c r="K6" i="63"/>
  <c r="J6" i="63"/>
  <c r="I6" i="63"/>
  <c r="E6" i="63"/>
  <c r="D6" i="63"/>
  <c r="H6" i="63" s="1"/>
  <c r="O5" i="63"/>
  <c r="O23" i="63" s="1"/>
  <c r="N5" i="63"/>
  <c r="N23" i="63" s="1"/>
  <c r="M5" i="63"/>
  <c r="M23" i="63" s="1"/>
  <c r="L5" i="63"/>
  <c r="L23" i="63" s="1"/>
  <c r="L24" i="63" s="1"/>
  <c r="K5" i="63"/>
  <c r="K23" i="63" s="1"/>
  <c r="K24" i="63" s="1"/>
  <c r="J5" i="63"/>
  <c r="J23" i="63" s="1"/>
  <c r="I5" i="63"/>
  <c r="I23" i="63" s="1"/>
  <c r="E5" i="63"/>
  <c r="E23" i="63" s="1"/>
  <c r="D5" i="63"/>
  <c r="O4" i="63"/>
  <c r="O27" i="63" s="1"/>
  <c r="N4" i="63"/>
  <c r="N27" i="63" s="1"/>
  <c r="M4" i="63"/>
  <c r="M27" i="63" s="1"/>
  <c r="L4" i="63"/>
  <c r="L27" i="63" s="1"/>
  <c r="K4" i="63"/>
  <c r="K27" i="63" s="1"/>
  <c r="J4" i="63"/>
  <c r="J27" i="63" s="1"/>
  <c r="I4" i="63"/>
  <c r="I27" i="63" s="1"/>
  <c r="E4" i="63"/>
  <c r="E27" i="63" s="1"/>
  <c r="D4" i="63"/>
  <c r="H3" i="63"/>
  <c r="O2" i="63"/>
  <c r="O20" i="63" s="1"/>
  <c r="N2" i="63"/>
  <c r="N20" i="63" s="1"/>
  <c r="M2" i="63"/>
  <c r="M20" i="63" s="1"/>
  <c r="L2" i="63"/>
  <c r="L20" i="63" s="1"/>
  <c r="K2" i="63"/>
  <c r="K20" i="63" s="1"/>
  <c r="J2" i="63"/>
  <c r="J20" i="63" s="1"/>
  <c r="I2" i="63"/>
  <c r="I20" i="63" s="1"/>
  <c r="E2" i="63"/>
  <c r="E20" i="63" s="1"/>
  <c r="D2" i="63"/>
  <c r="P37" i="62"/>
  <c r="O37" i="62"/>
  <c r="N37" i="62"/>
  <c r="M37" i="62"/>
  <c r="L37" i="62"/>
  <c r="K37" i="62"/>
  <c r="J37" i="62"/>
  <c r="I37" i="62"/>
  <c r="H37" i="62"/>
  <c r="E37" i="62"/>
  <c r="D37" i="62"/>
  <c r="P36" i="62"/>
  <c r="O36" i="62"/>
  <c r="N36" i="62"/>
  <c r="M36" i="62"/>
  <c r="L36" i="62"/>
  <c r="K36" i="62"/>
  <c r="J36" i="62"/>
  <c r="I36" i="62"/>
  <c r="H36" i="62"/>
  <c r="E36" i="62"/>
  <c r="D36" i="62"/>
  <c r="P35" i="62"/>
  <c r="O35" i="62"/>
  <c r="N35" i="62"/>
  <c r="M35" i="62"/>
  <c r="L35" i="62"/>
  <c r="K35" i="62"/>
  <c r="J35" i="62"/>
  <c r="I35" i="62"/>
  <c r="E35" i="62"/>
  <c r="D35" i="62"/>
  <c r="H35" i="62" s="1"/>
  <c r="P34" i="62"/>
  <c r="O34" i="62"/>
  <c r="N34" i="62"/>
  <c r="M34" i="62"/>
  <c r="L34" i="62"/>
  <c r="K34" i="62"/>
  <c r="J34" i="62"/>
  <c r="I34" i="62"/>
  <c r="E34" i="62"/>
  <c r="D34" i="62"/>
  <c r="H34" i="62" s="1"/>
  <c r="P33" i="62"/>
  <c r="O33" i="62"/>
  <c r="N33" i="62"/>
  <c r="M33" i="62"/>
  <c r="L33" i="62"/>
  <c r="K33" i="62"/>
  <c r="J33" i="62"/>
  <c r="I33" i="62"/>
  <c r="E33" i="62"/>
  <c r="D33" i="62"/>
  <c r="H33" i="62" s="1"/>
  <c r="P32" i="62"/>
  <c r="O32" i="62"/>
  <c r="N32" i="62"/>
  <c r="M32" i="62"/>
  <c r="L32" i="62"/>
  <c r="K32" i="62"/>
  <c r="J32" i="62"/>
  <c r="I32" i="62"/>
  <c r="E32" i="62"/>
  <c r="D32" i="62"/>
  <c r="H32" i="62" s="1"/>
  <c r="P25" i="62"/>
  <c r="O25" i="62"/>
  <c r="N25" i="62"/>
  <c r="M25" i="62"/>
  <c r="L25" i="62"/>
  <c r="K25" i="62"/>
  <c r="K29" i="62" s="1"/>
  <c r="J25" i="62"/>
  <c r="I25" i="62"/>
  <c r="E25" i="62"/>
  <c r="D25" i="62"/>
  <c r="H25" i="62" s="1"/>
  <c r="H29" i="62" s="1"/>
  <c r="P21" i="62"/>
  <c r="O21" i="62"/>
  <c r="N21" i="62"/>
  <c r="M21" i="62"/>
  <c r="L21" i="62"/>
  <c r="K21" i="62"/>
  <c r="J21" i="62"/>
  <c r="I21" i="62"/>
  <c r="E21" i="62"/>
  <c r="D21" i="62"/>
  <c r="P16" i="62"/>
  <c r="O16" i="62"/>
  <c r="N16" i="62"/>
  <c r="M16" i="62"/>
  <c r="L16" i="62"/>
  <c r="K16" i="62"/>
  <c r="J16" i="62"/>
  <c r="I16" i="62"/>
  <c r="E16" i="62"/>
  <c r="D16" i="62"/>
  <c r="H16" i="62" s="1"/>
  <c r="P15" i="62"/>
  <c r="O15" i="62"/>
  <c r="N15" i="62"/>
  <c r="M15" i="62"/>
  <c r="L15" i="62"/>
  <c r="K15" i="62"/>
  <c r="J15" i="62"/>
  <c r="I15" i="62"/>
  <c r="E15" i="62"/>
  <c r="D15" i="62"/>
  <c r="H15" i="62" s="1"/>
  <c r="P14" i="62"/>
  <c r="O14" i="62"/>
  <c r="N14" i="62"/>
  <c r="M14" i="62"/>
  <c r="L14" i="62"/>
  <c r="K14" i="62"/>
  <c r="J14" i="62"/>
  <c r="I14" i="62"/>
  <c r="E14" i="62"/>
  <c r="D14" i="62"/>
  <c r="H14" i="62" s="1"/>
  <c r="P13" i="62"/>
  <c r="O13" i="62"/>
  <c r="N13" i="62"/>
  <c r="M13" i="62"/>
  <c r="L13" i="62"/>
  <c r="K13" i="62"/>
  <c r="J13" i="62"/>
  <c r="I13" i="62"/>
  <c r="E13" i="62"/>
  <c r="D13" i="62"/>
  <c r="H13" i="62" s="1"/>
  <c r="P12" i="62"/>
  <c r="O12" i="62"/>
  <c r="N12" i="62"/>
  <c r="M12" i="62"/>
  <c r="L12" i="62"/>
  <c r="K12" i="62"/>
  <c r="J12" i="62"/>
  <c r="I12" i="62"/>
  <c r="E12" i="62"/>
  <c r="D12" i="62"/>
  <c r="H12" i="62" s="1"/>
  <c r="P11" i="62"/>
  <c r="O11" i="62"/>
  <c r="N11" i="62"/>
  <c r="M11" i="62"/>
  <c r="L11" i="62"/>
  <c r="K11" i="62"/>
  <c r="J11" i="62"/>
  <c r="I11" i="62"/>
  <c r="E11" i="62"/>
  <c r="D11" i="62"/>
  <c r="H11" i="62" s="1"/>
  <c r="P9" i="62"/>
  <c r="O9" i="62"/>
  <c r="N9" i="62"/>
  <c r="M9" i="62"/>
  <c r="L9" i="62"/>
  <c r="K9" i="62"/>
  <c r="J9" i="62"/>
  <c r="I9" i="62"/>
  <c r="E9" i="62"/>
  <c r="D9" i="62"/>
  <c r="P8" i="62"/>
  <c r="O8" i="62"/>
  <c r="N8" i="62"/>
  <c r="M8" i="62"/>
  <c r="L8" i="62"/>
  <c r="K8" i="62"/>
  <c r="J8" i="62"/>
  <c r="I8" i="62"/>
  <c r="E8" i="62"/>
  <c r="D8" i="62"/>
  <c r="H8" i="62" s="1"/>
  <c r="P7" i="62"/>
  <c r="O7" i="62"/>
  <c r="N7" i="62"/>
  <c r="M7" i="62"/>
  <c r="L7" i="62"/>
  <c r="K7" i="62"/>
  <c r="J7" i="62"/>
  <c r="I7" i="62"/>
  <c r="E7" i="62"/>
  <c r="D7" i="62"/>
  <c r="H7" i="62" s="1"/>
  <c r="P6" i="62"/>
  <c r="O6" i="62"/>
  <c r="N6" i="62"/>
  <c r="M6" i="62"/>
  <c r="L6" i="62"/>
  <c r="K6" i="62"/>
  <c r="J6" i="62"/>
  <c r="I6" i="62"/>
  <c r="E6" i="62"/>
  <c r="D6" i="62"/>
  <c r="H6" i="62" s="1"/>
  <c r="P5" i="62"/>
  <c r="P23" i="62" s="1"/>
  <c r="O5" i="62"/>
  <c r="O23" i="62" s="1"/>
  <c r="N5" i="62"/>
  <c r="N23" i="62" s="1"/>
  <c r="M5" i="62"/>
  <c r="M23" i="62" s="1"/>
  <c r="L5" i="62"/>
  <c r="L23" i="62" s="1"/>
  <c r="L24" i="62" s="1"/>
  <c r="K5" i="62"/>
  <c r="K23" i="62" s="1"/>
  <c r="J5" i="62"/>
  <c r="J23" i="62" s="1"/>
  <c r="I5" i="62"/>
  <c r="I23" i="62" s="1"/>
  <c r="E5" i="62"/>
  <c r="E23" i="62" s="1"/>
  <c r="D5" i="62"/>
  <c r="P4" i="62"/>
  <c r="P27" i="62" s="1"/>
  <c r="O4" i="62"/>
  <c r="O27" i="62" s="1"/>
  <c r="N4" i="62"/>
  <c r="N27" i="62" s="1"/>
  <c r="M4" i="62"/>
  <c r="M27" i="62" s="1"/>
  <c r="L4" i="62"/>
  <c r="L27" i="62" s="1"/>
  <c r="K4" i="62"/>
  <c r="K27" i="62" s="1"/>
  <c r="K30" i="62" s="1"/>
  <c r="J4" i="62"/>
  <c r="J27" i="62" s="1"/>
  <c r="I4" i="62"/>
  <c r="I27" i="62" s="1"/>
  <c r="E4" i="62"/>
  <c r="E27" i="62" s="1"/>
  <c r="D4" i="62"/>
  <c r="H3" i="62"/>
  <c r="P2" i="62"/>
  <c r="P20" i="62" s="1"/>
  <c r="O2" i="62"/>
  <c r="O20" i="62" s="1"/>
  <c r="N2" i="62"/>
  <c r="N20" i="62" s="1"/>
  <c r="M2" i="62"/>
  <c r="M20" i="62" s="1"/>
  <c r="L2" i="62"/>
  <c r="L20" i="62" s="1"/>
  <c r="K2" i="62"/>
  <c r="K20" i="62" s="1"/>
  <c r="J2" i="62"/>
  <c r="J20" i="62" s="1"/>
  <c r="I2" i="62"/>
  <c r="I20" i="62" s="1"/>
  <c r="E2" i="62"/>
  <c r="E20" i="62" s="1"/>
  <c r="D2" i="62"/>
  <c r="H2" i="62" s="1"/>
  <c r="P37" i="61"/>
  <c r="O37" i="61"/>
  <c r="N37" i="61"/>
  <c r="M37" i="61"/>
  <c r="L37" i="61"/>
  <c r="K37" i="61"/>
  <c r="J37" i="61"/>
  <c r="I37" i="61"/>
  <c r="H37" i="61"/>
  <c r="E37" i="61"/>
  <c r="D37" i="61"/>
  <c r="P36" i="61"/>
  <c r="O36" i="61"/>
  <c r="N36" i="61"/>
  <c r="M36" i="61"/>
  <c r="L36" i="61"/>
  <c r="K36" i="61"/>
  <c r="J36" i="61"/>
  <c r="I36" i="61"/>
  <c r="H36" i="61"/>
  <c r="E36" i="61"/>
  <c r="D36" i="61"/>
  <c r="P35" i="61"/>
  <c r="O35" i="61"/>
  <c r="N35" i="61"/>
  <c r="M35" i="61"/>
  <c r="L35" i="61"/>
  <c r="K35" i="61"/>
  <c r="J35" i="61"/>
  <c r="I35" i="61"/>
  <c r="E35" i="61"/>
  <c r="D35" i="61"/>
  <c r="H35" i="61" s="1"/>
  <c r="P34" i="61"/>
  <c r="O34" i="61"/>
  <c r="N34" i="61"/>
  <c r="M34" i="61"/>
  <c r="L34" i="61"/>
  <c r="K34" i="61"/>
  <c r="J34" i="61"/>
  <c r="I34" i="61"/>
  <c r="E34" i="61"/>
  <c r="D34" i="61"/>
  <c r="H34" i="61" s="1"/>
  <c r="P33" i="61"/>
  <c r="O33" i="61"/>
  <c r="N33" i="61"/>
  <c r="M33" i="61"/>
  <c r="L33" i="61"/>
  <c r="K33" i="61"/>
  <c r="J33" i="61"/>
  <c r="I33" i="61"/>
  <c r="E33" i="61"/>
  <c r="D33" i="61"/>
  <c r="H33" i="61" s="1"/>
  <c r="P32" i="61"/>
  <c r="O32" i="61"/>
  <c r="N32" i="61"/>
  <c r="M32" i="61"/>
  <c r="L32" i="61"/>
  <c r="K32" i="61"/>
  <c r="J32" i="61"/>
  <c r="I32" i="61"/>
  <c r="E32" i="61"/>
  <c r="D32" i="61"/>
  <c r="H32" i="61" s="1"/>
  <c r="P25" i="61"/>
  <c r="O25" i="61"/>
  <c r="N25" i="61"/>
  <c r="M25" i="61"/>
  <c r="L25" i="61"/>
  <c r="K25" i="61"/>
  <c r="K29" i="61" s="1"/>
  <c r="J25" i="61"/>
  <c r="I25" i="61"/>
  <c r="E25" i="61"/>
  <c r="D25" i="61"/>
  <c r="H25" i="61" s="1"/>
  <c r="H29" i="61" s="1"/>
  <c r="P21" i="61"/>
  <c r="O21" i="61"/>
  <c r="N21" i="61"/>
  <c r="M21" i="61"/>
  <c r="L21" i="61"/>
  <c r="K21" i="61"/>
  <c r="J21" i="61"/>
  <c r="I21" i="61"/>
  <c r="E21" i="61"/>
  <c r="D21" i="61"/>
  <c r="P16" i="61"/>
  <c r="O16" i="61"/>
  <c r="N16" i="61"/>
  <c r="M16" i="61"/>
  <c r="L16" i="61"/>
  <c r="K16" i="61"/>
  <c r="J16" i="61"/>
  <c r="I16" i="61"/>
  <c r="E16" i="61"/>
  <c r="D16" i="61"/>
  <c r="H16" i="61" s="1"/>
  <c r="P15" i="61"/>
  <c r="O15" i="61"/>
  <c r="N15" i="61"/>
  <c r="M15" i="61"/>
  <c r="L15" i="61"/>
  <c r="K15" i="61"/>
  <c r="J15" i="61"/>
  <c r="I15" i="61"/>
  <c r="E15" i="61"/>
  <c r="D15" i="61"/>
  <c r="H15" i="61" s="1"/>
  <c r="P14" i="61"/>
  <c r="O14" i="61"/>
  <c r="N14" i="61"/>
  <c r="M14" i="61"/>
  <c r="L14" i="61"/>
  <c r="K14" i="61"/>
  <c r="J14" i="61"/>
  <c r="I14" i="61"/>
  <c r="E14" i="61"/>
  <c r="D14" i="61"/>
  <c r="H14" i="61" s="1"/>
  <c r="P13" i="61"/>
  <c r="O13" i="61"/>
  <c r="N13" i="61"/>
  <c r="M13" i="61"/>
  <c r="L13" i="61"/>
  <c r="K13" i="61"/>
  <c r="J13" i="61"/>
  <c r="I13" i="61"/>
  <c r="E13" i="61"/>
  <c r="D13" i="61"/>
  <c r="H13" i="61" s="1"/>
  <c r="P12" i="61"/>
  <c r="O12" i="61"/>
  <c r="N12" i="61"/>
  <c r="M12" i="61"/>
  <c r="L12" i="61"/>
  <c r="K12" i="61"/>
  <c r="J12" i="61"/>
  <c r="I12" i="61"/>
  <c r="E12" i="61"/>
  <c r="D12" i="61"/>
  <c r="H12" i="61" s="1"/>
  <c r="P11" i="61"/>
  <c r="O11" i="61"/>
  <c r="N11" i="61"/>
  <c r="M11" i="61"/>
  <c r="L11" i="61"/>
  <c r="K11" i="61"/>
  <c r="J11" i="61"/>
  <c r="I11" i="61"/>
  <c r="E11" i="61"/>
  <c r="D11" i="61"/>
  <c r="H11" i="61" s="1"/>
  <c r="P9" i="61"/>
  <c r="O9" i="61"/>
  <c r="N9" i="61"/>
  <c r="M9" i="61"/>
  <c r="L9" i="61"/>
  <c r="K9" i="61"/>
  <c r="J9" i="61"/>
  <c r="I9" i="61"/>
  <c r="E9" i="61"/>
  <c r="D9" i="61"/>
  <c r="P8" i="61"/>
  <c r="O8" i="61"/>
  <c r="N8" i="61"/>
  <c r="M8" i="61"/>
  <c r="L8" i="61"/>
  <c r="K8" i="61"/>
  <c r="J8" i="61"/>
  <c r="I8" i="61"/>
  <c r="E8" i="61"/>
  <c r="D8" i="61"/>
  <c r="H8" i="61" s="1"/>
  <c r="P7" i="61"/>
  <c r="O7" i="61"/>
  <c r="N7" i="61"/>
  <c r="M7" i="61"/>
  <c r="L7" i="61"/>
  <c r="K7" i="61"/>
  <c r="J7" i="61"/>
  <c r="I7" i="61"/>
  <c r="E7" i="61"/>
  <c r="D7" i="61"/>
  <c r="H7" i="61" s="1"/>
  <c r="P6" i="61"/>
  <c r="O6" i="61"/>
  <c r="N6" i="61"/>
  <c r="M6" i="61"/>
  <c r="L6" i="61"/>
  <c r="K6" i="61"/>
  <c r="J6" i="61"/>
  <c r="I6" i="61"/>
  <c r="E6" i="61"/>
  <c r="D6" i="61"/>
  <c r="H6" i="61" s="1"/>
  <c r="P5" i="61"/>
  <c r="P23" i="61" s="1"/>
  <c r="O5" i="61"/>
  <c r="O23" i="61" s="1"/>
  <c r="N5" i="61"/>
  <c r="N23" i="61" s="1"/>
  <c r="M5" i="61"/>
  <c r="M23" i="61" s="1"/>
  <c r="L5" i="61"/>
  <c r="L23" i="61" s="1"/>
  <c r="L24" i="61" s="1"/>
  <c r="K5" i="61"/>
  <c r="K23" i="61" s="1"/>
  <c r="J5" i="61"/>
  <c r="J23" i="61" s="1"/>
  <c r="I5" i="61"/>
  <c r="I23" i="61" s="1"/>
  <c r="E5" i="61"/>
  <c r="E23" i="61" s="1"/>
  <c r="D5" i="61"/>
  <c r="P4" i="61"/>
  <c r="P27" i="61" s="1"/>
  <c r="O4" i="61"/>
  <c r="O27" i="61" s="1"/>
  <c r="N4" i="61"/>
  <c r="N27" i="61" s="1"/>
  <c r="M4" i="61"/>
  <c r="M27" i="61" s="1"/>
  <c r="L4" i="61"/>
  <c r="L27" i="61" s="1"/>
  <c r="K4" i="61"/>
  <c r="K27" i="61" s="1"/>
  <c r="K30" i="61" s="1"/>
  <c r="J4" i="61"/>
  <c r="J27" i="61" s="1"/>
  <c r="I4" i="61"/>
  <c r="I27" i="61" s="1"/>
  <c r="E4" i="61"/>
  <c r="E27" i="61" s="1"/>
  <c r="D4" i="61"/>
  <c r="H3" i="61"/>
  <c r="P2" i="61"/>
  <c r="P20" i="61" s="1"/>
  <c r="O2" i="61"/>
  <c r="O20" i="61" s="1"/>
  <c r="N2" i="61"/>
  <c r="N20" i="61" s="1"/>
  <c r="M2" i="61"/>
  <c r="M20" i="61" s="1"/>
  <c r="L2" i="61"/>
  <c r="L20" i="61" s="1"/>
  <c r="K2" i="61"/>
  <c r="K20" i="61" s="1"/>
  <c r="J2" i="61"/>
  <c r="J20" i="61" s="1"/>
  <c r="I2" i="61"/>
  <c r="I20" i="61" s="1"/>
  <c r="E2" i="61"/>
  <c r="D2" i="61"/>
  <c r="P37" i="60"/>
  <c r="O37" i="60"/>
  <c r="N37" i="60"/>
  <c r="M37" i="60"/>
  <c r="L37" i="60"/>
  <c r="K37" i="60"/>
  <c r="J37" i="60"/>
  <c r="I37" i="60"/>
  <c r="H37" i="60"/>
  <c r="E37" i="60"/>
  <c r="D37" i="60"/>
  <c r="P36" i="60"/>
  <c r="O36" i="60"/>
  <c r="N36" i="60"/>
  <c r="M36" i="60"/>
  <c r="L36" i="60"/>
  <c r="K36" i="60"/>
  <c r="J36" i="60"/>
  <c r="I36" i="60"/>
  <c r="H36" i="60"/>
  <c r="E36" i="60"/>
  <c r="D36" i="60"/>
  <c r="P35" i="60"/>
  <c r="O35" i="60"/>
  <c r="N35" i="60"/>
  <c r="M35" i="60"/>
  <c r="L35" i="60"/>
  <c r="K35" i="60"/>
  <c r="J35" i="60"/>
  <c r="I35" i="60"/>
  <c r="E35" i="60"/>
  <c r="D35" i="60"/>
  <c r="H35" i="60" s="1"/>
  <c r="P34" i="60"/>
  <c r="O34" i="60"/>
  <c r="N34" i="60"/>
  <c r="M34" i="60"/>
  <c r="L34" i="60"/>
  <c r="K34" i="60"/>
  <c r="J34" i="60"/>
  <c r="I34" i="60"/>
  <c r="E34" i="60"/>
  <c r="D34" i="60"/>
  <c r="H34" i="60" s="1"/>
  <c r="P33" i="60"/>
  <c r="O33" i="60"/>
  <c r="N33" i="60"/>
  <c r="M33" i="60"/>
  <c r="L33" i="60"/>
  <c r="K33" i="60"/>
  <c r="J33" i="60"/>
  <c r="I33" i="60"/>
  <c r="E33" i="60"/>
  <c r="D33" i="60"/>
  <c r="H33" i="60" s="1"/>
  <c r="P32" i="60"/>
  <c r="O32" i="60"/>
  <c r="N32" i="60"/>
  <c r="M32" i="60"/>
  <c r="L32" i="60"/>
  <c r="K32" i="60"/>
  <c r="J32" i="60"/>
  <c r="I32" i="60"/>
  <c r="E32" i="60"/>
  <c r="D32" i="60"/>
  <c r="H32" i="60" s="1"/>
  <c r="P25" i="60"/>
  <c r="O25" i="60"/>
  <c r="N25" i="60"/>
  <c r="M25" i="60"/>
  <c r="L25" i="60"/>
  <c r="K25" i="60"/>
  <c r="K29" i="60" s="1"/>
  <c r="J25" i="60"/>
  <c r="I25" i="60"/>
  <c r="E25" i="60"/>
  <c r="D25" i="60"/>
  <c r="H25" i="60" s="1"/>
  <c r="H29" i="60" s="1"/>
  <c r="P21" i="60"/>
  <c r="O21" i="60"/>
  <c r="N21" i="60"/>
  <c r="M21" i="60"/>
  <c r="L21" i="60"/>
  <c r="K21" i="60"/>
  <c r="J21" i="60"/>
  <c r="I21" i="60"/>
  <c r="E21" i="60"/>
  <c r="D21" i="60"/>
  <c r="P16" i="60"/>
  <c r="O16" i="60"/>
  <c r="N16" i="60"/>
  <c r="M16" i="60"/>
  <c r="L16" i="60"/>
  <c r="K16" i="60"/>
  <c r="J16" i="60"/>
  <c r="I16" i="60"/>
  <c r="E16" i="60"/>
  <c r="D16" i="60"/>
  <c r="H16" i="60" s="1"/>
  <c r="P15" i="60"/>
  <c r="O15" i="60"/>
  <c r="N15" i="60"/>
  <c r="M15" i="60"/>
  <c r="L15" i="60"/>
  <c r="K15" i="60"/>
  <c r="J15" i="60"/>
  <c r="I15" i="60"/>
  <c r="E15" i="60"/>
  <c r="D15" i="60"/>
  <c r="H15" i="60" s="1"/>
  <c r="P14" i="60"/>
  <c r="O14" i="60"/>
  <c r="N14" i="60"/>
  <c r="M14" i="60"/>
  <c r="L14" i="60"/>
  <c r="K14" i="60"/>
  <c r="J14" i="60"/>
  <c r="I14" i="60"/>
  <c r="E14" i="60"/>
  <c r="D14" i="60"/>
  <c r="H14" i="60" s="1"/>
  <c r="P13" i="60"/>
  <c r="O13" i="60"/>
  <c r="N13" i="60"/>
  <c r="M13" i="60"/>
  <c r="L13" i="60"/>
  <c r="K13" i="60"/>
  <c r="J13" i="60"/>
  <c r="I13" i="60"/>
  <c r="E13" i="60"/>
  <c r="D13" i="60"/>
  <c r="H13" i="60" s="1"/>
  <c r="P12" i="60"/>
  <c r="O12" i="60"/>
  <c r="N12" i="60"/>
  <c r="M12" i="60"/>
  <c r="L12" i="60"/>
  <c r="K12" i="60"/>
  <c r="J12" i="60"/>
  <c r="I12" i="60"/>
  <c r="E12" i="60"/>
  <c r="D12" i="60"/>
  <c r="H12" i="60" s="1"/>
  <c r="P11" i="60"/>
  <c r="O11" i="60"/>
  <c r="N11" i="60"/>
  <c r="M11" i="60"/>
  <c r="L11" i="60"/>
  <c r="K11" i="60"/>
  <c r="J11" i="60"/>
  <c r="I11" i="60"/>
  <c r="E11" i="60"/>
  <c r="D11" i="60"/>
  <c r="H11" i="60" s="1"/>
  <c r="P9" i="60"/>
  <c r="O9" i="60"/>
  <c r="N9" i="60"/>
  <c r="M9" i="60"/>
  <c r="L9" i="60"/>
  <c r="K9" i="60"/>
  <c r="J9" i="60"/>
  <c r="I9" i="60"/>
  <c r="E9" i="60"/>
  <c r="D9" i="60"/>
  <c r="P8" i="60"/>
  <c r="O8" i="60"/>
  <c r="N8" i="60"/>
  <c r="M8" i="60"/>
  <c r="L8" i="60"/>
  <c r="K8" i="60"/>
  <c r="J8" i="60"/>
  <c r="I8" i="60"/>
  <c r="E8" i="60"/>
  <c r="D8" i="60"/>
  <c r="H8" i="60" s="1"/>
  <c r="P7" i="60"/>
  <c r="O7" i="60"/>
  <c r="N7" i="60"/>
  <c r="M7" i="60"/>
  <c r="L7" i="60"/>
  <c r="K7" i="60"/>
  <c r="J7" i="60"/>
  <c r="I7" i="60"/>
  <c r="E7" i="60"/>
  <c r="D7" i="60"/>
  <c r="H7" i="60" s="1"/>
  <c r="P6" i="60"/>
  <c r="O6" i="60"/>
  <c r="N6" i="60"/>
  <c r="M6" i="60"/>
  <c r="L6" i="60"/>
  <c r="K6" i="60"/>
  <c r="J6" i="60"/>
  <c r="I6" i="60"/>
  <c r="E6" i="60"/>
  <c r="D6" i="60"/>
  <c r="H6" i="60" s="1"/>
  <c r="P5" i="60"/>
  <c r="P23" i="60" s="1"/>
  <c r="O5" i="60"/>
  <c r="O23" i="60" s="1"/>
  <c r="N5" i="60"/>
  <c r="N23" i="60" s="1"/>
  <c r="M5" i="60"/>
  <c r="M23" i="60" s="1"/>
  <c r="L5" i="60"/>
  <c r="L23" i="60" s="1"/>
  <c r="L24" i="60" s="1"/>
  <c r="K5" i="60"/>
  <c r="K23" i="60" s="1"/>
  <c r="J5" i="60"/>
  <c r="J23" i="60" s="1"/>
  <c r="I5" i="60"/>
  <c r="I23" i="60" s="1"/>
  <c r="E5" i="60"/>
  <c r="E23" i="60" s="1"/>
  <c r="D5" i="60"/>
  <c r="P4" i="60"/>
  <c r="P27" i="60" s="1"/>
  <c r="O4" i="60"/>
  <c r="O27" i="60" s="1"/>
  <c r="N4" i="60"/>
  <c r="N27" i="60" s="1"/>
  <c r="M4" i="60"/>
  <c r="M27" i="60" s="1"/>
  <c r="L4" i="60"/>
  <c r="L27" i="60" s="1"/>
  <c r="K4" i="60"/>
  <c r="K27" i="60" s="1"/>
  <c r="K30" i="60" s="1"/>
  <c r="J4" i="60"/>
  <c r="J27" i="60" s="1"/>
  <c r="I4" i="60"/>
  <c r="I27" i="60" s="1"/>
  <c r="E4" i="60"/>
  <c r="E27" i="60" s="1"/>
  <c r="D4" i="60"/>
  <c r="H3" i="60"/>
  <c r="P2" i="60"/>
  <c r="P20" i="60" s="1"/>
  <c r="O2" i="60"/>
  <c r="O20" i="60" s="1"/>
  <c r="N2" i="60"/>
  <c r="N20" i="60" s="1"/>
  <c r="M2" i="60"/>
  <c r="M20" i="60" s="1"/>
  <c r="L2" i="60"/>
  <c r="L20" i="60" s="1"/>
  <c r="K2" i="60"/>
  <c r="K20" i="60" s="1"/>
  <c r="J2" i="60"/>
  <c r="J20" i="60" s="1"/>
  <c r="I2" i="60"/>
  <c r="I20" i="60" s="1"/>
  <c r="E2" i="60"/>
  <c r="D2" i="60"/>
  <c r="P37" i="59"/>
  <c r="O37" i="59"/>
  <c r="N37" i="59"/>
  <c r="M37" i="59"/>
  <c r="L37" i="59"/>
  <c r="K37" i="59"/>
  <c r="J37" i="59"/>
  <c r="I37" i="59"/>
  <c r="H37" i="59"/>
  <c r="E37" i="59"/>
  <c r="D37" i="59"/>
  <c r="P36" i="59"/>
  <c r="O36" i="59"/>
  <c r="N36" i="59"/>
  <c r="M36" i="59"/>
  <c r="L36" i="59"/>
  <c r="K36" i="59"/>
  <c r="J36" i="59"/>
  <c r="I36" i="59"/>
  <c r="H36" i="59"/>
  <c r="E36" i="59"/>
  <c r="D36" i="59"/>
  <c r="P35" i="59"/>
  <c r="O35" i="59"/>
  <c r="N35" i="59"/>
  <c r="M35" i="59"/>
  <c r="L35" i="59"/>
  <c r="K35" i="59"/>
  <c r="J35" i="59"/>
  <c r="I35" i="59"/>
  <c r="E35" i="59"/>
  <c r="D35" i="59"/>
  <c r="H35" i="59" s="1"/>
  <c r="P34" i="59"/>
  <c r="O34" i="59"/>
  <c r="N34" i="59"/>
  <c r="M34" i="59"/>
  <c r="L34" i="59"/>
  <c r="K34" i="59"/>
  <c r="J34" i="59"/>
  <c r="I34" i="59"/>
  <c r="E34" i="59"/>
  <c r="D34" i="59"/>
  <c r="H34" i="59" s="1"/>
  <c r="P33" i="59"/>
  <c r="O33" i="59"/>
  <c r="N33" i="59"/>
  <c r="M33" i="59"/>
  <c r="L33" i="59"/>
  <c r="K33" i="59"/>
  <c r="J33" i="59"/>
  <c r="I33" i="59"/>
  <c r="E33" i="59"/>
  <c r="D33" i="59"/>
  <c r="H33" i="59" s="1"/>
  <c r="P32" i="59"/>
  <c r="O32" i="59"/>
  <c r="N32" i="59"/>
  <c r="M32" i="59"/>
  <c r="L32" i="59"/>
  <c r="K32" i="59"/>
  <c r="J32" i="59"/>
  <c r="I32" i="59"/>
  <c r="E32" i="59"/>
  <c r="D32" i="59"/>
  <c r="H32" i="59" s="1"/>
  <c r="P25" i="59"/>
  <c r="O25" i="59"/>
  <c r="N25" i="59"/>
  <c r="M25" i="59"/>
  <c r="L25" i="59"/>
  <c r="K25" i="59"/>
  <c r="K29" i="59" s="1"/>
  <c r="J25" i="59"/>
  <c r="I25" i="59"/>
  <c r="E25" i="59"/>
  <c r="D25" i="59"/>
  <c r="H25" i="59" s="1"/>
  <c r="H29" i="59" s="1"/>
  <c r="P21" i="59"/>
  <c r="O21" i="59"/>
  <c r="N21" i="59"/>
  <c r="M21" i="59"/>
  <c r="L21" i="59"/>
  <c r="K21" i="59"/>
  <c r="J21" i="59"/>
  <c r="I21" i="59"/>
  <c r="E21" i="59"/>
  <c r="D21" i="59"/>
  <c r="P16" i="59"/>
  <c r="O16" i="59"/>
  <c r="N16" i="59"/>
  <c r="M16" i="59"/>
  <c r="L16" i="59"/>
  <c r="K16" i="59"/>
  <c r="J16" i="59"/>
  <c r="I16" i="59"/>
  <c r="E16" i="59"/>
  <c r="D16" i="59"/>
  <c r="H16" i="59" s="1"/>
  <c r="P15" i="59"/>
  <c r="O15" i="59"/>
  <c r="N15" i="59"/>
  <c r="M15" i="59"/>
  <c r="L15" i="59"/>
  <c r="K15" i="59"/>
  <c r="J15" i="59"/>
  <c r="I15" i="59"/>
  <c r="E15" i="59"/>
  <c r="D15" i="59"/>
  <c r="H15" i="59" s="1"/>
  <c r="P14" i="59"/>
  <c r="O14" i="59"/>
  <c r="N14" i="59"/>
  <c r="M14" i="59"/>
  <c r="L14" i="59"/>
  <c r="K14" i="59"/>
  <c r="J14" i="59"/>
  <c r="I14" i="59"/>
  <c r="E14" i="59"/>
  <c r="D14" i="59"/>
  <c r="H14" i="59" s="1"/>
  <c r="P13" i="59"/>
  <c r="O13" i="59"/>
  <c r="N13" i="59"/>
  <c r="M13" i="59"/>
  <c r="L13" i="59"/>
  <c r="K13" i="59"/>
  <c r="J13" i="59"/>
  <c r="I13" i="59"/>
  <c r="E13" i="59"/>
  <c r="D13" i="59"/>
  <c r="H13" i="59" s="1"/>
  <c r="P12" i="59"/>
  <c r="O12" i="59"/>
  <c r="N12" i="59"/>
  <c r="M12" i="59"/>
  <c r="L12" i="59"/>
  <c r="K12" i="59"/>
  <c r="J12" i="59"/>
  <c r="I12" i="59"/>
  <c r="E12" i="59"/>
  <c r="D12" i="59"/>
  <c r="H12" i="59" s="1"/>
  <c r="P11" i="59"/>
  <c r="O11" i="59"/>
  <c r="N11" i="59"/>
  <c r="M11" i="59"/>
  <c r="L11" i="59"/>
  <c r="K11" i="59"/>
  <c r="J11" i="59"/>
  <c r="I11" i="59"/>
  <c r="E11" i="59"/>
  <c r="D11" i="59"/>
  <c r="H11" i="59" s="1"/>
  <c r="P9" i="59"/>
  <c r="O9" i="59"/>
  <c r="N9" i="59"/>
  <c r="M9" i="59"/>
  <c r="L9" i="59"/>
  <c r="K9" i="59"/>
  <c r="J9" i="59"/>
  <c r="I9" i="59"/>
  <c r="E9" i="59"/>
  <c r="D9" i="59"/>
  <c r="P8" i="59"/>
  <c r="O8" i="59"/>
  <c r="N8" i="59"/>
  <c r="M8" i="59"/>
  <c r="L8" i="59"/>
  <c r="K8" i="59"/>
  <c r="J8" i="59"/>
  <c r="I8" i="59"/>
  <c r="E8" i="59"/>
  <c r="D8" i="59"/>
  <c r="H8" i="59" s="1"/>
  <c r="P7" i="59"/>
  <c r="O7" i="59"/>
  <c r="N7" i="59"/>
  <c r="M7" i="59"/>
  <c r="L7" i="59"/>
  <c r="K7" i="59"/>
  <c r="J7" i="59"/>
  <c r="I7" i="59"/>
  <c r="E7" i="59"/>
  <c r="D7" i="59"/>
  <c r="H7" i="59" s="1"/>
  <c r="P6" i="59"/>
  <c r="O6" i="59"/>
  <c r="N6" i="59"/>
  <c r="M6" i="59"/>
  <c r="L6" i="59"/>
  <c r="K6" i="59"/>
  <c r="J6" i="59"/>
  <c r="I6" i="59"/>
  <c r="E6" i="59"/>
  <c r="D6" i="59"/>
  <c r="H6" i="59" s="1"/>
  <c r="P5" i="59"/>
  <c r="P23" i="59" s="1"/>
  <c r="O5" i="59"/>
  <c r="O23" i="59" s="1"/>
  <c r="N5" i="59"/>
  <c r="N23" i="59" s="1"/>
  <c r="M5" i="59"/>
  <c r="M23" i="59" s="1"/>
  <c r="L5" i="59"/>
  <c r="L23" i="59" s="1"/>
  <c r="L24" i="59" s="1"/>
  <c r="K5" i="59"/>
  <c r="K23" i="59" s="1"/>
  <c r="J5" i="59"/>
  <c r="J23" i="59" s="1"/>
  <c r="I5" i="59"/>
  <c r="I23" i="59" s="1"/>
  <c r="E5" i="59"/>
  <c r="E23" i="59" s="1"/>
  <c r="D5" i="59"/>
  <c r="P4" i="59"/>
  <c r="P27" i="59" s="1"/>
  <c r="O4" i="59"/>
  <c r="O27" i="59" s="1"/>
  <c r="N4" i="59"/>
  <c r="N27" i="59" s="1"/>
  <c r="M4" i="59"/>
  <c r="M27" i="59" s="1"/>
  <c r="L4" i="59"/>
  <c r="L27" i="59" s="1"/>
  <c r="K4" i="59"/>
  <c r="K27" i="59" s="1"/>
  <c r="K30" i="59" s="1"/>
  <c r="J4" i="59"/>
  <c r="J27" i="59" s="1"/>
  <c r="I4" i="59"/>
  <c r="I27" i="59" s="1"/>
  <c r="E4" i="59"/>
  <c r="E27" i="59" s="1"/>
  <c r="D4" i="59"/>
  <c r="H3" i="59"/>
  <c r="P2" i="59"/>
  <c r="P20" i="59" s="1"/>
  <c r="O2" i="59"/>
  <c r="O20" i="59" s="1"/>
  <c r="N2" i="59"/>
  <c r="N20" i="59" s="1"/>
  <c r="M2" i="59"/>
  <c r="M20" i="59" s="1"/>
  <c r="L2" i="59"/>
  <c r="L20" i="59" s="1"/>
  <c r="K2" i="59"/>
  <c r="K20" i="59" s="1"/>
  <c r="J2" i="59"/>
  <c r="J20" i="59" s="1"/>
  <c r="I2" i="59"/>
  <c r="I20" i="59" s="1"/>
  <c r="E2" i="59"/>
  <c r="D2" i="59"/>
  <c r="N37" i="58"/>
  <c r="M37" i="58"/>
  <c r="L37" i="58"/>
  <c r="K37" i="58"/>
  <c r="J37" i="58"/>
  <c r="I37" i="58"/>
  <c r="H37" i="58"/>
  <c r="E37" i="58"/>
  <c r="D37" i="58"/>
  <c r="N36" i="58"/>
  <c r="M36" i="58"/>
  <c r="L36" i="58"/>
  <c r="K36" i="58"/>
  <c r="J36" i="58"/>
  <c r="I36" i="58"/>
  <c r="H36" i="58"/>
  <c r="E36" i="58"/>
  <c r="D36" i="58"/>
  <c r="N35" i="58"/>
  <c r="M35" i="58"/>
  <c r="L35" i="58"/>
  <c r="K35" i="58"/>
  <c r="J35" i="58"/>
  <c r="I35" i="58"/>
  <c r="E35" i="58"/>
  <c r="D35" i="58"/>
  <c r="H35" i="58" s="1"/>
  <c r="N34" i="58"/>
  <c r="M34" i="58"/>
  <c r="L34" i="58"/>
  <c r="K34" i="58"/>
  <c r="J34" i="58"/>
  <c r="I34" i="58"/>
  <c r="E34" i="58"/>
  <c r="D34" i="58"/>
  <c r="H34" i="58" s="1"/>
  <c r="N33" i="58"/>
  <c r="M33" i="58"/>
  <c r="L33" i="58"/>
  <c r="K33" i="58"/>
  <c r="J33" i="58"/>
  <c r="I33" i="58"/>
  <c r="E33" i="58"/>
  <c r="D33" i="58"/>
  <c r="H33" i="58" s="1"/>
  <c r="N32" i="58"/>
  <c r="M32" i="58"/>
  <c r="L32" i="58"/>
  <c r="K32" i="58"/>
  <c r="J32" i="58"/>
  <c r="I32" i="58"/>
  <c r="E32" i="58"/>
  <c r="D32" i="58"/>
  <c r="H32" i="58" s="1"/>
  <c r="N25" i="58"/>
  <c r="M25" i="58"/>
  <c r="L25" i="58"/>
  <c r="K25" i="58"/>
  <c r="J25" i="58"/>
  <c r="I25" i="58"/>
  <c r="E25" i="58"/>
  <c r="D25" i="58"/>
  <c r="H25" i="58" s="1"/>
  <c r="H29" i="58" s="1"/>
  <c r="N21" i="58"/>
  <c r="M21" i="58"/>
  <c r="L21" i="58"/>
  <c r="K21" i="58"/>
  <c r="J21" i="58"/>
  <c r="I21" i="58"/>
  <c r="E21" i="58"/>
  <c r="D21" i="58"/>
  <c r="N16" i="58"/>
  <c r="M16" i="58"/>
  <c r="L16" i="58"/>
  <c r="K16" i="58"/>
  <c r="J16" i="58"/>
  <c r="I16" i="58"/>
  <c r="E16" i="58"/>
  <c r="D16" i="58"/>
  <c r="H16" i="58" s="1"/>
  <c r="N15" i="58"/>
  <c r="M15" i="58"/>
  <c r="L15" i="58"/>
  <c r="K15" i="58"/>
  <c r="J15" i="58"/>
  <c r="I15" i="58"/>
  <c r="E15" i="58"/>
  <c r="D15" i="58"/>
  <c r="H15" i="58" s="1"/>
  <c r="N14" i="58"/>
  <c r="M14" i="58"/>
  <c r="L14" i="58"/>
  <c r="K14" i="58"/>
  <c r="J14" i="58"/>
  <c r="I14" i="58"/>
  <c r="E14" i="58"/>
  <c r="D14" i="58"/>
  <c r="H14" i="58" s="1"/>
  <c r="N13" i="58"/>
  <c r="M13" i="58"/>
  <c r="L13" i="58"/>
  <c r="K13" i="58"/>
  <c r="J13" i="58"/>
  <c r="I13" i="58"/>
  <c r="E13" i="58"/>
  <c r="D13" i="58"/>
  <c r="H13" i="58" s="1"/>
  <c r="N12" i="58"/>
  <c r="M12" i="58"/>
  <c r="L12" i="58"/>
  <c r="K12" i="58"/>
  <c r="J12" i="58"/>
  <c r="I12" i="58"/>
  <c r="E12" i="58"/>
  <c r="D12" i="58"/>
  <c r="H12" i="58" s="1"/>
  <c r="N11" i="58"/>
  <c r="M11" i="58"/>
  <c r="L11" i="58"/>
  <c r="K11" i="58"/>
  <c r="J11" i="58"/>
  <c r="I11" i="58"/>
  <c r="E11" i="58"/>
  <c r="D11" i="58"/>
  <c r="H11" i="58" s="1"/>
  <c r="N9" i="58"/>
  <c r="M9" i="58"/>
  <c r="L9" i="58"/>
  <c r="K9" i="58"/>
  <c r="J9" i="58"/>
  <c r="I9" i="58"/>
  <c r="I10" i="58" s="1"/>
  <c r="E9" i="58"/>
  <c r="D9" i="58"/>
  <c r="N8" i="58"/>
  <c r="M8" i="58"/>
  <c r="L8" i="58"/>
  <c r="K8" i="58"/>
  <c r="J8" i="58"/>
  <c r="I8" i="58"/>
  <c r="E8" i="58"/>
  <c r="D8" i="58"/>
  <c r="H8" i="58" s="1"/>
  <c r="N7" i="58"/>
  <c r="M7" i="58"/>
  <c r="L7" i="58"/>
  <c r="K7" i="58"/>
  <c r="J7" i="58"/>
  <c r="I7" i="58"/>
  <c r="E7" i="58"/>
  <c r="D7" i="58"/>
  <c r="H7" i="58" s="1"/>
  <c r="N6" i="58"/>
  <c r="M6" i="58"/>
  <c r="L6" i="58"/>
  <c r="K6" i="58"/>
  <c r="J6" i="58"/>
  <c r="I6" i="58"/>
  <c r="E6" i="58"/>
  <c r="D6" i="58"/>
  <c r="H6" i="58" s="1"/>
  <c r="N5" i="58"/>
  <c r="N23" i="58" s="1"/>
  <c r="M5" i="58"/>
  <c r="M23" i="58" s="1"/>
  <c r="L5" i="58"/>
  <c r="L23" i="58" s="1"/>
  <c r="L24" i="58" s="1"/>
  <c r="K5" i="58"/>
  <c r="K23" i="58" s="1"/>
  <c r="K24" i="58" s="1"/>
  <c r="J5" i="58"/>
  <c r="J23" i="58" s="1"/>
  <c r="I5" i="58"/>
  <c r="I23" i="58" s="1"/>
  <c r="E5" i="58"/>
  <c r="E23" i="58" s="1"/>
  <c r="D5" i="58"/>
  <c r="N4" i="58"/>
  <c r="N27" i="58" s="1"/>
  <c r="M4" i="58"/>
  <c r="M27" i="58" s="1"/>
  <c r="L4" i="58"/>
  <c r="L27" i="58" s="1"/>
  <c r="K4" i="58"/>
  <c r="K27" i="58" s="1"/>
  <c r="J4" i="58"/>
  <c r="J27" i="58" s="1"/>
  <c r="I4" i="58"/>
  <c r="I27" i="58" s="1"/>
  <c r="E4" i="58"/>
  <c r="E27" i="58" s="1"/>
  <c r="D4" i="58"/>
  <c r="H3" i="58"/>
  <c r="N2" i="58"/>
  <c r="N20" i="58" s="1"/>
  <c r="M2" i="58"/>
  <c r="M20" i="58" s="1"/>
  <c r="L2" i="58"/>
  <c r="L20" i="58" s="1"/>
  <c r="K2" i="58"/>
  <c r="K20" i="58" s="1"/>
  <c r="J2" i="58"/>
  <c r="J20" i="58" s="1"/>
  <c r="I2" i="58"/>
  <c r="I20" i="58" s="1"/>
  <c r="E2" i="58"/>
  <c r="D2" i="58"/>
  <c r="P37" i="57"/>
  <c r="O37" i="57"/>
  <c r="N37" i="57"/>
  <c r="M37" i="57"/>
  <c r="L37" i="57"/>
  <c r="K37" i="57"/>
  <c r="J37" i="57"/>
  <c r="I37" i="57"/>
  <c r="H37" i="57"/>
  <c r="E37" i="57"/>
  <c r="D37" i="57"/>
  <c r="P36" i="57"/>
  <c r="O36" i="57"/>
  <c r="N36" i="57"/>
  <c r="M36" i="57"/>
  <c r="L36" i="57"/>
  <c r="K36" i="57"/>
  <c r="J36" i="57"/>
  <c r="I36" i="57"/>
  <c r="H36" i="57"/>
  <c r="E36" i="57"/>
  <c r="D36" i="57"/>
  <c r="P35" i="57"/>
  <c r="O35" i="57"/>
  <c r="N35" i="57"/>
  <c r="M35" i="57"/>
  <c r="L35" i="57"/>
  <c r="K35" i="57"/>
  <c r="J35" i="57"/>
  <c r="I35" i="57"/>
  <c r="E35" i="57"/>
  <c r="D35" i="57"/>
  <c r="H35" i="57" s="1"/>
  <c r="P34" i="57"/>
  <c r="O34" i="57"/>
  <c r="N34" i="57"/>
  <c r="M34" i="57"/>
  <c r="L34" i="57"/>
  <c r="K34" i="57"/>
  <c r="J34" i="57"/>
  <c r="I34" i="57"/>
  <c r="E34" i="57"/>
  <c r="D34" i="57"/>
  <c r="H34" i="57" s="1"/>
  <c r="P33" i="57"/>
  <c r="O33" i="57"/>
  <c r="N33" i="57"/>
  <c r="M33" i="57"/>
  <c r="L33" i="57"/>
  <c r="K33" i="57"/>
  <c r="J33" i="57"/>
  <c r="I33" i="57"/>
  <c r="E33" i="57"/>
  <c r="D33" i="57"/>
  <c r="H33" i="57" s="1"/>
  <c r="P32" i="57"/>
  <c r="O32" i="57"/>
  <c r="N32" i="57"/>
  <c r="M32" i="57"/>
  <c r="L32" i="57"/>
  <c r="K32" i="57"/>
  <c r="J32" i="57"/>
  <c r="I32" i="57"/>
  <c r="E32" i="57"/>
  <c r="D32" i="57"/>
  <c r="H32" i="57" s="1"/>
  <c r="P25" i="57"/>
  <c r="O25" i="57"/>
  <c r="N25" i="57"/>
  <c r="M25" i="57"/>
  <c r="L25" i="57"/>
  <c r="K25" i="57"/>
  <c r="K29" i="57" s="1"/>
  <c r="J25" i="57"/>
  <c r="I25" i="57"/>
  <c r="E25" i="57"/>
  <c r="D25" i="57"/>
  <c r="H25" i="57" s="1"/>
  <c r="H29" i="57" s="1"/>
  <c r="P21" i="57"/>
  <c r="O21" i="57"/>
  <c r="N21" i="57"/>
  <c r="M21" i="57"/>
  <c r="L21" i="57"/>
  <c r="K21" i="57"/>
  <c r="J21" i="57"/>
  <c r="I21" i="57"/>
  <c r="E21" i="57"/>
  <c r="D21" i="57"/>
  <c r="P16" i="57"/>
  <c r="O16" i="57"/>
  <c r="N16" i="57"/>
  <c r="M16" i="57"/>
  <c r="L16" i="57"/>
  <c r="K16" i="57"/>
  <c r="J16" i="57"/>
  <c r="I16" i="57"/>
  <c r="E16" i="57"/>
  <c r="D16" i="57"/>
  <c r="H16" i="57" s="1"/>
  <c r="P15" i="57"/>
  <c r="O15" i="57"/>
  <c r="N15" i="57"/>
  <c r="M15" i="57"/>
  <c r="L15" i="57"/>
  <c r="K15" i="57"/>
  <c r="J15" i="57"/>
  <c r="I15" i="57"/>
  <c r="E15" i="57"/>
  <c r="D15" i="57"/>
  <c r="H15" i="57" s="1"/>
  <c r="P14" i="57"/>
  <c r="O14" i="57"/>
  <c r="N14" i="57"/>
  <c r="M14" i="57"/>
  <c r="L14" i="57"/>
  <c r="K14" i="57"/>
  <c r="J14" i="57"/>
  <c r="I14" i="57"/>
  <c r="E14" i="57"/>
  <c r="D14" i="57"/>
  <c r="H14" i="57" s="1"/>
  <c r="P13" i="57"/>
  <c r="O13" i="57"/>
  <c r="N13" i="57"/>
  <c r="M13" i="57"/>
  <c r="L13" i="57"/>
  <c r="K13" i="57"/>
  <c r="J13" i="57"/>
  <c r="I13" i="57"/>
  <c r="E13" i="57"/>
  <c r="D13" i="57"/>
  <c r="H13" i="57" s="1"/>
  <c r="P12" i="57"/>
  <c r="O12" i="57"/>
  <c r="N12" i="57"/>
  <c r="M12" i="57"/>
  <c r="L12" i="57"/>
  <c r="K12" i="57"/>
  <c r="J12" i="57"/>
  <c r="I12" i="57"/>
  <c r="E12" i="57"/>
  <c r="D12" i="57"/>
  <c r="H12" i="57" s="1"/>
  <c r="P11" i="57"/>
  <c r="O11" i="57"/>
  <c r="N11" i="57"/>
  <c r="M11" i="57"/>
  <c r="L11" i="57"/>
  <c r="K11" i="57"/>
  <c r="J11" i="57"/>
  <c r="I11" i="57"/>
  <c r="E11" i="57"/>
  <c r="D11" i="57"/>
  <c r="H11" i="57" s="1"/>
  <c r="P9" i="57"/>
  <c r="O9" i="57"/>
  <c r="N9" i="57"/>
  <c r="M9" i="57"/>
  <c r="L9" i="57"/>
  <c r="K9" i="57"/>
  <c r="J9" i="57"/>
  <c r="I9" i="57"/>
  <c r="E9" i="57"/>
  <c r="D9" i="57"/>
  <c r="P8" i="57"/>
  <c r="O8" i="57"/>
  <c r="N8" i="57"/>
  <c r="M8" i="57"/>
  <c r="L8" i="57"/>
  <c r="K8" i="57"/>
  <c r="J8" i="57"/>
  <c r="I8" i="57"/>
  <c r="E8" i="57"/>
  <c r="D8" i="57"/>
  <c r="H8" i="57" s="1"/>
  <c r="P7" i="57"/>
  <c r="O7" i="57"/>
  <c r="N7" i="57"/>
  <c r="M7" i="57"/>
  <c r="L7" i="57"/>
  <c r="K7" i="57"/>
  <c r="J7" i="57"/>
  <c r="I7" i="57"/>
  <c r="E7" i="57"/>
  <c r="D7" i="57"/>
  <c r="H7" i="57" s="1"/>
  <c r="P6" i="57"/>
  <c r="O6" i="57"/>
  <c r="N6" i="57"/>
  <c r="M6" i="57"/>
  <c r="L6" i="57"/>
  <c r="K6" i="57"/>
  <c r="J6" i="57"/>
  <c r="I6" i="57"/>
  <c r="E6" i="57"/>
  <c r="D6" i="57"/>
  <c r="H6" i="57" s="1"/>
  <c r="P5" i="57"/>
  <c r="P23" i="57" s="1"/>
  <c r="O5" i="57"/>
  <c r="O23" i="57" s="1"/>
  <c r="N5" i="57"/>
  <c r="N23" i="57" s="1"/>
  <c r="M5" i="57"/>
  <c r="M23" i="57" s="1"/>
  <c r="L5" i="57"/>
  <c r="L23" i="57" s="1"/>
  <c r="L24" i="57" s="1"/>
  <c r="K5" i="57"/>
  <c r="K23" i="57" s="1"/>
  <c r="J5" i="57"/>
  <c r="J23" i="57" s="1"/>
  <c r="I5" i="57"/>
  <c r="I23" i="57" s="1"/>
  <c r="E5" i="57"/>
  <c r="E23" i="57" s="1"/>
  <c r="D5" i="57"/>
  <c r="P4" i="57"/>
  <c r="P27" i="57" s="1"/>
  <c r="O4" i="57"/>
  <c r="O27" i="57" s="1"/>
  <c r="N4" i="57"/>
  <c r="N27" i="57" s="1"/>
  <c r="M4" i="57"/>
  <c r="M27" i="57" s="1"/>
  <c r="L4" i="57"/>
  <c r="L27" i="57" s="1"/>
  <c r="K4" i="57"/>
  <c r="K27" i="57" s="1"/>
  <c r="K30" i="57" s="1"/>
  <c r="J4" i="57"/>
  <c r="J27" i="57" s="1"/>
  <c r="I4" i="57"/>
  <c r="I27" i="57" s="1"/>
  <c r="E4" i="57"/>
  <c r="E27" i="57" s="1"/>
  <c r="D4" i="57"/>
  <c r="H3" i="57"/>
  <c r="P2" i="57"/>
  <c r="P20" i="57" s="1"/>
  <c r="O2" i="57"/>
  <c r="O20" i="57" s="1"/>
  <c r="N2" i="57"/>
  <c r="N20" i="57" s="1"/>
  <c r="M2" i="57"/>
  <c r="M20" i="57" s="1"/>
  <c r="L2" i="57"/>
  <c r="L20" i="57" s="1"/>
  <c r="K2" i="57"/>
  <c r="K20" i="57" s="1"/>
  <c r="J2" i="57"/>
  <c r="J20" i="57" s="1"/>
  <c r="I2" i="57"/>
  <c r="I20" i="57" s="1"/>
  <c r="E2" i="57"/>
  <c r="D2" i="57"/>
  <c r="H2" i="57" s="1"/>
  <c r="P37" i="56"/>
  <c r="O37" i="56"/>
  <c r="N37" i="56"/>
  <c r="M37" i="56"/>
  <c r="L37" i="56"/>
  <c r="K37" i="56"/>
  <c r="J37" i="56"/>
  <c r="I37" i="56"/>
  <c r="H37" i="56"/>
  <c r="E37" i="56"/>
  <c r="D37" i="56"/>
  <c r="P36" i="56"/>
  <c r="O36" i="56"/>
  <c r="N36" i="56"/>
  <c r="M36" i="56"/>
  <c r="L36" i="56"/>
  <c r="K36" i="56"/>
  <c r="J36" i="56"/>
  <c r="I36" i="56"/>
  <c r="H36" i="56"/>
  <c r="E36" i="56"/>
  <c r="D36" i="56"/>
  <c r="P35" i="56"/>
  <c r="O35" i="56"/>
  <c r="N35" i="56"/>
  <c r="M35" i="56"/>
  <c r="L35" i="56"/>
  <c r="K35" i="56"/>
  <c r="J35" i="56"/>
  <c r="I35" i="56"/>
  <c r="E35" i="56"/>
  <c r="D35" i="56"/>
  <c r="H35" i="56" s="1"/>
  <c r="P34" i="56"/>
  <c r="O34" i="56"/>
  <c r="N34" i="56"/>
  <c r="M34" i="56"/>
  <c r="L34" i="56"/>
  <c r="K34" i="56"/>
  <c r="J34" i="56"/>
  <c r="I34" i="56"/>
  <c r="E34" i="56"/>
  <c r="D34" i="56"/>
  <c r="H34" i="56" s="1"/>
  <c r="P33" i="56"/>
  <c r="O33" i="56"/>
  <c r="N33" i="56"/>
  <c r="M33" i="56"/>
  <c r="L33" i="56"/>
  <c r="K33" i="56"/>
  <c r="J33" i="56"/>
  <c r="I33" i="56"/>
  <c r="E33" i="56"/>
  <c r="D33" i="56"/>
  <c r="H33" i="56" s="1"/>
  <c r="P32" i="56"/>
  <c r="O32" i="56"/>
  <c r="N32" i="56"/>
  <c r="M32" i="56"/>
  <c r="L32" i="56"/>
  <c r="K32" i="56"/>
  <c r="J32" i="56"/>
  <c r="I32" i="56"/>
  <c r="E32" i="56"/>
  <c r="D32" i="56"/>
  <c r="H32" i="56" s="1"/>
  <c r="P25" i="56"/>
  <c r="O25" i="56"/>
  <c r="N25" i="56"/>
  <c r="M25" i="56"/>
  <c r="L25" i="56"/>
  <c r="K25" i="56"/>
  <c r="K29" i="56" s="1"/>
  <c r="J25" i="56"/>
  <c r="I25" i="56"/>
  <c r="E25" i="56"/>
  <c r="D25" i="56"/>
  <c r="H25" i="56" s="1"/>
  <c r="H29" i="56" s="1"/>
  <c r="P21" i="56"/>
  <c r="O21" i="56"/>
  <c r="N21" i="56"/>
  <c r="M21" i="56"/>
  <c r="L21" i="56"/>
  <c r="K21" i="56"/>
  <c r="J21" i="56"/>
  <c r="I21" i="56"/>
  <c r="E21" i="56"/>
  <c r="D21" i="56"/>
  <c r="P16" i="56"/>
  <c r="O16" i="56"/>
  <c r="N16" i="56"/>
  <c r="M16" i="56"/>
  <c r="L16" i="56"/>
  <c r="K16" i="56"/>
  <c r="J16" i="56"/>
  <c r="I16" i="56"/>
  <c r="E16" i="56"/>
  <c r="D16" i="56"/>
  <c r="H16" i="56" s="1"/>
  <c r="P15" i="56"/>
  <c r="O15" i="56"/>
  <c r="N15" i="56"/>
  <c r="M15" i="56"/>
  <c r="L15" i="56"/>
  <c r="K15" i="56"/>
  <c r="J15" i="56"/>
  <c r="I15" i="56"/>
  <c r="E15" i="56"/>
  <c r="D15" i="56"/>
  <c r="H15" i="56" s="1"/>
  <c r="P14" i="56"/>
  <c r="O14" i="56"/>
  <c r="N14" i="56"/>
  <c r="M14" i="56"/>
  <c r="L14" i="56"/>
  <c r="K14" i="56"/>
  <c r="J14" i="56"/>
  <c r="I14" i="56"/>
  <c r="E14" i="56"/>
  <c r="D14" i="56"/>
  <c r="H14" i="56" s="1"/>
  <c r="P13" i="56"/>
  <c r="O13" i="56"/>
  <c r="N13" i="56"/>
  <c r="M13" i="56"/>
  <c r="L13" i="56"/>
  <c r="K13" i="56"/>
  <c r="J13" i="56"/>
  <c r="I13" i="56"/>
  <c r="E13" i="56"/>
  <c r="D13" i="56"/>
  <c r="H13" i="56" s="1"/>
  <c r="P12" i="56"/>
  <c r="O12" i="56"/>
  <c r="N12" i="56"/>
  <c r="M12" i="56"/>
  <c r="L12" i="56"/>
  <c r="K12" i="56"/>
  <c r="J12" i="56"/>
  <c r="I12" i="56"/>
  <c r="E12" i="56"/>
  <c r="D12" i="56"/>
  <c r="H12" i="56" s="1"/>
  <c r="P11" i="56"/>
  <c r="O11" i="56"/>
  <c r="N11" i="56"/>
  <c r="M11" i="56"/>
  <c r="L11" i="56"/>
  <c r="K11" i="56"/>
  <c r="J11" i="56"/>
  <c r="I11" i="56"/>
  <c r="E11" i="56"/>
  <c r="D11" i="56"/>
  <c r="H11" i="56" s="1"/>
  <c r="P9" i="56"/>
  <c r="O9" i="56"/>
  <c r="N9" i="56"/>
  <c r="M9" i="56"/>
  <c r="L9" i="56"/>
  <c r="K9" i="56"/>
  <c r="J9" i="56"/>
  <c r="I9" i="56"/>
  <c r="E9" i="56"/>
  <c r="D9" i="56"/>
  <c r="P8" i="56"/>
  <c r="O8" i="56"/>
  <c r="N8" i="56"/>
  <c r="M8" i="56"/>
  <c r="L8" i="56"/>
  <c r="K8" i="56"/>
  <c r="J8" i="56"/>
  <c r="I8" i="56"/>
  <c r="E8" i="56"/>
  <c r="D8" i="56"/>
  <c r="H8" i="56" s="1"/>
  <c r="P7" i="56"/>
  <c r="O7" i="56"/>
  <c r="N7" i="56"/>
  <c r="M7" i="56"/>
  <c r="L7" i="56"/>
  <c r="K7" i="56"/>
  <c r="J7" i="56"/>
  <c r="I7" i="56"/>
  <c r="E7" i="56"/>
  <c r="D7" i="56"/>
  <c r="H7" i="56" s="1"/>
  <c r="P6" i="56"/>
  <c r="O6" i="56"/>
  <c r="N6" i="56"/>
  <c r="M6" i="56"/>
  <c r="L6" i="56"/>
  <c r="K6" i="56"/>
  <c r="J6" i="56"/>
  <c r="I6" i="56"/>
  <c r="E6" i="56"/>
  <c r="D6" i="56"/>
  <c r="H6" i="56" s="1"/>
  <c r="P5" i="56"/>
  <c r="P23" i="56" s="1"/>
  <c r="O5" i="56"/>
  <c r="O23" i="56" s="1"/>
  <c r="N5" i="56"/>
  <c r="N23" i="56" s="1"/>
  <c r="M5" i="56"/>
  <c r="M23" i="56" s="1"/>
  <c r="L5" i="56"/>
  <c r="L23" i="56" s="1"/>
  <c r="L24" i="56" s="1"/>
  <c r="K5" i="56"/>
  <c r="K23" i="56" s="1"/>
  <c r="J5" i="56"/>
  <c r="J23" i="56" s="1"/>
  <c r="I5" i="56"/>
  <c r="I23" i="56" s="1"/>
  <c r="E5" i="56"/>
  <c r="E23" i="56" s="1"/>
  <c r="D5" i="56"/>
  <c r="P4" i="56"/>
  <c r="P27" i="56" s="1"/>
  <c r="O4" i="56"/>
  <c r="O27" i="56" s="1"/>
  <c r="N4" i="56"/>
  <c r="N27" i="56" s="1"/>
  <c r="M4" i="56"/>
  <c r="M27" i="56" s="1"/>
  <c r="L4" i="56"/>
  <c r="L27" i="56" s="1"/>
  <c r="K4" i="56"/>
  <c r="K27" i="56" s="1"/>
  <c r="K30" i="56" s="1"/>
  <c r="J4" i="56"/>
  <c r="J27" i="56" s="1"/>
  <c r="I4" i="56"/>
  <c r="I27" i="56" s="1"/>
  <c r="E4" i="56"/>
  <c r="E27" i="56" s="1"/>
  <c r="D4" i="56"/>
  <c r="H3" i="56"/>
  <c r="P2" i="56"/>
  <c r="P20" i="56" s="1"/>
  <c r="O2" i="56"/>
  <c r="O20" i="56" s="1"/>
  <c r="N2" i="56"/>
  <c r="N20" i="56" s="1"/>
  <c r="M2" i="56"/>
  <c r="M20" i="56" s="1"/>
  <c r="L2" i="56"/>
  <c r="L20" i="56" s="1"/>
  <c r="K2" i="56"/>
  <c r="K20" i="56" s="1"/>
  <c r="J2" i="56"/>
  <c r="J20" i="56" s="1"/>
  <c r="I2" i="56"/>
  <c r="I20" i="56" s="1"/>
  <c r="E2" i="56"/>
  <c r="E20" i="56" s="1"/>
  <c r="D2" i="56"/>
  <c r="H2" i="56" s="1"/>
  <c r="P37" i="55"/>
  <c r="O37" i="55"/>
  <c r="N37" i="55"/>
  <c r="M37" i="55"/>
  <c r="L37" i="55"/>
  <c r="K37" i="55"/>
  <c r="J37" i="55"/>
  <c r="I37" i="55"/>
  <c r="H37" i="55"/>
  <c r="E37" i="55"/>
  <c r="D37" i="55"/>
  <c r="P36" i="55"/>
  <c r="O36" i="55"/>
  <c r="N36" i="55"/>
  <c r="M36" i="55"/>
  <c r="L36" i="55"/>
  <c r="K36" i="55"/>
  <c r="J36" i="55"/>
  <c r="I36" i="55"/>
  <c r="H36" i="55"/>
  <c r="E36" i="55"/>
  <c r="D36" i="55"/>
  <c r="P35" i="55"/>
  <c r="O35" i="55"/>
  <c r="N35" i="55"/>
  <c r="M35" i="55"/>
  <c r="L35" i="55"/>
  <c r="K35" i="55"/>
  <c r="J35" i="55"/>
  <c r="I35" i="55"/>
  <c r="E35" i="55"/>
  <c r="D35" i="55"/>
  <c r="H35" i="55" s="1"/>
  <c r="P34" i="55"/>
  <c r="O34" i="55"/>
  <c r="N34" i="55"/>
  <c r="M34" i="55"/>
  <c r="L34" i="55"/>
  <c r="K34" i="55"/>
  <c r="J34" i="55"/>
  <c r="I34" i="55"/>
  <c r="E34" i="55"/>
  <c r="D34" i="55"/>
  <c r="H34" i="55" s="1"/>
  <c r="P33" i="55"/>
  <c r="O33" i="55"/>
  <c r="N33" i="55"/>
  <c r="M33" i="55"/>
  <c r="L33" i="55"/>
  <c r="K33" i="55"/>
  <c r="J33" i="55"/>
  <c r="I33" i="55"/>
  <c r="E33" i="55"/>
  <c r="D33" i="55"/>
  <c r="H33" i="55" s="1"/>
  <c r="P32" i="55"/>
  <c r="O32" i="55"/>
  <c r="N32" i="55"/>
  <c r="M32" i="55"/>
  <c r="L32" i="55"/>
  <c r="K32" i="55"/>
  <c r="J32" i="55"/>
  <c r="I32" i="55"/>
  <c r="E32" i="55"/>
  <c r="D32" i="55"/>
  <c r="H32" i="55" s="1"/>
  <c r="P25" i="55"/>
  <c r="O25" i="55"/>
  <c r="N25" i="55"/>
  <c r="M25" i="55"/>
  <c r="L25" i="55"/>
  <c r="K25" i="55"/>
  <c r="K29" i="55" s="1"/>
  <c r="J25" i="55"/>
  <c r="I25" i="55"/>
  <c r="E25" i="55"/>
  <c r="D25" i="55"/>
  <c r="H25" i="55" s="1"/>
  <c r="H29" i="55" s="1"/>
  <c r="P21" i="55"/>
  <c r="O21" i="55"/>
  <c r="N21" i="55"/>
  <c r="M21" i="55"/>
  <c r="L21" i="55"/>
  <c r="K21" i="55"/>
  <c r="J21" i="55"/>
  <c r="I21" i="55"/>
  <c r="E21" i="55"/>
  <c r="D21" i="55"/>
  <c r="P16" i="55"/>
  <c r="O16" i="55"/>
  <c r="N16" i="55"/>
  <c r="M16" i="55"/>
  <c r="L16" i="55"/>
  <c r="K16" i="55"/>
  <c r="J16" i="55"/>
  <c r="I16" i="55"/>
  <c r="E16" i="55"/>
  <c r="D16" i="55"/>
  <c r="H16" i="55" s="1"/>
  <c r="P15" i="55"/>
  <c r="O15" i="55"/>
  <c r="N15" i="55"/>
  <c r="M15" i="55"/>
  <c r="L15" i="55"/>
  <c r="K15" i="55"/>
  <c r="J15" i="55"/>
  <c r="I15" i="55"/>
  <c r="E15" i="55"/>
  <c r="D15" i="55"/>
  <c r="H15" i="55" s="1"/>
  <c r="P14" i="55"/>
  <c r="O14" i="55"/>
  <c r="N14" i="55"/>
  <c r="M14" i="55"/>
  <c r="L14" i="55"/>
  <c r="K14" i="55"/>
  <c r="J14" i="55"/>
  <c r="I14" i="55"/>
  <c r="E14" i="55"/>
  <c r="D14" i="55"/>
  <c r="H14" i="55" s="1"/>
  <c r="P13" i="55"/>
  <c r="O13" i="55"/>
  <c r="N13" i="55"/>
  <c r="M13" i="55"/>
  <c r="L13" i="55"/>
  <c r="K13" i="55"/>
  <c r="J13" i="55"/>
  <c r="I13" i="55"/>
  <c r="E13" i="55"/>
  <c r="D13" i="55"/>
  <c r="H13" i="55" s="1"/>
  <c r="P12" i="55"/>
  <c r="O12" i="55"/>
  <c r="N12" i="55"/>
  <c r="M12" i="55"/>
  <c r="L12" i="55"/>
  <c r="K12" i="55"/>
  <c r="J12" i="55"/>
  <c r="I12" i="55"/>
  <c r="E12" i="55"/>
  <c r="D12" i="55"/>
  <c r="H12" i="55" s="1"/>
  <c r="P11" i="55"/>
  <c r="O11" i="55"/>
  <c r="N11" i="55"/>
  <c r="M11" i="55"/>
  <c r="L11" i="55"/>
  <c r="K11" i="55"/>
  <c r="J11" i="55"/>
  <c r="I11" i="55"/>
  <c r="E11" i="55"/>
  <c r="D11" i="55"/>
  <c r="H11" i="55" s="1"/>
  <c r="P9" i="55"/>
  <c r="O9" i="55"/>
  <c r="N9" i="55"/>
  <c r="M9" i="55"/>
  <c r="L9" i="55"/>
  <c r="K9" i="55"/>
  <c r="J9" i="55"/>
  <c r="I9" i="55"/>
  <c r="E9" i="55"/>
  <c r="D9" i="55"/>
  <c r="P8" i="55"/>
  <c r="O8" i="55"/>
  <c r="N8" i="55"/>
  <c r="M8" i="55"/>
  <c r="L8" i="55"/>
  <c r="K8" i="55"/>
  <c r="J8" i="55"/>
  <c r="I8" i="55"/>
  <c r="E8" i="55"/>
  <c r="D8" i="55"/>
  <c r="H8" i="55" s="1"/>
  <c r="P7" i="55"/>
  <c r="O7" i="55"/>
  <c r="N7" i="55"/>
  <c r="M7" i="55"/>
  <c r="L7" i="55"/>
  <c r="K7" i="55"/>
  <c r="J7" i="55"/>
  <c r="I7" i="55"/>
  <c r="E7" i="55"/>
  <c r="D7" i="55"/>
  <c r="H7" i="55" s="1"/>
  <c r="P6" i="55"/>
  <c r="O6" i="55"/>
  <c r="N6" i="55"/>
  <c r="M6" i="55"/>
  <c r="L6" i="55"/>
  <c r="K6" i="55"/>
  <c r="J6" i="55"/>
  <c r="I6" i="55"/>
  <c r="E6" i="55"/>
  <c r="D6" i="55"/>
  <c r="H6" i="55" s="1"/>
  <c r="P5" i="55"/>
  <c r="P23" i="55" s="1"/>
  <c r="O5" i="55"/>
  <c r="O23" i="55" s="1"/>
  <c r="N5" i="55"/>
  <c r="N23" i="55" s="1"/>
  <c r="M5" i="55"/>
  <c r="M23" i="55" s="1"/>
  <c r="L5" i="55"/>
  <c r="L23" i="55" s="1"/>
  <c r="L24" i="55" s="1"/>
  <c r="K5" i="55"/>
  <c r="K23" i="55" s="1"/>
  <c r="J5" i="55"/>
  <c r="J23" i="55" s="1"/>
  <c r="I5" i="55"/>
  <c r="I23" i="55" s="1"/>
  <c r="E5" i="55"/>
  <c r="E23" i="55" s="1"/>
  <c r="D5" i="55"/>
  <c r="P4" i="55"/>
  <c r="P27" i="55" s="1"/>
  <c r="O4" i="55"/>
  <c r="O27" i="55" s="1"/>
  <c r="N4" i="55"/>
  <c r="N27" i="55" s="1"/>
  <c r="M4" i="55"/>
  <c r="M27" i="55" s="1"/>
  <c r="L4" i="55"/>
  <c r="L27" i="55" s="1"/>
  <c r="K4" i="55"/>
  <c r="K27" i="55" s="1"/>
  <c r="K30" i="55" s="1"/>
  <c r="J4" i="55"/>
  <c r="J27" i="55" s="1"/>
  <c r="I4" i="55"/>
  <c r="I27" i="55" s="1"/>
  <c r="E4" i="55"/>
  <c r="E27" i="55" s="1"/>
  <c r="D4" i="55"/>
  <c r="H3" i="55"/>
  <c r="P2" i="55"/>
  <c r="P20" i="55" s="1"/>
  <c r="O2" i="55"/>
  <c r="O20" i="55" s="1"/>
  <c r="N2" i="55"/>
  <c r="N20" i="55" s="1"/>
  <c r="M2" i="55"/>
  <c r="M20" i="55" s="1"/>
  <c r="L2" i="55"/>
  <c r="L20" i="55" s="1"/>
  <c r="K2" i="55"/>
  <c r="K20" i="55" s="1"/>
  <c r="J2" i="55"/>
  <c r="J20" i="55" s="1"/>
  <c r="I2" i="55"/>
  <c r="I20" i="55" s="1"/>
  <c r="E2" i="55"/>
  <c r="E20" i="55" s="1"/>
  <c r="D2" i="55"/>
  <c r="P37" i="54"/>
  <c r="O37" i="54"/>
  <c r="N37" i="54"/>
  <c r="M37" i="54"/>
  <c r="L37" i="54"/>
  <c r="K37" i="54"/>
  <c r="J37" i="54"/>
  <c r="I37" i="54"/>
  <c r="H37" i="54"/>
  <c r="E37" i="54"/>
  <c r="D37" i="54"/>
  <c r="P36" i="54"/>
  <c r="O36" i="54"/>
  <c r="N36" i="54"/>
  <c r="M36" i="54"/>
  <c r="L36" i="54"/>
  <c r="K36" i="54"/>
  <c r="J36" i="54"/>
  <c r="I36" i="54"/>
  <c r="H36" i="54"/>
  <c r="E36" i="54"/>
  <c r="D36" i="54"/>
  <c r="P35" i="54"/>
  <c r="O35" i="54"/>
  <c r="N35" i="54"/>
  <c r="M35" i="54"/>
  <c r="L35" i="54"/>
  <c r="K35" i="54"/>
  <c r="J35" i="54"/>
  <c r="I35" i="54"/>
  <c r="E35" i="54"/>
  <c r="D35" i="54"/>
  <c r="H35" i="54" s="1"/>
  <c r="P34" i="54"/>
  <c r="O34" i="54"/>
  <c r="N34" i="54"/>
  <c r="M34" i="54"/>
  <c r="L34" i="54"/>
  <c r="K34" i="54"/>
  <c r="J34" i="54"/>
  <c r="I34" i="54"/>
  <c r="E34" i="54"/>
  <c r="D34" i="54"/>
  <c r="H34" i="54" s="1"/>
  <c r="P33" i="54"/>
  <c r="O33" i="54"/>
  <c r="N33" i="54"/>
  <c r="M33" i="54"/>
  <c r="L33" i="54"/>
  <c r="K33" i="54"/>
  <c r="J33" i="54"/>
  <c r="I33" i="54"/>
  <c r="E33" i="54"/>
  <c r="D33" i="54"/>
  <c r="H33" i="54" s="1"/>
  <c r="P32" i="54"/>
  <c r="O32" i="54"/>
  <c r="N32" i="54"/>
  <c r="M32" i="54"/>
  <c r="L32" i="54"/>
  <c r="K32" i="54"/>
  <c r="J32" i="54"/>
  <c r="I32" i="54"/>
  <c r="E32" i="54"/>
  <c r="D32" i="54"/>
  <c r="H32" i="54" s="1"/>
  <c r="P25" i="54"/>
  <c r="O25" i="54"/>
  <c r="N25" i="54"/>
  <c r="M25" i="54"/>
  <c r="L25" i="54"/>
  <c r="K25" i="54"/>
  <c r="K29" i="54" s="1"/>
  <c r="J25" i="54"/>
  <c r="I25" i="54"/>
  <c r="E25" i="54"/>
  <c r="D25" i="54"/>
  <c r="H25" i="54" s="1"/>
  <c r="H29" i="54" s="1"/>
  <c r="P21" i="54"/>
  <c r="O21" i="54"/>
  <c r="N21" i="54"/>
  <c r="M21" i="54"/>
  <c r="L21" i="54"/>
  <c r="K21" i="54"/>
  <c r="J21" i="54"/>
  <c r="I21" i="54"/>
  <c r="E21" i="54"/>
  <c r="D21" i="54"/>
  <c r="P16" i="54"/>
  <c r="O16" i="54"/>
  <c r="N16" i="54"/>
  <c r="M16" i="54"/>
  <c r="L16" i="54"/>
  <c r="K16" i="54"/>
  <c r="J16" i="54"/>
  <c r="I16" i="54"/>
  <c r="E16" i="54"/>
  <c r="D16" i="54"/>
  <c r="H16" i="54" s="1"/>
  <c r="P15" i="54"/>
  <c r="O15" i="54"/>
  <c r="N15" i="54"/>
  <c r="M15" i="54"/>
  <c r="L15" i="54"/>
  <c r="K15" i="54"/>
  <c r="J15" i="54"/>
  <c r="I15" i="54"/>
  <c r="E15" i="54"/>
  <c r="D15" i="54"/>
  <c r="H15" i="54" s="1"/>
  <c r="P14" i="54"/>
  <c r="O14" i="54"/>
  <c r="N14" i="54"/>
  <c r="M14" i="54"/>
  <c r="L14" i="54"/>
  <c r="K14" i="54"/>
  <c r="J14" i="54"/>
  <c r="I14" i="54"/>
  <c r="E14" i="54"/>
  <c r="D14" i="54"/>
  <c r="H14" i="54" s="1"/>
  <c r="P13" i="54"/>
  <c r="O13" i="54"/>
  <c r="N13" i="54"/>
  <c r="M13" i="54"/>
  <c r="L13" i="54"/>
  <c r="K13" i="54"/>
  <c r="J13" i="54"/>
  <c r="I13" i="54"/>
  <c r="E13" i="54"/>
  <c r="D13" i="54"/>
  <c r="H13" i="54" s="1"/>
  <c r="P12" i="54"/>
  <c r="O12" i="54"/>
  <c r="N12" i="54"/>
  <c r="M12" i="54"/>
  <c r="L12" i="54"/>
  <c r="K12" i="54"/>
  <c r="J12" i="54"/>
  <c r="I12" i="54"/>
  <c r="E12" i="54"/>
  <c r="D12" i="54"/>
  <c r="H12" i="54" s="1"/>
  <c r="P11" i="54"/>
  <c r="O11" i="54"/>
  <c r="N11" i="54"/>
  <c r="M11" i="54"/>
  <c r="L11" i="54"/>
  <c r="K11" i="54"/>
  <c r="J11" i="54"/>
  <c r="I11" i="54"/>
  <c r="E11" i="54"/>
  <c r="D11" i="54"/>
  <c r="H11" i="54" s="1"/>
  <c r="P9" i="54"/>
  <c r="O9" i="54"/>
  <c r="N9" i="54"/>
  <c r="M9" i="54"/>
  <c r="L9" i="54"/>
  <c r="K9" i="54"/>
  <c r="J9" i="54"/>
  <c r="I9" i="54"/>
  <c r="E9" i="54"/>
  <c r="D9" i="54"/>
  <c r="P8" i="54"/>
  <c r="O8" i="54"/>
  <c r="N8" i="54"/>
  <c r="M8" i="54"/>
  <c r="L8" i="54"/>
  <c r="K8" i="54"/>
  <c r="J8" i="54"/>
  <c r="I8" i="54"/>
  <c r="E8" i="54"/>
  <c r="D8" i="54"/>
  <c r="H8" i="54" s="1"/>
  <c r="P7" i="54"/>
  <c r="O7" i="54"/>
  <c r="N7" i="54"/>
  <c r="M7" i="54"/>
  <c r="L7" i="54"/>
  <c r="K7" i="54"/>
  <c r="J7" i="54"/>
  <c r="I7" i="54"/>
  <c r="E7" i="54"/>
  <c r="D7" i="54"/>
  <c r="H7" i="54" s="1"/>
  <c r="P6" i="54"/>
  <c r="O6" i="54"/>
  <c r="N6" i="54"/>
  <c r="M6" i="54"/>
  <c r="L6" i="54"/>
  <c r="K6" i="54"/>
  <c r="J6" i="54"/>
  <c r="I6" i="54"/>
  <c r="E6" i="54"/>
  <c r="D6" i="54"/>
  <c r="H6" i="54" s="1"/>
  <c r="P5" i="54"/>
  <c r="P23" i="54" s="1"/>
  <c r="O5" i="54"/>
  <c r="O23" i="54" s="1"/>
  <c r="N5" i="54"/>
  <c r="N23" i="54" s="1"/>
  <c r="M5" i="54"/>
  <c r="M23" i="54" s="1"/>
  <c r="L5" i="54"/>
  <c r="L23" i="54" s="1"/>
  <c r="L24" i="54" s="1"/>
  <c r="K5" i="54"/>
  <c r="K23" i="54" s="1"/>
  <c r="J5" i="54"/>
  <c r="J23" i="54" s="1"/>
  <c r="I5" i="54"/>
  <c r="I23" i="54" s="1"/>
  <c r="E5" i="54"/>
  <c r="E23" i="54" s="1"/>
  <c r="D5" i="54"/>
  <c r="P4" i="54"/>
  <c r="P27" i="54" s="1"/>
  <c r="O4" i="54"/>
  <c r="O27" i="54" s="1"/>
  <c r="N4" i="54"/>
  <c r="N27" i="54" s="1"/>
  <c r="M4" i="54"/>
  <c r="M27" i="54" s="1"/>
  <c r="L4" i="54"/>
  <c r="L27" i="54" s="1"/>
  <c r="K4" i="54"/>
  <c r="K27" i="54" s="1"/>
  <c r="K30" i="54" s="1"/>
  <c r="J4" i="54"/>
  <c r="J27" i="54" s="1"/>
  <c r="I4" i="54"/>
  <c r="I27" i="54" s="1"/>
  <c r="E4" i="54"/>
  <c r="E27" i="54" s="1"/>
  <c r="D4" i="54"/>
  <c r="H3" i="54"/>
  <c r="P2" i="54"/>
  <c r="P20" i="54" s="1"/>
  <c r="O2" i="54"/>
  <c r="O20" i="54" s="1"/>
  <c r="N2" i="54"/>
  <c r="N20" i="54" s="1"/>
  <c r="M2" i="54"/>
  <c r="M20" i="54" s="1"/>
  <c r="L2" i="54"/>
  <c r="L20" i="54" s="1"/>
  <c r="K2" i="54"/>
  <c r="K20" i="54" s="1"/>
  <c r="J2" i="54"/>
  <c r="J20" i="54" s="1"/>
  <c r="I2" i="54"/>
  <c r="I20" i="54" s="1"/>
  <c r="E2" i="54"/>
  <c r="E20" i="54" s="1"/>
  <c r="D2" i="54"/>
  <c r="P37" i="53"/>
  <c r="O37" i="53"/>
  <c r="N37" i="53"/>
  <c r="M37" i="53"/>
  <c r="L37" i="53"/>
  <c r="K37" i="53"/>
  <c r="J37" i="53"/>
  <c r="I37" i="53"/>
  <c r="H37" i="53"/>
  <c r="E37" i="53"/>
  <c r="D37" i="53"/>
  <c r="P36" i="53"/>
  <c r="O36" i="53"/>
  <c r="N36" i="53"/>
  <c r="M36" i="53"/>
  <c r="L36" i="53"/>
  <c r="K36" i="53"/>
  <c r="J36" i="53"/>
  <c r="I36" i="53"/>
  <c r="H36" i="53"/>
  <c r="E36" i="53"/>
  <c r="D36" i="53"/>
  <c r="P35" i="53"/>
  <c r="O35" i="53"/>
  <c r="N35" i="53"/>
  <c r="M35" i="53"/>
  <c r="L35" i="53"/>
  <c r="K35" i="53"/>
  <c r="J35" i="53"/>
  <c r="I35" i="53"/>
  <c r="E35" i="53"/>
  <c r="D35" i="53"/>
  <c r="H35" i="53" s="1"/>
  <c r="P34" i="53"/>
  <c r="O34" i="53"/>
  <c r="N34" i="53"/>
  <c r="M34" i="53"/>
  <c r="L34" i="53"/>
  <c r="K34" i="53"/>
  <c r="J34" i="53"/>
  <c r="I34" i="53"/>
  <c r="E34" i="53"/>
  <c r="D34" i="53"/>
  <c r="H34" i="53" s="1"/>
  <c r="P33" i="53"/>
  <c r="O33" i="53"/>
  <c r="N33" i="53"/>
  <c r="M33" i="53"/>
  <c r="L33" i="53"/>
  <c r="K33" i="53"/>
  <c r="J33" i="53"/>
  <c r="I33" i="53"/>
  <c r="E33" i="53"/>
  <c r="D33" i="53"/>
  <c r="H33" i="53" s="1"/>
  <c r="P32" i="53"/>
  <c r="O32" i="53"/>
  <c r="N32" i="53"/>
  <c r="M32" i="53"/>
  <c r="L32" i="53"/>
  <c r="K32" i="53"/>
  <c r="J32" i="53"/>
  <c r="I32" i="53"/>
  <c r="E32" i="53"/>
  <c r="D32" i="53"/>
  <c r="H32" i="53" s="1"/>
  <c r="P25" i="53"/>
  <c r="O25" i="53"/>
  <c r="N25" i="53"/>
  <c r="M25" i="53"/>
  <c r="L25" i="53"/>
  <c r="K25" i="53"/>
  <c r="K29" i="53" s="1"/>
  <c r="J25" i="53"/>
  <c r="I25" i="53"/>
  <c r="E25" i="53"/>
  <c r="D25" i="53"/>
  <c r="H25" i="53" s="1"/>
  <c r="H29" i="53" s="1"/>
  <c r="P21" i="53"/>
  <c r="O21" i="53"/>
  <c r="N21" i="53"/>
  <c r="M21" i="53"/>
  <c r="L21" i="53"/>
  <c r="K21" i="53"/>
  <c r="J21" i="53"/>
  <c r="I21" i="53"/>
  <c r="E21" i="53"/>
  <c r="D21" i="53"/>
  <c r="P16" i="53"/>
  <c r="O16" i="53"/>
  <c r="N16" i="53"/>
  <c r="M16" i="53"/>
  <c r="L16" i="53"/>
  <c r="K16" i="53"/>
  <c r="J16" i="53"/>
  <c r="I16" i="53"/>
  <c r="E16" i="53"/>
  <c r="D16" i="53"/>
  <c r="H16" i="53" s="1"/>
  <c r="P15" i="53"/>
  <c r="O15" i="53"/>
  <c r="N15" i="53"/>
  <c r="M15" i="53"/>
  <c r="L15" i="53"/>
  <c r="K15" i="53"/>
  <c r="J15" i="53"/>
  <c r="I15" i="53"/>
  <c r="E15" i="53"/>
  <c r="D15" i="53"/>
  <c r="H15" i="53" s="1"/>
  <c r="P14" i="53"/>
  <c r="O14" i="53"/>
  <c r="N14" i="53"/>
  <c r="M14" i="53"/>
  <c r="L14" i="53"/>
  <c r="K14" i="53"/>
  <c r="J14" i="53"/>
  <c r="I14" i="53"/>
  <c r="E14" i="53"/>
  <c r="D14" i="53"/>
  <c r="H14" i="53" s="1"/>
  <c r="P13" i="53"/>
  <c r="O13" i="53"/>
  <c r="N13" i="53"/>
  <c r="M13" i="53"/>
  <c r="L13" i="53"/>
  <c r="K13" i="53"/>
  <c r="J13" i="53"/>
  <c r="I13" i="53"/>
  <c r="E13" i="53"/>
  <c r="D13" i="53"/>
  <c r="H13" i="53" s="1"/>
  <c r="P12" i="53"/>
  <c r="O12" i="53"/>
  <c r="N12" i="53"/>
  <c r="M12" i="53"/>
  <c r="L12" i="53"/>
  <c r="K12" i="53"/>
  <c r="J12" i="53"/>
  <c r="I12" i="53"/>
  <c r="E12" i="53"/>
  <c r="D12" i="53"/>
  <c r="H12" i="53" s="1"/>
  <c r="P11" i="53"/>
  <c r="O11" i="53"/>
  <c r="N11" i="53"/>
  <c r="M11" i="53"/>
  <c r="L11" i="53"/>
  <c r="K11" i="53"/>
  <c r="J11" i="53"/>
  <c r="I11" i="53"/>
  <c r="E11" i="53"/>
  <c r="D11" i="53"/>
  <c r="H11" i="53" s="1"/>
  <c r="P9" i="53"/>
  <c r="O9" i="53"/>
  <c r="N9" i="53"/>
  <c r="M9" i="53"/>
  <c r="L9" i="53"/>
  <c r="K9" i="53"/>
  <c r="J9" i="53"/>
  <c r="I9" i="53"/>
  <c r="E9" i="53"/>
  <c r="D9" i="53"/>
  <c r="P8" i="53"/>
  <c r="O8" i="53"/>
  <c r="N8" i="53"/>
  <c r="M8" i="53"/>
  <c r="L8" i="53"/>
  <c r="K8" i="53"/>
  <c r="J8" i="53"/>
  <c r="I8" i="53"/>
  <c r="E8" i="53"/>
  <c r="D8" i="53"/>
  <c r="H8" i="53" s="1"/>
  <c r="P7" i="53"/>
  <c r="O7" i="53"/>
  <c r="N7" i="53"/>
  <c r="M7" i="53"/>
  <c r="L7" i="53"/>
  <c r="K7" i="53"/>
  <c r="J7" i="53"/>
  <c r="I7" i="53"/>
  <c r="E7" i="53"/>
  <c r="D7" i="53"/>
  <c r="H7" i="53" s="1"/>
  <c r="P6" i="53"/>
  <c r="O6" i="53"/>
  <c r="N6" i="53"/>
  <c r="M6" i="53"/>
  <c r="L6" i="53"/>
  <c r="K6" i="53"/>
  <c r="J6" i="53"/>
  <c r="I6" i="53"/>
  <c r="E6" i="53"/>
  <c r="D6" i="53"/>
  <c r="H6" i="53" s="1"/>
  <c r="P5" i="53"/>
  <c r="P23" i="53" s="1"/>
  <c r="O5" i="53"/>
  <c r="O23" i="53" s="1"/>
  <c r="N5" i="53"/>
  <c r="N23" i="53" s="1"/>
  <c r="M5" i="53"/>
  <c r="M23" i="53" s="1"/>
  <c r="L5" i="53"/>
  <c r="L23" i="53" s="1"/>
  <c r="L24" i="53" s="1"/>
  <c r="K5" i="53"/>
  <c r="K23" i="53" s="1"/>
  <c r="J5" i="53"/>
  <c r="J23" i="53" s="1"/>
  <c r="I5" i="53"/>
  <c r="I23" i="53" s="1"/>
  <c r="E5" i="53"/>
  <c r="E23" i="53" s="1"/>
  <c r="D5" i="53"/>
  <c r="P4" i="53"/>
  <c r="P27" i="53" s="1"/>
  <c r="O4" i="53"/>
  <c r="O27" i="53" s="1"/>
  <c r="N4" i="53"/>
  <c r="N27" i="53" s="1"/>
  <c r="M4" i="53"/>
  <c r="M27" i="53" s="1"/>
  <c r="L4" i="53"/>
  <c r="L27" i="53" s="1"/>
  <c r="K4" i="53"/>
  <c r="K27" i="53" s="1"/>
  <c r="K30" i="53" s="1"/>
  <c r="J4" i="53"/>
  <c r="J27" i="53" s="1"/>
  <c r="I4" i="53"/>
  <c r="I27" i="53" s="1"/>
  <c r="E4" i="53"/>
  <c r="E27" i="53" s="1"/>
  <c r="D4" i="53"/>
  <c r="H3" i="53"/>
  <c r="P2" i="53"/>
  <c r="P20" i="53" s="1"/>
  <c r="O2" i="53"/>
  <c r="O20" i="53" s="1"/>
  <c r="N2" i="53"/>
  <c r="N20" i="53" s="1"/>
  <c r="M2" i="53"/>
  <c r="M20" i="53" s="1"/>
  <c r="L2" i="53"/>
  <c r="L20" i="53" s="1"/>
  <c r="K2" i="53"/>
  <c r="K20" i="53" s="1"/>
  <c r="J2" i="53"/>
  <c r="J20" i="53" s="1"/>
  <c r="I2" i="53"/>
  <c r="I20" i="53" s="1"/>
  <c r="E2" i="53"/>
  <c r="D2" i="53"/>
  <c r="H2" i="53" s="1"/>
  <c r="P37" i="52"/>
  <c r="O37" i="52"/>
  <c r="N37" i="52"/>
  <c r="M37" i="52"/>
  <c r="L37" i="52"/>
  <c r="K37" i="52"/>
  <c r="J37" i="52"/>
  <c r="I37" i="52"/>
  <c r="H37" i="52"/>
  <c r="E37" i="52"/>
  <c r="D37" i="52"/>
  <c r="P36" i="52"/>
  <c r="O36" i="52"/>
  <c r="N36" i="52"/>
  <c r="M36" i="52"/>
  <c r="L36" i="52"/>
  <c r="K36" i="52"/>
  <c r="J36" i="52"/>
  <c r="I36" i="52"/>
  <c r="H36" i="52"/>
  <c r="E36" i="52"/>
  <c r="D36" i="52"/>
  <c r="P35" i="52"/>
  <c r="O35" i="52"/>
  <c r="N35" i="52"/>
  <c r="M35" i="52"/>
  <c r="L35" i="52"/>
  <c r="K35" i="52"/>
  <c r="J35" i="52"/>
  <c r="I35" i="52"/>
  <c r="E35" i="52"/>
  <c r="D35" i="52"/>
  <c r="H35" i="52" s="1"/>
  <c r="P34" i="52"/>
  <c r="O34" i="52"/>
  <c r="N34" i="52"/>
  <c r="M34" i="52"/>
  <c r="L34" i="52"/>
  <c r="K34" i="52"/>
  <c r="J34" i="52"/>
  <c r="I34" i="52"/>
  <c r="E34" i="52"/>
  <c r="D34" i="52"/>
  <c r="H34" i="52" s="1"/>
  <c r="P33" i="52"/>
  <c r="O33" i="52"/>
  <c r="N33" i="52"/>
  <c r="M33" i="52"/>
  <c r="L33" i="52"/>
  <c r="K33" i="52"/>
  <c r="J33" i="52"/>
  <c r="I33" i="52"/>
  <c r="E33" i="52"/>
  <c r="D33" i="52"/>
  <c r="H33" i="52" s="1"/>
  <c r="P32" i="52"/>
  <c r="O32" i="52"/>
  <c r="N32" i="52"/>
  <c r="M32" i="52"/>
  <c r="L32" i="52"/>
  <c r="K32" i="52"/>
  <c r="J32" i="52"/>
  <c r="I32" i="52"/>
  <c r="E32" i="52"/>
  <c r="D32" i="52"/>
  <c r="H32" i="52" s="1"/>
  <c r="P25" i="52"/>
  <c r="O25" i="52"/>
  <c r="N25" i="52"/>
  <c r="M25" i="52"/>
  <c r="L25" i="52"/>
  <c r="K25" i="52"/>
  <c r="K29" i="52" s="1"/>
  <c r="J25" i="52"/>
  <c r="I25" i="52"/>
  <c r="E25" i="52"/>
  <c r="D25" i="52"/>
  <c r="H25" i="52" s="1"/>
  <c r="H29" i="52" s="1"/>
  <c r="P21" i="52"/>
  <c r="O21" i="52"/>
  <c r="N21" i="52"/>
  <c r="M21" i="52"/>
  <c r="L21" i="52"/>
  <c r="K21" i="52"/>
  <c r="J21" i="52"/>
  <c r="I21" i="52"/>
  <c r="E21" i="52"/>
  <c r="D21" i="52"/>
  <c r="P16" i="52"/>
  <c r="O16" i="52"/>
  <c r="N16" i="52"/>
  <c r="M16" i="52"/>
  <c r="L16" i="52"/>
  <c r="K16" i="52"/>
  <c r="J16" i="52"/>
  <c r="I16" i="52"/>
  <c r="E16" i="52"/>
  <c r="D16" i="52"/>
  <c r="H16" i="52" s="1"/>
  <c r="P15" i="52"/>
  <c r="O15" i="52"/>
  <c r="N15" i="52"/>
  <c r="M15" i="52"/>
  <c r="L15" i="52"/>
  <c r="K15" i="52"/>
  <c r="J15" i="52"/>
  <c r="I15" i="52"/>
  <c r="E15" i="52"/>
  <c r="D15" i="52"/>
  <c r="H15" i="52" s="1"/>
  <c r="P14" i="52"/>
  <c r="O14" i="52"/>
  <c r="N14" i="52"/>
  <c r="M14" i="52"/>
  <c r="L14" i="52"/>
  <c r="K14" i="52"/>
  <c r="J14" i="52"/>
  <c r="I14" i="52"/>
  <c r="E14" i="52"/>
  <c r="D14" i="52"/>
  <c r="H14" i="52" s="1"/>
  <c r="P13" i="52"/>
  <c r="O13" i="52"/>
  <c r="N13" i="52"/>
  <c r="M13" i="52"/>
  <c r="L13" i="52"/>
  <c r="K13" i="52"/>
  <c r="J13" i="52"/>
  <c r="I13" i="52"/>
  <c r="E13" i="52"/>
  <c r="D13" i="52"/>
  <c r="H13" i="52" s="1"/>
  <c r="P12" i="52"/>
  <c r="O12" i="52"/>
  <c r="N12" i="52"/>
  <c r="M12" i="52"/>
  <c r="L12" i="52"/>
  <c r="K12" i="52"/>
  <c r="J12" i="52"/>
  <c r="I12" i="52"/>
  <c r="E12" i="52"/>
  <c r="D12" i="52"/>
  <c r="H12" i="52" s="1"/>
  <c r="P11" i="52"/>
  <c r="O11" i="52"/>
  <c r="N11" i="52"/>
  <c r="M11" i="52"/>
  <c r="L11" i="52"/>
  <c r="K11" i="52"/>
  <c r="J11" i="52"/>
  <c r="I11" i="52"/>
  <c r="E11" i="52"/>
  <c r="D11" i="52"/>
  <c r="H11" i="52" s="1"/>
  <c r="P9" i="52"/>
  <c r="O9" i="52"/>
  <c r="N9" i="52"/>
  <c r="M9" i="52"/>
  <c r="L9" i="52"/>
  <c r="K9" i="52"/>
  <c r="J9" i="52"/>
  <c r="I9" i="52"/>
  <c r="E9" i="52"/>
  <c r="D9" i="52"/>
  <c r="P8" i="52"/>
  <c r="O8" i="52"/>
  <c r="N8" i="52"/>
  <c r="M8" i="52"/>
  <c r="L8" i="52"/>
  <c r="K8" i="52"/>
  <c r="J8" i="52"/>
  <c r="I8" i="52"/>
  <c r="E8" i="52"/>
  <c r="D8" i="52"/>
  <c r="H8" i="52" s="1"/>
  <c r="P7" i="52"/>
  <c r="O7" i="52"/>
  <c r="N7" i="52"/>
  <c r="M7" i="52"/>
  <c r="L7" i="52"/>
  <c r="K7" i="52"/>
  <c r="J7" i="52"/>
  <c r="I7" i="52"/>
  <c r="E7" i="52"/>
  <c r="D7" i="52"/>
  <c r="H7" i="52" s="1"/>
  <c r="P6" i="52"/>
  <c r="O6" i="52"/>
  <c r="N6" i="52"/>
  <c r="M6" i="52"/>
  <c r="L6" i="52"/>
  <c r="K6" i="52"/>
  <c r="J6" i="52"/>
  <c r="I6" i="52"/>
  <c r="E6" i="52"/>
  <c r="D6" i="52"/>
  <c r="H6" i="52" s="1"/>
  <c r="P5" i="52"/>
  <c r="P23" i="52" s="1"/>
  <c r="O5" i="52"/>
  <c r="O23" i="52" s="1"/>
  <c r="N5" i="52"/>
  <c r="N23" i="52" s="1"/>
  <c r="M5" i="52"/>
  <c r="M23" i="52" s="1"/>
  <c r="L5" i="52"/>
  <c r="L23" i="52" s="1"/>
  <c r="L24" i="52" s="1"/>
  <c r="K5" i="52"/>
  <c r="K23" i="52" s="1"/>
  <c r="J5" i="52"/>
  <c r="J23" i="52" s="1"/>
  <c r="I5" i="52"/>
  <c r="I23" i="52" s="1"/>
  <c r="E5" i="52"/>
  <c r="E23" i="52" s="1"/>
  <c r="D5" i="52"/>
  <c r="P4" i="52"/>
  <c r="P27" i="52" s="1"/>
  <c r="O4" i="52"/>
  <c r="O27" i="52" s="1"/>
  <c r="N4" i="52"/>
  <c r="N27" i="52" s="1"/>
  <c r="M4" i="52"/>
  <c r="M27" i="52" s="1"/>
  <c r="L4" i="52"/>
  <c r="L27" i="52" s="1"/>
  <c r="K4" i="52"/>
  <c r="K27" i="52" s="1"/>
  <c r="K30" i="52" s="1"/>
  <c r="J4" i="52"/>
  <c r="J27" i="52" s="1"/>
  <c r="I4" i="52"/>
  <c r="I27" i="52" s="1"/>
  <c r="E4" i="52"/>
  <c r="E27" i="52" s="1"/>
  <c r="D4" i="52"/>
  <c r="H3" i="52"/>
  <c r="P2" i="52"/>
  <c r="P20" i="52" s="1"/>
  <c r="O2" i="52"/>
  <c r="O20" i="52" s="1"/>
  <c r="N2" i="52"/>
  <c r="N20" i="52" s="1"/>
  <c r="M2" i="52"/>
  <c r="M20" i="52" s="1"/>
  <c r="L2" i="52"/>
  <c r="L20" i="52" s="1"/>
  <c r="K2" i="52"/>
  <c r="K20" i="52" s="1"/>
  <c r="J2" i="52"/>
  <c r="J20" i="52" s="1"/>
  <c r="I2" i="52"/>
  <c r="I20" i="52" s="1"/>
  <c r="E2" i="52"/>
  <c r="D2" i="52"/>
  <c r="H2" i="52" s="1"/>
  <c r="P37" i="51"/>
  <c r="O37" i="51"/>
  <c r="N37" i="51"/>
  <c r="M37" i="51"/>
  <c r="L37" i="51"/>
  <c r="K37" i="51"/>
  <c r="J37" i="51"/>
  <c r="I37" i="51"/>
  <c r="H37" i="51"/>
  <c r="E37" i="51"/>
  <c r="D37" i="51"/>
  <c r="P36" i="51"/>
  <c r="O36" i="51"/>
  <c r="N36" i="51"/>
  <c r="M36" i="51"/>
  <c r="L36" i="51"/>
  <c r="K36" i="51"/>
  <c r="J36" i="51"/>
  <c r="I36" i="51"/>
  <c r="H36" i="51"/>
  <c r="E36" i="51"/>
  <c r="D36" i="51"/>
  <c r="P35" i="51"/>
  <c r="O35" i="51"/>
  <c r="N35" i="51"/>
  <c r="M35" i="51"/>
  <c r="L35" i="51"/>
  <c r="K35" i="51"/>
  <c r="J35" i="51"/>
  <c r="I35" i="51"/>
  <c r="E35" i="51"/>
  <c r="D35" i="51"/>
  <c r="H35" i="51" s="1"/>
  <c r="P34" i="51"/>
  <c r="O34" i="51"/>
  <c r="N34" i="51"/>
  <c r="M34" i="51"/>
  <c r="L34" i="51"/>
  <c r="K34" i="51"/>
  <c r="J34" i="51"/>
  <c r="I34" i="51"/>
  <c r="E34" i="51"/>
  <c r="D34" i="51"/>
  <c r="H34" i="51" s="1"/>
  <c r="P33" i="51"/>
  <c r="O33" i="51"/>
  <c r="N33" i="51"/>
  <c r="M33" i="51"/>
  <c r="L33" i="51"/>
  <c r="K33" i="51"/>
  <c r="J33" i="51"/>
  <c r="I33" i="51"/>
  <c r="E33" i="51"/>
  <c r="D33" i="51"/>
  <c r="H33" i="51" s="1"/>
  <c r="P32" i="51"/>
  <c r="O32" i="51"/>
  <c r="N32" i="51"/>
  <c r="M32" i="51"/>
  <c r="L32" i="51"/>
  <c r="K32" i="51"/>
  <c r="J32" i="51"/>
  <c r="I32" i="51"/>
  <c r="E32" i="51"/>
  <c r="D32" i="51"/>
  <c r="H32" i="51" s="1"/>
  <c r="P25" i="51"/>
  <c r="O25" i="51"/>
  <c r="N25" i="51"/>
  <c r="M25" i="51"/>
  <c r="L25" i="51"/>
  <c r="K25" i="51"/>
  <c r="K29" i="51" s="1"/>
  <c r="J25" i="51"/>
  <c r="I25" i="51"/>
  <c r="E25" i="51"/>
  <c r="D25" i="51"/>
  <c r="H25" i="51" s="1"/>
  <c r="H29" i="51" s="1"/>
  <c r="P21" i="51"/>
  <c r="O21" i="51"/>
  <c r="N21" i="51"/>
  <c r="M21" i="51"/>
  <c r="L21" i="51"/>
  <c r="K21" i="51"/>
  <c r="J21" i="51"/>
  <c r="I21" i="51"/>
  <c r="E21" i="51"/>
  <c r="D21" i="51"/>
  <c r="P16" i="51"/>
  <c r="O16" i="51"/>
  <c r="N16" i="51"/>
  <c r="M16" i="51"/>
  <c r="L16" i="51"/>
  <c r="K16" i="51"/>
  <c r="J16" i="51"/>
  <c r="I16" i="51"/>
  <c r="E16" i="51"/>
  <c r="D16" i="51"/>
  <c r="H16" i="51" s="1"/>
  <c r="P15" i="51"/>
  <c r="O15" i="51"/>
  <c r="N15" i="51"/>
  <c r="M15" i="51"/>
  <c r="L15" i="51"/>
  <c r="K15" i="51"/>
  <c r="J15" i="51"/>
  <c r="I15" i="51"/>
  <c r="E15" i="51"/>
  <c r="D15" i="51"/>
  <c r="H15" i="51" s="1"/>
  <c r="P14" i="51"/>
  <c r="O14" i="51"/>
  <c r="N14" i="51"/>
  <c r="M14" i="51"/>
  <c r="L14" i="51"/>
  <c r="K14" i="51"/>
  <c r="J14" i="51"/>
  <c r="I14" i="51"/>
  <c r="E14" i="51"/>
  <c r="D14" i="51"/>
  <c r="H14" i="51" s="1"/>
  <c r="P13" i="51"/>
  <c r="O13" i="51"/>
  <c r="N13" i="51"/>
  <c r="M13" i="51"/>
  <c r="L13" i="51"/>
  <c r="K13" i="51"/>
  <c r="J13" i="51"/>
  <c r="I13" i="51"/>
  <c r="E13" i="51"/>
  <c r="D13" i="51"/>
  <c r="H13" i="51" s="1"/>
  <c r="P12" i="51"/>
  <c r="O12" i="51"/>
  <c r="N12" i="51"/>
  <c r="M12" i="51"/>
  <c r="L12" i="51"/>
  <c r="K12" i="51"/>
  <c r="J12" i="51"/>
  <c r="I12" i="51"/>
  <c r="E12" i="51"/>
  <c r="D12" i="51"/>
  <c r="H12" i="51" s="1"/>
  <c r="P11" i="51"/>
  <c r="O11" i="51"/>
  <c r="N11" i="51"/>
  <c r="M11" i="51"/>
  <c r="L11" i="51"/>
  <c r="K11" i="51"/>
  <c r="J11" i="51"/>
  <c r="I11" i="51"/>
  <c r="E11" i="51"/>
  <c r="D11" i="51"/>
  <c r="H11" i="51" s="1"/>
  <c r="P9" i="51"/>
  <c r="O9" i="51"/>
  <c r="N9" i="51"/>
  <c r="M9" i="51"/>
  <c r="L9" i="51"/>
  <c r="K9" i="51"/>
  <c r="J9" i="51"/>
  <c r="I9" i="51"/>
  <c r="E9" i="51"/>
  <c r="D9" i="51"/>
  <c r="P8" i="51"/>
  <c r="O8" i="51"/>
  <c r="N8" i="51"/>
  <c r="M8" i="51"/>
  <c r="L8" i="51"/>
  <c r="K8" i="51"/>
  <c r="J8" i="51"/>
  <c r="I8" i="51"/>
  <c r="E8" i="51"/>
  <c r="D8" i="51"/>
  <c r="H8" i="51" s="1"/>
  <c r="P7" i="51"/>
  <c r="O7" i="51"/>
  <c r="N7" i="51"/>
  <c r="M7" i="51"/>
  <c r="L7" i="51"/>
  <c r="K7" i="51"/>
  <c r="J7" i="51"/>
  <c r="I7" i="51"/>
  <c r="E7" i="51"/>
  <c r="D7" i="51"/>
  <c r="H7" i="51" s="1"/>
  <c r="P6" i="51"/>
  <c r="O6" i="51"/>
  <c r="N6" i="51"/>
  <c r="M6" i="51"/>
  <c r="L6" i="51"/>
  <c r="K6" i="51"/>
  <c r="J6" i="51"/>
  <c r="I6" i="51"/>
  <c r="E6" i="51"/>
  <c r="D6" i="51"/>
  <c r="H6" i="51" s="1"/>
  <c r="P5" i="51"/>
  <c r="P23" i="51" s="1"/>
  <c r="O5" i="51"/>
  <c r="O23" i="51" s="1"/>
  <c r="N5" i="51"/>
  <c r="N23" i="51" s="1"/>
  <c r="M5" i="51"/>
  <c r="M23" i="51" s="1"/>
  <c r="L5" i="51"/>
  <c r="L23" i="51" s="1"/>
  <c r="L24" i="51" s="1"/>
  <c r="K5" i="51"/>
  <c r="K23" i="51" s="1"/>
  <c r="J5" i="51"/>
  <c r="J23" i="51" s="1"/>
  <c r="I5" i="51"/>
  <c r="I23" i="51" s="1"/>
  <c r="E5" i="51"/>
  <c r="E23" i="51" s="1"/>
  <c r="D5" i="51"/>
  <c r="P4" i="51"/>
  <c r="P27" i="51" s="1"/>
  <c r="O4" i="51"/>
  <c r="O27" i="51" s="1"/>
  <c r="N4" i="51"/>
  <c r="N27" i="51" s="1"/>
  <c r="M4" i="51"/>
  <c r="M27" i="51" s="1"/>
  <c r="L4" i="51"/>
  <c r="L27" i="51" s="1"/>
  <c r="K4" i="51"/>
  <c r="K27" i="51" s="1"/>
  <c r="K30" i="51" s="1"/>
  <c r="J4" i="51"/>
  <c r="J27" i="51" s="1"/>
  <c r="I4" i="51"/>
  <c r="I27" i="51" s="1"/>
  <c r="E4" i="51"/>
  <c r="E27" i="51" s="1"/>
  <c r="D4" i="51"/>
  <c r="H3" i="51"/>
  <c r="P2" i="51"/>
  <c r="P20" i="51" s="1"/>
  <c r="O2" i="51"/>
  <c r="O20" i="51" s="1"/>
  <c r="N2" i="51"/>
  <c r="N20" i="51" s="1"/>
  <c r="M2" i="51"/>
  <c r="M20" i="51" s="1"/>
  <c r="L2" i="51"/>
  <c r="L20" i="51" s="1"/>
  <c r="K2" i="51"/>
  <c r="K20" i="51" s="1"/>
  <c r="J2" i="51"/>
  <c r="J20" i="51" s="1"/>
  <c r="I2" i="51"/>
  <c r="I20" i="51" s="1"/>
  <c r="E2" i="51"/>
  <c r="D2" i="51"/>
  <c r="P37" i="50"/>
  <c r="O37" i="50"/>
  <c r="N37" i="50"/>
  <c r="M37" i="50"/>
  <c r="L37" i="50"/>
  <c r="K37" i="50"/>
  <c r="J37" i="50"/>
  <c r="I37" i="50"/>
  <c r="H37" i="50"/>
  <c r="E37" i="50"/>
  <c r="D37" i="50"/>
  <c r="P36" i="50"/>
  <c r="O36" i="50"/>
  <c r="N36" i="50"/>
  <c r="M36" i="50"/>
  <c r="L36" i="50"/>
  <c r="K36" i="50"/>
  <c r="J36" i="50"/>
  <c r="I36" i="50"/>
  <c r="H36" i="50"/>
  <c r="E36" i="50"/>
  <c r="D36" i="50"/>
  <c r="P35" i="50"/>
  <c r="O35" i="50"/>
  <c r="N35" i="50"/>
  <c r="M35" i="50"/>
  <c r="L35" i="50"/>
  <c r="K35" i="50"/>
  <c r="J35" i="50"/>
  <c r="I35" i="50"/>
  <c r="E35" i="50"/>
  <c r="D35" i="50"/>
  <c r="H35" i="50" s="1"/>
  <c r="P34" i="50"/>
  <c r="O34" i="50"/>
  <c r="N34" i="50"/>
  <c r="M34" i="50"/>
  <c r="L34" i="50"/>
  <c r="K34" i="50"/>
  <c r="J34" i="50"/>
  <c r="I34" i="50"/>
  <c r="E34" i="50"/>
  <c r="D34" i="50"/>
  <c r="H34" i="50" s="1"/>
  <c r="P33" i="50"/>
  <c r="O33" i="50"/>
  <c r="N33" i="50"/>
  <c r="M33" i="50"/>
  <c r="L33" i="50"/>
  <c r="K33" i="50"/>
  <c r="J33" i="50"/>
  <c r="I33" i="50"/>
  <c r="E33" i="50"/>
  <c r="D33" i="50"/>
  <c r="H33" i="50" s="1"/>
  <c r="P32" i="50"/>
  <c r="O32" i="50"/>
  <c r="N32" i="50"/>
  <c r="M32" i="50"/>
  <c r="L32" i="50"/>
  <c r="K32" i="50"/>
  <c r="J32" i="50"/>
  <c r="I32" i="50"/>
  <c r="E32" i="50"/>
  <c r="D32" i="50"/>
  <c r="H32" i="50" s="1"/>
  <c r="P25" i="50"/>
  <c r="O25" i="50"/>
  <c r="N25" i="50"/>
  <c r="M25" i="50"/>
  <c r="L25" i="50"/>
  <c r="K25" i="50"/>
  <c r="K29" i="50" s="1"/>
  <c r="J25" i="50"/>
  <c r="I25" i="50"/>
  <c r="E25" i="50"/>
  <c r="D25" i="50"/>
  <c r="H25" i="50" s="1"/>
  <c r="H29" i="50" s="1"/>
  <c r="P21" i="50"/>
  <c r="O21" i="50"/>
  <c r="N21" i="50"/>
  <c r="M21" i="50"/>
  <c r="L21" i="50"/>
  <c r="K21" i="50"/>
  <c r="J21" i="50"/>
  <c r="I21" i="50"/>
  <c r="E21" i="50"/>
  <c r="D21" i="50"/>
  <c r="P16" i="50"/>
  <c r="O16" i="50"/>
  <c r="N16" i="50"/>
  <c r="M16" i="50"/>
  <c r="L16" i="50"/>
  <c r="K16" i="50"/>
  <c r="J16" i="50"/>
  <c r="I16" i="50"/>
  <c r="E16" i="50"/>
  <c r="D16" i="50"/>
  <c r="H16" i="50" s="1"/>
  <c r="P15" i="50"/>
  <c r="O15" i="50"/>
  <c r="N15" i="50"/>
  <c r="M15" i="50"/>
  <c r="L15" i="50"/>
  <c r="K15" i="50"/>
  <c r="J15" i="50"/>
  <c r="I15" i="50"/>
  <c r="E15" i="50"/>
  <c r="D15" i="50"/>
  <c r="H15" i="50" s="1"/>
  <c r="P14" i="50"/>
  <c r="O14" i="50"/>
  <c r="N14" i="50"/>
  <c r="M14" i="50"/>
  <c r="L14" i="50"/>
  <c r="K14" i="50"/>
  <c r="J14" i="50"/>
  <c r="I14" i="50"/>
  <c r="E14" i="50"/>
  <c r="D14" i="50"/>
  <c r="H14" i="50" s="1"/>
  <c r="P13" i="50"/>
  <c r="O13" i="50"/>
  <c r="N13" i="50"/>
  <c r="M13" i="50"/>
  <c r="L13" i="50"/>
  <c r="K13" i="50"/>
  <c r="J13" i="50"/>
  <c r="I13" i="50"/>
  <c r="E13" i="50"/>
  <c r="D13" i="50"/>
  <c r="H13" i="50" s="1"/>
  <c r="P12" i="50"/>
  <c r="O12" i="50"/>
  <c r="N12" i="50"/>
  <c r="M12" i="50"/>
  <c r="L12" i="50"/>
  <c r="K12" i="50"/>
  <c r="J12" i="50"/>
  <c r="I12" i="50"/>
  <c r="E12" i="50"/>
  <c r="D12" i="50"/>
  <c r="H12" i="50" s="1"/>
  <c r="P11" i="50"/>
  <c r="O11" i="50"/>
  <c r="N11" i="50"/>
  <c r="M11" i="50"/>
  <c r="L11" i="50"/>
  <c r="K11" i="50"/>
  <c r="J11" i="50"/>
  <c r="I11" i="50"/>
  <c r="E11" i="50"/>
  <c r="D11" i="50"/>
  <c r="H11" i="50" s="1"/>
  <c r="P9" i="50"/>
  <c r="O9" i="50"/>
  <c r="N9" i="50"/>
  <c r="M9" i="50"/>
  <c r="L9" i="50"/>
  <c r="K9" i="50"/>
  <c r="J9" i="50"/>
  <c r="I9" i="50"/>
  <c r="E9" i="50"/>
  <c r="D9" i="50"/>
  <c r="P8" i="50"/>
  <c r="O8" i="50"/>
  <c r="N8" i="50"/>
  <c r="M8" i="50"/>
  <c r="L8" i="50"/>
  <c r="K8" i="50"/>
  <c r="J8" i="50"/>
  <c r="I8" i="50"/>
  <c r="E8" i="50"/>
  <c r="D8" i="50"/>
  <c r="H8" i="50" s="1"/>
  <c r="P7" i="50"/>
  <c r="O7" i="50"/>
  <c r="N7" i="50"/>
  <c r="M7" i="50"/>
  <c r="L7" i="50"/>
  <c r="K7" i="50"/>
  <c r="J7" i="50"/>
  <c r="I7" i="50"/>
  <c r="E7" i="50"/>
  <c r="D7" i="50"/>
  <c r="H7" i="50" s="1"/>
  <c r="P6" i="50"/>
  <c r="O6" i="50"/>
  <c r="N6" i="50"/>
  <c r="M6" i="50"/>
  <c r="L6" i="50"/>
  <c r="K6" i="50"/>
  <c r="J6" i="50"/>
  <c r="I6" i="50"/>
  <c r="E6" i="50"/>
  <c r="D6" i="50"/>
  <c r="H6" i="50" s="1"/>
  <c r="P5" i="50"/>
  <c r="P23" i="50" s="1"/>
  <c r="O5" i="50"/>
  <c r="O23" i="50" s="1"/>
  <c r="N5" i="50"/>
  <c r="N23" i="50" s="1"/>
  <c r="M5" i="50"/>
  <c r="M23" i="50" s="1"/>
  <c r="L5" i="50"/>
  <c r="L23" i="50" s="1"/>
  <c r="L24" i="50" s="1"/>
  <c r="K5" i="50"/>
  <c r="K23" i="50" s="1"/>
  <c r="J5" i="50"/>
  <c r="J23" i="50" s="1"/>
  <c r="I5" i="50"/>
  <c r="I23" i="50" s="1"/>
  <c r="E5" i="50"/>
  <c r="E23" i="50" s="1"/>
  <c r="D5" i="50"/>
  <c r="P4" i="50"/>
  <c r="P27" i="50" s="1"/>
  <c r="O4" i="50"/>
  <c r="O27" i="50" s="1"/>
  <c r="N4" i="50"/>
  <c r="N27" i="50" s="1"/>
  <c r="M4" i="50"/>
  <c r="M27" i="50" s="1"/>
  <c r="L4" i="50"/>
  <c r="L27" i="50" s="1"/>
  <c r="K4" i="50"/>
  <c r="K27" i="50" s="1"/>
  <c r="K30" i="50" s="1"/>
  <c r="J4" i="50"/>
  <c r="J27" i="50" s="1"/>
  <c r="I4" i="50"/>
  <c r="I27" i="50" s="1"/>
  <c r="E4" i="50"/>
  <c r="E27" i="50" s="1"/>
  <c r="D4" i="50"/>
  <c r="H3" i="50"/>
  <c r="P2" i="50"/>
  <c r="P20" i="50" s="1"/>
  <c r="O2" i="50"/>
  <c r="O20" i="50" s="1"/>
  <c r="N2" i="50"/>
  <c r="N20" i="50" s="1"/>
  <c r="M2" i="50"/>
  <c r="M20" i="50" s="1"/>
  <c r="L2" i="50"/>
  <c r="L20" i="50" s="1"/>
  <c r="K2" i="50"/>
  <c r="K20" i="50" s="1"/>
  <c r="J2" i="50"/>
  <c r="J20" i="50" s="1"/>
  <c r="I2" i="50"/>
  <c r="I20" i="50" s="1"/>
  <c r="E2" i="50"/>
  <c r="D2" i="50"/>
  <c r="Q37" i="49"/>
  <c r="P37" i="49"/>
  <c r="O37" i="49"/>
  <c r="N37" i="49"/>
  <c r="M37" i="49"/>
  <c r="L37" i="49"/>
  <c r="K37" i="49"/>
  <c r="J37" i="49"/>
  <c r="I37" i="49"/>
  <c r="H37" i="49"/>
  <c r="E37" i="49"/>
  <c r="D37" i="49"/>
  <c r="Q36" i="49"/>
  <c r="P36" i="49"/>
  <c r="O36" i="49"/>
  <c r="N36" i="49"/>
  <c r="M36" i="49"/>
  <c r="L36" i="49"/>
  <c r="K36" i="49"/>
  <c r="J36" i="49"/>
  <c r="I36" i="49"/>
  <c r="H36" i="49"/>
  <c r="E36" i="49"/>
  <c r="D36" i="49"/>
  <c r="Q35" i="49"/>
  <c r="P35" i="49"/>
  <c r="O35" i="49"/>
  <c r="N35" i="49"/>
  <c r="M35" i="49"/>
  <c r="L35" i="49"/>
  <c r="K35" i="49"/>
  <c r="J35" i="49"/>
  <c r="I35" i="49"/>
  <c r="E35" i="49"/>
  <c r="D35" i="49"/>
  <c r="H35" i="49" s="1"/>
  <c r="Q34" i="49"/>
  <c r="P34" i="49"/>
  <c r="O34" i="49"/>
  <c r="N34" i="49"/>
  <c r="M34" i="49"/>
  <c r="L34" i="49"/>
  <c r="K34" i="49"/>
  <c r="J34" i="49"/>
  <c r="I34" i="49"/>
  <c r="E34" i="49"/>
  <c r="D34" i="49"/>
  <c r="H34" i="49" s="1"/>
  <c r="Q33" i="49"/>
  <c r="P33" i="49"/>
  <c r="O33" i="49"/>
  <c r="N33" i="49"/>
  <c r="M33" i="49"/>
  <c r="L33" i="49"/>
  <c r="K33" i="49"/>
  <c r="J33" i="49"/>
  <c r="I33" i="49"/>
  <c r="E33" i="49"/>
  <c r="D33" i="49"/>
  <c r="H33" i="49" s="1"/>
  <c r="Q32" i="49"/>
  <c r="P32" i="49"/>
  <c r="O32" i="49"/>
  <c r="N32" i="49"/>
  <c r="M32" i="49"/>
  <c r="L32" i="49"/>
  <c r="K32" i="49"/>
  <c r="J32" i="49"/>
  <c r="I32" i="49"/>
  <c r="E32" i="49"/>
  <c r="D32" i="49"/>
  <c r="H32" i="49" s="1"/>
  <c r="Q25" i="49"/>
  <c r="P25" i="49"/>
  <c r="O25" i="49"/>
  <c r="N25" i="49"/>
  <c r="M25" i="49"/>
  <c r="L25" i="49"/>
  <c r="L29" i="49" s="1"/>
  <c r="K25" i="49"/>
  <c r="K29" i="49" s="1"/>
  <c r="J25" i="49"/>
  <c r="I25" i="49"/>
  <c r="E25" i="49"/>
  <c r="D25" i="49"/>
  <c r="H25" i="49" s="1"/>
  <c r="H29" i="49" s="1"/>
  <c r="Q21" i="49"/>
  <c r="P21" i="49"/>
  <c r="O21" i="49"/>
  <c r="N21" i="49"/>
  <c r="M21" i="49"/>
  <c r="L21" i="49"/>
  <c r="K21" i="49"/>
  <c r="J21" i="49"/>
  <c r="I21" i="49"/>
  <c r="E21" i="49"/>
  <c r="D21" i="49"/>
  <c r="Q16" i="49"/>
  <c r="P16" i="49"/>
  <c r="O16" i="49"/>
  <c r="N16" i="49"/>
  <c r="M16" i="49"/>
  <c r="L16" i="49"/>
  <c r="K16" i="49"/>
  <c r="J16" i="49"/>
  <c r="I16" i="49"/>
  <c r="E16" i="49"/>
  <c r="D16" i="49"/>
  <c r="H16" i="49" s="1"/>
  <c r="Q15" i="49"/>
  <c r="P15" i="49"/>
  <c r="O15" i="49"/>
  <c r="N15" i="49"/>
  <c r="M15" i="49"/>
  <c r="L15" i="49"/>
  <c r="K15" i="49"/>
  <c r="J15" i="49"/>
  <c r="I15" i="49"/>
  <c r="E15" i="49"/>
  <c r="D15" i="49"/>
  <c r="H15" i="49" s="1"/>
  <c r="Q14" i="49"/>
  <c r="P14" i="49"/>
  <c r="O14" i="49"/>
  <c r="N14" i="49"/>
  <c r="M14" i="49"/>
  <c r="L14" i="49"/>
  <c r="K14" i="49"/>
  <c r="J14" i="49"/>
  <c r="I14" i="49"/>
  <c r="E14" i="49"/>
  <c r="D14" i="49"/>
  <c r="H14" i="49" s="1"/>
  <c r="Q13" i="49"/>
  <c r="P13" i="49"/>
  <c r="O13" i="49"/>
  <c r="N13" i="49"/>
  <c r="M13" i="49"/>
  <c r="L13" i="49"/>
  <c r="K13" i="49"/>
  <c r="J13" i="49"/>
  <c r="I13" i="49"/>
  <c r="E13" i="49"/>
  <c r="D13" i="49"/>
  <c r="H13" i="49" s="1"/>
  <c r="Q12" i="49"/>
  <c r="P12" i="49"/>
  <c r="O12" i="49"/>
  <c r="N12" i="49"/>
  <c r="M12" i="49"/>
  <c r="L12" i="49"/>
  <c r="K12" i="49"/>
  <c r="J12" i="49"/>
  <c r="I12" i="49"/>
  <c r="E12" i="49"/>
  <c r="D12" i="49"/>
  <c r="H12" i="49" s="1"/>
  <c r="Q11" i="49"/>
  <c r="P11" i="49"/>
  <c r="O11" i="49"/>
  <c r="N11" i="49"/>
  <c r="M11" i="49"/>
  <c r="L11" i="49"/>
  <c r="K11" i="49"/>
  <c r="J11" i="49"/>
  <c r="I11" i="49"/>
  <c r="E11" i="49"/>
  <c r="D11" i="49"/>
  <c r="H11" i="49" s="1"/>
  <c r="Q9" i="49"/>
  <c r="P9" i="49"/>
  <c r="O9" i="49"/>
  <c r="N9" i="49"/>
  <c r="M9" i="49"/>
  <c r="L9" i="49"/>
  <c r="K9" i="49"/>
  <c r="J9" i="49"/>
  <c r="I9" i="49"/>
  <c r="E9" i="49"/>
  <c r="D9" i="49"/>
  <c r="Q8" i="49"/>
  <c r="P8" i="49"/>
  <c r="O8" i="49"/>
  <c r="N8" i="49"/>
  <c r="M8" i="49"/>
  <c r="L8" i="49"/>
  <c r="K8" i="49"/>
  <c r="J8" i="49"/>
  <c r="I8" i="49"/>
  <c r="E8" i="49"/>
  <c r="D8" i="49"/>
  <c r="H8" i="49" s="1"/>
  <c r="Q7" i="49"/>
  <c r="P7" i="49"/>
  <c r="O7" i="49"/>
  <c r="N7" i="49"/>
  <c r="M7" i="49"/>
  <c r="L7" i="49"/>
  <c r="K7" i="49"/>
  <c r="J7" i="49"/>
  <c r="I7" i="49"/>
  <c r="E7" i="49"/>
  <c r="D7" i="49"/>
  <c r="H7" i="49" s="1"/>
  <c r="Q6" i="49"/>
  <c r="P6" i="49"/>
  <c r="O6" i="49"/>
  <c r="N6" i="49"/>
  <c r="M6" i="49"/>
  <c r="L6" i="49"/>
  <c r="K6" i="49"/>
  <c r="J6" i="49"/>
  <c r="I6" i="49"/>
  <c r="E6" i="49"/>
  <c r="D6" i="49"/>
  <c r="H6" i="49" s="1"/>
  <c r="Q5" i="49"/>
  <c r="Q23" i="49" s="1"/>
  <c r="P5" i="49"/>
  <c r="P23" i="49" s="1"/>
  <c r="O5" i="49"/>
  <c r="O23" i="49" s="1"/>
  <c r="N5" i="49"/>
  <c r="N23" i="49" s="1"/>
  <c r="M5" i="49"/>
  <c r="M23" i="49" s="1"/>
  <c r="L5" i="49"/>
  <c r="L23" i="49" s="1"/>
  <c r="K5" i="49"/>
  <c r="K23" i="49" s="1"/>
  <c r="J5" i="49"/>
  <c r="J23" i="49" s="1"/>
  <c r="E24" i="49" s="1"/>
  <c r="I5" i="49"/>
  <c r="I23" i="49" s="1"/>
  <c r="E5" i="49"/>
  <c r="E23" i="49" s="1"/>
  <c r="D5" i="49"/>
  <c r="Q4" i="49"/>
  <c r="Q27" i="49" s="1"/>
  <c r="P4" i="49"/>
  <c r="P27" i="49" s="1"/>
  <c r="O4" i="49"/>
  <c r="O27" i="49" s="1"/>
  <c r="N4" i="49"/>
  <c r="N27" i="49" s="1"/>
  <c r="M4" i="49"/>
  <c r="M27" i="49" s="1"/>
  <c r="L4" i="49"/>
  <c r="L27" i="49" s="1"/>
  <c r="L30" i="49" s="1"/>
  <c r="K4" i="49"/>
  <c r="K27" i="49" s="1"/>
  <c r="K30" i="49" s="1"/>
  <c r="J4" i="49"/>
  <c r="J27" i="49" s="1"/>
  <c r="I4" i="49"/>
  <c r="I27" i="49" s="1"/>
  <c r="E4" i="49"/>
  <c r="E27" i="49" s="1"/>
  <c r="D4" i="49"/>
  <c r="H3" i="49"/>
  <c r="Q2" i="49"/>
  <c r="Q20" i="49" s="1"/>
  <c r="P2" i="49"/>
  <c r="P20" i="49" s="1"/>
  <c r="O2" i="49"/>
  <c r="O20" i="49" s="1"/>
  <c r="N2" i="49"/>
  <c r="N20" i="49" s="1"/>
  <c r="M2" i="49"/>
  <c r="M20" i="49" s="1"/>
  <c r="L2" i="49"/>
  <c r="L20" i="49" s="1"/>
  <c r="K2" i="49"/>
  <c r="K20" i="49" s="1"/>
  <c r="J2" i="49"/>
  <c r="J20" i="49" s="1"/>
  <c r="I2" i="49"/>
  <c r="I20" i="49" s="1"/>
  <c r="E2" i="49"/>
  <c r="E20" i="49" s="1"/>
  <c r="D2" i="49"/>
  <c r="L37" i="48"/>
  <c r="K37" i="48"/>
  <c r="J37" i="48"/>
  <c r="I37" i="48"/>
  <c r="H37" i="48"/>
  <c r="E37" i="48"/>
  <c r="D37" i="48"/>
  <c r="L36" i="48"/>
  <c r="K36" i="48"/>
  <c r="J36" i="48"/>
  <c r="I36" i="48"/>
  <c r="H36" i="48"/>
  <c r="E36" i="48"/>
  <c r="D36" i="48"/>
  <c r="L35" i="48"/>
  <c r="K35" i="48"/>
  <c r="J35" i="48"/>
  <c r="I35" i="48"/>
  <c r="E35" i="48"/>
  <c r="D35" i="48"/>
  <c r="H35" i="48" s="1"/>
  <c r="L34" i="48"/>
  <c r="K34" i="48"/>
  <c r="J34" i="48"/>
  <c r="I34" i="48"/>
  <c r="E34" i="48"/>
  <c r="D34" i="48"/>
  <c r="H34" i="48" s="1"/>
  <c r="L33" i="48"/>
  <c r="K33" i="48"/>
  <c r="J33" i="48"/>
  <c r="I33" i="48"/>
  <c r="E33" i="48"/>
  <c r="D33" i="48"/>
  <c r="H33" i="48" s="1"/>
  <c r="L32" i="48"/>
  <c r="K32" i="48"/>
  <c r="J32" i="48"/>
  <c r="I32" i="48"/>
  <c r="E32" i="48"/>
  <c r="D32" i="48"/>
  <c r="H32" i="48" s="1"/>
  <c r="L25" i="48"/>
  <c r="K25" i="48"/>
  <c r="J25" i="48"/>
  <c r="I25" i="48"/>
  <c r="E25" i="48"/>
  <c r="D25" i="48"/>
  <c r="H25" i="48" s="1"/>
  <c r="L21" i="48"/>
  <c r="K21" i="48"/>
  <c r="J21" i="48"/>
  <c r="I21" i="48"/>
  <c r="E21" i="48"/>
  <c r="D21" i="48"/>
  <c r="H21" i="48" s="1"/>
  <c r="L16" i="48"/>
  <c r="K16" i="48"/>
  <c r="J16" i="48"/>
  <c r="I16" i="48"/>
  <c r="E16" i="48"/>
  <c r="D16" i="48"/>
  <c r="H16" i="48" s="1"/>
  <c r="L15" i="48"/>
  <c r="K15" i="48"/>
  <c r="J15" i="48"/>
  <c r="I15" i="48"/>
  <c r="E15" i="48"/>
  <c r="D15" i="48"/>
  <c r="H15" i="48" s="1"/>
  <c r="L14" i="48"/>
  <c r="K14" i="48"/>
  <c r="J14" i="48"/>
  <c r="I14" i="48"/>
  <c r="E14" i="48"/>
  <c r="D14" i="48"/>
  <c r="H14" i="48" s="1"/>
  <c r="L13" i="48"/>
  <c r="K13" i="48"/>
  <c r="J13" i="48"/>
  <c r="I13" i="48"/>
  <c r="E13" i="48"/>
  <c r="D13" i="48"/>
  <c r="H13" i="48" s="1"/>
  <c r="L12" i="48"/>
  <c r="K12" i="48"/>
  <c r="J12" i="48"/>
  <c r="I12" i="48"/>
  <c r="E12" i="48"/>
  <c r="D12" i="48"/>
  <c r="H12" i="48" s="1"/>
  <c r="L11" i="48"/>
  <c r="K11" i="48"/>
  <c r="J11" i="48"/>
  <c r="I11" i="48"/>
  <c r="E11" i="48"/>
  <c r="D11" i="48"/>
  <c r="H11" i="48" s="1"/>
  <c r="L9" i="48"/>
  <c r="K9" i="48"/>
  <c r="J9" i="48"/>
  <c r="I9" i="48"/>
  <c r="E9" i="48"/>
  <c r="D9" i="48"/>
  <c r="L8" i="48"/>
  <c r="K8" i="48"/>
  <c r="J8" i="48"/>
  <c r="I8" i="48"/>
  <c r="E8" i="48"/>
  <c r="D8" i="48"/>
  <c r="H8" i="48" s="1"/>
  <c r="L7" i="48"/>
  <c r="K7" i="48"/>
  <c r="J7" i="48"/>
  <c r="I7" i="48"/>
  <c r="E7" i="48"/>
  <c r="D7" i="48"/>
  <c r="H7" i="48" s="1"/>
  <c r="L6" i="48"/>
  <c r="K6" i="48"/>
  <c r="J6" i="48"/>
  <c r="I6" i="48"/>
  <c r="E6" i="48"/>
  <c r="D6" i="48"/>
  <c r="H6" i="48" s="1"/>
  <c r="L5" i="48"/>
  <c r="L23" i="48" s="1"/>
  <c r="L24" i="48" s="1"/>
  <c r="K5" i="48"/>
  <c r="K23" i="48" s="1"/>
  <c r="K24" i="48" s="1"/>
  <c r="J5" i="48"/>
  <c r="J23" i="48" s="1"/>
  <c r="I5" i="48"/>
  <c r="I23" i="48" s="1"/>
  <c r="E5" i="48"/>
  <c r="E23" i="48" s="1"/>
  <c r="D5" i="48"/>
  <c r="L4" i="48"/>
  <c r="L27" i="48" s="1"/>
  <c r="K4" i="48"/>
  <c r="K27" i="48" s="1"/>
  <c r="J4" i="48"/>
  <c r="J27" i="48" s="1"/>
  <c r="I4" i="48"/>
  <c r="I27" i="48" s="1"/>
  <c r="E4" i="48"/>
  <c r="E27" i="48" s="1"/>
  <c r="D4" i="48"/>
  <c r="H3" i="48"/>
  <c r="L2" i="48"/>
  <c r="L20" i="48" s="1"/>
  <c r="K2" i="48"/>
  <c r="K20" i="48" s="1"/>
  <c r="J2" i="48"/>
  <c r="J20" i="48" s="1"/>
  <c r="I2" i="48"/>
  <c r="I20" i="48" s="1"/>
  <c r="E2" i="48"/>
  <c r="E20" i="48" s="1"/>
  <c r="D2" i="48"/>
  <c r="P37" i="47"/>
  <c r="O37" i="47"/>
  <c r="N37" i="47"/>
  <c r="M37" i="47"/>
  <c r="L37" i="47"/>
  <c r="K37" i="47"/>
  <c r="J37" i="47"/>
  <c r="I37" i="47"/>
  <c r="H37" i="47"/>
  <c r="E37" i="47"/>
  <c r="D37" i="47"/>
  <c r="P36" i="47"/>
  <c r="O36" i="47"/>
  <c r="N36" i="47"/>
  <c r="M36" i="47"/>
  <c r="L36" i="47"/>
  <c r="K36" i="47"/>
  <c r="J36" i="47"/>
  <c r="I36" i="47"/>
  <c r="H36" i="47"/>
  <c r="E36" i="47"/>
  <c r="D36" i="47"/>
  <c r="P35" i="47"/>
  <c r="O35" i="47"/>
  <c r="N35" i="47"/>
  <c r="M35" i="47"/>
  <c r="L35" i="47"/>
  <c r="K35" i="47"/>
  <c r="J35" i="47"/>
  <c r="I35" i="47"/>
  <c r="E35" i="47"/>
  <c r="D35" i="47"/>
  <c r="H35" i="47" s="1"/>
  <c r="P34" i="47"/>
  <c r="O34" i="47"/>
  <c r="N34" i="47"/>
  <c r="M34" i="47"/>
  <c r="L34" i="47"/>
  <c r="K34" i="47"/>
  <c r="J34" i="47"/>
  <c r="I34" i="47"/>
  <c r="E34" i="47"/>
  <c r="D34" i="47"/>
  <c r="H34" i="47" s="1"/>
  <c r="P33" i="47"/>
  <c r="O33" i="47"/>
  <c r="N33" i="47"/>
  <c r="M33" i="47"/>
  <c r="L33" i="47"/>
  <c r="K33" i="47"/>
  <c r="J33" i="47"/>
  <c r="I33" i="47"/>
  <c r="E33" i="47"/>
  <c r="D33" i="47"/>
  <c r="H33" i="47" s="1"/>
  <c r="P32" i="47"/>
  <c r="O32" i="47"/>
  <c r="N32" i="47"/>
  <c r="M32" i="47"/>
  <c r="L32" i="47"/>
  <c r="K32" i="47"/>
  <c r="J32" i="47"/>
  <c r="I32" i="47"/>
  <c r="E32" i="47"/>
  <c r="D32" i="47"/>
  <c r="H32" i="47" s="1"/>
  <c r="P25" i="47"/>
  <c r="O25" i="47"/>
  <c r="N25" i="47"/>
  <c r="M25" i="47"/>
  <c r="L25" i="47"/>
  <c r="K25" i="47"/>
  <c r="K29" i="47" s="1"/>
  <c r="J25" i="47"/>
  <c r="I25" i="47"/>
  <c r="E25" i="47"/>
  <c r="D25" i="47"/>
  <c r="H25" i="47" s="1"/>
  <c r="H29" i="47" s="1"/>
  <c r="P21" i="47"/>
  <c r="O21" i="47"/>
  <c r="N21" i="47"/>
  <c r="M21" i="47"/>
  <c r="L21" i="47"/>
  <c r="K21" i="47"/>
  <c r="J21" i="47"/>
  <c r="I21" i="47"/>
  <c r="E21" i="47"/>
  <c r="D21" i="47"/>
  <c r="P16" i="47"/>
  <c r="O16" i="47"/>
  <c r="N16" i="47"/>
  <c r="M16" i="47"/>
  <c r="L16" i="47"/>
  <c r="K16" i="47"/>
  <c r="J16" i="47"/>
  <c r="I16" i="47"/>
  <c r="E16" i="47"/>
  <c r="D16" i="47"/>
  <c r="H16" i="47" s="1"/>
  <c r="P15" i="47"/>
  <c r="O15" i="47"/>
  <c r="N15" i="47"/>
  <c r="M15" i="47"/>
  <c r="L15" i="47"/>
  <c r="K15" i="47"/>
  <c r="J15" i="47"/>
  <c r="I15" i="47"/>
  <c r="E15" i="47"/>
  <c r="D15" i="47"/>
  <c r="H15" i="47" s="1"/>
  <c r="P14" i="47"/>
  <c r="O14" i="47"/>
  <c r="N14" i="47"/>
  <c r="M14" i="47"/>
  <c r="L14" i="47"/>
  <c r="K14" i="47"/>
  <c r="J14" i="47"/>
  <c r="I14" i="47"/>
  <c r="E14" i="47"/>
  <c r="D14" i="47"/>
  <c r="H14" i="47" s="1"/>
  <c r="P13" i="47"/>
  <c r="O13" i="47"/>
  <c r="N13" i="47"/>
  <c r="M13" i="47"/>
  <c r="L13" i="47"/>
  <c r="K13" i="47"/>
  <c r="J13" i="47"/>
  <c r="I13" i="47"/>
  <c r="E13" i="47"/>
  <c r="D13" i="47"/>
  <c r="H13" i="47" s="1"/>
  <c r="P12" i="47"/>
  <c r="O12" i="47"/>
  <c r="N12" i="47"/>
  <c r="M12" i="47"/>
  <c r="L12" i="47"/>
  <c r="K12" i="47"/>
  <c r="J12" i="47"/>
  <c r="I12" i="47"/>
  <c r="E12" i="47"/>
  <c r="D12" i="47"/>
  <c r="H12" i="47" s="1"/>
  <c r="P11" i="47"/>
  <c r="O11" i="47"/>
  <c r="N11" i="47"/>
  <c r="M11" i="47"/>
  <c r="L11" i="47"/>
  <c r="K11" i="47"/>
  <c r="J11" i="47"/>
  <c r="I11" i="47"/>
  <c r="E11" i="47"/>
  <c r="D11" i="47"/>
  <c r="H11" i="47" s="1"/>
  <c r="P9" i="47"/>
  <c r="O9" i="47"/>
  <c r="N9" i="47"/>
  <c r="M9" i="47"/>
  <c r="L9" i="47"/>
  <c r="K9" i="47"/>
  <c r="J9" i="47"/>
  <c r="I9" i="47"/>
  <c r="E9" i="47"/>
  <c r="D9" i="47"/>
  <c r="P8" i="47"/>
  <c r="O8" i="47"/>
  <c r="N8" i="47"/>
  <c r="M8" i="47"/>
  <c r="L8" i="47"/>
  <c r="K8" i="47"/>
  <c r="J8" i="47"/>
  <c r="I8" i="47"/>
  <c r="E8" i="47"/>
  <c r="D8" i="47"/>
  <c r="H8" i="47" s="1"/>
  <c r="P7" i="47"/>
  <c r="O7" i="47"/>
  <c r="N7" i="47"/>
  <c r="M7" i="47"/>
  <c r="L7" i="47"/>
  <c r="K7" i="47"/>
  <c r="J7" i="47"/>
  <c r="I7" i="47"/>
  <c r="E7" i="47"/>
  <c r="D7" i="47"/>
  <c r="H7" i="47" s="1"/>
  <c r="P6" i="47"/>
  <c r="O6" i="47"/>
  <c r="N6" i="47"/>
  <c r="M6" i="47"/>
  <c r="L6" i="47"/>
  <c r="K6" i="47"/>
  <c r="J6" i="47"/>
  <c r="I6" i="47"/>
  <c r="E6" i="47"/>
  <c r="D6" i="47"/>
  <c r="H6" i="47" s="1"/>
  <c r="P5" i="47"/>
  <c r="P23" i="47" s="1"/>
  <c r="O5" i="47"/>
  <c r="O23" i="47" s="1"/>
  <c r="N5" i="47"/>
  <c r="N23" i="47" s="1"/>
  <c r="M5" i="47"/>
  <c r="M23" i="47" s="1"/>
  <c r="L5" i="47"/>
  <c r="L23" i="47" s="1"/>
  <c r="L24" i="47" s="1"/>
  <c r="K5" i="47"/>
  <c r="K23" i="47" s="1"/>
  <c r="J5" i="47"/>
  <c r="J23" i="47" s="1"/>
  <c r="I5" i="47"/>
  <c r="I23" i="47" s="1"/>
  <c r="E5" i="47"/>
  <c r="E23" i="47" s="1"/>
  <c r="D5" i="47"/>
  <c r="P4" i="47"/>
  <c r="P27" i="47" s="1"/>
  <c r="O4" i="47"/>
  <c r="O27" i="47" s="1"/>
  <c r="N4" i="47"/>
  <c r="N27" i="47" s="1"/>
  <c r="M4" i="47"/>
  <c r="M27" i="47" s="1"/>
  <c r="L4" i="47"/>
  <c r="L27" i="47" s="1"/>
  <c r="K4" i="47"/>
  <c r="K27" i="47" s="1"/>
  <c r="K30" i="47" s="1"/>
  <c r="J4" i="47"/>
  <c r="J27" i="47" s="1"/>
  <c r="I4" i="47"/>
  <c r="I27" i="47" s="1"/>
  <c r="E4" i="47"/>
  <c r="E27" i="47" s="1"/>
  <c r="D4" i="47"/>
  <c r="H3" i="47"/>
  <c r="P2" i="47"/>
  <c r="P20" i="47" s="1"/>
  <c r="O2" i="47"/>
  <c r="O20" i="47" s="1"/>
  <c r="N2" i="47"/>
  <c r="N20" i="47" s="1"/>
  <c r="M2" i="47"/>
  <c r="M20" i="47" s="1"/>
  <c r="L2" i="47"/>
  <c r="L20" i="47" s="1"/>
  <c r="K2" i="47"/>
  <c r="K20" i="47" s="1"/>
  <c r="J2" i="47"/>
  <c r="J20" i="47" s="1"/>
  <c r="I2" i="47"/>
  <c r="I20" i="47" s="1"/>
  <c r="E2" i="47"/>
  <c r="E20" i="47" s="1"/>
  <c r="D2" i="47"/>
  <c r="P37" i="46"/>
  <c r="O37" i="46"/>
  <c r="N37" i="46"/>
  <c r="M37" i="46"/>
  <c r="L37" i="46"/>
  <c r="K37" i="46"/>
  <c r="J37" i="46"/>
  <c r="I37" i="46"/>
  <c r="H37" i="46"/>
  <c r="E37" i="46"/>
  <c r="D37" i="46"/>
  <c r="P36" i="46"/>
  <c r="O36" i="46"/>
  <c r="N36" i="46"/>
  <c r="M36" i="46"/>
  <c r="L36" i="46"/>
  <c r="K36" i="46"/>
  <c r="J36" i="46"/>
  <c r="I36" i="46"/>
  <c r="H36" i="46"/>
  <c r="E36" i="46"/>
  <c r="D36" i="46"/>
  <c r="P35" i="46"/>
  <c r="O35" i="46"/>
  <c r="N35" i="46"/>
  <c r="M35" i="46"/>
  <c r="L35" i="46"/>
  <c r="K35" i="46"/>
  <c r="J35" i="46"/>
  <c r="I35" i="46"/>
  <c r="E35" i="46"/>
  <c r="D35" i="46"/>
  <c r="H35" i="46" s="1"/>
  <c r="P34" i="46"/>
  <c r="O34" i="46"/>
  <c r="N34" i="46"/>
  <c r="M34" i="46"/>
  <c r="L34" i="46"/>
  <c r="K34" i="46"/>
  <c r="J34" i="46"/>
  <c r="I34" i="46"/>
  <c r="E34" i="46"/>
  <c r="D34" i="46"/>
  <c r="H34" i="46" s="1"/>
  <c r="P33" i="46"/>
  <c r="O33" i="46"/>
  <c r="N33" i="46"/>
  <c r="M33" i="46"/>
  <c r="L33" i="46"/>
  <c r="K33" i="46"/>
  <c r="J33" i="46"/>
  <c r="I33" i="46"/>
  <c r="E33" i="46"/>
  <c r="D33" i="46"/>
  <c r="H33" i="46" s="1"/>
  <c r="P32" i="46"/>
  <c r="O32" i="46"/>
  <c r="N32" i="46"/>
  <c r="M32" i="46"/>
  <c r="L32" i="46"/>
  <c r="K32" i="46"/>
  <c r="J32" i="46"/>
  <c r="I32" i="46"/>
  <c r="E32" i="46"/>
  <c r="D32" i="46"/>
  <c r="H32" i="46" s="1"/>
  <c r="P25" i="46"/>
  <c r="O25" i="46"/>
  <c r="N25" i="46"/>
  <c r="M25" i="46"/>
  <c r="L25" i="46"/>
  <c r="K25" i="46"/>
  <c r="K29" i="46" s="1"/>
  <c r="J25" i="46"/>
  <c r="I25" i="46"/>
  <c r="E25" i="46"/>
  <c r="D25" i="46"/>
  <c r="H25" i="46" s="1"/>
  <c r="H29" i="46" s="1"/>
  <c r="P21" i="46"/>
  <c r="O21" i="46"/>
  <c r="N21" i="46"/>
  <c r="M21" i="46"/>
  <c r="L21" i="46"/>
  <c r="K21" i="46"/>
  <c r="J21" i="46"/>
  <c r="I21" i="46"/>
  <c r="E21" i="46"/>
  <c r="D21" i="46"/>
  <c r="H21" i="46" s="1"/>
  <c r="P16" i="46"/>
  <c r="O16" i="46"/>
  <c r="N16" i="46"/>
  <c r="M16" i="46"/>
  <c r="L16" i="46"/>
  <c r="K16" i="46"/>
  <c r="J16" i="46"/>
  <c r="I16" i="46"/>
  <c r="E16" i="46"/>
  <c r="D16" i="46"/>
  <c r="H16" i="46" s="1"/>
  <c r="P15" i="46"/>
  <c r="O15" i="46"/>
  <c r="N15" i="46"/>
  <c r="M15" i="46"/>
  <c r="L15" i="46"/>
  <c r="K15" i="46"/>
  <c r="J15" i="46"/>
  <c r="I15" i="46"/>
  <c r="E15" i="46"/>
  <c r="D15" i="46"/>
  <c r="H15" i="46" s="1"/>
  <c r="P14" i="46"/>
  <c r="O14" i="46"/>
  <c r="N14" i="46"/>
  <c r="M14" i="46"/>
  <c r="L14" i="46"/>
  <c r="K14" i="46"/>
  <c r="J14" i="46"/>
  <c r="I14" i="46"/>
  <c r="E14" i="46"/>
  <c r="D14" i="46"/>
  <c r="H14" i="46" s="1"/>
  <c r="P13" i="46"/>
  <c r="O13" i="46"/>
  <c r="N13" i="46"/>
  <c r="M13" i="46"/>
  <c r="L13" i="46"/>
  <c r="K13" i="46"/>
  <c r="J13" i="46"/>
  <c r="I13" i="46"/>
  <c r="E13" i="46"/>
  <c r="D13" i="46"/>
  <c r="H13" i="46" s="1"/>
  <c r="P12" i="46"/>
  <c r="O12" i="46"/>
  <c r="N12" i="46"/>
  <c r="M12" i="46"/>
  <c r="L12" i="46"/>
  <c r="K12" i="46"/>
  <c r="J12" i="46"/>
  <c r="I12" i="46"/>
  <c r="E12" i="46"/>
  <c r="D12" i="46"/>
  <c r="H12" i="46" s="1"/>
  <c r="P11" i="46"/>
  <c r="O11" i="46"/>
  <c r="N11" i="46"/>
  <c r="M11" i="46"/>
  <c r="L11" i="46"/>
  <c r="K11" i="46"/>
  <c r="J11" i="46"/>
  <c r="I11" i="46"/>
  <c r="E11" i="46"/>
  <c r="D11" i="46"/>
  <c r="H11" i="46" s="1"/>
  <c r="P9" i="46"/>
  <c r="O9" i="46"/>
  <c r="N9" i="46"/>
  <c r="M9" i="46"/>
  <c r="L9" i="46"/>
  <c r="K9" i="46"/>
  <c r="J9" i="46"/>
  <c r="I9" i="46"/>
  <c r="E9" i="46"/>
  <c r="D9" i="46"/>
  <c r="P8" i="46"/>
  <c r="O8" i="46"/>
  <c r="N8" i="46"/>
  <c r="M8" i="46"/>
  <c r="L8" i="46"/>
  <c r="K8" i="46"/>
  <c r="J8" i="46"/>
  <c r="I8" i="46"/>
  <c r="E8" i="46"/>
  <c r="D8" i="46"/>
  <c r="H8" i="46" s="1"/>
  <c r="P7" i="46"/>
  <c r="O7" i="46"/>
  <c r="N7" i="46"/>
  <c r="M7" i="46"/>
  <c r="L7" i="46"/>
  <c r="K7" i="46"/>
  <c r="J7" i="46"/>
  <c r="I7" i="46"/>
  <c r="E7" i="46"/>
  <c r="D7" i="46"/>
  <c r="H7" i="46" s="1"/>
  <c r="P6" i="46"/>
  <c r="O6" i="46"/>
  <c r="N6" i="46"/>
  <c r="M6" i="46"/>
  <c r="L6" i="46"/>
  <c r="K6" i="46"/>
  <c r="J6" i="46"/>
  <c r="I6" i="46"/>
  <c r="E6" i="46"/>
  <c r="D6" i="46"/>
  <c r="H6" i="46" s="1"/>
  <c r="P5" i="46"/>
  <c r="P23" i="46" s="1"/>
  <c r="O5" i="46"/>
  <c r="O23" i="46" s="1"/>
  <c r="N5" i="46"/>
  <c r="N23" i="46" s="1"/>
  <c r="M5" i="46"/>
  <c r="M23" i="46" s="1"/>
  <c r="L5" i="46"/>
  <c r="L23" i="46" s="1"/>
  <c r="L24" i="46" s="1"/>
  <c r="K5" i="46"/>
  <c r="K23" i="46" s="1"/>
  <c r="J5" i="46"/>
  <c r="J23" i="46" s="1"/>
  <c r="I5" i="46"/>
  <c r="I23" i="46" s="1"/>
  <c r="E5" i="46"/>
  <c r="E23" i="46" s="1"/>
  <c r="D5" i="46"/>
  <c r="P4" i="46"/>
  <c r="P27" i="46" s="1"/>
  <c r="O4" i="46"/>
  <c r="O27" i="46" s="1"/>
  <c r="N4" i="46"/>
  <c r="N27" i="46" s="1"/>
  <c r="M4" i="46"/>
  <c r="M27" i="46" s="1"/>
  <c r="L4" i="46"/>
  <c r="L27" i="46" s="1"/>
  <c r="K4" i="46"/>
  <c r="K27" i="46" s="1"/>
  <c r="K30" i="46" s="1"/>
  <c r="J4" i="46"/>
  <c r="J27" i="46" s="1"/>
  <c r="I4" i="46"/>
  <c r="I27" i="46" s="1"/>
  <c r="E4" i="46"/>
  <c r="E27" i="46" s="1"/>
  <c r="D4" i="46"/>
  <c r="H3" i="46"/>
  <c r="P2" i="46"/>
  <c r="P20" i="46" s="1"/>
  <c r="O2" i="46"/>
  <c r="O20" i="46" s="1"/>
  <c r="N2" i="46"/>
  <c r="N20" i="46" s="1"/>
  <c r="M2" i="46"/>
  <c r="M20" i="46" s="1"/>
  <c r="L2" i="46"/>
  <c r="L20" i="46" s="1"/>
  <c r="K2" i="46"/>
  <c r="K20" i="46" s="1"/>
  <c r="J2" i="46"/>
  <c r="J20" i="46" s="1"/>
  <c r="I2" i="46"/>
  <c r="I20" i="46" s="1"/>
  <c r="E2" i="46"/>
  <c r="E20" i="46" s="1"/>
  <c r="D2" i="46"/>
  <c r="P37" i="45"/>
  <c r="O37" i="45"/>
  <c r="N37" i="45"/>
  <c r="M37" i="45"/>
  <c r="L37" i="45"/>
  <c r="K37" i="45"/>
  <c r="J37" i="45"/>
  <c r="I37" i="45"/>
  <c r="H37" i="45"/>
  <c r="E37" i="45"/>
  <c r="D37" i="45"/>
  <c r="P36" i="45"/>
  <c r="O36" i="45"/>
  <c r="N36" i="45"/>
  <c r="M36" i="45"/>
  <c r="L36" i="45"/>
  <c r="K36" i="45"/>
  <c r="J36" i="45"/>
  <c r="I36" i="45"/>
  <c r="H36" i="45"/>
  <c r="E36" i="45"/>
  <c r="D36" i="45"/>
  <c r="P35" i="45"/>
  <c r="O35" i="45"/>
  <c r="N35" i="45"/>
  <c r="M35" i="45"/>
  <c r="L35" i="45"/>
  <c r="K35" i="45"/>
  <c r="J35" i="45"/>
  <c r="I35" i="45"/>
  <c r="E35" i="45"/>
  <c r="D35" i="45"/>
  <c r="H35" i="45" s="1"/>
  <c r="P34" i="45"/>
  <c r="O34" i="45"/>
  <c r="N34" i="45"/>
  <c r="M34" i="45"/>
  <c r="L34" i="45"/>
  <c r="K34" i="45"/>
  <c r="J34" i="45"/>
  <c r="I34" i="45"/>
  <c r="E34" i="45"/>
  <c r="D34" i="45"/>
  <c r="H34" i="45" s="1"/>
  <c r="P33" i="45"/>
  <c r="O33" i="45"/>
  <c r="N33" i="45"/>
  <c r="M33" i="45"/>
  <c r="L33" i="45"/>
  <c r="K33" i="45"/>
  <c r="J33" i="45"/>
  <c r="I33" i="45"/>
  <c r="E33" i="45"/>
  <c r="D33" i="45"/>
  <c r="H33" i="45" s="1"/>
  <c r="P32" i="45"/>
  <c r="O32" i="45"/>
  <c r="N32" i="45"/>
  <c r="M32" i="45"/>
  <c r="L32" i="45"/>
  <c r="K32" i="45"/>
  <c r="J32" i="45"/>
  <c r="I32" i="45"/>
  <c r="E32" i="45"/>
  <c r="D32" i="45"/>
  <c r="H32" i="45" s="1"/>
  <c r="P25" i="45"/>
  <c r="O25" i="45"/>
  <c r="N25" i="45"/>
  <c r="M25" i="45"/>
  <c r="L25" i="45"/>
  <c r="K25" i="45"/>
  <c r="K29" i="45" s="1"/>
  <c r="J25" i="45"/>
  <c r="I25" i="45"/>
  <c r="E25" i="45"/>
  <c r="D25" i="45"/>
  <c r="H25" i="45" s="1"/>
  <c r="H29" i="45" s="1"/>
  <c r="P21" i="45"/>
  <c r="O21" i="45"/>
  <c r="N21" i="45"/>
  <c r="M21" i="45"/>
  <c r="L21" i="45"/>
  <c r="K21" i="45"/>
  <c r="J21" i="45"/>
  <c r="I21" i="45"/>
  <c r="E21" i="45"/>
  <c r="D21" i="45"/>
  <c r="H21" i="45" s="1"/>
  <c r="P16" i="45"/>
  <c r="O16" i="45"/>
  <c r="N16" i="45"/>
  <c r="M16" i="45"/>
  <c r="L16" i="45"/>
  <c r="K16" i="45"/>
  <c r="J16" i="45"/>
  <c r="I16" i="45"/>
  <c r="E16" i="45"/>
  <c r="D16" i="45"/>
  <c r="H16" i="45" s="1"/>
  <c r="P15" i="45"/>
  <c r="O15" i="45"/>
  <c r="N15" i="45"/>
  <c r="M15" i="45"/>
  <c r="L15" i="45"/>
  <c r="K15" i="45"/>
  <c r="J15" i="45"/>
  <c r="I15" i="45"/>
  <c r="E15" i="45"/>
  <c r="D15" i="45"/>
  <c r="H15" i="45" s="1"/>
  <c r="P14" i="45"/>
  <c r="O14" i="45"/>
  <c r="N14" i="45"/>
  <c r="M14" i="45"/>
  <c r="L14" i="45"/>
  <c r="K14" i="45"/>
  <c r="J14" i="45"/>
  <c r="I14" i="45"/>
  <c r="E14" i="45"/>
  <c r="D14" i="45"/>
  <c r="H14" i="45" s="1"/>
  <c r="P13" i="45"/>
  <c r="O13" i="45"/>
  <c r="N13" i="45"/>
  <c r="M13" i="45"/>
  <c r="L13" i="45"/>
  <c r="K13" i="45"/>
  <c r="J13" i="45"/>
  <c r="I13" i="45"/>
  <c r="E13" i="45"/>
  <c r="D13" i="45"/>
  <c r="H13" i="45" s="1"/>
  <c r="P12" i="45"/>
  <c r="O12" i="45"/>
  <c r="N12" i="45"/>
  <c r="M12" i="45"/>
  <c r="L12" i="45"/>
  <c r="K12" i="45"/>
  <c r="J12" i="45"/>
  <c r="I12" i="45"/>
  <c r="E12" i="45"/>
  <c r="D12" i="45"/>
  <c r="H12" i="45" s="1"/>
  <c r="P11" i="45"/>
  <c r="O11" i="45"/>
  <c r="N11" i="45"/>
  <c r="M11" i="45"/>
  <c r="L11" i="45"/>
  <c r="K11" i="45"/>
  <c r="J11" i="45"/>
  <c r="I11" i="45"/>
  <c r="E11" i="45"/>
  <c r="D11" i="45"/>
  <c r="H11" i="45" s="1"/>
  <c r="P9" i="45"/>
  <c r="O9" i="45"/>
  <c r="N9" i="45"/>
  <c r="M9" i="45"/>
  <c r="L9" i="45"/>
  <c r="K9" i="45"/>
  <c r="J9" i="45"/>
  <c r="I9" i="45"/>
  <c r="E9" i="45"/>
  <c r="D9" i="45"/>
  <c r="P8" i="45"/>
  <c r="O8" i="45"/>
  <c r="N8" i="45"/>
  <c r="M8" i="45"/>
  <c r="L8" i="45"/>
  <c r="K8" i="45"/>
  <c r="J8" i="45"/>
  <c r="I8" i="45"/>
  <c r="E8" i="45"/>
  <c r="D8" i="45"/>
  <c r="H8" i="45" s="1"/>
  <c r="P7" i="45"/>
  <c r="O7" i="45"/>
  <c r="N7" i="45"/>
  <c r="M7" i="45"/>
  <c r="L7" i="45"/>
  <c r="K7" i="45"/>
  <c r="J7" i="45"/>
  <c r="I7" i="45"/>
  <c r="E7" i="45"/>
  <c r="D7" i="45"/>
  <c r="H7" i="45" s="1"/>
  <c r="P6" i="45"/>
  <c r="O6" i="45"/>
  <c r="N6" i="45"/>
  <c r="M6" i="45"/>
  <c r="L6" i="45"/>
  <c r="K6" i="45"/>
  <c r="J6" i="45"/>
  <c r="I6" i="45"/>
  <c r="E6" i="45"/>
  <c r="D6" i="45"/>
  <c r="H6" i="45" s="1"/>
  <c r="P5" i="45"/>
  <c r="P23" i="45" s="1"/>
  <c r="O5" i="45"/>
  <c r="O23" i="45" s="1"/>
  <c r="N5" i="45"/>
  <c r="N23" i="45" s="1"/>
  <c r="M5" i="45"/>
  <c r="M23" i="45" s="1"/>
  <c r="L5" i="45"/>
  <c r="L23" i="45" s="1"/>
  <c r="L24" i="45" s="1"/>
  <c r="K5" i="45"/>
  <c r="K23" i="45" s="1"/>
  <c r="J5" i="45"/>
  <c r="J23" i="45" s="1"/>
  <c r="I5" i="45"/>
  <c r="I23" i="45" s="1"/>
  <c r="E5" i="45"/>
  <c r="E23" i="45" s="1"/>
  <c r="D5" i="45"/>
  <c r="P4" i="45"/>
  <c r="P27" i="45" s="1"/>
  <c r="O4" i="45"/>
  <c r="O27" i="45" s="1"/>
  <c r="N4" i="45"/>
  <c r="N27" i="45" s="1"/>
  <c r="M4" i="45"/>
  <c r="M27" i="45" s="1"/>
  <c r="L4" i="45"/>
  <c r="L27" i="45" s="1"/>
  <c r="K4" i="45"/>
  <c r="K27" i="45" s="1"/>
  <c r="K30" i="45" s="1"/>
  <c r="J4" i="45"/>
  <c r="J27" i="45" s="1"/>
  <c r="I4" i="45"/>
  <c r="I27" i="45" s="1"/>
  <c r="E4" i="45"/>
  <c r="E27" i="45" s="1"/>
  <c r="D4" i="45"/>
  <c r="H3" i="45"/>
  <c r="P2" i="45"/>
  <c r="P20" i="45" s="1"/>
  <c r="O2" i="45"/>
  <c r="O20" i="45" s="1"/>
  <c r="N2" i="45"/>
  <c r="N20" i="45" s="1"/>
  <c r="M2" i="45"/>
  <c r="M20" i="45" s="1"/>
  <c r="L2" i="45"/>
  <c r="L20" i="45" s="1"/>
  <c r="K2" i="45"/>
  <c r="K20" i="45" s="1"/>
  <c r="J2" i="45"/>
  <c r="J20" i="45" s="1"/>
  <c r="I2" i="45"/>
  <c r="I20" i="45" s="1"/>
  <c r="E2" i="45"/>
  <c r="E20" i="45" s="1"/>
  <c r="D2" i="45"/>
  <c r="Q37" i="44"/>
  <c r="P37" i="44"/>
  <c r="O37" i="44"/>
  <c r="N37" i="44"/>
  <c r="M37" i="44"/>
  <c r="L37" i="44"/>
  <c r="K37" i="44"/>
  <c r="J37" i="44"/>
  <c r="I37" i="44"/>
  <c r="H37" i="44"/>
  <c r="E37" i="44"/>
  <c r="D37" i="44"/>
  <c r="Q36" i="44"/>
  <c r="P36" i="44"/>
  <c r="O36" i="44"/>
  <c r="N36" i="44"/>
  <c r="M36" i="44"/>
  <c r="L36" i="44"/>
  <c r="K36" i="44"/>
  <c r="J36" i="44"/>
  <c r="I36" i="44"/>
  <c r="H36" i="44"/>
  <c r="E36" i="44"/>
  <c r="D36" i="44"/>
  <c r="Q35" i="44"/>
  <c r="P35" i="44"/>
  <c r="O35" i="44"/>
  <c r="N35" i="44"/>
  <c r="M35" i="44"/>
  <c r="L35" i="44"/>
  <c r="K35" i="44"/>
  <c r="J35" i="44"/>
  <c r="I35" i="44"/>
  <c r="E35" i="44"/>
  <c r="D35" i="44"/>
  <c r="H35" i="44" s="1"/>
  <c r="Q34" i="44"/>
  <c r="P34" i="44"/>
  <c r="O34" i="44"/>
  <c r="N34" i="44"/>
  <c r="M34" i="44"/>
  <c r="L34" i="44"/>
  <c r="K34" i="44"/>
  <c r="J34" i="44"/>
  <c r="I34" i="44"/>
  <c r="E34" i="44"/>
  <c r="D34" i="44"/>
  <c r="H34" i="44" s="1"/>
  <c r="Q33" i="44"/>
  <c r="P33" i="44"/>
  <c r="O33" i="44"/>
  <c r="N33" i="44"/>
  <c r="M33" i="44"/>
  <c r="L33" i="44"/>
  <c r="K33" i="44"/>
  <c r="J33" i="44"/>
  <c r="I33" i="44"/>
  <c r="E33" i="44"/>
  <c r="D33" i="44"/>
  <c r="H33" i="44" s="1"/>
  <c r="Q32" i="44"/>
  <c r="P32" i="44"/>
  <c r="O32" i="44"/>
  <c r="N32" i="44"/>
  <c r="M32" i="44"/>
  <c r="L32" i="44"/>
  <c r="K32" i="44"/>
  <c r="J32" i="44"/>
  <c r="I32" i="44"/>
  <c r="E32" i="44"/>
  <c r="D32" i="44"/>
  <c r="H32" i="44" s="1"/>
  <c r="Q26" i="44"/>
  <c r="Q25" i="44"/>
  <c r="P25" i="44"/>
  <c r="O25" i="44"/>
  <c r="N25" i="44"/>
  <c r="M25" i="44"/>
  <c r="L25" i="44"/>
  <c r="L29" i="44" s="1"/>
  <c r="K25" i="44"/>
  <c r="K29" i="44" s="1"/>
  <c r="J25" i="44"/>
  <c r="I25" i="44"/>
  <c r="E25" i="44"/>
  <c r="D25" i="44"/>
  <c r="H25" i="44" s="1"/>
  <c r="H29" i="44" s="1"/>
  <c r="Q21" i="44"/>
  <c r="P21" i="44"/>
  <c r="O21" i="44"/>
  <c r="N21" i="44"/>
  <c r="M21" i="44"/>
  <c r="L21" i="44"/>
  <c r="K21" i="44"/>
  <c r="J21" i="44"/>
  <c r="I21" i="44"/>
  <c r="E21" i="44"/>
  <c r="D21" i="44"/>
  <c r="Q16" i="44"/>
  <c r="P16" i="44"/>
  <c r="O16" i="44"/>
  <c r="N16" i="44"/>
  <c r="M16" i="44"/>
  <c r="L16" i="44"/>
  <c r="K16" i="44"/>
  <c r="J16" i="44"/>
  <c r="I16" i="44"/>
  <c r="E16" i="44"/>
  <c r="D16" i="44"/>
  <c r="H16" i="44" s="1"/>
  <c r="Q15" i="44"/>
  <c r="P15" i="44"/>
  <c r="O15" i="44"/>
  <c r="N15" i="44"/>
  <c r="M15" i="44"/>
  <c r="L15" i="44"/>
  <c r="K15" i="44"/>
  <c r="J15" i="44"/>
  <c r="I15" i="44"/>
  <c r="E15" i="44"/>
  <c r="D15" i="44"/>
  <c r="H15" i="44" s="1"/>
  <c r="Q14" i="44"/>
  <c r="P14" i="44"/>
  <c r="O14" i="44"/>
  <c r="N14" i="44"/>
  <c r="M14" i="44"/>
  <c r="L14" i="44"/>
  <c r="K14" i="44"/>
  <c r="J14" i="44"/>
  <c r="I14" i="44"/>
  <c r="E14" i="44"/>
  <c r="D14" i="44"/>
  <c r="H14" i="44" s="1"/>
  <c r="Q13" i="44"/>
  <c r="P13" i="44"/>
  <c r="O13" i="44"/>
  <c r="N13" i="44"/>
  <c r="M13" i="44"/>
  <c r="L13" i="44"/>
  <c r="K13" i="44"/>
  <c r="J13" i="44"/>
  <c r="I13" i="44"/>
  <c r="E13" i="44"/>
  <c r="D13" i="44"/>
  <c r="H13" i="44" s="1"/>
  <c r="Q12" i="44"/>
  <c r="P12" i="44"/>
  <c r="O12" i="44"/>
  <c r="N12" i="44"/>
  <c r="M12" i="44"/>
  <c r="L12" i="44"/>
  <c r="K12" i="44"/>
  <c r="J12" i="44"/>
  <c r="I12" i="44"/>
  <c r="E12" i="44"/>
  <c r="D12" i="44"/>
  <c r="H12" i="44" s="1"/>
  <c r="Q11" i="44"/>
  <c r="P11" i="44"/>
  <c r="O11" i="44"/>
  <c r="N11" i="44"/>
  <c r="M11" i="44"/>
  <c r="L11" i="44"/>
  <c r="K11" i="44"/>
  <c r="J11" i="44"/>
  <c r="I11" i="44"/>
  <c r="E11" i="44"/>
  <c r="D11" i="44"/>
  <c r="H11" i="44" s="1"/>
  <c r="Q9" i="44"/>
  <c r="P9" i="44"/>
  <c r="O9" i="44"/>
  <c r="N9" i="44"/>
  <c r="M9" i="44"/>
  <c r="L9" i="44"/>
  <c r="K9" i="44"/>
  <c r="J9" i="44"/>
  <c r="I9" i="44"/>
  <c r="E9" i="44"/>
  <c r="D9" i="44"/>
  <c r="Q8" i="44"/>
  <c r="P8" i="44"/>
  <c r="O8" i="44"/>
  <c r="N8" i="44"/>
  <c r="M8" i="44"/>
  <c r="L8" i="44"/>
  <c r="K8" i="44"/>
  <c r="J8" i="44"/>
  <c r="I8" i="44"/>
  <c r="E8" i="44"/>
  <c r="D8" i="44"/>
  <c r="H8" i="44" s="1"/>
  <c r="Q7" i="44"/>
  <c r="P7" i="44"/>
  <c r="O7" i="44"/>
  <c r="N7" i="44"/>
  <c r="M7" i="44"/>
  <c r="L7" i="44"/>
  <c r="K7" i="44"/>
  <c r="J7" i="44"/>
  <c r="I7" i="44"/>
  <c r="E7" i="44"/>
  <c r="D7" i="44"/>
  <c r="H7" i="44" s="1"/>
  <c r="Q6" i="44"/>
  <c r="P6" i="44"/>
  <c r="O6" i="44"/>
  <c r="N6" i="44"/>
  <c r="M6" i="44"/>
  <c r="L6" i="44"/>
  <c r="K6" i="44"/>
  <c r="J6" i="44"/>
  <c r="I6" i="44"/>
  <c r="E6" i="44"/>
  <c r="D6" i="44"/>
  <c r="H6" i="44" s="1"/>
  <c r="Q5" i="44"/>
  <c r="Q23" i="44" s="1"/>
  <c r="P5" i="44"/>
  <c r="P23" i="44" s="1"/>
  <c r="O5" i="44"/>
  <c r="O23" i="44" s="1"/>
  <c r="N5" i="44"/>
  <c r="N23" i="44" s="1"/>
  <c r="M5" i="44"/>
  <c r="M23" i="44" s="1"/>
  <c r="L5" i="44"/>
  <c r="L23" i="44" s="1"/>
  <c r="K5" i="44"/>
  <c r="K23" i="44" s="1"/>
  <c r="J5" i="44"/>
  <c r="J23" i="44" s="1"/>
  <c r="E24" i="44" s="1"/>
  <c r="I5" i="44"/>
  <c r="I23" i="44" s="1"/>
  <c r="E5" i="44"/>
  <c r="E23" i="44" s="1"/>
  <c r="D5" i="44"/>
  <c r="Q4" i="44"/>
  <c r="Q27" i="44" s="1"/>
  <c r="P4" i="44"/>
  <c r="P27" i="44" s="1"/>
  <c r="O4" i="44"/>
  <c r="O27" i="44" s="1"/>
  <c r="N4" i="44"/>
  <c r="N27" i="44" s="1"/>
  <c r="M4" i="44"/>
  <c r="M27" i="44" s="1"/>
  <c r="L4" i="44"/>
  <c r="L27" i="44" s="1"/>
  <c r="L30" i="44" s="1"/>
  <c r="K4" i="44"/>
  <c r="K27" i="44" s="1"/>
  <c r="K30" i="44" s="1"/>
  <c r="J4" i="44"/>
  <c r="J27" i="44" s="1"/>
  <c r="I4" i="44"/>
  <c r="I27" i="44" s="1"/>
  <c r="E4" i="44"/>
  <c r="E27" i="44" s="1"/>
  <c r="D4" i="44"/>
  <c r="H3" i="44"/>
  <c r="Q2" i="44"/>
  <c r="Q20" i="44" s="1"/>
  <c r="P2" i="44"/>
  <c r="P20" i="44" s="1"/>
  <c r="O2" i="44"/>
  <c r="O20" i="44" s="1"/>
  <c r="N2" i="44"/>
  <c r="N20" i="44" s="1"/>
  <c r="M2" i="44"/>
  <c r="M20" i="44" s="1"/>
  <c r="L2" i="44"/>
  <c r="L20" i="44" s="1"/>
  <c r="K2" i="44"/>
  <c r="K20" i="44" s="1"/>
  <c r="J2" i="44"/>
  <c r="J20" i="44" s="1"/>
  <c r="I2" i="44"/>
  <c r="I20" i="44" s="1"/>
  <c r="E2" i="44"/>
  <c r="D2" i="44"/>
  <c r="H2" i="44" s="1"/>
  <c r="Q37" i="43"/>
  <c r="P37" i="43"/>
  <c r="O37" i="43"/>
  <c r="N37" i="43"/>
  <c r="M37" i="43"/>
  <c r="L37" i="43"/>
  <c r="K37" i="43"/>
  <c r="J37" i="43"/>
  <c r="I37" i="43"/>
  <c r="H37" i="43"/>
  <c r="E37" i="43"/>
  <c r="D37" i="43"/>
  <c r="Q36" i="43"/>
  <c r="P36" i="43"/>
  <c r="O36" i="43"/>
  <c r="N36" i="43"/>
  <c r="M36" i="43"/>
  <c r="L36" i="43"/>
  <c r="K36" i="43"/>
  <c r="J36" i="43"/>
  <c r="I36" i="43"/>
  <c r="H36" i="43"/>
  <c r="E36" i="43"/>
  <c r="D36" i="43"/>
  <c r="Q35" i="43"/>
  <c r="P35" i="43"/>
  <c r="O35" i="43"/>
  <c r="N35" i="43"/>
  <c r="M35" i="43"/>
  <c r="L35" i="43"/>
  <c r="K35" i="43"/>
  <c r="J35" i="43"/>
  <c r="I35" i="43"/>
  <c r="E35" i="43"/>
  <c r="D35" i="43"/>
  <c r="H35" i="43" s="1"/>
  <c r="Q34" i="43"/>
  <c r="P34" i="43"/>
  <c r="O34" i="43"/>
  <c r="N34" i="43"/>
  <c r="M34" i="43"/>
  <c r="L34" i="43"/>
  <c r="K34" i="43"/>
  <c r="J34" i="43"/>
  <c r="I34" i="43"/>
  <c r="E34" i="43"/>
  <c r="D34" i="43"/>
  <c r="H34" i="43" s="1"/>
  <c r="Q33" i="43"/>
  <c r="P33" i="43"/>
  <c r="O33" i="43"/>
  <c r="N33" i="43"/>
  <c r="M33" i="43"/>
  <c r="L33" i="43"/>
  <c r="K33" i="43"/>
  <c r="J33" i="43"/>
  <c r="I33" i="43"/>
  <c r="E33" i="43"/>
  <c r="D33" i="43"/>
  <c r="H33" i="43" s="1"/>
  <c r="Q32" i="43"/>
  <c r="P32" i="43"/>
  <c r="O32" i="43"/>
  <c r="N32" i="43"/>
  <c r="M32" i="43"/>
  <c r="L32" i="43"/>
  <c r="K32" i="43"/>
  <c r="J32" i="43"/>
  <c r="I32" i="43"/>
  <c r="E32" i="43"/>
  <c r="D32" i="43"/>
  <c r="H32" i="43" s="1"/>
  <c r="Q25" i="43"/>
  <c r="P25" i="43"/>
  <c r="O25" i="43"/>
  <c r="N25" i="43"/>
  <c r="M25" i="43"/>
  <c r="L25" i="43"/>
  <c r="L29" i="43" s="1"/>
  <c r="K25" i="43"/>
  <c r="K29" i="43" s="1"/>
  <c r="J25" i="43"/>
  <c r="I25" i="43"/>
  <c r="E25" i="43"/>
  <c r="D25" i="43"/>
  <c r="H25" i="43" s="1"/>
  <c r="H29" i="43" s="1"/>
  <c r="Q21" i="43"/>
  <c r="P21" i="43"/>
  <c r="O21" i="43"/>
  <c r="N21" i="43"/>
  <c r="M21" i="43"/>
  <c r="L21" i="43"/>
  <c r="K21" i="43"/>
  <c r="J21" i="43"/>
  <c r="I21" i="43"/>
  <c r="E21" i="43"/>
  <c r="D21" i="43"/>
  <c r="H21" i="43" s="1"/>
  <c r="Q16" i="43"/>
  <c r="P16" i="43"/>
  <c r="O16" i="43"/>
  <c r="N16" i="43"/>
  <c r="M16" i="43"/>
  <c r="L16" i="43"/>
  <c r="K16" i="43"/>
  <c r="J16" i="43"/>
  <c r="I16" i="43"/>
  <c r="E16" i="43"/>
  <c r="D16" i="43"/>
  <c r="H16" i="43" s="1"/>
  <c r="Q15" i="43"/>
  <c r="P15" i="43"/>
  <c r="O15" i="43"/>
  <c r="N15" i="43"/>
  <c r="M15" i="43"/>
  <c r="L15" i="43"/>
  <c r="K15" i="43"/>
  <c r="J15" i="43"/>
  <c r="I15" i="43"/>
  <c r="E15" i="43"/>
  <c r="D15" i="43"/>
  <c r="H15" i="43" s="1"/>
  <c r="Q14" i="43"/>
  <c r="P14" i="43"/>
  <c r="O14" i="43"/>
  <c r="N14" i="43"/>
  <c r="M14" i="43"/>
  <c r="L14" i="43"/>
  <c r="K14" i="43"/>
  <c r="J14" i="43"/>
  <c r="I14" i="43"/>
  <c r="E14" i="43"/>
  <c r="D14" i="43"/>
  <c r="H14" i="43" s="1"/>
  <c r="Q13" i="43"/>
  <c r="P13" i="43"/>
  <c r="O13" i="43"/>
  <c r="N13" i="43"/>
  <c r="M13" i="43"/>
  <c r="L13" i="43"/>
  <c r="K13" i="43"/>
  <c r="J13" i="43"/>
  <c r="I13" i="43"/>
  <c r="E13" i="43"/>
  <c r="D13" i="43"/>
  <c r="H13" i="43" s="1"/>
  <c r="Q12" i="43"/>
  <c r="P12" i="43"/>
  <c r="O12" i="43"/>
  <c r="N12" i="43"/>
  <c r="M12" i="43"/>
  <c r="L12" i="43"/>
  <c r="K12" i="43"/>
  <c r="J12" i="43"/>
  <c r="I12" i="43"/>
  <c r="E12" i="43"/>
  <c r="D12" i="43"/>
  <c r="H12" i="43" s="1"/>
  <c r="Q11" i="43"/>
  <c r="P11" i="43"/>
  <c r="O11" i="43"/>
  <c r="N11" i="43"/>
  <c r="M11" i="43"/>
  <c r="L11" i="43"/>
  <c r="K11" i="43"/>
  <c r="J11" i="43"/>
  <c r="I11" i="43"/>
  <c r="E11" i="43"/>
  <c r="D11" i="43"/>
  <c r="H11" i="43" s="1"/>
  <c r="Q9" i="43"/>
  <c r="P9" i="43"/>
  <c r="O9" i="43"/>
  <c r="N9" i="43"/>
  <c r="M9" i="43"/>
  <c r="L9" i="43"/>
  <c r="K9" i="43"/>
  <c r="J9" i="43"/>
  <c r="I9" i="43"/>
  <c r="E9" i="43"/>
  <c r="D9" i="43"/>
  <c r="Q8" i="43"/>
  <c r="P8" i="43"/>
  <c r="O8" i="43"/>
  <c r="N8" i="43"/>
  <c r="M8" i="43"/>
  <c r="L8" i="43"/>
  <c r="K8" i="43"/>
  <c r="J8" i="43"/>
  <c r="I8" i="43"/>
  <c r="E8" i="43"/>
  <c r="D8" i="43"/>
  <c r="H8" i="43" s="1"/>
  <c r="Q7" i="43"/>
  <c r="P7" i="43"/>
  <c r="O7" i="43"/>
  <c r="N7" i="43"/>
  <c r="M7" i="43"/>
  <c r="L7" i="43"/>
  <c r="K7" i="43"/>
  <c r="J7" i="43"/>
  <c r="I7" i="43"/>
  <c r="E7" i="43"/>
  <c r="D7" i="43"/>
  <c r="H7" i="43" s="1"/>
  <c r="Q6" i="43"/>
  <c r="P6" i="43"/>
  <c r="O6" i="43"/>
  <c r="N6" i="43"/>
  <c r="M6" i="43"/>
  <c r="L6" i="43"/>
  <c r="K6" i="43"/>
  <c r="J6" i="43"/>
  <c r="I6" i="43"/>
  <c r="E6" i="43"/>
  <c r="D6" i="43"/>
  <c r="H6" i="43" s="1"/>
  <c r="Q5" i="43"/>
  <c r="Q23" i="43" s="1"/>
  <c r="P5" i="43"/>
  <c r="P23" i="43" s="1"/>
  <c r="O5" i="43"/>
  <c r="O23" i="43" s="1"/>
  <c r="N5" i="43"/>
  <c r="N23" i="43" s="1"/>
  <c r="M5" i="43"/>
  <c r="M23" i="43" s="1"/>
  <c r="L5" i="43"/>
  <c r="L23" i="43" s="1"/>
  <c r="K5" i="43"/>
  <c r="K23" i="43" s="1"/>
  <c r="J5" i="43"/>
  <c r="J23" i="43" s="1"/>
  <c r="E24" i="43" s="1"/>
  <c r="I5" i="43"/>
  <c r="I23" i="43" s="1"/>
  <c r="E5" i="43"/>
  <c r="E23" i="43" s="1"/>
  <c r="D5" i="43"/>
  <c r="Q4" i="43"/>
  <c r="Q27" i="43" s="1"/>
  <c r="P4" i="43"/>
  <c r="P27" i="43" s="1"/>
  <c r="O4" i="43"/>
  <c r="O27" i="43" s="1"/>
  <c r="N4" i="43"/>
  <c r="N27" i="43" s="1"/>
  <c r="M4" i="43"/>
  <c r="M27" i="43" s="1"/>
  <c r="L4" i="43"/>
  <c r="L27" i="43" s="1"/>
  <c r="L30" i="43" s="1"/>
  <c r="K4" i="43"/>
  <c r="K27" i="43" s="1"/>
  <c r="K30" i="43" s="1"/>
  <c r="J4" i="43"/>
  <c r="J27" i="43" s="1"/>
  <c r="I4" i="43"/>
  <c r="I27" i="43" s="1"/>
  <c r="E4" i="43"/>
  <c r="E27" i="43" s="1"/>
  <c r="D4" i="43"/>
  <c r="H3" i="43"/>
  <c r="Q2" i="43"/>
  <c r="Q20" i="43" s="1"/>
  <c r="P2" i="43"/>
  <c r="P20" i="43" s="1"/>
  <c r="O2" i="43"/>
  <c r="O20" i="43" s="1"/>
  <c r="N2" i="43"/>
  <c r="N20" i="43" s="1"/>
  <c r="M2" i="43"/>
  <c r="M20" i="43" s="1"/>
  <c r="L2" i="43"/>
  <c r="L20" i="43" s="1"/>
  <c r="K2" i="43"/>
  <c r="K20" i="43" s="1"/>
  <c r="J2" i="43"/>
  <c r="J20" i="43" s="1"/>
  <c r="I2" i="43"/>
  <c r="I20" i="43" s="1"/>
  <c r="E2" i="43"/>
  <c r="E20" i="43" s="1"/>
  <c r="D2" i="43"/>
  <c r="P37" i="42"/>
  <c r="O37" i="42"/>
  <c r="N37" i="42"/>
  <c r="M37" i="42"/>
  <c r="L37" i="42"/>
  <c r="K37" i="42"/>
  <c r="J37" i="42"/>
  <c r="I37" i="42"/>
  <c r="H37" i="42"/>
  <c r="E37" i="42"/>
  <c r="D37" i="42"/>
  <c r="P36" i="42"/>
  <c r="O36" i="42"/>
  <c r="N36" i="42"/>
  <c r="M36" i="42"/>
  <c r="L36" i="42"/>
  <c r="K36" i="42"/>
  <c r="J36" i="42"/>
  <c r="I36" i="42"/>
  <c r="H36" i="42"/>
  <c r="E36" i="42"/>
  <c r="D36" i="42"/>
  <c r="P35" i="42"/>
  <c r="O35" i="42"/>
  <c r="N35" i="42"/>
  <c r="M35" i="42"/>
  <c r="L35" i="42"/>
  <c r="K35" i="42"/>
  <c r="J35" i="42"/>
  <c r="I35" i="42"/>
  <c r="E35" i="42"/>
  <c r="D35" i="42"/>
  <c r="H35" i="42" s="1"/>
  <c r="P34" i="42"/>
  <c r="O34" i="42"/>
  <c r="N34" i="42"/>
  <c r="M34" i="42"/>
  <c r="L34" i="42"/>
  <c r="K34" i="42"/>
  <c r="J34" i="42"/>
  <c r="I34" i="42"/>
  <c r="E34" i="42"/>
  <c r="D34" i="42"/>
  <c r="H34" i="42" s="1"/>
  <c r="P33" i="42"/>
  <c r="O33" i="42"/>
  <c r="N33" i="42"/>
  <c r="M33" i="42"/>
  <c r="L33" i="42"/>
  <c r="K33" i="42"/>
  <c r="J33" i="42"/>
  <c r="I33" i="42"/>
  <c r="E33" i="42"/>
  <c r="D33" i="42"/>
  <c r="H33" i="42" s="1"/>
  <c r="P32" i="42"/>
  <c r="O32" i="42"/>
  <c r="N32" i="42"/>
  <c r="M32" i="42"/>
  <c r="L32" i="42"/>
  <c r="K32" i="42"/>
  <c r="J32" i="42"/>
  <c r="I32" i="42"/>
  <c r="E32" i="42"/>
  <c r="D32" i="42"/>
  <c r="H32" i="42" s="1"/>
  <c r="P25" i="42"/>
  <c r="O25" i="42"/>
  <c r="N25" i="42"/>
  <c r="M25" i="42"/>
  <c r="L25" i="42"/>
  <c r="K25" i="42"/>
  <c r="K29" i="42" s="1"/>
  <c r="J25" i="42"/>
  <c r="I25" i="42"/>
  <c r="E25" i="42"/>
  <c r="D25" i="42"/>
  <c r="H25" i="42" s="1"/>
  <c r="H29" i="42" s="1"/>
  <c r="P21" i="42"/>
  <c r="O21" i="42"/>
  <c r="N21" i="42"/>
  <c r="M21" i="42"/>
  <c r="L21" i="42"/>
  <c r="K21" i="42"/>
  <c r="J21" i="42"/>
  <c r="I21" i="42"/>
  <c r="E21" i="42"/>
  <c r="D21" i="42"/>
  <c r="P16" i="42"/>
  <c r="O16" i="42"/>
  <c r="N16" i="42"/>
  <c r="M16" i="42"/>
  <c r="L16" i="42"/>
  <c r="K16" i="42"/>
  <c r="J16" i="42"/>
  <c r="I16" i="42"/>
  <c r="E16" i="42"/>
  <c r="D16" i="42"/>
  <c r="H16" i="42" s="1"/>
  <c r="P15" i="42"/>
  <c r="O15" i="42"/>
  <c r="N15" i="42"/>
  <c r="M15" i="42"/>
  <c r="L15" i="42"/>
  <c r="K15" i="42"/>
  <c r="J15" i="42"/>
  <c r="I15" i="42"/>
  <c r="E15" i="42"/>
  <c r="D15" i="42"/>
  <c r="H15" i="42" s="1"/>
  <c r="P14" i="42"/>
  <c r="O14" i="42"/>
  <c r="N14" i="42"/>
  <c r="M14" i="42"/>
  <c r="L14" i="42"/>
  <c r="K14" i="42"/>
  <c r="J14" i="42"/>
  <c r="I14" i="42"/>
  <c r="E14" i="42"/>
  <c r="D14" i="42"/>
  <c r="H14" i="42" s="1"/>
  <c r="P13" i="42"/>
  <c r="O13" i="42"/>
  <c r="N13" i="42"/>
  <c r="M13" i="42"/>
  <c r="L13" i="42"/>
  <c r="K13" i="42"/>
  <c r="J13" i="42"/>
  <c r="I13" i="42"/>
  <c r="E13" i="42"/>
  <c r="D13" i="42"/>
  <c r="H13" i="42" s="1"/>
  <c r="P12" i="42"/>
  <c r="O12" i="42"/>
  <c r="N12" i="42"/>
  <c r="M12" i="42"/>
  <c r="L12" i="42"/>
  <c r="K12" i="42"/>
  <c r="J12" i="42"/>
  <c r="I12" i="42"/>
  <c r="E12" i="42"/>
  <c r="D12" i="42"/>
  <c r="H12" i="42" s="1"/>
  <c r="P11" i="42"/>
  <c r="O11" i="42"/>
  <c r="N11" i="42"/>
  <c r="M11" i="42"/>
  <c r="L11" i="42"/>
  <c r="K11" i="42"/>
  <c r="J11" i="42"/>
  <c r="I11" i="42"/>
  <c r="E11" i="42"/>
  <c r="D11" i="42"/>
  <c r="H11" i="42" s="1"/>
  <c r="P9" i="42"/>
  <c r="O9" i="42"/>
  <c r="N9" i="42"/>
  <c r="M9" i="42"/>
  <c r="L9" i="42"/>
  <c r="K9" i="42"/>
  <c r="J9" i="42"/>
  <c r="I9" i="42"/>
  <c r="E9" i="42"/>
  <c r="D9" i="42"/>
  <c r="P8" i="42"/>
  <c r="O8" i="42"/>
  <c r="N8" i="42"/>
  <c r="M8" i="42"/>
  <c r="L8" i="42"/>
  <c r="K8" i="42"/>
  <c r="J8" i="42"/>
  <c r="I8" i="42"/>
  <c r="E8" i="42"/>
  <c r="D8" i="42"/>
  <c r="H8" i="42" s="1"/>
  <c r="P7" i="42"/>
  <c r="O7" i="42"/>
  <c r="N7" i="42"/>
  <c r="M7" i="42"/>
  <c r="L7" i="42"/>
  <c r="K7" i="42"/>
  <c r="J7" i="42"/>
  <c r="I7" i="42"/>
  <c r="E7" i="42"/>
  <c r="D7" i="42"/>
  <c r="H7" i="42" s="1"/>
  <c r="P6" i="42"/>
  <c r="O6" i="42"/>
  <c r="N6" i="42"/>
  <c r="M6" i="42"/>
  <c r="L6" i="42"/>
  <c r="K6" i="42"/>
  <c r="J6" i="42"/>
  <c r="I6" i="42"/>
  <c r="E6" i="42"/>
  <c r="D6" i="42"/>
  <c r="H6" i="42" s="1"/>
  <c r="P5" i="42"/>
  <c r="P23" i="42" s="1"/>
  <c r="O5" i="42"/>
  <c r="O23" i="42" s="1"/>
  <c r="N5" i="42"/>
  <c r="N23" i="42" s="1"/>
  <c r="M5" i="42"/>
  <c r="M23" i="42" s="1"/>
  <c r="L5" i="42"/>
  <c r="L23" i="42" s="1"/>
  <c r="L24" i="42" s="1"/>
  <c r="K5" i="42"/>
  <c r="K23" i="42" s="1"/>
  <c r="J5" i="42"/>
  <c r="J23" i="42" s="1"/>
  <c r="I5" i="42"/>
  <c r="I23" i="42" s="1"/>
  <c r="E5" i="42"/>
  <c r="E23" i="42" s="1"/>
  <c r="D5" i="42"/>
  <c r="P4" i="42"/>
  <c r="P27" i="42" s="1"/>
  <c r="O4" i="42"/>
  <c r="O27" i="42" s="1"/>
  <c r="N4" i="42"/>
  <c r="N27" i="42" s="1"/>
  <c r="M4" i="42"/>
  <c r="M27" i="42" s="1"/>
  <c r="L4" i="42"/>
  <c r="L27" i="42" s="1"/>
  <c r="K4" i="42"/>
  <c r="K27" i="42" s="1"/>
  <c r="K30" i="42" s="1"/>
  <c r="J4" i="42"/>
  <c r="J27" i="42" s="1"/>
  <c r="I4" i="42"/>
  <c r="I27" i="42" s="1"/>
  <c r="E4" i="42"/>
  <c r="E27" i="42" s="1"/>
  <c r="D4" i="42"/>
  <c r="H3" i="42"/>
  <c r="P2" i="42"/>
  <c r="P20" i="42" s="1"/>
  <c r="O2" i="42"/>
  <c r="O20" i="42" s="1"/>
  <c r="N2" i="42"/>
  <c r="N20" i="42" s="1"/>
  <c r="M2" i="42"/>
  <c r="M20" i="42" s="1"/>
  <c r="L2" i="42"/>
  <c r="L20" i="42" s="1"/>
  <c r="K2" i="42"/>
  <c r="K20" i="42" s="1"/>
  <c r="J2" i="42"/>
  <c r="J20" i="42" s="1"/>
  <c r="I2" i="42"/>
  <c r="I20" i="42" s="1"/>
  <c r="E2" i="42"/>
  <c r="D2" i="42"/>
  <c r="H2" i="42" s="1"/>
  <c r="P37" i="41"/>
  <c r="O37" i="41"/>
  <c r="N37" i="41"/>
  <c r="M37" i="41"/>
  <c r="L37" i="41"/>
  <c r="K37" i="41"/>
  <c r="J37" i="41"/>
  <c r="I37" i="41"/>
  <c r="H37" i="41"/>
  <c r="E37" i="41"/>
  <c r="D37" i="41"/>
  <c r="P36" i="41"/>
  <c r="O36" i="41"/>
  <c r="N36" i="41"/>
  <c r="M36" i="41"/>
  <c r="L36" i="41"/>
  <c r="K36" i="41"/>
  <c r="J36" i="41"/>
  <c r="I36" i="41"/>
  <c r="H36" i="41"/>
  <c r="E36" i="41"/>
  <c r="D36" i="41"/>
  <c r="P35" i="41"/>
  <c r="O35" i="41"/>
  <c r="N35" i="41"/>
  <c r="M35" i="41"/>
  <c r="L35" i="41"/>
  <c r="K35" i="41"/>
  <c r="J35" i="41"/>
  <c r="I35" i="41"/>
  <c r="E35" i="41"/>
  <c r="D35" i="41"/>
  <c r="H35" i="41" s="1"/>
  <c r="P34" i="41"/>
  <c r="O34" i="41"/>
  <c r="N34" i="41"/>
  <c r="M34" i="41"/>
  <c r="L34" i="41"/>
  <c r="K34" i="41"/>
  <c r="J34" i="41"/>
  <c r="I34" i="41"/>
  <c r="E34" i="41"/>
  <c r="D34" i="41"/>
  <c r="H34" i="41" s="1"/>
  <c r="P33" i="41"/>
  <c r="O33" i="41"/>
  <c r="N33" i="41"/>
  <c r="M33" i="41"/>
  <c r="L33" i="41"/>
  <c r="K33" i="41"/>
  <c r="J33" i="41"/>
  <c r="I33" i="41"/>
  <c r="E33" i="41"/>
  <c r="D33" i="41"/>
  <c r="H33" i="41" s="1"/>
  <c r="P32" i="41"/>
  <c r="O32" i="41"/>
  <c r="N32" i="41"/>
  <c r="M32" i="41"/>
  <c r="L32" i="41"/>
  <c r="K32" i="41"/>
  <c r="J32" i="41"/>
  <c r="I32" i="41"/>
  <c r="E32" i="41"/>
  <c r="D32" i="41"/>
  <c r="H32" i="41" s="1"/>
  <c r="P25" i="41"/>
  <c r="O25" i="41"/>
  <c r="N25" i="41"/>
  <c r="M25" i="41"/>
  <c r="L25" i="41"/>
  <c r="K25" i="41"/>
  <c r="K29" i="41" s="1"/>
  <c r="J25" i="41"/>
  <c r="I25" i="41"/>
  <c r="E25" i="41"/>
  <c r="D25" i="41"/>
  <c r="H25" i="41" s="1"/>
  <c r="H29" i="41" s="1"/>
  <c r="P23" i="41"/>
  <c r="O23" i="41"/>
  <c r="N23" i="41"/>
  <c r="M23" i="41"/>
  <c r="L23" i="41"/>
  <c r="L24" i="41" s="1"/>
  <c r="K23" i="41"/>
  <c r="J23" i="41"/>
  <c r="E24" i="41" s="1"/>
  <c r="I23" i="41"/>
  <c r="D24" i="41" s="1"/>
  <c r="E23" i="41"/>
  <c r="D23" i="41"/>
  <c r="P21" i="41"/>
  <c r="P27" i="41" s="1"/>
  <c r="O21" i="41"/>
  <c r="O27" i="41" s="1"/>
  <c r="N21" i="41"/>
  <c r="N27" i="41" s="1"/>
  <c r="M21" i="41"/>
  <c r="M27" i="41" s="1"/>
  <c r="L21" i="41"/>
  <c r="L27" i="41" s="1"/>
  <c r="K21" i="41"/>
  <c r="K27" i="41" s="1"/>
  <c r="K30" i="41" s="1"/>
  <c r="J21" i="41"/>
  <c r="J27" i="41" s="1"/>
  <c r="I21" i="41"/>
  <c r="I27" i="41" s="1"/>
  <c r="E21" i="41"/>
  <c r="D21" i="41"/>
  <c r="P16" i="41"/>
  <c r="O16" i="41"/>
  <c r="N16" i="41"/>
  <c r="M16" i="41"/>
  <c r="L16" i="41"/>
  <c r="K16" i="41"/>
  <c r="J16" i="41"/>
  <c r="I16" i="41"/>
  <c r="E16" i="41"/>
  <c r="D16" i="41"/>
  <c r="H16" i="41" s="1"/>
  <c r="P15" i="41"/>
  <c r="O15" i="41"/>
  <c r="N15" i="41"/>
  <c r="M15" i="41"/>
  <c r="L15" i="41"/>
  <c r="K15" i="41"/>
  <c r="J15" i="41"/>
  <c r="I15" i="41"/>
  <c r="E15" i="41"/>
  <c r="D15" i="41"/>
  <c r="H15" i="41" s="1"/>
  <c r="P14" i="41"/>
  <c r="O14" i="41"/>
  <c r="N14" i="41"/>
  <c r="M14" i="41"/>
  <c r="L14" i="41"/>
  <c r="K14" i="41"/>
  <c r="J14" i="41"/>
  <c r="I14" i="41"/>
  <c r="E14" i="41"/>
  <c r="D14" i="41"/>
  <c r="H14" i="41" s="1"/>
  <c r="P13" i="41"/>
  <c r="O13" i="41"/>
  <c r="N13" i="41"/>
  <c r="M13" i="41"/>
  <c r="L13" i="41"/>
  <c r="K13" i="41"/>
  <c r="J13" i="41"/>
  <c r="I13" i="41"/>
  <c r="E13" i="41"/>
  <c r="D13" i="41"/>
  <c r="H13" i="41" s="1"/>
  <c r="P12" i="41"/>
  <c r="O12" i="41"/>
  <c r="N12" i="41"/>
  <c r="M12" i="41"/>
  <c r="L12" i="41"/>
  <c r="K12" i="41"/>
  <c r="J12" i="41"/>
  <c r="I12" i="41"/>
  <c r="E12" i="41"/>
  <c r="D12" i="41"/>
  <c r="H12" i="41" s="1"/>
  <c r="P11" i="41"/>
  <c r="O11" i="41"/>
  <c r="N11" i="41"/>
  <c r="M11" i="41"/>
  <c r="L11" i="41"/>
  <c r="K11" i="41"/>
  <c r="J11" i="41"/>
  <c r="I11" i="41"/>
  <c r="E11" i="41"/>
  <c r="D11" i="41"/>
  <c r="H11" i="41" s="1"/>
  <c r="P9" i="41"/>
  <c r="O9" i="41"/>
  <c r="N9" i="41"/>
  <c r="M9" i="41"/>
  <c r="L9" i="41"/>
  <c r="K9" i="41"/>
  <c r="J9" i="41"/>
  <c r="I9" i="41"/>
  <c r="E9" i="41"/>
  <c r="D9" i="41"/>
  <c r="P8" i="41"/>
  <c r="O8" i="41"/>
  <c r="N8" i="41"/>
  <c r="M8" i="41"/>
  <c r="L8" i="41"/>
  <c r="K8" i="41"/>
  <c r="J8" i="41"/>
  <c r="I8" i="41"/>
  <c r="E8" i="41"/>
  <c r="D8" i="41"/>
  <c r="H8" i="41" s="1"/>
  <c r="P7" i="41"/>
  <c r="O7" i="41"/>
  <c r="N7" i="41"/>
  <c r="M7" i="41"/>
  <c r="L7" i="41"/>
  <c r="K7" i="41"/>
  <c r="J7" i="41"/>
  <c r="I7" i="41"/>
  <c r="E7" i="41"/>
  <c r="D7" i="41"/>
  <c r="H7" i="41" s="1"/>
  <c r="P6" i="41"/>
  <c r="O6" i="41"/>
  <c r="N6" i="41"/>
  <c r="M6" i="41"/>
  <c r="L6" i="41"/>
  <c r="K6" i="41"/>
  <c r="J6" i="41"/>
  <c r="I6" i="41"/>
  <c r="E6" i="41"/>
  <c r="D6" i="41"/>
  <c r="H6" i="41" s="1"/>
  <c r="P5" i="41"/>
  <c r="O5" i="41"/>
  <c r="N5" i="41"/>
  <c r="M5" i="41"/>
  <c r="L5" i="41"/>
  <c r="K5" i="41"/>
  <c r="J5" i="41"/>
  <c r="I5" i="41"/>
  <c r="E5" i="41"/>
  <c r="D5" i="41"/>
  <c r="H5" i="41" s="1"/>
  <c r="H23" i="41" s="1"/>
  <c r="P4" i="41"/>
  <c r="O4" i="41"/>
  <c r="N4" i="41"/>
  <c r="M4" i="41"/>
  <c r="L4" i="41"/>
  <c r="K4" i="41"/>
  <c r="J4" i="41"/>
  <c r="I4" i="41"/>
  <c r="E4" i="41"/>
  <c r="D4" i="41"/>
  <c r="H4" i="41" s="1"/>
  <c r="H3" i="41"/>
  <c r="P2" i="41"/>
  <c r="P20" i="41" s="1"/>
  <c r="O2" i="41"/>
  <c r="O20" i="41" s="1"/>
  <c r="N2" i="41"/>
  <c r="N20" i="41" s="1"/>
  <c r="M2" i="41"/>
  <c r="M20" i="41" s="1"/>
  <c r="L2" i="41"/>
  <c r="L20" i="41" s="1"/>
  <c r="K2" i="41"/>
  <c r="K20" i="41" s="1"/>
  <c r="J2" i="41"/>
  <c r="J20" i="41" s="1"/>
  <c r="I2" i="41"/>
  <c r="I20" i="41" s="1"/>
  <c r="E2" i="41"/>
  <c r="D2" i="41"/>
  <c r="H2" i="41" s="1"/>
  <c r="P37" i="40"/>
  <c r="O37" i="40"/>
  <c r="N37" i="40"/>
  <c r="M37" i="40"/>
  <c r="L37" i="40"/>
  <c r="K37" i="40"/>
  <c r="J37" i="40"/>
  <c r="I37" i="40"/>
  <c r="H37" i="40"/>
  <c r="E37" i="40"/>
  <c r="D37" i="40"/>
  <c r="P36" i="40"/>
  <c r="O36" i="40"/>
  <c r="N36" i="40"/>
  <c r="M36" i="40"/>
  <c r="L36" i="40"/>
  <c r="K36" i="40"/>
  <c r="J36" i="40"/>
  <c r="I36" i="40"/>
  <c r="H36" i="40"/>
  <c r="E36" i="40"/>
  <c r="D36" i="40"/>
  <c r="P35" i="40"/>
  <c r="O35" i="40"/>
  <c r="N35" i="40"/>
  <c r="M35" i="40"/>
  <c r="L35" i="40"/>
  <c r="K35" i="40"/>
  <c r="J35" i="40"/>
  <c r="I35" i="40"/>
  <c r="E35" i="40"/>
  <c r="D35" i="40"/>
  <c r="H35" i="40" s="1"/>
  <c r="P34" i="40"/>
  <c r="O34" i="40"/>
  <c r="N34" i="40"/>
  <c r="M34" i="40"/>
  <c r="L34" i="40"/>
  <c r="K34" i="40"/>
  <c r="J34" i="40"/>
  <c r="I34" i="40"/>
  <c r="E34" i="40"/>
  <c r="D34" i="40"/>
  <c r="H34" i="40" s="1"/>
  <c r="P33" i="40"/>
  <c r="O33" i="40"/>
  <c r="N33" i="40"/>
  <c r="M33" i="40"/>
  <c r="L33" i="40"/>
  <c r="K33" i="40"/>
  <c r="J33" i="40"/>
  <c r="I33" i="40"/>
  <c r="E33" i="40"/>
  <c r="D33" i="40"/>
  <c r="H33" i="40" s="1"/>
  <c r="P32" i="40"/>
  <c r="O32" i="40"/>
  <c r="N32" i="40"/>
  <c r="M32" i="40"/>
  <c r="L32" i="40"/>
  <c r="K32" i="40"/>
  <c r="J32" i="40"/>
  <c r="I32" i="40"/>
  <c r="E32" i="40"/>
  <c r="D32" i="40"/>
  <c r="H32" i="40" s="1"/>
  <c r="P25" i="40"/>
  <c r="O25" i="40"/>
  <c r="N25" i="40"/>
  <c r="M25" i="40"/>
  <c r="L25" i="40"/>
  <c r="K25" i="40"/>
  <c r="K29" i="40" s="1"/>
  <c r="J25" i="40"/>
  <c r="I25" i="40"/>
  <c r="E25" i="40"/>
  <c r="D25" i="40"/>
  <c r="H25" i="40" s="1"/>
  <c r="H29" i="40" s="1"/>
  <c r="P21" i="40"/>
  <c r="O21" i="40"/>
  <c r="N21" i="40"/>
  <c r="M21" i="40"/>
  <c r="L21" i="40"/>
  <c r="K21" i="40"/>
  <c r="J21" i="40"/>
  <c r="I21" i="40"/>
  <c r="E21" i="40"/>
  <c r="D21" i="40"/>
  <c r="H21" i="40" s="1"/>
  <c r="P16" i="40"/>
  <c r="O16" i="40"/>
  <c r="N16" i="40"/>
  <c r="M16" i="40"/>
  <c r="L16" i="40"/>
  <c r="K16" i="40"/>
  <c r="J16" i="40"/>
  <c r="I16" i="40"/>
  <c r="E16" i="40"/>
  <c r="D16" i="40"/>
  <c r="H16" i="40" s="1"/>
  <c r="P15" i="40"/>
  <c r="O15" i="40"/>
  <c r="N15" i="40"/>
  <c r="M15" i="40"/>
  <c r="L15" i="40"/>
  <c r="K15" i="40"/>
  <c r="J15" i="40"/>
  <c r="I15" i="40"/>
  <c r="E15" i="40"/>
  <c r="D15" i="40"/>
  <c r="H15" i="40" s="1"/>
  <c r="P14" i="40"/>
  <c r="O14" i="40"/>
  <c r="N14" i="40"/>
  <c r="M14" i="40"/>
  <c r="L14" i="40"/>
  <c r="K14" i="40"/>
  <c r="J14" i="40"/>
  <c r="I14" i="40"/>
  <c r="E14" i="40"/>
  <c r="D14" i="40"/>
  <c r="H14" i="40" s="1"/>
  <c r="P13" i="40"/>
  <c r="O13" i="40"/>
  <c r="N13" i="40"/>
  <c r="M13" i="40"/>
  <c r="L13" i="40"/>
  <c r="K13" i="40"/>
  <c r="J13" i="40"/>
  <c r="I13" i="40"/>
  <c r="E13" i="40"/>
  <c r="D13" i="40"/>
  <c r="H13" i="40" s="1"/>
  <c r="P12" i="40"/>
  <c r="O12" i="40"/>
  <c r="N12" i="40"/>
  <c r="M12" i="40"/>
  <c r="L12" i="40"/>
  <c r="K12" i="40"/>
  <c r="J12" i="40"/>
  <c r="I12" i="40"/>
  <c r="E12" i="40"/>
  <c r="D12" i="40"/>
  <c r="H12" i="40" s="1"/>
  <c r="P11" i="40"/>
  <c r="O11" i="40"/>
  <c r="N11" i="40"/>
  <c r="M11" i="40"/>
  <c r="L11" i="40"/>
  <c r="K11" i="40"/>
  <c r="J11" i="40"/>
  <c r="I11" i="40"/>
  <c r="E11" i="40"/>
  <c r="D11" i="40"/>
  <c r="H11" i="40" s="1"/>
  <c r="P9" i="40"/>
  <c r="O9" i="40"/>
  <c r="N9" i="40"/>
  <c r="M9" i="40"/>
  <c r="L9" i="40"/>
  <c r="K9" i="40"/>
  <c r="J9" i="40"/>
  <c r="I9" i="40"/>
  <c r="E9" i="40"/>
  <c r="D9" i="40"/>
  <c r="P8" i="40"/>
  <c r="O8" i="40"/>
  <c r="N8" i="40"/>
  <c r="M8" i="40"/>
  <c r="L8" i="40"/>
  <c r="K8" i="40"/>
  <c r="J8" i="40"/>
  <c r="I8" i="40"/>
  <c r="E8" i="40"/>
  <c r="D8" i="40"/>
  <c r="H8" i="40" s="1"/>
  <c r="P7" i="40"/>
  <c r="O7" i="40"/>
  <c r="N7" i="40"/>
  <c r="M7" i="40"/>
  <c r="L7" i="40"/>
  <c r="K7" i="40"/>
  <c r="J7" i="40"/>
  <c r="I7" i="40"/>
  <c r="E7" i="40"/>
  <c r="D7" i="40"/>
  <c r="H7" i="40" s="1"/>
  <c r="P6" i="40"/>
  <c r="O6" i="40"/>
  <c r="N6" i="40"/>
  <c r="M6" i="40"/>
  <c r="L6" i="40"/>
  <c r="K6" i="40"/>
  <c r="J6" i="40"/>
  <c r="I6" i="40"/>
  <c r="E6" i="40"/>
  <c r="D6" i="40"/>
  <c r="H6" i="40" s="1"/>
  <c r="P5" i="40"/>
  <c r="P23" i="40" s="1"/>
  <c r="O5" i="40"/>
  <c r="O23" i="40" s="1"/>
  <c r="N5" i="40"/>
  <c r="N23" i="40" s="1"/>
  <c r="M5" i="40"/>
  <c r="M23" i="40" s="1"/>
  <c r="L5" i="40"/>
  <c r="L23" i="40" s="1"/>
  <c r="L24" i="40" s="1"/>
  <c r="K5" i="40"/>
  <c r="K23" i="40" s="1"/>
  <c r="J5" i="40"/>
  <c r="J23" i="40" s="1"/>
  <c r="I5" i="40"/>
  <c r="I23" i="40" s="1"/>
  <c r="E5" i="40"/>
  <c r="E23" i="40" s="1"/>
  <c r="D5" i="40"/>
  <c r="P4" i="40"/>
  <c r="P27" i="40" s="1"/>
  <c r="O4" i="40"/>
  <c r="O27" i="40" s="1"/>
  <c r="N4" i="40"/>
  <c r="N27" i="40" s="1"/>
  <c r="M4" i="40"/>
  <c r="M27" i="40" s="1"/>
  <c r="L4" i="40"/>
  <c r="L27" i="40" s="1"/>
  <c r="K4" i="40"/>
  <c r="K27" i="40" s="1"/>
  <c r="K30" i="40" s="1"/>
  <c r="J4" i="40"/>
  <c r="J27" i="40" s="1"/>
  <c r="I4" i="40"/>
  <c r="I27" i="40" s="1"/>
  <c r="E4" i="40"/>
  <c r="E27" i="40" s="1"/>
  <c r="D4" i="40"/>
  <c r="H3" i="40"/>
  <c r="P2" i="40"/>
  <c r="P20" i="40" s="1"/>
  <c r="O2" i="40"/>
  <c r="O20" i="40" s="1"/>
  <c r="N2" i="40"/>
  <c r="N20" i="40" s="1"/>
  <c r="M2" i="40"/>
  <c r="M20" i="40" s="1"/>
  <c r="L2" i="40"/>
  <c r="L20" i="40" s="1"/>
  <c r="K2" i="40"/>
  <c r="K20" i="40" s="1"/>
  <c r="J2" i="40"/>
  <c r="J20" i="40" s="1"/>
  <c r="I2" i="40"/>
  <c r="I20" i="40" s="1"/>
  <c r="E2" i="40"/>
  <c r="E20" i="40" s="1"/>
  <c r="D2" i="40"/>
  <c r="Q37" i="39"/>
  <c r="P37" i="39"/>
  <c r="O37" i="39"/>
  <c r="N37" i="39"/>
  <c r="M37" i="39"/>
  <c r="L37" i="39"/>
  <c r="K37" i="39"/>
  <c r="J37" i="39"/>
  <c r="I37" i="39"/>
  <c r="H37" i="39"/>
  <c r="E37" i="39"/>
  <c r="D37" i="39"/>
  <c r="Q36" i="39"/>
  <c r="P36" i="39"/>
  <c r="O36" i="39"/>
  <c r="N36" i="39"/>
  <c r="M36" i="39"/>
  <c r="L36" i="39"/>
  <c r="K36" i="39"/>
  <c r="J36" i="39"/>
  <c r="I36" i="39"/>
  <c r="H36" i="39"/>
  <c r="E36" i="39"/>
  <c r="D36" i="39"/>
  <c r="Q35" i="39"/>
  <c r="P35" i="39"/>
  <c r="O35" i="39"/>
  <c r="N35" i="39"/>
  <c r="M35" i="39"/>
  <c r="L35" i="39"/>
  <c r="K35" i="39"/>
  <c r="J35" i="39"/>
  <c r="I35" i="39"/>
  <c r="E35" i="39"/>
  <c r="D35" i="39"/>
  <c r="H35" i="39" s="1"/>
  <c r="Q34" i="39"/>
  <c r="P34" i="39"/>
  <c r="O34" i="39"/>
  <c r="N34" i="39"/>
  <c r="M34" i="39"/>
  <c r="L34" i="39"/>
  <c r="K34" i="39"/>
  <c r="J34" i="39"/>
  <c r="I34" i="39"/>
  <c r="E34" i="39"/>
  <c r="D34" i="39"/>
  <c r="H34" i="39" s="1"/>
  <c r="Q33" i="39"/>
  <c r="P33" i="39"/>
  <c r="O33" i="39"/>
  <c r="N33" i="39"/>
  <c r="M33" i="39"/>
  <c r="L33" i="39"/>
  <c r="K33" i="39"/>
  <c r="J33" i="39"/>
  <c r="I33" i="39"/>
  <c r="E33" i="39"/>
  <c r="D33" i="39"/>
  <c r="H33" i="39" s="1"/>
  <c r="Q32" i="39"/>
  <c r="P32" i="39"/>
  <c r="O32" i="39"/>
  <c r="N32" i="39"/>
  <c r="M32" i="39"/>
  <c r="L32" i="39"/>
  <c r="K32" i="39"/>
  <c r="J32" i="39"/>
  <c r="I32" i="39"/>
  <c r="E32" i="39"/>
  <c r="D32" i="39"/>
  <c r="H32" i="39" s="1"/>
  <c r="Q25" i="39"/>
  <c r="P25" i="39"/>
  <c r="O25" i="39"/>
  <c r="N25" i="39"/>
  <c r="M25" i="39"/>
  <c r="L25" i="39"/>
  <c r="L29" i="39" s="1"/>
  <c r="K25" i="39"/>
  <c r="K29" i="39" s="1"/>
  <c r="J25" i="39"/>
  <c r="I25" i="39"/>
  <c r="E25" i="39"/>
  <c r="D25" i="39"/>
  <c r="H25" i="39" s="1"/>
  <c r="H29" i="39" s="1"/>
  <c r="Q21" i="39"/>
  <c r="P21" i="39"/>
  <c r="O21" i="39"/>
  <c r="N21" i="39"/>
  <c r="M21" i="39"/>
  <c r="L21" i="39"/>
  <c r="K21" i="39"/>
  <c r="J21" i="39"/>
  <c r="I21" i="39"/>
  <c r="E21" i="39"/>
  <c r="D21" i="39"/>
  <c r="H21" i="39" s="1"/>
  <c r="Q16" i="39"/>
  <c r="P16" i="39"/>
  <c r="O16" i="39"/>
  <c r="N16" i="39"/>
  <c r="M16" i="39"/>
  <c r="L16" i="39"/>
  <c r="K16" i="39"/>
  <c r="J16" i="39"/>
  <c r="I16" i="39"/>
  <c r="E16" i="39"/>
  <c r="D16" i="39"/>
  <c r="H16" i="39" s="1"/>
  <c r="Q15" i="39"/>
  <c r="P15" i="39"/>
  <c r="O15" i="39"/>
  <c r="N15" i="39"/>
  <c r="M15" i="39"/>
  <c r="L15" i="39"/>
  <c r="K15" i="39"/>
  <c r="J15" i="39"/>
  <c r="I15" i="39"/>
  <c r="E15" i="39"/>
  <c r="D15" i="39"/>
  <c r="H15" i="39" s="1"/>
  <c r="Q14" i="39"/>
  <c r="P14" i="39"/>
  <c r="O14" i="39"/>
  <c r="N14" i="39"/>
  <c r="M14" i="39"/>
  <c r="L14" i="39"/>
  <c r="K14" i="39"/>
  <c r="J14" i="39"/>
  <c r="I14" i="39"/>
  <c r="E14" i="39"/>
  <c r="D14" i="39"/>
  <c r="H14" i="39" s="1"/>
  <c r="Q13" i="39"/>
  <c r="P13" i="39"/>
  <c r="O13" i="39"/>
  <c r="N13" i="39"/>
  <c r="M13" i="39"/>
  <c r="L13" i="39"/>
  <c r="K13" i="39"/>
  <c r="J13" i="39"/>
  <c r="I13" i="39"/>
  <c r="E13" i="39"/>
  <c r="D13" i="39"/>
  <c r="H13" i="39" s="1"/>
  <c r="Q12" i="39"/>
  <c r="P12" i="39"/>
  <c r="O12" i="39"/>
  <c r="N12" i="39"/>
  <c r="M12" i="39"/>
  <c r="L12" i="39"/>
  <c r="K12" i="39"/>
  <c r="J12" i="39"/>
  <c r="I12" i="39"/>
  <c r="E12" i="39"/>
  <c r="D12" i="39"/>
  <c r="H12" i="39" s="1"/>
  <c r="Q11" i="39"/>
  <c r="P11" i="39"/>
  <c r="O11" i="39"/>
  <c r="N11" i="39"/>
  <c r="M11" i="39"/>
  <c r="L11" i="39"/>
  <c r="K11" i="39"/>
  <c r="J11" i="39"/>
  <c r="I11" i="39"/>
  <c r="E11" i="39"/>
  <c r="D11" i="39"/>
  <c r="H11" i="39" s="1"/>
  <c r="Q9" i="39"/>
  <c r="P9" i="39"/>
  <c r="O9" i="39"/>
  <c r="N9" i="39"/>
  <c r="M9" i="39"/>
  <c r="L9" i="39"/>
  <c r="K9" i="39"/>
  <c r="J9" i="39"/>
  <c r="I9" i="39"/>
  <c r="E9" i="39"/>
  <c r="D9" i="39"/>
  <c r="Q8" i="39"/>
  <c r="P8" i="39"/>
  <c r="O8" i="39"/>
  <c r="N8" i="39"/>
  <c r="M8" i="39"/>
  <c r="L8" i="39"/>
  <c r="K8" i="39"/>
  <c r="J8" i="39"/>
  <c r="I8" i="39"/>
  <c r="E8" i="39"/>
  <c r="D8" i="39"/>
  <c r="H8" i="39" s="1"/>
  <c r="Q7" i="39"/>
  <c r="P7" i="39"/>
  <c r="O7" i="39"/>
  <c r="N7" i="39"/>
  <c r="M7" i="39"/>
  <c r="L7" i="39"/>
  <c r="K7" i="39"/>
  <c r="J7" i="39"/>
  <c r="I7" i="39"/>
  <c r="E7" i="39"/>
  <c r="D7" i="39"/>
  <c r="H7" i="39" s="1"/>
  <c r="Q6" i="39"/>
  <c r="P6" i="39"/>
  <c r="O6" i="39"/>
  <c r="N6" i="39"/>
  <c r="M6" i="39"/>
  <c r="L6" i="39"/>
  <c r="K6" i="39"/>
  <c r="J6" i="39"/>
  <c r="I6" i="39"/>
  <c r="E6" i="39"/>
  <c r="D6" i="39"/>
  <c r="H6" i="39" s="1"/>
  <c r="Q5" i="39"/>
  <c r="Q23" i="39" s="1"/>
  <c r="P5" i="39"/>
  <c r="P23" i="39" s="1"/>
  <c r="O5" i="39"/>
  <c r="O23" i="39" s="1"/>
  <c r="N5" i="39"/>
  <c r="N23" i="39" s="1"/>
  <c r="M5" i="39"/>
  <c r="M23" i="39" s="1"/>
  <c r="L5" i="39"/>
  <c r="L23" i="39" s="1"/>
  <c r="K5" i="39"/>
  <c r="K23" i="39" s="1"/>
  <c r="J5" i="39"/>
  <c r="J23" i="39" s="1"/>
  <c r="E24" i="39" s="1"/>
  <c r="I5" i="39"/>
  <c r="I23" i="39" s="1"/>
  <c r="E5" i="39"/>
  <c r="E23" i="39" s="1"/>
  <c r="D5" i="39"/>
  <c r="Q4" i="39"/>
  <c r="Q27" i="39" s="1"/>
  <c r="P4" i="39"/>
  <c r="P27" i="39" s="1"/>
  <c r="O4" i="39"/>
  <c r="O27" i="39" s="1"/>
  <c r="N4" i="39"/>
  <c r="N27" i="39" s="1"/>
  <c r="M4" i="39"/>
  <c r="M27" i="39" s="1"/>
  <c r="L4" i="39"/>
  <c r="L27" i="39" s="1"/>
  <c r="L30" i="39" s="1"/>
  <c r="K4" i="39"/>
  <c r="K27" i="39" s="1"/>
  <c r="K30" i="39" s="1"/>
  <c r="J4" i="39"/>
  <c r="J27" i="39" s="1"/>
  <c r="I4" i="39"/>
  <c r="I27" i="39" s="1"/>
  <c r="E4" i="39"/>
  <c r="E27" i="39" s="1"/>
  <c r="D4" i="39"/>
  <c r="H3" i="39"/>
  <c r="Q2" i="39"/>
  <c r="Q20" i="39" s="1"/>
  <c r="P2" i="39"/>
  <c r="P20" i="39" s="1"/>
  <c r="O2" i="39"/>
  <c r="O20" i="39" s="1"/>
  <c r="N2" i="39"/>
  <c r="N20" i="39" s="1"/>
  <c r="M2" i="39"/>
  <c r="M20" i="39" s="1"/>
  <c r="L2" i="39"/>
  <c r="L20" i="39" s="1"/>
  <c r="K2" i="39"/>
  <c r="K20" i="39" s="1"/>
  <c r="J2" i="39"/>
  <c r="J20" i="39" s="1"/>
  <c r="I2" i="39"/>
  <c r="I20" i="39" s="1"/>
  <c r="E2" i="39"/>
  <c r="E20" i="39" s="1"/>
  <c r="D2" i="39"/>
  <c r="Q37" i="38"/>
  <c r="P37" i="38"/>
  <c r="O37" i="38"/>
  <c r="N37" i="38"/>
  <c r="M37" i="38"/>
  <c r="L37" i="38"/>
  <c r="K37" i="38"/>
  <c r="J37" i="38"/>
  <c r="I37" i="38"/>
  <c r="H37" i="38"/>
  <c r="E37" i="38"/>
  <c r="D37" i="38"/>
  <c r="Q36" i="38"/>
  <c r="P36" i="38"/>
  <c r="O36" i="38"/>
  <c r="N36" i="38"/>
  <c r="M36" i="38"/>
  <c r="L36" i="38"/>
  <c r="K36" i="38"/>
  <c r="J36" i="38"/>
  <c r="I36" i="38"/>
  <c r="H36" i="38"/>
  <c r="E36" i="38"/>
  <c r="D36" i="38"/>
  <c r="Q35" i="38"/>
  <c r="P35" i="38"/>
  <c r="O35" i="38"/>
  <c r="N35" i="38"/>
  <c r="M35" i="38"/>
  <c r="L35" i="38"/>
  <c r="K35" i="38"/>
  <c r="J35" i="38"/>
  <c r="I35" i="38"/>
  <c r="E35" i="38"/>
  <c r="D35" i="38"/>
  <c r="H35" i="38" s="1"/>
  <c r="Q34" i="38"/>
  <c r="P34" i="38"/>
  <c r="O34" i="38"/>
  <c r="N34" i="38"/>
  <c r="M34" i="38"/>
  <c r="L34" i="38"/>
  <c r="K34" i="38"/>
  <c r="J34" i="38"/>
  <c r="I34" i="38"/>
  <c r="E34" i="38"/>
  <c r="D34" i="38"/>
  <c r="H34" i="38" s="1"/>
  <c r="Q33" i="38"/>
  <c r="P33" i="38"/>
  <c r="O33" i="38"/>
  <c r="N33" i="38"/>
  <c r="M33" i="38"/>
  <c r="L33" i="38"/>
  <c r="K33" i="38"/>
  <c r="J33" i="38"/>
  <c r="I33" i="38"/>
  <c r="E33" i="38"/>
  <c r="D33" i="38"/>
  <c r="H33" i="38" s="1"/>
  <c r="Q32" i="38"/>
  <c r="P32" i="38"/>
  <c r="O32" i="38"/>
  <c r="N32" i="38"/>
  <c r="M32" i="38"/>
  <c r="L32" i="38"/>
  <c r="K32" i="38"/>
  <c r="J32" i="38"/>
  <c r="I32" i="38"/>
  <c r="E32" i="38"/>
  <c r="D32" i="38"/>
  <c r="H32" i="38" s="1"/>
  <c r="Q25" i="38"/>
  <c r="P25" i="38"/>
  <c r="O25" i="38"/>
  <c r="N25" i="38"/>
  <c r="M25" i="38"/>
  <c r="L25" i="38"/>
  <c r="L29" i="38" s="1"/>
  <c r="K25" i="38"/>
  <c r="K29" i="38" s="1"/>
  <c r="J25" i="38"/>
  <c r="I25" i="38"/>
  <c r="E25" i="38"/>
  <c r="D25" i="38"/>
  <c r="H25" i="38" s="1"/>
  <c r="H29" i="38" s="1"/>
  <c r="Q21" i="38"/>
  <c r="P21" i="38"/>
  <c r="O21" i="38"/>
  <c r="N21" i="38"/>
  <c r="M21" i="38"/>
  <c r="L21" i="38"/>
  <c r="K21" i="38"/>
  <c r="J21" i="38"/>
  <c r="I21" i="38"/>
  <c r="E21" i="38"/>
  <c r="D21" i="38"/>
  <c r="H21" i="38" s="1"/>
  <c r="Q16" i="38"/>
  <c r="P16" i="38"/>
  <c r="O16" i="38"/>
  <c r="N16" i="38"/>
  <c r="M16" i="38"/>
  <c r="L16" i="38"/>
  <c r="K16" i="38"/>
  <c r="J16" i="38"/>
  <c r="I16" i="38"/>
  <c r="E16" i="38"/>
  <c r="D16" i="38"/>
  <c r="H16" i="38" s="1"/>
  <c r="Q15" i="38"/>
  <c r="P15" i="38"/>
  <c r="O15" i="38"/>
  <c r="N15" i="38"/>
  <c r="M15" i="38"/>
  <c r="L15" i="38"/>
  <c r="K15" i="38"/>
  <c r="J15" i="38"/>
  <c r="I15" i="38"/>
  <c r="E15" i="38"/>
  <c r="D15" i="38"/>
  <c r="H15" i="38" s="1"/>
  <c r="Q14" i="38"/>
  <c r="P14" i="38"/>
  <c r="O14" i="38"/>
  <c r="N14" i="38"/>
  <c r="M14" i="38"/>
  <c r="L14" i="38"/>
  <c r="K14" i="38"/>
  <c r="J14" i="38"/>
  <c r="I14" i="38"/>
  <c r="E14" i="38"/>
  <c r="D14" i="38"/>
  <c r="H14" i="38" s="1"/>
  <c r="Q13" i="38"/>
  <c r="P13" i="38"/>
  <c r="O13" i="38"/>
  <c r="N13" i="38"/>
  <c r="M13" i="38"/>
  <c r="L13" i="38"/>
  <c r="K13" i="38"/>
  <c r="J13" i="38"/>
  <c r="I13" i="38"/>
  <c r="E13" i="38"/>
  <c r="D13" i="38"/>
  <c r="H13" i="38" s="1"/>
  <c r="Q12" i="38"/>
  <c r="P12" i="38"/>
  <c r="O12" i="38"/>
  <c r="N12" i="38"/>
  <c r="M12" i="38"/>
  <c r="L12" i="38"/>
  <c r="K12" i="38"/>
  <c r="J12" i="38"/>
  <c r="I12" i="38"/>
  <c r="E12" i="38"/>
  <c r="D12" i="38"/>
  <c r="H12" i="38" s="1"/>
  <c r="Q11" i="38"/>
  <c r="P11" i="38"/>
  <c r="O11" i="38"/>
  <c r="N11" i="38"/>
  <c r="M11" i="38"/>
  <c r="L11" i="38"/>
  <c r="K11" i="38"/>
  <c r="J11" i="38"/>
  <c r="I11" i="38"/>
  <c r="E11" i="38"/>
  <c r="D11" i="38"/>
  <c r="H11" i="38" s="1"/>
  <c r="Q9" i="38"/>
  <c r="P9" i="38"/>
  <c r="O9" i="38"/>
  <c r="N9" i="38"/>
  <c r="M9" i="38"/>
  <c r="L9" i="38"/>
  <c r="K9" i="38"/>
  <c r="J9" i="38"/>
  <c r="I9" i="38"/>
  <c r="E9" i="38"/>
  <c r="D9" i="38"/>
  <c r="Q8" i="38"/>
  <c r="P8" i="38"/>
  <c r="O8" i="38"/>
  <c r="N8" i="38"/>
  <c r="M8" i="38"/>
  <c r="L8" i="38"/>
  <c r="K8" i="38"/>
  <c r="J8" i="38"/>
  <c r="I8" i="38"/>
  <c r="E8" i="38"/>
  <c r="D8" i="38"/>
  <c r="H8" i="38" s="1"/>
  <c r="Q7" i="38"/>
  <c r="P7" i="38"/>
  <c r="O7" i="38"/>
  <c r="N7" i="38"/>
  <c r="M7" i="38"/>
  <c r="L7" i="38"/>
  <c r="K7" i="38"/>
  <c r="J7" i="38"/>
  <c r="I7" i="38"/>
  <c r="E7" i="38"/>
  <c r="D7" i="38"/>
  <c r="H7" i="38" s="1"/>
  <c r="Q6" i="38"/>
  <c r="P6" i="38"/>
  <c r="O6" i="38"/>
  <c r="N6" i="38"/>
  <c r="M6" i="38"/>
  <c r="L6" i="38"/>
  <c r="K6" i="38"/>
  <c r="J6" i="38"/>
  <c r="I6" i="38"/>
  <c r="E6" i="38"/>
  <c r="D6" i="38"/>
  <c r="H6" i="38" s="1"/>
  <c r="Q5" i="38"/>
  <c r="Q23" i="38" s="1"/>
  <c r="P5" i="38"/>
  <c r="P23" i="38" s="1"/>
  <c r="O5" i="38"/>
  <c r="O23" i="38" s="1"/>
  <c r="N5" i="38"/>
  <c r="N23" i="38" s="1"/>
  <c r="M5" i="38"/>
  <c r="M23" i="38" s="1"/>
  <c r="L5" i="38"/>
  <c r="L23" i="38" s="1"/>
  <c r="K5" i="38"/>
  <c r="K23" i="38" s="1"/>
  <c r="J5" i="38"/>
  <c r="J23" i="38" s="1"/>
  <c r="I5" i="38"/>
  <c r="I23" i="38" s="1"/>
  <c r="E5" i="38"/>
  <c r="E23" i="38" s="1"/>
  <c r="D5" i="38"/>
  <c r="Q4" i="38"/>
  <c r="Q27" i="38" s="1"/>
  <c r="P4" i="38"/>
  <c r="P27" i="38" s="1"/>
  <c r="O4" i="38"/>
  <c r="O27" i="38" s="1"/>
  <c r="N4" i="38"/>
  <c r="N27" i="38" s="1"/>
  <c r="M4" i="38"/>
  <c r="M27" i="38" s="1"/>
  <c r="L4" i="38"/>
  <c r="L27" i="38" s="1"/>
  <c r="L30" i="38" s="1"/>
  <c r="K4" i="38"/>
  <c r="K27" i="38" s="1"/>
  <c r="K30" i="38" s="1"/>
  <c r="J4" i="38"/>
  <c r="J27" i="38" s="1"/>
  <c r="I4" i="38"/>
  <c r="I27" i="38" s="1"/>
  <c r="E4" i="38"/>
  <c r="E27" i="38" s="1"/>
  <c r="D4" i="38"/>
  <c r="H3" i="38"/>
  <c r="Q2" i="38"/>
  <c r="Q20" i="38" s="1"/>
  <c r="P2" i="38"/>
  <c r="P20" i="38" s="1"/>
  <c r="O2" i="38"/>
  <c r="O20" i="38" s="1"/>
  <c r="N2" i="38"/>
  <c r="N20" i="38" s="1"/>
  <c r="M2" i="38"/>
  <c r="M20" i="38" s="1"/>
  <c r="L2" i="38"/>
  <c r="L20" i="38" s="1"/>
  <c r="K2" i="38"/>
  <c r="K20" i="38" s="1"/>
  <c r="J2" i="38"/>
  <c r="J20" i="38" s="1"/>
  <c r="I2" i="38"/>
  <c r="I20" i="38" s="1"/>
  <c r="E2" i="38"/>
  <c r="E20" i="38" s="1"/>
  <c r="D2" i="38"/>
  <c r="Q37" i="37"/>
  <c r="P37" i="37"/>
  <c r="O37" i="37"/>
  <c r="N37" i="37"/>
  <c r="M37" i="37"/>
  <c r="L37" i="37"/>
  <c r="K37" i="37"/>
  <c r="J37" i="37"/>
  <c r="I37" i="37"/>
  <c r="H37" i="37"/>
  <c r="E37" i="37"/>
  <c r="D37" i="37"/>
  <c r="Q36" i="37"/>
  <c r="P36" i="37"/>
  <c r="O36" i="37"/>
  <c r="N36" i="37"/>
  <c r="M36" i="37"/>
  <c r="L36" i="37"/>
  <c r="K36" i="37"/>
  <c r="J36" i="37"/>
  <c r="I36" i="37"/>
  <c r="H36" i="37"/>
  <c r="E36" i="37"/>
  <c r="D36" i="37"/>
  <c r="Q35" i="37"/>
  <c r="P35" i="37"/>
  <c r="O35" i="37"/>
  <c r="N35" i="37"/>
  <c r="M35" i="37"/>
  <c r="L35" i="37"/>
  <c r="K35" i="37"/>
  <c r="J35" i="37"/>
  <c r="I35" i="37"/>
  <c r="E35" i="37"/>
  <c r="D35" i="37"/>
  <c r="H35" i="37" s="1"/>
  <c r="Q34" i="37"/>
  <c r="P34" i="37"/>
  <c r="O34" i="37"/>
  <c r="N34" i="37"/>
  <c r="M34" i="37"/>
  <c r="L34" i="37"/>
  <c r="K34" i="37"/>
  <c r="J34" i="37"/>
  <c r="I34" i="37"/>
  <c r="E34" i="37"/>
  <c r="D34" i="37"/>
  <c r="H34" i="37" s="1"/>
  <c r="Q33" i="37"/>
  <c r="P33" i="37"/>
  <c r="O33" i="37"/>
  <c r="N33" i="37"/>
  <c r="M33" i="37"/>
  <c r="L33" i="37"/>
  <c r="K33" i="37"/>
  <c r="J33" i="37"/>
  <c r="I33" i="37"/>
  <c r="E33" i="37"/>
  <c r="D33" i="37"/>
  <c r="H33" i="37" s="1"/>
  <c r="Q32" i="37"/>
  <c r="P32" i="37"/>
  <c r="O32" i="37"/>
  <c r="N32" i="37"/>
  <c r="M32" i="37"/>
  <c r="L32" i="37"/>
  <c r="K32" i="37"/>
  <c r="J32" i="37"/>
  <c r="I32" i="37"/>
  <c r="E32" i="37"/>
  <c r="D32" i="37"/>
  <c r="H32" i="37" s="1"/>
  <c r="Q25" i="37"/>
  <c r="P25" i="37"/>
  <c r="O25" i="37"/>
  <c r="N25" i="37"/>
  <c r="M25" i="37"/>
  <c r="L25" i="37"/>
  <c r="L29" i="37" s="1"/>
  <c r="K25" i="37"/>
  <c r="K29" i="37" s="1"/>
  <c r="J25" i="37"/>
  <c r="I25" i="37"/>
  <c r="E25" i="37"/>
  <c r="D25" i="37"/>
  <c r="H25" i="37" s="1"/>
  <c r="H29" i="37" s="1"/>
  <c r="Q21" i="37"/>
  <c r="P21" i="37"/>
  <c r="O21" i="37"/>
  <c r="N21" i="37"/>
  <c r="M21" i="37"/>
  <c r="L21" i="37"/>
  <c r="K21" i="37"/>
  <c r="J21" i="37"/>
  <c r="I21" i="37"/>
  <c r="E21" i="37"/>
  <c r="D21" i="37"/>
  <c r="H21" i="37" s="1"/>
  <c r="Q16" i="37"/>
  <c r="P16" i="37"/>
  <c r="O16" i="37"/>
  <c r="N16" i="37"/>
  <c r="M16" i="37"/>
  <c r="L16" i="37"/>
  <c r="K16" i="37"/>
  <c r="J16" i="37"/>
  <c r="I16" i="37"/>
  <c r="E16" i="37"/>
  <c r="D16" i="37"/>
  <c r="H16" i="37" s="1"/>
  <c r="Q15" i="37"/>
  <c r="P15" i="37"/>
  <c r="O15" i="37"/>
  <c r="N15" i="37"/>
  <c r="M15" i="37"/>
  <c r="L15" i="37"/>
  <c r="K15" i="37"/>
  <c r="J15" i="37"/>
  <c r="I15" i="37"/>
  <c r="E15" i="37"/>
  <c r="D15" i="37"/>
  <c r="H15" i="37" s="1"/>
  <c r="Q14" i="37"/>
  <c r="P14" i="37"/>
  <c r="O14" i="37"/>
  <c r="N14" i="37"/>
  <c r="M14" i="37"/>
  <c r="L14" i="37"/>
  <c r="K14" i="37"/>
  <c r="J14" i="37"/>
  <c r="I14" i="37"/>
  <c r="E14" i="37"/>
  <c r="D14" i="37"/>
  <c r="H14" i="37" s="1"/>
  <c r="Q13" i="37"/>
  <c r="P13" i="37"/>
  <c r="O13" i="37"/>
  <c r="N13" i="37"/>
  <c r="M13" i="37"/>
  <c r="L13" i="37"/>
  <c r="K13" i="37"/>
  <c r="J13" i="37"/>
  <c r="I13" i="37"/>
  <c r="E13" i="37"/>
  <c r="D13" i="37"/>
  <c r="H13" i="37" s="1"/>
  <c r="Q12" i="37"/>
  <c r="P12" i="37"/>
  <c r="O12" i="37"/>
  <c r="N12" i="37"/>
  <c r="M12" i="37"/>
  <c r="L12" i="37"/>
  <c r="K12" i="37"/>
  <c r="J12" i="37"/>
  <c r="I12" i="37"/>
  <c r="E12" i="37"/>
  <c r="D12" i="37"/>
  <c r="H12" i="37" s="1"/>
  <c r="Q11" i="37"/>
  <c r="P11" i="37"/>
  <c r="O11" i="37"/>
  <c r="N11" i="37"/>
  <c r="M11" i="37"/>
  <c r="L11" i="37"/>
  <c r="K11" i="37"/>
  <c r="J11" i="37"/>
  <c r="I11" i="37"/>
  <c r="E11" i="37"/>
  <c r="D11" i="37"/>
  <c r="H11" i="37" s="1"/>
  <c r="Q9" i="37"/>
  <c r="P9" i="37"/>
  <c r="O9" i="37"/>
  <c r="N9" i="37"/>
  <c r="M9" i="37"/>
  <c r="L9" i="37"/>
  <c r="K9" i="37"/>
  <c r="J9" i="37"/>
  <c r="I9" i="37"/>
  <c r="E9" i="37"/>
  <c r="D9" i="37"/>
  <c r="Q8" i="37"/>
  <c r="P8" i="37"/>
  <c r="O8" i="37"/>
  <c r="N8" i="37"/>
  <c r="M8" i="37"/>
  <c r="L8" i="37"/>
  <c r="K8" i="37"/>
  <c r="J8" i="37"/>
  <c r="I8" i="37"/>
  <c r="E8" i="37"/>
  <c r="D8" i="37"/>
  <c r="H8" i="37" s="1"/>
  <c r="Q7" i="37"/>
  <c r="P7" i="37"/>
  <c r="O7" i="37"/>
  <c r="N7" i="37"/>
  <c r="M7" i="37"/>
  <c r="L7" i="37"/>
  <c r="K7" i="37"/>
  <c r="J7" i="37"/>
  <c r="I7" i="37"/>
  <c r="E7" i="37"/>
  <c r="D7" i="37"/>
  <c r="H7" i="37" s="1"/>
  <c r="Q6" i="37"/>
  <c r="P6" i="37"/>
  <c r="O6" i="37"/>
  <c r="N6" i="37"/>
  <c r="M6" i="37"/>
  <c r="L6" i="37"/>
  <c r="K6" i="37"/>
  <c r="J6" i="37"/>
  <c r="I6" i="37"/>
  <c r="E6" i="37"/>
  <c r="D6" i="37"/>
  <c r="H6" i="37" s="1"/>
  <c r="Q5" i="37"/>
  <c r="Q23" i="37" s="1"/>
  <c r="P5" i="37"/>
  <c r="P23" i="37" s="1"/>
  <c r="O5" i="37"/>
  <c r="O23" i="37" s="1"/>
  <c r="N5" i="37"/>
  <c r="N23" i="37" s="1"/>
  <c r="M5" i="37"/>
  <c r="M23" i="37" s="1"/>
  <c r="L5" i="37"/>
  <c r="L23" i="37" s="1"/>
  <c r="K5" i="37"/>
  <c r="K23" i="37" s="1"/>
  <c r="J5" i="37"/>
  <c r="J23" i="37" s="1"/>
  <c r="I5" i="37"/>
  <c r="I23" i="37" s="1"/>
  <c r="E5" i="37"/>
  <c r="E23" i="37" s="1"/>
  <c r="D5" i="37"/>
  <c r="Q4" i="37"/>
  <c r="Q27" i="37" s="1"/>
  <c r="P4" i="37"/>
  <c r="P27" i="37" s="1"/>
  <c r="O4" i="37"/>
  <c r="O27" i="37" s="1"/>
  <c r="N4" i="37"/>
  <c r="N27" i="37" s="1"/>
  <c r="M4" i="37"/>
  <c r="M27" i="37" s="1"/>
  <c r="L4" i="37"/>
  <c r="L27" i="37" s="1"/>
  <c r="L30" i="37" s="1"/>
  <c r="K4" i="37"/>
  <c r="K27" i="37" s="1"/>
  <c r="K30" i="37" s="1"/>
  <c r="J4" i="37"/>
  <c r="J27" i="37" s="1"/>
  <c r="I4" i="37"/>
  <c r="I27" i="37" s="1"/>
  <c r="E4" i="37"/>
  <c r="E27" i="37" s="1"/>
  <c r="D4" i="37"/>
  <c r="H3" i="37"/>
  <c r="Q2" i="37"/>
  <c r="Q20" i="37" s="1"/>
  <c r="P2" i="37"/>
  <c r="P20" i="37" s="1"/>
  <c r="O2" i="37"/>
  <c r="O20" i="37" s="1"/>
  <c r="N2" i="37"/>
  <c r="N20" i="37" s="1"/>
  <c r="M2" i="37"/>
  <c r="M20" i="37" s="1"/>
  <c r="L2" i="37"/>
  <c r="L20" i="37" s="1"/>
  <c r="K2" i="37"/>
  <c r="K20" i="37" s="1"/>
  <c r="J2" i="37"/>
  <c r="J20" i="37" s="1"/>
  <c r="I2" i="37"/>
  <c r="I20" i="37" s="1"/>
  <c r="E2" i="37"/>
  <c r="E20" i="37" s="1"/>
  <c r="D2" i="37"/>
  <c r="Q37" i="36"/>
  <c r="P37" i="36"/>
  <c r="O37" i="36"/>
  <c r="N37" i="36"/>
  <c r="M37" i="36"/>
  <c r="L37" i="36"/>
  <c r="K37" i="36"/>
  <c r="J37" i="36"/>
  <c r="I37" i="36"/>
  <c r="H37" i="36"/>
  <c r="E37" i="36"/>
  <c r="D37" i="36"/>
  <c r="Q36" i="36"/>
  <c r="P36" i="36"/>
  <c r="O36" i="36"/>
  <c r="N36" i="36"/>
  <c r="M36" i="36"/>
  <c r="L36" i="36"/>
  <c r="K36" i="36"/>
  <c r="J36" i="36"/>
  <c r="I36" i="36"/>
  <c r="H36" i="36"/>
  <c r="E36" i="36"/>
  <c r="D36" i="36"/>
  <c r="Q35" i="36"/>
  <c r="P35" i="36"/>
  <c r="O35" i="36"/>
  <c r="N35" i="36"/>
  <c r="M35" i="36"/>
  <c r="L35" i="36"/>
  <c r="K35" i="36"/>
  <c r="J35" i="36"/>
  <c r="I35" i="36"/>
  <c r="E35" i="36"/>
  <c r="D35" i="36"/>
  <c r="H35" i="36" s="1"/>
  <c r="Q34" i="36"/>
  <c r="P34" i="36"/>
  <c r="O34" i="36"/>
  <c r="N34" i="36"/>
  <c r="M34" i="36"/>
  <c r="L34" i="36"/>
  <c r="K34" i="36"/>
  <c r="J34" i="36"/>
  <c r="I34" i="36"/>
  <c r="E34" i="36"/>
  <c r="D34" i="36"/>
  <c r="H34" i="36" s="1"/>
  <c r="Q33" i="36"/>
  <c r="P33" i="36"/>
  <c r="O33" i="36"/>
  <c r="N33" i="36"/>
  <c r="M33" i="36"/>
  <c r="L33" i="36"/>
  <c r="K33" i="36"/>
  <c r="J33" i="36"/>
  <c r="I33" i="36"/>
  <c r="E33" i="36"/>
  <c r="D33" i="36"/>
  <c r="H33" i="36" s="1"/>
  <c r="Q32" i="36"/>
  <c r="P32" i="36"/>
  <c r="O32" i="36"/>
  <c r="N32" i="36"/>
  <c r="M32" i="36"/>
  <c r="L32" i="36"/>
  <c r="K32" i="36"/>
  <c r="J32" i="36"/>
  <c r="I32" i="36"/>
  <c r="E32" i="36"/>
  <c r="D32" i="36"/>
  <c r="H32" i="36" s="1"/>
  <c r="Q25" i="36"/>
  <c r="P25" i="36"/>
  <c r="O25" i="36"/>
  <c r="N25" i="36"/>
  <c r="M25" i="36"/>
  <c r="L25" i="36"/>
  <c r="L29" i="36" s="1"/>
  <c r="K25" i="36"/>
  <c r="K29" i="36" s="1"/>
  <c r="J25" i="36"/>
  <c r="I25" i="36"/>
  <c r="E25" i="36"/>
  <c r="D25" i="36"/>
  <c r="H25" i="36" s="1"/>
  <c r="H29" i="36" s="1"/>
  <c r="Q21" i="36"/>
  <c r="P21" i="36"/>
  <c r="O21" i="36"/>
  <c r="N21" i="36"/>
  <c r="M21" i="36"/>
  <c r="L21" i="36"/>
  <c r="K21" i="36"/>
  <c r="J21" i="36"/>
  <c r="I21" i="36"/>
  <c r="E21" i="36"/>
  <c r="D21" i="36"/>
  <c r="H21" i="36" s="1"/>
  <c r="Q16" i="36"/>
  <c r="P16" i="36"/>
  <c r="O16" i="36"/>
  <c r="N16" i="36"/>
  <c r="M16" i="36"/>
  <c r="L16" i="36"/>
  <c r="K16" i="36"/>
  <c r="J16" i="36"/>
  <c r="I16" i="36"/>
  <c r="E16" i="36"/>
  <c r="D16" i="36"/>
  <c r="H16" i="36" s="1"/>
  <c r="Q15" i="36"/>
  <c r="P15" i="36"/>
  <c r="O15" i="36"/>
  <c r="N15" i="36"/>
  <c r="M15" i="36"/>
  <c r="L15" i="36"/>
  <c r="K15" i="36"/>
  <c r="J15" i="36"/>
  <c r="I15" i="36"/>
  <c r="E15" i="36"/>
  <c r="D15" i="36"/>
  <c r="H15" i="36" s="1"/>
  <c r="Q14" i="36"/>
  <c r="P14" i="36"/>
  <c r="O14" i="36"/>
  <c r="N14" i="36"/>
  <c r="M14" i="36"/>
  <c r="L14" i="36"/>
  <c r="K14" i="36"/>
  <c r="J14" i="36"/>
  <c r="I14" i="36"/>
  <c r="E14" i="36"/>
  <c r="D14" i="36"/>
  <c r="H14" i="36" s="1"/>
  <c r="Q13" i="36"/>
  <c r="P13" i="36"/>
  <c r="O13" i="36"/>
  <c r="N13" i="36"/>
  <c r="M13" i="36"/>
  <c r="L13" i="36"/>
  <c r="K13" i="36"/>
  <c r="J13" i="36"/>
  <c r="I13" i="36"/>
  <c r="E13" i="36"/>
  <c r="D13" i="36"/>
  <c r="H13" i="36" s="1"/>
  <c r="Q12" i="36"/>
  <c r="P12" i="36"/>
  <c r="O12" i="36"/>
  <c r="N12" i="36"/>
  <c r="M12" i="36"/>
  <c r="L12" i="36"/>
  <c r="K12" i="36"/>
  <c r="J12" i="36"/>
  <c r="I12" i="36"/>
  <c r="E12" i="36"/>
  <c r="D12" i="36"/>
  <c r="H12" i="36" s="1"/>
  <c r="Q11" i="36"/>
  <c r="P11" i="36"/>
  <c r="O11" i="36"/>
  <c r="N11" i="36"/>
  <c r="M11" i="36"/>
  <c r="L11" i="36"/>
  <c r="K11" i="36"/>
  <c r="J11" i="36"/>
  <c r="I11" i="36"/>
  <c r="E11" i="36"/>
  <c r="D11" i="36"/>
  <c r="H11" i="36" s="1"/>
  <c r="Q9" i="36"/>
  <c r="P9" i="36"/>
  <c r="O9" i="36"/>
  <c r="N9" i="36"/>
  <c r="M9" i="36"/>
  <c r="L9" i="36"/>
  <c r="K9" i="36"/>
  <c r="J9" i="36"/>
  <c r="I9" i="36"/>
  <c r="E9" i="36"/>
  <c r="D9" i="36"/>
  <c r="Q8" i="36"/>
  <c r="P8" i="36"/>
  <c r="O8" i="36"/>
  <c r="N8" i="36"/>
  <c r="M8" i="36"/>
  <c r="L8" i="36"/>
  <c r="K8" i="36"/>
  <c r="J8" i="36"/>
  <c r="I8" i="36"/>
  <c r="E8" i="36"/>
  <c r="D8" i="36"/>
  <c r="H8" i="36" s="1"/>
  <c r="Q7" i="36"/>
  <c r="P7" i="36"/>
  <c r="O7" i="36"/>
  <c r="N7" i="36"/>
  <c r="M7" i="36"/>
  <c r="L7" i="36"/>
  <c r="K7" i="36"/>
  <c r="J7" i="36"/>
  <c r="I7" i="36"/>
  <c r="E7" i="36"/>
  <c r="D7" i="36"/>
  <c r="H7" i="36" s="1"/>
  <c r="Q6" i="36"/>
  <c r="P6" i="36"/>
  <c r="O6" i="36"/>
  <c r="N6" i="36"/>
  <c r="M6" i="36"/>
  <c r="L6" i="36"/>
  <c r="K6" i="36"/>
  <c r="J6" i="36"/>
  <c r="I6" i="36"/>
  <c r="E6" i="36"/>
  <c r="D6" i="36"/>
  <c r="H6" i="36" s="1"/>
  <c r="Q5" i="36"/>
  <c r="Q23" i="36" s="1"/>
  <c r="P5" i="36"/>
  <c r="P23" i="36" s="1"/>
  <c r="O5" i="36"/>
  <c r="O23" i="36" s="1"/>
  <c r="N5" i="36"/>
  <c r="N23" i="36" s="1"/>
  <c r="M5" i="36"/>
  <c r="M23" i="36" s="1"/>
  <c r="L5" i="36"/>
  <c r="L23" i="36" s="1"/>
  <c r="K5" i="36"/>
  <c r="K23" i="36" s="1"/>
  <c r="J5" i="36"/>
  <c r="J23" i="36" s="1"/>
  <c r="I5" i="36"/>
  <c r="I23" i="36" s="1"/>
  <c r="E5" i="36"/>
  <c r="E23" i="36" s="1"/>
  <c r="D5" i="36"/>
  <c r="Q4" i="36"/>
  <c r="Q27" i="36" s="1"/>
  <c r="P4" i="36"/>
  <c r="P27" i="36" s="1"/>
  <c r="O4" i="36"/>
  <c r="O27" i="36" s="1"/>
  <c r="N4" i="36"/>
  <c r="N27" i="36" s="1"/>
  <c r="M4" i="36"/>
  <c r="M27" i="36" s="1"/>
  <c r="L4" i="36"/>
  <c r="L27" i="36" s="1"/>
  <c r="L30" i="36" s="1"/>
  <c r="K4" i="36"/>
  <c r="K27" i="36" s="1"/>
  <c r="K30" i="36" s="1"/>
  <c r="J4" i="36"/>
  <c r="J27" i="36" s="1"/>
  <c r="I4" i="36"/>
  <c r="I27" i="36" s="1"/>
  <c r="E4" i="36"/>
  <c r="E27" i="36" s="1"/>
  <c r="D4" i="36"/>
  <c r="H3" i="36"/>
  <c r="Q2" i="36"/>
  <c r="Q20" i="36" s="1"/>
  <c r="P2" i="36"/>
  <c r="P20" i="36" s="1"/>
  <c r="O2" i="36"/>
  <c r="O20" i="36" s="1"/>
  <c r="N2" i="36"/>
  <c r="N20" i="36" s="1"/>
  <c r="M2" i="36"/>
  <c r="M20" i="36" s="1"/>
  <c r="L2" i="36"/>
  <c r="L20" i="36" s="1"/>
  <c r="K2" i="36"/>
  <c r="K20" i="36" s="1"/>
  <c r="J2" i="36"/>
  <c r="J20" i="36" s="1"/>
  <c r="I2" i="36"/>
  <c r="I20" i="36" s="1"/>
  <c r="E2" i="36"/>
  <c r="E20" i="36" s="1"/>
  <c r="D2" i="36"/>
  <c r="Q37" i="35"/>
  <c r="P37" i="35"/>
  <c r="O37" i="35"/>
  <c r="N37" i="35"/>
  <c r="M37" i="35"/>
  <c r="L37" i="35"/>
  <c r="K37" i="35"/>
  <c r="J37" i="35"/>
  <c r="I37" i="35"/>
  <c r="H37" i="35"/>
  <c r="E37" i="35"/>
  <c r="D37" i="35"/>
  <c r="Q36" i="35"/>
  <c r="P36" i="35"/>
  <c r="O36" i="35"/>
  <c r="N36" i="35"/>
  <c r="M36" i="35"/>
  <c r="L36" i="35"/>
  <c r="K36" i="35"/>
  <c r="J36" i="35"/>
  <c r="I36" i="35"/>
  <c r="H36" i="35"/>
  <c r="E36" i="35"/>
  <c r="D36" i="35"/>
  <c r="Q35" i="35"/>
  <c r="P35" i="35"/>
  <c r="O35" i="35"/>
  <c r="N35" i="35"/>
  <c r="M35" i="35"/>
  <c r="L35" i="35"/>
  <c r="K35" i="35"/>
  <c r="J35" i="35"/>
  <c r="I35" i="35"/>
  <c r="E35" i="35"/>
  <c r="D35" i="35"/>
  <c r="H35" i="35" s="1"/>
  <c r="Q34" i="35"/>
  <c r="P34" i="35"/>
  <c r="O34" i="35"/>
  <c r="N34" i="35"/>
  <c r="M34" i="35"/>
  <c r="L34" i="35"/>
  <c r="K34" i="35"/>
  <c r="J34" i="35"/>
  <c r="I34" i="35"/>
  <c r="E34" i="35"/>
  <c r="D34" i="35"/>
  <c r="H34" i="35" s="1"/>
  <c r="Q33" i="35"/>
  <c r="P33" i="35"/>
  <c r="O33" i="35"/>
  <c r="N33" i="35"/>
  <c r="M33" i="35"/>
  <c r="L33" i="35"/>
  <c r="K33" i="35"/>
  <c r="J33" i="35"/>
  <c r="I33" i="35"/>
  <c r="E33" i="35"/>
  <c r="D33" i="35"/>
  <c r="H33" i="35" s="1"/>
  <c r="Q32" i="35"/>
  <c r="P32" i="35"/>
  <c r="O32" i="35"/>
  <c r="N32" i="35"/>
  <c r="M32" i="35"/>
  <c r="L32" i="35"/>
  <c r="K32" i="35"/>
  <c r="J32" i="35"/>
  <c r="I32" i="35"/>
  <c r="E32" i="35"/>
  <c r="D32" i="35"/>
  <c r="H32" i="35" s="1"/>
  <c r="Q25" i="35"/>
  <c r="P25" i="35"/>
  <c r="O25" i="35"/>
  <c r="N25" i="35"/>
  <c r="M25" i="35"/>
  <c r="L25" i="35"/>
  <c r="L29" i="35" s="1"/>
  <c r="K25" i="35"/>
  <c r="K29" i="35" s="1"/>
  <c r="J25" i="35"/>
  <c r="I25" i="35"/>
  <c r="E25" i="35"/>
  <c r="D25" i="35"/>
  <c r="H25" i="35" s="1"/>
  <c r="H29" i="35" s="1"/>
  <c r="Q21" i="35"/>
  <c r="P21" i="35"/>
  <c r="O21" i="35"/>
  <c r="N21" i="35"/>
  <c r="M21" i="35"/>
  <c r="L21" i="35"/>
  <c r="K21" i="35"/>
  <c r="J21" i="35"/>
  <c r="I21" i="35"/>
  <c r="E21" i="35"/>
  <c r="D21" i="35"/>
  <c r="H21" i="35" s="1"/>
  <c r="Q16" i="35"/>
  <c r="P16" i="35"/>
  <c r="O16" i="35"/>
  <c r="N16" i="35"/>
  <c r="M16" i="35"/>
  <c r="L16" i="35"/>
  <c r="K16" i="35"/>
  <c r="J16" i="35"/>
  <c r="I16" i="35"/>
  <c r="E16" i="35"/>
  <c r="D16" i="35"/>
  <c r="H16" i="35" s="1"/>
  <c r="Q15" i="35"/>
  <c r="P15" i="35"/>
  <c r="O15" i="35"/>
  <c r="N15" i="35"/>
  <c r="M15" i="35"/>
  <c r="L15" i="35"/>
  <c r="K15" i="35"/>
  <c r="J15" i="35"/>
  <c r="I15" i="35"/>
  <c r="E15" i="35"/>
  <c r="D15" i="35"/>
  <c r="H15" i="35" s="1"/>
  <c r="Q14" i="35"/>
  <c r="P14" i="35"/>
  <c r="O14" i="35"/>
  <c r="N14" i="35"/>
  <c r="M14" i="35"/>
  <c r="L14" i="35"/>
  <c r="K14" i="35"/>
  <c r="J14" i="35"/>
  <c r="I14" i="35"/>
  <c r="E14" i="35"/>
  <c r="D14" i="35"/>
  <c r="H14" i="35" s="1"/>
  <c r="Q13" i="35"/>
  <c r="P13" i="35"/>
  <c r="O13" i="35"/>
  <c r="N13" i="35"/>
  <c r="M13" i="35"/>
  <c r="L13" i="35"/>
  <c r="K13" i="35"/>
  <c r="J13" i="35"/>
  <c r="I13" i="35"/>
  <c r="E13" i="35"/>
  <c r="D13" i="35"/>
  <c r="H13" i="35" s="1"/>
  <c r="Q12" i="35"/>
  <c r="P12" i="35"/>
  <c r="O12" i="35"/>
  <c r="N12" i="35"/>
  <c r="M12" i="35"/>
  <c r="L12" i="35"/>
  <c r="K12" i="35"/>
  <c r="J12" i="35"/>
  <c r="I12" i="35"/>
  <c r="E12" i="35"/>
  <c r="D12" i="35"/>
  <c r="H12" i="35" s="1"/>
  <c r="Q11" i="35"/>
  <c r="P11" i="35"/>
  <c r="O11" i="35"/>
  <c r="N11" i="35"/>
  <c r="M11" i="35"/>
  <c r="L11" i="35"/>
  <c r="K11" i="35"/>
  <c r="J11" i="35"/>
  <c r="I11" i="35"/>
  <c r="E11" i="35"/>
  <c r="D11" i="35"/>
  <c r="H11" i="35" s="1"/>
  <c r="Q9" i="35"/>
  <c r="P9" i="35"/>
  <c r="O9" i="35"/>
  <c r="N9" i="35"/>
  <c r="M9" i="35"/>
  <c r="L9" i="35"/>
  <c r="K9" i="35"/>
  <c r="J9" i="35"/>
  <c r="I9" i="35"/>
  <c r="E9" i="35"/>
  <c r="D9" i="35"/>
  <c r="Q8" i="35"/>
  <c r="P8" i="35"/>
  <c r="O8" i="35"/>
  <c r="N8" i="35"/>
  <c r="M8" i="35"/>
  <c r="L8" i="35"/>
  <c r="K8" i="35"/>
  <c r="J8" i="35"/>
  <c r="I8" i="35"/>
  <c r="E8" i="35"/>
  <c r="D8" i="35"/>
  <c r="H8" i="35" s="1"/>
  <c r="Q7" i="35"/>
  <c r="P7" i="35"/>
  <c r="O7" i="35"/>
  <c r="N7" i="35"/>
  <c r="M7" i="35"/>
  <c r="L7" i="35"/>
  <c r="K7" i="35"/>
  <c r="J7" i="35"/>
  <c r="I7" i="35"/>
  <c r="E7" i="35"/>
  <c r="D7" i="35"/>
  <c r="H7" i="35" s="1"/>
  <c r="Q6" i="35"/>
  <c r="P6" i="35"/>
  <c r="O6" i="35"/>
  <c r="N6" i="35"/>
  <c r="M6" i="35"/>
  <c r="L6" i="35"/>
  <c r="K6" i="35"/>
  <c r="J6" i="35"/>
  <c r="I6" i="35"/>
  <c r="E6" i="35"/>
  <c r="D6" i="35"/>
  <c r="H6" i="35" s="1"/>
  <c r="Q5" i="35"/>
  <c r="Q23" i="35" s="1"/>
  <c r="P5" i="35"/>
  <c r="P23" i="35" s="1"/>
  <c r="O5" i="35"/>
  <c r="O23" i="35" s="1"/>
  <c r="N5" i="35"/>
  <c r="N23" i="35" s="1"/>
  <c r="M5" i="35"/>
  <c r="M23" i="35" s="1"/>
  <c r="L5" i="35"/>
  <c r="L23" i="35" s="1"/>
  <c r="K5" i="35"/>
  <c r="K23" i="35" s="1"/>
  <c r="J5" i="35"/>
  <c r="J23" i="35" s="1"/>
  <c r="I5" i="35"/>
  <c r="I23" i="35" s="1"/>
  <c r="E5" i="35"/>
  <c r="E23" i="35" s="1"/>
  <c r="D5" i="35"/>
  <c r="Q4" i="35"/>
  <c r="Q27" i="35" s="1"/>
  <c r="P4" i="35"/>
  <c r="P27" i="35" s="1"/>
  <c r="O4" i="35"/>
  <c r="O27" i="35" s="1"/>
  <c r="N4" i="35"/>
  <c r="N27" i="35" s="1"/>
  <c r="M4" i="35"/>
  <c r="M27" i="35" s="1"/>
  <c r="L4" i="35"/>
  <c r="L27" i="35" s="1"/>
  <c r="L30" i="35" s="1"/>
  <c r="K4" i="35"/>
  <c r="K27" i="35" s="1"/>
  <c r="K30" i="35" s="1"/>
  <c r="J4" i="35"/>
  <c r="J27" i="35" s="1"/>
  <c r="I4" i="35"/>
  <c r="I27" i="35" s="1"/>
  <c r="E4" i="35"/>
  <c r="E27" i="35" s="1"/>
  <c r="D4" i="35"/>
  <c r="H3" i="35"/>
  <c r="Q2" i="35"/>
  <c r="Q20" i="35" s="1"/>
  <c r="P2" i="35"/>
  <c r="P20" i="35" s="1"/>
  <c r="O2" i="35"/>
  <c r="O20" i="35" s="1"/>
  <c r="N2" i="35"/>
  <c r="N20" i="35" s="1"/>
  <c r="M2" i="35"/>
  <c r="M20" i="35" s="1"/>
  <c r="L2" i="35"/>
  <c r="L20" i="35" s="1"/>
  <c r="K2" i="35"/>
  <c r="K20" i="35" s="1"/>
  <c r="J2" i="35"/>
  <c r="J20" i="35" s="1"/>
  <c r="I2" i="35"/>
  <c r="I20" i="35" s="1"/>
  <c r="E2" i="35"/>
  <c r="E20" i="35" s="1"/>
  <c r="D2" i="35"/>
  <c r="Q37" i="34"/>
  <c r="P37" i="34"/>
  <c r="O37" i="34"/>
  <c r="N37" i="34"/>
  <c r="M37" i="34"/>
  <c r="L37" i="34"/>
  <c r="K37" i="34"/>
  <c r="J37" i="34"/>
  <c r="I37" i="34"/>
  <c r="H37" i="34"/>
  <c r="E37" i="34"/>
  <c r="D37" i="34"/>
  <c r="Q36" i="34"/>
  <c r="P36" i="34"/>
  <c r="O36" i="34"/>
  <c r="N36" i="34"/>
  <c r="M36" i="34"/>
  <c r="L36" i="34"/>
  <c r="K36" i="34"/>
  <c r="J36" i="34"/>
  <c r="I36" i="34"/>
  <c r="H36" i="34"/>
  <c r="E36" i="34"/>
  <c r="D36" i="34"/>
  <c r="Q35" i="34"/>
  <c r="P35" i="34"/>
  <c r="O35" i="34"/>
  <c r="N35" i="34"/>
  <c r="M35" i="34"/>
  <c r="L35" i="34"/>
  <c r="K35" i="34"/>
  <c r="J35" i="34"/>
  <c r="I35" i="34"/>
  <c r="E35" i="34"/>
  <c r="D35" i="34"/>
  <c r="H35" i="34" s="1"/>
  <c r="Q34" i="34"/>
  <c r="P34" i="34"/>
  <c r="O34" i="34"/>
  <c r="N34" i="34"/>
  <c r="M34" i="34"/>
  <c r="L34" i="34"/>
  <c r="K34" i="34"/>
  <c r="J34" i="34"/>
  <c r="I34" i="34"/>
  <c r="E34" i="34"/>
  <c r="D34" i="34"/>
  <c r="H34" i="34" s="1"/>
  <c r="Q33" i="34"/>
  <c r="P33" i="34"/>
  <c r="O33" i="34"/>
  <c r="N33" i="34"/>
  <c r="M33" i="34"/>
  <c r="L33" i="34"/>
  <c r="K33" i="34"/>
  <c r="J33" i="34"/>
  <c r="I33" i="34"/>
  <c r="E33" i="34"/>
  <c r="D33" i="34"/>
  <c r="H33" i="34" s="1"/>
  <c r="Q32" i="34"/>
  <c r="P32" i="34"/>
  <c r="O32" i="34"/>
  <c r="N32" i="34"/>
  <c r="M32" i="34"/>
  <c r="L32" i="34"/>
  <c r="K32" i="34"/>
  <c r="J32" i="34"/>
  <c r="I32" i="34"/>
  <c r="E32" i="34"/>
  <c r="D32" i="34"/>
  <c r="H32" i="34" s="1"/>
  <c r="Q25" i="34"/>
  <c r="P25" i="34"/>
  <c r="O25" i="34"/>
  <c r="N25" i="34"/>
  <c r="M25" i="34"/>
  <c r="L25" i="34"/>
  <c r="L29" i="34" s="1"/>
  <c r="K25" i="34"/>
  <c r="K29" i="34" s="1"/>
  <c r="J25" i="34"/>
  <c r="I25" i="34"/>
  <c r="E25" i="34"/>
  <c r="D25" i="34"/>
  <c r="H25" i="34" s="1"/>
  <c r="H29" i="34" s="1"/>
  <c r="Q21" i="34"/>
  <c r="P21" i="34"/>
  <c r="O21" i="34"/>
  <c r="N21" i="34"/>
  <c r="M21" i="34"/>
  <c r="L21" i="34"/>
  <c r="K21" i="34"/>
  <c r="J21" i="34"/>
  <c r="I21" i="34"/>
  <c r="E21" i="34"/>
  <c r="D21" i="34"/>
  <c r="H21" i="34" s="1"/>
  <c r="Q16" i="34"/>
  <c r="P16" i="34"/>
  <c r="O16" i="34"/>
  <c r="N16" i="34"/>
  <c r="M16" i="34"/>
  <c r="L16" i="34"/>
  <c r="K16" i="34"/>
  <c r="J16" i="34"/>
  <c r="I16" i="34"/>
  <c r="E16" i="34"/>
  <c r="D16" i="34"/>
  <c r="H16" i="34" s="1"/>
  <c r="Q15" i="34"/>
  <c r="P15" i="34"/>
  <c r="O15" i="34"/>
  <c r="N15" i="34"/>
  <c r="M15" i="34"/>
  <c r="L15" i="34"/>
  <c r="K15" i="34"/>
  <c r="J15" i="34"/>
  <c r="I15" i="34"/>
  <c r="E15" i="34"/>
  <c r="D15" i="34"/>
  <c r="H15" i="34" s="1"/>
  <c r="Q14" i="34"/>
  <c r="P14" i="34"/>
  <c r="O14" i="34"/>
  <c r="N14" i="34"/>
  <c r="M14" i="34"/>
  <c r="L14" i="34"/>
  <c r="K14" i="34"/>
  <c r="J14" i="34"/>
  <c r="I14" i="34"/>
  <c r="E14" i="34"/>
  <c r="D14" i="34"/>
  <c r="H14" i="34" s="1"/>
  <c r="Q13" i="34"/>
  <c r="P13" i="34"/>
  <c r="O13" i="34"/>
  <c r="N13" i="34"/>
  <c r="M13" i="34"/>
  <c r="L13" i="34"/>
  <c r="K13" i="34"/>
  <c r="J13" i="34"/>
  <c r="I13" i="34"/>
  <c r="E13" i="34"/>
  <c r="D13" i="34"/>
  <c r="H13" i="34" s="1"/>
  <c r="Q12" i="34"/>
  <c r="P12" i="34"/>
  <c r="O12" i="34"/>
  <c r="N12" i="34"/>
  <c r="M12" i="34"/>
  <c r="L12" i="34"/>
  <c r="K12" i="34"/>
  <c r="J12" i="34"/>
  <c r="I12" i="34"/>
  <c r="E12" i="34"/>
  <c r="D12" i="34"/>
  <c r="H12" i="34" s="1"/>
  <c r="Q11" i="34"/>
  <c r="P11" i="34"/>
  <c r="O11" i="34"/>
  <c r="N11" i="34"/>
  <c r="M11" i="34"/>
  <c r="L11" i="34"/>
  <c r="K11" i="34"/>
  <c r="J11" i="34"/>
  <c r="I11" i="34"/>
  <c r="E11" i="34"/>
  <c r="D11" i="34"/>
  <c r="H11" i="34" s="1"/>
  <c r="Q9" i="34"/>
  <c r="P9" i="34"/>
  <c r="O9" i="34"/>
  <c r="N9" i="34"/>
  <c r="M9" i="34"/>
  <c r="L9" i="34"/>
  <c r="K9" i="34"/>
  <c r="J9" i="34"/>
  <c r="I9" i="34"/>
  <c r="E9" i="34"/>
  <c r="D9" i="34"/>
  <c r="Q8" i="34"/>
  <c r="P8" i="34"/>
  <c r="O8" i="34"/>
  <c r="N8" i="34"/>
  <c r="M8" i="34"/>
  <c r="L8" i="34"/>
  <c r="K8" i="34"/>
  <c r="J8" i="34"/>
  <c r="I8" i="34"/>
  <c r="E8" i="34"/>
  <c r="D8" i="34"/>
  <c r="H8" i="34" s="1"/>
  <c r="Q7" i="34"/>
  <c r="P7" i="34"/>
  <c r="O7" i="34"/>
  <c r="N7" i="34"/>
  <c r="M7" i="34"/>
  <c r="L7" i="34"/>
  <c r="K7" i="34"/>
  <c r="J7" i="34"/>
  <c r="I7" i="34"/>
  <c r="E7" i="34"/>
  <c r="D7" i="34"/>
  <c r="H7" i="34" s="1"/>
  <c r="Q6" i="34"/>
  <c r="P6" i="34"/>
  <c r="O6" i="34"/>
  <c r="N6" i="34"/>
  <c r="M6" i="34"/>
  <c r="L6" i="34"/>
  <c r="K6" i="34"/>
  <c r="J6" i="34"/>
  <c r="I6" i="34"/>
  <c r="E6" i="34"/>
  <c r="D6" i="34"/>
  <c r="H6" i="34" s="1"/>
  <c r="Q5" i="34"/>
  <c r="Q23" i="34" s="1"/>
  <c r="P5" i="34"/>
  <c r="P23" i="34" s="1"/>
  <c r="O5" i="34"/>
  <c r="O23" i="34" s="1"/>
  <c r="N5" i="34"/>
  <c r="N23" i="34" s="1"/>
  <c r="M5" i="34"/>
  <c r="M23" i="34" s="1"/>
  <c r="L5" i="34"/>
  <c r="L23" i="34" s="1"/>
  <c r="K5" i="34"/>
  <c r="K23" i="34" s="1"/>
  <c r="J5" i="34"/>
  <c r="J23" i="34" s="1"/>
  <c r="I5" i="34"/>
  <c r="I23" i="34" s="1"/>
  <c r="E5" i="34"/>
  <c r="E23" i="34" s="1"/>
  <c r="D5" i="34"/>
  <c r="Q4" i="34"/>
  <c r="Q27" i="34" s="1"/>
  <c r="P4" i="34"/>
  <c r="P27" i="34" s="1"/>
  <c r="O4" i="34"/>
  <c r="O27" i="34" s="1"/>
  <c r="N4" i="34"/>
  <c r="N27" i="34" s="1"/>
  <c r="M4" i="34"/>
  <c r="M27" i="34" s="1"/>
  <c r="L4" i="34"/>
  <c r="L27" i="34" s="1"/>
  <c r="L30" i="34" s="1"/>
  <c r="K4" i="34"/>
  <c r="K27" i="34" s="1"/>
  <c r="K30" i="34" s="1"/>
  <c r="J4" i="34"/>
  <c r="J27" i="34" s="1"/>
  <c r="I4" i="34"/>
  <c r="I27" i="34" s="1"/>
  <c r="E4" i="34"/>
  <c r="E27" i="34" s="1"/>
  <c r="D4" i="34"/>
  <c r="H3" i="34"/>
  <c r="Q2" i="34"/>
  <c r="Q20" i="34" s="1"/>
  <c r="P2" i="34"/>
  <c r="P20" i="34" s="1"/>
  <c r="O2" i="34"/>
  <c r="O20" i="34" s="1"/>
  <c r="N2" i="34"/>
  <c r="N20" i="34" s="1"/>
  <c r="M2" i="34"/>
  <c r="M20" i="34" s="1"/>
  <c r="L2" i="34"/>
  <c r="L20" i="34" s="1"/>
  <c r="K2" i="34"/>
  <c r="K20" i="34" s="1"/>
  <c r="J2" i="34"/>
  <c r="J20" i="34" s="1"/>
  <c r="I2" i="34"/>
  <c r="I20" i="34" s="1"/>
  <c r="E2" i="34"/>
  <c r="E20" i="34" s="1"/>
  <c r="D2" i="34"/>
  <c r="Q37" i="33"/>
  <c r="P37" i="33"/>
  <c r="O37" i="33"/>
  <c r="N37" i="33"/>
  <c r="M37" i="33"/>
  <c r="L37" i="33"/>
  <c r="K37" i="33"/>
  <c r="J37" i="33"/>
  <c r="I37" i="33"/>
  <c r="H37" i="33"/>
  <c r="E37" i="33"/>
  <c r="D37" i="33"/>
  <c r="Q36" i="33"/>
  <c r="P36" i="33"/>
  <c r="O36" i="33"/>
  <c r="N36" i="33"/>
  <c r="M36" i="33"/>
  <c r="L36" i="33"/>
  <c r="K36" i="33"/>
  <c r="J36" i="33"/>
  <c r="I36" i="33"/>
  <c r="H36" i="33"/>
  <c r="E36" i="33"/>
  <c r="D36" i="33"/>
  <c r="Q35" i="33"/>
  <c r="P35" i="33"/>
  <c r="O35" i="33"/>
  <c r="N35" i="33"/>
  <c r="M35" i="33"/>
  <c r="L35" i="33"/>
  <c r="K35" i="33"/>
  <c r="J35" i="33"/>
  <c r="I35" i="33"/>
  <c r="E35" i="33"/>
  <c r="D35" i="33"/>
  <c r="H35" i="33" s="1"/>
  <c r="Q34" i="33"/>
  <c r="P34" i="33"/>
  <c r="O34" i="33"/>
  <c r="N34" i="33"/>
  <c r="M34" i="33"/>
  <c r="L34" i="33"/>
  <c r="K34" i="33"/>
  <c r="J34" i="33"/>
  <c r="I34" i="33"/>
  <c r="E34" i="33"/>
  <c r="D34" i="33"/>
  <c r="H34" i="33" s="1"/>
  <c r="Q33" i="33"/>
  <c r="P33" i="33"/>
  <c r="O33" i="33"/>
  <c r="N33" i="33"/>
  <c r="M33" i="33"/>
  <c r="L33" i="33"/>
  <c r="K33" i="33"/>
  <c r="J33" i="33"/>
  <c r="I33" i="33"/>
  <c r="E33" i="33"/>
  <c r="D33" i="33"/>
  <c r="H33" i="33" s="1"/>
  <c r="Q32" i="33"/>
  <c r="P32" i="33"/>
  <c r="O32" i="33"/>
  <c r="N32" i="33"/>
  <c r="M32" i="33"/>
  <c r="L32" i="33"/>
  <c r="K32" i="33"/>
  <c r="J32" i="33"/>
  <c r="I32" i="33"/>
  <c r="E32" i="33"/>
  <c r="D32" i="33"/>
  <c r="H32" i="33" s="1"/>
  <c r="Q25" i="33"/>
  <c r="P25" i="33"/>
  <c r="O25" i="33"/>
  <c r="N25" i="33"/>
  <c r="M25" i="33"/>
  <c r="L25" i="33"/>
  <c r="L29" i="33" s="1"/>
  <c r="K25" i="33"/>
  <c r="K29" i="33" s="1"/>
  <c r="J25" i="33"/>
  <c r="I25" i="33"/>
  <c r="E25" i="33"/>
  <c r="D25" i="33"/>
  <c r="H25" i="33" s="1"/>
  <c r="H29" i="33" s="1"/>
  <c r="Q21" i="33"/>
  <c r="P21" i="33"/>
  <c r="O21" i="33"/>
  <c r="N21" i="33"/>
  <c r="M21" i="33"/>
  <c r="L21" i="33"/>
  <c r="K21" i="33"/>
  <c r="J21" i="33"/>
  <c r="I21" i="33"/>
  <c r="E21" i="33"/>
  <c r="D21" i="33"/>
  <c r="H21" i="33" s="1"/>
  <c r="Q16" i="33"/>
  <c r="P16" i="33"/>
  <c r="O16" i="33"/>
  <c r="N16" i="33"/>
  <c r="M16" i="33"/>
  <c r="L16" i="33"/>
  <c r="K16" i="33"/>
  <c r="J16" i="33"/>
  <c r="I16" i="33"/>
  <c r="E16" i="33"/>
  <c r="D16" i="33"/>
  <c r="H16" i="33" s="1"/>
  <c r="Q15" i="33"/>
  <c r="P15" i="33"/>
  <c r="O15" i="33"/>
  <c r="N15" i="33"/>
  <c r="M15" i="33"/>
  <c r="L15" i="33"/>
  <c r="K15" i="33"/>
  <c r="J15" i="33"/>
  <c r="I15" i="33"/>
  <c r="E15" i="33"/>
  <c r="D15" i="33"/>
  <c r="H15" i="33" s="1"/>
  <c r="Q14" i="33"/>
  <c r="P14" i="33"/>
  <c r="O14" i="33"/>
  <c r="N14" i="33"/>
  <c r="M14" i="33"/>
  <c r="L14" i="33"/>
  <c r="K14" i="33"/>
  <c r="J14" i="33"/>
  <c r="I14" i="33"/>
  <c r="E14" i="33"/>
  <c r="D14" i="33"/>
  <c r="H14" i="33" s="1"/>
  <c r="Q13" i="33"/>
  <c r="P13" i="33"/>
  <c r="O13" i="33"/>
  <c r="N13" i="33"/>
  <c r="M13" i="33"/>
  <c r="L13" i="33"/>
  <c r="K13" i="33"/>
  <c r="J13" i="33"/>
  <c r="I13" i="33"/>
  <c r="E13" i="33"/>
  <c r="D13" i="33"/>
  <c r="H13" i="33" s="1"/>
  <c r="Q12" i="33"/>
  <c r="P12" i="33"/>
  <c r="O12" i="33"/>
  <c r="N12" i="33"/>
  <c r="M12" i="33"/>
  <c r="L12" i="33"/>
  <c r="K12" i="33"/>
  <c r="J12" i="33"/>
  <c r="I12" i="33"/>
  <c r="E12" i="33"/>
  <c r="D12" i="33"/>
  <c r="H12" i="33" s="1"/>
  <c r="Q11" i="33"/>
  <c r="P11" i="33"/>
  <c r="O11" i="33"/>
  <c r="N11" i="33"/>
  <c r="M11" i="33"/>
  <c r="L11" i="33"/>
  <c r="K11" i="33"/>
  <c r="J11" i="33"/>
  <c r="I11" i="33"/>
  <c r="E11" i="33"/>
  <c r="D11" i="33"/>
  <c r="H11" i="33" s="1"/>
  <c r="Q9" i="33"/>
  <c r="P9" i="33"/>
  <c r="O9" i="33"/>
  <c r="N9" i="33"/>
  <c r="M9" i="33"/>
  <c r="L9" i="33"/>
  <c r="K9" i="33"/>
  <c r="J9" i="33"/>
  <c r="I9" i="33"/>
  <c r="E9" i="33"/>
  <c r="D9" i="33"/>
  <c r="Q8" i="33"/>
  <c r="P8" i="33"/>
  <c r="O8" i="33"/>
  <c r="N8" i="33"/>
  <c r="M8" i="33"/>
  <c r="L8" i="33"/>
  <c r="K8" i="33"/>
  <c r="J8" i="33"/>
  <c r="I8" i="33"/>
  <c r="E8" i="33"/>
  <c r="D8" i="33"/>
  <c r="H8" i="33" s="1"/>
  <c r="Q7" i="33"/>
  <c r="P7" i="33"/>
  <c r="O7" i="33"/>
  <c r="N7" i="33"/>
  <c r="M7" i="33"/>
  <c r="L7" i="33"/>
  <c r="K7" i="33"/>
  <c r="J7" i="33"/>
  <c r="I7" i="33"/>
  <c r="E7" i="33"/>
  <c r="D7" i="33"/>
  <c r="H7" i="33" s="1"/>
  <c r="Q6" i="33"/>
  <c r="P6" i="33"/>
  <c r="O6" i="33"/>
  <c r="N6" i="33"/>
  <c r="M6" i="33"/>
  <c r="L6" i="33"/>
  <c r="K6" i="33"/>
  <c r="J6" i="33"/>
  <c r="I6" i="33"/>
  <c r="E6" i="33"/>
  <c r="D6" i="33"/>
  <c r="H6" i="33" s="1"/>
  <c r="Q5" i="33"/>
  <c r="Q23" i="33" s="1"/>
  <c r="P5" i="33"/>
  <c r="P23" i="33" s="1"/>
  <c r="O5" i="33"/>
  <c r="O23" i="33" s="1"/>
  <c r="N5" i="33"/>
  <c r="N23" i="33" s="1"/>
  <c r="M5" i="33"/>
  <c r="M23" i="33" s="1"/>
  <c r="L5" i="33"/>
  <c r="L23" i="33" s="1"/>
  <c r="K5" i="33"/>
  <c r="K23" i="33" s="1"/>
  <c r="J5" i="33"/>
  <c r="J23" i="33" s="1"/>
  <c r="I5" i="33"/>
  <c r="I23" i="33" s="1"/>
  <c r="E5" i="33"/>
  <c r="E23" i="33" s="1"/>
  <c r="D5" i="33"/>
  <c r="Q4" i="33"/>
  <c r="Q27" i="33" s="1"/>
  <c r="P4" i="33"/>
  <c r="P27" i="33" s="1"/>
  <c r="O4" i="33"/>
  <c r="O27" i="33" s="1"/>
  <c r="N4" i="33"/>
  <c r="N27" i="33" s="1"/>
  <c r="M4" i="33"/>
  <c r="M27" i="33" s="1"/>
  <c r="L4" i="33"/>
  <c r="L27" i="33" s="1"/>
  <c r="L30" i="33" s="1"/>
  <c r="K4" i="33"/>
  <c r="K27" i="33" s="1"/>
  <c r="K30" i="33" s="1"/>
  <c r="J4" i="33"/>
  <c r="J27" i="33" s="1"/>
  <c r="I4" i="33"/>
  <c r="I27" i="33" s="1"/>
  <c r="E4" i="33"/>
  <c r="E27" i="33" s="1"/>
  <c r="D4" i="33"/>
  <c r="H3" i="33"/>
  <c r="Q2" i="33"/>
  <c r="Q20" i="33" s="1"/>
  <c r="P2" i="33"/>
  <c r="P20" i="33" s="1"/>
  <c r="O2" i="33"/>
  <c r="O20" i="33" s="1"/>
  <c r="N2" i="33"/>
  <c r="N20" i="33" s="1"/>
  <c r="M2" i="33"/>
  <c r="M20" i="33" s="1"/>
  <c r="L2" i="33"/>
  <c r="L20" i="33" s="1"/>
  <c r="K2" i="33"/>
  <c r="K20" i="33" s="1"/>
  <c r="J2" i="33"/>
  <c r="J20" i="33" s="1"/>
  <c r="I2" i="33"/>
  <c r="I20" i="33" s="1"/>
  <c r="E2" i="33"/>
  <c r="E20" i="33" s="1"/>
  <c r="D2" i="33"/>
  <c r="N37" i="32"/>
  <c r="M37" i="32"/>
  <c r="L37" i="32"/>
  <c r="K37" i="32"/>
  <c r="J37" i="32"/>
  <c r="I37" i="32"/>
  <c r="H37" i="32"/>
  <c r="E37" i="32"/>
  <c r="D37" i="32"/>
  <c r="N36" i="32"/>
  <c r="M36" i="32"/>
  <c r="L36" i="32"/>
  <c r="K36" i="32"/>
  <c r="J36" i="32"/>
  <c r="I36" i="32"/>
  <c r="H36" i="32"/>
  <c r="E36" i="32"/>
  <c r="D36" i="32"/>
  <c r="N35" i="32"/>
  <c r="M35" i="32"/>
  <c r="L35" i="32"/>
  <c r="K35" i="32"/>
  <c r="J35" i="32"/>
  <c r="I35" i="32"/>
  <c r="E35" i="32"/>
  <c r="D35" i="32"/>
  <c r="H35" i="32" s="1"/>
  <c r="N34" i="32"/>
  <c r="M34" i="32"/>
  <c r="L34" i="32"/>
  <c r="K34" i="32"/>
  <c r="J34" i="32"/>
  <c r="I34" i="32"/>
  <c r="E34" i="32"/>
  <c r="D34" i="32"/>
  <c r="H34" i="32" s="1"/>
  <c r="N33" i="32"/>
  <c r="M33" i="32"/>
  <c r="L33" i="32"/>
  <c r="K33" i="32"/>
  <c r="J33" i="32"/>
  <c r="I33" i="32"/>
  <c r="E33" i="32"/>
  <c r="D33" i="32"/>
  <c r="H33" i="32" s="1"/>
  <c r="N32" i="32"/>
  <c r="M32" i="32"/>
  <c r="L32" i="32"/>
  <c r="K32" i="32"/>
  <c r="J32" i="32"/>
  <c r="I32" i="32"/>
  <c r="E32" i="32"/>
  <c r="D32" i="32"/>
  <c r="H32" i="32" s="1"/>
  <c r="N25" i="32"/>
  <c r="M25" i="32"/>
  <c r="L25" i="32"/>
  <c r="K25" i="32"/>
  <c r="J25" i="32"/>
  <c r="I25" i="32"/>
  <c r="E25" i="32"/>
  <c r="D25" i="32"/>
  <c r="H25" i="32" s="1"/>
  <c r="H29" i="32" s="1"/>
  <c r="N21" i="32"/>
  <c r="M21" i="32"/>
  <c r="L21" i="32"/>
  <c r="K21" i="32"/>
  <c r="J21" i="32"/>
  <c r="I21" i="32"/>
  <c r="E21" i="32"/>
  <c r="D21" i="32"/>
  <c r="H21" i="32" s="1"/>
  <c r="N16" i="32"/>
  <c r="M16" i="32"/>
  <c r="L16" i="32"/>
  <c r="K16" i="32"/>
  <c r="J16" i="32"/>
  <c r="I16" i="32"/>
  <c r="E16" i="32"/>
  <c r="D16" i="32"/>
  <c r="H16" i="32" s="1"/>
  <c r="N15" i="32"/>
  <c r="M15" i="32"/>
  <c r="L15" i="32"/>
  <c r="K15" i="32"/>
  <c r="J15" i="32"/>
  <c r="I15" i="32"/>
  <c r="E15" i="32"/>
  <c r="D15" i="32"/>
  <c r="H15" i="32" s="1"/>
  <c r="N14" i="32"/>
  <c r="M14" i="32"/>
  <c r="L14" i="32"/>
  <c r="K14" i="32"/>
  <c r="J14" i="32"/>
  <c r="I14" i="32"/>
  <c r="E14" i="32"/>
  <c r="D14" i="32"/>
  <c r="H14" i="32" s="1"/>
  <c r="N13" i="32"/>
  <c r="M13" i="32"/>
  <c r="L13" i="32"/>
  <c r="K13" i="32"/>
  <c r="J13" i="32"/>
  <c r="I13" i="32"/>
  <c r="E13" i="32"/>
  <c r="D13" i="32"/>
  <c r="H13" i="32" s="1"/>
  <c r="N12" i="32"/>
  <c r="M12" i="32"/>
  <c r="L12" i="32"/>
  <c r="K12" i="32"/>
  <c r="J12" i="32"/>
  <c r="I12" i="32"/>
  <c r="E12" i="32"/>
  <c r="D12" i="32"/>
  <c r="H12" i="32" s="1"/>
  <c r="N11" i="32"/>
  <c r="M11" i="32"/>
  <c r="L11" i="32"/>
  <c r="K11" i="32"/>
  <c r="J11" i="32"/>
  <c r="I11" i="32"/>
  <c r="E11" i="32"/>
  <c r="D11" i="32"/>
  <c r="H11" i="32" s="1"/>
  <c r="N9" i="32"/>
  <c r="M9" i="32"/>
  <c r="L9" i="32"/>
  <c r="K9" i="32"/>
  <c r="J9" i="32"/>
  <c r="I9" i="32"/>
  <c r="E9" i="32"/>
  <c r="D9" i="32"/>
  <c r="N8" i="32"/>
  <c r="M8" i="32"/>
  <c r="L8" i="32"/>
  <c r="K8" i="32"/>
  <c r="J8" i="32"/>
  <c r="I8" i="32"/>
  <c r="E8" i="32"/>
  <c r="D8" i="32"/>
  <c r="H8" i="32" s="1"/>
  <c r="N7" i="32"/>
  <c r="M7" i="32"/>
  <c r="L7" i="32"/>
  <c r="K7" i="32"/>
  <c r="J7" i="32"/>
  <c r="I7" i="32"/>
  <c r="E7" i="32"/>
  <c r="D7" i="32"/>
  <c r="H7" i="32" s="1"/>
  <c r="N6" i="32"/>
  <c r="M6" i="32"/>
  <c r="L6" i="32"/>
  <c r="K6" i="32"/>
  <c r="J6" i="32"/>
  <c r="I6" i="32"/>
  <c r="E6" i="32"/>
  <c r="D6" i="32"/>
  <c r="H6" i="32" s="1"/>
  <c r="N5" i="32"/>
  <c r="N23" i="32" s="1"/>
  <c r="M5" i="32"/>
  <c r="M23" i="32" s="1"/>
  <c r="L5" i="32"/>
  <c r="L23" i="32" s="1"/>
  <c r="L24" i="32" s="1"/>
  <c r="K5" i="32"/>
  <c r="K23" i="32" s="1"/>
  <c r="K24" i="32" s="1"/>
  <c r="J5" i="32"/>
  <c r="J23" i="32" s="1"/>
  <c r="I5" i="32"/>
  <c r="I23" i="32" s="1"/>
  <c r="E5" i="32"/>
  <c r="E23" i="32" s="1"/>
  <c r="D5" i="32"/>
  <c r="N4" i="32"/>
  <c r="N27" i="32" s="1"/>
  <c r="M4" i="32"/>
  <c r="M27" i="32" s="1"/>
  <c r="L4" i="32"/>
  <c r="L27" i="32" s="1"/>
  <c r="K4" i="32"/>
  <c r="K27" i="32" s="1"/>
  <c r="J4" i="32"/>
  <c r="J27" i="32" s="1"/>
  <c r="I4" i="32"/>
  <c r="I27" i="32" s="1"/>
  <c r="E4" i="32"/>
  <c r="E27" i="32" s="1"/>
  <c r="D4" i="32"/>
  <c r="H3" i="32"/>
  <c r="N2" i="32"/>
  <c r="N20" i="32" s="1"/>
  <c r="M2" i="32"/>
  <c r="M20" i="32" s="1"/>
  <c r="L2" i="32"/>
  <c r="L20" i="32" s="1"/>
  <c r="K2" i="32"/>
  <c r="K20" i="32" s="1"/>
  <c r="J2" i="32"/>
  <c r="J20" i="32" s="1"/>
  <c r="I2" i="32"/>
  <c r="I20" i="32" s="1"/>
  <c r="E2" i="32"/>
  <c r="E20" i="32" s="1"/>
  <c r="D2" i="32"/>
  <c r="Q37" i="31"/>
  <c r="P37" i="31"/>
  <c r="O37" i="31"/>
  <c r="N37" i="31"/>
  <c r="M37" i="31"/>
  <c r="L37" i="31"/>
  <c r="K37" i="31"/>
  <c r="J37" i="31"/>
  <c r="I37" i="31"/>
  <c r="H37" i="31"/>
  <c r="E37" i="31"/>
  <c r="D37" i="31"/>
  <c r="Q36" i="31"/>
  <c r="P36" i="31"/>
  <c r="O36" i="31"/>
  <c r="N36" i="31"/>
  <c r="M36" i="31"/>
  <c r="L36" i="31"/>
  <c r="K36" i="31"/>
  <c r="J36" i="31"/>
  <c r="I36" i="31"/>
  <c r="H36" i="31"/>
  <c r="E36" i="31"/>
  <c r="D36" i="31"/>
  <c r="Q35" i="31"/>
  <c r="P35" i="31"/>
  <c r="O35" i="31"/>
  <c r="N35" i="31"/>
  <c r="M35" i="31"/>
  <c r="L35" i="31"/>
  <c r="K35" i="31"/>
  <c r="J35" i="31"/>
  <c r="I35" i="31"/>
  <c r="E35" i="31"/>
  <c r="D35" i="31"/>
  <c r="H35" i="31" s="1"/>
  <c r="Q34" i="31"/>
  <c r="P34" i="31"/>
  <c r="O34" i="31"/>
  <c r="N34" i="31"/>
  <c r="M34" i="31"/>
  <c r="L34" i="31"/>
  <c r="K34" i="31"/>
  <c r="J34" i="31"/>
  <c r="I34" i="31"/>
  <c r="E34" i="31"/>
  <c r="D34" i="31"/>
  <c r="H34" i="31" s="1"/>
  <c r="Q33" i="31"/>
  <c r="P33" i="31"/>
  <c r="O33" i="31"/>
  <c r="N33" i="31"/>
  <c r="M33" i="31"/>
  <c r="L33" i="31"/>
  <c r="K33" i="31"/>
  <c r="J33" i="31"/>
  <c r="I33" i="31"/>
  <c r="E33" i="31"/>
  <c r="D33" i="31"/>
  <c r="H33" i="31" s="1"/>
  <c r="Q32" i="31"/>
  <c r="P32" i="31"/>
  <c r="O32" i="31"/>
  <c r="N32" i="31"/>
  <c r="M32" i="31"/>
  <c r="L32" i="31"/>
  <c r="K32" i="31"/>
  <c r="J32" i="31"/>
  <c r="I32" i="31"/>
  <c r="E32" i="31"/>
  <c r="D32" i="31"/>
  <c r="H32" i="31" s="1"/>
  <c r="Q25" i="31"/>
  <c r="P25" i="31"/>
  <c r="O25" i="31"/>
  <c r="N25" i="31"/>
  <c r="M25" i="31"/>
  <c r="L25" i="31"/>
  <c r="L29" i="31" s="1"/>
  <c r="K25" i="31"/>
  <c r="K29" i="31" s="1"/>
  <c r="J25" i="31"/>
  <c r="I25" i="31"/>
  <c r="E25" i="31"/>
  <c r="D25" i="31"/>
  <c r="H25" i="31" s="1"/>
  <c r="H29" i="31" s="1"/>
  <c r="Q21" i="31"/>
  <c r="P21" i="31"/>
  <c r="O21" i="31"/>
  <c r="N21" i="31"/>
  <c r="M21" i="31"/>
  <c r="L21" i="31"/>
  <c r="K21" i="31"/>
  <c r="J21" i="31"/>
  <c r="I21" i="31"/>
  <c r="E21" i="31"/>
  <c r="D21" i="31"/>
  <c r="H21" i="31" s="1"/>
  <c r="Q16" i="31"/>
  <c r="P16" i="31"/>
  <c r="O16" i="31"/>
  <c r="N16" i="31"/>
  <c r="M16" i="31"/>
  <c r="L16" i="31"/>
  <c r="K16" i="31"/>
  <c r="J16" i="31"/>
  <c r="I16" i="31"/>
  <c r="E16" i="31"/>
  <c r="D16" i="31"/>
  <c r="H16" i="31" s="1"/>
  <c r="Q15" i="31"/>
  <c r="P15" i="31"/>
  <c r="O15" i="31"/>
  <c r="N15" i="31"/>
  <c r="M15" i="31"/>
  <c r="L15" i="31"/>
  <c r="K15" i="31"/>
  <c r="J15" i="31"/>
  <c r="I15" i="31"/>
  <c r="E15" i="31"/>
  <c r="D15" i="31"/>
  <c r="H15" i="31" s="1"/>
  <c r="Q14" i="31"/>
  <c r="P14" i="31"/>
  <c r="O14" i="31"/>
  <c r="N14" i="31"/>
  <c r="M14" i="31"/>
  <c r="L14" i="31"/>
  <c r="K14" i="31"/>
  <c r="J14" i="31"/>
  <c r="I14" i="31"/>
  <c r="E14" i="31"/>
  <c r="D14" i="31"/>
  <c r="H14" i="31" s="1"/>
  <c r="Q13" i="31"/>
  <c r="P13" i="31"/>
  <c r="O13" i="31"/>
  <c r="N13" i="31"/>
  <c r="M13" i="31"/>
  <c r="L13" i="31"/>
  <c r="K13" i="31"/>
  <c r="J13" i="31"/>
  <c r="I13" i="31"/>
  <c r="E13" i="31"/>
  <c r="D13" i="31"/>
  <c r="H13" i="31" s="1"/>
  <c r="Q12" i="31"/>
  <c r="P12" i="31"/>
  <c r="O12" i="31"/>
  <c r="N12" i="31"/>
  <c r="M12" i="31"/>
  <c r="L12" i="31"/>
  <c r="K12" i="31"/>
  <c r="J12" i="31"/>
  <c r="I12" i="31"/>
  <c r="E12" i="31"/>
  <c r="D12" i="31"/>
  <c r="H12" i="31" s="1"/>
  <c r="Q11" i="31"/>
  <c r="P11" i="31"/>
  <c r="O11" i="31"/>
  <c r="N11" i="31"/>
  <c r="M11" i="31"/>
  <c r="L11" i="31"/>
  <c r="K11" i="31"/>
  <c r="J11" i="31"/>
  <c r="I11" i="31"/>
  <c r="E11" i="31"/>
  <c r="D11" i="31"/>
  <c r="H11" i="31" s="1"/>
  <c r="Q9" i="31"/>
  <c r="P9" i="31"/>
  <c r="O9" i="31"/>
  <c r="N9" i="31"/>
  <c r="M9" i="31"/>
  <c r="L9" i="31"/>
  <c r="K9" i="31"/>
  <c r="J9" i="31"/>
  <c r="I9" i="31"/>
  <c r="E9" i="31"/>
  <c r="D9" i="31"/>
  <c r="Q8" i="31"/>
  <c r="P8" i="31"/>
  <c r="O8" i="31"/>
  <c r="N8" i="31"/>
  <c r="M8" i="31"/>
  <c r="L8" i="31"/>
  <c r="K8" i="31"/>
  <c r="J8" i="31"/>
  <c r="I8" i="31"/>
  <c r="E8" i="31"/>
  <c r="D8" i="31"/>
  <c r="H8" i="31" s="1"/>
  <c r="Q7" i="31"/>
  <c r="P7" i="31"/>
  <c r="O7" i="31"/>
  <c r="N7" i="31"/>
  <c r="M7" i="31"/>
  <c r="L7" i="31"/>
  <c r="K7" i="31"/>
  <c r="J7" i="31"/>
  <c r="I7" i="31"/>
  <c r="E7" i="31"/>
  <c r="D7" i="31"/>
  <c r="H7" i="31" s="1"/>
  <c r="Q6" i="31"/>
  <c r="P6" i="31"/>
  <c r="O6" i="31"/>
  <c r="N6" i="31"/>
  <c r="M6" i="31"/>
  <c r="L6" i="31"/>
  <c r="K6" i="31"/>
  <c r="J6" i="31"/>
  <c r="I6" i="31"/>
  <c r="E6" i="31"/>
  <c r="D6" i="31"/>
  <c r="H6" i="31" s="1"/>
  <c r="Q5" i="31"/>
  <c r="Q23" i="31" s="1"/>
  <c r="P5" i="31"/>
  <c r="P23" i="31" s="1"/>
  <c r="O5" i="31"/>
  <c r="O23" i="31" s="1"/>
  <c r="N5" i="31"/>
  <c r="N23" i="31" s="1"/>
  <c r="M5" i="31"/>
  <c r="M23" i="31" s="1"/>
  <c r="L5" i="31"/>
  <c r="L23" i="31" s="1"/>
  <c r="K5" i="31"/>
  <c r="K23" i="31" s="1"/>
  <c r="J5" i="31"/>
  <c r="J23" i="31" s="1"/>
  <c r="I5" i="31"/>
  <c r="I23" i="31" s="1"/>
  <c r="E5" i="31"/>
  <c r="E23" i="31" s="1"/>
  <c r="D5" i="31"/>
  <c r="Q4" i="31"/>
  <c r="Q27" i="31" s="1"/>
  <c r="P4" i="31"/>
  <c r="P27" i="31" s="1"/>
  <c r="O4" i="31"/>
  <c r="O27" i="31" s="1"/>
  <c r="N4" i="31"/>
  <c r="N27" i="31" s="1"/>
  <c r="M4" i="31"/>
  <c r="M27" i="31" s="1"/>
  <c r="L4" i="31"/>
  <c r="L27" i="31" s="1"/>
  <c r="L30" i="31" s="1"/>
  <c r="K4" i="31"/>
  <c r="K27" i="31" s="1"/>
  <c r="K30" i="31" s="1"/>
  <c r="J4" i="31"/>
  <c r="J27" i="31" s="1"/>
  <c r="I4" i="31"/>
  <c r="I27" i="31" s="1"/>
  <c r="E4" i="31"/>
  <c r="E27" i="31" s="1"/>
  <c r="D4" i="31"/>
  <c r="H3" i="31"/>
  <c r="Q2" i="31"/>
  <c r="Q20" i="31" s="1"/>
  <c r="P2" i="31"/>
  <c r="P20" i="31" s="1"/>
  <c r="O2" i="31"/>
  <c r="O20" i="31" s="1"/>
  <c r="N2" i="31"/>
  <c r="N20" i="31" s="1"/>
  <c r="M2" i="31"/>
  <c r="M20" i="31" s="1"/>
  <c r="L2" i="31"/>
  <c r="L20" i="31" s="1"/>
  <c r="K2" i="31"/>
  <c r="K20" i="31" s="1"/>
  <c r="J2" i="31"/>
  <c r="J20" i="31" s="1"/>
  <c r="I2" i="31"/>
  <c r="I20" i="31" s="1"/>
  <c r="E2" i="31"/>
  <c r="E20" i="31" s="1"/>
  <c r="D2" i="31"/>
  <c r="Q37" i="30"/>
  <c r="P37" i="30"/>
  <c r="O37" i="30"/>
  <c r="N37" i="30"/>
  <c r="M37" i="30"/>
  <c r="L37" i="30"/>
  <c r="K37" i="30"/>
  <c r="J37" i="30"/>
  <c r="I37" i="30"/>
  <c r="H37" i="30"/>
  <c r="E37" i="30"/>
  <c r="D37" i="30"/>
  <c r="Q36" i="30"/>
  <c r="P36" i="30"/>
  <c r="O36" i="30"/>
  <c r="N36" i="30"/>
  <c r="M36" i="30"/>
  <c r="L36" i="30"/>
  <c r="K36" i="30"/>
  <c r="J36" i="30"/>
  <c r="I36" i="30"/>
  <c r="H36" i="30"/>
  <c r="E36" i="30"/>
  <c r="D36" i="30"/>
  <c r="Q35" i="30"/>
  <c r="P35" i="30"/>
  <c r="O35" i="30"/>
  <c r="N35" i="30"/>
  <c r="M35" i="30"/>
  <c r="L35" i="30"/>
  <c r="K35" i="30"/>
  <c r="J35" i="30"/>
  <c r="I35" i="30"/>
  <c r="E35" i="30"/>
  <c r="D35" i="30"/>
  <c r="H35" i="30" s="1"/>
  <c r="Q34" i="30"/>
  <c r="P34" i="30"/>
  <c r="O34" i="30"/>
  <c r="N34" i="30"/>
  <c r="M34" i="30"/>
  <c r="L34" i="30"/>
  <c r="K34" i="30"/>
  <c r="J34" i="30"/>
  <c r="I34" i="30"/>
  <c r="E34" i="30"/>
  <c r="D34" i="30"/>
  <c r="H34" i="30" s="1"/>
  <c r="Q33" i="30"/>
  <c r="P33" i="30"/>
  <c r="O33" i="30"/>
  <c r="N33" i="30"/>
  <c r="M33" i="30"/>
  <c r="L33" i="30"/>
  <c r="K33" i="30"/>
  <c r="J33" i="30"/>
  <c r="I33" i="30"/>
  <c r="E33" i="30"/>
  <c r="D33" i="30"/>
  <c r="H33" i="30" s="1"/>
  <c r="Q32" i="30"/>
  <c r="P32" i="30"/>
  <c r="O32" i="30"/>
  <c r="N32" i="30"/>
  <c r="M32" i="30"/>
  <c r="L32" i="30"/>
  <c r="K32" i="30"/>
  <c r="J32" i="30"/>
  <c r="I32" i="30"/>
  <c r="E32" i="30"/>
  <c r="D32" i="30"/>
  <c r="H32" i="30" s="1"/>
  <c r="Q25" i="30"/>
  <c r="P25" i="30"/>
  <c r="O25" i="30"/>
  <c r="N25" i="30"/>
  <c r="M25" i="30"/>
  <c r="L25" i="30"/>
  <c r="L29" i="30" s="1"/>
  <c r="K25" i="30"/>
  <c r="K29" i="30" s="1"/>
  <c r="J25" i="30"/>
  <c r="I25" i="30"/>
  <c r="E25" i="30"/>
  <c r="D25" i="30"/>
  <c r="H25" i="30" s="1"/>
  <c r="H29" i="30" s="1"/>
  <c r="Q21" i="30"/>
  <c r="P21" i="30"/>
  <c r="O21" i="30"/>
  <c r="N21" i="30"/>
  <c r="M21" i="30"/>
  <c r="L21" i="30"/>
  <c r="K21" i="30"/>
  <c r="J21" i="30"/>
  <c r="I21" i="30"/>
  <c r="E21" i="30"/>
  <c r="D21" i="30"/>
  <c r="H21" i="30" s="1"/>
  <c r="Q16" i="30"/>
  <c r="P16" i="30"/>
  <c r="O16" i="30"/>
  <c r="N16" i="30"/>
  <c r="M16" i="30"/>
  <c r="L16" i="30"/>
  <c r="K16" i="30"/>
  <c r="J16" i="30"/>
  <c r="I16" i="30"/>
  <c r="E16" i="30"/>
  <c r="D16" i="30"/>
  <c r="H16" i="30" s="1"/>
  <c r="Q15" i="30"/>
  <c r="P15" i="30"/>
  <c r="O15" i="30"/>
  <c r="N15" i="30"/>
  <c r="M15" i="30"/>
  <c r="L15" i="30"/>
  <c r="K15" i="30"/>
  <c r="J15" i="30"/>
  <c r="I15" i="30"/>
  <c r="E15" i="30"/>
  <c r="D15" i="30"/>
  <c r="H15" i="30" s="1"/>
  <c r="Q14" i="30"/>
  <c r="P14" i="30"/>
  <c r="O14" i="30"/>
  <c r="N14" i="30"/>
  <c r="M14" i="30"/>
  <c r="L14" i="30"/>
  <c r="K14" i="30"/>
  <c r="J14" i="30"/>
  <c r="I14" i="30"/>
  <c r="E14" i="30"/>
  <c r="D14" i="30"/>
  <c r="H14" i="30" s="1"/>
  <c r="Q13" i="30"/>
  <c r="P13" i="30"/>
  <c r="O13" i="30"/>
  <c r="N13" i="30"/>
  <c r="M13" i="30"/>
  <c r="L13" i="30"/>
  <c r="K13" i="30"/>
  <c r="J13" i="30"/>
  <c r="I13" i="30"/>
  <c r="E13" i="30"/>
  <c r="D13" i="30"/>
  <c r="H13" i="30" s="1"/>
  <c r="Q12" i="30"/>
  <c r="P12" i="30"/>
  <c r="O12" i="30"/>
  <c r="N12" i="30"/>
  <c r="M12" i="30"/>
  <c r="L12" i="30"/>
  <c r="K12" i="30"/>
  <c r="J12" i="30"/>
  <c r="I12" i="30"/>
  <c r="E12" i="30"/>
  <c r="D12" i="30"/>
  <c r="H12" i="30" s="1"/>
  <c r="Q11" i="30"/>
  <c r="P11" i="30"/>
  <c r="O11" i="30"/>
  <c r="N11" i="30"/>
  <c r="M11" i="30"/>
  <c r="L11" i="30"/>
  <c r="K11" i="30"/>
  <c r="J11" i="30"/>
  <c r="I11" i="30"/>
  <c r="E11" i="30"/>
  <c r="D11" i="30"/>
  <c r="H11" i="30" s="1"/>
  <c r="Q9" i="30"/>
  <c r="P9" i="30"/>
  <c r="O9" i="30"/>
  <c r="N9" i="30"/>
  <c r="M9" i="30"/>
  <c r="L9" i="30"/>
  <c r="K9" i="30"/>
  <c r="J9" i="30"/>
  <c r="I9" i="30"/>
  <c r="E9" i="30"/>
  <c r="D9" i="30"/>
  <c r="Q8" i="30"/>
  <c r="P8" i="30"/>
  <c r="O8" i="30"/>
  <c r="N8" i="30"/>
  <c r="M8" i="30"/>
  <c r="L8" i="30"/>
  <c r="K8" i="30"/>
  <c r="J8" i="30"/>
  <c r="I8" i="30"/>
  <c r="E8" i="30"/>
  <c r="D8" i="30"/>
  <c r="H8" i="30" s="1"/>
  <c r="Q7" i="30"/>
  <c r="P7" i="30"/>
  <c r="O7" i="30"/>
  <c r="N7" i="30"/>
  <c r="M7" i="30"/>
  <c r="L7" i="30"/>
  <c r="K7" i="30"/>
  <c r="J7" i="30"/>
  <c r="I7" i="30"/>
  <c r="E7" i="30"/>
  <c r="D7" i="30"/>
  <c r="H7" i="30" s="1"/>
  <c r="Q6" i="30"/>
  <c r="P6" i="30"/>
  <c r="O6" i="30"/>
  <c r="N6" i="30"/>
  <c r="M6" i="30"/>
  <c r="L6" i="30"/>
  <c r="K6" i="30"/>
  <c r="J6" i="30"/>
  <c r="I6" i="30"/>
  <c r="E6" i="30"/>
  <c r="D6" i="30"/>
  <c r="H6" i="30" s="1"/>
  <c r="Q5" i="30"/>
  <c r="Q23" i="30" s="1"/>
  <c r="P5" i="30"/>
  <c r="P23" i="30" s="1"/>
  <c r="O5" i="30"/>
  <c r="O23" i="30" s="1"/>
  <c r="N5" i="30"/>
  <c r="N23" i="30" s="1"/>
  <c r="M5" i="30"/>
  <c r="M23" i="30" s="1"/>
  <c r="L5" i="30"/>
  <c r="L23" i="30" s="1"/>
  <c r="K5" i="30"/>
  <c r="K23" i="30" s="1"/>
  <c r="J5" i="30"/>
  <c r="J23" i="30" s="1"/>
  <c r="I5" i="30"/>
  <c r="I23" i="30" s="1"/>
  <c r="E5" i="30"/>
  <c r="E23" i="30" s="1"/>
  <c r="D5" i="30"/>
  <c r="Q4" i="30"/>
  <c r="Q27" i="30" s="1"/>
  <c r="P4" i="30"/>
  <c r="P27" i="30" s="1"/>
  <c r="O4" i="30"/>
  <c r="O27" i="30" s="1"/>
  <c r="N4" i="30"/>
  <c r="N27" i="30" s="1"/>
  <c r="M4" i="30"/>
  <c r="M27" i="30" s="1"/>
  <c r="L4" i="30"/>
  <c r="L27" i="30" s="1"/>
  <c r="L30" i="30" s="1"/>
  <c r="K4" i="30"/>
  <c r="K27" i="30" s="1"/>
  <c r="K30" i="30" s="1"/>
  <c r="J4" i="30"/>
  <c r="J27" i="30" s="1"/>
  <c r="I4" i="30"/>
  <c r="I27" i="30" s="1"/>
  <c r="E4" i="30"/>
  <c r="E27" i="30" s="1"/>
  <c r="D4" i="30"/>
  <c r="H3" i="30"/>
  <c r="Q2" i="30"/>
  <c r="Q20" i="30" s="1"/>
  <c r="P2" i="30"/>
  <c r="P20" i="30" s="1"/>
  <c r="O2" i="30"/>
  <c r="O20" i="30" s="1"/>
  <c r="N2" i="30"/>
  <c r="N20" i="30" s="1"/>
  <c r="M2" i="30"/>
  <c r="M20" i="30" s="1"/>
  <c r="L2" i="30"/>
  <c r="L20" i="30" s="1"/>
  <c r="K2" i="30"/>
  <c r="K20" i="30" s="1"/>
  <c r="J2" i="30"/>
  <c r="J20" i="30" s="1"/>
  <c r="I2" i="30"/>
  <c r="I20" i="30" s="1"/>
  <c r="E2" i="30"/>
  <c r="E20" i="30" s="1"/>
  <c r="D2" i="30"/>
  <c r="Q37" i="29"/>
  <c r="P37" i="29"/>
  <c r="O37" i="29"/>
  <c r="N37" i="29"/>
  <c r="M37" i="29"/>
  <c r="L37" i="29"/>
  <c r="K37" i="29"/>
  <c r="J37" i="29"/>
  <c r="I37" i="29"/>
  <c r="H37" i="29"/>
  <c r="E37" i="29"/>
  <c r="D37" i="29"/>
  <c r="Q36" i="29"/>
  <c r="P36" i="29"/>
  <c r="O36" i="29"/>
  <c r="N36" i="29"/>
  <c r="M36" i="29"/>
  <c r="L36" i="29"/>
  <c r="K36" i="29"/>
  <c r="J36" i="29"/>
  <c r="I36" i="29"/>
  <c r="H36" i="29"/>
  <c r="E36" i="29"/>
  <c r="D36" i="29"/>
  <c r="Q35" i="29"/>
  <c r="P35" i="29"/>
  <c r="O35" i="29"/>
  <c r="N35" i="29"/>
  <c r="M35" i="29"/>
  <c r="L35" i="29"/>
  <c r="K35" i="29"/>
  <c r="J35" i="29"/>
  <c r="I35" i="29"/>
  <c r="E35" i="29"/>
  <c r="D35" i="29"/>
  <c r="H35" i="29" s="1"/>
  <c r="Q34" i="29"/>
  <c r="P34" i="29"/>
  <c r="O34" i="29"/>
  <c r="N34" i="29"/>
  <c r="M34" i="29"/>
  <c r="L34" i="29"/>
  <c r="K34" i="29"/>
  <c r="J34" i="29"/>
  <c r="I34" i="29"/>
  <c r="E34" i="29"/>
  <c r="D34" i="29"/>
  <c r="H34" i="29" s="1"/>
  <c r="Q33" i="29"/>
  <c r="P33" i="29"/>
  <c r="O33" i="29"/>
  <c r="N33" i="29"/>
  <c r="M33" i="29"/>
  <c r="L33" i="29"/>
  <c r="K33" i="29"/>
  <c r="J33" i="29"/>
  <c r="I33" i="29"/>
  <c r="E33" i="29"/>
  <c r="D33" i="29"/>
  <c r="H33" i="29" s="1"/>
  <c r="Q32" i="29"/>
  <c r="P32" i="29"/>
  <c r="O32" i="29"/>
  <c r="N32" i="29"/>
  <c r="M32" i="29"/>
  <c r="L32" i="29"/>
  <c r="K32" i="29"/>
  <c r="J32" i="29"/>
  <c r="I32" i="29"/>
  <c r="E32" i="29"/>
  <c r="D32" i="29"/>
  <c r="H32" i="29" s="1"/>
  <c r="Q25" i="29"/>
  <c r="P25" i="29"/>
  <c r="O25" i="29"/>
  <c r="N25" i="29"/>
  <c r="M25" i="29"/>
  <c r="L25" i="29"/>
  <c r="L29" i="29" s="1"/>
  <c r="K25" i="29"/>
  <c r="K29" i="29" s="1"/>
  <c r="J25" i="29"/>
  <c r="I25" i="29"/>
  <c r="E25" i="29"/>
  <c r="D25" i="29"/>
  <c r="H25" i="29" s="1"/>
  <c r="H29" i="29" s="1"/>
  <c r="Q21" i="29"/>
  <c r="P21" i="29"/>
  <c r="O21" i="29"/>
  <c r="N21" i="29"/>
  <c r="M21" i="29"/>
  <c r="L21" i="29"/>
  <c r="K21" i="29"/>
  <c r="J21" i="29"/>
  <c r="I21" i="29"/>
  <c r="E21" i="29"/>
  <c r="D21" i="29"/>
  <c r="H21" i="29" s="1"/>
  <c r="Q16" i="29"/>
  <c r="P16" i="29"/>
  <c r="O16" i="29"/>
  <c r="N16" i="29"/>
  <c r="M16" i="29"/>
  <c r="L16" i="29"/>
  <c r="K16" i="29"/>
  <c r="J16" i="29"/>
  <c r="I16" i="29"/>
  <c r="E16" i="29"/>
  <c r="D16" i="29"/>
  <c r="H16" i="29" s="1"/>
  <c r="Q15" i="29"/>
  <c r="P15" i="29"/>
  <c r="O15" i="29"/>
  <c r="N15" i="29"/>
  <c r="M15" i="29"/>
  <c r="L15" i="29"/>
  <c r="K15" i="29"/>
  <c r="J15" i="29"/>
  <c r="I15" i="29"/>
  <c r="E15" i="29"/>
  <c r="D15" i="29"/>
  <c r="H15" i="29" s="1"/>
  <c r="Q14" i="29"/>
  <c r="P14" i="29"/>
  <c r="O14" i="29"/>
  <c r="N14" i="29"/>
  <c r="M14" i="29"/>
  <c r="L14" i="29"/>
  <c r="K14" i="29"/>
  <c r="J14" i="29"/>
  <c r="I14" i="29"/>
  <c r="E14" i="29"/>
  <c r="D14" i="29"/>
  <c r="H14" i="29" s="1"/>
  <c r="Q13" i="29"/>
  <c r="P13" i="29"/>
  <c r="O13" i="29"/>
  <c r="N13" i="29"/>
  <c r="M13" i="29"/>
  <c r="L13" i="29"/>
  <c r="K13" i="29"/>
  <c r="J13" i="29"/>
  <c r="I13" i="29"/>
  <c r="E13" i="29"/>
  <c r="D13" i="29"/>
  <c r="H13" i="29" s="1"/>
  <c r="Q12" i="29"/>
  <c r="P12" i="29"/>
  <c r="O12" i="29"/>
  <c r="N12" i="29"/>
  <c r="M12" i="29"/>
  <c r="L12" i="29"/>
  <c r="K12" i="29"/>
  <c r="J12" i="29"/>
  <c r="I12" i="29"/>
  <c r="E12" i="29"/>
  <c r="D12" i="29"/>
  <c r="H12" i="29" s="1"/>
  <c r="Q11" i="29"/>
  <c r="P11" i="29"/>
  <c r="O11" i="29"/>
  <c r="N11" i="29"/>
  <c r="M11" i="29"/>
  <c r="L11" i="29"/>
  <c r="K11" i="29"/>
  <c r="J11" i="29"/>
  <c r="I11" i="29"/>
  <c r="E11" i="29"/>
  <c r="D11" i="29"/>
  <c r="H11" i="29" s="1"/>
  <c r="Q9" i="29"/>
  <c r="P9" i="29"/>
  <c r="O9" i="29"/>
  <c r="N9" i="29"/>
  <c r="M9" i="29"/>
  <c r="L9" i="29"/>
  <c r="K9" i="29"/>
  <c r="J9" i="29"/>
  <c r="I9" i="29"/>
  <c r="E9" i="29"/>
  <c r="D9" i="29"/>
  <c r="Q8" i="29"/>
  <c r="P8" i="29"/>
  <c r="O8" i="29"/>
  <c r="N8" i="29"/>
  <c r="M8" i="29"/>
  <c r="L8" i="29"/>
  <c r="K8" i="29"/>
  <c r="J8" i="29"/>
  <c r="I8" i="29"/>
  <c r="E8" i="29"/>
  <c r="D8" i="29"/>
  <c r="H8" i="29" s="1"/>
  <c r="Q7" i="29"/>
  <c r="P7" i="29"/>
  <c r="O7" i="29"/>
  <c r="N7" i="29"/>
  <c r="M7" i="29"/>
  <c r="L7" i="29"/>
  <c r="K7" i="29"/>
  <c r="J7" i="29"/>
  <c r="I7" i="29"/>
  <c r="E7" i="29"/>
  <c r="D7" i="29"/>
  <c r="H7" i="29" s="1"/>
  <c r="Q6" i="29"/>
  <c r="P6" i="29"/>
  <c r="O6" i="29"/>
  <c r="N6" i="29"/>
  <c r="M6" i="29"/>
  <c r="L6" i="29"/>
  <c r="K6" i="29"/>
  <c r="J6" i="29"/>
  <c r="I6" i="29"/>
  <c r="E6" i="29"/>
  <c r="D6" i="29"/>
  <c r="H6" i="29" s="1"/>
  <c r="Q5" i="29"/>
  <c r="Q23" i="29" s="1"/>
  <c r="P5" i="29"/>
  <c r="P23" i="29" s="1"/>
  <c r="O5" i="29"/>
  <c r="O23" i="29" s="1"/>
  <c r="N5" i="29"/>
  <c r="N23" i="29" s="1"/>
  <c r="M5" i="29"/>
  <c r="M23" i="29" s="1"/>
  <c r="L5" i="29"/>
  <c r="L23" i="29" s="1"/>
  <c r="K5" i="29"/>
  <c r="K23" i="29" s="1"/>
  <c r="J5" i="29"/>
  <c r="J23" i="29" s="1"/>
  <c r="I5" i="29"/>
  <c r="I23" i="29" s="1"/>
  <c r="E5" i="29"/>
  <c r="E23" i="29" s="1"/>
  <c r="D5" i="29"/>
  <c r="Q4" i="29"/>
  <c r="Q27" i="29" s="1"/>
  <c r="P4" i="29"/>
  <c r="P27" i="29" s="1"/>
  <c r="O4" i="29"/>
  <c r="O27" i="29" s="1"/>
  <c r="N4" i="29"/>
  <c r="N27" i="29" s="1"/>
  <c r="M4" i="29"/>
  <c r="M27" i="29" s="1"/>
  <c r="L4" i="29"/>
  <c r="L27" i="29" s="1"/>
  <c r="L30" i="29" s="1"/>
  <c r="K4" i="29"/>
  <c r="K27" i="29" s="1"/>
  <c r="K30" i="29" s="1"/>
  <c r="J4" i="29"/>
  <c r="J27" i="29" s="1"/>
  <c r="I4" i="29"/>
  <c r="I27" i="29" s="1"/>
  <c r="E4" i="29"/>
  <c r="E27" i="29" s="1"/>
  <c r="D4" i="29"/>
  <c r="H3" i="29"/>
  <c r="Q2" i="29"/>
  <c r="Q20" i="29" s="1"/>
  <c r="P2" i="29"/>
  <c r="P20" i="29" s="1"/>
  <c r="O2" i="29"/>
  <c r="O20" i="29" s="1"/>
  <c r="N2" i="29"/>
  <c r="N20" i="29" s="1"/>
  <c r="M2" i="29"/>
  <c r="M20" i="29" s="1"/>
  <c r="L2" i="29"/>
  <c r="L20" i="29" s="1"/>
  <c r="K2" i="29"/>
  <c r="K20" i="29" s="1"/>
  <c r="J2" i="29"/>
  <c r="J20" i="29" s="1"/>
  <c r="I2" i="29"/>
  <c r="I20" i="29" s="1"/>
  <c r="E2" i="29"/>
  <c r="E20" i="29" s="1"/>
  <c r="D2" i="29"/>
  <c r="Q37" i="28"/>
  <c r="P37" i="28"/>
  <c r="O37" i="28"/>
  <c r="N37" i="28"/>
  <c r="M37" i="28"/>
  <c r="L37" i="28"/>
  <c r="K37" i="28"/>
  <c r="J37" i="28"/>
  <c r="I37" i="28"/>
  <c r="H37" i="28"/>
  <c r="E37" i="28"/>
  <c r="D37" i="28"/>
  <c r="Q36" i="28"/>
  <c r="P36" i="28"/>
  <c r="O36" i="28"/>
  <c r="N36" i="28"/>
  <c r="M36" i="28"/>
  <c r="L36" i="28"/>
  <c r="K36" i="28"/>
  <c r="J36" i="28"/>
  <c r="I36" i="28"/>
  <c r="H36" i="28"/>
  <c r="E36" i="28"/>
  <c r="D36" i="28"/>
  <c r="Q35" i="28"/>
  <c r="P35" i="28"/>
  <c r="O35" i="28"/>
  <c r="N35" i="28"/>
  <c r="M35" i="28"/>
  <c r="L35" i="28"/>
  <c r="K35" i="28"/>
  <c r="J35" i="28"/>
  <c r="I35" i="28"/>
  <c r="E35" i="28"/>
  <c r="D35" i="28"/>
  <c r="H35" i="28" s="1"/>
  <c r="Q34" i="28"/>
  <c r="P34" i="28"/>
  <c r="O34" i="28"/>
  <c r="N34" i="28"/>
  <c r="M34" i="28"/>
  <c r="L34" i="28"/>
  <c r="K34" i="28"/>
  <c r="J34" i="28"/>
  <c r="I34" i="28"/>
  <c r="E34" i="28"/>
  <c r="D34" i="28"/>
  <c r="H34" i="28" s="1"/>
  <c r="Q33" i="28"/>
  <c r="P33" i="28"/>
  <c r="O33" i="28"/>
  <c r="N33" i="28"/>
  <c r="M33" i="28"/>
  <c r="L33" i="28"/>
  <c r="K33" i="28"/>
  <c r="J33" i="28"/>
  <c r="I33" i="28"/>
  <c r="E33" i="28"/>
  <c r="D33" i="28"/>
  <c r="H33" i="28" s="1"/>
  <c r="Q32" i="28"/>
  <c r="P32" i="28"/>
  <c r="O32" i="28"/>
  <c r="N32" i="28"/>
  <c r="M32" i="28"/>
  <c r="L32" i="28"/>
  <c r="K32" i="28"/>
  <c r="J32" i="28"/>
  <c r="I32" i="28"/>
  <c r="E32" i="28"/>
  <c r="D32" i="28"/>
  <c r="H32" i="28" s="1"/>
  <c r="Q25" i="28"/>
  <c r="P25" i="28"/>
  <c r="O25" i="28"/>
  <c r="N25" i="28"/>
  <c r="M25" i="28"/>
  <c r="L25" i="28"/>
  <c r="L29" i="28" s="1"/>
  <c r="K25" i="28"/>
  <c r="K29" i="28" s="1"/>
  <c r="J25" i="28"/>
  <c r="I25" i="28"/>
  <c r="E25" i="28"/>
  <c r="D25" i="28"/>
  <c r="H25" i="28" s="1"/>
  <c r="H29" i="28" s="1"/>
  <c r="Q21" i="28"/>
  <c r="P21" i="28"/>
  <c r="O21" i="28"/>
  <c r="N21" i="28"/>
  <c r="M21" i="28"/>
  <c r="L21" i="28"/>
  <c r="K21" i="28"/>
  <c r="J21" i="28"/>
  <c r="I21" i="28"/>
  <c r="E21" i="28"/>
  <c r="D21" i="28"/>
  <c r="H21" i="28" s="1"/>
  <c r="Q16" i="28"/>
  <c r="P16" i="28"/>
  <c r="O16" i="28"/>
  <c r="N16" i="28"/>
  <c r="M16" i="28"/>
  <c r="L16" i="28"/>
  <c r="K16" i="28"/>
  <c r="J16" i="28"/>
  <c r="I16" i="28"/>
  <c r="E16" i="28"/>
  <c r="D16" i="28"/>
  <c r="H16" i="28" s="1"/>
  <c r="Q15" i="28"/>
  <c r="P15" i="28"/>
  <c r="O15" i="28"/>
  <c r="N15" i="28"/>
  <c r="M15" i="28"/>
  <c r="L15" i="28"/>
  <c r="K15" i="28"/>
  <c r="J15" i="28"/>
  <c r="I15" i="28"/>
  <c r="E15" i="28"/>
  <c r="D15" i="28"/>
  <c r="H15" i="28" s="1"/>
  <c r="Q14" i="28"/>
  <c r="P14" i="28"/>
  <c r="O14" i="28"/>
  <c r="N14" i="28"/>
  <c r="M14" i="28"/>
  <c r="L14" i="28"/>
  <c r="K14" i="28"/>
  <c r="J14" i="28"/>
  <c r="I14" i="28"/>
  <c r="E14" i="28"/>
  <c r="D14" i="28"/>
  <c r="H14" i="28" s="1"/>
  <c r="Q13" i="28"/>
  <c r="P13" i="28"/>
  <c r="O13" i="28"/>
  <c r="N13" i="28"/>
  <c r="M13" i="28"/>
  <c r="L13" i="28"/>
  <c r="K13" i="28"/>
  <c r="J13" i="28"/>
  <c r="I13" i="28"/>
  <c r="E13" i="28"/>
  <c r="D13" i="28"/>
  <c r="H13" i="28" s="1"/>
  <c r="Q12" i="28"/>
  <c r="P12" i="28"/>
  <c r="O12" i="28"/>
  <c r="N12" i="28"/>
  <c r="M12" i="28"/>
  <c r="L12" i="28"/>
  <c r="K12" i="28"/>
  <c r="J12" i="28"/>
  <c r="I12" i="28"/>
  <c r="E12" i="28"/>
  <c r="D12" i="28"/>
  <c r="H12" i="28" s="1"/>
  <c r="Q11" i="28"/>
  <c r="P11" i="28"/>
  <c r="O11" i="28"/>
  <c r="N11" i="28"/>
  <c r="M11" i="28"/>
  <c r="L11" i="28"/>
  <c r="K11" i="28"/>
  <c r="J11" i="28"/>
  <c r="I11" i="28"/>
  <c r="E11" i="28"/>
  <c r="D11" i="28"/>
  <c r="H11" i="28" s="1"/>
  <c r="Q9" i="28"/>
  <c r="P9" i="28"/>
  <c r="O9" i="28"/>
  <c r="N9" i="28"/>
  <c r="M9" i="28"/>
  <c r="L9" i="28"/>
  <c r="K9" i="28"/>
  <c r="J9" i="28"/>
  <c r="I9" i="28"/>
  <c r="E9" i="28"/>
  <c r="D9" i="28"/>
  <c r="Q8" i="28"/>
  <c r="P8" i="28"/>
  <c r="O8" i="28"/>
  <c r="N8" i="28"/>
  <c r="M8" i="28"/>
  <c r="L8" i="28"/>
  <c r="K8" i="28"/>
  <c r="J8" i="28"/>
  <c r="I8" i="28"/>
  <c r="E8" i="28"/>
  <c r="D8" i="28"/>
  <c r="H8" i="28" s="1"/>
  <c r="Q7" i="28"/>
  <c r="P7" i="28"/>
  <c r="O7" i="28"/>
  <c r="N7" i="28"/>
  <c r="M7" i="28"/>
  <c r="L7" i="28"/>
  <c r="K7" i="28"/>
  <c r="J7" i="28"/>
  <c r="I7" i="28"/>
  <c r="E7" i="28"/>
  <c r="D7" i="28"/>
  <c r="H7" i="28" s="1"/>
  <c r="Q6" i="28"/>
  <c r="P6" i="28"/>
  <c r="O6" i="28"/>
  <c r="N6" i="28"/>
  <c r="M6" i="28"/>
  <c r="L6" i="28"/>
  <c r="K6" i="28"/>
  <c r="J6" i="28"/>
  <c r="I6" i="28"/>
  <c r="E6" i="28"/>
  <c r="D6" i="28"/>
  <c r="H6" i="28" s="1"/>
  <c r="Q5" i="28"/>
  <c r="Q23" i="28" s="1"/>
  <c r="P5" i="28"/>
  <c r="P23" i="28" s="1"/>
  <c r="O5" i="28"/>
  <c r="O23" i="28" s="1"/>
  <c r="N5" i="28"/>
  <c r="N23" i="28" s="1"/>
  <c r="M5" i="28"/>
  <c r="M23" i="28" s="1"/>
  <c r="L5" i="28"/>
  <c r="L23" i="28" s="1"/>
  <c r="K5" i="28"/>
  <c r="K23" i="28" s="1"/>
  <c r="J5" i="28"/>
  <c r="J23" i="28" s="1"/>
  <c r="I5" i="28"/>
  <c r="I23" i="28" s="1"/>
  <c r="E5" i="28"/>
  <c r="E23" i="28" s="1"/>
  <c r="D5" i="28"/>
  <c r="Q4" i="28"/>
  <c r="Q27" i="28" s="1"/>
  <c r="P4" i="28"/>
  <c r="P27" i="28" s="1"/>
  <c r="O4" i="28"/>
  <c r="O27" i="28" s="1"/>
  <c r="N4" i="28"/>
  <c r="N27" i="28" s="1"/>
  <c r="M4" i="28"/>
  <c r="M27" i="28" s="1"/>
  <c r="L4" i="28"/>
  <c r="L27" i="28" s="1"/>
  <c r="L30" i="28" s="1"/>
  <c r="K4" i="28"/>
  <c r="K27" i="28" s="1"/>
  <c r="K30" i="28" s="1"/>
  <c r="J4" i="28"/>
  <c r="J27" i="28" s="1"/>
  <c r="I4" i="28"/>
  <c r="I27" i="28" s="1"/>
  <c r="E4" i="28"/>
  <c r="E27" i="28" s="1"/>
  <c r="D4" i="28"/>
  <c r="H3" i="28"/>
  <c r="Q2" i="28"/>
  <c r="Q20" i="28" s="1"/>
  <c r="P2" i="28"/>
  <c r="P20" i="28" s="1"/>
  <c r="O2" i="28"/>
  <c r="O20" i="28" s="1"/>
  <c r="N2" i="28"/>
  <c r="N20" i="28" s="1"/>
  <c r="M2" i="28"/>
  <c r="M20" i="28" s="1"/>
  <c r="L2" i="28"/>
  <c r="L20" i="28" s="1"/>
  <c r="K2" i="28"/>
  <c r="K20" i="28" s="1"/>
  <c r="J2" i="28"/>
  <c r="J20" i="28" s="1"/>
  <c r="I2" i="28"/>
  <c r="I20" i="28" s="1"/>
  <c r="E2" i="28"/>
  <c r="E20" i="28" s="1"/>
  <c r="D2" i="28"/>
  <c r="Q37" i="27"/>
  <c r="P37" i="27"/>
  <c r="O37" i="27"/>
  <c r="N37" i="27"/>
  <c r="M37" i="27"/>
  <c r="L37" i="27"/>
  <c r="K37" i="27"/>
  <c r="J37" i="27"/>
  <c r="I37" i="27"/>
  <c r="H37" i="27"/>
  <c r="E37" i="27"/>
  <c r="D37" i="27"/>
  <c r="Q36" i="27"/>
  <c r="P36" i="27"/>
  <c r="O36" i="27"/>
  <c r="N36" i="27"/>
  <c r="M36" i="27"/>
  <c r="L36" i="27"/>
  <c r="K36" i="27"/>
  <c r="J36" i="27"/>
  <c r="I36" i="27"/>
  <c r="H36" i="27"/>
  <c r="E36" i="27"/>
  <c r="D36" i="27"/>
  <c r="Q35" i="27"/>
  <c r="P35" i="27"/>
  <c r="O35" i="27"/>
  <c r="N35" i="27"/>
  <c r="M35" i="27"/>
  <c r="L35" i="27"/>
  <c r="K35" i="27"/>
  <c r="J35" i="27"/>
  <c r="I35" i="27"/>
  <c r="E35" i="27"/>
  <c r="D35" i="27"/>
  <c r="H35" i="27" s="1"/>
  <c r="Q34" i="27"/>
  <c r="P34" i="27"/>
  <c r="O34" i="27"/>
  <c r="N34" i="27"/>
  <c r="M34" i="27"/>
  <c r="L34" i="27"/>
  <c r="K34" i="27"/>
  <c r="J34" i="27"/>
  <c r="I34" i="27"/>
  <c r="E34" i="27"/>
  <c r="D34" i="27"/>
  <c r="H34" i="27" s="1"/>
  <c r="Q33" i="27"/>
  <c r="P33" i="27"/>
  <c r="O33" i="27"/>
  <c r="N33" i="27"/>
  <c r="M33" i="27"/>
  <c r="L33" i="27"/>
  <c r="K33" i="27"/>
  <c r="J33" i="27"/>
  <c r="I33" i="27"/>
  <c r="E33" i="27"/>
  <c r="D33" i="27"/>
  <c r="H33" i="27" s="1"/>
  <c r="Q32" i="27"/>
  <c r="P32" i="27"/>
  <c r="O32" i="27"/>
  <c r="N32" i="27"/>
  <c r="M32" i="27"/>
  <c r="L32" i="27"/>
  <c r="K32" i="27"/>
  <c r="J32" i="27"/>
  <c r="I32" i="27"/>
  <c r="E32" i="27"/>
  <c r="D32" i="27"/>
  <c r="H32" i="27" s="1"/>
  <c r="Q25" i="27"/>
  <c r="P25" i="27"/>
  <c r="O25" i="27"/>
  <c r="N25" i="27"/>
  <c r="M25" i="27"/>
  <c r="L25" i="27"/>
  <c r="L29" i="27" s="1"/>
  <c r="K25" i="27"/>
  <c r="K29" i="27" s="1"/>
  <c r="J25" i="27"/>
  <c r="I25" i="27"/>
  <c r="E25" i="27"/>
  <c r="D25" i="27"/>
  <c r="H25" i="27" s="1"/>
  <c r="H29" i="27" s="1"/>
  <c r="Q21" i="27"/>
  <c r="P21" i="27"/>
  <c r="O21" i="27"/>
  <c r="N21" i="27"/>
  <c r="M21" i="27"/>
  <c r="L21" i="27"/>
  <c r="K21" i="27"/>
  <c r="J21" i="27"/>
  <c r="I21" i="27"/>
  <c r="E21" i="27"/>
  <c r="D21" i="27"/>
  <c r="H21" i="27" s="1"/>
  <c r="Q16" i="27"/>
  <c r="P16" i="27"/>
  <c r="O16" i="27"/>
  <c r="N16" i="27"/>
  <c r="M16" i="27"/>
  <c r="L16" i="27"/>
  <c r="K16" i="27"/>
  <c r="J16" i="27"/>
  <c r="I16" i="27"/>
  <c r="E16" i="27"/>
  <c r="D16" i="27"/>
  <c r="H16" i="27" s="1"/>
  <c r="Q15" i="27"/>
  <c r="P15" i="27"/>
  <c r="O15" i="27"/>
  <c r="N15" i="27"/>
  <c r="M15" i="27"/>
  <c r="L15" i="27"/>
  <c r="K15" i="27"/>
  <c r="J15" i="27"/>
  <c r="I15" i="27"/>
  <c r="E15" i="27"/>
  <c r="D15" i="27"/>
  <c r="H15" i="27" s="1"/>
  <c r="Q14" i="27"/>
  <c r="P14" i="27"/>
  <c r="O14" i="27"/>
  <c r="N14" i="27"/>
  <c r="M14" i="27"/>
  <c r="L14" i="27"/>
  <c r="K14" i="27"/>
  <c r="J14" i="27"/>
  <c r="I14" i="27"/>
  <c r="E14" i="27"/>
  <c r="D14" i="27"/>
  <c r="H14" i="27" s="1"/>
  <c r="Q13" i="27"/>
  <c r="P13" i="27"/>
  <c r="O13" i="27"/>
  <c r="N13" i="27"/>
  <c r="M13" i="27"/>
  <c r="L13" i="27"/>
  <c r="K13" i="27"/>
  <c r="J13" i="27"/>
  <c r="I13" i="27"/>
  <c r="E13" i="27"/>
  <c r="D13" i="27"/>
  <c r="H13" i="27" s="1"/>
  <c r="Q12" i="27"/>
  <c r="P12" i="27"/>
  <c r="O12" i="27"/>
  <c r="N12" i="27"/>
  <c r="M12" i="27"/>
  <c r="L12" i="27"/>
  <c r="K12" i="27"/>
  <c r="J12" i="27"/>
  <c r="I12" i="27"/>
  <c r="E12" i="27"/>
  <c r="D12" i="27"/>
  <c r="H12" i="27" s="1"/>
  <c r="Q11" i="27"/>
  <c r="P11" i="27"/>
  <c r="O11" i="27"/>
  <c r="N11" i="27"/>
  <c r="M11" i="27"/>
  <c r="L11" i="27"/>
  <c r="K11" i="27"/>
  <c r="J11" i="27"/>
  <c r="I11" i="27"/>
  <c r="E11" i="27"/>
  <c r="D11" i="27"/>
  <c r="H11" i="27" s="1"/>
  <c r="Q9" i="27"/>
  <c r="P9" i="27"/>
  <c r="O9" i="27"/>
  <c r="N9" i="27"/>
  <c r="M9" i="27"/>
  <c r="L9" i="27"/>
  <c r="K9" i="27"/>
  <c r="J9" i="27"/>
  <c r="I9" i="27"/>
  <c r="E9" i="27"/>
  <c r="D9" i="27"/>
  <c r="Q8" i="27"/>
  <c r="P8" i="27"/>
  <c r="O8" i="27"/>
  <c r="N8" i="27"/>
  <c r="M8" i="27"/>
  <c r="L8" i="27"/>
  <c r="K8" i="27"/>
  <c r="J8" i="27"/>
  <c r="I8" i="27"/>
  <c r="E8" i="27"/>
  <c r="D8" i="27"/>
  <c r="H8" i="27" s="1"/>
  <c r="Q7" i="27"/>
  <c r="P7" i="27"/>
  <c r="O7" i="27"/>
  <c r="N7" i="27"/>
  <c r="M7" i="27"/>
  <c r="L7" i="27"/>
  <c r="K7" i="27"/>
  <c r="J7" i="27"/>
  <c r="I7" i="27"/>
  <c r="E7" i="27"/>
  <c r="D7" i="27"/>
  <c r="H7" i="27" s="1"/>
  <c r="Q6" i="27"/>
  <c r="P6" i="27"/>
  <c r="O6" i="27"/>
  <c r="N6" i="27"/>
  <c r="M6" i="27"/>
  <c r="L6" i="27"/>
  <c r="K6" i="27"/>
  <c r="J6" i="27"/>
  <c r="I6" i="27"/>
  <c r="E6" i="27"/>
  <c r="D6" i="27"/>
  <c r="H6" i="27" s="1"/>
  <c r="Q5" i="27"/>
  <c r="Q23" i="27" s="1"/>
  <c r="P5" i="27"/>
  <c r="P23" i="27" s="1"/>
  <c r="O5" i="27"/>
  <c r="O23" i="27" s="1"/>
  <c r="N5" i="27"/>
  <c r="N23" i="27" s="1"/>
  <c r="M5" i="27"/>
  <c r="M23" i="27" s="1"/>
  <c r="L5" i="27"/>
  <c r="L23" i="27" s="1"/>
  <c r="K5" i="27"/>
  <c r="K23" i="27" s="1"/>
  <c r="J5" i="27"/>
  <c r="J23" i="27" s="1"/>
  <c r="I5" i="27"/>
  <c r="I23" i="27" s="1"/>
  <c r="E5" i="27"/>
  <c r="E23" i="27" s="1"/>
  <c r="D5" i="27"/>
  <c r="Q4" i="27"/>
  <c r="Q27" i="27" s="1"/>
  <c r="P4" i="27"/>
  <c r="P27" i="27" s="1"/>
  <c r="O4" i="27"/>
  <c r="O27" i="27" s="1"/>
  <c r="N4" i="27"/>
  <c r="N27" i="27" s="1"/>
  <c r="M4" i="27"/>
  <c r="M27" i="27" s="1"/>
  <c r="L4" i="27"/>
  <c r="L27" i="27" s="1"/>
  <c r="L30" i="27" s="1"/>
  <c r="K4" i="27"/>
  <c r="K27" i="27" s="1"/>
  <c r="K30" i="27" s="1"/>
  <c r="J4" i="27"/>
  <c r="J27" i="27" s="1"/>
  <c r="I4" i="27"/>
  <c r="I27" i="27" s="1"/>
  <c r="E4" i="27"/>
  <c r="E27" i="27" s="1"/>
  <c r="D4" i="27"/>
  <c r="H3" i="27"/>
  <c r="Q2" i="27"/>
  <c r="Q20" i="27" s="1"/>
  <c r="P2" i="27"/>
  <c r="P20" i="27" s="1"/>
  <c r="O2" i="27"/>
  <c r="O20" i="27" s="1"/>
  <c r="N2" i="27"/>
  <c r="N20" i="27" s="1"/>
  <c r="M2" i="27"/>
  <c r="M20" i="27" s="1"/>
  <c r="L2" i="27"/>
  <c r="L20" i="27" s="1"/>
  <c r="K2" i="27"/>
  <c r="K20" i="27" s="1"/>
  <c r="J2" i="27"/>
  <c r="J20" i="27" s="1"/>
  <c r="I2" i="27"/>
  <c r="I20" i="27" s="1"/>
  <c r="E2" i="27"/>
  <c r="E20" i="27" s="1"/>
  <c r="D2" i="27"/>
  <c r="Q37" i="26"/>
  <c r="P37" i="26"/>
  <c r="O37" i="26"/>
  <c r="N37" i="26"/>
  <c r="M37" i="26"/>
  <c r="L37" i="26"/>
  <c r="K37" i="26"/>
  <c r="J37" i="26"/>
  <c r="I37" i="26"/>
  <c r="H37" i="26"/>
  <c r="E37" i="26"/>
  <c r="D37" i="26"/>
  <c r="Q36" i="26"/>
  <c r="P36" i="26"/>
  <c r="O36" i="26"/>
  <c r="N36" i="26"/>
  <c r="M36" i="26"/>
  <c r="L36" i="26"/>
  <c r="K36" i="26"/>
  <c r="J36" i="26"/>
  <c r="I36" i="26"/>
  <c r="H36" i="26"/>
  <c r="E36" i="26"/>
  <c r="D36" i="26"/>
  <c r="Q35" i="26"/>
  <c r="P35" i="26"/>
  <c r="O35" i="26"/>
  <c r="N35" i="26"/>
  <c r="M35" i="26"/>
  <c r="L35" i="26"/>
  <c r="K35" i="26"/>
  <c r="J35" i="26"/>
  <c r="I35" i="26"/>
  <c r="E35" i="26"/>
  <c r="D35" i="26"/>
  <c r="H35" i="26" s="1"/>
  <c r="Q34" i="26"/>
  <c r="P34" i="26"/>
  <c r="O34" i="26"/>
  <c r="N34" i="26"/>
  <c r="M34" i="26"/>
  <c r="L34" i="26"/>
  <c r="K34" i="26"/>
  <c r="J34" i="26"/>
  <c r="I34" i="26"/>
  <c r="E34" i="26"/>
  <c r="D34" i="26"/>
  <c r="H34" i="26" s="1"/>
  <c r="Q33" i="26"/>
  <c r="P33" i="26"/>
  <c r="O33" i="26"/>
  <c r="N33" i="26"/>
  <c r="M33" i="26"/>
  <c r="L33" i="26"/>
  <c r="K33" i="26"/>
  <c r="J33" i="26"/>
  <c r="I33" i="26"/>
  <c r="E33" i="26"/>
  <c r="D33" i="26"/>
  <c r="H33" i="26" s="1"/>
  <c r="Q32" i="26"/>
  <c r="P32" i="26"/>
  <c r="O32" i="26"/>
  <c r="N32" i="26"/>
  <c r="M32" i="26"/>
  <c r="L32" i="26"/>
  <c r="K32" i="26"/>
  <c r="J32" i="26"/>
  <c r="I32" i="26"/>
  <c r="E32" i="26"/>
  <c r="D32" i="26"/>
  <c r="H32" i="26" s="1"/>
  <c r="Q25" i="26"/>
  <c r="P25" i="26"/>
  <c r="O25" i="26"/>
  <c r="N25" i="26"/>
  <c r="M25" i="26"/>
  <c r="L25" i="26"/>
  <c r="L29" i="26" s="1"/>
  <c r="K25" i="26"/>
  <c r="K29" i="26" s="1"/>
  <c r="J25" i="26"/>
  <c r="I25" i="26"/>
  <c r="E25" i="26"/>
  <c r="D25" i="26"/>
  <c r="H25" i="26" s="1"/>
  <c r="H29" i="26" s="1"/>
  <c r="Q21" i="26"/>
  <c r="P21" i="26"/>
  <c r="O21" i="26"/>
  <c r="N21" i="26"/>
  <c r="M21" i="26"/>
  <c r="L21" i="26"/>
  <c r="K21" i="26"/>
  <c r="J21" i="26"/>
  <c r="I21" i="26"/>
  <c r="E21" i="26"/>
  <c r="D21" i="26"/>
  <c r="H21" i="26" s="1"/>
  <c r="Q16" i="26"/>
  <c r="P16" i="26"/>
  <c r="O16" i="26"/>
  <c r="N16" i="26"/>
  <c r="M16" i="26"/>
  <c r="L16" i="26"/>
  <c r="K16" i="26"/>
  <c r="J16" i="26"/>
  <c r="I16" i="26"/>
  <c r="E16" i="26"/>
  <c r="D16" i="26"/>
  <c r="H16" i="26" s="1"/>
  <c r="Q15" i="26"/>
  <c r="P15" i="26"/>
  <c r="O15" i="26"/>
  <c r="N15" i="26"/>
  <c r="M15" i="26"/>
  <c r="L15" i="26"/>
  <c r="K15" i="26"/>
  <c r="J15" i="26"/>
  <c r="I15" i="26"/>
  <c r="E15" i="26"/>
  <c r="D15" i="26"/>
  <c r="H15" i="26" s="1"/>
  <c r="Q14" i="26"/>
  <c r="P14" i="26"/>
  <c r="O14" i="26"/>
  <c r="N14" i="26"/>
  <c r="M14" i="26"/>
  <c r="L14" i="26"/>
  <c r="K14" i="26"/>
  <c r="J14" i="26"/>
  <c r="I14" i="26"/>
  <c r="E14" i="26"/>
  <c r="D14" i="26"/>
  <c r="H14" i="26" s="1"/>
  <c r="Q13" i="26"/>
  <c r="P13" i="26"/>
  <c r="O13" i="26"/>
  <c r="N13" i="26"/>
  <c r="M13" i="26"/>
  <c r="L13" i="26"/>
  <c r="K13" i="26"/>
  <c r="J13" i="26"/>
  <c r="I13" i="26"/>
  <c r="E13" i="26"/>
  <c r="D13" i="26"/>
  <c r="H13" i="26" s="1"/>
  <c r="Q12" i="26"/>
  <c r="P12" i="26"/>
  <c r="O12" i="26"/>
  <c r="N12" i="26"/>
  <c r="M12" i="26"/>
  <c r="L12" i="26"/>
  <c r="K12" i="26"/>
  <c r="J12" i="26"/>
  <c r="I12" i="26"/>
  <c r="E12" i="26"/>
  <c r="D12" i="26"/>
  <c r="H12" i="26" s="1"/>
  <c r="Q11" i="26"/>
  <c r="P11" i="26"/>
  <c r="O11" i="26"/>
  <c r="N11" i="26"/>
  <c r="M11" i="26"/>
  <c r="L11" i="26"/>
  <c r="K11" i="26"/>
  <c r="J11" i="26"/>
  <c r="I11" i="26"/>
  <c r="E11" i="26"/>
  <c r="D11" i="26"/>
  <c r="H11" i="26" s="1"/>
  <c r="Q9" i="26"/>
  <c r="P9" i="26"/>
  <c r="O9" i="26"/>
  <c r="N9" i="26"/>
  <c r="M9" i="26"/>
  <c r="L9" i="26"/>
  <c r="K9" i="26"/>
  <c r="J9" i="26"/>
  <c r="I9" i="26"/>
  <c r="E9" i="26"/>
  <c r="D9" i="26"/>
  <c r="Q8" i="26"/>
  <c r="P8" i="26"/>
  <c r="O8" i="26"/>
  <c r="N8" i="26"/>
  <c r="M8" i="26"/>
  <c r="L8" i="26"/>
  <c r="K8" i="26"/>
  <c r="J8" i="26"/>
  <c r="I8" i="26"/>
  <c r="E8" i="26"/>
  <c r="D8" i="26"/>
  <c r="H8" i="26" s="1"/>
  <c r="Q7" i="26"/>
  <c r="P7" i="26"/>
  <c r="O7" i="26"/>
  <c r="N7" i="26"/>
  <c r="M7" i="26"/>
  <c r="L7" i="26"/>
  <c r="K7" i="26"/>
  <c r="J7" i="26"/>
  <c r="I7" i="26"/>
  <c r="E7" i="26"/>
  <c r="D7" i="26"/>
  <c r="H7" i="26" s="1"/>
  <c r="Q6" i="26"/>
  <c r="P6" i="26"/>
  <c r="O6" i="26"/>
  <c r="N6" i="26"/>
  <c r="M6" i="26"/>
  <c r="L6" i="26"/>
  <c r="K6" i="26"/>
  <c r="J6" i="26"/>
  <c r="I6" i="26"/>
  <c r="E6" i="26"/>
  <c r="D6" i="26"/>
  <c r="H6" i="26" s="1"/>
  <c r="Q5" i="26"/>
  <c r="Q23" i="26" s="1"/>
  <c r="P5" i="26"/>
  <c r="P23" i="26" s="1"/>
  <c r="O5" i="26"/>
  <c r="O23" i="26" s="1"/>
  <c r="N5" i="26"/>
  <c r="N23" i="26" s="1"/>
  <c r="M5" i="26"/>
  <c r="M23" i="26" s="1"/>
  <c r="L5" i="26"/>
  <c r="L23" i="26" s="1"/>
  <c r="K5" i="26"/>
  <c r="K23" i="26" s="1"/>
  <c r="J5" i="26"/>
  <c r="J23" i="26" s="1"/>
  <c r="I5" i="26"/>
  <c r="I23" i="26" s="1"/>
  <c r="E5" i="26"/>
  <c r="E23" i="26" s="1"/>
  <c r="D5" i="26"/>
  <c r="Q4" i="26"/>
  <c r="Q27" i="26" s="1"/>
  <c r="P4" i="26"/>
  <c r="P27" i="26" s="1"/>
  <c r="O4" i="26"/>
  <c r="O27" i="26" s="1"/>
  <c r="N4" i="26"/>
  <c r="N27" i="26" s="1"/>
  <c r="M4" i="26"/>
  <c r="M27" i="26" s="1"/>
  <c r="L4" i="26"/>
  <c r="L27" i="26" s="1"/>
  <c r="L30" i="26" s="1"/>
  <c r="K4" i="26"/>
  <c r="K27" i="26" s="1"/>
  <c r="K30" i="26" s="1"/>
  <c r="J4" i="26"/>
  <c r="J27" i="26" s="1"/>
  <c r="I4" i="26"/>
  <c r="I27" i="26" s="1"/>
  <c r="E4" i="26"/>
  <c r="E27" i="26" s="1"/>
  <c r="D4" i="26"/>
  <c r="H3" i="26"/>
  <c r="Q2" i="26"/>
  <c r="Q20" i="26" s="1"/>
  <c r="P2" i="26"/>
  <c r="P20" i="26" s="1"/>
  <c r="O2" i="26"/>
  <c r="O20" i="26" s="1"/>
  <c r="N2" i="26"/>
  <c r="N20" i="26" s="1"/>
  <c r="M2" i="26"/>
  <c r="M20" i="26" s="1"/>
  <c r="L2" i="26"/>
  <c r="L20" i="26" s="1"/>
  <c r="K2" i="26"/>
  <c r="K20" i="26" s="1"/>
  <c r="J2" i="26"/>
  <c r="J20" i="26" s="1"/>
  <c r="I2" i="26"/>
  <c r="I20" i="26" s="1"/>
  <c r="E2" i="26"/>
  <c r="E20" i="26" s="1"/>
  <c r="D2" i="26"/>
  <c r="K37" i="25"/>
  <c r="J37" i="25"/>
  <c r="I37" i="25"/>
  <c r="H37" i="25"/>
  <c r="E37" i="25"/>
  <c r="D37" i="25"/>
  <c r="K36" i="25"/>
  <c r="J36" i="25"/>
  <c r="I36" i="25"/>
  <c r="H36" i="25"/>
  <c r="E36" i="25"/>
  <c r="D36" i="25"/>
  <c r="K35" i="25"/>
  <c r="J35" i="25"/>
  <c r="I35" i="25"/>
  <c r="E35" i="25"/>
  <c r="D35" i="25"/>
  <c r="H35" i="25" s="1"/>
  <c r="K34" i="25"/>
  <c r="J34" i="25"/>
  <c r="I34" i="25"/>
  <c r="E34" i="25"/>
  <c r="D34" i="25"/>
  <c r="H34" i="25" s="1"/>
  <c r="K33" i="25"/>
  <c r="J33" i="25"/>
  <c r="I33" i="25"/>
  <c r="E33" i="25"/>
  <c r="D33" i="25"/>
  <c r="H33" i="25" s="1"/>
  <c r="K32" i="25"/>
  <c r="J32" i="25"/>
  <c r="I32" i="25"/>
  <c r="E32" i="25"/>
  <c r="D32" i="25"/>
  <c r="H32" i="25" s="1"/>
  <c r="K25" i="25"/>
  <c r="J25" i="25"/>
  <c r="I25" i="25"/>
  <c r="E25" i="25"/>
  <c r="D25" i="25"/>
  <c r="H25" i="25" s="1"/>
  <c r="K21" i="25"/>
  <c r="J21" i="25"/>
  <c r="I21" i="25"/>
  <c r="E21" i="25"/>
  <c r="D21" i="25"/>
  <c r="H21" i="25" s="1"/>
  <c r="K16" i="25"/>
  <c r="J16" i="25"/>
  <c r="I16" i="25"/>
  <c r="E16" i="25"/>
  <c r="D16" i="25"/>
  <c r="H16" i="25" s="1"/>
  <c r="K15" i="25"/>
  <c r="J15" i="25"/>
  <c r="I15" i="25"/>
  <c r="E15" i="25"/>
  <c r="D15" i="25"/>
  <c r="H15" i="25" s="1"/>
  <c r="K14" i="25"/>
  <c r="J14" i="25"/>
  <c r="I14" i="25"/>
  <c r="E14" i="25"/>
  <c r="D14" i="25"/>
  <c r="H14" i="25" s="1"/>
  <c r="K13" i="25"/>
  <c r="J13" i="25"/>
  <c r="I13" i="25"/>
  <c r="E13" i="25"/>
  <c r="D13" i="25"/>
  <c r="H13" i="25" s="1"/>
  <c r="K12" i="25"/>
  <c r="J12" i="25"/>
  <c r="I12" i="25"/>
  <c r="E12" i="25"/>
  <c r="D12" i="25"/>
  <c r="H12" i="25" s="1"/>
  <c r="K11" i="25"/>
  <c r="J11" i="25"/>
  <c r="I11" i="25"/>
  <c r="E11" i="25"/>
  <c r="D11" i="25"/>
  <c r="H11" i="25" s="1"/>
  <c r="K9" i="25"/>
  <c r="J9" i="25"/>
  <c r="I9" i="25"/>
  <c r="E9" i="25"/>
  <c r="D9" i="25"/>
  <c r="K8" i="25"/>
  <c r="J8" i="25"/>
  <c r="I8" i="25"/>
  <c r="E8" i="25"/>
  <c r="D8" i="25"/>
  <c r="H8" i="25" s="1"/>
  <c r="K7" i="25"/>
  <c r="J7" i="25"/>
  <c r="I7" i="25"/>
  <c r="E7" i="25"/>
  <c r="D7" i="25"/>
  <c r="H7" i="25" s="1"/>
  <c r="K6" i="25"/>
  <c r="J6" i="25"/>
  <c r="I6" i="25"/>
  <c r="E6" i="25"/>
  <c r="D6" i="25"/>
  <c r="H6" i="25" s="1"/>
  <c r="K5" i="25"/>
  <c r="K23" i="25" s="1"/>
  <c r="K24" i="25" s="1"/>
  <c r="J5" i="25"/>
  <c r="J23" i="25" s="1"/>
  <c r="I5" i="25"/>
  <c r="I23" i="25" s="1"/>
  <c r="E5" i="25"/>
  <c r="E23" i="25" s="1"/>
  <c r="D5" i="25"/>
  <c r="K4" i="25"/>
  <c r="K27" i="25" s="1"/>
  <c r="J4" i="25"/>
  <c r="J27" i="25" s="1"/>
  <c r="I4" i="25"/>
  <c r="I27" i="25" s="1"/>
  <c r="E4" i="25"/>
  <c r="E27" i="25" s="1"/>
  <c r="D4" i="25"/>
  <c r="H3" i="25"/>
  <c r="K2" i="25"/>
  <c r="K20" i="25" s="1"/>
  <c r="J2" i="25"/>
  <c r="J20" i="25" s="1"/>
  <c r="I2" i="25"/>
  <c r="I20" i="25" s="1"/>
  <c r="E2" i="25"/>
  <c r="E20" i="25" s="1"/>
  <c r="D2" i="25"/>
  <c r="Q37" i="24"/>
  <c r="P37" i="24"/>
  <c r="O37" i="24"/>
  <c r="N37" i="24"/>
  <c r="M37" i="24"/>
  <c r="L37" i="24"/>
  <c r="K37" i="24"/>
  <c r="J37" i="24"/>
  <c r="I37" i="24"/>
  <c r="H37" i="24"/>
  <c r="E37" i="24"/>
  <c r="D37" i="24"/>
  <c r="Q36" i="24"/>
  <c r="P36" i="24"/>
  <c r="O36" i="24"/>
  <c r="N36" i="24"/>
  <c r="M36" i="24"/>
  <c r="L36" i="24"/>
  <c r="K36" i="24"/>
  <c r="J36" i="24"/>
  <c r="I36" i="24"/>
  <c r="H36" i="24"/>
  <c r="E36" i="24"/>
  <c r="D36" i="24"/>
  <c r="Q35" i="24"/>
  <c r="P35" i="24"/>
  <c r="O35" i="24"/>
  <c r="N35" i="24"/>
  <c r="M35" i="24"/>
  <c r="L35" i="24"/>
  <c r="K35" i="24"/>
  <c r="J35" i="24"/>
  <c r="I35" i="24"/>
  <c r="E35" i="24"/>
  <c r="D35" i="24"/>
  <c r="H35" i="24" s="1"/>
  <c r="Q34" i="24"/>
  <c r="P34" i="24"/>
  <c r="O34" i="24"/>
  <c r="N34" i="24"/>
  <c r="M34" i="24"/>
  <c r="L34" i="24"/>
  <c r="K34" i="24"/>
  <c r="J34" i="24"/>
  <c r="I34" i="24"/>
  <c r="E34" i="24"/>
  <c r="D34" i="24"/>
  <c r="H34" i="24" s="1"/>
  <c r="Q33" i="24"/>
  <c r="P33" i="24"/>
  <c r="O33" i="24"/>
  <c r="N33" i="24"/>
  <c r="M33" i="24"/>
  <c r="L33" i="24"/>
  <c r="K33" i="24"/>
  <c r="J33" i="24"/>
  <c r="I33" i="24"/>
  <c r="E33" i="24"/>
  <c r="D33" i="24"/>
  <c r="H33" i="24" s="1"/>
  <c r="Q32" i="24"/>
  <c r="P32" i="24"/>
  <c r="O32" i="24"/>
  <c r="N32" i="24"/>
  <c r="M32" i="24"/>
  <c r="L32" i="24"/>
  <c r="K32" i="24"/>
  <c r="J32" i="24"/>
  <c r="I32" i="24"/>
  <c r="E32" i="24"/>
  <c r="D32" i="24"/>
  <c r="H32" i="24" s="1"/>
  <c r="Q25" i="24"/>
  <c r="P25" i="24"/>
  <c r="O25" i="24"/>
  <c r="N25" i="24"/>
  <c r="M25" i="24"/>
  <c r="L25" i="24"/>
  <c r="L29" i="24" s="1"/>
  <c r="K25" i="24"/>
  <c r="K29" i="24" s="1"/>
  <c r="J25" i="24"/>
  <c r="I25" i="24"/>
  <c r="E25" i="24"/>
  <c r="D25" i="24"/>
  <c r="H25" i="24" s="1"/>
  <c r="H29" i="24" s="1"/>
  <c r="Q21" i="24"/>
  <c r="P21" i="24"/>
  <c r="O21" i="24"/>
  <c r="N21" i="24"/>
  <c r="M21" i="24"/>
  <c r="L21" i="24"/>
  <c r="K21" i="24"/>
  <c r="J21" i="24"/>
  <c r="I21" i="24"/>
  <c r="E21" i="24"/>
  <c r="D21" i="24"/>
  <c r="H21" i="24" s="1"/>
  <c r="Q16" i="24"/>
  <c r="P16" i="24"/>
  <c r="O16" i="24"/>
  <c r="N16" i="24"/>
  <c r="M16" i="24"/>
  <c r="L16" i="24"/>
  <c r="K16" i="24"/>
  <c r="J16" i="24"/>
  <c r="I16" i="24"/>
  <c r="E16" i="24"/>
  <c r="D16" i="24"/>
  <c r="H16" i="24" s="1"/>
  <c r="Q15" i="24"/>
  <c r="P15" i="24"/>
  <c r="O15" i="24"/>
  <c r="N15" i="24"/>
  <c r="M15" i="24"/>
  <c r="L15" i="24"/>
  <c r="K15" i="24"/>
  <c r="J15" i="24"/>
  <c r="I15" i="24"/>
  <c r="E15" i="24"/>
  <c r="D15" i="24"/>
  <c r="H15" i="24" s="1"/>
  <c r="Q14" i="24"/>
  <c r="P14" i="24"/>
  <c r="O14" i="24"/>
  <c r="N14" i="24"/>
  <c r="M14" i="24"/>
  <c r="L14" i="24"/>
  <c r="K14" i="24"/>
  <c r="J14" i="24"/>
  <c r="I14" i="24"/>
  <c r="E14" i="24"/>
  <c r="D14" i="24"/>
  <c r="H14" i="24" s="1"/>
  <c r="Q13" i="24"/>
  <c r="P13" i="24"/>
  <c r="O13" i="24"/>
  <c r="N13" i="24"/>
  <c r="M13" i="24"/>
  <c r="L13" i="24"/>
  <c r="K13" i="24"/>
  <c r="J13" i="24"/>
  <c r="I13" i="24"/>
  <c r="E13" i="24"/>
  <c r="D13" i="24"/>
  <c r="H13" i="24" s="1"/>
  <c r="Q12" i="24"/>
  <c r="P12" i="24"/>
  <c r="O12" i="24"/>
  <c r="N12" i="24"/>
  <c r="M12" i="24"/>
  <c r="L12" i="24"/>
  <c r="K12" i="24"/>
  <c r="J12" i="24"/>
  <c r="I12" i="24"/>
  <c r="E12" i="24"/>
  <c r="D12" i="24"/>
  <c r="H12" i="24" s="1"/>
  <c r="Q11" i="24"/>
  <c r="P11" i="24"/>
  <c r="O11" i="24"/>
  <c r="N11" i="24"/>
  <c r="M11" i="24"/>
  <c r="L11" i="24"/>
  <c r="K11" i="24"/>
  <c r="J11" i="24"/>
  <c r="I11" i="24"/>
  <c r="E11" i="24"/>
  <c r="D11" i="24"/>
  <c r="H11" i="24" s="1"/>
  <c r="Q9" i="24"/>
  <c r="P9" i="24"/>
  <c r="O9" i="24"/>
  <c r="N9" i="24"/>
  <c r="M9" i="24"/>
  <c r="L9" i="24"/>
  <c r="K9" i="24"/>
  <c r="J9" i="24"/>
  <c r="I9" i="24"/>
  <c r="E9" i="24"/>
  <c r="D9" i="24"/>
  <c r="Q8" i="24"/>
  <c r="P8" i="24"/>
  <c r="O8" i="24"/>
  <c r="N8" i="24"/>
  <c r="M8" i="24"/>
  <c r="L8" i="24"/>
  <c r="K8" i="24"/>
  <c r="J8" i="24"/>
  <c r="I8" i="24"/>
  <c r="E8" i="24"/>
  <c r="D8" i="24"/>
  <c r="H8" i="24" s="1"/>
  <c r="Q7" i="24"/>
  <c r="P7" i="24"/>
  <c r="O7" i="24"/>
  <c r="N7" i="24"/>
  <c r="M7" i="24"/>
  <c r="L7" i="24"/>
  <c r="K7" i="24"/>
  <c r="J7" i="24"/>
  <c r="I7" i="24"/>
  <c r="E7" i="24"/>
  <c r="D7" i="24"/>
  <c r="H7" i="24" s="1"/>
  <c r="Q6" i="24"/>
  <c r="P6" i="24"/>
  <c r="O6" i="24"/>
  <c r="N6" i="24"/>
  <c r="M6" i="24"/>
  <c r="L6" i="24"/>
  <c r="K6" i="24"/>
  <c r="J6" i="24"/>
  <c r="I6" i="24"/>
  <c r="E6" i="24"/>
  <c r="D6" i="24"/>
  <c r="H6" i="24" s="1"/>
  <c r="Q5" i="24"/>
  <c r="Q23" i="24" s="1"/>
  <c r="P5" i="24"/>
  <c r="P23" i="24" s="1"/>
  <c r="O5" i="24"/>
  <c r="O23" i="24" s="1"/>
  <c r="N5" i="24"/>
  <c r="N23" i="24" s="1"/>
  <c r="M5" i="24"/>
  <c r="M23" i="24" s="1"/>
  <c r="L5" i="24"/>
  <c r="L23" i="24" s="1"/>
  <c r="K5" i="24"/>
  <c r="K23" i="24" s="1"/>
  <c r="J5" i="24"/>
  <c r="J23" i="24" s="1"/>
  <c r="I5" i="24"/>
  <c r="I23" i="24" s="1"/>
  <c r="E5" i="24"/>
  <c r="E23" i="24" s="1"/>
  <c r="D5" i="24"/>
  <c r="Q4" i="24"/>
  <c r="Q27" i="24" s="1"/>
  <c r="P4" i="24"/>
  <c r="P27" i="24" s="1"/>
  <c r="O4" i="24"/>
  <c r="O27" i="24" s="1"/>
  <c r="N4" i="24"/>
  <c r="N27" i="24" s="1"/>
  <c r="M4" i="24"/>
  <c r="M27" i="24" s="1"/>
  <c r="L4" i="24"/>
  <c r="L27" i="24" s="1"/>
  <c r="L30" i="24" s="1"/>
  <c r="K4" i="24"/>
  <c r="K27" i="24" s="1"/>
  <c r="K30" i="24" s="1"/>
  <c r="J4" i="24"/>
  <c r="J27" i="24" s="1"/>
  <c r="I4" i="24"/>
  <c r="I27" i="24" s="1"/>
  <c r="E4" i="24"/>
  <c r="E27" i="24" s="1"/>
  <c r="D4" i="24"/>
  <c r="H3" i="24"/>
  <c r="Q2" i="24"/>
  <c r="Q20" i="24" s="1"/>
  <c r="P2" i="24"/>
  <c r="P20" i="24" s="1"/>
  <c r="O2" i="24"/>
  <c r="O20" i="24" s="1"/>
  <c r="N2" i="24"/>
  <c r="N20" i="24" s="1"/>
  <c r="M2" i="24"/>
  <c r="M20" i="24" s="1"/>
  <c r="L2" i="24"/>
  <c r="L20" i="24" s="1"/>
  <c r="K2" i="24"/>
  <c r="K20" i="24" s="1"/>
  <c r="J2" i="24"/>
  <c r="J20" i="24" s="1"/>
  <c r="I2" i="24"/>
  <c r="I20" i="24" s="1"/>
  <c r="E2" i="24"/>
  <c r="E20" i="24" s="1"/>
  <c r="D2" i="24"/>
  <c r="N37" i="23"/>
  <c r="M37" i="23"/>
  <c r="L37" i="23"/>
  <c r="K37" i="23"/>
  <c r="J37" i="23"/>
  <c r="I37" i="23"/>
  <c r="H37" i="23"/>
  <c r="E37" i="23"/>
  <c r="D37" i="23"/>
  <c r="N36" i="23"/>
  <c r="M36" i="23"/>
  <c r="L36" i="23"/>
  <c r="K36" i="23"/>
  <c r="J36" i="23"/>
  <c r="I36" i="23"/>
  <c r="H36" i="23"/>
  <c r="E36" i="23"/>
  <c r="D36" i="23"/>
  <c r="N35" i="23"/>
  <c r="M35" i="23"/>
  <c r="L35" i="23"/>
  <c r="K35" i="23"/>
  <c r="J35" i="23"/>
  <c r="I35" i="23"/>
  <c r="E35" i="23"/>
  <c r="D35" i="23"/>
  <c r="H35" i="23" s="1"/>
  <c r="N34" i="23"/>
  <c r="M34" i="23"/>
  <c r="L34" i="23"/>
  <c r="K34" i="23"/>
  <c r="J34" i="23"/>
  <c r="I34" i="23"/>
  <c r="E34" i="23"/>
  <c r="D34" i="23"/>
  <c r="H34" i="23" s="1"/>
  <c r="N33" i="23"/>
  <c r="M33" i="23"/>
  <c r="L33" i="23"/>
  <c r="K33" i="23"/>
  <c r="J33" i="23"/>
  <c r="I33" i="23"/>
  <c r="E33" i="23"/>
  <c r="D33" i="23"/>
  <c r="H33" i="23" s="1"/>
  <c r="N32" i="23"/>
  <c r="M32" i="23"/>
  <c r="L32" i="23"/>
  <c r="K32" i="23"/>
  <c r="J32" i="23"/>
  <c r="I32" i="23"/>
  <c r="E32" i="23"/>
  <c r="D32" i="23"/>
  <c r="H32" i="23" s="1"/>
  <c r="N25" i="23"/>
  <c r="M25" i="23"/>
  <c r="L25" i="23"/>
  <c r="K25" i="23"/>
  <c r="J25" i="23"/>
  <c r="I25" i="23"/>
  <c r="E25" i="23"/>
  <c r="D25" i="23"/>
  <c r="H25" i="23" s="1"/>
  <c r="H29" i="23" s="1"/>
  <c r="N21" i="23"/>
  <c r="M21" i="23"/>
  <c r="L21" i="23"/>
  <c r="K21" i="23"/>
  <c r="J21" i="23"/>
  <c r="I21" i="23"/>
  <c r="E21" i="23"/>
  <c r="D21" i="23"/>
  <c r="H21" i="23" s="1"/>
  <c r="N16" i="23"/>
  <c r="M16" i="23"/>
  <c r="L16" i="23"/>
  <c r="K16" i="23"/>
  <c r="J16" i="23"/>
  <c r="I16" i="23"/>
  <c r="E16" i="23"/>
  <c r="D16" i="23"/>
  <c r="H16" i="23" s="1"/>
  <c r="N15" i="23"/>
  <c r="M15" i="23"/>
  <c r="L15" i="23"/>
  <c r="K15" i="23"/>
  <c r="J15" i="23"/>
  <c r="I15" i="23"/>
  <c r="E15" i="23"/>
  <c r="D15" i="23"/>
  <c r="H15" i="23" s="1"/>
  <c r="N14" i="23"/>
  <c r="M14" i="23"/>
  <c r="L14" i="23"/>
  <c r="K14" i="23"/>
  <c r="J14" i="23"/>
  <c r="I14" i="23"/>
  <c r="E14" i="23"/>
  <c r="D14" i="23"/>
  <c r="H14" i="23" s="1"/>
  <c r="N13" i="23"/>
  <c r="M13" i="23"/>
  <c r="L13" i="23"/>
  <c r="K13" i="23"/>
  <c r="J13" i="23"/>
  <c r="I13" i="23"/>
  <c r="E13" i="23"/>
  <c r="D13" i="23"/>
  <c r="H13" i="23" s="1"/>
  <c r="N12" i="23"/>
  <c r="M12" i="23"/>
  <c r="L12" i="23"/>
  <c r="K12" i="23"/>
  <c r="J12" i="23"/>
  <c r="I12" i="23"/>
  <c r="E12" i="23"/>
  <c r="D12" i="23"/>
  <c r="H12" i="23" s="1"/>
  <c r="N11" i="23"/>
  <c r="M11" i="23"/>
  <c r="L11" i="23"/>
  <c r="K11" i="23"/>
  <c r="J11" i="23"/>
  <c r="I11" i="23"/>
  <c r="E11" i="23"/>
  <c r="D11" i="23"/>
  <c r="H11" i="23" s="1"/>
  <c r="N9" i="23"/>
  <c r="M9" i="23"/>
  <c r="L9" i="23"/>
  <c r="K9" i="23"/>
  <c r="J9" i="23"/>
  <c r="I9" i="23"/>
  <c r="E9" i="23"/>
  <c r="D9" i="23"/>
  <c r="N8" i="23"/>
  <c r="M8" i="23"/>
  <c r="L8" i="23"/>
  <c r="K8" i="23"/>
  <c r="J8" i="23"/>
  <c r="I8" i="23"/>
  <c r="E8" i="23"/>
  <c r="D8" i="23"/>
  <c r="H8" i="23" s="1"/>
  <c r="N7" i="23"/>
  <c r="M7" i="23"/>
  <c r="L7" i="23"/>
  <c r="K7" i="23"/>
  <c r="J7" i="23"/>
  <c r="I7" i="23"/>
  <c r="E7" i="23"/>
  <c r="D7" i="23"/>
  <c r="H7" i="23" s="1"/>
  <c r="N6" i="23"/>
  <c r="M6" i="23"/>
  <c r="L6" i="23"/>
  <c r="K6" i="23"/>
  <c r="J6" i="23"/>
  <c r="I6" i="23"/>
  <c r="E6" i="23"/>
  <c r="D6" i="23"/>
  <c r="H6" i="23" s="1"/>
  <c r="N5" i="23"/>
  <c r="N23" i="23" s="1"/>
  <c r="M5" i="23"/>
  <c r="M23" i="23" s="1"/>
  <c r="L5" i="23"/>
  <c r="L23" i="23" s="1"/>
  <c r="L24" i="23" s="1"/>
  <c r="K5" i="23"/>
  <c r="K23" i="23" s="1"/>
  <c r="K24" i="23" s="1"/>
  <c r="J5" i="23"/>
  <c r="J23" i="23" s="1"/>
  <c r="I5" i="23"/>
  <c r="I23" i="23" s="1"/>
  <c r="E5" i="23"/>
  <c r="E23" i="23" s="1"/>
  <c r="D5" i="23"/>
  <c r="N4" i="23"/>
  <c r="N27" i="23" s="1"/>
  <c r="M4" i="23"/>
  <c r="M27" i="23" s="1"/>
  <c r="L4" i="23"/>
  <c r="L27" i="23" s="1"/>
  <c r="K4" i="23"/>
  <c r="K27" i="23" s="1"/>
  <c r="J4" i="23"/>
  <c r="J27" i="23" s="1"/>
  <c r="I4" i="23"/>
  <c r="I27" i="23" s="1"/>
  <c r="E4" i="23"/>
  <c r="E27" i="23" s="1"/>
  <c r="D4" i="23"/>
  <c r="H3" i="23"/>
  <c r="N2" i="23"/>
  <c r="N20" i="23" s="1"/>
  <c r="M2" i="23"/>
  <c r="M20" i="23" s="1"/>
  <c r="L2" i="23"/>
  <c r="L20" i="23" s="1"/>
  <c r="K2" i="23"/>
  <c r="K20" i="23" s="1"/>
  <c r="J2" i="23"/>
  <c r="J20" i="23" s="1"/>
  <c r="I2" i="23"/>
  <c r="I20" i="23" s="1"/>
  <c r="E2" i="23"/>
  <c r="E20" i="23" s="1"/>
  <c r="D2" i="23"/>
  <c r="Q37" i="22"/>
  <c r="P37" i="22"/>
  <c r="O37" i="22"/>
  <c r="N37" i="22"/>
  <c r="M37" i="22"/>
  <c r="L37" i="22"/>
  <c r="K37" i="22"/>
  <c r="J37" i="22"/>
  <c r="I37" i="22"/>
  <c r="H37" i="22"/>
  <c r="E37" i="22"/>
  <c r="D37" i="22"/>
  <c r="Q36" i="22"/>
  <c r="P36" i="22"/>
  <c r="O36" i="22"/>
  <c r="N36" i="22"/>
  <c r="M36" i="22"/>
  <c r="L36" i="22"/>
  <c r="K36" i="22"/>
  <c r="J36" i="22"/>
  <c r="I36" i="22"/>
  <c r="H36" i="22"/>
  <c r="E36" i="22"/>
  <c r="D36" i="22"/>
  <c r="Q35" i="22"/>
  <c r="P35" i="22"/>
  <c r="O35" i="22"/>
  <c r="N35" i="22"/>
  <c r="M35" i="22"/>
  <c r="L35" i="22"/>
  <c r="K35" i="22"/>
  <c r="J35" i="22"/>
  <c r="I35" i="22"/>
  <c r="E35" i="22"/>
  <c r="D35" i="22"/>
  <c r="H35" i="22" s="1"/>
  <c r="Q34" i="22"/>
  <c r="P34" i="22"/>
  <c r="O34" i="22"/>
  <c r="N34" i="22"/>
  <c r="M34" i="22"/>
  <c r="L34" i="22"/>
  <c r="K34" i="22"/>
  <c r="J34" i="22"/>
  <c r="I34" i="22"/>
  <c r="E34" i="22"/>
  <c r="D34" i="22"/>
  <c r="H34" i="22" s="1"/>
  <c r="Q33" i="22"/>
  <c r="P33" i="22"/>
  <c r="O33" i="22"/>
  <c r="N33" i="22"/>
  <c r="M33" i="22"/>
  <c r="L33" i="22"/>
  <c r="K33" i="22"/>
  <c r="J33" i="22"/>
  <c r="I33" i="22"/>
  <c r="E33" i="22"/>
  <c r="D33" i="22"/>
  <c r="H33" i="22" s="1"/>
  <c r="Q32" i="22"/>
  <c r="P32" i="22"/>
  <c r="O32" i="22"/>
  <c r="N32" i="22"/>
  <c r="M32" i="22"/>
  <c r="L32" i="22"/>
  <c r="K32" i="22"/>
  <c r="J32" i="22"/>
  <c r="I32" i="22"/>
  <c r="E32" i="22"/>
  <c r="D32" i="22"/>
  <c r="H32" i="22" s="1"/>
  <c r="Q25" i="22"/>
  <c r="P25" i="22"/>
  <c r="O25" i="22"/>
  <c r="N25" i="22"/>
  <c r="M25" i="22"/>
  <c r="L25" i="22"/>
  <c r="L29" i="22" s="1"/>
  <c r="K25" i="22"/>
  <c r="K29" i="22" s="1"/>
  <c r="J25" i="22"/>
  <c r="I25" i="22"/>
  <c r="E25" i="22"/>
  <c r="D25" i="22"/>
  <c r="H25" i="22" s="1"/>
  <c r="H29" i="22" s="1"/>
  <c r="Q21" i="22"/>
  <c r="P21" i="22"/>
  <c r="O21" i="22"/>
  <c r="N21" i="22"/>
  <c r="M21" i="22"/>
  <c r="L21" i="22"/>
  <c r="K21" i="22"/>
  <c r="J21" i="22"/>
  <c r="I21" i="22"/>
  <c r="E21" i="22"/>
  <c r="D21" i="22"/>
  <c r="H21" i="22" s="1"/>
  <c r="Q16" i="22"/>
  <c r="P16" i="22"/>
  <c r="O16" i="22"/>
  <c r="N16" i="22"/>
  <c r="M16" i="22"/>
  <c r="L16" i="22"/>
  <c r="K16" i="22"/>
  <c r="J16" i="22"/>
  <c r="I16" i="22"/>
  <c r="E16" i="22"/>
  <c r="D16" i="22"/>
  <c r="H16" i="22" s="1"/>
  <c r="Q15" i="22"/>
  <c r="P15" i="22"/>
  <c r="O15" i="22"/>
  <c r="N15" i="22"/>
  <c r="M15" i="22"/>
  <c r="L15" i="22"/>
  <c r="K15" i="22"/>
  <c r="J15" i="22"/>
  <c r="I15" i="22"/>
  <c r="E15" i="22"/>
  <c r="D15" i="22"/>
  <c r="H15" i="22" s="1"/>
  <c r="Q14" i="22"/>
  <c r="P14" i="22"/>
  <c r="O14" i="22"/>
  <c r="N14" i="22"/>
  <c r="M14" i="22"/>
  <c r="L14" i="22"/>
  <c r="K14" i="22"/>
  <c r="J14" i="22"/>
  <c r="I14" i="22"/>
  <c r="E14" i="22"/>
  <c r="D14" i="22"/>
  <c r="H14" i="22" s="1"/>
  <c r="Q13" i="22"/>
  <c r="P13" i="22"/>
  <c r="O13" i="22"/>
  <c r="N13" i="22"/>
  <c r="M13" i="22"/>
  <c r="L13" i="22"/>
  <c r="K13" i="22"/>
  <c r="J13" i="22"/>
  <c r="I13" i="22"/>
  <c r="E13" i="22"/>
  <c r="D13" i="22"/>
  <c r="H13" i="22" s="1"/>
  <c r="Q12" i="22"/>
  <c r="P12" i="22"/>
  <c r="O12" i="22"/>
  <c r="N12" i="22"/>
  <c r="M12" i="22"/>
  <c r="L12" i="22"/>
  <c r="K12" i="22"/>
  <c r="J12" i="22"/>
  <c r="I12" i="22"/>
  <c r="E12" i="22"/>
  <c r="D12" i="22"/>
  <c r="H12" i="22" s="1"/>
  <c r="Q11" i="22"/>
  <c r="P11" i="22"/>
  <c r="O11" i="22"/>
  <c r="N11" i="22"/>
  <c r="M11" i="22"/>
  <c r="L11" i="22"/>
  <c r="K11" i="22"/>
  <c r="J11" i="22"/>
  <c r="I11" i="22"/>
  <c r="E11" i="22"/>
  <c r="D11" i="22"/>
  <c r="H11" i="22" s="1"/>
  <c r="Q9" i="22"/>
  <c r="P9" i="22"/>
  <c r="O9" i="22"/>
  <c r="N9" i="22"/>
  <c r="M9" i="22"/>
  <c r="L9" i="22"/>
  <c r="K9" i="22"/>
  <c r="J9" i="22"/>
  <c r="I9" i="22"/>
  <c r="E9" i="22"/>
  <c r="D9" i="22"/>
  <c r="Q8" i="22"/>
  <c r="P8" i="22"/>
  <c r="O8" i="22"/>
  <c r="N8" i="22"/>
  <c r="M8" i="22"/>
  <c r="L8" i="22"/>
  <c r="K8" i="22"/>
  <c r="J8" i="22"/>
  <c r="I8" i="22"/>
  <c r="E8" i="22"/>
  <c r="D8" i="22"/>
  <c r="H8" i="22" s="1"/>
  <c r="Q7" i="22"/>
  <c r="P7" i="22"/>
  <c r="O7" i="22"/>
  <c r="N7" i="22"/>
  <c r="M7" i="22"/>
  <c r="L7" i="22"/>
  <c r="K7" i="22"/>
  <c r="J7" i="22"/>
  <c r="I7" i="22"/>
  <c r="E7" i="22"/>
  <c r="D7" i="22"/>
  <c r="H7" i="22" s="1"/>
  <c r="Q6" i="22"/>
  <c r="P6" i="22"/>
  <c r="O6" i="22"/>
  <c r="N6" i="22"/>
  <c r="M6" i="22"/>
  <c r="L6" i="22"/>
  <c r="K6" i="22"/>
  <c r="J6" i="22"/>
  <c r="I6" i="22"/>
  <c r="E6" i="22"/>
  <c r="D6" i="22"/>
  <c r="H6" i="22" s="1"/>
  <c r="Q5" i="22"/>
  <c r="Q23" i="22" s="1"/>
  <c r="P5" i="22"/>
  <c r="P23" i="22" s="1"/>
  <c r="O5" i="22"/>
  <c r="O23" i="22" s="1"/>
  <c r="N5" i="22"/>
  <c r="N23" i="22" s="1"/>
  <c r="M5" i="22"/>
  <c r="M23" i="22" s="1"/>
  <c r="L5" i="22"/>
  <c r="L23" i="22" s="1"/>
  <c r="K5" i="22"/>
  <c r="K23" i="22" s="1"/>
  <c r="J5" i="22"/>
  <c r="J23" i="22" s="1"/>
  <c r="I5" i="22"/>
  <c r="I23" i="22" s="1"/>
  <c r="E5" i="22"/>
  <c r="E23" i="22" s="1"/>
  <c r="D5" i="22"/>
  <c r="Q4" i="22"/>
  <c r="Q27" i="22" s="1"/>
  <c r="P4" i="22"/>
  <c r="P27" i="22" s="1"/>
  <c r="O4" i="22"/>
  <c r="O27" i="22" s="1"/>
  <c r="N4" i="22"/>
  <c r="N27" i="22" s="1"/>
  <c r="M4" i="22"/>
  <c r="M27" i="22" s="1"/>
  <c r="L4" i="22"/>
  <c r="L27" i="22" s="1"/>
  <c r="L30" i="22" s="1"/>
  <c r="K4" i="22"/>
  <c r="K27" i="22" s="1"/>
  <c r="K30" i="22" s="1"/>
  <c r="J4" i="22"/>
  <c r="J27" i="22" s="1"/>
  <c r="I4" i="22"/>
  <c r="I27" i="22" s="1"/>
  <c r="E4" i="22"/>
  <c r="E27" i="22" s="1"/>
  <c r="D4" i="22"/>
  <c r="H3" i="22"/>
  <c r="Q2" i="22"/>
  <c r="Q20" i="22" s="1"/>
  <c r="P2" i="22"/>
  <c r="P20" i="22" s="1"/>
  <c r="O2" i="22"/>
  <c r="O20" i="22" s="1"/>
  <c r="N2" i="22"/>
  <c r="N20" i="22" s="1"/>
  <c r="M2" i="22"/>
  <c r="M20" i="22" s="1"/>
  <c r="L2" i="22"/>
  <c r="L20" i="22" s="1"/>
  <c r="K2" i="22"/>
  <c r="K20" i="22" s="1"/>
  <c r="J2" i="22"/>
  <c r="J20" i="22" s="1"/>
  <c r="I2" i="22"/>
  <c r="I20" i="22" s="1"/>
  <c r="E2" i="22"/>
  <c r="E20" i="22" s="1"/>
  <c r="D2" i="22"/>
  <c r="Q37" i="21"/>
  <c r="P37" i="21"/>
  <c r="O37" i="21"/>
  <c r="N37" i="21"/>
  <c r="M37" i="21"/>
  <c r="L37" i="21"/>
  <c r="K37" i="21"/>
  <c r="J37" i="21"/>
  <c r="I37" i="21"/>
  <c r="H37" i="21"/>
  <c r="E37" i="21"/>
  <c r="D37" i="21"/>
  <c r="Q36" i="21"/>
  <c r="P36" i="21"/>
  <c r="O36" i="21"/>
  <c r="N36" i="21"/>
  <c r="M36" i="21"/>
  <c r="L36" i="21"/>
  <c r="K36" i="21"/>
  <c r="J36" i="21"/>
  <c r="I36" i="21"/>
  <c r="H36" i="21"/>
  <c r="E36" i="21"/>
  <c r="D36" i="21"/>
  <c r="Q35" i="21"/>
  <c r="P35" i="21"/>
  <c r="O35" i="21"/>
  <c r="N35" i="21"/>
  <c r="M35" i="21"/>
  <c r="L35" i="21"/>
  <c r="K35" i="21"/>
  <c r="J35" i="21"/>
  <c r="I35" i="21"/>
  <c r="E35" i="21"/>
  <c r="D35" i="21"/>
  <c r="H35" i="21" s="1"/>
  <c r="Q34" i="21"/>
  <c r="P34" i="21"/>
  <c r="O34" i="21"/>
  <c r="N34" i="21"/>
  <c r="M34" i="21"/>
  <c r="L34" i="21"/>
  <c r="K34" i="21"/>
  <c r="J34" i="21"/>
  <c r="I34" i="21"/>
  <c r="E34" i="21"/>
  <c r="D34" i="21"/>
  <c r="H34" i="21" s="1"/>
  <c r="Q33" i="21"/>
  <c r="P33" i="21"/>
  <c r="O33" i="21"/>
  <c r="N33" i="21"/>
  <c r="M33" i="21"/>
  <c r="L33" i="21"/>
  <c r="K33" i="21"/>
  <c r="J33" i="21"/>
  <c r="I33" i="21"/>
  <c r="E33" i="21"/>
  <c r="D33" i="21"/>
  <c r="H33" i="21" s="1"/>
  <c r="Q32" i="21"/>
  <c r="P32" i="21"/>
  <c r="O32" i="21"/>
  <c r="N32" i="21"/>
  <c r="M32" i="21"/>
  <c r="L32" i="21"/>
  <c r="K32" i="21"/>
  <c r="J32" i="21"/>
  <c r="I32" i="21"/>
  <c r="E32" i="21"/>
  <c r="D32" i="21"/>
  <c r="H32" i="21" s="1"/>
  <c r="Q25" i="21"/>
  <c r="P25" i="21"/>
  <c r="O25" i="21"/>
  <c r="N25" i="21"/>
  <c r="M25" i="21"/>
  <c r="L25" i="21"/>
  <c r="L29" i="21" s="1"/>
  <c r="K25" i="21"/>
  <c r="K29" i="21" s="1"/>
  <c r="J25" i="21"/>
  <c r="I25" i="21"/>
  <c r="E25" i="21"/>
  <c r="D25" i="21"/>
  <c r="H25" i="21" s="1"/>
  <c r="H29" i="21" s="1"/>
  <c r="Q21" i="21"/>
  <c r="P21" i="21"/>
  <c r="O21" i="21"/>
  <c r="N21" i="21"/>
  <c r="M21" i="21"/>
  <c r="L21" i="21"/>
  <c r="K21" i="21"/>
  <c r="J21" i="21"/>
  <c r="I21" i="21"/>
  <c r="E21" i="21"/>
  <c r="D21" i="21"/>
  <c r="H21" i="21" s="1"/>
  <c r="Q16" i="21"/>
  <c r="P16" i="21"/>
  <c r="O16" i="21"/>
  <c r="N16" i="21"/>
  <c r="M16" i="21"/>
  <c r="L16" i="21"/>
  <c r="K16" i="21"/>
  <c r="J16" i="21"/>
  <c r="I16" i="21"/>
  <c r="E16" i="21"/>
  <c r="D16" i="21"/>
  <c r="H16" i="21" s="1"/>
  <c r="Q15" i="21"/>
  <c r="P15" i="21"/>
  <c r="O15" i="21"/>
  <c r="N15" i="21"/>
  <c r="M15" i="21"/>
  <c r="L15" i="21"/>
  <c r="K15" i="21"/>
  <c r="J15" i="21"/>
  <c r="I15" i="21"/>
  <c r="E15" i="21"/>
  <c r="D15" i="21"/>
  <c r="H15" i="21" s="1"/>
  <c r="Q14" i="21"/>
  <c r="P14" i="21"/>
  <c r="O14" i="21"/>
  <c r="N14" i="21"/>
  <c r="M14" i="21"/>
  <c r="L14" i="21"/>
  <c r="K14" i="21"/>
  <c r="J14" i="21"/>
  <c r="I14" i="21"/>
  <c r="E14" i="21"/>
  <c r="D14" i="21"/>
  <c r="H14" i="21" s="1"/>
  <c r="Q13" i="21"/>
  <c r="P13" i="21"/>
  <c r="O13" i="21"/>
  <c r="N13" i="21"/>
  <c r="M13" i="21"/>
  <c r="L13" i="21"/>
  <c r="K13" i="21"/>
  <c r="J13" i="21"/>
  <c r="I13" i="21"/>
  <c r="E13" i="21"/>
  <c r="D13" i="21"/>
  <c r="H13" i="21" s="1"/>
  <c r="Q12" i="21"/>
  <c r="P12" i="21"/>
  <c r="O12" i="21"/>
  <c r="N12" i="21"/>
  <c r="M12" i="21"/>
  <c r="L12" i="21"/>
  <c r="K12" i="21"/>
  <c r="J12" i="21"/>
  <c r="I12" i="21"/>
  <c r="E12" i="21"/>
  <c r="D12" i="21"/>
  <c r="H12" i="21" s="1"/>
  <c r="Q11" i="21"/>
  <c r="P11" i="21"/>
  <c r="O11" i="21"/>
  <c r="N11" i="21"/>
  <c r="M11" i="21"/>
  <c r="L11" i="21"/>
  <c r="K11" i="21"/>
  <c r="J11" i="21"/>
  <c r="I11" i="21"/>
  <c r="E11" i="21"/>
  <c r="D11" i="21"/>
  <c r="H11" i="21" s="1"/>
  <c r="Q9" i="21"/>
  <c r="P9" i="21"/>
  <c r="O9" i="21"/>
  <c r="N9" i="21"/>
  <c r="M9" i="21"/>
  <c r="L9" i="21"/>
  <c r="K9" i="21"/>
  <c r="J9" i="21"/>
  <c r="I9" i="21"/>
  <c r="E9" i="21"/>
  <c r="D9" i="21"/>
  <c r="Q8" i="21"/>
  <c r="P8" i="21"/>
  <c r="O8" i="21"/>
  <c r="N8" i="21"/>
  <c r="M8" i="21"/>
  <c r="L8" i="21"/>
  <c r="K8" i="21"/>
  <c r="J8" i="21"/>
  <c r="I8" i="21"/>
  <c r="E8" i="21"/>
  <c r="D8" i="21"/>
  <c r="H8" i="21" s="1"/>
  <c r="Q7" i="21"/>
  <c r="P7" i="21"/>
  <c r="O7" i="21"/>
  <c r="N7" i="21"/>
  <c r="M7" i="21"/>
  <c r="L7" i="21"/>
  <c r="K7" i="21"/>
  <c r="J7" i="21"/>
  <c r="I7" i="21"/>
  <c r="E7" i="21"/>
  <c r="D7" i="21"/>
  <c r="H7" i="21" s="1"/>
  <c r="Q6" i="21"/>
  <c r="P6" i="21"/>
  <c r="O6" i="21"/>
  <c r="N6" i="21"/>
  <c r="M6" i="21"/>
  <c r="L6" i="21"/>
  <c r="K6" i="21"/>
  <c r="J6" i="21"/>
  <c r="I6" i="21"/>
  <c r="E6" i="21"/>
  <c r="D6" i="21"/>
  <c r="H6" i="21" s="1"/>
  <c r="Q5" i="21"/>
  <c r="Q23" i="21" s="1"/>
  <c r="P5" i="21"/>
  <c r="P23" i="21" s="1"/>
  <c r="O5" i="21"/>
  <c r="O23" i="21" s="1"/>
  <c r="N5" i="21"/>
  <c r="N23" i="21" s="1"/>
  <c r="M5" i="21"/>
  <c r="M23" i="21" s="1"/>
  <c r="L5" i="21"/>
  <c r="L23" i="21" s="1"/>
  <c r="K5" i="21"/>
  <c r="K23" i="21" s="1"/>
  <c r="J5" i="21"/>
  <c r="J23" i="21" s="1"/>
  <c r="I5" i="21"/>
  <c r="I23" i="21" s="1"/>
  <c r="E5" i="21"/>
  <c r="E23" i="21" s="1"/>
  <c r="D5" i="21"/>
  <c r="Q4" i="21"/>
  <c r="Q27" i="21" s="1"/>
  <c r="P4" i="21"/>
  <c r="P27" i="21" s="1"/>
  <c r="O4" i="21"/>
  <c r="O27" i="21" s="1"/>
  <c r="N4" i="21"/>
  <c r="N27" i="21" s="1"/>
  <c r="M4" i="21"/>
  <c r="M27" i="21" s="1"/>
  <c r="L4" i="21"/>
  <c r="L27" i="21" s="1"/>
  <c r="L30" i="21" s="1"/>
  <c r="K4" i="21"/>
  <c r="K27" i="21" s="1"/>
  <c r="K30" i="21" s="1"/>
  <c r="J4" i="21"/>
  <c r="J27" i="21" s="1"/>
  <c r="I4" i="21"/>
  <c r="I27" i="21" s="1"/>
  <c r="E4" i="21"/>
  <c r="E27" i="21" s="1"/>
  <c r="D4" i="21"/>
  <c r="H3" i="21"/>
  <c r="Q2" i="21"/>
  <c r="Q20" i="21" s="1"/>
  <c r="P2" i="21"/>
  <c r="P20" i="21" s="1"/>
  <c r="O2" i="21"/>
  <c r="O20" i="21" s="1"/>
  <c r="N2" i="21"/>
  <c r="N20" i="21" s="1"/>
  <c r="M2" i="21"/>
  <c r="M20" i="21" s="1"/>
  <c r="L2" i="21"/>
  <c r="L20" i="21" s="1"/>
  <c r="K2" i="21"/>
  <c r="K20" i="21" s="1"/>
  <c r="J2" i="21"/>
  <c r="J20" i="21" s="1"/>
  <c r="I2" i="21"/>
  <c r="I20" i="21" s="1"/>
  <c r="E2" i="21"/>
  <c r="E20" i="21" s="1"/>
  <c r="D2" i="21"/>
  <c r="Q37" i="20"/>
  <c r="P37" i="20"/>
  <c r="O37" i="20"/>
  <c r="N37" i="20"/>
  <c r="M37" i="20"/>
  <c r="L37" i="20"/>
  <c r="K37" i="20"/>
  <c r="J37" i="20"/>
  <c r="I37" i="20"/>
  <c r="H37" i="20"/>
  <c r="E37" i="20"/>
  <c r="D37" i="20"/>
  <c r="Q36" i="20"/>
  <c r="P36" i="20"/>
  <c r="O36" i="20"/>
  <c r="N36" i="20"/>
  <c r="M36" i="20"/>
  <c r="L36" i="20"/>
  <c r="K36" i="20"/>
  <c r="J36" i="20"/>
  <c r="I36" i="20"/>
  <c r="H36" i="20"/>
  <c r="E36" i="20"/>
  <c r="D36" i="20"/>
  <c r="Q35" i="20"/>
  <c r="P35" i="20"/>
  <c r="O35" i="20"/>
  <c r="N35" i="20"/>
  <c r="M35" i="20"/>
  <c r="L35" i="20"/>
  <c r="K35" i="20"/>
  <c r="J35" i="20"/>
  <c r="I35" i="20"/>
  <c r="E35" i="20"/>
  <c r="D35" i="20"/>
  <c r="H35" i="20" s="1"/>
  <c r="Q34" i="20"/>
  <c r="P34" i="20"/>
  <c r="O34" i="20"/>
  <c r="N34" i="20"/>
  <c r="M34" i="20"/>
  <c r="L34" i="20"/>
  <c r="K34" i="20"/>
  <c r="J34" i="20"/>
  <c r="I34" i="20"/>
  <c r="E34" i="20"/>
  <c r="D34" i="20"/>
  <c r="H34" i="20" s="1"/>
  <c r="Q33" i="20"/>
  <c r="P33" i="20"/>
  <c r="O33" i="20"/>
  <c r="N33" i="20"/>
  <c r="M33" i="20"/>
  <c r="L33" i="20"/>
  <c r="K33" i="20"/>
  <c r="J33" i="20"/>
  <c r="I33" i="20"/>
  <c r="E33" i="20"/>
  <c r="D33" i="20"/>
  <c r="H33" i="20" s="1"/>
  <c r="Q32" i="20"/>
  <c r="P32" i="20"/>
  <c r="O32" i="20"/>
  <c r="N32" i="20"/>
  <c r="M32" i="20"/>
  <c r="L32" i="20"/>
  <c r="K32" i="20"/>
  <c r="J32" i="20"/>
  <c r="I32" i="20"/>
  <c r="E32" i="20"/>
  <c r="D32" i="20"/>
  <c r="H32" i="20" s="1"/>
  <c r="Q25" i="20"/>
  <c r="P25" i="20"/>
  <c r="O25" i="20"/>
  <c r="N25" i="20"/>
  <c r="M25" i="20"/>
  <c r="L25" i="20"/>
  <c r="L29" i="20" s="1"/>
  <c r="K25" i="20"/>
  <c r="K29" i="20" s="1"/>
  <c r="J25" i="20"/>
  <c r="I25" i="20"/>
  <c r="E25" i="20"/>
  <c r="D25" i="20"/>
  <c r="H25" i="20" s="1"/>
  <c r="H29" i="20" s="1"/>
  <c r="Q21" i="20"/>
  <c r="P21" i="20"/>
  <c r="O21" i="20"/>
  <c r="N21" i="20"/>
  <c r="M21" i="20"/>
  <c r="L21" i="20"/>
  <c r="K21" i="20"/>
  <c r="J21" i="20"/>
  <c r="I21" i="20"/>
  <c r="E21" i="20"/>
  <c r="D21" i="20"/>
  <c r="Q16" i="20"/>
  <c r="P16" i="20"/>
  <c r="O16" i="20"/>
  <c r="N16" i="20"/>
  <c r="M16" i="20"/>
  <c r="L16" i="20"/>
  <c r="K16" i="20"/>
  <c r="J16" i="20"/>
  <c r="I16" i="20"/>
  <c r="E16" i="20"/>
  <c r="D16" i="20"/>
  <c r="H16" i="20" s="1"/>
  <c r="Q15" i="20"/>
  <c r="P15" i="20"/>
  <c r="O15" i="20"/>
  <c r="N15" i="20"/>
  <c r="M15" i="20"/>
  <c r="L15" i="20"/>
  <c r="K15" i="20"/>
  <c r="J15" i="20"/>
  <c r="I15" i="20"/>
  <c r="E15" i="20"/>
  <c r="D15" i="20"/>
  <c r="H15" i="20" s="1"/>
  <c r="Q14" i="20"/>
  <c r="P14" i="20"/>
  <c r="O14" i="20"/>
  <c r="N14" i="20"/>
  <c r="M14" i="20"/>
  <c r="L14" i="20"/>
  <c r="K14" i="20"/>
  <c r="J14" i="20"/>
  <c r="I14" i="20"/>
  <c r="E14" i="20"/>
  <c r="D14" i="20"/>
  <c r="H14" i="20" s="1"/>
  <c r="Q13" i="20"/>
  <c r="P13" i="20"/>
  <c r="O13" i="20"/>
  <c r="N13" i="20"/>
  <c r="M13" i="20"/>
  <c r="L13" i="20"/>
  <c r="K13" i="20"/>
  <c r="J13" i="20"/>
  <c r="I13" i="20"/>
  <c r="E13" i="20"/>
  <c r="D13" i="20"/>
  <c r="H13" i="20" s="1"/>
  <c r="Q12" i="20"/>
  <c r="P12" i="20"/>
  <c r="O12" i="20"/>
  <c r="N12" i="20"/>
  <c r="M12" i="20"/>
  <c r="L12" i="20"/>
  <c r="K12" i="20"/>
  <c r="J12" i="20"/>
  <c r="I12" i="20"/>
  <c r="E12" i="20"/>
  <c r="D12" i="20"/>
  <c r="H12" i="20" s="1"/>
  <c r="Q11" i="20"/>
  <c r="P11" i="20"/>
  <c r="O11" i="20"/>
  <c r="N11" i="20"/>
  <c r="M11" i="20"/>
  <c r="L11" i="20"/>
  <c r="K11" i="20"/>
  <c r="J11" i="20"/>
  <c r="I11" i="20"/>
  <c r="E11" i="20"/>
  <c r="D11" i="20"/>
  <c r="H11" i="20" s="1"/>
  <c r="Q9" i="20"/>
  <c r="P9" i="20"/>
  <c r="O9" i="20"/>
  <c r="N9" i="20"/>
  <c r="M9" i="20"/>
  <c r="L9" i="20"/>
  <c r="K9" i="20"/>
  <c r="J9" i="20"/>
  <c r="I9" i="20"/>
  <c r="E9" i="20"/>
  <c r="D9" i="20"/>
  <c r="Q8" i="20"/>
  <c r="P8" i="20"/>
  <c r="O8" i="20"/>
  <c r="N8" i="20"/>
  <c r="M8" i="20"/>
  <c r="L8" i="20"/>
  <c r="K8" i="20"/>
  <c r="J8" i="20"/>
  <c r="I8" i="20"/>
  <c r="E8" i="20"/>
  <c r="D8" i="20"/>
  <c r="H8" i="20" s="1"/>
  <c r="Q7" i="20"/>
  <c r="P7" i="20"/>
  <c r="O7" i="20"/>
  <c r="N7" i="20"/>
  <c r="M7" i="20"/>
  <c r="L7" i="20"/>
  <c r="K7" i="20"/>
  <c r="J7" i="20"/>
  <c r="I7" i="20"/>
  <c r="E7" i="20"/>
  <c r="D7" i="20"/>
  <c r="H7" i="20" s="1"/>
  <c r="Q6" i="20"/>
  <c r="P6" i="20"/>
  <c r="O6" i="20"/>
  <c r="N6" i="20"/>
  <c r="M6" i="20"/>
  <c r="L6" i="20"/>
  <c r="K6" i="20"/>
  <c r="J6" i="20"/>
  <c r="I6" i="20"/>
  <c r="E6" i="20"/>
  <c r="D6" i="20"/>
  <c r="H6" i="20" s="1"/>
  <c r="Q5" i="20"/>
  <c r="Q23" i="20" s="1"/>
  <c r="P5" i="20"/>
  <c r="P23" i="20" s="1"/>
  <c r="O5" i="20"/>
  <c r="O23" i="20" s="1"/>
  <c r="N5" i="20"/>
  <c r="N23" i="20" s="1"/>
  <c r="M5" i="20"/>
  <c r="M23" i="20" s="1"/>
  <c r="L5" i="20"/>
  <c r="L23" i="20" s="1"/>
  <c r="K5" i="20"/>
  <c r="K23" i="20" s="1"/>
  <c r="J5" i="20"/>
  <c r="J23" i="20" s="1"/>
  <c r="I5" i="20"/>
  <c r="I23" i="20" s="1"/>
  <c r="E5" i="20"/>
  <c r="E23" i="20" s="1"/>
  <c r="D5" i="20"/>
  <c r="Q4" i="20"/>
  <c r="Q27" i="20" s="1"/>
  <c r="P4" i="20"/>
  <c r="P27" i="20" s="1"/>
  <c r="O4" i="20"/>
  <c r="O27" i="20" s="1"/>
  <c r="N4" i="20"/>
  <c r="N27" i="20" s="1"/>
  <c r="M4" i="20"/>
  <c r="M27" i="20" s="1"/>
  <c r="L4" i="20"/>
  <c r="L27" i="20" s="1"/>
  <c r="L30" i="20" s="1"/>
  <c r="K4" i="20"/>
  <c r="K27" i="20" s="1"/>
  <c r="K30" i="20" s="1"/>
  <c r="J4" i="20"/>
  <c r="J27" i="20" s="1"/>
  <c r="I4" i="20"/>
  <c r="I27" i="20" s="1"/>
  <c r="E4" i="20"/>
  <c r="E27" i="20" s="1"/>
  <c r="D4" i="20"/>
  <c r="H3" i="20"/>
  <c r="Q2" i="20"/>
  <c r="Q20" i="20" s="1"/>
  <c r="P2" i="20"/>
  <c r="P20" i="20" s="1"/>
  <c r="O2" i="20"/>
  <c r="O20" i="20" s="1"/>
  <c r="N2" i="20"/>
  <c r="N20" i="20" s="1"/>
  <c r="M2" i="20"/>
  <c r="M20" i="20" s="1"/>
  <c r="L2" i="20"/>
  <c r="L20" i="20" s="1"/>
  <c r="K2" i="20"/>
  <c r="K20" i="20" s="1"/>
  <c r="J2" i="20"/>
  <c r="J20" i="20" s="1"/>
  <c r="I2" i="20"/>
  <c r="E2" i="20"/>
  <c r="D2" i="20"/>
  <c r="Q37" i="19"/>
  <c r="P37" i="19"/>
  <c r="O37" i="19"/>
  <c r="N37" i="19"/>
  <c r="M37" i="19"/>
  <c r="L37" i="19"/>
  <c r="K37" i="19"/>
  <c r="J37" i="19"/>
  <c r="I37" i="19"/>
  <c r="H37" i="19"/>
  <c r="E37" i="19"/>
  <c r="D37" i="19"/>
  <c r="Q36" i="19"/>
  <c r="P36" i="19"/>
  <c r="O36" i="19"/>
  <c r="N36" i="19"/>
  <c r="M36" i="19"/>
  <c r="L36" i="19"/>
  <c r="K36" i="19"/>
  <c r="J36" i="19"/>
  <c r="I36" i="19"/>
  <c r="H36" i="19"/>
  <c r="E36" i="19"/>
  <c r="D36" i="19"/>
  <c r="Q35" i="19"/>
  <c r="P35" i="19"/>
  <c r="O35" i="19"/>
  <c r="N35" i="19"/>
  <c r="M35" i="19"/>
  <c r="L35" i="19"/>
  <c r="K35" i="19"/>
  <c r="J35" i="19"/>
  <c r="I35" i="19"/>
  <c r="E35" i="19"/>
  <c r="D35" i="19"/>
  <c r="H35" i="19" s="1"/>
  <c r="Q34" i="19"/>
  <c r="P34" i="19"/>
  <c r="O34" i="19"/>
  <c r="N34" i="19"/>
  <c r="M34" i="19"/>
  <c r="L34" i="19"/>
  <c r="K34" i="19"/>
  <c r="J34" i="19"/>
  <c r="I34" i="19"/>
  <c r="E34" i="19"/>
  <c r="D34" i="19"/>
  <c r="H34" i="19" s="1"/>
  <c r="Q33" i="19"/>
  <c r="P33" i="19"/>
  <c r="O33" i="19"/>
  <c r="N33" i="19"/>
  <c r="M33" i="19"/>
  <c r="L33" i="19"/>
  <c r="K33" i="19"/>
  <c r="J33" i="19"/>
  <c r="I33" i="19"/>
  <c r="E33" i="19"/>
  <c r="D33" i="19"/>
  <c r="H33" i="19" s="1"/>
  <c r="Q32" i="19"/>
  <c r="P32" i="19"/>
  <c r="O32" i="19"/>
  <c r="N32" i="19"/>
  <c r="M32" i="19"/>
  <c r="L32" i="19"/>
  <c r="K32" i="19"/>
  <c r="J32" i="19"/>
  <c r="I32" i="19"/>
  <c r="E32" i="19"/>
  <c r="D32" i="19"/>
  <c r="H32" i="19" s="1"/>
  <c r="Q25" i="19"/>
  <c r="P25" i="19"/>
  <c r="O25" i="19"/>
  <c r="N25" i="19"/>
  <c r="M25" i="19"/>
  <c r="L25" i="19"/>
  <c r="L29" i="19" s="1"/>
  <c r="K25" i="19"/>
  <c r="K29" i="19" s="1"/>
  <c r="J25" i="19"/>
  <c r="I25" i="19"/>
  <c r="E25" i="19"/>
  <c r="D25" i="19"/>
  <c r="H25" i="19" s="1"/>
  <c r="H29" i="19" s="1"/>
  <c r="Q21" i="19"/>
  <c r="P21" i="19"/>
  <c r="O21" i="19"/>
  <c r="N21" i="19"/>
  <c r="M21" i="19"/>
  <c r="L21" i="19"/>
  <c r="K21" i="19"/>
  <c r="J21" i="19"/>
  <c r="I21" i="19"/>
  <c r="E21" i="19"/>
  <c r="D21" i="19"/>
  <c r="Q16" i="19"/>
  <c r="P16" i="19"/>
  <c r="O16" i="19"/>
  <c r="N16" i="19"/>
  <c r="M16" i="19"/>
  <c r="L16" i="19"/>
  <c r="K16" i="19"/>
  <c r="J16" i="19"/>
  <c r="I16" i="19"/>
  <c r="E16" i="19"/>
  <c r="D16" i="19"/>
  <c r="H16" i="19" s="1"/>
  <c r="Q15" i="19"/>
  <c r="P15" i="19"/>
  <c r="O15" i="19"/>
  <c r="N15" i="19"/>
  <c r="M15" i="19"/>
  <c r="L15" i="19"/>
  <c r="K15" i="19"/>
  <c r="J15" i="19"/>
  <c r="I15" i="19"/>
  <c r="E15" i="19"/>
  <c r="D15" i="19"/>
  <c r="H15" i="19" s="1"/>
  <c r="Q14" i="19"/>
  <c r="P14" i="19"/>
  <c r="O14" i="19"/>
  <c r="N14" i="19"/>
  <c r="M14" i="19"/>
  <c r="L14" i="19"/>
  <c r="K14" i="19"/>
  <c r="J14" i="19"/>
  <c r="I14" i="19"/>
  <c r="E14" i="19"/>
  <c r="D14" i="19"/>
  <c r="H14" i="19" s="1"/>
  <c r="Q13" i="19"/>
  <c r="P13" i="19"/>
  <c r="O13" i="19"/>
  <c r="N13" i="19"/>
  <c r="M13" i="19"/>
  <c r="L13" i="19"/>
  <c r="K13" i="19"/>
  <c r="J13" i="19"/>
  <c r="I13" i="19"/>
  <c r="E13" i="19"/>
  <c r="D13" i="19"/>
  <c r="H13" i="19" s="1"/>
  <c r="Q12" i="19"/>
  <c r="P12" i="19"/>
  <c r="O12" i="19"/>
  <c r="N12" i="19"/>
  <c r="M12" i="19"/>
  <c r="L12" i="19"/>
  <c r="K12" i="19"/>
  <c r="J12" i="19"/>
  <c r="I12" i="19"/>
  <c r="E12" i="19"/>
  <c r="D12" i="19"/>
  <c r="H12" i="19" s="1"/>
  <c r="Q11" i="19"/>
  <c r="P11" i="19"/>
  <c r="O11" i="19"/>
  <c r="N11" i="19"/>
  <c r="M11" i="19"/>
  <c r="L11" i="19"/>
  <c r="K11" i="19"/>
  <c r="J11" i="19"/>
  <c r="I11" i="19"/>
  <c r="E11" i="19"/>
  <c r="D11" i="19"/>
  <c r="H11" i="19" s="1"/>
  <c r="Q9" i="19"/>
  <c r="P9" i="19"/>
  <c r="O9" i="19"/>
  <c r="N9" i="19"/>
  <c r="M9" i="19"/>
  <c r="L9" i="19"/>
  <c r="K9" i="19"/>
  <c r="J9" i="19"/>
  <c r="I9" i="19"/>
  <c r="E9" i="19"/>
  <c r="D9" i="19"/>
  <c r="Q8" i="19"/>
  <c r="P8" i="19"/>
  <c r="O8" i="19"/>
  <c r="N8" i="19"/>
  <c r="M8" i="19"/>
  <c r="L8" i="19"/>
  <c r="K8" i="19"/>
  <c r="J8" i="19"/>
  <c r="I8" i="19"/>
  <c r="E8" i="19"/>
  <c r="D8" i="19"/>
  <c r="H8" i="19" s="1"/>
  <c r="Q7" i="19"/>
  <c r="P7" i="19"/>
  <c r="O7" i="19"/>
  <c r="N7" i="19"/>
  <c r="M7" i="19"/>
  <c r="L7" i="19"/>
  <c r="K7" i="19"/>
  <c r="J7" i="19"/>
  <c r="I7" i="19"/>
  <c r="E7" i="19"/>
  <c r="D7" i="19"/>
  <c r="H7" i="19" s="1"/>
  <c r="Q6" i="19"/>
  <c r="P6" i="19"/>
  <c r="O6" i="19"/>
  <c r="N6" i="19"/>
  <c r="M6" i="19"/>
  <c r="L6" i="19"/>
  <c r="K6" i="19"/>
  <c r="J6" i="19"/>
  <c r="I6" i="19"/>
  <c r="E6" i="19"/>
  <c r="D6" i="19"/>
  <c r="H6" i="19" s="1"/>
  <c r="Q5" i="19"/>
  <c r="Q23" i="19" s="1"/>
  <c r="P5" i="19"/>
  <c r="P23" i="19" s="1"/>
  <c r="O5" i="19"/>
  <c r="O23" i="19" s="1"/>
  <c r="N5" i="19"/>
  <c r="N23" i="19" s="1"/>
  <c r="M5" i="19"/>
  <c r="M23" i="19" s="1"/>
  <c r="L5" i="19"/>
  <c r="L23" i="19" s="1"/>
  <c r="K5" i="19"/>
  <c r="K23" i="19" s="1"/>
  <c r="J5" i="19"/>
  <c r="J23" i="19" s="1"/>
  <c r="I5" i="19"/>
  <c r="I23" i="19" s="1"/>
  <c r="E5" i="19"/>
  <c r="E23" i="19" s="1"/>
  <c r="D5" i="19"/>
  <c r="Q4" i="19"/>
  <c r="Q27" i="19" s="1"/>
  <c r="P4" i="19"/>
  <c r="P27" i="19" s="1"/>
  <c r="O4" i="19"/>
  <c r="O27" i="19" s="1"/>
  <c r="N4" i="19"/>
  <c r="N27" i="19" s="1"/>
  <c r="M4" i="19"/>
  <c r="M27" i="19" s="1"/>
  <c r="L4" i="19"/>
  <c r="L27" i="19" s="1"/>
  <c r="L30" i="19" s="1"/>
  <c r="K4" i="19"/>
  <c r="K27" i="19" s="1"/>
  <c r="K30" i="19" s="1"/>
  <c r="J4" i="19"/>
  <c r="J27" i="19" s="1"/>
  <c r="I4" i="19"/>
  <c r="I27" i="19" s="1"/>
  <c r="E4" i="19"/>
  <c r="E27" i="19" s="1"/>
  <c r="D4" i="19"/>
  <c r="H3" i="19"/>
  <c r="Q2" i="19"/>
  <c r="Q20" i="19" s="1"/>
  <c r="P2" i="19"/>
  <c r="P20" i="19" s="1"/>
  <c r="O2" i="19"/>
  <c r="O20" i="19" s="1"/>
  <c r="N2" i="19"/>
  <c r="N20" i="19" s="1"/>
  <c r="M2" i="19"/>
  <c r="M20" i="19" s="1"/>
  <c r="L2" i="19"/>
  <c r="L20" i="19" s="1"/>
  <c r="K2" i="19"/>
  <c r="K20" i="19" s="1"/>
  <c r="J2" i="19"/>
  <c r="J20" i="19" s="1"/>
  <c r="I2" i="19"/>
  <c r="E2" i="19"/>
  <c r="D2" i="19"/>
  <c r="H2" i="19" s="1"/>
  <c r="Q37" i="18"/>
  <c r="P37" i="18"/>
  <c r="O37" i="18"/>
  <c r="N37" i="18"/>
  <c r="M37" i="18"/>
  <c r="L37" i="18"/>
  <c r="K37" i="18"/>
  <c r="J37" i="18"/>
  <c r="I37" i="18"/>
  <c r="H37" i="18"/>
  <c r="E37" i="18"/>
  <c r="D37" i="18"/>
  <c r="Q36" i="18"/>
  <c r="P36" i="18"/>
  <c r="O36" i="18"/>
  <c r="N36" i="18"/>
  <c r="M36" i="18"/>
  <c r="L36" i="18"/>
  <c r="K36" i="18"/>
  <c r="J36" i="18"/>
  <c r="I36" i="18"/>
  <c r="H36" i="18"/>
  <c r="E36" i="18"/>
  <c r="D36" i="18"/>
  <c r="Q35" i="18"/>
  <c r="P35" i="18"/>
  <c r="O35" i="18"/>
  <c r="N35" i="18"/>
  <c r="M35" i="18"/>
  <c r="L35" i="18"/>
  <c r="K35" i="18"/>
  <c r="J35" i="18"/>
  <c r="I35" i="18"/>
  <c r="E35" i="18"/>
  <c r="D35" i="18"/>
  <c r="H35" i="18" s="1"/>
  <c r="Q34" i="18"/>
  <c r="P34" i="18"/>
  <c r="O34" i="18"/>
  <c r="N34" i="18"/>
  <c r="M34" i="18"/>
  <c r="L34" i="18"/>
  <c r="K34" i="18"/>
  <c r="J34" i="18"/>
  <c r="I34" i="18"/>
  <c r="E34" i="18"/>
  <c r="D34" i="18"/>
  <c r="H34" i="18" s="1"/>
  <c r="Q33" i="18"/>
  <c r="P33" i="18"/>
  <c r="O33" i="18"/>
  <c r="N33" i="18"/>
  <c r="M33" i="18"/>
  <c r="L33" i="18"/>
  <c r="K33" i="18"/>
  <c r="J33" i="18"/>
  <c r="I33" i="18"/>
  <c r="E33" i="18"/>
  <c r="D33" i="18"/>
  <c r="H33" i="18" s="1"/>
  <c r="Q32" i="18"/>
  <c r="P32" i="18"/>
  <c r="O32" i="18"/>
  <c r="N32" i="18"/>
  <c r="M32" i="18"/>
  <c r="L32" i="18"/>
  <c r="K32" i="18"/>
  <c r="J32" i="18"/>
  <c r="I32" i="18"/>
  <c r="E32" i="18"/>
  <c r="D32" i="18"/>
  <c r="H32" i="18" s="1"/>
  <c r="Q25" i="18"/>
  <c r="P25" i="18"/>
  <c r="O25" i="18"/>
  <c r="N25" i="18"/>
  <c r="M25" i="18"/>
  <c r="L25" i="18"/>
  <c r="L29" i="18" s="1"/>
  <c r="K25" i="18"/>
  <c r="K29" i="18" s="1"/>
  <c r="J25" i="18"/>
  <c r="I25" i="18"/>
  <c r="E25" i="18"/>
  <c r="D25" i="18"/>
  <c r="H25" i="18" s="1"/>
  <c r="H29" i="18" s="1"/>
  <c r="Q21" i="18"/>
  <c r="P21" i="18"/>
  <c r="O21" i="18"/>
  <c r="N21" i="18"/>
  <c r="M21" i="18"/>
  <c r="L21" i="18"/>
  <c r="K21" i="18"/>
  <c r="J21" i="18"/>
  <c r="I21" i="18"/>
  <c r="E21" i="18"/>
  <c r="D21" i="18"/>
  <c r="Q16" i="18"/>
  <c r="P16" i="18"/>
  <c r="O16" i="18"/>
  <c r="N16" i="18"/>
  <c r="M16" i="18"/>
  <c r="L16" i="18"/>
  <c r="K16" i="18"/>
  <c r="J16" i="18"/>
  <c r="I16" i="18"/>
  <c r="E16" i="18"/>
  <c r="D16" i="18"/>
  <c r="H16" i="18" s="1"/>
  <c r="Q15" i="18"/>
  <c r="P15" i="18"/>
  <c r="O15" i="18"/>
  <c r="N15" i="18"/>
  <c r="M15" i="18"/>
  <c r="L15" i="18"/>
  <c r="K15" i="18"/>
  <c r="J15" i="18"/>
  <c r="I15" i="18"/>
  <c r="E15" i="18"/>
  <c r="D15" i="18"/>
  <c r="H15" i="18" s="1"/>
  <c r="Q14" i="18"/>
  <c r="P14" i="18"/>
  <c r="O14" i="18"/>
  <c r="N14" i="18"/>
  <c r="M14" i="18"/>
  <c r="L14" i="18"/>
  <c r="K14" i="18"/>
  <c r="J14" i="18"/>
  <c r="I14" i="18"/>
  <c r="E14" i="18"/>
  <c r="D14" i="18"/>
  <c r="H14" i="18" s="1"/>
  <c r="Q13" i="18"/>
  <c r="P13" i="18"/>
  <c r="O13" i="18"/>
  <c r="N13" i="18"/>
  <c r="M13" i="18"/>
  <c r="L13" i="18"/>
  <c r="K13" i="18"/>
  <c r="J13" i="18"/>
  <c r="I13" i="18"/>
  <c r="E13" i="18"/>
  <c r="D13" i="18"/>
  <c r="H13" i="18" s="1"/>
  <c r="Q12" i="18"/>
  <c r="P12" i="18"/>
  <c r="O12" i="18"/>
  <c r="N12" i="18"/>
  <c r="M12" i="18"/>
  <c r="L12" i="18"/>
  <c r="K12" i="18"/>
  <c r="J12" i="18"/>
  <c r="I12" i="18"/>
  <c r="E12" i="18"/>
  <c r="D12" i="18"/>
  <c r="H12" i="18" s="1"/>
  <c r="Q11" i="18"/>
  <c r="P11" i="18"/>
  <c r="O11" i="18"/>
  <c r="N11" i="18"/>
  <c r="M11" i="18"/>
  <c r="L11" i="18"/>
  <c r="K11" i="18"/>
  <c r="J11" i="18"/>
  <c r="I11" i="18"/>
  <c r="E11" i="18"/>
  <c r="D11" i="18"/>
  <c r="H11" i="18" s="1"/>
  <c r="Q9" i="18"/>
  <c r="P9" i="18"/>
  <c r="O9" i="18"/>
  <c r="N9" i="18"/>
  <c r="M9" i="18"/>
  <c r="L9" i="18"/>
  <c r="K9" i="18"/>
  <c r="J9" i="18"/>
  <c r="I9" i="18"/>
  <c r="E9" i="18"/>
  <c r="D9" i="18"/>
  <c r="Q8" i="18"/>
  <c r="P8" i="18"/>
  <c r="O8" i="18"/>
  <c r="N8" i="18"/>
  <c r="M8" i="18"/>
  <c r="L8" i="18"/>
  <c r="K8" i="18"/>
  <c r="J8" i="18"/>
  <c r="I8" i="18"/>
  <c r="E8" i="18"/>
  <c r="D8" i="18"/>
  <c r="H8" i="18" s="1"/>
  <c r="Q7" i="18"/>
  <c r="P7" i="18"/>
  <c r="O7" i="18"/>
  <c r="N7" i="18"/>
  <c r="M7" i="18"/>
  <c r="L7" i="18"/>
  <c r="K7" i="18"/>
  <c r="J7" i="18"/>
  <c r="I7" i="18"/>
  <c r="E7" i="18"/>
  <c r="D7" i="18"/>
  <c r="H7" i="18" s="1"/>
  <c r="Q6" i="18"/>
  <c r="P6" i="18"/>
  <c r="O6" i="18"/>
  <c r="N6" i="18"/>
  <c r="M6" i="18"/>
  <c r="L6" i="18"/>
  <c r="K6" i="18"/>
  <c r="J6" i="18"/>
  <c r="I6" i="18"/>
  <c r="E6" i="18"/>
  <c r="D6" i="18"/>
  <c r="H6" i="18" s="1"/>
  <c r="Q5" i="18"/>
  <c r="Q23" i="18" s="1"/>
  <c r="P5" i="18"/>
  <c r="P23" i="18" s="1"/>
  <c r="O5" i="18"/>
  <c r="O23" i="18" s="1"/>
  <c r="N5" i="18"/>
  <c r="N23" i="18" s="1"/>
  <c r="M5" i="18"/>
  <c r="M23" i="18" s="1"/>
  <c r="L5" i="18"/>
  <c r="L23" i="18" s="1"/>
  <c r="K5" i="18"/>
  <c r="K23" i="18" s="1"/>
  <c r="J5" i="18"/>
  <c r="J23" i="18" s="1"/>
  <c r="I5" i="18"/>
  <c r="I23" i="18" s="1"/>
  <c r="E5" i="18"/>
  <c r="E23" i="18" s="1"/>
  <c r="D5" i="18"/>
  <c r="Q4" i="18"/>
  <c r="Q27" i="18" s="1"/>
  <c r="P4" i="18"/>
  <c r="P27" i="18" s="1"/>
  <c r="O4" i="18"/>
  <c r="O27" i="18" s="1"/>
  <c r="N4" i="18"/>
  <c r="N27" i="18" s="1"/>
  <c r="M4" i="18"/>
  <c r="M27" i="18" s="1"/>
  <c r="L4" i="18"/>
  <c r="L27" i="18" s="1"/>
  <c r="L30" i="18" s="1"/>
  <c r="K4" i="18"/>
  <c r="K27" i="18" s="1"/>
  <c r="K30" i="18" s="1"/>
  <c r="J4" i="18"/>
  <c r="J27" i="18" s="1"/>
  <c r="I4" i="18"/>
  <c r="I27" i="18" s="1"/>
  <c r="E4" i="18"/>
  <c r="E27" i="18" s="1"/>
  <c r="D4" i="18"/>
  <c r="H3" i="18"/>
  <c r="Q2" i="18"/>
  <c r="Q20" i="18" s="1"/>
  <c r="P2" i="18"/>
  <c r="P20" i="18" s="1"/>
  <c r="O2" i="18"/>
  <c r="O20" i="18" s="1"/>
  <c r="N2" i="18"/>
  <c r="N20" i="18" s="1"/>
  <c r="M2" i="18"/>
  <c r="M20" i="18" s="1"/>
  <c r="L2" i="18"/>
  <c r="L20" i="18" s="1"/>
  <c r="K2" i="18"/>
  <c r="K20" i="18" s="1"/>
  <c r="J2" i="18"/>
  <c r="J20" i="18" s="1"/>
  <c r="I2" i="18"/>
  <c r="I20" i="18" s="1"/>
  <c r="E2" i="18"/>
  <c r="D2" i="18"/>
  <c r="H2" i="18" s="1"/>
  <c r="Q37" i="17"/>
  <c r="P37" i="17"/>
  <c r="O37" i="17"/>
  <c r="N37" i="17"/>
  <c r="M37" i="17"/>
  <c r="L37" i="17"/>
  <c r="K37" i="17"/>
  <c r="J37" i="17"/>
  <c r="I37" i="17"/>
  <c r="H37" i="17"/>
  <c r="E37" i="17"/>
  <c r="D37" i="17"/>
  <c r="Q36" i="17"/>
  <c r="P36" i="17"/>
  <c r="O36" i="17"/>
  <c r="N36" i="17"/>
  <c r="M36" i="17"/>
  <c r="L36" i="17"/>
  <c r="K36" i="17"/>
  <c r="J36" i="17"/>
  <c r="I36" i="17"/>
  <c r="H36" i="17"/>
  <c r="E36" i="17"/>
  <c r="D36" i="17"/>
  <c r="Q35" i="17"/>
  <c r="P35" i="17"/>
  <c r="O35" i="17"/>
  <c r="N35" i="17"/>
  <c r="M35" i="17"/>
  <c r="L35" i="17"/>
  <c r="K35" i="17"/>
  <c r="J35" i="17"/>
  <c r="I35" i="17"/>
  <c r="E35" i="17"/>
  <c r="D35" i="17"/>
  <c r="H35" i="17" s="1"/>
  <c r="Q34" i="17"/>
  <c r="P34" i="17"/>
  <c r="O34" i="17"/>
  <c r="N34" i="17"/>
  <c r="M34" i="17"/>
  <c r="L34" i="17"/>
  <c r="K34" i="17"/>
  <c r="J34" i="17"/>
  <c r="I34" i="17"/>
  <c r="E34" i="17"/>
  <c r="D34" i="17"/>
  <c r="H34" i="17" s="1"/>
  <c r="Q33" i="17"/>
  <c r="P33" i="17"/>
  <c r="O33" i="17"/>
  <c r="N33" i="17"/>
  <c r="M33" i="17"/>
  <c r="L33" i="17"/>
  <c r="K33" i="17"/>
  <c r="J33" i="17"/>
  <c r="I33" i="17"/>
  <c r="E33" i="17"/>
  <c r="D33" i="17"/>
  <c r="H33" i="17" s="1"/>
  <c r="Q32" i="17"/>
  <c r="P32" i="17"/>
  <c r="O32" i="17"/>
  <c r="N32" i="17"/>
  <c r="M32" i="17"/>
  <c r="L32" i="17"/>
  <c r="K32" i="17"/>
  <c r="J32" i="17"/>
  <c r="I32" i="17"/>
  <c r="E32" i="17"/>
  <c r="D32" i="17"/>
  <c r="H32" i="17" s="1"/>
  <c r="Q25" i="17"/>
  <c r="P25" i="17"/>
  <c r="O25" i="17"/>
  <c r="N25" i="17"/>
  <c r="M25" i="17"/>
  <c r="L25" i="17"/>
  <c r="L29" i="17" s="1"/>
  <c r="K25" i="17"/>
  <c r="K29" i="17" s="1"/>
  <c r="J25" i="17"/>
  <c r="I25" i="17"/>
  <c r="E25" i="17"/>
  <c r="D25" i="17"/>
  <c r="H25" i="17" s="1"/>
  <c r="H29" i="17" s="1"/>
  <c r="Q21" i="17"/>
  <c r="P21" i="17"/>
  <c r="O21" i="17"/>
  <c r="N21" i="17"/>
  <c r="M21" i="17"/>
  <c r="L21" i="17"/>
  <c r="K21" i="17"/>
  <c r="J21" i="17"/>
  <c r="I21" i="17"/>
  <c r="E21" i="17"/>
  <c r="D21" i="17"/>
  <c r="Q16" i="17"/>
  <c r="P16" i="17"/>
  <c r="O16" i="17"/>
  <c r="N16" i="17"/>
  <c r="M16" i="17"/>
  <c r="L16" i="17"/>
  <c r="K16" i="17"/>
  <c r="J16" i="17"/>
  <c r="I16" i="17"/>
  <c r="E16" i="17"/>
  <c r="D16" i="17"/>
  <c r="H16" i="17" s="1"/>
  <c r="Q15" i="17"/>
  <c r="P15" i="17"/>
  <c r="O15" i="17"/>
  <c r="N15" i="17"/>
  <c r="M15" i="17"/>
  <c r="L15" i="17"/>
  <c r="K15" i="17"/>
  <c r="J15" i="17"/>
  <c r="I15" i="17"/>
  <c r="E15" i="17"/>
  <c r="D15" i="17"/>
  <c r="H15" i="17" s="1"/>
  <c r="Q14" i="17"/>
  <c r="P14" i="17"/>
  <c r="O14" i="17"/>
  <c r="N14" i="17"/>
  <c r="M14" i="17"/>
  <c r="L14" i="17"/>
  <c r="K14" i="17"/>
  <c r="J14" i="17"/>
  <c r="I14" i="17"/>
  <c r="E14" i="17"/>
  <c r="D14" i="17"/>
  <c r="H14" i="17" s="1"/>
  <c r="Q13" i="17"/>
  <c r="P13" i="17"/>
  <c r="O13" i="17"/>
  <c r="N13" i="17"/>
  <c r="M13" i="17"/>
  <c r="L13" i="17"/>
  <c r="K13" i="17"/>
  <c r="J13" i="17"/>
  <c r="I13" i="17"/>
  <c r="E13" i="17"/>
  <c r="D13" i="17"/>
  <c r="H13" i="17" s="1"/>
  <c r="Q12" i="17"/>
  <c r="P12" i="17"/>
  <c r="O12" i="17"/>
  <c r="N12" i="17"/>
  <c r="M12" i="17"/>
  <c r="L12" i="17"/>
  <c r="K12" i="17"/>
  <c r="J12" i="17"/>
  <c r="I12" i="17"/>
  <c r="E12" i="17"/>
  <c r="D12" i="17"/>
  <c r="H12" i="17" s="1"/>
  <c r="Q11" i="17"/>
  <c r="P11" i="17"/>
  <c r="O11" i="17"/>
  <c r="N11" i="17"/>
  <c r="M11" i="17"/>
  <c r="L11" i="17"/>
  <c r="K11" i="17"/>
  <c r="J11" i="17"/>
  <c r="I11" i="17"/>
  <c r="E11" i="17"/>
  <c r="D11" i="17"/>
  <c r="H11" i="17" s="1"/>
  <c r="Q9" i="17"/>
  <c r="P9" i="17"/>
  <c r="O9" i="17"/>
  <c r="N9" i="17"/>
  <c r="M9" i="17"/>
  <c r="L9" i="17"/>
  <c r="K9" i="17"/>
  <c r="J9" i="17"/>
  <c r="I9" i="17"/>
  <c r="E9" i="17"/>
  <c r="D9" i="17"/>
  <c r="Q8" i="17"/>
  <c r="P8" i="17"/>
  <c r="O8" i="17"/>
  <c r="N8" i="17"/>
  <c r="M8" i="17"/>
  <c r="L8" i="17"/>
  <c r="K8" i="17"/>
  <c r="J8" i="17"/>
  <c r="I8" i="17"/>
  <c r="E8" i="17"/>
  <c r="D8" i="17"/>
  <c r="H8" i="17" s="1"/>
  <c r="Q7" i="17"/>
  <c r="P7" i="17"/>
  <c r="O7" i="17"/>
  <c r="N7" i="17"/>
  <c r="M7" i="17"/>
  <c r="L7" i="17"/>
  <c r="K7" i="17"/>
  <c r="J7" i="17"/>
  <c r="I7" i="17"/>
  <c r="E7" i="17"/>
  <c r="D7" i="17"/>
  <c r="H7" i="17" s="1"/>
  <c r="Q6" i="17"/>
  <c r="P6" i="17"/>
  <c r="O6" i="17"/>
  <c r="N6" i="17"/>
  <c r="M6" i="17"/>
  <c r="L6" i="17"/>
  <c r="K6" i="17"/>
  <c r="J6" i="17"/>
  <c r="I6" i="17"/>
  <c r="E6" i="17"/>
  <c r="D6" i="17"/>
  <c r="H6" i="17" s="1"/>
  <c r="Q5" i="17"/>
  <c r="Q23" i="17" s="1"/>
  <c r="P5" i="17"/>
  <c r="P23" i="17" s="1"/>
  <c r="O5" i="17"/>
  <c r="O23" i="17" s="1"/>
  <c r="N5" i="17"/>
  <c r="N23" i="17" s="1"/>
  <c r="M5" i="17"/>
  <c r="M23" i="17" s="1"/>
  <c r="L5" i="17"/>
  <c r="L23" i="17" s="1"/>
  <c r="K5" i="17"/>
  <c r="K23" i="17" s="1"/>
  <c r="J5" i="17"/>
  <c r="J23" i="17" s="1"/>
  <c r="I5" i="17"/>
  <c r="I23" i="17" s="1"/>
  <c r="E5" i="17"/>
  <c r="E23" i="17" s="1"/>
  <c r="D5" i="17"/>
  <c r="Q4" i="17"/>
  <c r="Q27" i="17" s="1"/>
  <c r="P4" i="17"/>
  <c r="P27" i="17" s="1"/>
  <c r="O4" i="17"/>
  <c r="O27" i="17" s="1"/>
  <c r="N4" i="17"/>
  <c r="N27" i="17" s="1"/>
  <c r="M4" i="17"/>
  <c r="M27" i="17" s="1"/>
  <c r="L4" i="17"/>
  <c r="L27" i="17" s="1"/>
  <c r="L30" i="17" s="1"/>
  <c r="K4" i="17"/>
  <c r="K27" i="17" s="1"/>
  <c r="K30" i="17" s="1"/>
  <c r="J4" i="17"/>
  <c r="J27" i="17" s="1"/>
  <c r="I4" i="17"/>
  <c r="I27" i="17" s="1"/>
  <c r="E4" i="17"/>
  <c r="E27" i="17" s="1"/>
  <c r="D4" i="17"/>
  <c r="H3" i="17"/>
  <c r="Q2" i="17"/>
  <c r="Q20" i="17" s="1"/>
  <c r="P2" i="17"/>
  <c r="P20" i="17" s="1"/>
  <c r="O2" i="17"/>
  <c r="O20" i="17" s="1"/>
  <c r="N2" i="17"/>
  <c r="N20" i="17" s="1"/>
  <c r="M2" i="17"/>
  <c r="M20" i="17" s="1"/>
  <c r="L2" i="17"/>
  <c r="L20" i="17" s="1"/>
  <c r="K2" i="17"/>
  <c r="K20" i="17" s="1"/>
  <c r="J2" i="17"/>
  <c r="J20" i="17" s="1"/>
  <c r="I2" i="17"/>
  <c r="E2" i="17"/>
  <c r="D2" i="17"/>
  <c r="H2" i="17" s="1"/>
  <c r="Q37" i="16"/>
  <c r="P37" i="16"/>
  <c r="O37" i="16"/>
  <c r="N37" i="16"/>
  <c r="M37" i="16"/>
  <c r="L37" i="16"/>
  <c r="K37" i="16"/>
  <c r="J37" i="16"/>
  <c r="I37" i="16"/>
  <c r="H37" i="16"/>
  <c r="E37" i="16"/>
  <c r="D37" i="16"/>
  <c r="Q36" i="16"/>
  <c r="P36" i="16"/>
  <c r="O36" i="16"/>
  <c r="N36" i="16"/>
  <c r="M36" i="16"/>
  <c r="L36" i="16"/>
  <c r="K36" i="16"/>
  <c r="J36" i="16"/>
  <c r="I36" i="16"/>
  <c r="H36" i="16"/>
  <c r="E36" i="16"/>
  <c r="D36" i="16"/>
  <c r="Q35" i="16"/>
  <c r="P35" i="16"/>
  <c r="O35" i="16"/>
  <c r="N35" i="16"/>
  <c r="M35" i="16"/>
  <c r="L35" i="16"/>
  <c r="K35" i="16"/>
  <c r="J35" i="16"/>
  <c r="I35" i="16"/>
  <c r="E35" i="16"/>
  <c r="D35" i="16"/>
  <c r="H35" i="16" s="1"/>
  <c r="Q34" i="16"/>
  <c r="P34" i="16"/>
  <c r="O34" i="16"/>
  <c r="N34" i="16"/>
  <c r="M34" i="16"/>
  <c r="L34" i="16"/>
  <c r="K34" i="16"/>
  <c r="J34" i="16"/>
  <c r="I34" i="16"/>
  <c r="E34" i="16"/>
  <c r="D34" i="16"/>
  <c r="H34" i="16" s="1"/>
  <c r="Q33" i="16"/>
  <c r="P33" i="16"/>
  <c r="O33" i="16"/>
  <c r="N33" i="16"/>
  <c r="M33" i="16"/>
  <c r="L33" i="16"/>
  <c r="K33" i="16"/>
  <c r="J33" i="16"/>
  <c r="I33" i="16"/>
  <c r="E33" i="16"/>
  <c r="D33" i="16"/>
  <c r="H33" i="16" s="1"/>
  <c r="Q32" i="16"/>
  <c r="P32" i="16"/>
  <c r="O32" i="16"/>
  <c r="N32" i="16"/>
  <c r="M32" i="16"/>
  <c r="L32" i="16"/>
  <c r="K32" i="16"/>
  <c r="J32" i="16"/>
  <c r="I32" i="16"/>
  <c r="E32" i="16"/>
  <c r="D32" i="16"/>
  <c r="H32" i="16" s="1"/>
  <c r="Q25" i="16"/>
  <c r="P25" i="16"/>
  <c r="O25" i="16"/>
  <c r="N25" i="16"/>
  <c r="M25" i="16"/>
  <c r="L25" i="16"/>
  <c r="L29" i="16" s="1"/>
  <c r="K25" i="16"/>
  <c r="K29" i="16" s="1"/>
  <c r="J25" i="16"/>
  <c r="I25" i="16"/>
  <c r="E25" i="16"/>
  <c r="D25" i="16"/>
  <c r="H25" i="16" s="1"/>
  <c r="H29" i="16" s="1"/>
  <c r="Q21" i="16"/>
  <c r="P21" i="16"/>
  <c r="O21" i="16"/>
  <c r="N21" i="16"/>
  <c r="M21" i="16"/>
  <c r="L21" i="16"/>
  <c r="K21" i="16"/>
  <c r="J21" i="16"/>
  <c r="I21" i="16"/>
  <c r="E21" i="16"/>
  <c r="D21" i="16"/>
  <c r="Q16" i="16"/>
  <c r="P16" i="16"/>
  <c r="O16" i="16"/>
  <c r="N16" i="16"/>
  <c r="M16" i="16"/>
  <c r="L16" i="16"/>
  <c r="K16" i="16"/>
  <c r="J16" i="16"/>
  <c r="I16" i="16"/>
  <c r="E16" i="16"/>
  <c r="D16" i="16"/>
  <c r="H16" i="16" s="1"/>
  <c r="Q15" i="16"/>
  <c r="P15" i="16"/>
  <c r="O15" i="16"/>
  <c r="N15" i="16"/>
  <c r="M15" i="16"/>
  <c r="L15" i="16"/>
  <c r="K15" i="16"/>
  <c r="J15" i="16"/>
  <c r="I15" i="16"/>
  <c r="E15" i="16"/>
  <c r="D15" i="16"/>
  <c r="H15" i="16" s="1"/>
  <c r="Q14" i="16"/>
  <c r="P14" i="16"/>
  <c r="O14" i="16"/>
  <c r="N14" i="16"/>
  <c r="M14" i="16"/>
  <c r="L14" i="16"/>
  <c r="K14" i="16"/>
  <c r="J14" i="16"/>
  <c r="I14" i="16"/>
  <c r="E14" i="16"/>
  <c r="D14" i="16"/>
  <c r="H14" i="16" s="1"/>
  <c r="Q13" i="16"/>
  <c r="P13" i="16"/>
  <c r="O13" i="16"/>
  <c r="N13" i="16"/>
  <c r="M13" i="16"/>
  <c r="L13" i="16"/>
  <c r="K13" i="16"/>
  <c r="J13" i="16"/>
  <c r="I13" i="16"/>
  <c r="E13" i="16"/>
  <c r="D13" i="16"/>
  <c r="H13" i="16" s="1"/>
  <c r="Q12" i="16"/>
  <c r="P12" i="16"/>
  <c r="O12" i="16"/>
  <c r="N12" i="16"/>
  <c r="M12" i="16"/>
  <c r="L12" i="16"/>
  <c r="K12" i="16"/>
  <c r="J12" i="16"/>
  <c r="I12" i="16"/>
  <c r="E12" i="16"/>
  <c r="D12" i="16"/>
  <c r="H12" i="16" s="1"/>
  <c r="Q11" i="16"/>
  <c r="P11" i="16"/>
  <c r="O11" i="16"/>
  <c r="N11" i="16"/>
  <c r="M11" i="16"/>
  <c r="L11" i="16"/>
  <c r="K11" i="16"/>
  <c r="J11" i="16"/>
  <c r="I11" i="16"/>
  <c r="E11" i="16"/>
  <c r="D11" i="16"/>
  <c r="H11" i="16" s="1"/>
  <c r="Q9" i="16"/>
  <c r="P9" i="16"/>
  <c r="O9" i="16"/>
  <c r="N9" i="16"/>
  <c r="M9" i="16"/>
  <c r="L9" i="16"/>
  <c r="K9" i="16"/>
  <c r="J9" i="16"/>
  <c r="I9" i="16"/>
  <c r="E9" i="16"/>
  <c r="D9" i="16"/>
  <c r="Q8" i="16"/>
  <c r="P8" i="16"/>
  <c r="O8" i="16"/>
  <c r="N8" i="16"/>
  <c r="M8" i="16"/>
  <c r="L8" i="16"/>
  <c r="K8" i="16"/>
  <c r="J8" i="16"/>
  <c r="I8" i="16"/>
  <c r="E8" i="16"/>
  <c r="D8" i="16"/>
  <c r="H8" i="16" s="1"/>
  <c r="Q7" i="16"/>
  <c r="P7" i="16"/>
  <c r="O7" i="16"/>
  <c r="N7" i="16"/>
  <c r="M7" i="16"/>
  <c r="L7" i="16"/>
  <c r="K7" i="16"/>
  <c r="J7" i="16"/>
  <c r="I7" i="16"/>
  <c r="E7" i="16"/>
  <c r="D7" i="16"/>
  <c r="H7" i="16" s="1"/>
  <c r="Q6" i="16"/>
  <c r="P6" i="16"/>
  <c r="O6" i="16"/>
  <c r="N6" i="16"/>
  <c r="M6" i="16"/>
  <c r="L6" i="16"/>
  <c r="K6" i="16"/>
  <c r="J6" i="16"/>
  <c r="I6" i="16"/>
  <c r="E6" i="16"/>
  <c r="D6" i="16"/>
  <c r="H6" i="16" s="1"/>
  <c r="Q5" i="16"/>
  <c r="Q23" i="16" s="1"/>
  <c r="P5" i="16"/>
  <c r="P23" i="16" s="1"/>
  <c r="O5" i="16"/>
  <c r="O23" i="16" s="1"/>
  <c r="N5" i="16"/>
  <c r="N23" i="16" s="1"/>
  <c r="M5" i="16"/>
  <c r="M23" i="16" s="1"/>
  <c r="L5" i="16"/>
  <c r="L23" i="16" s="1"/>
  <c r="K5" i="16"/>
  <c r="K23" i="16" s="1"/>
  <c r="J5" i="16"/>
  <c r="J23" i="16" s="1"/>
  <c r="I5" i="16"/>
  <c r="I23" i="16" s="1"/>
  <c r="E5" i="16"/>
  <c r="E23" i="16" s="1"/>
  <c r="D5" i="16"/>
  <c r="Q4" i="16"/>
  <c r="Q27" i="16" s="1"/>
  <c r="P4" i="16"/>
  <c r="P27" i="16" s="1"/>
  <c r="O4" i="16"/>
  <c r="O27" i="16" s="1"/>
  <c r="N4" i="16"/>
  <c r="N27" i="16" s="1"/>
  <c r="M4" i="16"/>
  <c r="M27" i="16" s="1"/>
  <c r="L4" i="16"/>
  <c r="L27" i="16" s="1"/>
  <c r="L30" i="16" s="1"/>
  <c r="K4" i="16"/>
  <c r="K27" i="16" s="1"/>
  <c r="K30" i="16" s="1"/>
  <c r="J4" i="16"/>
  <c r="J27" i="16" s="1"/>
  <c r="I4" i="16"/>
  <c r="I27" i="16" s="1"/>
  <c r="E4" i="16"/>
  <c r="E27" i="16" s="1"/>
  <c r="D4" i="16"/>
  <c r="H3" i="16"/>
  <c r="Q2" i="16"/>
  <c r="Q20" i="16" s="1"/>
  <c r="P2" i="16"/>
  <c r="P20" i="16" s="1"/>
  <c r="O2" i="16"/>
  <c r="O20" i="16" s="1"/>
  <c r="N2" i="16"/>
  <c r="N20" i="16" s="1"/>
  <c r="M2" i="16"/>
  <c r="M20" i="16" s="1"/>
  <c r="L2" i="16"/>
  <c r="L20" i="16" s="1"/>
  <c r="K2" i="16"/>
  <c r="K20" i="16" s="1"/>
  <c r="J2" i="16"/>
  <c r="J20" i="16" s="1"/>
  <c r="I2" i="16"/>
  <c r="E2" i="16"/>
  <c r="D2" i="16"/>
  <c r="H2" i="16" s="1"/>
  <c r="Q37" i="15"/>
  <c r="P37" i="15"/>
  <c r="O37" i="15"/>
  <c r="N37" i="15"/>
  <c r="M37" i="15"/>
  <c r="L37" i="15"/>
  <c r="K37" i="15"/>
  <c r="J37" i="15"/>
  <c r="I37" i="15"/>
  <c r="H37" i="15"/>
  <c r="E37" i="15"/>
  <c r="D37" i="15"/>
  <c r="Q36" i="15"/>
  <c r="P36" i="15"/>
  <c r="O36" i="15"/>
  <c r="N36" i="15"/>
  <c r="M36" i="15"/>
  <c r="L36" i="15"/>
  <c r="K36" i="15"/>
  <c r="J36" i="15"/>
  <c r="I36" i="15"/>
  <c r="H36" i="15"/>
  <c r="E36" i="15"/>
  <c r="D36" i="15"/>
  <c r="Q35" i="15"/>
  <c r="P35" i="15"/>
  <c r="O35" i="15"/>
  <c r="N35" i="15"/>
  <c r="M35" i="15"/>
  <c r="L35" i="15"/>
  <c r="K35" i="15"/>
  <c r="J35" i="15"/>
  <c r="I35" i="15"/>
  <c r="E35" i="15"/>
  <c r="D35" i="15"/>
  <c r="H35" i="15" s="1"/>
  <c r="Q34" i="15"/>
  <c r="P34" i="15"/>
  <c r="O34" i="15"/>
  <c r="N34" i="15"/>
  <c r="M34" i="15"/>
  <c r="L34" i="15"/>
  <c r="K34" i="15"/>
  <c r="J34" i="15"/>
  <c r="I34" i="15"/>
  <c r="E34" i="15"/>
  <c r="D34" i="15"/>
  <c r="H34" i="15" s="1"/>
  <c r="Q33" i="15"/>
  <c r="P33" i="15"/>
  <c r="O33" i="15"/>
  <c r="N33" i="15"/>
  <c r="M33" i="15"/>
  <c r="L33" i="15"/>
  <c r="K33" i="15"/>
  <c r="J33" i="15"/>
  <c r="I33" i="15"/>
  <c r="E33" i="15"/>
  <c r="D33" i="15"/>
  <c r="H33" i="15" s="1"/>
  <c r="Q32" i="15"/>
  <c r="P32" i="15"/>
  <c r="O32" i="15"/>
  <c r="N32" i="15"/>
  <c r="M32" i="15"/>
  <c r="L32" i="15"/>
  <c r="K32" i="15"/>
  <c r="J32" i="15"/>
  <c r="I32" i="15"/>
  <c r="E32" i="15"/>
  <c r="D32" i="15"/>
  <c r="H32" i="15" s="1"/>
  <c r="Q25" i="15"/>
  <c r="P25" i="15"/>
  <c r="O25" i="15"/>
  <c r="N25" i="15"/>
  <c r="M25" i="15"/>
  <c r="L25" i="15"/>
  <c r="L29" i="15" s="1"/>
  <c r="K25" i="15"/>
  <c r="K29" i="15" s="1"/>
  <c r="J25" i="15"/>
  <c r="I25" i="15"/>
  <c r="E25" i="15"/>
  <c r="D25" i="15"/>
  <c r="H25" i="15" s="1"/>
  <c r="H29" i="15" s="1"/>
  <c r="Q21" i="15"/>
  <c r="P21" i="15"/>
  <c r="O21" i="15"/>
  <c r="N21" i="15"/>
  <c r="M21" i="15"/>
  <c r="L21" i="15"/>
  <c r="K21" i="15"/>
  <c r="J21" i="15"/>
  <c r="I21" i="15"/>
  <c r="E21" i="15"/>
  <c r="D21" i="15"/>
  <c r="Q16" i="15"/>
  <c r="P16" i="15"/>
  <c r="O16" i="15"/>
  <c r="N16" i="15"/>
  <c r="M16" i="15"/>
  <c r="L16" i="15"/>
  <c r="K16" i="15"/>
  <c r="J16" i="15"/>
  <c r="I16" i="15"/>
  <c r="E16" i="15"/>
  <c r="D16" i="15"/>
  <c r="H16" i="15" s="1"/>
  <c r="Q15" i="15"/>
  <c r="P15" i="15"/>
  <c r="O15" i="15"/>
  <c r="N15" i="15"/>
  <c r="M15" i="15"/>
  <c r="L15" i="15"/>
  <c r="K15" i="15"/>
  <c r="J15" i="15"/>
  <c r="I15" i="15"/>
  <c r="E15" i="15"/>
  <c r="D15" i="15"/>
  <c r="H15" i="15" s="1"/>
  <c r="Q14" i="15"/>
  <c r="P14" i="15"/>
  <c r="O14" i="15"/>
  <c r="N14" i="15"/>
  <c r="M14" i="15"/>
  <c r="L14" i="15"/>
  <c r="K14" i="15"/>
  <c r="J14" i="15"/>
  <c r="I14" i="15"/>
  <c r="E14" i="15"/>
  <c r="D14" i="15"/>
  <c r="H14" i="15" s="1"/>
  <c r="Q13" i="15"/>
  <c r="P13" i="15"/>
  <c r="O13" i="15"/>
  <c r="N13" i="15"/>
  <c r="M13" i="15"/>
  <c r="L13" i="15"/>
  <c r="K13" i="15"/>
  <c r="J13" i="15"/>
  <c r="I13" i="15"/>
  <c r="E13" i="15"/>
  <c r="D13" i="15"/>
  <c r="H13" i="15" s="1"/>
  <c r="Q12" i="15"/>
  <c r="P12" i="15"/>
  <c r="O12" i="15"/>
  <c r="N12" i="15"/>
  <c r="M12" i="15"/>
  <c r="L12" i="15"/>
  <c r="K12" i="15"/>
  <c r="J12" i="15"/>
  <c r="I12" i="15"/>
  <c r="E12" i="15"/>
  <c r="D12" i="15"/>
  <c r="H12" i="15" s="1"/>
  <c r="Q11" i="15"/>
  <c r="P11" i="15"/>
  <c r="O11" i="15"/>
  <c r="N11" i="15"/>
  <c r="M11" i="15"/>
  <c r="L11" i="15"/>
  <c r="K11" i="15"/>
  <c r="J11" i="15"/>
  <c r="I11" i="15"/>
  <c r="E11" i="15"/>
  <c r="D11" i="15"/>
  <c r="H11" i="15" s="1"/>
  <c r="Q9" i="15"/>
  <c r="P9" i="15"/>
  <c r="O9" i="15"/>
  <c r="N9" i="15"/>
  <c r="M9" i="15"/>
  <c r="L9" i="15"/>
  <c r="K9" i="15"/>
  <c r="J9" i="15"/>
  <c r="I9" i="15"/>
  <c r="E9" i="15"/>
  <c r="D9" i="15"/>
  <c r="Q8" i="15"/>
  <c r="P8" i="15"/>
  <c r="O8" i="15"/>
  <c r="N8" i="15"/>
  <c r="M8" i="15"/>
  <c r="L8" i="15"/>
  <c r="K8" i="15"/>
  <c r="J8" i="15"/>
  <c r="I8" i="15"/>
  <c r="E8" i="15"/>
  <c r="D8" i="15"/>
  <c r="H8" i="15" s="1"/>
  <c r="Q7" i="15"/>
  <c r="P7" i="15"/>
  <c r="O7" i="15"/>
  <c r="N7" i="15"/>
  <c r="M7" i="15"/>
  <c r="L7" i="15"/>
  <c r="K7" i="15"/>
  <c r="J7" i="15"/>
  <c r="I7" i="15"/>
  <c r="E7" i="15"/>
  <c r="D7" i="15"/>
  <c r="H7" i="15" s="1"/>
  <c r="Q6" i="15"/>
  <c r="P6" i="15"/>
  <c r="O6" i="15"/>
  <c r="N6" i="15"/>
  <c r="M6" i="15"/>
  <c r="L6" i="15"/>
  <c r="K6" i="15"/>
  <c r="J6" i="15"/>
  <c r="I6" i="15"/>
  <c r="E6" i="15"/>
  <c r="D6" i="15"/>
  <c r="H6" i="15" s="1"/>
  <c r="Q5" i="15"/>
  <c r="Q23" i="15" s="1"/>
  <c r="P5" i="15"/>
  <c r="P23" i="15" s="1"/>
  <c r="O5" i="15"/>
  <c r="O23" i="15" s="1"/>
  <c r="N5" i="15"/>
  <c r="N23" i="15" s="1"/>
  <c r="M5" i="15"/>
  <c r="M23" i="15" s="1"/>
  <c r="L5" i="15"/>
  <c r="L23" i="15" s="1"/>
  <c r="K5" i="15"/>
  <c r="K23" i="15" s="1"/>
  <c r="J5" i="15"/>
  <c r="J23" i="15" s="1"/>
  <c r="I5" i="15"/>
  <c r="I23" i="15" s="1"/>
  <c r="E5" i="15"/>
  <c r="E23" i="15" s="1"/>
  <c r="D5" i="15"/>
  <c r="Q4" i="15"/>
  <c r="Q27" i="15" s="1"/>
  <c r="P4" i="15"/>
  <c r="P27" i="15" s="1"/>
  <c r="O4" i="15"/>
  <c r="O27" i="15" s="1"/>
  <c r="N4" i="15"/>
  <c r="N27" i="15" s="1"/>
  <c r="M4" i="15"/>
  <c r="M27" i="15" s="1"/>
  <c r="L4" i="15"/>
  <c r="L27" i="15" s="1"/>
  <c r="L30" i="15" s="1"/>
  <c r="K4" i="15"/>
  <c r="K27" i="15" s="1"/>
  <c r="K30" i="15" s="1"/>
  <c r="J4" i="15"/>
  <c r="J27" i="15" s="1"/>
  <c r="I4" i="15"/>
  <c r="I27" i="15" s="1"/>
  <c r="E4" i="15"/>
  <c r="E27" i="15" s="1"/>
  <c r="D4" i="15"/>
  <c r="H3" i="15"/>
  <c r="Q2" i="15"/>
  <c r="Q20" i="15" s="1"/>
  <c r="P2" i="15"/>
  <c r="P20" i="15" s="1"/>
  <c r="O2" i="15"/>
  <c r="O20" i="15" s="1"/>
  <c r="N2" i="15"/>
  <c r="N20" i="15" s="1"/>
  <c r="M2" i="15"/>
  <c r="M20" i="15" s="1"/>
  <c r="L2" i="15"/>
  <c r="L20" i="15" s="1"/>
  <c r="K2" i="15"/>
  <c r="K20" i="15" s="1"/>
  <c r="J2" i="15"/>
  <c r="J20" i="15" s="1"/>
  <c r="I2" i="15"/>
  <c r="E2" i="15"/>
  <c r="D2" i="15"/>
  <c r="Q37" i="14"/>
  <c r="P37" i="14"/>
  <c r="O37" i="14"/>
  <c r="N37" i="14"/>
  <c r="M37" i="14"/>
  <c r="L37" i="14"/>
  <c r="K37" i="14"/>
  <c r="J37" i="14"/>
  <c r="I37" i="14"/>
  <c r="H37" i="14"/>
  <c r="E37" i="14"/>
  <c r="D37" i="14"/>
  <c r="Q36" i="14"/>
  <c r="P36" i="14"/>
  <c r="O36" i="14"/>
  <c r="N36" i="14"/>
  <c r="M36" i="14"/>
  <c r="L36" i="14"/>
  <c r="K36" i="14"/>
  <c r="J36" i="14"/>
  <c r="I36" i="14"/>
  <c r="H36" i="14"/>
  <c r="E36" i="14"/>
  <c r="D36" i="14"/>
  <c r="Q35" i="14"/>
  <c r="P35" i="14"/>
  <c r="O35" i="14"/>
  <c r="N35" i="14"/>
  <c r="M35" i="14"/>
  <c r="L35" i="14"/>
  <c r="K35" i="14"/>
  <c r="J35" i="14"/>
  <c r="I35" i="14"/>
  <c r="E35" i="14"/>
  <c r="D35" i="14"/>
  <c r="H35" i="14" s="1"/>
  <c r="Q34" i="14"/>
  <c r="P34" i="14"/>
  <c r="O34" i="14"/>
  <c r="N34" i="14"/>
  <c r="M34" i="14"/>
  <c r="L34" i="14"/>
  <c r="K34" i="14"/>
  <c r="J34" i="14"/>
  <c r="I34" i="14"/>
  <c r="E34" i="14"/>
  <c r="D34" i="14"/>
  <c r="H34" i="14" s="1"/>
  <c r="Q33" i="14"/>
  <c r="P33" i="14"/>
  <c r="O33" i="14"/>
  <c r="N33" i="14"/>
  <c r="M33" i="14"/>
  <c r="L33" i="14"/>
  <c r="K33" i="14"/>
  <c r="J33" i="14"/>
  <c r="I33" i="14"/>
  <c r="E33" i="14"/>
  <c r="D33" i="14"/>
  <c r="H33" i="14" s="1"/>
  <c r="Q32" i="14"/>
  <c r="P32" i="14"/>
  <c r="O32" i="14"/>
  <c r="N32" i="14"/>
  <c r="M32" i="14"/>
  <c r="L32" i="14"/>
  <c r="K32" i="14"/>
  <c r="J32" i="14"/>
  <c r="I32" i="14"/>
  <c r="E32" i="14"/>
  <c r="D32" i="14"/>
  <c r="H32" i="14" s="1"/>
  <c r="Q25" i="14"/>
  <c r="P25" i="14"/>
  <c r="O25" i="14"/>
  <c r="N25" i="14"/>
  <c r="M25" i="14"/>
  <c r="L25" i="14"/>
  <c r="L29" i="14" s="1"/>
  <c r="K25" i="14"/>
  <c r="K29" i="14" s="1"/>
  <c r="J25" i="14"/>
  <c r="I25" i="14"/>
  <c r="E25" i="14"/>
  <c r="D25" i="14"/>
  <c r="H25" i="14" s="1"/>
  <c r="H29" i="14" s="1"/>
  <c r="Q21" i="14"/>
  <c r="P21" i="14"/>
  <c r="O21" i="14"/>
  <c r="N21" i="14"/>
  <c r="M21" i="14"/>
  <c r="L21" i="14"/>
  <c r="K21" i="14"/>
  <c r="J21" i="14"/>
  <c r="I21" i="14"/>
  <c r="E21" i="14"/>
  <c r="D21" i="14"/>
  <c r="H21" i="14" s="1"/>
  <c r="Q16" i="14"/>
  <c r="P16" i="14"/>
  <c r="O16" i="14"/>
  <c r="N16" i="14"/>
  <c r="M16" i="14"/>
  <c r="L16" i="14"/>
  <c r="K16" i="14"/>
  <c r="J16" i="14"/>
  <c r="I16" i="14"/>
  <c r="E16" i="14"/>
  <c r="D16" i="14"/>
  <c r="H16" i="14" s="1"/>
  <c r="Q15" i="14"/>
  <c r="P15" i="14"/>
  <c r="O15" i="14"/>
  <c r="N15" i="14"/>
  <c r="M15" i="14"/>
  <c r="L15" i="14"/>
  <c r="K15" i="14"/>
  <c r="J15" i="14"/>
  <c r="I15" i="14"/>
  <c r="E15" i="14"/>
  <c r="D15" i="14"/>
  <c r="H15" i="14" s="1"/>
  <c r="Q14" i="14"/>
  <c r="P14" i="14"/>
  <c r="O14" i="14"/>
  <c r="N14" i="14"/>
  <c r="M14" i="14"/>
  <c r="L14" i="14"/>
  <c r="K14" i="14"/>
  <c r="J14" i="14"/>
  <c r="I14" i="14"/>
  <c r="E14" i="14"/>
  <c r="D14" i="14"/>
  <c r="H14" i="14" s="1"/>
  <c r="Q13" i="14"/>
  <c r="P13" i="14"/>
  <c r="O13" i="14"/>
  <c r="N13" i="14"/>
  <c r="M13" i="14"/>
  <c r="L13" i="14"/>
  <c r="K13" i="14"/>
  <c r="J13" i="14"/>
  <c r="I13" i="14"/>
  <c r="E13" i="14"/>
  <c r="D13" i="14"/>
  <c r="H13" i="14" s="1"/>
  <c r="Q12" i="14"/>
  <c r="P12" i="14"/>
  <c r="O12" i="14"/>
  <c r="N12" i="14"/>
  <c r="M12" i="14"/>
  <c r="L12" i="14"/>
  <c r="K12" i="14"/>
  <c r="J12" i="14"/>
  <c r="I12" i="14"/>
  <c r="E12" i="14"/>
  <c r="D12" i="14"/>
  <c r="H12" i="14" s="1"/>
  <c r="Q11" i="14"/>
  <c r="P11" i="14"/>
  <c r="O11" i="14"/>
  <c r="N11" i="14"/>
  <c r="M11" i="14"/>
  <c r="L11" i="14"/>
  <c r="K11" i="14"/>
  <c r="J11" i="14"/>
  <c r="I11" i="14"/>
  <c r="E11" i="14"/>
  <c r="D11" i="14"/>
  <c r="H11" i="14" s="1"/>
  <c r="Q9" i="14"/>
  <c r="P9" i="14"/>
  <c r="O9" i="14"/>
  <c r="N9" i="14"/>
  <c r="M9" i="14"/>
  <c r="L9" i="14"/>
  <c r="K9" i="14"/>
  <c r="J9" i="14"/>
  <c r="I9" i="14"/>
  <c r="E9" i="14"/>
  <c r="D9" i="14"/>
  <c r="Q8" i="14"/>
  <c r="P8" i="14"/>
  <c r="O8" i="14"/>
  <c r="N8" i="14"/>
  <c r="M8" i="14"/>
  <c r="L8" i="14"/>
  <c r="K8" i="14"/>
  <c r="J8" i="14"/>
  <c r="I8" i="14"/>
  <c r="E8" i="14"/>
  <c r="D8" i="14"/>
  <c r="H8" i="14" s="1"/>
  <c r="Q7" i="14"/>
  <c r="P7" i="14"/>
  <c r="O7" i="14"/>
  <c r="N7" i="14"/>
  <c r="M7" i="14"/>
  <c r="L7" i="14"/>
  <c r="K7" i="14"/>
  <c r="J7" i="14"/>
  <c r="I7" i="14"/>
  <c r="E7" i="14"/>
  <c r="D7" i="14"/>
  <c r="H7" i="14" s="1"/>
  <c r="Q6" i="14"/>
  <c r="P6" i="14"/>
  <c r="O6" i="14"/>
  <c r="N6" i="14"/>
  <c r="M6" i="14"/>
  <c r="L6" i="14"/>
  <c r="K6" i="14"/>
  <c r="J6" i="14"/>
  <c r="I6" i="14"/>
  <c r="E6" i="14"/>
  <c r="D6" i="14"/>
  <c r="H6" i="14" s="1"/>
  <c r="Q5" i="14"/>
  <c r="Q23" i="14" s="1"/>
  <c r="P5" i="14"/>
  <c r="P23" i="14" s="1"/>
  <c r="O5" i="14"/>
  <c r="O23" i="14" s="1"/>
  <c r="N5" i="14"/>
  <c r="N23" i="14" s="1"/>
  <c r="M5" i="14"/>
  <c r="M23" i="14" s="1"/>
  <c r="L5" i="14"/>
  <c r="L23" i="14" s="1"/>
  <c r="K5" i="14"/>
  <c r="K23" i="14" s="1"/>
  <c r="J5" i="14"/>
  <c r="J23" i="14" s="1"/>
  <c r="I5" i="14"/>
  <c r="I23" i="14" s="1"/>
  <c r="E5" i="14"/>
  <c r="E23" i="14" s="1"/>
  <c r="D5" i="14"/>
  <c r="Q4" i="14"/>
  <c r="Q27" i="14" s="1"/>
  <c r="P4" i="14"/>
  <c r="P27" i="14" s="1"/>
  <c r="O4" i="14"/>
  <c r="O27" i="14" s="1"/>
  <c r="N4" i="14"/>
  <c r="N27" i="14" s="1"/>
  <c r="M4" i="14"/>
  <c r="M27" i="14" s="1"/>
  <c r="L4" i="14"/>
  <c r="L27" i="14" s="1"/>
  <c r="L30" i="14" s="1"/>
  <c r="K4" i="14"/>
  <c r="K27" i="14" s="1"/>
  <c r="K30" i="14" s="1"/>
  <c r="J4" i="14"/>
  <c r="J27" i="14" s="1"/>
  <c r="I4" i="14"/>
  <c r="I27" i="14" s="1"/>
  <c r="E4" i="14"/>
  <c r="E27" i="14" s="1"/>
  <c r="D4" i="14"/>
  <c r="H3" i="14"/>
  <c r="Q2" i="14"/>
  <c r="Q20" i="14" s="1"/>
  <c r="P2" i="14"/>
  <c r="P20" i="14" s="1"/>
  <c r="O2" i="14"/>
  <c r="O20" i="14" s="1"/>
  <c r="N2" i="14"/>
  <c r="N20" i="14" s="1"/>
  <c r="M2" i="14"/>
  <c r="M20" i="14" s="1"/>
  <c r="L2" i="14"/>
  <c r="L20" i="14" s="1"/>
  <c r="K2" i="14"/>
  <c r="K20" i="14" s="1"/>
  <c r="J2" i="14"/>
  <c r="J20" i="14" s="1"/>
  <c r="I2" i="14"/>
  <c r="I20" i="14" s="1"/>
  <c r="E2" i="14"/>
  <c r="E20" i="14" s="1"/>
  <c r="D2" i="14"/>
  <c r="J37" i="13"/>
  <c r="I37" i="13"/>
  <c r="H37" i="13"/>
  <c r="E37" i="13"/>
  <c r="D37" i="13"/>
  <c r="J36" i="13"/>
  <c r="I36" i="13"/>
  <c r="H36" i="13"/>
  <c r="E36" i="13"/>
  <c r="D36" i="13"/>
  <c r="J35" i="13"/>
  <c r="I35" i="13"/>
  <c r="E35" i="13"/>
  <c r="D35" i="13"/>
  <c r="H35" i="13" s="1"/>
  <c r="J34" i="13"/>
  <c r="I34" i="13"/>
  <c r="E34" i="13"/>
  <c r="D34" i="13"/>
  <c r="H34" i="13" s="1"/>
  <c r="J33" i="13"/>
  <c r="I33" i="13"/>
  <c r="E33" i="13"/>
  <c r="D33" i="13"/>
  <c r="H33" i="13" s="1"/>
  <c r="J32" i="13"/>
  <c r="I32" i="13"/>
  <c r="E32" i="13"/>
  <c r="D32" i="13"/>
  <c r="H32" i="13" s="1"/>
  <c r="J25" i="13"/>
  <c r="I25" i="13"/>
  <c r="E25" i="13"/>
  <c r="D25" i="13"/>
  <c r="H25" i="13" s="1"/>
  <c r="J21" i="13"/>
  <c r="I21" i="13"/>
  <c r="E21" i="13"/>
  <c r="D21" i="13"/>
  <c r="H21" i="13" s="1"/>
  <c r="J16" i="13"/>
  <c r="I16" i="13"/>
  <c r="E16" i="13"/>
  <c r="D16" i="13"/>
  <c r="H16" i="13" s="1"/>
  <c r="J15" i="13"/>
  <c r="I15" i="13"/>
  <c r="E15" i="13"/>
  <c r="D15" i="13"/>
  <c r="H15" i="13" s="1"/>
  <c r="J14" i="13"/>
  <c r="I14" i="13"/>
  <c r="E14" i="13"/>
  <c r="D14" i="13"/>
  <c r="H14" i="13" s="1"/>
  <c r="J13" i="13"/>
  <c r="I13" i="13"/>
  <c r="E13" i="13"/>
  <c r="D13" i="13"/>
  <c r="H13" i="13" s="1"/>
  <c r="J12" i="13"/>
  <c r="I12" i="13"/>
  <c r="E12" i="13"/>
  <c r="D12" i="13"/>
  <c r="H12" i="13" s="1"/>
  <c r="J11" i="13"/>
  <c r="I11" i="13"/>
  <c r="E11" i="13"/>
  <c r="D11" i="13"/>
  <c r="H11" i="13" s="1"/>
  <c r="J9" i="13"/>
  <c r="I9" i="13"/>
  <c r="E9" i="13"/>
  <c r="D9" i="13"/>
  <c r="J8" i="13"/>
  <c r="I8" i="13"/>
  <c r="E8" i="13"/>
  <c r="D8" i="13"/>
  <c r="H8" i="13" s="1"/>
  <c r="J7" i="13"/>
  <c r="I7" i="13"/>
  <c r="E7" i="13"/>
  <c r="D7" i="13"/>
  <c r="H7" i="13" s="1"/>
  <c r="J6" i="13"/>
  <c r="I6" i="13"/>
  <c r="E6" i="13"/>
  <c r="D6" i="13"/>
  <c r="H6" i="13" s="1"/>
  <c r="J5" i="13"/>
  <c r="J23" i="13" s="1"/>
  <c r="I5" i="13"/>
  <c r="I23" i="13" s="1"/>
  <c r="E5" i="13"/>
  <c r="E23" i="13" s="1"/>
  <c r="D5" i="13"/>
  <c r="J4" i="13"/>
  <c r="J27" i="13" s="1"/>
  <c r="I4" i="13"/>
  <c r="I27" i="13" s="1"/>
  <c r="E4" i="13"/>
  <c r="E27" i="13" s="1"/>
  <c r="D4" i="13"/>
  <c r="H3" i="13"/>
  <c r="J2" i="13"/>
  <c r="J20" i="13" s="1"/>
  <c r="I2" i="13"/>
  <c r="I20" i="13" s="1"/>
  <c r="E2" i="13"/>
  <c r="E20" i="13" s="1"/>
  <c r="D2" i="13"/>
  <c r="Q37" i="12"/>
  <c r="P37" i="12"/>
  <c r="O37" i="12"/>
  <c r="N37" i="12"/>
  <c r="M37" i="12"/>
  <c r="L37" i="12"/>
  <c r="K37" i="12"/>
  <c r="J37" i="12"/>
  <c r="I37" i="12"/>
  <c r="H37" i="12"/>
  <c r="E37" i="12"/>
  <c r="D37" i="12"/>
  <c r="Q36" i="12"/>
  <c r="P36" i="12"/>
  <c r="O36" i="12"/>
  <c r="N36" i="12"/>
  <c r="M36" i="12"/>
  <c r="L36" i="12"/>
  <c r="K36" i="12"/>
  <c r="J36" i="12"/>
  <c r="I36" i="12"/>
  <c r="H36" i="12"/>
  <c r="E36" i="12"/>
  <c r="D36" i="12"/>
  <c r="Q35" i="12"/>
  <c r="P35" i="12"/>
  <c r="O35" i="12"/>
  <c r="N35" i="12"/>
  <c r="M35" i="12"/>
  <c r="L35" i="12"/>
  <c r="K35" i="12"/>
  <c r="J35" i="12"/>
  <c r="I35" i="12"/>
  <c r="E35" i="12"/>
  <c r="D35" i="12"/>
  <c r="H35" i="12" s="1"/>
  <c r="Q34" i="12"/>
  <c r="P34" i="12"/>
  <c r="O34" i="12"/>
  <c r="N34" i="12"/>
  <c r="M34" i="12"/>
  <c r="L34" i="12"/>
  <c r="K34" i="12"/>
  <c r="J34" i="12"/>
  <c r="I34" i="12"/>
  <c r="E34" i="12"/>
  <c r="D34" i="12"/>
  <c r="H34" i="12" s="1"/>
  <c r="Q33" i="12"/>
  <c r="P33" i="12"/>
  <c r="O33" i="12"/>
  <c r="N33" i="12"/>
  <c r="M33" i="12"/>
  <c r="L33" i="12"/>
  <c r="K33" i="12"/>
  <c r="J33" i="12"/>
  <c r="I33" i="12"/>
  <c r="E33" i="12"/>
  <c r="D33" i="12"/>
  <c r="H33" i="12" s="1"/>
  <c r="Q32" i="12"/>
  <c r="P32" i="12"/>
  <c r="O32" i="12"/>
  <c r="N32" i="12"/>
  <c r="M32" i="12"/>
  <c r="L32" i="12"/>
  <c r="K32" i="12"/>
  <c r="J32" i="12"/>
  <c r="I32" i="12"/>
  <c r="E32" i="12"/>
  <c r="D32" i="12"/>
  <c r="H32" i="12" s="1"/>
  <c r="Q25" i="12"/>
  <c r="P25" i="12"/>
  <c r="O25" i="12"/>
  <c r="N25" i="12"/>
  <c r="M25" i="12"/>
  <c r="L25" i="12"/>
  <c r="L29" i="12" s="1"/>
  <c r="K25" i="12"/>
  <c r="K29" i="12" s="1"/>
  <c r="J25" i="12"/>
  <c r="I25" i="12"/>
  <c r="E25" i="12"/>
  <c r="D25" i="12"/>
  <c r="H25" i="12" s="1"/>
  <c r="H29" i="12" s="1"/>
  <c r="Q21" i="12"/>
  <c r="P21" i="12"/>
  <c r="O21" i="12"/>
  <c r="N21" i="12"/>
  <c r="M21" i="12"/>
  <c r="L21" i="12"/>
  <c r="K21" i="12"/>
  <c r="J21" i="12"/>
  <c r="I21" i="12"/>
  <c r="E21" i="12"/>
  <c r="D21" i="12"/>
  <c r="Q16" i="12"/>
  <c r="P16" i="12"/>
  <c r="O16" i="12"/>
  <c r="N16" i="12"/>
  <c r="M16" i="12"/>
  <c r="L16" i="12"/>
  <c r="K16" i="12"/>
  <c r="J16" i="12"/>
  <c r="I16" i="12"/>
  <c r="E16" i="12"/>
  <c r="D16" i="12"/>
  <c r="H16" i="12" s="1"/>
  <c r="Q15" i="12"/>
  <c r="P15" i="12"/>
  <c r="O15" i="12"/>
  <c r="N15" i="12"/>
  <c r="M15" i="12"/>
  <c r="L15" i="12"/>
  <c r="K15" i="12"/>
  <c r="J15" i="12"/>
  <c r="I15" i="12"/>
  <c r="E15" i="12"/>
  <c r="D15" i="12"/>
  <c r="H15" i="12" s="1"/>
  <c r="Q14" i="12"/>
  <c r="P14" i="12"/>
  <c r="O14" i="12"/>
  <c r="N14" i="12"/>
  <c r="M14" i="12"/>
  <c r="L14" i="12"/>
  <c r="K14" i="12"/>
  <c r="J14" i="12"/>
  <c r="I14" i="12"/>
  <c r="E14" i="12"/>
  <c r="D14" i="12"/>
  <c r="H14" i="12" s="1"/>
  <c r="Q13" i="12"/>
  <c r="P13" i="12"/>
  <c r="O13" i="12"/>
  <c r="N13" i="12"/>
  <c r="M13" i="12"/>
  <c r="L13" i="12"/>
  <c r="K13" i="12"/>
  <c r="J13" i="12"/>
  <c r="I13" i="12"/>
  <c r="E13" i="12"/>
  <c r="D13" i="12"/>
  <c r="H13" i="12" s="1"/>
  <c r="Q12" i="12"/>
  <c r="P12" i="12"/>
  <c r="O12" i="12"/>
  <c r="N12" i="12"/>
  <c r="M12" i="12"/>
  <c r="L12" i="12"/>
  <c r="K12" i="12"/>
  <c r="J12" i="12"/>
  <c r="I12" i="12"/>
  <c r="E12" i="12"/>
  <c r="D12" i="12"/>
  <c r="H12" i="12" s="1"/>
  <c r="Q11" i="12"/>
  <c r="P11" i="12"/>
  <c r="O11" i="12"/>
  <c r="N11" i="12"/>
  <c r="M11" i="12"/>
  <c r="L11" i="12"/>
  <c r="K11" i="12"/>
  <c r="J11" i="12"/>
  <c r="I11" i="12"/>
  <c r="E11" i="12"/>
  <c r="D11" i="12"/>
  <c r="H11" i="12" s="1"/>
  <c r="Q9" i="12"/>
  <c r="P9" i="12"/>
  <c r="O9" i="12"/>
  <c r="N9" i="12"/>
  <c r="M9" i="12"/>
  <c r="L9" i="12"/>
  <c r="K9" i="12"/>
  <c r="J9" i="12"/>
  <c r="I9" i="12"/>
  <c r="E9" i="12"/>
  <c r="D9" i="12"/>
  <c r="Q8" i="12"/>
  <c r="P8" i="12"/>
  <c r="O8" i="12"/>
  <c r="N8" i="12"/>
  <c r="M8" i="12"/>
  <c r="L8" i="12"/>
  <c r="K8" i="12"/>
  <c r="J8" i="12"/>
  <c r="I8" i="12"/>
  <c r="E8" i="12"/>
  <c r="D8" i="12"/>
  <c r="H8" i="12" s="1"/>
  <c r="Q7" i="12"/>
  <c r="P7" i="12"/>
  <c r="O7" i="12"/>
  <c r="N7" i="12"/>
  <c r="M7" i="12"/>
  <c r="L7" i="12"/>
  <c r="K7" i="12"/>
  <c r="J7" i="12"/>
  <c r="I7" i="12"/>
  <c r="E7" i="12"/>
  <c r="D7" i="12"/>
  <c r="H7" i="12" s="1"/>
  <c r="Q6" i="12"/>
  <c r="P6" i="12"/>
  <c r="O6" i="12"/>
  <c r="N6" i="12"/>
  <c r="M6" i="12"/>
  <c r="L6" i="12"/>
  <c r="K6" i="12"/>
  <c r="J6" i="12"/>
  <c r="I6" i="12"/>
  <c r="E6" i="12"/>
  <c r="D6" i="12"/>
  <c r="H6" i="12" s="1"/>
  <c r="Q5" i="12"/>
  <c r="Q23" i="12" s="1"/>
  <c r="P5" i="12"/>
  <c r="P23" i="12" s="1"/>
  <c r="O5" i="12"/>
  <c r="O23" i="12" s="1"/>
  <c r="N5" i="12"/>
  <c r="N23" i="12" s="1"/>
  <c r="M5" i="12"/>
  <c r="M23" i="12" s="1"/>
  <c r="L5" i="12"/>
  <c r="L23" i="12" s="1"/>
  <c r="K5" i="12"/>
  <c r="K23" i="12" s="1"/>
  <c r="J5" i="12"/>
  <c r="J23" i="12" s="1"/>
  <c r="I5" i="12"/>
  <c r="I23" i="12" s="1"/>
  <c r="E5" i="12"/>
  <c r="E23" i="12" s="1"/>
  <c r="D5" i="12"/>
  <c r="Q4" i="12"/>
  <c r="Q27" i="12" s="1"/>
  <c r="P4" i="12"/>
  <c r="P27" i="12" s="1"/>
  <c r="O4" i="12"/>
  <c r="O27" i="12" s="1"/>
  <c r="N4" i="12"/>
  <c r="N27" i="12" s="1"/>
  <c r="M4" i="12"/>
  <c r="M27" i="12" s="1"/>
  <c r="L4" i="12"/>
  <c r="L27" i="12" s="1"/>
  <c r="L30" i="12" s="1"/>
  <c r="K4" i="12"/>
  <c r="K27" i="12" s="1"/>
  <c r="K30" i="12" s="1"/>
  <c r="J4" i="12"/>
  <c r="J27" i="12" s="1"/>
  <c r="I4" i="12"/>
  <c r="I27" i="12" s="1"/>
  <c r="E4" i="12"/>
  <c r="E27" i="12" s="1"/>
  <c r="D4" i="12"/>
  <c r="H3" i="12"/>
  <c r="Q2" i="12"/>
  <c r="Q20" i="12" s="1"/>
  <c r="P2" i="12"/>
  <c r="P20" i="12" s="1"/>
  <c r="O2" i="12"/>
  <c r="O20" i="12" s="1"/>
  <c r="N2" i="12"/>
  <c r="N20" i="12" s="1"/>
  <c r="M2" i="12"/>
  <c r="M20" i="12" s="1"/>
  <c r="L2" i="12"/>
  <c r="L20" i="12" s="1"/>
  <c r="K2" i="12"/>
  <c r="K20" i="12" s="1"/>
  <c r="J2" i="12"/>
  <c r="J20" i="12" s="1"/>
  <c r="I2" i="12"/>
  <c r="E2" i="12"/>
  <c r="D2" i="12"/>
  <c r="Q37" i="11"/>
  <c r="P37" i="11"/>
  <c r="O37" i="11"/>
  <c r="N37" i="11"/>
  <c r="M37" i="11"/>
  <c r="L37" i="11"/>
  <c r="K37" i="11"/>
  <c r="J37" i="11"/>
  <c r="I37" i="11"/>
  <c r="H37" i="11"/>
  <c r="E37" i="11"/>
  <c r="D37" i="11"/>
  <c r="Q36" i="11"/>
  <c r="P36" i="11"/>
  <c r="O36" i="11"/>
  <c r="N36" i="11"/>
  <c r="M36" i="11"/>
  <c r="L36" i="11"/>
  <c r="K36" i="11"/>
  <c r="J36" i="11"/>
  <c r="I36" i="11"/>
  <c r="H36" i="11"/>
  <c r="E36" i="11"/>
  <c r="D36" i="11"/>
  <c r="Q35" i="11"/>
  <c r="P35" i="11"/>
  <c r="O35" i="11"/>
  <c r="N35" i="11"/>
  <c r="M35" i="11"/>
  <c r="L35" i="11"/>
  <c r="K35" i="11"/>
  <c r="J35" i="11"/>
  <c r="I35" i="11"/>
  <c r="E35" i="11"/>
  <c r="D35" i="11"/>
  <c r="H35" i="11" s="1"/>
  <c r="Q34" i="11"/>
  <c r="P34" i="11"/>
  <c r="O34" i="11"/>
  <c r="N34" i="11"/>
  <c r="M34" i="11"/>
  <c r="L34" i="11"/>
  <c r="K34" i="11"/>
  <c r="J34" i="11"/>
  <c r="I34" i="11"/>
  <c r="E34" i="11"/>
  <c r="D34" i="11"/>
  <c r="H34" i="11" s="1"/>
  <c r="Q33" i="11"/>
  <c r="P33" i="11"/>
  <c r="O33" i="11"/>
  <c r="N33" i="11"/>
  <c r="M33" i="11"/>
  <c r="L33" i="11"/>
  <c r="K33" i="11"/>
  <c r="J33" i="11"/>
  <c r="I33" i="11"/>
  <c r="E33" i="11"/>
  <c r="D33" i="11"/>
  <c r="H33" i="11" s="1"/>
  <c r="Q32" i="11"/>
  <c r="P32" i="11"/>
  <c r="O32" i="11"/>
  <c r="N32" i="11"/>
  <c r="M32" i="11"/>
  <c r="L32" i="11"/>
  <c r="K32" i="11"/>
  <c r="J32" i="11"/>
  <c r="I32" i="11"/>
  <c r="E32" i="11"/>
  <c r="D32" i="11"/>
  <c r="H32" i="11" s="1"/>
  <c r="Q25" i="11"/>
  <c r="P25" i="11"/>
  <c r="O25" i="11"/>
  <c r="N25" i="11"/>
  <c r="M25" i="11"/>
  <c r="L25" i="11"/>
  <c r="L29" i="11" s="1"/>
  <c r="K25" i="11"/>
  <c r="K29" i="11" s="1"/>
  <c r="J25" i="11"/>
  <c r="I25" i="11"/>
  <c r="E25" i="11"/>
  <c r="D25" i="11"/>
  <c r="H25" i="11" s="1"/>
  <c r="H29" i="11" s="1"/>
  <c r="Q21" i="11"/>
  <c r="P21" i="11"/>
  <c r="O21" i="11"/>
  <c r="N21" i="11"/>
  <c r="M21" i="11"/>
  <c r="L21" i="11"/>
  <c r="K21" i="11"/>
  <c r="J21" i="11"/>
  <c r="I21" i="11"/>
  <c r="E21" i="11"/>
  <c r="D21" i="11"/>
  <c r="Q16" i="11"/>
  <c r="P16" i="11"/>
  <c r="O16" i="11"/>
  <c r="N16" i="11"/>
  <c r="M16" i="11"/>
  <c r="L16" i="11"/>
  <c r="K16" i="11"/>
  <c r="J16" i="11"/>
  <c r="I16" i="11"/>
  <c r="E16" i="11"/>
  <c r="D16" i="11"/>
  <c r="H16" i="11" s="1"/>
  <c r="Q15" i="11"/>
  <c r="P15" i="11"/>
  <c r="O15" i="11"/>
  <c r="N15" i="11"/>
  <c r="M15" i="11"/>
  <c r="L15" i="11"/>
  <c r="K15" i="11"/>
  <c r="J15" i="11"/>
  <c r="I15" i="11"/>
  <c r="E15" i="11"/>
  <c r="D15" i="11"/>
  <c r="H15" i="11" s="1"/>
  <c r="Q14" i="11"/>
  <c r="P14" i="11"/>
  <c r="O14" i="11"/>
  <c r="N14" i="11"/>
  <c r="M14" i="11"/>
  <c r="L14" i="11"/>
  <c r="K14" i="11"/>
  <c r="J14" i="11"/>
  <c r="I14" i="11"/>
  <c r="E14" i="11"/>
  <c r="D14" i="11"/>
  <c r="H14" i="11" s="1"/>
  <c r="Q13" i="11"/>
  <c r="P13" i="11"/>
  <c r="O13" i="11"/>
  <c r="N13" i="11"/>
  <c r="M13" i="11"/>
  <c r="L13" i="11"/>
  <c r="K13" i="11"/>
  <c r="J13" i="11"/>
  <c r="I13" i="11"/>
  <c r="E13" i="11"/>
  <c r="D13" i="11"/>
  <c r="H13" i="11" s="1"/>
  <c r="Q12" i="11"/>
  <c r="P12" i="11"/>
  <c r="O12" i="11"/>
  <c r="N12" i="11"/>
  <c r="M12" i="11"/>
  <c r="L12" i="11"/>
  <c r="K12" i="11"/>
  <c r="J12" i="11"/>
  <c r="I12" i="11"/>
  <c r="E12" i="11"/>
  <c r="D12" i="11"/>
  <c r="H12" i="11" s="1"/>
  <c r="Q11" i="11"/>
  <c r="P11" i="11"/>
  <c r="O11" i="11"/>
  <c r="N11" i="11"/>
  <c r="M11" i="11"/>
  <c r="L11" i="11"/>
  <c r="K11" i="11"/>
  <c r="J11" i="11"/>
  <c r="I11" i="11"/>
  <c r="E11" i="11"/>
  <c r="D11" i="11"/>
  <c r="H11" i="11" s="1"/>
  <c r="Q9" i="11"/>
  <c r="P9" i="11"/>
  <c r="O9" i="11"/>
  <c r="N9" i="11"/>
  <c r="M9" i="11"/>
  <c r="L9" i="11"/>
  <c r="K9" i="11"/>
  <c r="J9" i="11"/>
  <c r="I9" i="11"/>
  <c r="E9" i="11"/>
  <c r="D9" i="11"/>
  <c r="Q8" i="11"/>
  <c r="P8" i="11"/>
  <c r="O8" i="11"/>
  <c r="N8" i="11"/>
  <c r="M8" i="11"/>
  <c r="L8" i="11"/>
  <c r="K8" i="11"/>
  <c r="J8" i="11"/>
  <c r="I8" i="11"/>
  <c r="E8" i="11"/>
  <c r="D8" i="11"/>
  <c r="H8" i="11" s="1"/>
  <c r="Q7" i="11"/>
  <c r="P7" i="11"/>
  <c r="O7" i="11"/>
  <c r="N7" i="11"/>
  <c r="M7" i="11"/>
  <c r="L7" i="11"/>
  <c r="K7" i="11"/>
  <c r="J7" i="11"/>
  <c r="I7" i="11"/>
  <c r="E7" i="11"/>
  <c r="D7" i="11"/>
  <c r="H7" i="11" s="1"/>
  <c r="Q6" i="11"/>
  <c r="P6" i="11"/>
  <c r="O6" i="11"/>
  <c r="N6" i="11"/>
  <c r="M6" i="11"/>
  <c r="L6" i="11"/>
  <c r="K6" i="11"/>
  <c r="J6" i="11"/>
  <c r="I6" i="11"/>
  <c r="E6" i="11"/>
  <c r="D6" i="11"/>
  <c r="H6" i="11" s="1"/>
  <c r="Q5" i="11"/>
  <c r="Q23" i="11" s="1"/>
  <c r="P5" i="11"/>
  <c r="P23" i="11" s="1"/>
  <c r="O5" i="11"/>
  <c r="O23" i="11" s="1"/>
  <c r="N5" i="11"/>
  <c r="N23" i="11" s="1"/>
  <c r="M5" i="11"/>
  <c r="M23" i="11" s="1"/>
  <c r="L5" i="11"/>
  <c r="L23" i="11" s="1"/>
  <c r="K5" i="11"/>
  <c r="K23" i="11" s="1"/>
  <c r="J5" i="11"/>
  <c r="J23" i="11" s="1"/>
  <c r="I5" i="11"/>
  <c r="I23" i="11" s="1"/>
  <c r="E5" i="11"/>
  <c r="E23" i="11" s="1"/>
  <c r="D5" i="11"/>
  <c r="Q4" i="11"/>
  <c r="Q27" i="11" s="1"/>
  <c r="P4" i="11"/>
  <c r="P27" i="11" s="1"/>
  <c r="O4" i="11"/>
  <c r="O27" i="11" s="1"/>
  <c r="N4" i="11"/>
  <c r="N27" i="11" s="1"/>
  <c r="M4" i="11"/>
  <c r="M27" i="11" s="1"/>
  <c r="L4" i="11"/>
  <c r="L27" i="11" s="1"/>
  <c r="L30" i="11" s="1"/>
  <c r="K4" i="11"/>
  <c r="K27" i="11" s="1"/>
  <c r="K30" i="11" s="1"/>
  <c r="J4" i="11"/>
  <c r="J27" i="11" s="1"/>
  <c r="I4" i="11"/>
  <c r="I27" i="11" s="1"/>
  <c r="E4" i="11"/>
  <c r="E27" i="11" s="1"/>
  <c r="D4" i="11"/>
  <c r="H3" i="11"/>
  <c r="Q2" i="11"/>
  <c r="Q20" i="11" s="1"/>
  <c r="P2" i="11"/>
  <c r="P20" i="11" s="1"/>
  <c r="O2" i="11"/>
  <c r="O20" i="11" s="1"/>
  <c r="N2" i="11"/>
  <c r="N20" i="11" s="1"/>
  <c r="M2" i="11"/>
  <c r="M20" i="11" s="1"/>
  <c r="L2" i="11"/>
  <c r="L20" i="11" s="1"/>
  <c r="K2" i="11"/>
  <c r="K20" i="11" s="1"/>
  <c r="J2" i="11"/>
  <c r="J20" i="11" s="1"/>
  <c r="I2" i="11"/>
  <c r="E2" i="11"/>
  <c r="D2" i="11"/>
  <c r="Q37" i="10"/>
  <c r="P37" i="10"/>
  <c r="O37" i="10"/>
  <c r="N37" i="10"/>
  <c r="M37" i="10"/>
  <c r="L37" i="10"/>
  <c r="K37" i="10"/>
  <c r="J37" i="10"/>
  <c r="I37" i="10"/>
  <c r="H37" i="10"/>
  <c r="E37" i="10"/>
  <c r="D37" i="10"/>
  <c r="Q36" i="10"/>
  <c r="P36" i="10"/>
  <c r="O36" i="10"/>
  <c r="N36" i="10"/>
  <c r="M36" i="10"/>
  <c r="L36" i="10"/>
  <c r="K36" i="10"/>
  <c r="J36" i="10"/>
  <c r="I36" i="10"/>
  <c r="H36" i="10"/>
  <c r="E36" i="10"/>
  <c r="D36" i="10"/>
  <c r="Q35" i="10"/>
  <c r="P35" i="10"/>
  <c r="O35" i="10"/>
  <c r="N35" i="10"/>
  <c r="M35" i="10"/>
  <c r="L35" i="10"/>
  <c r="K35" i="10"/>
  <c r="J35" i="10"/>
  <c r="I35" i="10"/>
  <c r="E35" i="10"/>
  <c r="D35" i="10"/>
  <c r="H35" i="10" s="1"/>
  <c r="Q34" i="10"/>
  <c r="P34" i="10"/>
  <c r="O34" i="10"/>
  <c r="N34" i="10"/>
  <c r="M34" i="10"/>
  <c r="L34" i="10"/>
  <c r="K34" i="10"/>
  <c r="J34" i="10"/>
  <c r="I34" i="10"/>
  <c r="E34" i="10"/>
  <c r="D34" i="10"/>
  <c r="H34" i="10" s="1"/>
  <c r="Q33" i="10"/>
  <c r="P33" i="10"/>
  <c r="O33" i="10"/>
  <c r="N33" i="10"/>
  <c r="M33" i="10"/>
  <c r="L33" i="10"/>
  <c r="K33" i="10"/>
  <c r="J33" i="10"/>
  <c r="I33" i="10"/>
  <c r="E33" i="10"/>
  <c r="D33" i="10"/>
  <c r="H33" i="10" s="1"/>
  <c r="Q32" i="10"/>
  <c r="P32" i="10"/>
  <c r="O32" i="10"/>
  <c r="N32" i="10"/>
  <c r="M32" i="10"/>
  <c r="L32" i="10"/>
  <c r="K32" i="10"/>
  <c r="J32" i="10"/>
  <c r="I32" i="10"/>
  <c r="E32" i="10"/>
  <c r="D32" i="10"/>
  <c r="H32" i="10" s="1"/>
  <c r="Q25" i="10"/>
  <c r="P25" i="10"/>
  <c r="O25" i="10"/>
  <c r="N25" i="10"/>
  <c r="M25" i="10"/>
  <c r="L25" i="10"/>
  <c r="L29" i="10" s="1"/>
  <c r="K25" i="10"/>
  <c r="K29" i="10" s="1"/>
  <c r="J25" i="10"/>
  <c r="I25" i="10"/>
  <c r="E25" i="10"/>
  <c r="D25" i="10"/>
  <c r="H25" i="10" s="1"/>
  <c r="H29" i="10" s="1"/>
  <c r="Q21" i="10"/>
  <c r="P21" i="10"/>
  <c r="O21" i="10"/>
  <c r="N21" i="10"/>
  <c r="M21" i="10"/>
  <c r="L21" i="10"/>
  <c r="K21" i="10"/>
  <c r="J21" i="10"/>
  <c r="I21" i="10"/>
  <c r="E21" i="10"/>
  <c r="D21" i="10"/>
  <c r="Q16" i="10"/>
  <c r="P16" i="10"/>
  <c r="O16" i="10"/>
  <c r="N16" i="10"/>
  <c r="M16" i="10"/>
  <c r="L16" i="10"/>
  <c r="K16" i="10"/>
  <c r="J16" i="10"/>
  <c r="I16" i="10"/>
  <c r="E16" i="10"/>
  <c r="D16" i="10"/>
  <c r="H16" i="10" s="1"/>
  <c r="Q15" i="10"/>
  <c r="P15" i="10"/>
  <c r="O15" i="10"/>
  <c r="N15" i="10"/>
  <c r="M15" i="10"/>
  <c r="L15" i="10"/>
  <c r="K15" i="10"/>
  <c r="J15" i="10"/>
  <c r="I15" i="10"/>
  <c r="E15" i="10"/>
  <c r="D15" i="10"/>
  <c r="H15" i="10" s="1"/>
  <c r="Q14" i="10"/>
  <c r="P14" i="10"/>
  <c r="O14" i="10"/>
  <c r="N14" i="10"/>
  <c r="M14" i="10"/>
  <c r="L14" i="10"/>
  <c r="K14" i="10"/>
  <c r="J14" i="10"/>
  <c r="I14" i="10"/>
  <c r="E14" i="10"/>
  <c r="D14" i="10"/>
  <c r="H14" i="10" s="1"/>
  <c r="Q13" i="10"/>
  <c r="P13" i="10"/>
  <c r="O13" i="10"/>
  <c r="N13" i="10"/>
  <c r="M13" i="10"/>
  <c r="L13" i="10"/>
  <c r="K13" i="10"/>
  <c r="J13" i="10"/>
  <c r="I13" i="10"/>
  <c r="E13" i="10"/>
  <c r="D13" i="10"/>
  <c r="H13" i="10" s="1"/>
  <c r="Q12" i="10"/>
  <c r="P12" i="10"/>
  <c r="O12" i="10"/>
  <c r="N12" i="10"/>
  <c r="M12" i="10"/>
  <c r="L12" i="10"/>
  <c r="K12" i="10"/>
  <c r="J12" i="10"/>
  <c r="I12" i="10"/>
  <c r="E12" i="10"/>
  <c r="D12" i="10"/>
  <c r="H12" i="10" s="1"/>
  <c r="Q11" i="10"/>
  <c r="P11" i="10"/>
  <c r="O11" i="10"/>
  <c r="N11" i="10"/>
  <c r="M11" i="10"/>
  <c r="L11" i="10"/>
  <c r="K11" i="10"/>
  <c r="J11" i="10"/>
  <c r="I11" i="10"/>
  <c r="E11" i="10"/>
  <c r="D11" i="10"/>
  <c r="H11" i="10" s="1"/>
  <c r="Q9" i="10"/>
  <c r="P9" i="10"/>
  <c r="O9" i="10"/>
  <c r="N9" i="10"/>
  <c r="M9" i="10"/>
  <c r="L9" i="10"/>
  <c r="K9" i="10"/>
  <c r="J9" i="10"/>
  <c r="I9" i="10"/>
  <c r="E9" i="10"/>
  <c r="D9" i="10"/>
  <c r="Q8" i="10"/>
  <c r="P8" i="10"/>
  <c r="O8" i="10"/>
  <c r="N8" i="10"/>
  <c r="M8" i="10"/>
  <c r="L8" i="10"/>
  <c r="K8" i="10"/>
  <c r="J8" i="10"/>
  <c r="I8" i="10"/>
  <c r="E8" i="10"/>
  <c r="D8" i="10"/>
  <c r="H8" i="10" s="1"/>
  <c r="Q7" i="10"/>
  <c r="P7" i="10"/>
  <c r="O7" i="10"/>
  <c r="N7" i="10"/>
  <c r="M7" i="10"/>
  <c r="L7" i="10"/>
  <c r="K7" i="10"/>
  <c r="J7" i="10"/>
  <c r="I7" i="10"/>
  <c r="E7" i="10"/>
  <c r="D7" i="10"/>
  <c r="H7" i="10" s="1"/>
  <c r="Q6" i="10"/>
  <c r="P6" i="10"/>
  <c r="O6" i="10"/>
  <c r="N6" i="10"/>
  <c r="M6" i="10"/>
  <c r="L6" i="10"/>
  <c r="K6" i="10"/>
  <c r="J6" i="10"/>
  <c r="I6" i="10"/>
  <c r="E6" i="10"/>
  <c r="D6" i="10"/>
  <c r="H6" i="10" s="1"/>
  <c r="Q5" i="10"/>
  <c r="Q23" i="10" s="1"/>
  <c r="P5" i="10"/>
  <c r="P23" i="10" s="1"/>
  <c r="O5" i="10"/>
  <c r="O23" i="10" s="1"/>
  <c r="N5" i="10"/>
  <c r="N23" i="10" s="1"/>
  <c r="M5" i="10"/>
  <c r="M23" i="10" s="1"/>
  <c r="L5" i="10"/>
  <c r="L23" i="10" s="1"/>
  <c r="K5" i="10"/>
  <c r="K23" i="10" s="1"/>
  <c r="J5" i="10"/>
  <c r="J23" i="10" s="1"/>
  <c r="I5" i="10"/>
  <c r="I23" i="10" s="1"/>
  <c r="E5" i="10"/>
  <c r="E23" i="10" s="1"/>
  <c r="D5" i="10"/>
  <c r="Q4" i="10"/>
  <c r="Q27" i="10" s="1"/>
  <c r="P4" i="10"/>
  <c r="P27" i="10" s="1"/>
  <c r="O4" i="10"/>
  <c r="O27" i="10" s="1"/>
  <c r="N4" i="10"/>
  <c r="N27" i="10" s="1"/>
  <c r="M4" i="10"/>
  <c r="M27" i="10" s="1"/>
  <c r="L4" i="10"/>
  <c r="L27" i="10" s="1"/>
  <c r="L30" i="10" s="1"/>
  <c r="K4" i="10"/>
  <c r="K27" i="10" s="1"/>
  <c r="K30" i="10" s="1"/>
  <c r="J4" i="10"/>
  <c r="J27" i="10" s="1"/>
  <c r="I4" i="10"/>
  <c r="I27" i="10" s="1"/>
  <c r="E4" i="10"/>
  <c r="E27" i="10" s="1"/>
  <c r="D4" i="10"/>
  <c r="H3" i="10"/>
  <c r="Q2" i="10"/>
  <c r="Q20" i="10" s="1"/>
  <c r="P2" i="10"/>
  <c r="P20" i="10" s="1"/>
  <c r="O2" i="10"/>
  <c r="O20" i="10" s="1"/>
  <c r="N2" i="10"/>
  <c r="N20" i="10" s="1"/>
  <c r="M2" i="10"/>
  <c r="M20" i="10" s="1"/>
  <c r="L2" i="10"/>
  <c r="L20" i="10" s="1"/>
  <c r="K2" i="10"/>
  <c r="K20" i="10" s="1"/>
  <c r="J2" i="10"/>
  <c r="J20" i="10" s="1"/>
  <c r="I2" i="10"/>
  <c r="E2" i="10"/>
  <c r="D2" i="10"/>
  <c r="Q37" i="9"/>
  <c r="P37" i="9"/>
  <c r="O37" i="9"/>
  <c r="N37" i="9"/>
  <c r="M37" i="9"/>
  <c r="L37" i="9"/>
  <c r="K37" i="9"/>
  <c r="J37" i="9"/>
  <c r="I37" i="9"/>
  <c r="H37" i="9"/>
  <c r="E37" i="9"/>
  <c r="D37" i="9"/>
  <c r="Q36" i="9"/>
  <c r="P36" i="9"/>
  <c r="O36" i="9"/>
  <c r="N36" i="9"/>
  <c r="M36" i="9"/>
  <c r="L36" i="9"/>
  <c r="K36" i="9"/>
  <c r="J36" i="9"/>
  <c r="I36" i="9"/>
  <c r="H36" i="9"/>
  <c r="E36" i="9"/>
  <c r="D36" i="9"/>
  <c r="Q35" i="9"/>
  <c r="P35" i="9"/>
  <c r="O35" i="9"/>
  <c r="N35" i="9"/>
  <c r="M35" i="9"/>
  <c r="L35" i="9"/>
  <c r="K35" i="9"/>
  <c r="J35" i="9"/>
  <c r="I35" i="9"/>
  <c r="E35" i="9"/>
  <c r="D35" i="9"/>
  <c r="H35" i="9" s="1"/>
  <c r="Q34" i="9"/>
  <c r="P34" i="9"/>
  <c r="O34" i="9"/>
  <c r="N34" i="9"/>
  <c r="M34" i="9"/>
  <c r="L34" i="9"/>
  <c r="K34" i="9"/>
  <c r="J34" i="9"/>
  <c r="I34" i="9"/>
  <c r="E34" i="9"/>
  <c r="D34" i="9"/>
  <c r="H34" i="9" s="1"/>
  <c r="Q33" i="9"/>
  <c r="P33" i="9"/>
  <c r="O33" i="9"/>
  <c r="N33" i="9"/>
  <c r="M33" i="9"/>
  <c r="L33" i="9"/>
  <c r="K33" i="9"/>
  <c r="J33" i="9"/>
  <c r="I33" i="9"/>
  <c r="E33" i="9"/>
  <c r="D33" i="9"/>
  <c r="H33" i="9" s="1"/>
  <c r="Q32" i="9"/>
  <c r="P32" i="9"/>
  <c r="O32" i="9"/>
  <c r="N32" i="9"/>
  <c r="M32" i="9"/>
  <c r="L32" i="9"/>
  <c r="K32" i="9"/>
  <c r="J32" i="9"/>
  <c r="I32" i="9"/>
  <c r="E32" i="9"/>
  <c r="D32" i="9"/>
  <c r="H32" i="9" s="1"/>
  <c r="Q25" i="9"/>
  <c r="P25" i="9"/>
  <c r="O25" i="9"/>
  <c r="N25" i="9"/>
  <c r="M25" i="9"/>
  <c r="L25" i="9"/>
  <c r="L29" i="9" s="1"/>
  <c r="K25" i="9"/>
  <c r="K29" i="9" s="1"/>
  <c r="J25" i="9"/>
  <c r="I25" i="9"/>
  <c r="E25" i="9"/>
  <c r="D25" i="9"/>
  <c r="H25" i="9" s="1"/>
  <c r="H29" i="9" s="1"/>
  <c r="Q21" i="9"/>
  <c r="P21" i="9"/>
  <c r="O21" i="9"/>
  <c r="N21" i="9"/>
  <c r="M21" i="9"/>
  <c r="L21" i="9"/>
  <c r="K21" i="9"/>
  <c r="J21" i="9"/>
  <c r="I21" i="9"/>
  <c r="E21" i="9"/>
  <c r="D21" i="9"/>
  <c r="Q16" i="9"/>
  <c r="P16" i="9"/>
  <c r="O16" i="9"/>
  <c r="N16" i="9"/>
  <c r="M16" i="9"/>
  <c r="L16" i="9"/>
  <c r="K16" i="9"/>
  <c r="J16" i="9"/>
  <c r="I16" i="9"/>
  <c r="E16" i="9"/>
  <c r="D16" i="9"/>
  <c r="H16" i="9" s="1"/>
  <c r="Q15" i="9"/>
  <c r="P15" i="9"/>
  <c r="O15" i="9"/>
  <c r="N15" i="9"/>
  <c r="M15" i="9"/>
  <c r="L15" i="9"/>
  <c r="K15" i="9"/>
  <c r="J15" i="9"/>
  <c r="I15" i="9"/>
  <c r="E15" i="9"/>
  <c r="D15" i="9"/>
  <c r="H15" i="9" s="1"/>
  <c r="Q14" i="9"/>
  <c r="P14" i="9"/>
  <c r="O14" i="9"/>
  <c r="N14" i="9"/>
  <c r="M14" i="9"/>
  <c r="L14" i="9"/>
  <c r="K14" i="9"/>
  <c r="J14" i="9"/>
  <c r="I14" i="9"/>
  <c r="E14" i="9"/>
  <c r="D14" i="9"/>
  <c r="H14" i="9" s="1"/>
  <c r="Q13" i="9"/>
  <c r="P13" i="9"/>
  <c r="O13" i="9"/>
  <c r="N13" i="9"/>
  <c r="M13" i="9"/>
  <c r="L13" i="9"/>
  <c r="K13" i="9"/>
  <c r="J13" i="9"/>
  <c r="I13" i="9"/>
  <c r="E13" i="9"/>
  <c r="D13" i="9"/>
  <c r="H13" i="9" s="1"/>
  <c r="Q12" i="9"/>
  <c r="P12" i="9"/>
  <c r="O12" i="9"/>
  <c r="N12" i="9"/>
  <c r="M12" i="9"/>
  <c r="L12" i="9"/>
  <c r="K12" i="9"/>
  <c r="J12" i="9"/>
  <c r="I12" i="9"/>
  <c r="E12" i="9"/>
  <c r="D12" i="9"/>
  <c r="H12" i="9" s="1"/>
  <c r="Q11" i="9"/>
  <c r="P11" i="9"/>
  <c r="O11" i="9"/>
  <c r="N11" i="9"/>
  <c r="M11" i="9"/>
  <c r="L11" i="9"/>
  <c r="K11" i="9"/>
  <c r="J11" i="9"/>
  <c r="I11" i="9"/>
  <c r="E11" i="9"/>
  <c r="D11" i="9"/>
  <c r="H11" i="9" s="1"/>
  <c r="Q9" i="9"/>
  <c r="P9" i="9"/>
  <c r="O9" i="9"/>
  <c r="N9" i="9"/>
  <c r="M9" i="9"/>
  <c r="L9" i="9"/>
  <c r="K9" i="9"/>
  <c r="J9" i="9"/>
  <c r="I9" i="9"/>
  <c r="E9" i="9"/>
  <c r="D9" i="9"/>
  <c r="Q8" i="9"/>
  <c r="P8" i="9"/>
  <c r="O8" i="9"/>
  <c r="N8" i="9"/>
  <c r="M8" i="9"/>
  <c r="L8" i="9"/>
  <c r="K8" i="9"/>
  <c r="J8" i="9"/>
  <c r="I8" i="9"/>
  <c r="E8" i="9"/>
  <c r="D8" i="9"/>
  <c r="H8" i="9" s="1"/>
  <c r="Q7" i="9"/>
  <c r="P7" i="9"/>
  <c r="O7" i="9"/>
  <c r="N7" i="9"/>
  <c r="M7" i="9"/>
  <c r="L7" i="9"/>
  <c r="K7" i="9"/>
  <c r="J7" i="9"/>
  <c r="I7" i="9"/>
  <c r="E7" i="9"/>
  <c r="D7" i="9"/>
  <c r="H7" i="9" s="1"/>
  <c r="Q6" i="9"/>
  <c r="P6" i="9"/>
  <c r="O6" i="9"/>
  <c r="N6" i="9"/>
  <c r="M6" i="9"/>
  <c r="L6" i="9"/>
  <c r="K6" i="9"/>
  <c r="J6" i="9"/>
  <c r="I6" i="9"/>
  <c r="E6" i="9"/>
  <c r="D6" i="9"/>
  <c r="H6" i="9" s="1"/>
  <c r="Q5" i="9"/>
  <c r="Q23" i="9" s="1"/>
  <c r="P5" i="9"/>
  <c r="P23" i="9" s="1"/>
  <c r="O5" i="9"/>
  <c r="O23" i="9" s="1"/>
  <c r="N5" i="9"/>
  <c r="N23" i="9" s="1"/>
  <c r="M5" i="9"/>
  <c r="M23" i="9" s="1"/>
  <c r="L5" i="9"/>
  <c r="L23" i="9" s="1"/>
  <c r="K5" i="9"/>
  <c r="K23" i="9" s="1"/>
  <c r="J5" i="9"/>
  <c r="J23" i="9" s="1"/>
  <c r="E24" i="9" s="1"/>
  <c r="I5" i="9"/>
  <c r="I23" i="9" s="1"/>
  <c r="E5" i="9"/>
  <c r="E23" i="9" s="1"/>
  <c r="D5" i="9"/>
  <c r="Q4" i="9"/>
  <c r="Q27" i="9" s="1"/>
  <c r="P4" i="9"/>
  <c r="P27" i="9" s="1"/>
  <c r="O4" i="9"/>
  <c r="O27" i="9" s="1"/>
  <c r="N4" i="9"/>
  <c r="N27" i="9" s="1"/>
  <c r="M4" i="9"/>
  <c r="M27" i="9" s="1"/>
  <c r="L4" i="9"/>
  <c r="L27" i="9" s="1"/>
  <c r="L30" i="9" s="1"/>
  <c r="K4" i="9"/>
  <c r="K27" i="9" s="1"/>
  <c r="K30" i="9" s="1"/>
  <c r="J4" i="9"/>
  <c r="J27" i="9" s="1"/>
  <c r="I4" i="9"/>
  <c r="I27" i="9" s="1"/>
  <c r="E4" i="9"/>
  <c r="E27" i="9" s="1"/>
  <c r="D4" i="9"/>
  <c r="H3" i="9"/>
  <c r="Q2" i="9"/>
  <c r="Q20" i="9" s="1"/>
  <c r="P2" i="9"/>
  <c r="P20" i="9" s="1"/>
  <c r="O2" i="9"/>
  <c r="O20" i="9" s="1"/>
  <c r="N2" i="9"/>
  <c r="N20" i="9" s="1"/>
  <c r="M2" i="9"/>
  <c r="M20" i="9" s="1"/>
  <c r="L2" i="9"/>
  <c r="L20" i="9" s="1"/>
  <c r="K2" i="9"/>
  <c r="K20" i="9" s="1"/>
  <c r="J2" i="9"/>
  <c r="J20" i="9" s="1"/>
  <c r="I2" i="9"/>
  <c r="E2" i="9"/>
  <c r="D2" i="9"/>
  <c r="Q37" i="8"/>
  <c r="P37" i="8"/>
  <c r="O37" i="8"/>
  <c r="N37" i="8"/>
  <c r="M37" i="8"/>
  <c r="L37" i="8"/>
  <c r="K37" i="8"/>
  <c r="J37" i="8"/>
  <c r="I37" i="8"/>
  <c r="H37" i="8"/>
  <c r="E37" i="8"/>
  <c r="D37" i="8"/>
  <c r="Q36" i="8"/>
  <c r="P36" i="8"/>
  <c r="O36" i="8"/>
  <c r="N36" i="8"/>
  <c r="M36" i="8"/>
  <c r="L36" i="8"/>
  <c r="K36" i="8"/>
  <c r="J36" i="8"/>
  <c r="I36" i="8"/>
  <c r="H36" i="8"/>
  <c r="E36" i="8"/>
  <c r="D36" i="8"/>
  <c r="Q35" i="8"/>
  <c r="P35" i="8"/>
  <c r="O35" i="8"/>
  <c r="N35" i="8"/>
  <c r="M35" i="8"/>
  <c r="L35" i="8"/>
  <c r="K35" i="8"/>
  <c r="J35" i="8"/>
  <c r="I35" i="8"/>
  <c r="E35" i="8"/>
  <c r="D35" i="8"/>
  <c r="H35" i="8" s="1"/>
  <c r="Q34" i="8"/>
  <c r="P34" i="8"/>
  <c r="O34" i="8"/>
  <c r="N34" i="8"/>
  <c r="M34" i="8"/>
  <c r="L34" i="8"/>
  <c r="K34" i="8"/>
  <c r="J34" i="8"/>
  <c r="I34" i="8"/>
  <c r="E34" i="8"/>
  <c r="D34" i="8"/>
  <c r="H34" i="8" s="1"/>
  <c r="Q33" i="8"/>
  <c r="P33" i="8"/>
  <c r="O33" i="8"/>
  <c r="N33" i="8"/>
  <c r="M33" i="8"/>
  <c r="L33" i="8"/>
  <c r="K33" i="8"/>
  <c r="J33" i="8"/>
  <c r="I33" i="8"/>
  <c r="E33" i="8"/>
  <c r="D33" i="8"/>
  <c r="H33" i="8" s="1"/>
  <c r="Q32" i="8"/>
  <c r="P32" i="8"/>
  <c r="O32" i="8"/>
  <c r="N32" i="8"/>
  <c r="M32" i="8"/>
  <c r="L32" i="8"/>
  <c r="K32" i="8"/>
  <c r="J32" i="8"/>
  <c r="I32" i="8"/>
  <c r="E32" i="8"/>
  <c r="D32" i="8"/>
  <c r="H32" i="8" s="1"/>
  <c r="Q25" i="8"/>
  <c r="P25" i="8"/>
  <c r="O25" i="8"/>
  <c r="N25" i="8"/>
  <c r="M25" i="8"/>
  <c r="L25" i="8"/>
  <c r="L29" i="8" s="1"/>
  <c r="K25" i="8"/>
  <c r="K29" i="8" s="1"/>
  <c r="J25" i="8"/>
  <c r="I25" i="8"/>
  <c r="E25" i="8"/>
  <c r="D25" i="8"/>
  <c r="H25" i="8" s="1"/>
  <c r="H29" i="8" s="1"/>
  <c r="Q21" i="8"/>
  <c r="P21" i="8"/>
  <c r="O21" i="8"/>
  <c r="N21" i="8"/>
  <c r="M21" i="8"/>
  <c r="L21" i="8"/>
  <c r="K21" i="8"/>
  <c r="J21" i="8"/>
  <c r="I21" i="8"/>
  <c r="E21" i="8"/>
  <c r="D21" i="8"/>
  <c r="Q16" i="8"/>
  <c r="P16" i="8"/>
  <c r="O16" i="8"/>
  <c r="N16" i="8"/>
  <c r="M16" i="8"/>
  <c r="L16" i="8"/>
  <c r="K16" i="8"/>
  <c r="J16" i="8"/>
  <c r="I16" i="8"/>
  <c r="E16" i="8"/>
  <c r="D16" i="8"/>
  <c r="H16" i="8" s="1"/>
  <c r="Q15" i="8"/>
  <c r="P15" i="8"/>
  <c r="O15" i="8"/>
  <c r="N15" i="8"/>
  <c r="M15" i="8"/>
  <c r="L15" i="8"/>
  <c r="K15" i="8"/>
  <c r="J15" i="8"/>
  <c r="I15" i="8"/>
  <c r="E15" i="8"/>
  <c r="D15" i="8"/>
  <c r="H15" i="8" s="1"/>
  <c r="Q14" i="8"/>
  <c r="P14" i="8"/>
  <c r="O14" i="8"/>
  <c r="N14" i="8"/>
  <c r="M14" i="8"/>
  <c r="L14" i="8"/>
  <c r="K14" i="8"/>
  <c r="J14" i="8"/>
  <c r="I14" i="8"/>
  <c r="E14" i="8"/>
  <c r="D14" i="8"/>
  <c r="H14" i="8" s="1"/>
  <c r="Q13" i="8"/>
  <c r="P13" i="8"/>
  <c r="O13" i="8"/>
  <c r="N13" i="8"/>
  <c r="M13" i="8"/>
  <c r="L13" i="8"/>
  <c r="K13" i="8"/>
  <c r="J13" i="8"/>
  <c r="I13" i="8"/>
  <c r="E13" i="8"/>
  <c r="D13" i="8"/>
  <c r="H13" i="8" s="1"/>
  <c r="Q12" i="8"/>
  <c r="P12" i="8"/>
  <c r="O12" i="8"/>
  <c r="N12" i="8"/>
  <c r="M12" i="8"/>
  <c r="L12" i="8"/>
  <c r="K12" i="8"/>
  <c r="J12" i="8"/>
  <c r="I12" i="8"/>
  <c r="E12" i="8"/>
  <c r="D12" i="8"/>
  <c r="H12" i="8" s="1"/>
  <c r="Q11" i="8"/>
  <c r="P11" i="8"/>
  <c r="O11" i="8"/>
  <c r="N11" i="8"/>
  <c r="M11" i="8"/>
  <c r="L11" i="8"/>
  <c r="K11" i="8"/>
  <c r="J11" i="8"/>
  <c r="I11" i="8"/>
  <c r="E11" i="8"/>
  <c r="D11" i="8"/>
  <c r="H11" i="8" s="1"/>
  <c r="Q9" i="8"/>
  <c r="P9" i="8"/>
  <c r="O9" i="8"/>
  <c r="N9" i="8"/>
  <c r="M9" i="8"/>
  <c r="L9" i="8"/>
  <c r="K9" i="8"/>
  <c r="J9" i="8"/>
  <c r="I9" i="8"/>
  <c r="E9" i="8"/>
  <c r="D9" i="8"/>
  <c r="Q8" i="8"/>
  <c r="P8" i="8"/>
  <c r="O8" i="8"/>
  <c r="N8" i="8"/>
  <c r="M8" i="8"/>
  <c r="L8" i="8"/>
  <c r="K8" i="8"/>
  <c r="J8" i="8"/>
  <c r="I8" i="8"/>
  <c r="E8" i="8"/>
  <c r="D8" i="8"/>
  <c r="H8" i="8" s="1"/>
  <c r="Q7" i="8"/>
  <c r="P7" i="8"/>
  <c r="O7" i="8"/>
  <c r="N7" i="8"/>
  <c r="M7" i="8"/>
  <c r="L7" i="8"/>
  <c r="K7" i="8"/>
  <c r="J7" i="8"/>
  <c r="I7" i="8"/>
  <c r="E7" i="8"/>
  <c r="D7" i="8"/>
  <c r="H7" i="8" s="1"/>
  <c r="Q6" i="8"/>
  <c r="P6" i="8"/>
  <c r="O6" i="8"/>
  <c r="N6" i="8"/>
  <c r="M6" i="8"/>
  <c r="L6" i="8"/>
  <c r="K6" i="8"/>
  <c r="J6" i="8"/>
  <c r="I6" i="8"/>
  <c r="E6" i="8"/>
  <c r="D6" i="8"/>
  <c r="H6" i="8" s="1"/>
  <c r="Q5" i="8"/>
  <c r="Q23" i="8" s="1"/>
  <c r="P5" i="8"/>
  <c r="P23" i="8" s="1"/>
  <c r="O5" i="8"/>
  <c r="O23" i="8" s="1"/>
  <c r="N5" i="8"/>
  <c r="N23" i="8" s="1"/>
  <c r="M5" i="8"/>
  <c r="M23" i="8" s="1"/>
  <c r="L5" i="8"/>
  <c r="L23" i="8" s="1"/>
  <c r="K5" i="8"/>
  <c r="K23" i="8" s="1"/>
  <c r="J5" i="8"/>
  <c r="J23" i="8" s="1"/>
  <c r="E24" i="8" s="1"/>
  <c r="I5" i="8"/>
  <c r="I23" i="8" s="1"/>
  <c r="E5" i="8"/>
  <c r="E23" i="8" s="1"/>
  <c r="D5" i="8"/>
  <c r="Q4" i="8"/>
  <c r="Q27" i="8" s="1"/>
  <c r="P4" i="8"/>
  <c r="P27" i="8" s="1"/>
  <c r="O4" i="8"/>
  <c r="O27" i="8" s="1"/>
  <c r="N4" i="8"/>
  <c r="N27" i="8" s="1"/>
  <c r="M4" i="8"/>
  <c r="M27" i="8" s="1"/>
  <c r="L4" i="8"/>
  <c r="L27" i="8" s="1"/>
  <c r="L30" i="8" s="1"/>
  <c r="K4" i="8"/>
  <c r="K27" i="8" s="1"/>
  <c r="K30" i="8" s="1"/>
  <c r="J4" i="8"/>
  <c r="J27" i="8" s="1"/>
  <c r="I4" i="8"/>
  <c r="I27" i="8" s="1"/>
  <c r="E4" i="8"/>
  <c r="E27" i="8" s="1"/>
  <c r="D4" i="8"/>
  <c r="H3" i="8"/>
  <c r="Q2" i="8"/>
  <c r="Q20" i="8" s="1"/>
  <c r="P2" i="8"/>
  <c r="P20" i="8" s="1"/>
  <c r="O2" i="8"/>
  <c r="O20" i="8" s="1"/>
  <c r="N2" i="8"/>
  <c r="N20" i="8" s="1"/>
  <c r="M2" i="8"/>
  <c r="M20" i="8" s="1"/>
  <c r="L2" i="8"/>
  <c r="L20" i="8" s="1"/>
  <c r="K2" i="8"/>
  <c r="K20" i="8" s="1"/>
  <c r="J2" i="8"/>
  <c r="J20" i="8" s="1"/>
  <c r="I2" i="8"/>
  <c r="E2" i="8"/>
  <c r="D2" i="8"/>
  <c r="Q37" i="7"/>
  <c r="P37" i="7"/>
  <c r="O37" i="7"/>
  <c r="N37" i="7"/>
  <c r="M37" i="7"/>
  <c r="L37" i="7"/>
  <c r="K37" i="7"/>
  <c r="J37" i="7"/>
  <c r="I37" i="7"/>
  <c r="H37" i="7"/>
  <c r="E37" i="7"/>
  <c r="D37" i="7"/>
  <c r="Q36" i="7"/>
  <c r="P36" i="7"/>
  <c r="O36" i="7"/>
  <c r="N36" i="7"/>
  <c r="M36" i="7"/>
  <c r="L36" i="7"/>
  <c r="K36" i="7"/>
  <c r="J36" i="7"/>
  <c r="I36" i="7"/>
  <c r="H36" i="7"/>
  <c r="E36" i="7"/>
  <c r="D36" i="7"/>
  <c r="Q35" i="7"/>
  <c r="P35" i="7"/>
  <c r="O35" i="7"/>
  <c r="N35" i="7"/>
  <c r="M35" i="7"/>
  <c r="L35" i="7"/>
  <c r="K35" i="7"/>
  <c r="J35" i="7"/>
  <c r="I35" i="7"/>
  <c r="E35" i="7"/>
  <c r="D35" i="7"/>
  <c r="H35" i="7" s="1"/>
  <c r="Q34" i="7"/>
  <c r="P34" i="7"/>
  <c r="O34" i="7"/>
  <c r="N34" i="7"/>
  <c r="M34" i="7"/>
  <c r="L34" i="7"/>
  <c r="K34" i="7"/>
  <c r="J34" i="7"/>
  <c r="I34" i="7"/>
  <c r="E34" i="7"/>
  <c r="D34" i="7"/>
  <c r="H34" i="7" s="1"/>
  <c r="Q33" i="7"/>
  <c r="P33" i="7"/>
  <c r="O33" i="7"/>
  <c r="N33" i="7"/>
  <c r="M33" i="7"/>
  <c r="L33" i="7"/>
  <c r="K33" i="7"/>
  <c r="J33" i="7"/>
  <c r="I33" i="7"/>
  <c r="E33" i="7"/>
  <c r="D33" i="7"/>
  <c r="H33" i="7" s="1"/>
  <c r="Q32" i="7"/>
  <c r="P32" i="7"/>
  <c r="O32" i="7"/>
  <c r="N32" i="7"/>
  <c r="M32" i="7"/>
  <c r="L32" i="7"/>
  <c r="K32" i="7"/>
  <c r="J32" i="7"/>
  <c r="I32" i="7"/>
  <c r="E32" i="7"/>
  <c r="D32" i="7"/>
  <c r="H32" i="7" s="1"/>
  <c r="Q25" i="7"/>
  <c r="P25" i="7"/>
  <c r="O25" i="7"/>
  <c r="N25" i="7"/>
  <c r="M25" i="7"/>
  <c r="L25" i="7"/>
  <c r="L29" i="7" s="1"/>
  <c r="K25" i="7"/>
  <c r="K29" i="7" s="1"/>
  <c r="J25" i="7"/>
  <c r="I25" i="7"/>
  <c r="E25" i="7"/>
  <c r="D25" i="7"/>
  <c r="H25" i="7" s="1"/>
  <c r="H29" i="7" s="1"/>
  <c r="Q21" i="7"/>
  <c r="P21" i="7"/>
  <c r="O21" i="7"/>
  <c r="N21" i="7"/>
  <c r="M21" i="7"/>
  <c r="L21" i="7"/>
  <c r="K21" i="7"/>
  <c r="J21" i="7"/>
  <c r="I21" i="7"/>
  <c r="E21" i="7"/>
  <c r="D21" i="7"/>
  <c r="Q16" i="7"/>
  <c r="P16" i="7"/>
  <c r="O16" i="7"/>
  <c r="N16" i="7"/>
  <c r="M16" i="7"/>
  <c r="L16" i="7"/>
  <c r="K16" i="7"/>
  <c r="J16" i="7"/>
  <c r="I16" i="7"/>
  <c r="E16" i="7"/>
  <c r="D16" i="7"/>
  <c r="H16" i="7" s="1"/>
  <c r="Q15" i="7"/>
  <c r="P15" i="7"/>
  <c r="O15" i="7"/>
  <c r="N15" i="7"/>
  <c r="M15" i="7"/>
  <c r="L15" i="7"/>
  <c r="K15" i="7"/>
  <c r="J15" i="7"/>
  <c r="I15" i="7"/>
  <c r="E15" i="7"/>
  <c r="D15" i="7"/>
  <c r="H15" i="7" s="1"/>
  <c r="Q14" i="7"/>
  <c r="P14" i="7"/>
  <c r="O14" i="7"/>
  <c r="N14" i="7"/>
  <c r="M14" i="7"/>
  <c r="L14" i="7"/>
  <c r="K14" i="7"/>
  <c r="J14" i="7"/>
  <c r="I14" i="7"/>
  <c r="E14" i="7"/>
  <c r="D14" i="7"/>
  <c r="H14" i="7" s="1"/>
  <c r="Q13" i="7"/>
  <c r="P13" i="7"/>
  <c r="O13" i="7"/>
  <c r="N13" i="7"/>
  <c r="M13" i="7"/>
  <c r="L13" i="7"/>
  <c r="K13" i="7"/>
  <c r="J13" i="7"/>
  <c r="I13" i="7"/>
  <c r="E13" i="7"/>
  <c r="D13" i="7"/>
  <c r="H13" i="7" s="1"/>
  <c r="Q12" i="7"/>
  <c r="P12" i="7"/>
  <c r="O12" i="7"/>
  <c r="N12" i="7"/>
  <c r="M12" i="7"/>
  <c r="L12" i="7"/>
  <c r="K12" i="7"/>
  <c r="J12" i="7"/>
  <c r="I12" i="7"/>
  <c r="E12" i="7"/>
  <c r="D12" i="7"/>
  <c r="H12" i="7" s="1"/>
  <c r="Q11" i="7"/>
  <c r="P11" i="7"/>
  <c r="O11" i="7"/>
  <c r="N11" i="7"/>
  <c r="M11" i="7"/>
  <c r="L11" i="7"/>
  <c r="K11" i="7"/>
  <c r="J11" i="7"/>
  <c r="I11" i="7"/>
  <c r="E11" i="7"/>
  <c r="D11" i="7"/>
  <c r="H11" i="7" s="1"/>
  <c r="Q9" i="7"/>
  <c r="P9" i="7"/>
  <c r="O9" i="7"/>
  <c r="N9" i="7"/>
  <c r="M9" i="7"/>
  <c r="L9" i="7"/>
  <c r="K9" i="7"/>
  <c r="J9" i="7"/>
  <c r="I9" i="7"/>
  <c r="E9" i="7"/>
  <c r="D9" i="7"/>
  <c r="Q8" i="7"/>
  <c r="P8" i="7"/>
  <c r="O8" i="7"/>
  <c r="N8" i="7"/>
  <c r="M8" i="7"/>
  <c r="L8" i="7"/>
  <c r="K8" i="7"/>
  <c r="J8" i="7"/>
  <c r="I8" i="7"/>
  <c r="E8" i="7"/>
  <c r="D8" i="7"/>
  <c r="H8" i="7" s="1"/>
  <c r="Q7" i="7"/>
  <c r="P7" i="7"/>
  <c r="O7" i="7"/>
  <c r="N7" i="7"/>
  <c r="M7" i="7"/>
  <c r="L7" i="7"/>
  <c r="K7" i="7"/>
  <c r="J7" i="7"/>
  <c r="I7" i="7"/>
  <c r="E7" i="7"/>
  <c r="D7" i="7"/>
  <c r="H7" i="7" s="1"/>
  <c r="Q6" i="7"/>
  <c r="P6" i="7"/>
  <c r="O6" i="7"/>
  <c r="N6" i="7"/>
  <c r="M6" i="7"/>
  <c r="L6" i="7"/>
  <c r="K6" i="7"/>
  <c r="J6" i="7"/>
  <c r="I6" i="7"/>
  <c r="E6" i="7"/>
  <c r="D6" i="7"/>
  <c r="H6" i="7" s="1"/>
  <c r="Q5" i="7"/>
  <c r="Q23" i="7" s="1"/>
  <c r="P5" i="7"/>
  <c r="P23" i="7" s="1"/>
  <c r="O5" i="7"/>
  <c r="O23" i="7" s="1"/>
  <c r="N5" i="7"/>
  <c r="N23" i="7" s="1"/>
  <c r="M5" i="7"/>
  <c r="M23" i="7" s="1"/>
  <c r="L5" i="7"/>
  <c r="L23" i="7" s="1"/>
  <c r="K5" i="7"/>
  <c r="K23" i="7" s="1"/>
  <c r="J5" i="7"/>
  <c r="J23" i="7" s="1"/>
  <c r="I5" i="7"/>
  <c r="I23" i="7" s="1"/>
  <c r="E5" i="7"/>
  <c r="E23" i="7" s="1"/>
  <c r="D5" i="7"/>
  <c r="Q4" i="7"/>
  <c r="Q27" i="7" s="1"/>
  <c r="P4" i="7"/>
  <c r="P27" i="7" s="1"/>
  <c r="O4" i="7"/>
  <c r="O27" i="7" s="1"/>
  <c r="N4" i="7"/>
  <c r="N27" i="7" s="1"/>
  <c r="M4" i="7"/>
  <c r="M27" i="7" s="1"/>
  <c r="L4" i="7"/>
  <c r="L27" i="7" s="1"/>
  <c r="L30" i="7" s="1"/>
  <c r="K4" i="7"/>
  <c r="K27" i="7" s="1"/>
  <c r="K30" i="7" s="1"/>
  <c r="J4" i="7"/>
  <c r="J27" i="7" s="1"/>
  <c r="I4" i="7"/>
  <c r="I27" i="7" s="1"/>
  <c r="E4" i="7"/>
  <c r="E27" i="7" s="1"/>
  <c r="D4" i="7"/>
  <c r="H3" i="7"/>
  <c r="Q2" i="7"/>
  <c r="Q20" i="7" s="1"/>
  <c r="P2" i="7"/>
  <c r="P20" i="7" s="1"/>
  <c r="O2" i="7"/>
  <c r="O20" i="7" s="1"/>
  <c r="N2" i="7"/>
  <c r="N20" i="7" s="1"/>
  <c r="M2" i="7"/>
  <c r="M20" i="7" s="1"/>
  <c r="L2" i="7"/>
  <c r="L20" i="7" s="1"/>
  <c r="K2" i="7"/>
  <c r="K20" i="7" s="1"/>
  <c r="J2" i="7"/>
  <c r="J20" i="7" s="1"/>
  <c r="I2" i="7"/>
  <c r="E2" i="7"/>
  <c r="D2" i="7"/>
  <c r="Q37" i="6"/>
  <c r="P37" i="6"/>
  <c r="O37" i="6"/>
  <c r="N37" i="6"/>
  <c r="M37" i="6"/>
  <c r="L37" i="6"/>
  <c r="K37" i="6"/>
  <c r="J37" i="6"/>
  <c r="I37" i="6"/>
  <c r="H37" i="6"/>
  <c r="E37" i="6"/>
  <c r="D37" i="6"/>
  <c r="Q36" i="6"/>
  <c r="P36" i="6"/>
  <c r="O36" i="6"/>
  <c r="N36" i="6"/>
  <c r="M36" i="6"/>
  <c r="L36" i="6"/>
  <c r="K36" i="6"/>
  <c r="J36" i="6"/>
  <c r="I36" i="6"/>
  <c r="H36" i="6"/>
  <c r="E36" i="6"/>
  <c r="D36" i="6"/>
  <c r="Q35" i="6"/>
  <c r="P35" i="6"/>
  <c r="O35" i="6"/>
  <c r="N35" i="6"/>
  <c r="M35" i="6"/>
  <c r="L35" i="6"/>
  <c r="K35" i="6"/>
  <c r="J35" i="6"/>
  <c r="I35" i="6"/>
  <c r="E35" i="6"/>
  <c r="D35" i="6"/>
  <c r="H35" i="6" s="1"/>
  <c r="Q34" i="6"/>
  <c r="P34" i="6"/>
  <c r="O34" i="6"/>
  <c r="N34" i="6"/>
  <c r="M34" i="6"/>
  <c r="L34" i="6"/>
  <c r="K34" i="6"/>
  <c r="J34" i="6"/>
  <c r="I34" i="6"/>
  <c r="E34" i="6"/>
  <c r="D34" i="6"/>
  <c r="H34" i="6" s="1"/>
  <c r="Q33" i="6"/>
  <c r="P33" i="6"/>
  <c r="O33" i="6"/>
  <c r="N33" i="6"/>
  <c r="M33" i="6"/>
  <c r="L33" i="6"/>
  <c r="K33" i="6"/>
  <c r="J33" i="6"/>
  <c r="I33" i="6"/>
  <c r="E33" i="6"/>
  <c r="D33" i="6"/>
  <c r="H33" i="6" s="1"/>
  <c r="Q32" i="6"/>
  <c r="P32" i="6"/>
  <c r="O32" i="6"/>
  <c r="N32" i="6"/>
  <c r="M32" i="6"/>
  <c r="L32" i="6"/>
  <c r="K32" i="6"/>
  <c r="J32" i="6"/>
  <c r="I32" i="6"/>
  <c r="E32" i="6"/>
  <c r="D32" i="6"/>
  <c r="H32" i="6" s="1"/>
  <c r="Q25" i="6"/>
  <c r="P25" i="6"/>
  <c r="O25" i="6"/>
  <c r="N25" i="6"/>
  <c r="M25" i="6"/>
  <c r="L25" i="6"/>
  <c r="L29" i="6" s="1"/>
  <c r="K25" i="6"/>
  <c r="K29" i="6" s="1"/>
  <c r="J25" i="6"/>
  <c r="I25" i="6"/>
  <c r="E25" i="6"/>
  <c r="D25" i="6"/>
  <c r="H25" i="6" s="1"/>
  <c r="H29" i="6" s="1"/>
  <c r="Q21" i="6"/>
  <c r="P21" i="6"/>
  <c r="O21" i="6"/>
  <c r="N21" i="6"/>
  <c r="M21" i="6"/>
  <c r="L21" i="6"/>
  <c r="K21" i="6"/>
  <c r="J21" i="6"/>
  <c r="I21" i="6"/>
  <c r="E21" i="6"/>
  <c r="D21" i="6"/>
  <c r="Q16" i="6"/>
  <c r="P16" i="6"/>
  <c r="O16" i="6"/>
  <c r="N16" i="6"/>
  <c r="M16" i="6"/>
  <c r="L16" i="6"/>
  <c r="K16" i="6"/>
  <c r="J16" i="6"/>
  <c r="I16" i="6"/>
  <c r="E16" i="6"/>
  <c r="D16" i="6"/>
  <c r="H16" i="6" s="1"/>
  <c r="Q15" i="6"/>
  <c r="P15" i="6"/>
  <c r="O15" i="6"/>
  <c r="N15" i="6"/>
  <c r="M15" i="6"/>
  <c r="L15" i="6"/>
  <c r="K15" i="6"/>
  <c r="J15" i="6"/>
  <c r="I15" i="6"/>
  <c r="E15" i="6"/>
  <c r="D15" i="6"/>
  <c r="H15" i="6" s="1"/>
  <c r="Q14" i="6"/>
  <c r="P14" i="6"/>
  <c r="O14" i="6"/>
  <c r="N14" i="6"/>
  <c r="M14" i="6"/>
  <c r="L14" i="6"/>
  <c r="K14" i="6"/>
  <c r="J14" i="6"/>
  <c r="I14" i="6"/>
  <c r="E14" i="6"/>
  <c r="D14" i="6"/>
  <c r="H14" i="6" s="1"/>
  <c r="Q13" i="6"/>
  <c r="P13" i="6"/>
  <c r="O13" i="6"/>
  <c r="N13" i="6"/>
  <c r="M13" i="6"/>
  <c r="L13" i="6"/>
  <c r="K13" i="6"/>
  <c r="J13" i="6"/>
  <c r="I13" i="6"/>
  <c r="E13" i="6"/>
  <c r="D13" i="6"/>
  <c r="H13" i="6" s="1"/>
  <c r="Q12" i="6"/>
  <c r="P12" i="6"/>
  <c r="O12" i="6"/>
  <c r="N12" i="6"/>
  <c r="M12" i="6"/>
  <c r="L12" i="6"/>
  <c r="K12" i="6"/>
  <c r="J12" i="6"/>
  <c r="I12" i="6"/>
  <c r="E12" i="6"/>
  <c r="D12" i="6"/>
  <c r="H12" i="6" s="1"/>
  <c r="Q11" i="6"/>
  <c r="P11" i="6"/>
  <c r="O11" i="6"/>
  <c r="N11" i="6"/>
  <c r="M11" i="6"/>
  <c r="L11" i="6"/>
  <c r="K11" i="6"/>
  <c r="J11" i="6"/>
  <c r="I11" i="6"/>
  <c r="E11" i="6"/>
  <c r="D11" i="6"/>
  <c r="H11" i="6" s="1"/>
  <c r="Q9" i="6"/>
  <c r="P9" i="6"/>
  <c r="O9" i="6"/>
  <c r="N9" i="6"/>
  <c r="M9" i="6"/>
  <c r="L9" i="6"/>
  <c r="K9" i="6"/>
  <c r="J9" i="6"/>
  <c r="I9" i="6"/>
  <c r="E9" i="6"/>
  <c r="D9" i="6"/>
  <c r="Q8" i="6"/>
  <c r="P8" i="6"/>
  <c r="O8" i="6"/>
  <c r="N8" i="6"/>
  <c r="M8" i="6"/>
  <c r="L8" i="6"/>
  <c r="K8" i="6"/>
  <c r="J8" i="6"/>
  <c r="I8" i="6"/>
  <c r="E8" i="6"/>
  <c r="D8" i="6"/>
  <c r="H8" i="6" s="1"/>
  <c r="Q7" i="6"/>
  <c r="P7" i="6"/>
  <c r="O7" i="6"/>
  <c r="N7" i="6"/>
  <c r="M7" i="6"/>
  <c r="L7" i="6"/>
  <c r="K7" i="6"/>
  <c r="J7" i="6"/>
  <c r="I7" i="6"/>
  <c r="E7" i="6"/>
  <c r="D7" i="6"/>
  <c r="H7" i="6" s="1"/>
  <c r="Q6" i="6"/>
  <c r="P6" i="6"/>
  <c r="O6" i="6"/>
  <c r="N6" i="6"/>
  <c r="M6" i="6"/>
  <c r="L6" i="6"/>
  <c r="K6" i="6"/>
  <c r="J6" i="6"/>
  <c r="I6" i="6"/>
  <c r="E6" i="6"/>
  <c r="D6" i="6"/>
  <c r="H6" i="6" s="1"/>
  <c r="Q5" i="6"/>
  <c r="Q23" i="6" s="1"/>
  <c r="P5" i="6"/>
  <c r="P23" i="6" s="1"/>
  <c r="O5" i="6"/>
  <c r="O23" i="6" s="1"/>
  <c r="N5" i="6"/>
  <c r="N23" i="6" s="1"/>
  <c r="M5" i="6"/>
  <c r="M23" i="6" s="1"/>
  <c r="L5" i="6"/>
  <c r="L23" i="6" s="1"/>
  <c r="K5" i="6"/>
  <c r="K23" i="6" s="1"/>
  <c r="J5" i="6"/>
  <c r="J23" i="6" s="1"/>
  <c r="I5" i="6"/>
  <c r="I23" i="6" s="1"/>
  <c r="E5" i="6"/>
  <c r="E23" i="6" s="1"/>
  <c r="D5" i="6"/>
  <c r="Q4" i="6"/>
  <c r="Q27" i="6" s="1"/>
  <c r="P4" i="6"/>
  <c r="P27" i="6" s="1"/>
  <c r="O4" i="6"/>
  <c r="O27" i="6" s="1"/>
  <c r="N4" i="6"/>
  <c r="N27" i="6" s="1"/>
  <c r="M4" i="6"/>
  <c r="M27" i="6" s="1"/>
  <c r="L4" i="6"/>
  <c r="L27" i="6" s="1"/>
  <c r="L30" i="6" s="1"/>
  <c r="K4" i="6"/>
  <c r="K27" i="6" s="1"/>
  <c r="K30" i="6" s="1"/>
  <c r="J4" i="6"/>
  <c r="J27" i="6" s="1"/>
  <c r="I4" i="6"/>
  <c r="I27" i="6" s="1"/>
  <c r="E4" i="6"/>
  <c r="E27" i="6" s="1"/>
  <c r="D4" i="6"/>
  <c r="H3" i="6"/>
  <c r="Q2" i="6"/>
  <c r="Q20" i="6" s="1"/>
  <c r="P2" i="6"/>
  <c r="P20" i="6" s="1"/>
  <c r="O2" i="6"/>
  <c r="O20" i="6" s="1"/>
  <c r="N2" i="6"/>
  <c r="N20" i="6" s="1"/>
  <c r="M2" i="6"/>
  <c r="M20" i="6" s="1"/>
  <c r="L2" i="6"/>
  <c r="L20" i="6" s="1"/>
  <c r="K2" i="6"/>
  <c r="K20" i="6" s="1"/>
  <c r="J2" i="6"/>
  <c r="J20" i="6" s="1"/>
  <c r="I2" i="6"/>
  <c r="E2" i="6"/>
  <c r="D2" i="6"/>
  <c r="H2" i="6" s="1"/>
  <c r="Q37" i="5"/>
  <c r="P37" i="5"/>
  <c r="O37" i="5"/>
  <c r="N37" i="5"/>
  <c r="M37" i="5"/>
  <c r="L37" i="5"/>
  <c r="K37" i="5"/>
  <c r="J37" i="5"/>
  <c r="I37" i="5"/>
  <c r="H37" i="5"/>
  <c r="E37" i="5"/>
  <c r="D37" i="5"/>
  <c r="Q36" i="5"/>
  <c r="P36" i="5"/>
  <c r="O36" i="5"/>
  <c r="N36" i="5"/>
  <c r="M36" i="5"/>
  <c r="L36" i="5"/>
  <c r="K36" i="5"/>
  <c r="J36" i="5"/>
  <c r="I36" i="5"/>
  <c r="H36" i="5"/>
  <c r="E36" i="5"/>
  <c r="D36" i="5"/>
  <c r="Q35" i="5"/>
  <c r="P35" i="5"/>
  <c r="O35" i="5"/>
  <c r="N35" i="5"/>
  <c r="M35" i="5"/>
  <c r="L35" i="5"/>
  <c r="K35" i="5"/>
  <c r="J35" i="5"/>
  <c r="I35" i="5"/>
  <c r="E35" i="5"/>
  <c r="D35" i="5"/>
  <c r="H35" i="5" s="1"/>
  <c r="Q34" i="5"/>
  <c r="P34" i="5"/>
  <c r="O34" i="5"/>
  <c r="N34" i="5"/>
  <c r="M34" i="5"/>
  <c r="L34" i="5"/>
  <c r="K34" i="5"/>
  <c r="J34" i="5"/>
  <c r="I34" i="5"/>
  <c r="E34" i="5"/>
  <c r="D34" i="5"/>
  <c r="H34" i="5" s="1"/>
  <c r="Q33" i="5"/>
  <c r="P33" i="5"/>
  <c r="O33" i="5"/>
  <c r="N33" i="5"/>
  <c r="M33" i="5"/>
  <c r="L33" i="5"/>
  <c r="K33" i="5"/>
  <c r="J33" i="5"/>
  <c r="I33" i="5"/>
  <c r="E33" i="5"/>
  <c r="D33" i="5"/>
  <c r="H33" i="5" s="1"/>
  <c r="Q32" i="5"/>
  <c r="P32" i="5"/>
  <c r="O32" i="5"/>
  <c r="N32" i="5"/>
  <c r="M32" i="5"/>
  <c r="L32" i="5"/>
  <c r="K32" i="5"/>
  <c r="J32" i="5"/>
  <c r="I32" i="5"/>
  <c r="E32" i="5"/>
  <c r="D32" i="5"/>
  <c r="H32" i="5" s="1"/>
  <c r="Q25" i="5"/>
  <c r="P25" i="5"/>
  <c r="O25" i="5"/>
  <c r="N25" i="5"/>
  <c r="M25" i="5"/>
  <c r="L25" i="5"/>
  <c r="L29" i="5" s="1"/>
  <c r="K25" i="5"/>
  <c r="K29" i="5" s="1"/>
  <c r="J25" i="5"/>
  <c r="I25" i="5"/>
  <c r="E25" i="5"/>
  <c r="D25" i="5"/>
  <c r="H25" i="5" s="1"/>
  <c r="H29" i="5" s="1"/>
  <c r="Q21" i="5"/>
  <c r="P21" i="5"/>
  <c r="O21" i="5"/>
  <c r="N21" i="5"/>
  <c r="M21" i="5"/>
  <c r="L21" i="5"/>
  <c r="K21" i="5"/>
  <c r="J21" i="5"/>
  <c r="I21" i="5"/>
  <c r="E21" i="5"/>
  <c r="D21" i="5"/>
  <c r="Q16" i="5"/>
  <c r="P16" i="5"/>
  <c r="O16" i="5"/>
  <c r="N16" i="5"/>
  <c r="M16" i="5"/>
  <c r="L16" i="5"/>
  <c r="K16" i="5"/>
  <c r="J16" i="5"/>
  <c r="I16" i="5"/>
  <c r="E16" i="5"/>
  <c r="D16" i="5"/>
  <c r="H16" i="5" s="1"/>
  <c r="Q15" i="5"/>
  <c r="P15" i="5"/>
  <c r="O15" i="5"/>
  <c r="N15" i="5"/>
  <c r="M15" i="5"/>
  <c r="L15" i="5"/>
  <c r="K15" i="5"/>
  <c r="J15" i="5"/>
  <c r="I15" i="5"/>
  <c r="E15" i="5"/>
  <c r="D15" i="5"/>
  <c r="H15" i="5" s="1"/>
  <c r="Q14" i="5"/>
  <c r="P14" i="5"/>
  <c r="O14" i="5"/>
  <c r="N14" i="5"/>
  <c r="M14" i="5"/>
  <c r="L14" i="5"/>
  <c r="K14" i="5"/>
  <c r="J14" i="5"/>
  <c r="I14" i="5"/>
  <c r="E14" i="5"/>
  <c r="D14" i="5"/>
  <c r="H14" i="5" s="1"/>
  <c r="Q13" i="5"/>
  <c r="P13" i="5"/>
  <c r="O13" i="5"/>
  <c r="N13" i="5"/>
  <c r="M13" i="5"/>
  <c r="L13" i="5"/>
  <c r="K13" i="5"/>
  <c r="J13" i="5"/>
  <c r="I13" i="5"/>
  <c r="E13" i="5"/>
  <c r="D13" i="5"/>
  <c r="H13" i="5" s="1"/>
  <c r="Q12" i="5"/>
  <c r="P12" i="5"/>
  <c r="O12" i="5"/>
  <c r="N12" i="5"/>
  <c r="M12" i="5"/>
  <c r="L12" i="5"/>
  <c r="K12" i="5"/>
  <c r="J12" i="5"/>
  <c r="I12" i="5"/>
  <c r="E12" i="5"/>
  <c r="D12" i="5"/>
  <c r="H12" i="5" s="1"/>
  <c r="Q11" i="5"/>
  <c r="P11" i="5"/>
  <c r="O11" i="5"/>
  <c r="N11" i="5"/>
  <c r="M11" i="5"/>
  <c r="L11" i="5"/>
  <c r="K11" i="5"/>
  <c r="J11" i="5"/>
  <c r="I11" i="5"/>
  <c r="E11" i="5"/>
  <c r="D11" i="5"/>
  <c r="H11" i="5" s="1"/>
  <c r="Q9" i="5"/>
  <c r="P9" i="5"/>
  <c r="O9" i="5"/>
  <c r="N9" i="5"/>
  <c r="M9" i="5"/>
  <c r="L9" i="5"/>
  <c r="K9" i="5"/>
  <c r="J9" i="5"/>
  <c r="I9" i="5"/>
  <c r="E9" i="5"/>
  <c r="D9" i="5"/>
  <c r="Q8" i="5"/>
  <c r="P8" i="5"/>
  <c r="O8" i="5"/>
  <c r="N8" i="5"/>
  <c r="M8" i="5"/>
  <c r="L8" i="5"/>
  <c r="K8" i="5"/>
  <c r="J8" i="5"/>
  <c r="I8" i="5"/>
  <c r="E8" i="5"/>
  <c r="D8" i="5"/>
  <c r="H8" i="5" s="1"/>
  <c r="Q7" i="5"/>
  <c r="P7" i="5"/>
  <c r="O7" i="5"/>
  <c r="N7" i="5"/>
  <c r="M7" i="5"/>
  <c r="L7" i="5"/>
  <c r="K7" i="5"/>
  <c r="J7" i="5"/>
  <c r="I7" i="5"/>
  <c r="E7" i="5"/>
  <c r="D7" i="5"/>
  <c r="H7" i="5" s="1"/>
  <c r="Q6" i="5"/>
  <c r="P6" i="5"/>
  <c r="O6" i="5"/>
  <c r="N6" i="5"/>
  <c r="M6" i="5"/>
  <c r="L6" i="5"/>
  <c r="K6" i="5"/>
  <c r="J6" i="5"/>
  <c r="I6" i="5"/>
  <c r="E6" i="5"/>
  <c r="D6" i="5"/>
  <c r="H6" i="5" s="1"/>
  <c r="Q5" i="5"/>
  <c r="Q23" i="5" s="1"/>
  <c r="P5" i="5"/>
  <c r="P23" i="5" s="1"/>
  <c r="O5" i="5"/>
  <c r="O23" i="5" s="1"/>
  <c r="N5" i="5"/>
  <c r="N23" i="5" s="1"/>
  <c r="M5" i="5"/>
  <c r="M23" i="5" s="1"/>
  <c r="L5" i="5"/>
  <c r="L23" i="5" s="1"/>
  <c r="K5" i="5"/>
  <c r="K23" i="5" s="1"/>
  <c r="J5" i="5"/>
  <c r="J23" i="5" s="1"/>
  <c r="I5" i="5"/>
  <c r="I23" i="5" s="1"/>
  <c r="E5" i="5"/>
  <c r="E23" i="5" s="1"/>
  <c r="D5" i="5"/>
  <c r="Q4" i="5"/>
  <c r="Q27" i="5" s="1"/>
  <c r="P4" i="5"/>
  <c r="P27" i="5" s="1"/>
  <c r="O4" i="5"/>
  <c r="O27" i="5" s="1"/>
  <c r="N4" i="5"/>
  <c r="N27" i="5" s="1"/>
  <c r="M4" i="5"/>
  <c r="M27" i="5" s="1"/>
  <c r="L4" i="5"/>
  <c r="L27" i="5" s="1"/>
  <c r="L30" i="5" s="1"/>
  <c r="K4" i="5"/>
  <c r="K27" i="5" s="1"/>
  <c r="K30" i="5" s="1"/>
  <c r="J4" i="5"/>
  <c r="J27" i="5" s="1"/>
  <c r="I4" i="5"/>
  <c r="I27" i="5" s="1"/>
  <c r="E4" i="5"/>
  <c r="E27" i="5" s="1"/>
  <c r="D4" i="5"/>
  <c r="H3" i="5"/>
  <c r="Q2" i="5"/>
  <c r="Q20" i="5" s="1"/>
  <c r="P2" i="5"/>
  <c r="P20" i="5" s="1"/>
  <c r="O2" i="5"/>
  <c r="O20" i="5" s="1"/>
  <c r="N2" i="5"/>
  <c r="N20" i="5" s="1"/>
  <c r="M2" i="5"/>
  <c r="M20" i="5" s="1"/>
  <c r="L2" i="5"/>
  <c r="L20" i="5" s="1"/>
  <c r="K2" i="5"/>
  <c r="K20" i="5" s="1"/>
  <c r="J2" i="5"/>
  <c r="J20" i="5" s="1"/>
  <c r="I2" i="5"/>
  <c r="I20" i="5" s="1"/>
  <c r="E2" i="5"/>
  <c r="E20" i="5" s="1"/>
  <c r="D2" i="5"/>
  <c r="Q37" i="4"/>
  <c r="P37" i="4"/>
  <c r="O37" i="4"/>
  <c r="N37" i="4"/>
  <c r="M37" i="4"/>
  <c r="L37" i="4"/>
  <c r="K37" i="4"/>
  <c r="J37" i="4"/>
  <c r="I37" i="4"/>
  <c r="H37" i="4"/>
  <c r="E37" i="4"/>
  <c r="D37" i="4"/>
  <c r="Q36" i="4"/>
  <c r="P36" i="4"/>
  <c r="O36" i="4"/>
  <c r="N36" i="4"/>
  <c r="M36" i="4"/>
  <c r="L36" i="4"/>
  <c r="K36" i="4"/>
  <c r="J36" i="4"/>
  <c r="I36" i="4"/>
  <c r="H36" i="4"/>
  <c r="E36" i="4"/>
  <c r="D36" i="4"/>
  <c r="Q35" i="4"/>
  <c r="P35" i="4"/>
  <c r="O35" i="4"/>
  <c r="N35" i="4"/>
  <c r="M35" i="4"/>
  <c r="L35" i="4"/>
  <c r="K35" i="4"/>
  <c r="J35" i="4"/>
  <c r="I35" i="4"/>
  <c r="E35" i="4"/>
  <c r="D35" i="4"/>
  <c r="H35" i="4" s="1"/>
  <c r="Q34" i="4"/>
  <c r="P34" i="4"/>
  <c r="O34" i="4"/>
  <c r="N34" i="4"/>
  <c r="M34" i="4"/>
  <c r="L34" i="4"/>
  <c r="K34" i="4"/>
  <c r="J34" i="4"/>
  <c r="I34" i="4"/>
  <c r="E34" i="4"/>
  <c r="D34" i="4"/>
  <c r="H34" i="4" s="1"/>
  <c r="Q33" i="4"/>
  <c r="P33" i="4"/>
  <c r="O33" i="4"/>
  <c r="N33" i="4"/>
  <c r="M33" i="4"/>
  <c r="L33" i="4"/>
  <c r="K33" i="4"/>
  <c r="J33" i="4"/>
  <c r="I33" i="4"/>
  <c r="E33" i="4"/>
  <c r="D33" i="4"/>
  <c r="H33" i="4" s="1"/>
  <c r="Q32" i="4"/>
  <c r="P32" i="4"/>
  <c r="O32" i="4"/>
  <c r="N32" i="4"/>
  <c r="M32" i="4"/>
  <c r="L32" i="4"/>
  <c r="K32" i="4"/>
  <c r="J32" i="4"/>
  <c r="I32" i="4"/>
  <c r="E32" i="4"/>
  <c r="D32" i="4"/>
  <c r="H32" i="4" s="1"/>
  <c r="Q25" i="4"/>
  <c r="P25" i="4"/>
  <c r="O25" i="4"/>
  <c r="N25" i="4"/>
  <c r="M25" i="4"/>
  <c r="L25" i="4"/>
  <c r="L29" i="4" s="1"/>
  <c r="K25" i="4"/>
  <c r="K29" i="4" s="1"/>
  <c r="J25" i="4"/>
  <c r="I25" i="4"/>
  <c r="E25" i="4"/>
  <c r="D25" i="4"/>
  <c r="H25" i="4" s="1"/>
  <c r="H29" i="4" s="1"/>
  <c r="Q21" i="4"/>
  <c r="P21" i="4"/>
  <c r="O21" i="4"/>
  <c r="N21" i="4"/>
  <c r="M21" i="4"/>
  <c r="L21" i="4"/>
  <c r="K21" i="4"/>
  <c r="J21" i="4"/>
  <c r="I21" i="4"/>
  <c r="E21" i="4"/>
  <c r="D21" i="4"/>
  <c r="Q16" i="4"/>
  <c r="P16" i="4"/>
  <c r="O16" i="4"/>
  <c r="N16" i="4"/>
  <c r="M16" i="4"/>
  <c r="L16" i="4"/>
  <c r="K16" i="4"/>
  <c r="J16" i="4"/>
  <c r="I16" i="4"/>
  <c r="E16" i="4"/>
  <c r="D16" i="4"/>
  <c r="H16" i="4" s="1"/>
  <c r="Q15" i="4"/>
  <c r="P15" i="4"/>
  <c r="O15" i="4"/>
  <c r="N15" i="4"/>
  <c r="M15" i="4"/>
  <c r="L15" i="4"/>
  <c r="K15" i="4"/>
  <c r="J15" i="4"/>
  <c r="I15" i="4"/>
  <c r="E15" i="4"/>
  <c r="D15" i="4"/>
  <c r="H15" i="4" s="1"/>
  <c r="Q14" i="4"/>
  <c r="P14" i="4"/>
  <c r="O14" i="4"/>
  <c r="N14" i="4"/>
  <c r="M14" i="4"/>
  <c r="L14" i="4"/>
  <c r="K14" i="4"/>
  <c r="J14" i="4"/>
  <c r="I14" i="4"/>
  <c r="E14" i="4"/>
  <c r="D14" i="4"/>
  <c r="H14" i="4" s="1"/>
  <c r="Q13" i="4"/>
  <c r="P13" i="4"/>
  <c r="O13" i="4"/>
  <c r="N13" i="4"/>
  <c r="M13" i="4"/>
  <c r="L13" i="4"/>
  <c r="K13" i="4"/>
  <c r="J13" i="4"/>
  <c r="I13" i="4"/>
  <c r="E13" i="4"/>
  <c r="D13" i="4"/>
  <c r="H13" i="4" s="1"/>
  <c r="Q12" i="4"/>
  <c r="P12" i="4"/>
  <c r="O12" i="4"/>
  <c r="N12" i="4"/>
  <c r="M12" i="4"/>
  <c r="L12" i="4"/>
  <c r="K12" i="4"/>
  <c r="J12" i="4"/>
  <c r="I12" i="4"/>
  <c r="E12" i="4"/>
  <c r="D12" i="4"/>
  <c r="H12" i="4" s="1"/>
  <c r="Q11" i="4"/>
  <c r="P11" i="4"/>
  <c r="O11" i="4"/>
  <c r="N11" i="4"/>
  <c r="M11" i="4"/>
  <c r="L11" i="4"/>
  <c r="K11" i="4"/>
  <c r="J11" i="4"/>
  <c r="I11" i="4"/>
  <c r="E11" i="4"/>
  <c r="D11" i="4"/>
  <c r="H11" i="4" s="1"/>
  <c r="Q9" i="4"/>
  <c r="P9" i="4"/>
  <c r="O9" i="4"/>
  <c r="N9" i="4"/>
  <c r="M9" i="4"/>
  <c r="L9" i="4"/>
  <c r="K9" i="4"/>
  <c r="J9" i="4"/>
  <c r="I9" i="4"/>
  <c r="E9" i="4"/>
  <c r="D9" i="4"/>
  <c r="Q8" i="4"/>
  <c r="P8" i="4"/>
  <c r="O8" i="4"/>
  <c r="N8" i="4"/>
  <c r="M8" i="4"/>
  <c r="L8" i="4"/>
  <c r="K8" i="4"/>
  <c r="J8" i="4"/>
  <c r="I8" i="4"/>
  <c r="E8" i="4"/>
  <c r="D8" i="4"/>
  <c r="H8" i="4" s="1"/>
  <c r="Q7" i="4"/>
  <c r="P7" i="4"/>
  <c r="O7" i="4"/>
  <c r="N7" i="4"/>
  <c r="M7" i="4"/>
  <c r="L7" i="4"/>
  <c r="K7" i="4"/>
  <c r="J7" i="4"/>
  <c r="I7" i="4"/>
  <c r="E7" i="4"/>
  <c r="D7" i="4"/>
  <c r="H7" i="4" s="1"/>
  <c r="Q6" i="4"/>
  <c r="P6" i="4"/>
  <c r="O6" i="4"/>
  <c r="N6" i="4"/>
  <c r="M6" i="4"/>
  <c r="L6" i="4"/>
  <c r="K6" i="4"/>
  <c r="J6" i="4"/>
  <c r="I6" i="4"/>
  <c r="E6" i="4"/>
  <c r="D6" i="4"/>
  <c r="H6" i="4" s="1"/>
  <c r="Q5" i="4"/>
  <c r="Q23" i="4" s="1"/>
  <c r="P5" i="4"/>
  <c r="P23" i="4" s="1"/>
  <c r="O5" i="4"/>
  <c r="O23" i="4" s="1"/>
  <c r="N5" i="4"/>
  <c r="N23" i="4" s="1"/>
  <c r="M5" i="4"/>
  <c r="M23" i="4" s="1"/>
  <c r="L5" i="4"/>
  <c r="L23" i="4" s="1"/>
  <c r="K5" i="4"/>
  <c r="K23" i="4" s="1"/>
  <c r="J5" i="4"/>
  <c r="J23" i="4" s="1"/>
  <c r="I5" i="4"/>
  <c r="I23" i="4" s="1"/>
  <c r="E5" i="4"/>
  <c r="E23" i="4" s="1"/>
  <c r="D5" i="4"/>
  <c r="Q4" i="4"/>
  <c r="Q27" i="4" s="1"/>
  <c r="P4" i="4"/>
  <c r="P27" i="4" s="1"/>
  <c r="O4" i="4"/>
  <c r="O27" i="4" s="1"/>
  <c r="N4" i="4"/>
  <c r="N27" i="4" s="1"/>
  <c r="M4" i="4"/>
  <c r="M27" i="4" s="1"/>
  <c r="L4" i="4"/>
  <c r="L27" i="4" s="1"/>
  <c r="L30" i="4" s="1"/>
  <c r="K4" i="4"/>
  <c r="K27" i="4" s="1"/>
  <c r="K30" i="4" s="1"/>
  <c r="J4" i="4"/>
  <c r="J27" i="4" s="1"/>
  <c r="I4" i="4"/>
  <c r="I27" i="4" s="1"/>
  <c r="E4" i="4"/>
  <c r="E27" i="4" s="1"/>
  <c r="D4" i="4"/>
  <c r="H3" i="4"/>
  <c r="Q2" i="4"/>
  <c r="Q20" i="4" s="1"/>
  <c r="P2" i="4"/>
  <c r="P20" i="4" s="1"/>
  <c r="O2" i="4"/>
  <c r="O20" i="4" s="1"/>
  <c r="N2" i="4"/>
  <c r="N20" i="4" s="1"/>
  <c r="M2" i="4"/>
  <c r="M20" i="4" s="1"/>
  <c r="L2" i="4"/>
  <c r="L20" i="4" s="1"/>
  <c r="K2" i="4"/>
  <c r="K20" i="4" s="1"/>
  <c r="J2" i="4"/>
  <c r="J20" i="4" s="1"/>
  <c r="I2" i="4"/>
  <c r="I20" i="4" s="1"/>
  <c r="E2" i="4"/>
  <c r="E20" i="4" s="1"/>
  <c r="D2" i="4"/>
  <c r="H2" i="4" s="1"/>
  <c r="Q37" i="3"/>
  <c r="P37" i="3"/>
  <c r="O37" i="3"/>
  <c r="N37" i="3"/>
  <c r="M37" i="3"/>
  <c r="L37" i="3"/>
  <c r="K37" i="3"/>
  <c r="J37" i="3"/>
  <c r="I37" i="3"/>
  <c r="H37" i="3"/>
  <c r="E37" i="3"/>
  <c r="D37" i="3"/>
  <c r="Q36" i="3"/>
  <c r="P36" i="3"/>
  <c r="O36" i="3"/>
  <c r="N36" i="3"/>
  <c r="M36" i="3"/>
  <c r="L36" i="3"/>
  <c r="K36" i="3"/>
  <c r="J36" i="3"/>
  <c r="I36" i="3"/>
  <c r="H36" i="3"/>
  <c r="E36" i="3"/>
  <c r="D36" i="3"/>
  <c r="Q35" i="3"/>
  <c r="P35" i="3"/>
  <c r="O35" i="3"/>
  <c r="N35" i="3"/>
  <c r="M35" i="3"/>
  <c r="L35" i="3"/>
  <c r="K35" i="3"/>
  <c r="J35" i="3"/>
  <c r="I35" i="3"/>
  <c r="E35" i="3"/>
  <c r="D35" i="3"/>
  <c r="H35" i="3" s="1"/>
  <c r="Q34" i="3"/>
  <c r="P34" i="3"/>
  <c r="O34" i="3"/>
  <c r="N34" i="3"/>
  <c r="M34" i="3"/>
  <c r="L34" i="3"/>
  <c r="K34" i="3"/>
  <c r="J34" i="3"/>
  <c r="I34" i="3"/>
  <c r="E34" i="3"/>
  <c r="D34" i="3"/>
  <c r="H34" i="3" s="1"/>
  <c r="Q33" i="3"/>
  <c r="P33" i="3"/>
  <c r="O33" i="3"/>
  <c r="N33" i="3"/>
  <c r="M33" i="3"/>
  <c r="L33" i="3"/>
  <c r="K33" i="3"/>
  <c r="J33" i="3"/>
  <c r="I33" i="3"/>
  <c r="E33" i="3"/>
  <c r="D33" i="3"/>
  <c r="H33" i="3" s="1"/>
  <c r="Q32" i="3"/>
  <c r="P32" i="3"/>
  <c r="O32" i="3"/>
  <c r="N32" i="3"/>
  <c r="M32" i="3"/>
  <c r="L32" i="3"/>
  <c r="K32" i="3"/>
  <c r="J32" i="3"/>
  <c r="I32" i="3"/>
  <c r="E32" i="3"/>
  <c r="D32" i="3"/>
  <c r="H32" i="3" s="1"/>
  <c r="Q25" i="3"/>
  <c r="P25" i="3"/>
  <c r="O25" i="3"/>
  <c r="N25" i="3"/>
  <c r="M25" i="3"/>
  <c r="L25" i="3"/>
  <c r="L29" i="3" s="1"/>
  <c r="K25" i="3"/>
  <c r="K29" i="3" s="1"/>
  <c r="J25" i="3"/>
  <c r="I25" i="3"/>
  <c r="E25" i="3"/>
  <c r="D25" i="3"/>
  <c r="H25" i="3" s="1"/>
  <c r="H29" i="3" s="1"/>
  <c r="Q21" i="3"/>
  <c r="P21" i="3"/>
  <c r="O21" i="3"/>
  <c r="N21" i="3"/>
  <c r="M21" i="3"/>
  <c r="L21" i="3"/>
  <c r="K21" i="3"/>
  <c r="J21" i="3"/>
  <c r="I21" i="3"/>
  <c r="E21" i="3"/>
  <c r="D21" i="3"/>
  <c r="H21" i="3" s="1"/>
  <c r="Q16" i="3"/>
  <c r="P16" i="3"/>
  <c r="O16" i="3"/>
  <c r="N16" i="3"/>
  <c r="M16" i="3"/>
  <c r="L16" i="3"/>
  <c r="K16" i="3"/>
  <c r="J16" i="3"/>
  <c r="I16" i="3"/>
  <c r="E16" i="3"/>
  <c r="D16" i="3"/>
  <c r="H16" i="3" s="1"/>
  <c r="Q15" i="3"/>
  <c r="P15" i="3"/>
  <c r="O15" i="3"/>
  <c r="N15" i="3"/>
  <c r="M15" i="3"/>
  <c r="L15" i="3"/>
  <c r="K15" i="3"/>
  <c r="J15" i="3"/>
  <c r="I15" i="3"/>
  <c r="E15" i="3"/>
  <c r="D15" i="3"/>
  <c r="H15" i="3" s="1"/>
  <c r="Q14" i="3"/>
  <c r="P14" i="3"/>
  <c r="O14" i="3"/>
  <c r="N14" i="3"/>
  <c r="M14" i="3"/>
  <c r="L14" i="3"/>
  <c r="K14" i="3"/>
  <c r="J14" i="3"/>
  <c r="I14" i="3"/>
  <c r="E14" i="3"/>
  <c r="D14" i="3"/>
  <c r="H14" i="3" s="1"/>
  <c r="Q13" i="3"/>
  <c r="P13" i="3"/>
  <c r="O13" i="3"/>
  <c r="N13" i="3"/>
  <c r="M13" i="3"/>
  <c r="L13" i="3"/>
  <c r="K13" i="3"/>
  <c r="J13" i="3"/>
  <c r="I13" i="3"/>
  <c r="E13" i="3"/>
  <c r="D13" i="3"/>
  <c r="H13" i="3" s="1"/>
  <c r="Q12" i="3"/>
  <c r="P12" i="3"/>
  <c r="O12" i="3"/>
  <c r="N12" i="3"/>
  <c r="M12" i="3"/>
  <c r="L12" i="3"/>
  <c r="K12" i="3"/>
  <c r="J12" i="3"/>
  <c r="I12" i="3"/>
  <c r="E12" i="3"/>
  <c r="D12" i="3"/>
  <c r="H12" i="3" s="1"/>
  <c r="Q11" i="3"/>
  <c r="P11" i="3"/>
  <c r="O11" i="3"/>
  <c r="N11" i="3"/>
  <c r="M11" i="3"/>
  <c r="L11" i="3"/>
  <c r="K11" i="3"/>
  <c r="J11" i="3"/>
  <c r="I11" i="3"/>
  <c r="E11" i="3"/>
  <c r="D11" i="3"/>
  <c r="H11" i="3" s="1"/>
  <c r="Q9" i="3"/>
  <c r="P9" i="3"/>
  <c r="O9" i="3"/>
  <c r="N9" i="3"/>
  <c r="M9" i="3"/>
  <c r="L9" i="3"/>
  <c r="K9" i="3"/>
  <c r="J9" i="3"/>
  <c r="I9" i="3"/>
  <c r="E9" i="3"/>
  <c r="D9" i="3"/>
  <c r="Q8" i="3"/>
  <c r="P8" i="3"/>
  <c r="O8" i="3"/>
  <c r="N8" i="3"/>
  <c r="M8" i="3"/>
  <c r="L8" i="3"/>
  <c r="K8" i="3"/>
  <c r="J8" i="3"/>
  <c r="I8" i="3"/>
  <c r="E8" i="3"/>
  <c r="D8" i="3"/>
  <c r="H8" i="3" s="1"/>
  <c r="Q7" i="3"/>
  <c r="P7" i="3"/>
  <c r="O7" i="3"/>
  <c r="N7" i="3"/>
  <c r="M7" i="3"/>
  <c r="L7" i="3"/>
  <c r="K7" i="3"/>
  <c r="J7" i="3"/>
  <c r="I7" i="3"/>
  <c r="E7" i="3"/>
  <c r="D7" i="3"/>
  <c r="H7" i="3" s="1"/>
  <c r="Q6" i="3"/>
  <c r="P6" i="3"/>
  <c r="O6" i="3"/>
  <c r="N6" i="3"/>
  <c r="M6" i="3"/>
  <c r="L6" i="3"/>
  <c r="K6" i="3"/>
  <c r="J6" i="3"/>
  <c r="I6" i="3"/>
  <c r="E6" i="3"/>
  <c r="D6" i="3"/>
  <c r="H6" i="3" s="1"/>
  <c r="Q5" i="3"/>
  <c r="Q23" i="3" s="1"/>
  <c r="P5" i="3"/>
  <c r="P23" i="3" s="1"/>
  <c r="O5" i="3"/>
  <c r="O23" i="3" s="1"/>
  <c r="N5" i="3"/>
  <c r="N23" i="3" s="1"/>
  <c r="M5" i="3"/>
  <c r="M23" i="3" s="1"/>
  <c r="L5" i="3"/>
  <c r="L23" i="3" s="1"/>
  <c r="K5" i="3"/>
  <c r="K23" i="3" s="1"/>
  <c r="J5" i="3"/>
  <c r="J23" i="3" s="1"/>
  <c r="I5" i="3"/>
  <c r="I23" i="3" s="1"/>
  <c r="E5" i="3"/>
  <c r="E23" i="3" s="1"/>
  <c r="D5" i="3"/>
  <c r="Q4" i="3"/>
  <c r="Q27" i="3" s="1"/>
  <c r="P4" i="3"/>
  <c r="P27" i="3" s="1"/>
  <c r="O4" i="3"/>
  <c r="O27" i="3" s="1"/>
  <c r="N4" i="3"/>
  <c r="N27" i="3" s="1"/>
  <c r="M4" i="3"/>
  <c r="M27" i="3" s="1"/>
  <c r="L4" i="3"/>
  <c r="L27" i="3" s="1"/>
  <c r="L30" i="3" s="1"/>
  <c r="K4" i="3"/>
  <c r="K27" i="3" s="1"/>
  <c r="K30" i="3" s="1"/>
  <c r="J4" i="3"/>
  <c r="J27" i="3" s="1"/>
  <c r="I4" i="3"/>
  <c r="I27" i="3" s="1"/>
  <c r="E4" i="3"/>
  <c r="E27" i="3" s="1"/>
  <c r="D4" i="3"/>
  <c r="H3" i="3"/>
  <c r="Q2" i="3"/>
  <c r="Q20" i="3" s="1"/>
  <c r="P2" i="3"/>
  <c r="P20" i="3" s="1"/>
  <c r="O2" i="3"/>
  <c r="O20" i="3" s="1"/>
  <c r="N2" i="3"/>
  <c r="N20" i="3" s="1"/>
  <c r="M2" i="3"/>
  <c r="M20" i="3" s="1"/>
  <c r="L2" i="3"/>
  <c r="L20" i="3" s="1"/>
  <c r="K2" i="3"/>
  <c r="K20" i="3" s="1"/>
  <c r="J2" i="3"/>
  <c r="J20" i="3" s="1"/>
  <c r="I2" i="3"/>
  <c r="I20" i="3" s="1"/>
  <c r="E2" i="3"/>
  <c r="D2" i="3"/>
  <c r="Q37" i="2"/>
  <c r="P37" i="2"/>
  <c r="O37" i="2"/>
  <c r="N37" i="2"/>
  <c r="M37" i="2"/>
  <c r="L37" i="2"/>
  <c r="K37" i="2"/>
  <c r="J37" i="2"/>
  <c r="I37" i="2"/>
  <c r="H37" i="2"/>
  <c r="E37" i="2"/>
  <c r="D37" i="2"/>
  <c r="Q36" i="2"/>
  <c r="P36" i="2"/>
  <c r="O36" i="2"/>
  <c r="N36" i="2"/>
  <c r="M36" i="2"/>
  <c r="L36" i="2"/>
  <c r="K36" i="2"/>
  <c r="J36" i="2"/>
  <c r="I36" i="2"/>
  <c r="H36" i="2"/>
  <c r="E36" i="2"/>
  <c r="D36" i="2"/>
  <c r="Q35" i="2"/>
  <c r="P35" i="2"/>
  <c r="O35" i="2"/>
  <c r="N35" i="2"/>
  <c r="M35" i="2"/>
  <c r="L35" i="2"/>
  <c r="K35" i="2"/>
  <c r="J35" i="2"/>
  <c r="I35" i="2"/>
  <c r="E35" i="2"/>
  <c r="D35" i="2"/>
  <c r="H35" i="2" s="1"/>
  <c r="Q34" i="2"/>
  <c r="P34" i="2"/>
  <c r="O34" i="2"/>
  <c r="N34" i="2"/>
  <c r="M34" i="2"/>
  <c r="L34" i="2"/>
  <c r="K34" i="2"/>
  <c r="J34" i="2"/>
  <c r="I34" i="2"/>
  <c r="E34" i="2"/>
  <c r="D34" i="2"/>
  <c r="H34" i="2" s="1"/>
  <c r="Q33" i="2"/>
  <c r="P33" i="2"/>
  <c r="O33" i="2"/>
  <c r="N33" i="2"/>
  <c r="M33" i="2"/>
  <c r="L33" i="2"/>
  <c r="K33" i="2"/>
  <c r="J33" i="2"/>
  <c r="I33" i="2"/>
  <c r="E33" i="2"/>
  <c r="D33" i="2"/>
  <c r="H33" i="2" s="1"/>
  <c r="Q32" i="2"/>
  <c r="P32" i="2"/>
  <c r="O32" i="2"/>
  <c r="N32" i="2"/>
  <c r="M32" i="2"/>
  <c r="L32" i="2"/>
  <c r="K32" i="2"/>
  <c r="J32" i="2"/>
  <c r="I32" i="2"/>
  <c r="E32" i="2"/>
  <c r="D32" i="2"/>
  <c r="H32" i="2" s="1"/>
  <c r="Q25" i="2"/>
  <c r="P25" i="2"/>
  <c r="O25" i="2"/>
  <c r="N25" i="2"/>
  <c r="M25" i="2"/>
  <c r="L25" i="2"/>
  <c r="L29" i="2" s="1"/>
  <c r="K25" i="2"/>
  <c r="K29" i="2" s="1"/>
  <c r="J25" i="2"/>
  <c r="I25" i="2"/>
  <c r="E25" i="2"/>
  <c r="D25" i="2"/>
  <c r="H25" i="2" s="1"/>
  <c r="H29" i="2" s="1"/>
  <c r="Q21" i="2"/>
  <c r="P21" i="2"/>
  <c r="O21" i="2"/>
  <c r="N21" i="2"/>
  <c r="M21" i="2"/>
  <c r="L21" i="2"/>
  <c r="K21" i="2"/>
  <c r="J21" i="2"/>
  <c r="I21" i="2"/>
  <c r="E21" i="2"/>
  <c r="D21" i="2"/>
  <c r="Q16" i="2"/>
  <c r="P16" i="2"/>
  <c r="O16" i="2"/>
  <c r="N16" i="2"/>
  <c r="M16" i="2"/>
  <c r="L16" i="2"/>
  <c r="K16" i="2"/>
  <c r="J16" i="2"/>
  <c r="I16" i="2"/>
  <c r="E16" i="2"/>
  <c r="D16" i="2"/>
  <c r="H16" i="2" s="1"/>
  <c r="Q15" i="2"/>
  <c r="P15" i="2"/>
  <c r="O15" i="2"/>
  <c r="N15" i="2"/>
  <c r="M15" i="2"/>
  <c r="L15" i="2"/>
  <c r="K15" i="2"/>
  <c r="J15" i="2"/>
  <c r="I15" i="2"/>
  <c r="E15" i="2"/>
  <c r="D15" i="2"/>
  <c r="H15" i="2" s="1"/>
  <c r="Q14" i="2"/>
  <c r="P14" i="2"/>
  <c r="O14" i="2"/>
  <c r="N14" i="2"/>
  <c r="M14" i="2"/>
  <c r="L14" i="2"/>
  <c r="K14" i="2"/>
  <c r="J14" i="2"/>
  <c r="I14" i="2"/>
  <c r="E14" i="2"/>
  <c r="D14" i="2"/>
  <c r="H14" i="2" s="1"/>
  <c r="Q13" i="2"/>
  <c r="P13" i="2"/>
  <c r="O13" i="2"/>
  <c r="N13" i="2"/>
  <c r="M13" i="2"/>
  <c r="L13" i="2"/>
  <c r="K13" i="2"/>
  <c r="J13" i="2"/>
  <c r="I13" i="2"/>
  <c r="E13" i="2"/>
  <c r="D13" i="2"/>
  <c r="H13" i="2" s="1"/>
  <c r="Q12" i="2"/>
  <c r="P12" i="2"/>
  <c r="O12" i="2"/>
  <c r="N12" i="2"/>
  <c r="M12" i="2"/>
  <c r="L12" i="2"/>
  <c r="K12" i="2"/>
  <c r="J12" i="2"/>
  <c r="I12" i="2"/>
  <c r="E12" i="2"/>
  <c r="D12" i="2"/>
  <c r="H12" i="2" s="1"/>
  <c r="Q11" i="2"/>
  <c r="P11" i="2"/>
  <c r="O11" i="2"/>
  <c r="N11" i="2"/>
  <c r="M11" i="2"/>
  <c r="L11" i="2"/>
  <c r="K11" i="2"/>
  <c r="J11" i="2"/>
  <c r="I11" i="2"/>
  <c r="E11" i="2"/>
  <c r="D11" i="2"/>
  <c r="H11" i="2" s="1"/>
  <c r="Q9" i="2"/>
  <c r="P9" i="2"/>
  <c r="O9" i="2"/>
  <c r="N9" i="2"/>
  <c r="M9" i="2"/>
  <c r="L9" i="2"/>
  <c r="K9" i="2"/>
  <c r="J9" i="2"/>
  <c r="I9" i="2"/>
  <c r="E9" i="2"/>
  <c r="D9" i="2"/>
  <c r="Q8" i="2"/>
  <c r="P8" i="2"/>
  <c r="O8" i="2"/>
  <c r="N8" i="2"/>
  <c r="M8" i="2"/>
  <c r="L8" i="2"/>
  <c r="K8" i="2"/>
  <c r="J8" i="2"/>
  <c r="I8" i="2"/>
  <c r="E8" i="2"/>
  <c r="D8" i="2"/>
  <c r="H8" i="2" s="1"/>
  <c r="Q7" i="2"/>
  <c r="P7" i="2"/>
  <c r="O7" i="2"/>
  <c r="N7" i="2"/>
  <c r="M7" i="2"/>
  <c r="L7" i="2"/>
  <c r="K7" i="2"/>
  <c r="J7" i="2"/>
  <c r="I7" i="2"/>
  <c r="E7" i="2"/>
  <c r="D7" i="2"/>
  <c r="H7" i="2" s="1"/>
  <c r="Q6" i="2"/>
  <c r="P6" i="2"/>
  <c r="O6" i="2"/>
  <c r="N6" i="2"/>
  <c r="M6" i="2"/>
  <c r="L6" i="2"/>
  <c r="K6" i="2"/>
  <c r="J6" i="2"/>
  <c r="I6" i="2"/>
  <c r="E6" i="2"/>
  <c r="D6" i="2"/>
  <c r="H6" i="2" s="1"/>
  <c r="Q5" i="2"/>
  <c r="Q23" i="2" s="1"/>
  <c r="P5" i="2"/>
  <c r="P23" i="2" s="1"/>
  <c r="O5" i="2"/>
  <c r="O23" i="2" s="1"/>
  <c r="N5" i="2"/>
  <c r="N23" i="2" s="1"/>
  <c r="M5" i="2"/>
  <c r="M23" i="2" s="1"/>
  <c r="L5" i="2"/>
  <c r="L23" i="2" s="1"/>
  <c r="K5" i="2"/>
  <c r="K23" i="2" s="1"/>
  <c r="J5" i="2"/>
  <c r="J23" i="2" s="1"/>
  <c r="I5" i="2"/>
  <c r="I23" i="2" s="1"/>
  <c r="E5" i="2"/>
  <c r="E23" i="2" s="1"/>
  <c r="D5" i="2"/>
  <c r="Q4" i="2"/>
  <c r="Q27" i="2" s="1"/>
  <c r="P4" i="2"/>
  <c r="P27" i="2" s="1"/>
  <c r="O4" i="2"/>
  <c r="O27" i="2" s="1"/>
  <c r="N4" i="2"/>
  <c r="N27" i="2" s="1"/>
  <c r="M4" i="2"/>
  <c r="M27" i="2" s="1"/>
  <c r="L4" i="2"/>
  <c r="L27" i="2" s="1"/>
  <c r="L30" i="2" s="1"/>
  <c r="K4" i="2"/>
  <c r="K27" i="2" s="1"/>
  <c r="K30" i="2" s="1"/>
  <c r="J4" i="2"/>
  <c r="J27" i="2" s="1"/>
  <c r="I4" i="2"/>
  <c r="I27" i="2" s="1"/>
  <c r="E4" i="2"/>
  <c r="E27" i="2" s="1"/>
  <c r="D4" i="2"/>
  <c r="H3" i="2"/>
  <c r="Q2" i="2"/>
  <c r="Q20" i="2" s="1"/>
  <c r="P2" i="2"/>
  <c r="P20" i="2" s="1"/>
  <c r="O2" i="2"/>
  <c r="O20" i="2" s="1"/>
  <c r="N2" i="2"/>
  <c r="N20" i="2" s="1"/>
  <c r="M2" i="2"/>
  <c r="M20" i="2" s="1"/>
  <c r="L2" i="2"/>
  <c r="L20" i="2" s="1"/>
  <c r="K2" i="2"/>
  <c r="K20" i="2" s="1"/>
  <c r="J2" i="2"/>
  <c r="J20" i="2" s="1"/>
  <c r="I2" i="2"/>
  <c r="E2" i="2"/>
  <c r="D2" i="2"/>
  <c r="Q37" i="1"/>
  <c r="P37" i="1"/>
  <c r="O37" i="1"/>
  <c r="N37" i="1"/>
  <c r="M37" i="1"/>
  <c r="L37" i="1"/>
  <c r="K37" i="1"/>
  <c r="J37" i="1"/>
  <c r="I37" i="1"/>
  <c r="H37" i="1"/>
  <c r="E37" i="1"/>
  <c r="D37" i="1"/>
  <c r="Q36" i="1"/>
  <c r="P36" i="1"/>
  <c r="O36" i="1"/>
  <c r="N36" i="1"/>
  <c r="M36" i="1"/>
  <c r="L36" i="1"/>
  <c r="K36" i="1"/>
  <c r="J36" i="1"/>
  <c r="I36" i="1"/>
  <c r="H36" i="1"/>
  <c r="E36" i="1"/>
  <c r="D36" i="1"/>
  <c r="Q35" i="1"/>
  <c r="P35" i="1"/>
  <c r="O35" i="1"/>
  <c r="N35" i="1"/>
  <c r="M35" i="1"/>
  <c r="L35" i="1"/>
  <c r="K35" i="1"/>
  <c r="J35" i="1"/>
  <c r="I35" i="1"/>
  <c r="E35" i="1"/>
  <c r="D35" i="1"/>
  <c r="H35" i="1" s="1"/>
  <c r="Q34" i="1"/>
  <c r="P34" i="1"/>
  <c r="O34" i="1"/>
  <c r="N34" i="1"/>
  <c r="M34" i="1"/>
  <c r="L34" i="1"/>
  <c r="K34" i="1"/>
  <c r="J34" i="1"/>
  <c r="I34" i="1"/>
  <c r="E34" i="1"/>
  <c r="D34" i="1"/>
  <c r="H34" i="1" s="1"/>
  <c r="Q33" i="1"/>
  <c r="P33" i="1"/>
  <c r="O33" i="1"/>
  <c r="N33" i="1"/>
  <c r="M33" i="1"/>
  <c r="L33" i="1"/>
  <c r="K33" i="1"/>
  <c r="J33" i="1"/>
  <c r="I33" i="1"/>
  <c r="E33" i="1"/>
  <c r="D33" i="1"/>
  <c r="H33" i="1" s="1"/>
  <c r="Q32" i="1"/>
  <c r="P32" i="1"/>
  <c r="O32" i="1"/>
  <c r="N32" i="1"/>
  <c r="M32" i="1"/>
  <c r="L32" i="1"/>
  <c r="K32" i="1"/>
  <c r="J32" i="1"/>
  <c r="I32" i="1"/>
  <c r="E32" i="1"/>
  <c r="D32" i="1"/>
  <c r="H32" i="1" s="1"/>
  <c r="Q25" i="1"/>
  <c r="P25" i="1"/>
  <c r="O25" i="1"/>
  <c r="N25" i="1"/>
  <c r="M25" i="1"/>
  <c r="L25" i="1"/>
  <c r="L29" i="1" s="1"/>
  <c r="K25" i="1"/>
  <c r="K29" i="1" s="1"/>
  <c r="J25" i="1"/>
  <c r="I25" i="1"/>
  <c r="E25" i="1"/>
  <c r="D25" i="1"/>
  <c r="H25" i="1" s="1"/>
  <c r="H29" i="1" s="1"/>
  <c r="Q21" i="1"/>
  <c r="P21" i="1"/>
  <c r="O21" i="1"/>
  <c r="N21" i="1"/>
  <c r="M21" i="1"/>
  <c r="L21" i="1"/>
  <c r="K21" i="1"/>
  <c r="J21" i="1"/>
  <c r="I21" i="1"/>
  <c r="E21" i="1"/>
  <c r="D21" i="1"/>
  <c r="Q16" i="1"/>
  <c r="P16" i="1"/>
  <c r="O16" i="1"/>
  <c r="N16" i="1"/>
  <c r="M16" i="1"/>
  <c r="L16" i="1"/>
  <c r="K16" i="1"/>
  <c r="J16" i="1"/>
  <c r="I16" i="1"/>
  <c r="E16" i="1"/>
  <c r="D16" i="1"/>
  <c r="H16" i="1" s="1"/>
  <c r="Q15" i="1"/>
  <c r="P15" i="1"/>
  <c r="O15" i="1"/>
  <c r="N15" i="1"/>
  <c r="M15" i="1"/>
  <c r="L15" i="1"/>
  <c r="K15" i="1"/>
  <c r="J15" i="1"/>
  <c r="I15" i="1"/>
  <c r="E15" i="1"/>
  <c r="D15" i="1"/>
  <c r="H15" i="1" s="1"/>
  <c r="Q14" i="1"/>
  <c r="P14" i="1"/>
  <c r="O14" i="1"/>
  <c r="N14" i="1"/>
  <c r="M14" i="1"/>
  <c r="L14" i="1"/>
  <c r="K14" i="1"/>
  <c r="J14" i="1"/>
  <c r="I14" i="1"/>
  <c r="E14" i="1"/>
  <c r="D14" i="1"/>
  <c r="H14" i="1" s="1"/>
  <c r="Q13" i="1"/>
  <c r="P13" i="1"/>
  <c r="O13" i="1"/>
  <c r="N13" i="1"/>
  <c r="M13" i="1"/>
  <c r="L13" i="1"/>
  <c r="K13" i="1"/>
  <c r="J13" i="1"/>
  <c r="I13" i="1"/>
  <c r="E13" i="1"/>
  <c r="D13" i="1"/>
  <c r="H13" i="1" s="1"/>
  <c r="Q12" i="1"/>
  <c r="P12" i="1"/>
  <c r="O12" i="1"/>
  <c r="N12" i="1"/>
  <c r="M12" i="1"/>
  <c r="L12" i="1"/>
  <c r="K12" i="1"/>
  <c r="J12" i="1"/>
  <c r="I12" i="1"/>
  <c r="E12" i="1"/>
  <c r="D12" i="1"/>
  <c r="H12" i="1" s="1"/>
  <c r="Q11" i="1"/>
  <c r="P11" i="1"/>
  <c r="O11" i="1"/>
  <c r="N11" i="1"/>
  <c r="M11" i="1"/>
  <c r="L11" i="1"/>
  <c r="K11" i="1"/>
  <c r="J11" i="1"/>
  <c r="I11" i="1"/>
  <c r="E11" i="1"/>
  <c r="D11" i="1"/>
  <c r="H11" i="1" s="1"/>
  <c r="Q9" i="1"/>
  <c r="P9" i="1"/>
  <c r="O9" i="1"/>
  <c r="N9" i="1"/>
  <c r="M9" i="1"/>
  <c r="L9" i="1"/>
  <c r="K9" i="1"/>
  <c r="J9" i="1"/>
  <c r="I9" i="1"/>
  <c r="E9" i="1"/>
  <c r="D9" i="1"/>
  <c r="Q8" i="1"/>
  <c r="P8" i="1"/>
  <c r="O8" i="1"/>
  <c r="N8" i="1"/>
  <c r="M8" i="1"/>
  <c r="L8" i="1"/>
  <c r="K8" i="1"/>
  <c r="J8" i="1"/>
  <c r="I8" i="1"/>
  <c r="E8" i="1"/>
  <c r="D8" i="1"/>
  <c r="H8" i="1" s="1"/>
  <c r="Q7" i="1"/>
  <c r="P7" i="1"/>
  <c r="O7" i="1"/>
  <c r="N7" i="1"/>
  <c r="M7" i="1"/>
  <c r="L7" i="1"/>
  <c r="K7" i="1"/>
  <c r="J7" i="1"/>
  <c r="I7" i="1"/>
  <c r="E7" i="1"/>
  <c r="D7" i="1"/>
  <c r="H7" i="1" s="1"/>
  <c r="Q6" i="1"/>
  <c r="P6" i="1"/>
  <c r="O6" i="1"/>
  <c r="N6" i="1"/>
  <c r="M6" i="1"/>
  <c r="L6" i="1"/>
  <c r="K6" i="1"/>
  <c r="J6" i="1"/>
  <c r="I6" i="1"/>
  <c r="E6" i="1"/>
  <c r="D6" i="1"/>
  <c r="H6" i="1" s="1"/>
  <c r="Q5" i="1"/>
  <c r="Q23" i="1" s="1"/>
  <c r="P5" i="1"/>
  <c r="P23" i="1" s="1"/>
  <c r="O5" i="1"/>
  <c r="O23" i="1" s="1"/>
  <c r="N5" i="1"/>
  <c r="N23" i="1" s="1"/>
  <c r="M5" i="1"/>
  <c r="M23" i="1" s="1"/>
  <c r="L5" i="1"/>
  <c r="L23" i="1" s="1"/>
  <c r="K5" i="1"/>
  <c r="K23" i="1" s="1"/>
  <c r="J5" i="1"/>
  <c r="J23" i="1" s="1"/>
  <c r="I5" i="1"/>
  <c r="I23" i="1" s="1"/>
  <c r="E5" i="1"/>
  <c r="E23" i="1" s="1"/>
  <c r="D5" i="1"/>
  <c r="Q4" i="1"/>
  <c r="Q27" i="1" s="1"/>
  <c r="P4" i="1"/>
  <c r="P27" i="1" s="1"/>
  <c r="O4" i="1"/>
  <c r="O27" i="1" s="1"/>
  <c r="N4" i="1"/>
  <c r="N27" i="1" s="1"/>
  <c r="M4" i="1"/>
  <c r="M27" i="1" s="1"/>
  <c r="L4" i="1"/>
  <c r="L27" i="1" s="1"/>
  <c r="L30" i="1" s="1"/>
  <c r="K4" i="1"/>
  <c r="K27" i="1" s="1"/>
  <c r="K30" i="1" s="1"/>
  <c r="J4" i="1"/>
  <c r="J27" i="1" s="1"/>
  <c r="I4" i="1"/>
  <c r="I27" i="1" s="1"/>
  <c r="E4" i="1"/>
  <c r="E27" i="1" s="1"/>
  <c r="D4" i="1"/>
  <c r="H3" i="1"/>
  <c r="Q2" i="1"/>
  <c r="Q20" i="1" s="1"/>
  <c r="P2" i="1"/>
  <c r="P20" i="1" s="1"/>
  <c r="O2" i="1"/>
  <c r="O20" i="1" s="1"/>
  <c r="N2" i="1"/>
  <c r="N20" i="1" s="1"/>
  <c r="M2" i="1"/>
  <c r="M20" i="1" s="1"/>
  <c r="L2" i="1"/>
  <c r="L20" i="1" s="1"/>
  <c r="K2" i="1"/>
  <c r="K20" i="1" s="1"/>
  <c r="J2" i="1"/>
  <c r="J20" i="1" s="1"/>
  <c r="I2" i="1"/>
  <c r="E2" i="1"/>
  <c r="D2" i="1"/>
  <c r="E20" i="2" l="1"/>
  <c r="N10" i="2"/>
  <c r="J10" i="2"/>
  <c r="E10" i="2"/>
  <c r="H2" i="2"/>
  <c r="E20" i="1"/>
  <c r="O10" i="1"/>
  <c r="K10" i="1"/>
  <c r="E10" i="1"/>
  <c r="H2" i="1"/>
  <c r="E20" i="9"/>
  <c r="E10" i="9"/>
  <c r="H2" i="9"/>
  <c r="E20" i="8"/>
  <c r="P10" i="8"/>
  <c r="K10" i="8"/>
  <c r="E10" i="8"/>
  <c r="H2" i="8"/>
  <c r="E20" i="7"/>
  <c r="O10" i="7"/>
  <c r="K10" i="7"/>
  <c r="E10" i="7"/>
  <c r="H2" i="7"/>
  <c r="Q10" i="6"/>
  <c r="O10" i="6"/>
  <c r="K10" i="6"/>
  <c r="O10" i="5"/>
  <c r="K10" i="5"/>
  <c r="E10" i="5"/>
  <c r="H2" i="5"/>
  <c r="N10" i="4"/>
  <c r="J10" i="4"/>
  <c r="N10" i="3"/>
  <c r="J10" i="3"/>
  <c r="P10" i="20"/>
  <c r="K10" i="20"/>
  <c r="O10" i="19"/>
  <c r="L10" i="19"/>
  <c r="O10" i="18"/>
  <c r="J10" i="18"/>
  <c r="I20" i="17"/>
  <c r="Q10" i="17"/>
  <c r="N10" i="17"/>
  <c r="M10" i="17"/>
  <c r="I10" i="17"/>
  <c r="L10" i="16"/>
  <c r="M10" i="15"/>
  <c r="P10" i="14"/>
  <c r="M10" i="14"/>
  <c r="J10" i="14"/>
  <c r="J10" i="13"/>
  <c r="E20" i="12"/>
  <c r="O10" i="12"/>
  <c r="K10" i="12"/>
  <c r="E10" i="12"/>
  <c r="H2" i="12"/>
  <c r="I20" i="11"/>
  <c r="P10" i="11"/>
  <c r="M10" i="11"/>
  <c r="I10" i="11"/>
  <c r="O10" i="10"/>
  <c r="L10" i="10"/>
  <c r="Q10" i="9"/>
  <c r="O10" i="9"/>
  <c r="K10" i="9"/>
  <c r="J10" i="51"/>
  <c r="E20" i="50"/>
  <c r="P10" i="50"/>
  <c r="N10" i="50"/>
  <c r="L10" i="50"/>
  <c r="I10" i="50"/>
  <c r="E10" i="50"/>
  <c r="H2" i="50"/>
  <c r="O10" i="49"/>
  <c r="L10" i="49"/>
  <c r="I10" i="49"/>
  <c r="L10" i="48"/>
  <c r="I10" i="45"/>
  <c r="P10" i="44"/>
  <c r="O10" i="44"/>
  <c r="L10" i="44"/>
  <c r="I10" i="44"/>
  <c r="O10" i="43"/>
  <c r="M10" i="43"/>
  <c r="K10" i="43"/>
  <c r="I10" i="43"/>
  <c r="E10" i="43"/>
  <c r="P10" i="42"/>
  <c r="N10" i="42"/>
  <c r="M10" i="42"/>
  <c r="J10" i="42"/>
  <c r="Q10" i="21"/>
  <c r="N10" i="21"/>
  <c r="M10" i="21"/>
  <c r="J10" i="21"/>
  <c r="J10" i="48"/>
  <c r="E10" i="48"/>
  <c r="O10" i="47"/>
  <c r="M10" i="47"/>
  <c r="J10" i="47"/>
  <c r="L10" i="46"/>
  <c r="I10" i="46"/>
  <c r="O10" i="45"/>
  <c r="L10" i="45"/>
  <c r="J10" i="54"/>
  <c r="E10" i="54"/>
  <c r="H2" i="54"/>
  <c r="P10" i="53"/>
  <c r="M10" i="53"/>
  <c r="K10" i="53"/>
  <c r="N10" i="52"/>
  <c r="I10" i="52"/>
  <c r="O10" i="51"/>
  <c r="M10" i="51"/>
  <c r="K10" i="67"/>
  <c r="J10" i="67"/>
  <c r="I10" i="67"/>
  <c r="E10" i="67"/>
  <c r="P10" i="66"/>
  <c r="O10" i="66"/>
  <c r="M10" i="66"/>
  <c r="L10" i="66"/>
  <c r="J10" i="66"/>
  <c r="L10" i="65"/>
  <c r="I10" i="65"/>
  <c r="E10" i="65"/>
  <c r="O10" i="64"/>
  <c r="N10" i="64"/>
  <c r="L10" i="64"/>
  <c r="J10" i="64"/>
  <c r="O10" i="63"/>
  <c r="L10" i="63"/>
  <c r="J10" i="63"/>
  <c r="E10" i="63"/>
  <c r="O10" i="62"/>
  <c r="L10" i="62"/>
  <c r="I10" i="62"/>
  <c r="E20" i="61"/>
  <c r="O10" i="61"/>
  <c r="L10" i="61"/>
  <c r="I10" i="61"/>
  <c r="E10" i="61"/>
  <c r="H2" i="61"/>
  <c r="H2" i="60"/>
  <c r="P10" i="59"/>
  <c r="M10" i="59"/>
  <c r="E10" i="59"/>
  <c r="N10" i="58"/>
  <c r="I10" i="57"/>
  <c r="I10" i="56"/>
  <c r="N10" i="55"/>
  <c r="M10" i="54"/>
  <c r="K10" i="58"/>
  <c r="M10" i="56"/>
  <c r="K10" i="55"/>
  <c r="E20" i="60"/>
  <c r="J10" i="60"/>
  <c r="E10" i="60"/>
  <c r="E20" i="59"/>
  <c r="N10" i="59"/>
  <c r="K10" i="59"/>
  <c r="H2" i="59"/>
  <c r="L10" i="57"/>
  <c r="P10" i="55"/>
  <c r="O10" i="54"/>
  <c r="E20" i="75"/>
  <c r="P10" i="75"/>
  <c r="N10" i="75"/>
  <c r="J10" i="75"/>
  <c r="E10" i="75"/>
  <c r="H2" i="75"/>
  <c r="M10" i="74"/>
  <c r="I10" i="74"/>
  <c r="O10" i="73"/>
  <c r="N10" i="73"/>
  <c r="P10" i="68"/>
  <c r="O10" i="68"/>
  <c r="M10" i="68"/>
  <c r="K10" i="68"/>
  <c r="I10" i="68"/>
  <c r="E10" i="68"/>
  <c r="N20" i="67"/>
  <c r="P10" i="67"/>
  <c r="O10" i="67"/>
  <c r="N10" i="67"/>
  <c r="M10" i="67"/>
  <c r="J10" i="79"/>
  <c r="P10" i="78"/>
  <c r="N10" i="78"/>
  <c r="K10" i="78"/>
  <c r="M10" i="77"/>
  <c r="I10" i="77"/>
  <c r="M10" i="76"/>
  <c r="J10" i="76"/>
  <c r="N10" i="72"/>
  <c r="J10" i="72"/>
  <c r="P10" i="71"/>
  <c r="M10" i="71"/>
  <c r="K10" i="71"/>
  <c r="I10" i="71"/>
  <c r="J10" i="69"/>
  <c r="I10" i="83"/>
  <c r="E20" i="82"/>
  <c r="O10" i="82"/>
  <c r="M10" i="82"/>
  <c r="J10" i="82"/>
  <c r="E10" i="82"/>
  <c r="H2" i="82"/>
  <c r="E20" i="81"/>
  <c r="K10" i="81"/>
  <c r="E10" i="81"/>
  <c r="H2" i="81"/>
  <c r="P10" i="80"/>
  <c r="N10" i="80"/>
  <c r="K10" i="80"/>
  <c r="P10" i="88"/>
  <c r="L10" i="88"/>
  <c r="J10" i="88"/>
  <c r="E10" i="88"/>
  <c r="P10" i="87"/>
  <c r="N10" i="87"/>
  <c r="L10" i="87"/>
  <c r="I10" i="87"/>
  <c r="O10" i="86"/>
  <c r="M10" i="86"/>
  <c r="K10" i="86"/>
  <c r="P10" i="85"/>
  <c r="N10" i="85"/>
  <c r="K10" i="85"/>
  <c r="I10" i="84"/>
  <c r="N10" i="83"/>
  <c r="L10" i="83"/>
  <c r="K10" i="49"/>
  <c r="E10" i="49"/>
  <c r="K10" i="48"/>
  <c r="K10" i="47"/>
  <c r="O10" i="46"/>
  <c r="J10" i="45"/>
  <c r="Q10" i="44"/>
  <c r="I10" i="18"/>
  <c r="O10" i="17"/>
  <c r="K10" i="17"/>
  <c r="P10" i="16"/>
  <c r="O10" i="16"/>
  <c r="M10" i="16"/>
  <c r="J10" i="16"/>
  <c r="E20" i="15"/>
  <c r="O10" i="15"/>
  <c r="K10" i="15"/>
  <c r="E10" i="15"/>
  <c r="H2" i="15"/>
  <c r="Q10" i="14"/>
  <c r="N10" i="14"/>
  <c r="L10" i="14"/>
  <c r="E10" i="14"/>
  <c r="I20" i="12"/>
  <c r="M10" i="12"/>
  <c r="I10" i="12"/>
  <c r="L10" i="11"/>
  <c r="I20" i="10"/>
  <c r="P10" i="10"/>
  <c r="M10" i="10"/>
  <c r="I10" i="10"/>
  <c r="N10" i="9"/>
  <c r="J10" i="9"/>
  <c r="O10" i="8"/>
  <c r="L10" i="8"/>
  <c r="L10" i="7"/>
  <c r="E20" i="6"/>
  <c r="N10" i="6"/>
  <c r="J10" i="6"/>
  <c r="E10" i="6"/>
  <c r="Q10" i="5"/>
  <c r="N10" i="5"/>
  <c r="J10" i="5"/>
  <c r="K10" i="4"/>
  <c r="E10" i="4"/>
  <c r="M10" i="3"/>
  <c r="I10" i="3"/>
  <c r="I20" i="2"/>
  <c r="P10" i="2"/>
  <c r="M10" i="2"/>
  <c r="I10" i="2"/>
  <c r="I20" i="1"/>
  <c r="M10" i="1"/>
  <c r="I10" i="1"/>
  <c r="M10" i="49"/>
  <c r="H2" i="49"/>
  <c r="E10" i="47"/>
  <c r="M10" i="46"/>
  <c r="K10" i="46"/>
  <c r="N10" i="45"/>
  <c r="K10" i="44"/>
  <c r="Q10" i="49"/>
  <c r="I10" i="48"/>
  <c r="N10" i="47"/>
  <c r="H2" i="47"/>
  <c r="E10" i="45"/>
  <c r="M10" i="44"/>
  <c r="O10" i="42"/>
  <c r="L10" i="42"/>
  <c r="I10" i="42"/>
  <c r="E20" i="20"/>
  <c r="M10" i="20"/>
  <c r="E10" i="20"/>
  <c r="H2" i="20"/>
  <c r="N10" i="19"/>
  <c r="K10" i="19"/>
  <c r="M10" i="18"/>
  <c r="E20" i="52"/>
  <c r="P10" i="52"/>
  <c r="M10" i="52"/>
  <c r="K10" i="52"/>
  <c r="E10" i="52"/>
  <c r="E20" i="51"/>
  <c r="P10" i="51"/>
  <c r="N10" i="51"/>
  <c r="K10" i="51"/>
  <c r="E10" i="51"/>
  <c r="H2" i="51"/>
  <c r="M10" i="50"/>
  <c r="J10" i="50"/>
  <c r="K10" i="76"/>
  <c r="L10" i="75"/>
  <c r="I10" i="75"/>
  <c r="P10" i="74"/>
  <c r="N10" i="74"/>
  <c r="K10" i="74"/>
  <c r="P10" i="73"/>
  <c r="M10" i="73"/>
  <c r="L10" i="73"/>
  <c r="I10" i="73"/>
  <c r="E20" i="72"/>
  <c r="O10" i="72"/>
  <c r="K10" i="72"/>
  <c r="E10" i="72"/>
  <c r="H2" i="72"/>
  <c r="I10" i="64"/>
  <c r="M10" i="63"/>
  <c r="I10" i="63"/>
  <c r="M10" i="62"/>
  <c r="J10" i="62"/>
  <c r="E10" i="62"/>
  <c r="M10" i="61"/>
  <c r="O10" i="60"/>
  <c r="M10" i="60"/>
  <c r="K10" i="60"/>
  <c r="O10" i="59"/>
  <c r="J10" i="59"/>
  <c r="M10" i="58"/>
  <c r="J10" i="58"/>
  <c r="E10" i="58"/>
  <c r="P10" i="57"/>
  <c r="K10" i="57"/>
  <c r="P10" i="56"/>
  <c r="J10" i="55"/>
  <c r="L10" i="54"/>
  <c r="N10" i="53"/>
  <c r="N10" i="57"/>
  <c r="O10" i="55"/>
  <c r="H2" i="55"/>
  <c r="K10" i="56"/>
  <c r="E10" i="55"/>
  <c r="I10" i="54"/>
  <c r="J10" i="61"/>
  <c r="L10" i="59"/>
  <c r="E20" i="58"/>
  <c r="H2" i="58"/>
  <c r="N10" i="56"/>
  <c r="M10" i="55"/>
  <c r="P10" i="54"/>
  <c r="I10" i="53"/>
  <c r="K10" i="89"/>
  <c r="I10" i="88"/>
  <c r="O10" i="87"/>
  <c r="M10" i="87"/>
  <c r="K10" i="87"/>
  <c r="L10" i="86"/>
  <c r="I10" i="86"/>
  <c r="E20" i="85"/>
  <c r="O10" i="85"/>
  <c r="L10" i="85"/>
  <c r="J10" i="85"/>
  <c r="E10" i="85"/>
  <c r="H2" i="85"/>
  <c r="E20" i="84"/>
  <c r="P10" i="84"/>
  <c r="N10" i="84"/>
  <c r="L10" i="84"/>
  <c r="J10" i="84"/>
  <c r="E10" i="84"/>
  <c r="H2" i="84"/>
  <c r="O10" i="83"/>
  <c r="K10" i="83"/>
  <c r="L10" i="82"/>
  <c r="I10" i="82"/>
  <c r="P10" i="81"/>
  <c r="M10" i="81"/>
  <c r="L10" i="81"/>
  <c r="I10" i="81"/>
  <c r="L10" i="80"/>
  <c r="I10" i="80"/>
  <c r="M10" i="78"/>
  <c r="I10" i="78"/>
  <c r="P10" i="77"/>
  <c r="N10" i="77"/>
  <c r="K10" i="77"/>
  <c r="O10" i="76"/>
  <c r="N10" i="93"/>
  <c r="M10" i="93"/>
  <c r="K10" i="93"/>
  <c r="J10" i="93"/>
  <c r="P10" i="91"/>
  <c r="N10" i="91"/>
  <c r="M10" i="91"/>
  <c r="K10" i="91"/>
  <c r="I10" i="91"/>
  <c r="E10" i="91"/>
  <c r="O10" i="98"/>
  <c r="N10" i="98"/>
  <c r="M10" i="98"/>
  <c r="L10" i="98"/>
  <c r="J10" i="98"/>
  <c r="I10" i="98"/>
  <c r="E10" i="98"/>
  <c r="I10" i="97"/>
  <c r="O20" i="96"/>
  <c r="O10" i="96"/>
  <c r="N10" i="96"/>
  <c r="M10" i="96"/>
  <c r="L10" i="96"/>
  <c r="K10" i="96"/>
  <c r="J10" i="96"/>
  <c r="E10" i="96"/>
  <c r="M10" i="95"/>
  <c r="J10" i="95"/>
  <c r="P10" i="94"/>
  <c r="O10" i="94"/>
  <c r="N10" i="94"/>
  <c r="M10" i="94"/>
  <c r="L10" i="94"/>
  <c r="K10" i="94"/>
  <c r="I10" i="94"/>
  <c r="P10" i="93"/>
  <c r="O10" i="93"/>
  <c r="I10" i="4"/>
  <c r="E20" i="3"/>
  <c r="O10" i="3"/>
  <c r="K10" i="3"/>
  <c r="E10" i="3"/>
  <c r="K10" i="2"/>
  <c r="Q10" i="1"/>
  <c r="N10" i="1"/>
  <c r="J10" i="1"/>
  <c r="O10" i="21"/>
  <c r="K10" i="21"/>
  <c r="E10" i="21"/>
  <c r="I20" i="20"/>
  <c r="O10" i="20"/>
  <c r="L10" i="20"/>
  <c r="I10" i="20"/>
  <c r="E20" i="19"/>
  <c r="Q10" i="19"/>
  <c r="P10" i="19"/>
  <c r="M10" i="19"/>
  <c r="J10" i="19"/>
  <c r="E10" i="19"/>
  <c r="E20" i="18"/>
  <c r="Q10" i="18"/>
  <c r="N10" i="18"/>
  <c r="K10" i="18"/>
  <c r="E10" i="18"/>
  <c r="J10" i="17"/>
  <c r="Q10" i="15"/>
  <c r="N10" i="15"/>
  <c r="J10" i="15"/>
  <c r="O10" i="14"/>
  <c r="K10" i="14"/>
  <c r="E10" i="13"/>
  <c r="Q10" i="12"/>
  <c r="N10" i="12"/>
  <c r="J10" i="12"/>
  <c r="E20" i="11"/>
  <c r="Q10" i="11"/>
  <c r="N10" i="11"/>
  <c r="K10" i="11"/>
  <c r="E10" i="11"/>
  <c r="H2" i="11"/>
  <c r="E20" i="10"/>
  <c r="Q10" i="10"/>
  <c r="N10" i="10"/>
  <c r="K10" i="10"/>
  <c r="E10" i="10"/>
  <c r="H2" i="10"/>
  <c r="I20" i="9"/>
  <c r="P10" i="9"/>
  <c r="L10" i="9"/>
  <c r="I10" i="9"/>
  <c r="J10" i="8"/>
  <c r="I20" i="7"/>
  <c r="P10" i="7"/>
  <c r="M10" i="7"/>
  <c r="I10" i="7"/>
  <c r="L10" i="6"/>
  <c r="L10" i="5"/>
  <c r="P10" i="4"/>
  <c r="M10" i="4"/>
  <c r="Q10" i="22"/>
  <c r="P10" i="22"/>
  <c r="O10" i="22"/>
  <c r="N10" i="22"/>
  <c r="M10" i="22"/>
  <c r="L10" i="22"/>
  <c r="K10" i="22"/>
  <c r="J10" i="22"/>
  <c r="I10" i="22"/>
  <c r="E10" i="22"/>
  <c r="I10" i="29"/>
  <c r="E10" i="29"/>
  <c r="Q10" i="28"/>
  <c r="P10" i="28"/>
  <c r="O10" i="28"/>
  <c r="N10" i="28"/>
  <c r="M10" i="28"/>
  <c r="L10" i="28"/>
  <c r="K10" i="28"/>
  <c r="K10" i="27"/>
  <c r="J10" i="27"/>
  <c r="I10" i="27"/>
  <c r="E10" i="27"/>
  <c r="Q10" i="26"/>
  <c r="P10" i="26"/>
  <c r="O10" i="26"/>
  <c r="N10" i="26"/>
  <c r="M10" i="26"/>
  <c r="Q10" i="24"/>
  <c r="P10" i="24"/>
  <c r="O10" i="24"/>
  <c r="N10" i="24"/>
  <c r="M10" i="24"/>
  <c r="L10" i="24"/>
  <c r="K10" i="24"/>
  <c r="J10" i="24"/>
  <c r="I10" i="24"/>
  <c r="E10" i="24"/>
  <c r="N10" i="23"/>
  <c r="M10" i="23"/>
  <c r="L10" i="23"/>
  <c r="K10" i="23"/>
  <c r="J10" i="23"/>
  <c r="I10" i="23"/>
  <c r="E10" i="23"/>
  <c r="Q10" i="31"/>
  <c r="P10" i="31"/>
  <c r="O10" i="31"/>
  <c r="N10" i="31"/>
  <c r="M10" i="31"/>
  <c r="L10" i="31"/>
  <c r="K10" i="31"/>
  <c r="J10" i="31"/>
  <c r="I10" i="31"/>
  <c r="E10" i="31"/>
  <c r="Q10" i="30"/>
  <c r="P10" i="30"/>
  <c r="O10" i="30"/>
  <c r="N10" i="30"/>
  <c r="M10" i="30"/>
  <c r="L10" i="30"/>
  <c r="K10" i="30"/>
  <c r="J10" i="30"/>
  <c r="I10" i="30"/>
  <c r="E10" i="30"/>
  <c r="Q10" i="29"/>
  <c r="P10" i="29"/>
  <c r="O10" i="29"/>
  <c r="N10" i="29"/>
  <c r="M10" i="29"/>
  <c r="L10" i="29"/>
  <c r="K10" i="29"/>
  <c r="J10" i="29"/>
  <c r="J10" i="28"/>
  <c r="I10" i="28"/>
  <c r="E10" i="28"/>
  <c r="Q10" i="27"/>
  <c r="P10" i="27"/>
  <c r="O10" i="27"/>
  <c r="N10" i="27"/>
  <c r="M10" i="27"/>
  <c r="L10" i="27"/>
  <c r="L10" i="26"/>
  <c r="K10" i="26"/>
  <c r="J10" i="26"/>
  <c r="I10" i="26"/>
  <c r="E10" i="26"/>
  <c r="K10" i="25"/>
  <c r="J10" i="25"/>
  <c r="I10" i="25"/>
  <c r="E10" i="25"/>
  <c r="E10" i="33"/>
  <c r="N10" i="32"/>
  <c r="M10" i="32"/>
  <c r="L10" i="32"/>
  <c r="K10" i="32"/>
  <c r="J10" i="32"/>
  <c r="I10" i="32"/>
  <c r="E10" i="32"/>
  <c r="P10" i="41"/>
  <c r="O10" i="41"/>
  <c r="N10" i="41"/>
  <c r="M10" i="41"/>
  <c r="L10" i="41"/>
  <c r="K10" i="41"/>
  <c r="J10" i="41"/>
  <c r="I10" i="41"/>
  <c r="E10" i="41"/>
  <c r="P10" i="40"/>
  <c r="O10" i="40"/>
  <c r="N10" i="40"/>
  <c r="M10" i="40"/>
  <c r="L10" i="40"/>
  <c r="K10" i="40"/>
  <c r="J10" i="40"/>
  <c r="I10" i="40"/>
  <c r="E10" i="40"/>
  <c r="Q10" i="39"/>
  <c r="P10" i="39"/>
  <c r="O10" i="39"/>
  <c r="N10" i="39"/>
  <c r="M10" i="39"/>
  <c r="L10" i="39"/>
  <c r="K10" i="39"/>
  <c r="J10" i="39"/>
  <c r="I10" i="39"/>
  <c r="E10" i="39"/>
  <c r="Q10" i="38"/>
  <c r="P10" i="38"/>
  <c r="O10" i="38"/>
  <c r="N10" i="38"/>
  <c r="M10" i="38"/>
  <c r="L10" i="38"/>
  <c r="K10" i="38"/>
  <c r="J10" i="38"/>
  <c r="I10" i="38"/>
  <c r="E10" i="38"/>
  <c r="Q10" i="37"/>
  <c r="P10" i="37"/>
  <c r="O10" i="37"/>
  <c r="N10" i="37"/>
  <c r="M10" i="37"/>
  <c r="L10" i="37"/>
  <c r="K10" i="37"/>
  <c r="J10" i="37"/>
  <c r="I10" i="37"/>
  <c r="E10" i="37"/>
  <c r="Q10" i="36"/>
  <c r="P10" i="36"/>
  <c r="O10" i="36"/>
  <c r="N10" i="36"/>
  <c r="M10" i="36"/>
  <c r="L10" i="36"/>
  <c r="K10" i="36"/>
  <c r="J10" i="36"/>
  <c r="I10" i="36"/>
  <c r="E10" i="36"/>
  <c r="Q10" i="35"/>
  <c r="P10" i="35"/>
  <c r="O10" i="35"/>
  <c r="N10" i="35"/>
  <c r="M10" i="35"/>
  <c r="L10" i="35"/>
  <c r="K10" i="35"/>
  <c r="J10" i="35"/>
  <c r="I10" i="35"/>
  <c r="E10" i="35"/>
  <c r="Q10" i="34"/>
  <c r="P10" i="34"/>
  <c r="O10" i="34"/>
  <c r="N10" i="34"/>
  <c r="M10" i="34"/>
  <c r="L10" i="34"/>
  <c r="K10" i="34"/>
  <c r="J10" i="34"/>
  <c r="I10" i="34"/>
  <c r="E10" i="34"/>
  <c r="Q10" i="33"/>
  <c r="P10" i="33"/>
  <c r="O10" i="33"/>
  <c r="N10" i="33"/>
  <c r="M10" i="33"/>
  <c r="L10" i="33"/>
  <c r="K10" i="33"/>
  <c r="J10" i="33"/>
  <c r="I10" i="33"/>
  <c r="O10" i="2"/>
  <c r="L10" i="2"/>
  <c r="P10" i="1"/>
  <c r="L10" i="1"/>
  <c r="Q10" i="2"/>
  <c r="P10" i="46"/>
  <c r="N10" i="46"/>
  <c r="J10" i="46"/>
  <c r="E10" i="46"/>
  <c r="P10" i="45"/>
  <c r="M10" i="45"/>
  <c r="K10" i="45"/>
  <c r="E20" i="44"/>
  <c r="N10" i="44"/>
  <c r="J10" i="44"/>
  <c r="E10" i="44"/>
  <c r="Q10" i="43"/>
  <c r="P10" i="43"/>
  <c r="N10" i="43"/>
  <c r="L10" i="43"/>
  <c r="J10" i="43"/>
  <c r="E20" i="42"/>
  <c r="K10" i="42"/>
  <c r="E10" i="42"/>
  <c r="P10" i="21"/>
  <c r="L10" i="21"/>
  <c r="I10" i="21"/>
  <c r="Q10" i="20"/>
  <c r="N10" i="20"/>
  <c r="J10" i="20"/>
  <c r="I20" i="19"/>
  <c r="I10" i="19"/>
  <c r="P10" i="18"/>
  <c r="L10" i="18"/>
  <c r="E20" i="17"/>
  <c r="P10" i="17"/>
  <c r="L10" i="17"/>
  <c r="E10" i="17"/>
  <c r="I20" i="16"/>
  <c r="E20" i="16"/>
  <c r="Q10" i="16"/>
  <c r="N10" i="16"/>
  <c r="K10" i="16"/>
  <c r="I10" i="16"/>
  <c r="E10" i="16"/>
  <c r="I20" i="15"/>
  <c r="P10" i="15"/>
  <c r="L10" i="15"/>
  <c r="I10" i="15"/>
  <c r="I10" i="14"/>
  <c r="I10" i="13"/>
  <c r="P10" i="12"/>
  <c r="L10" i="12"/>
  <c r="O10" i="11"/>
  <c r="J10" i="11"/>
  <c r="J10" i="10"/>
  <c r="M10" i="9"/>
  <c r="I20" i="8"/>
  <c r="Q10" i="8"/>
  <c r="N10" i="8"/>
  <c r="M10" i="8"/>
  <c r="I10" i="8"/>
  <c r="Q10" i="7"/>
  <c r="N10" i="7"/>
  <c r="J10" i="7"/>
  <c r="I20" i="6"/>
  <c r="P10" i="6"/>
  <c r="M10" i="6"/>
  <c r="I10" i="6"/>
  <c r="P10" i="5"/>
  <c r="M10" i="5"/>
  <c r="I10" i="5"/>
  <c r="Q10" i="4"/>
  <c r="O10" i="4"/>
  <c r="L10" i="4"/>
  <c r="Q10" i="3"/>
  <c r="P10" i="3"/>
  <c r="L10" i="3"/>
  <c r="E20" i="57"/>
  <c r="E10" i="57"/>
  <c r="O10" i="56"/>
  <c r="L10" i="56"/>
  <c r="J10" i="56"/>
  <c r="E10" i="56"/>
  <c r="L10" i="55"/>
  <c r="I10" i="55"/>
  <c r="N10" i="54"/>
  <c r="K10" i="54"/>
  <c r="E20" i="53"/>
  <c r="O10" i="53"/>
  <c r="L10" i="53"/>
  <c r="J10" i="53"/>
  <c r="E10" i="53"/>
  <c r="O10" i="52"/>
  <c r="L10" i="52"/>
  <c r="J10" i="52"/>
  <c r="L10" i="51"/>
  <c r="I10" i="51"/>
  <c r="O10" i="50"/>
  <c r="K10" i="50"/>
  <c r="P10" i="49"/>
  <c r="N10" i="49"/>
  <c r="J10" i="49"/>
  <c r="P10" i="47"/>
  <c r="L10" i="47"/>
  <c r="I10" i="47"/>
  <c r="J10" i="81"/>
  <c r="E20" i="80"/>
  <c r="O10" i="80"/>
  <c r="M10" i="80"/>
  <c r="J10" i="80"/>
  <c r="E10" i="80"/>
  <c r="K10" i="79"/>
  <c r="I10" i="79"/>
  <c r="E10" i="79"/>
  <c r="O10" i="78"/>
  <c r="L10" i="78"/>
  <c r="J10" i="78"/>
  <c r="E10" i="78"/>
  <c r="E20" i="77"/>
  <c r="O10" i="77"/>
  <c r="L10" i="77"/>
  <c r="J10" i="77"/>
  <c r="E10" i="77"/>
  <c r="P10" i="76"/>
  <c r="N10" i="76"/>
  <c r="L10" i="76"/>
  <c r="I10" i="76"/>
  <c r="P10" i="72"/>
  <c r="M10" i="72"/>
  <c r="L10" i="72"/>
  <c r="I10" i="72"/>
  <c r="O10" i="71"/>
  <c r="N10" i="71"/>
  <c r="L10" i="71"/>
  <c r="J10" i="71"/>
  <c r="E10" i="71"/>
  <c r="P10" i="70"/>
  <c r="O10" i="70"/>
  <c r="N10" i="70"/>
  <c r="M10" i="70"/>
  <c r="L10" i="70"/>
  <c r="K10" i="70"/>
  <c r="J10" i="70"/>
  <c r="I10" i="70"/>
  <c r="E10" i="70"/>
  <c r="O10" i="69"/>
  <c r="N10" i="69"/>
  <c r="M10" i="69"/>
  <c r="L10" i="69"/>
  <c r="K10" i="69"/>
  <c r="I10" i="69"/>
  <c r="E10" i="69"/>
  <c r="N10" i="68"/>
  <c r="L10" i="68"/>
  <c r="J10" i="68"/>
  <c r="L10" i="67"/>
  <c r="N10" i="66"/>
  <c r="K10" i="66"/>
  <c r="I10" i="66"/>
  <c r="E10" i="66"/>
  <c r="P10" i="65"/>
  <c r="O10" i="65"/>
  <c r="N10" i="65"/>
  <c r="M10" i="65"/>
  <c r="K10" i="65"/>
  <c r="J10" i="65"/>
  <c r="E20" i="64"/>
  <c r="P10" i="64"/>
  <c r="M10" i="64"/>
  <c r="K10" i="64"/>
  <c r="E10" i="64"/>
  <c r="N10" i="63"/>
  <c r="K10" i="63"/>
  <c r="P10" i="62"/>
  <c r="N10" i="62"/>
  <c r="K10" i="62"/>
  <c r="P10" i="61"/>
  <c r="N10" i="61"/>
  <c r="K10" i="61"/>
  <c r="P10" i="60"/>
  <c r="N10" i="60"/>
  <c r="L10" i="60"/>
  <c r="I10" i="60"/>
  <c r="I10" i="59"/>
  <c r="L10" i="58"/>
  <c r="O10" i="57"/>
  <c r="M10" i="57"/>
  <c r="J10" i="57"/>
  <c r="E20" i="76"/>
  <c r="E10" i="76"/>
  <c r="O10" i="75"/>
  <c r="M10" i="75"/>
  <c r="K10" i="75"/>
  <c r="E20" i="74"/>
  <c r="O10" i="74"/>
  <c r="L10" i="74"/>
  <c r="J10" i="74"/>
  <c r="E10" i="74"/>
  <c r="J10" i="73"/>
  <c r="E10" i="73"/>
  <c r="O10" i="100"/>
  <c r="N10" i="100"/>
  <c r="M10" i="100"/>
  <c r="L10" i="100"/>
  <c r="K10" i="100"/>
  <c r="J10" i="100"/>
  <c r="I10" i="100"/>
  <c r="E10" i="100"/>
  <c r="P10" i="99"/>
  <c r="O10" i="99"/>
  <c r="N10" i="99"/>
  <c r="M10" i="99"/>
  <c r="L10" i="99"/>
  <c r="K10" i="99"/>
  <c r="J10" i="99"/>
  <c r="I10" i="99"/>
  <c r="E10" i="99"/>
  <c r="K10" i="98"/>
  <c r="O10" i="97"/>
  <c r="N10" i="97"/>
  <c r="M10" i="97"/>
  <c r="L10" i="97"/>
  <c r="K10" i="97"/>
  <c r="J10" i="97"/>
  <c r="E10" i="97"/>
  <c r="I10" i="96"/>
  <c r="P10" i="95"/>
  <c r="O10" i="95"/>
  <c r="N10" i="95"/>
  <c r="L10" i="95"/>
  <c r="K10" i="95"/>
  <c r="I10" i="95"/>
  <c r="E10" i="95"/>
  <c r="J10" i="94"/>
  <c r="E10" i="94"/>
  <c r="L10" i="93"/>
  <c r="I10" i="93"/>
  <c r="E10" i="93"/>
  <c r="P10" i="92"/>
  <c r="O10" i="92"/>
  <c r="N10" i="92"/>
  <c r="M10" i="92"/>
  <c r="L10" i="92"/>
  <c r="K10" i="92"/>
  <c r="J10" i="92"/>
  <c r="I10" i="92"/>
  <c r="E10" i="92"/>
  <c r="O10" i="91"/>
  <c r="L10" i="91"/>
  <c r="J10" i="91"/>
  <c r="P10" i="90"/>
  <c r="O10" i="90"/>
  <c r="N10" i="90"/>
  <c r="L10" i="90"/>
  <c r="J10" i="90"/>
  <c r="I10" i="90"/>
  <c r="E10" i="90"/>
  <c r="P10" i="89"/>
  <c r="O10" i="89"/>
  <c r="N10" i="89"/>
  <c r="M10" i="89"/>
  <c r="L10" i="89"/>
  <c r="J10" i="89"/>
  <c r="I10" i="89"/>
  <c r="E10" i="89"/>
  <c r="O10" i="88"/>
  <c r="N10" i="88"/>
  <c r="M10" i="88"/>
  <c r="K10" i="88"/>
  <c r="E20" i="87"/>
  <c r="J10" i="87"/>
  <c r="E10" i="87"/>
  <c r="E20" i="86"/>
  <c r="P10" i="86"/>
  <c r="N10" i="86"/>
  <c r="J10" i="86"/>
  <c r="E10" i="86"/>
  <c r="M10" i="85"/>
  <c r="I10" i="85"/>
  <c r="O10" i="84"/>
  <c r="M10" i="84"/>
  <c r="K10" i="84"/>
  <c r="P10" i="83"/>
  <c r="M10" i="83"/>
  <c r="J10" i="83"/>
  <c r="E10" i="83"/>
  <c r="P10" i="82"/>
  <c r="N10" i="82"/>
  <c r="K10" i="82"/>
  <c r="O10" i="81"/>
  <c r="N10" i="81"/>
  <c r="O29" i="100"/>
  <c r="J26" i="100"/>
  <c r="O26" i="100"/>
  <c r="N29" i="100"/>
  <c r="N26" i="100"/>
  <c r="I26" i="100"/>
  <c r="M29" i="100"/>
  <c r="M26" i="100"/>
  <c r="H26" i="100"/>
  <c r="L29" i="100"/>
  <c r="L26" i="100"/>
  <c r="K29" i="100"/>
  <c r="K26" i="100"/>
  <c r="J29" i="100"/>
  <c r="E26" i="100"/>
  <c r="I29" i="100"/>
  <c r="D26" i="100"/>
  <c r="D10" i="100"/>
  <c r="H9" i="100"/>
  <c r="J24" i="100"/>
  <c r="O24" i="100"/>
  <c r="I24" i="100"/>
  <c r="N24" i="100"/>
  <c r="M24" i="100"/>
  <c r="H5" i="100"/>
  <c r="H23" i="100" s="1"/>
  <c r="H24" i="100" s="1"/>
  <c r="D23" i="100"/>
  <c r="D24" i="100" s="1"/>
  <c r="J28" i="100"/>
  <c r="O28" i="100"/>
  <c r="O30" i="100"/>
  <c r="I28" i="100"/>
  <c r="N28" i="100"/>
  <c r="N30" i="100"/>
  <c r="M28" i="100"/>
  <c r="M30" i="100"/>
  <c r="L28" i="100"/>
  <c r="L30" i="100"/>
  <c r="K28" i="100"/>
  <c r="K30" i="100"/>
  <c r="E28" i="100"/>
  <c r="J30" i="100"/>
  <c r="I30" i="100"/>
  <c r="D27" i="100"/>
  <c r="D28" i="100" s="1"/>
  <c r="H4" i="100"/>
  <c r="H27" i="100" s="1"/>
  <c r="D20" i="100"/>
  <c r="H2" i="100"/>
  <c r="H20" i="100" s="1"/>
  <c r="P29" i="99"/>
  <c r="P26" i="99"/>
  <c r="K26" i="99"/>
  <c r="O29" i="99"/>
  <c r="J26" i="99"/>
  <c r="O26" i="99"/>
  <c r="N29" i="99"/>
  <c r="N26" i="99"/>
  <c r="I26" i="99"/>
  <c r="M29" i="99"/>
  <c r="H26" i="99"/>
  <c r="M26" i="99"/>
  <c r="L29" i="99"/>
  <c r="L26" i="99"/>
  <c r="E26" i="99"/>
  <c r="J29" i="99"/>
  <c r="D26" i="99"/>
  <c r="I29" i="99"/>
  <c r="D20" i="99"/>
  <c r="H21" i="99"/>
  <c r="H20" i="99" s="1"/>
  <c r="H9" i="99"/>
  <c r="D10" i="99"/>
  <c r="K24" i="99"/>
  <c r="P24" i="99"/>
  <c r="J24" i="99"/>
  <c r="O24" i="99"/>
  <c r="I24" i="99"/>
  <c r="N24" i="99"/>
  <c r="M24" i="99"/>
  <c r="D23" i="99"/>
  <c r="D24" i="99" s="1"/>
  <c r="H5" i="99"/>
  <c r="H23" i="99" s="1"/>
  <c r="H24" i="99" s="1"/>
  <c r="K28" i="99"/>
  <c r="P28" i="99"/>
  <c r="P30" i="99"/>
  <c r="J28" i="99"/>
  <c r="O28" i="99"/>
  <c r="O30" i="99"/>
  <c r="N30" i="99"/>
  <c r="I28" i="99"/>
  <c r="N28" i="99"/>
  <c r="M30" i="99"/>
  <c r="M28" i="99"/>
  <c r="L30" i="99"/>
  <c r="L28" i="99"/>
  <c r="E28" i="99"/>
  <c r="J30" i="99"/>
  <c r="I30" i="99"/>
  <c r="D27" i="99"/>
  <c r="D28" i="99" s="1"/>
  <c r="H4" i="99"/>
  <c r="H27" i="99" s="1"/>
  <c r="O29" i="98"/>
  <c r="O26" i="98"/>
  <c r="J26" i="98"/>
  <c r="N29" i="98"/>
  <c r="N26" i="98"/>
  <c r="I26" i="98"/>
  <c r="M26" i="98"/>
  <c r="H26" i="98"/>
  <c r="M29" i="98"/>
  <c r="L26" i="98"/>
  <c r="L29" i="98"/>
  <c r="K29" i="98"/>
  <c r="K26" i="98"/>
  <c r="J29" i="98"/>
  <c r="E26" i="98"/>
  <c r="D26" i="98"/>
  <c r="I29" i="98"/>
  <c r="D10" i="98"/>
  <c r="H9" i="98"/>
  <c r="J24" i="98"/>
  <c r="O24" i="98"/>
  <c r="I24" i="98"/>
  <c r="N24" i="98"/>
  <c r="M24" i="98"/>
  <c r="D23" i="98"/>
  <c r="D24" i="98" s="1"/>
  <c r="H5" i="98"/>
  <c r="H23" i="98" s="1"/>
  <c r="H24" i="98" s="1"/>
  <c r="O30" i="98"/>
  <c r="J28" i="98"/>
  <c r="O28" i="98"/>
  <c r="I28" i="98"/>
  <c r="N28" i="98"/>
  <c r="N30" i="98"/>
  <c r="M28" i="98"/>
  <c r="M30" i="98"/>
  <c r="L30" i="98"/>
  <c r="L28" i="98"/>
  <c r="K28" i="98"/>
  <c r="K30" i="98"/>
  <c r="E28" i="98"/>
  <c r="J30" i="98"/>
  <c r="I30" i="98"/>
  <c r="D27" i="98"/>
  <c r="D28" i="98" s="1"/>
  <c r="H4" i="98"/>
  <c r="H27" i="98" s="1"/>
  <c r="D20" i="98"/>
  <c r="H2" i="98"/>
  <c r="H20" i="98" s="1"/>
  <c r="O26" i="97"/>
  <c r="J26" i="97"/>
  <c r="O29" i="97"/>
  <c r="N26" i="97"/>
  <c r="N29" i="97"/>
  <c r="I26" i="97"/>
  <c r="M26" i="97"/>
  <c r="H26" i="97"/>
  <c r="M29" i="97"/>
  <c r="L26" i="97"/>
  <c r="L29" i="97"/>
  <c r="K29" i="97"/>
  <c r="K26" i="97"/>
  <c r="E26" i="97"/>
  <c r="J29" i="97"/>
  <c r="I29" i="97"/>
  <c r="D26" i="97"/>
  <c r="D20" i="97"/>
  <c r="H21" i="97"/>
  <c r="H20" i="97" s="1"/>
  <c r="D10" i="97"/>
  <c r="H9" i="97"/>
  <c r="J24" i="97"/>
  <c r="O24" i="97"/>
  <c r="I24" i="97"/>
  <c r="N24" i="97"/>
  <c r="M24" i="97"/>
  <c r="D23" i="97"/>
  <c r="D24" i="97" s="1"/>
  <c r="H5" i="97"/>
  <c r="H23" i="97" s="1"/>
  <c r="H24" i="97" s="1"/>
  <c r="O30" i="97"/>
  <c r="J28" i="97"/>
  <c r="O28" i="97"/>
  <c r="I28" i="97"/>
  <c r="N28" i="97"/>
  <c r="N30" i="97"/>
  <c r="M28" i="97"/>
  <c r="M30" i="97"/>
  <c r="L28" i="97"/>
  <c r="L30" i="97"/>
  <c r="K28" i="97"/>
  <c r="K30" i="97"/>
  <c r="E28" i="97"/>
  <c r="J30" i="97"/>
  <c r="I30" i="97"/>
  <c r="H4" i="97"/>
  <c r="H27" i="97" s="1"/>
  <c r="D27" i="97"/>
  <c r="D28" i="97" s="1"/>
  <c r="O29" i="96"/>
  <c r="J26" i="96"/>
  <c r="O26" i="96"/>
  <c r="N29" i="96"/>
  <c r="I26" i="96"/>
  <c r="N26" i="96"/>
  <c r="H26" i="96"/>
  <c r="M26" i="96"/>
  <c r="M29" i="96"/>
  <c r="L29" i="96"/>
  <c r="L26" i="96"/>
  <c r="K29" i="96"/>
  <c r="K26" i="96"/>
  <c r="J29" i="96"/>
  <c r="E26" i="96"/>
  <c r="I29" i="96"/>
  <c r="D26" i="96"/>
  <c r="H9" i="96"/>
  <c r="D10" i="96"/>
  <c r="J24" i="96"/>
  <c r="O24" i="96"/>
  <c r="I24" i="96"/>
  <c r="N24" i="96"/>
  <c r="M24" i="96"/>
  <c r="H5" i="96"/>
  <c r="H23" i="96" s="1"/>
  <c r="H24" i="96" s="1"/>
  <c r="D23" i="96"/>
  <c r="D24" i="96" s="1"/>
  <c r="O30" i="96"/>
  <c r="J28" i="96"/>
  <c r="O28" i="96"/>
  <c r="I28" i="96"/>
  <c r="N28" i="96"/>
  <c r="N30" i="96"/>
  <c r="M28" i="96"/>
  <c r="M30" i="96"/>
  <c r="L30" i="96"/>
  <c r="L28" i="96"/>
  <c r="K28" i="96"/>
  <c r="K30" i="96"/>
  <c r="E28" i="96"/>
  <c r="J30" i="96"/>
  <c r="I30" i="96"/>
  <c r="D27" i="96"/>
  <c r="D28" i="96" s="1"/>
  <c r="H4" i="96"/>
  <c r="H27" i="96" s="1"/>
  <c r="H2" i="96"/>
  <c r="H20" i="96" s="1"/>
  <c r="D20" i="96"/>
  <c r="K26" i="95"/>
  <c r="P29" i="95"/>
  <c r="P26" i="95"/>
  <c r="J26" i="95"/>
  <c r="O29" i="95"/>
  <c r="O26" i="95"/>
  <c r="I26" i="95"/>
  <c r="N26" i="95"/>
  <c r="N29" i="95"/>
  <c r="H26" i="95"/>
  <c r="M26" i="95"/>
  <c r="M29" i="95"/>
  <c r="L26" i="95"/>
  <c r="L29" i="95"/>
  <c r="J29" i="95"/>
  <c r="E26" i="95"/>
  <c r="D26" i="95"/>
  <c r="I29" i="95"/>
  <c r="H9" i="95"/>
  <c r="D10" i="95"/>
  <c r="K24" i="95"/>
  <c r="P24" i="95"/>
  <c r="J24" i="95"/>
  <c r="O24" i="95"/>
  <c r="I24" i="95"/>
  <c r="N24" i="95"/>
  <c r="M24" i="95"/>
  <c r="H5" i="95"/>
  <c r="H23" i="95" s="1"/>
  <c r="H24" i="95" s="1"/>
  <c r="D23" i="95"/>
  <c r="D24" i="95" s="1"/>
  <c r="K28" i="95"/>
  <c r="P28" i="95"/>
  <c r="P30" i="95"/>
  <c r="O30" i="95"/>
  <c r="J28" i="95"/>
  <c r="O28" i="95"/>
  <c r="I28" i="95"/>
  <c r="N28" i="95"/>
  <c r="N30" i="95"/>
  <c r="M28" i="95"/>
  <c r="M30" i="95"/>
  <c r="L30" i="95"/>
  <c r="L28" i="95"/>
  <c r="E28" i="95"/>
  <c r="J30" i="95"/>
  <c r="I30" i="95"/>
  <c r="H4" i="95"/>
  <c r="H27" i="95" s="1"/>
  <c r="D27" i="95"/>
  <c r="D28" i="95" s="1"/>
  <c r="D20" i="95"/>
  <c r="H2" i="95"/>
  <c r="H20" i="95" s="1"/>
  <c r="P29" i="94"/>
  <c r="K26" i="94"/>
  <c r="P26" i="94"/>
  <c r="O29" i="94"/>
  <c r="J26" i="94"/>
  <c r="O26" i="94"/>
  <c r="N29" i="94"/>
  <c r="I26" i="94"/>
  <c r="N26" i="94"/>
  <c r="H26" i="94"/>
  <c r="M26" i="94"/>
  <c r="M29" i="94"/>
  <c r="L26" i="94"/>
  <c r="L29" i="94"/>
  <c r="E26" i="94"/>
  <c r="J29" i="94"/>
  <c r="D26" i="94"/>
  <c r="I29" i="94"/>
  <c r="H9" i="94"/>
  <c r="D10" i="94"/>
  <c r="K24" i="94"/>
  <c r="P24" i="94"/>
  <c r="J24" i="94"/>
  <c r="O24" i="94"/>
  <c r="I24" i="94"/>
  <c r="N24" i="94"/>
  <c r="M24" i="94"/>
  <c r="D23" i="94"/>
  <c r="D24" i="94" s="1"/>
  <c r="H5" i="94"/>
  <c r="H23" i="94" s="1"/>
  <c r="H24" i="94" s="1"/>
  <c r="K28" i="94"/>
  <c r="P28" i="94"/>
  <c r="P30" i="94"/>
  <c r="J28" i="94"/>
  <c r="O28" i="94"/>
  <c r="O30" i="94"/>
  <c r="I28" i="94"/>
  <c r="N28" i="94"/>
  <c r="N30" i="94"/>
  <c r="M28" i="94"/>
  <c r="M30" i="94"/>
  <c r="L30" i="94"/>
  <c r="L28" i="94"/>
  <c r="J30" i="94"/>
  <c r="E28" i="94"/>
  <c r="I30" i="94"/>
  <c r="D27" i="94"/>
  <c r="D28" i="94" s="1"/>
  <c r="H4" i="94"/>
  <c r="H27" i="94" s="1"/>
  <c r="D20" i="94"/>
  <c r="H2" i="94"/>
  <c r="H20" i="94" s="1"/>
  <c r="P29" i="93"/>
  <c r="K26" i="93"/>
  <c r="P26" i="93"/>
  <c r="J26" i="93"/>
  <c r="O26" i="93"/>
  <c r="O29" i="93"/>
  <c r="N26" i="93"/>
  <c r="I26" i="93"/>
  <c r="N29" i="93"/>
  <c r="M26" i="93"/>
  <c r="M29" i="93"/>
  <c r="H26" i="93"/>
  <c r="L26" i="93"/>
  <c r="L29" i="93"/>
  <c r="E26" i="93"/>
  <c r="J29" i="93"/>
  <c r="D26" i="93"/>
  <c r="I29" i="93"/>
  <c r="H9" i="93"/>
  <c r="D10" i="93"/>
  <c r="P24" i="93"/>
  <c r="K24" i="93"/>
  <c r="J24" i="93"/>
  <c r="O24" i="93"/>
  <c r="I24" i="93"/>
  <c r="N24" i="93"/>
  <c r="M24" i="93"/>
  <c r="D23" i="93"/>
  <c r="D24" i="93" s="1"/>
  <c r="H5" i="93"/>
  <c r="H23" i="93" s="1"/>
  <c r="H24" i="93" s="1"/>
  <c r="K28" i="93"/>
  <c r="P28" i="93"/>
  <c r="P30" i="93"/>
  <c r="J28" i="93"/>
  <c r="O28" i="93"/>
  <c r="O30" i="93"/>
  <c r="N28" i="93"/>
  <c r="I28" i="93"/>
  <c r="N30" i="93"/>
  <c r="M28" i="93"/>
  <c r="M30" i="93"/>
  <c r="L28" i="93"/>
  <c r="L30" i="93"/>
  <c r="E28" i="93"/>
  <c r="J30" i="93"/>
  <c r="I30" i="93"/>
  <c r="D27" i="93"/>
  <c r="D28" i="93" s="1"/>
  <c r="H4" i="93"/>
  <c r="H27" i="93" s="1"/>
  <c r="D20" i="93"/>
  <c r="H2" i="93"/>
  <c r="H20" i="93" s="1"/>
  <c r="K26" i="92"/>
  <c r="P29" i="92"/>
  <c r="P26" i="92"/>
  <c r="O26" i="92"/>
  <c r="O29" i="92"/>
  <c r="J26" i="92"/>
  <c r="N29" i="92"/>
  <c r="N26" i="92"/>
  <c r="I26" i="92"/>
  <c r="M29" i="92"/>
  <c r="M26" i="92"/>
  <c r="H26" i="92"/>
  <c r="L29" i="92"/>
  <c r="L26" i="92"/>
  <c r="J29" i="92"/>
  <c r="E26" i="92"/>
  <c r="I29" i="92"/>
  <c r="D26" i="92"/>
  <c r="H9" i="92"/>
  <c r="D10" i="92"/>
  <c r="K24" i="92"/>
  <c r="P24" i="92"/>
  <c r="J24" i="92"/>
  <c r="O24" i="92"/>
  <c r="I24" i="92"/>
  <c r="N24" i="92"/>
  <c r="M24" i="92"/>
  <c r="D23" i="92"/>
  <c r="D24" i="92" s="1"/>
  <c r="H5" i="92"/>
  <c r="H23" i="92" s="1"/>
  <c r="H24" i="92" s="1"/>
  <c r="K28" i="92"/>
  <c r="P28" i="92"/>
  <c r="P30" i="92"/>
  <c r="J28" i="92"/>
  <c r="O28" i="92"/>
  <c r="O30" i="92"/>
  <c r="N28" i="92"/>
  <c r="N30" i="92"/>
  <c r="I28" i="92"/>
  <c r="M28" i="92"/>
  <c r="M30" i="92"/>
  <c r="L28" i="92"/>
  <c r="L30" i="92"/>
  <c r="E28" i="92"/>
  <c r="J30" i="92"/>
  <c r="I30" i="92"/>
  <c r="H4" i="92"/>
  <c r="H27" i="92" s="1"/>
  <c r="D27" i="92"/>
  <c r="D28" i="92" s="1"/>
  <c r="D20" i="92"/>
  <c r="H2" i="92"/>
  <c r="H20" i="92" s="1"/>
  <c r="P29" i="91"/>
  <c r="K26" i="91"/>
  <c r="P26" i="91"/>
  <c r="O29" i="91"/>
  <c r="O26" i="91"/>
  <c r="J26" i="91"/>
  <c r="N29" i="91"/>
  <c r="I26" i="91"/>
  <c r="N26" i="91"/>
  <c r="M29" i="91"/>
  <c r="M26" i="91"/>
  <c r="H26" i="91"/>
  <c r="L29" i="91"/>
  <c r="L26" i="91"/>
  <c r="J29" i="91"/>
  <c r="E26" i="91"/>
  <c r="I29" i="91"/>
  <c r="D26" i="91"/>
  <c r="H9" i="91"/>
  <c r="D10" i="91"/>
  <c r="K24" i="91"/>
  <c r="P24" i="91"/>
  <c r="J24" i="91"/>
  <c r="O24" i="91"/>
  <c r="I24" i="91"/>
  <c r="N24" i="91"/>
  <c r="M24" i="91"/>
  <c r="H5" i="91"/>
  <c r="H23" i="91" s="1"/>
  <c r="H24" i="91" s="1"/>
  <c r="D23" i="91"/>
  <c r="D24" i="91" s="1"/>
  <c r="K28" i="91"/>
  <c r="P30" i="91"/>
  <c r="P28" i="91"/>
  <c r="O30" i="91"/>
  <c r="J28" i="91"/>
  <c r="O28" i="91"/>
  <c r="I28" i="91"/>
  <c r="N28" i="91"/>
  <c r="N30" i="91"/>
  <c r="M28" i="91"/>
  <c r="M30" i="91"/>
  <c r="L30" i="91"/>
  <c r="L28" i="91"/>
  <c r="E28" i="91"/>
  <c r="J30" i="91"/>
  <c r="I30" i="91"/>
  <c r="D27" i="91"/>
  <c r="D28" i="91" s="1"/>
  <c r="H4" i="91"/>
  <c r="H27" i="91" s="1"/>
  <c r="D20" i="91"/>
  <c r="H2" i="91"/>
  <c r="H20" i="91" s="1"/>
  <c r="K26" i="90"/>
  <c r="P29" i="90"/>
  <c r="P26" i="90"/>
  <c r="J26" i="90"/>
  <c r="O26" i="90"/>
  <c r="O29" i="90"/>
  <c r="I26" i="90"/>
  <c r="N29" i="90"/>
  <c r="N26" i="90"/>
  <c r="M29" i="90"/>
  <c r="M26" i="90"/>
  <c r="H26" i="90"/>
  <c r="L26" i="90"/>
  <c r="L29" i="90"/>
  <c r="J29" i="90"/>
  <c r="E26" i="90"/>
  <c r="D26" i="90"/>
  <c r="I29" i="90"/>
  <c r="D10" i="90"/>
  <c r="H9" i="90"/>
  <c r="K24" i="90"/>
  <c r="P24" i="90"/>
  <c r="J24" i="90"/>
  <c r="O24" i="90"/>
  <c r="I24" i="90"/>
  <c r="N24" i="90"/>
  <c r="M24" i="90"/>
  <c r="D23" i="90"/>
  <c r="D24" i="90" s="1"/>
  <c r="H5" i="90"/>
  <c r="H23" i="90" s="1"/>
  <c r="H24" i="90" s="1"/>
  <c r="P28" i="90"/>
  <c r="K28" i="90"/>
  <c r="P30" i="90"/>
  <c r="J28" i="90"/>
  <c r="O28" i="90"/>
  <c r="O30" i="90"/>
  <c r="I28" i="90"/>
  <c r="N28" i="90"/>
  <c r="N30" i="90"/>
  <c r="M28" i="90"/>
  <c r="M30" i="90"/>
  <c r="L28" i="90"/>
  <c r="L30" i="90"/>
  <c r="E28" i="90"/>
  <c r="J30" i="90"/>
  <c r="I30" i="90"/>
  <c r="D27" i="90"/>
  <c r="D28" i="90" s="1"/>
  <c r="H4" i="90"/>
  <c r="H27" i="90" s="1"/>
  <c r="K10" i="90"/>
  <c r="K20" i="90"/>
  <c r="H2" i="90"/>
  <c r="H20" i="90" s="1"/>
  <c r="D20" i="90"/>
  <c r="P26" i="89"/>
  <c r="P29" i="89"/>
  <c r="K26" i="89"/>
  <c r="O26" i="89"/>
  <c r="O29" i="89"/>
  <c r="J26" i="89"/>
  <c r="N26" i="89"/>
  <c r="I26" i="89"/>
  <c r="N29" i="89"/>
  <c r="M29" i="89"/>
  <c r="H26" i="89"/>
  <c r="M26" i="89"/>
  <c r="L26" i="89"/>
  <c r="L29" i="89"/>
  <c r="E26" i="89"/>
  <c r="J29" i="89"/>
  <c r="D26" i="89"/>
  <c r="I29" i="89"/>
  <c r="D20" i="89"/>
  <c r="H21" i="89"/>
  <c r="H20" i="89" s="1"/>
  <c r="D10" i="89"/>
  <c r="H9" i="89"/>
  <c r="K24" i="89"/>
  <c r="P24" i="89"/>
  <c r="J24" i="89"/>
  <c r="O24" i="89"/>
  <c r="I24" i="89"/>
  <c r="N24" i="89"/>
  <c r="M24" i="89"/>
  <c r="D23" i="89"/>
  <c r="D24" i="89" s="1"/>
  <c r="H5" i="89"/>
  <c r="H23" i="89" s="1"/>
  <c r="H24" i="89" s="1"/>
  <c r="P28" i="89"/>
  <c r="K28" i="89"/>
  <c r="P30" i="89"/>
  <c r="O28" i="89"/>
  <c r="O30" i="89"/>
  <c r="J28" i="89"/>
  <c r="I28" i="89"/>
  <c r="N28" i="89"/>
  <c r="N30" i="89"/>
  <c r="M28" i="89"/>
  <c r="M30" i="89"/>
  <c r="L28" i="89"/>
  <c r="L30" i="89"/>
  <c r="E28" i="89"/>
  <c r="J30" i="89"/>
  <c r="I30" i="89"/>
  <c r="H4" i="89"/>
  <c r="H27" i="89" s="1"/>
  <c r="D27" i="89"/>
  <c r="D28" i="89" s="1"/>
  <c r="K26" i="88"/>
  <c r="P26" i="88"/>
  <c r="P29" i="88"/>
  <c r="O26" i="88"/>
  <c r="J26" i="88"/>
  <c r="O29" i="88"/>
  <c r="I26" i="88"/>
  <c r="N29" i="88"/>
  <c r="N26" i="88"/>
  <c r="M29" i="88"/>
  <c r="H26" i="88"/>
  <c r="M26" i="88"/>
  <c r="L29" i="88"/>
  <c r="L26" i="88"/>
  <c r="J29" i="88"/>
  <c r="E26" i="88"/>
  <c r="D26" i="88"/>
  <c r="I29" i="88"/>
  <c r="D10" i="88"/>
  <c r="H9" i="88"/>
  <c r="K24" i="88"/>
  <c r="P24" i="88"/>
  <c r="J24" i="88"/>
  <c r="O24" i="88"/>
  <c r="I24" i="88"/>
  <c r="N24" i="88"/>
  <c r="M24" i="88"/>
  <c r="H5" i="88"/>
  <c r="H23" i="88" s="1"/>
  <c r="H24" i="88" s="1"/>
  <c r="D23" i="88"/>
  <c r="D24" i="88" s="1"/>
  <c r="K28" i="88"/>
  <c r="P28" i="88"/>
  <c r="P30" i="88"/>
  <c r="J28" i="88"/>
  <c r="O28" i="88"/>
  <c r="O30" i="88"/>
  <c r="I28" i="88"/>
  <c r="N28" i="88"/>
  <c r="N30" i="88"/>
  <c r="M28" i="88"/>
  <c r="M30" i="88"/>
  <c r="L28" i="88"/>
  <c r="L30" i="88"/>
  <c r="E28" i="88"/>
  <c r="J30" i="88"/>
  <c r="I30" i="88"/>
  <c r="H4" i="88"/>
  <c r="H27" i="88" s="1"/>
  <c r="D27" i="88"/>
  <c r="D28" i="88" s="1"/>
  <c r="D20" i="88"/>
  <c r="H2" i="88"/>
  <c r="H20" i="88" s="1"/>
  <c r="P26" i="87"/>
  <c r="P29" i="87"/>
  <c r="K26" i="87"/>
  <c r="J26" i="87"/>
  <c r="O29" i="87"/>
  <c r="O26" i="87"/>
  <c r="N26" i="87"/>
  <c r="N29" i="87"/>
  <c r="I26" i="87"/>
  <c r="H26" i="87"/>
  <c r="M29" i="87"/>
  <c r="M26" i="87"/>
  <c r="L26" i="87"/>
  <c r="L29" i="87"/>
  <c r="E26" i="87"/>
  <c r="J29" i="87"/>
  <c r="I29" i="87"/>
  <c r="D26" i="87"/>
  <c r="D20" i="87"/>
  <c r="H21" i="87"/>
  <c r="H20" i="87" s="1"/>
  <c r="H9" i="87"/>
  <c r="D10" i="87"/>
  <c r="K24" i="87"/>
  <c r="P24" i="87"/>
  <c r="J24" i="87"/>
  <c r="O24" i="87"/>
  <c r="N24" i="87"/>
  <c r="I24" i="87"/>
  <c r="M24" i="87"/>
  <c r="H5" i="87"/>
  <c r="H23" i="87" s="1"/>
  <c r="H24" i="87" s="1"/>
  <c r="D23" i="87"/>
  <c r="D24" i="87" s="1"/>
  <c r="K28" i="87"/>
  <c r="P30" i="87"/>
  <c r="P28" i="87"/>
  <c r="J28" i="87"/>
  <c r="O28" i="87"/>
  <c r="O30" i="87"/>
  <c r="I28" i="87"/>
  <c r="N30" i="87"/>
  <c r="N28" i="87"/>
  <c r="M28" i="87"/>
  <c r="M30" i="87"/>
  <c r="L30" i="87"/>
  <c r="L28" i="87"/>
  <c r="E28" i="87"/>
  <c r="J30" i="87"/>
  <c r="I30" i="87"/>
  <c r="D27" i="87"/>
  <c r="D28" i="87" s="1"/>
  <c r="H4" i="87"/>
  <c r="H27" i="87" s="1"/>
  <c r="K26" i="86"/>
  <c r="P29" i="86"/>
  <c r="P26" i="86"/>
  <c r="J26" i="86"/>
  <c r="O26" i="86"/>
  <c r="O29" i="86"/>
  <c r="N26" i="86"/>
  <c r="N29" i="86"/>
  <c r="I26" i="86"/>
  <c r="M26" i="86"/>
  <c r="M29" i="86"/>
  <c r="H26" i="86"/>
  <c r="L29" i="86"/>
  <c r="L26" i="86"/>
  <c r="J29" i="86"/>
  <c r="E26" i="86"/>
  <c r="D26" i="86"/>
  <c r="I29" i="86"/>
  <c r="D20" i="86"/>
  <c r="H21" i="86"/>
  <c r="H20" i="86" s="1"/>
  <c r="D10" i="86"/>
  <c r="H9" i="86"/>
  <c r="K24" i="86"/>
  <c r="P24" i="86"/>
  <c r="J24" i="86"/>
  <c r="O24" i="86"/>
  <c r="I24" i="86"/>
  <c r="N24" i="86"/>
  <c r="M24" i="86"/>
  <c r="D23" i="86"/>
  <c r="D24" i="86" s="1"/>
  <c r="H5" i="86"/>
  <c r="H23" i="86" s="1"/>
  <c r="H24" i="86" s="1"/>
  <c r="K28" i="86"/>
  <c r="P28" i="86"/>
  <c r="P30" i="86"/>
  <c r="J28" i="86"/>
  <c r="O28" i="86"/>
  <c r="O30" i="86"/>
  <c r="N28" i="86"/>
  <c r="I28" i="86"/>
  <c r="N30" i="86"/>
  <c r="M30" i="86"/>
  <c r="M28" i="86"/>
  <c r="L28" i="86"/>
  <c r="L30" i="86"/>
  <c r="E28" i="86"/>
  <c r="J30" i="86"/>
  <c r="I30" i="86"/>
  <c r="H4" i="86"/>
  <c r="H27" i="86" s="1"/>
  <c r="D27" i="86"/>
  <c r="D28" i="86" s="1"/>
  <c r="P29" i="85"/>
  <c r="K26" i="85"/>
  <c r="P26" i="85"/>
  <c r="O29" i="85"/>
  <c r="O26" i="85"/>
  <c r="J26" i="85"/>
  <c r="N26" i="85"/>
  <c r="I26" i="85"/>
  <c r="N29" i="85"/>
  <c r="H26" i="85"/>
  <c r="M26" i="85"/>
  <c r="M29" i="85"/>
  <c r="L26" i="85"/>
  <c r="L29" i="85"/>
  <c r="E26" i="85"/>
  <c r="J29" i="85"/>
  <c r="D26" i="85"/>
  <c r="I29" i="85"/>
  <c r="D20" i="85"/>
  <c r="H21" i="85"/>
  <c r="H20" i="85" s="1"/>
  <c r="D10" i="85"/>
  <c r="H9" i="85"/>
  <c r="K24" i="85"/>
  <c r="P24" i="85"/>
  <c r="J24" i="85"/>
  <c r="O24" i="85"/>
  <c r="I24" i="85"/>
  <c r="N24" i="85"/>
  <c r="M24" i="85"/>
  <c r="D23" i="85"/>
  <c r="D24" i="85" s="1"/>
  <c r="H5" i="85"/>
  <c r="H23" i="85" s="1"/>
  <c r="H24" i="85" s="1"/>
  <c r="P30" i="85"/>
  <c r="K28" i="85"/>
  <c r="P28" i="85"/>
  <c r="J28" i="85"/>
  <c r="O30" i="85"/>
  <c r="O28" i="85"/>
  <c r="I28" i="85"/>
  <c r="N28" i="85"/>
  <c r="N30" i="85"/>
  <c r="M28" i="85"/>
  <c r="M30" i="85"/>
  <c r="L30" i="85"/>
  <c r="L28" i="85"/>
  <c r="E28" i="85"/>
  <c r="J30" i="85"/>
  <c r="I30" i="85"/>
  <c r="H4" i="85"/>
  <c r="H27" i="85" s="1"/>
  <c r="D27" i="85"/>
  <c r="D28" i="85" s="1"/>
  <c r="P29" i="84"/>
  <c r="P26" i="84"/>
  <c r="K26" i="84"/>
  <c r="O29" i="84"/>
  <c r="O26" i="84"/>
  <c r="J26" i="84"/>
  <c r="N29" i="84"/>
  <c r="N26" i="84"/>
  <c r="I26" i="84"/>
  <c r="M26" i="84"/>
  <c r="H26" i="84"/>
  <c r="M29" i="84"/>
  <c r="L26" i="84"/>
  <c r="L29" i="84"/>
  <c r="E26" i="84"/>
  <c r="J29" i="84"/>
  <c r="D26" i="84"/>
  <c r="I29" i="84"/>
  <c r="H21" i="84"/>
  <c r="H20" i="84" s="1"/>
  <c r="D20" i="84"/>
  <c r="H9" i="84"/>
  <c r="D10" i="84"/>
  <c r="K24" i="84"/>
  <c r="P24" i="84"/>
  <c r="J24" i="84"/>
  <c r="O24" i="84"/>
  <c r="I24" i="84"/>
  <c r="N24" i="84"/>
  <c r="M24" i="84"/>
  <c r="H5" i="84"/>
  <c r="H23" i="84" s="1"/>
  <c r="H24" i="84" s="1"/>
  <c r="D23" i="84"/>
  <c r="D24" i="84" s="1"/>
  <c r="K28" i="84"/>
  <c r="P28" i="84"/>
  <c r="P30" i="84"/>
  <c r="J28" i="84"/>
  <c r="O28" i="84"/>
  <c r="O30" i="84"/>
  <c r="I28" i="84"/>
  <c r="N30" i="84"/>
  <c r="N28" i="84"/>
  <c r="M28" i="84"/>
  <c r="M30" i="84"/>
  <c r="L28" i="84"/>
  <c r="L30" i="84"/>
  <c r="E28" i="84"/>
  <c r="J30" i="84"/>
  <c r="I30" i="84"/>
  <c r="H4" i="84"/>
  <c r="H27" i="84" s="1"/>
  <c r="D27" i="84"/>
  <c r="D28" i="84" s="1"/>
  <c r="K26" i="83"/>
  <c r="P29" i="83"/>
  <c r="P26" i="83"/>
  <c r="O26" i="83"/>
  <c r="O29" i="83"/>
  <c r="J26" i="83"/>
  <c r="N29" i="83"/>
  <c r="N26" i="83"/>
  <c r="I26" i="83"/>
  <c r="M29" i="83"/>
  <c r="M26" i="83"/>
  <c r="H26" i="83"/>
  <c r="L29" i="83"/>
  <c r="L26" i="83"/>
  <c r="E26" i="83"/>
  <c r="J29" i="83"/>
  <c r="I29" i="83"/>
  <c r="D26" i="83"/>
  <c r="H21" i="83"/>
  <c r="H20" i="83" s="1"/>
  <c r="D20" i="83"/>
  <c r="D10" i="83"/>
  <c r="H9" i="83"/>
  <c r="K24" i="83"/>
  <c r="P24" i="83"/>
  <c r="J24" i="83"/>
  <c r="O24" i="83"/>
  <c r="I24" i="83"/>
  <c r="N24" i="83"/>
  <c r="M24" i="83"/>
  <c r="D23" i="83"/>
  <c r="D24" i="83" s="1"/>
  <c r="H5" i="83"/>
  <c r="H23" i="83" s="1"/>
  <c r="H24" i="83" s="1"/>
  <c r="K28" i="83"/>
  <c r="P30" i="83"/>
  <c r="P28" i="83"/>
  <c r="J28" i="83"/>
  <c r="O28" i="83"/>
  <c r="O30" i="83"/>
  <c r="I28" i="83"/>
  <c r="N28" i="83"/>
  <c r="N30" i="83"/>
  <c r="M30" i="83"/>
  <c r="M28" i="83"/>
  <c r="L28" i="83"/>
  <c r="L30" i="83"/>
  <c r="E28" i="83"/>
  <c r="J30" i="83"/>
  <c r="I30" i="83"/>
  <c r="D27" i="83"/>
  <c r="D28" i="83" s="1"/>
  <c r="H4" i="83"/>
  <c r="H27" i="83" s="1"/>
  <c r="P29" i="82"/>
  <c r="P26" i="82"/>
  <c r="K26" i="82"/>
  <c r="O26" i="82"/>
  <c r="O29" i="82"/>
  <c r="J26" i="82"/>
  <c r="N29" i="82"/>
  <c r="I26" i="82"/>
  <c r="N26" i="82"/>
  <c r="H26" i="82"/>
  <c r="M29" i="82"/>
  <c r="M26" i="82"/>
  <c r="L29" i="82"/>
  <c r="L26" i="82"/>
  <c r="J29" i="82"/>
  <c r="E26" i="82"/>
  <c r="I29" i="82"/>
  <c r="D26" i="82"/>
  <c r="H21" i="82"/>
  <c r="H20" i="82" s="1"/>
  <c r="D20" i="82"/>
  <c r="D10" i="82"/>
  <c r="H9" i="82"/>
  <c r="K24" i="82"/>
  <c r="P24" i="82"/>
  <c r="O24" i="82"/>
  <c r="J24" i="82"/>
  <c r="I24" i="82"/>
  <c r="N24" i="82"/>
  <c r="M24" i="82"/>
  <c r="H5" i="82"/>
  <c r="H23" i="82" s="1"/>
  <c r="H24" i="82" s="1"/>
  <c r="D23" i="82"/>
  <c r="D24" i="82" s="1"/>
  <c r="K28" i="82"/>
  <c r="P28" i="82"/>
  <c r="P30" i="82"/>
  <c r="J28" i="82"/>
  <c r="O28" i="82"/>
  <c r="O30" i="82"/>
  <c r="I28" i="82"/>
  <c r="N28" i="82"/>
  <c r="N30" i="82"/>
  <c r="M28" i="82"/>
  <c r="M30" i="82"/>
  <c r="L28" i="82"/>
  <c r="L30" i="82"/>
  <c r="E28" i="82"/>
  <c r="J30" i="82"/>
  <c r="I30" i="82"/>
  <c r="H4" i="82"/>
  <c r="H27" i="82" s="1"/>
  <c r="D27" i="82"/>
  <c r="D28" i="82" s="1"/>
  <c r="K26" i="81"/>
  <c r="P29" i="81"/>
  <c r="P26" i="81"/>
  <c r="O29" i="81"/>
  <c r="O26" i="81"/>
  <c r="J26" i="81"/>
  <c r="I26" i="81"/>
  <c r="N26" i="81"/>
  <c r="N29" i="81"/>
  <c r="M29" i="81"/>
  <c r="M26" i="81"/>
  <c r="H26" i="81"/>
  <c r="L29" i="81"/>
  <c r="L26" i="81"/>
  <c r="E26" i="81"/>
  <c r="J29" i="81"/>
  <c r="D26" i="81"/>
  <c r="I29" i="81"/>
  <c r="D20" i="81"/>
  <c r="H21" i="81"/>
  <c r="H20" i="81" s="1"/>
  <c r="D10" i="81"/>
  <c r="H9" i="81"/>
  <c r="K24" i="81"/>
  <c r="P24" i="81"/>
  <c r="J24" i="81"/>
  <c r="O24" i="81"/>
  <c r="I24" i="81"/>
  <c r="N24" i="81"/>
  <c r="M24" i="81"/>
  <c r="H5" i="81"/>
  <c r="H23" i="81" s="1"/>
  <c r="H24" i="81" s="1"/>
  <c r="D23" i="81"/>
  <c r="D24" i="81" s="1"/>
  <c r="K28" i="81"/>
  <c r="P30" i="81"/>
  <c r="P28" i="81"/>
  <c r="J28" i="81"/>
  <c r="O30" i="81"/>
  <c r="O28" i="81"/>
  <c r="I28" i="81"/>
  <c r="N28" i="81"/>
  <c r="N30" i="81"/>
  <c r="M28" i="81"/>
  <c r="M30" i="81"/>
  <c r="L28" i="81"/>
  <c r="L30" i="81"/>
  <c r="E28" i="81"/>
  <c r="J30" i="81"/>
  <c r="I30" i="81"/>
  <c r="H4" i="81"/>
  <c r="H27" i="81" s="1"/>
  <c r="D27" i="81"/>
  <c r="D28" i="81" s="1"/>
  <c r="P26" i="80"/>
  <c r="K26" i="80"/>
  <c r="P29" i="80"/>
  <c r="O29" i="80"/>
  <c r="J26" i="80"/>
  <c r="O26" i="80"/>
  <c r="N29" i="80"/>
  <c r="I26" i="80"/>
  <c r="N26" i="80"/>
  <c r="M29" i="80"/>
  <c r="M26" i="80"/>
  <c r="H26" i="80"/>
  <c r="L29" i="80"/>
  <c r="L26" i="80"/>
  <c r="E26" i="80"/>
  <c r="J29" i="80"/>
  <c r="D26" i="80"/>
  <c r="I29" i="80"/>
  <c r="D20" i="80"/>
  <c r="H21" i="80"/>
  <c r="H20" i="80" s="1"/>
  <c r="D10" i="80"/>
  <c r="H9" i="80"/>
  <c r="K24" i="80"/>
  <c r="P24" i="80"/>
  <c r="J24" i="80"/>
  <c r="O24" i="80"/>
  <c r="I24" i="80"/>
  <c r="N24" i="80"/>
  <c r="M24" i="80"/>
  <c r="H5" i="80"/>
  <c r="H23" i="80" s="1"/>
  <c r="H24" i="80" s="1"/>
  <c r="D23" i="80"/>
  <c r="D24" i="80" s="1"/>
  <c r="P28" i="80"/>
  <c r="P30" i="80"/>
  <c r="K28" i="80"/>
  <c r="J28" i="80"/>
  <c r="O28" i="80"/>
  <c r="O30" i="80"/>
  <c r="N30" i="80"/>
  <c r="I28" i="80"/>
  <c r="N28" i="80"/>
  <c r="M28" i="80"/>
  <c r="M30" i="80"/>
  <c r="L30" i="80"/>
  <c r="L28" i="80"/>
  <c r="E28" i="80"/>
  <c r="J30" i="80"/>
  <c r="I30" i="80"/>
  <c r="D27" i="80"/>
  <c r="D28" i="80" s="1"/>
  <c r="H4" i="80"/>
  <c r="H27" i="80" s="1"/>
  <c r="K26" i="79"/>
  <c r="K29" i="79"/>
  <c r="E26" i="79"/>
  <c r="J29" i="79"/>
  <c r="J26" i="79"/>
  <c r="D26" i="79"/>
  <c r="I29" i="79"/>
  <c r="I26" i="79"/>
  <c r="H26" i="79"/>
  <c r="H29" i="79"/>
  <c r="D20" i="79"/>
  <c r="H21" i="79"/>
  <c r="H20" i="79" s="1"/>
  <c r="H9" i="79"/>
  <c r="D10" i="79"/>
  <c r="E24" i="79"/>
  <c r="J24" i="79"/>
  <c r="I24" i="79"/>
  <c r="H5" i="79"/>
  <c r="H23" i="79" s="1"/>
  <c r="H24" i="79" s="1"/>
  <c r="D23" i="79"/>
  <c r="D24" i="79" s="1"/>
  <c r="K30" i="79"/>
  <c r="K28" i="79"/>
  <c r="E28" i="79"/>
  <c r="J28" i="79"/>
  <c r="J30" i="79"/>
  <c r="I28" i="79"/>
  <c r="I30" i="79"/>
  <c r="D27" i="79"/>
  <c r="D28" i="79" s="1"/>
  <c r="H4" i="79"/>
  <c r="H27" i="79" s="1"/>
  <c r="K26" i="78"/>
  <c r="P26" i="78"/>
  <c r="P29" i="78"/>
  <c r="O26" i="78"/>
  <c r="O29" i="78"/>
  <c r="J26" i="78"/>
  <c r="I26" i="78"/>
  <c r="N26" i="78"/>
  <c r="N29" i="78"/>
  <c r="M29" i="78"/>
  <c r="M26" i="78"/>
  <c r="H26" i="78"/>
  <c r="L26" i="78"/>
  <c r="L29" i="78"/>
  <c r="J29" i="78"/>
  <c r="E26" i="78"/>
  <c r="I29" i="78"/>
  <c r="D26" i="78"/>
  <c r="H21" i="78"/>
  <c r="H20" i="78" s="1"/>
  <c r="D20" i="78"/>
  <c r="H9" i="78"/>
  <c r="D10" i="78"/>
  <c r="K24" i="78"/>
  <c r="P24" i="78"/>
  <c r="J24" i="78"/>
  <c r="O24" i="78"/>
  <c r="N24" i="78"/>
  <c r="I24" i="78"/>
  <c r="M24" i="78"/>
  <c r="H5" i="78"/>
  <c r="H23" i="78" s="1"/>
  <c r="H24" i="78" s="1"/>
  <c r="D23" i="78"/>
  <c r="D24" i="78" s="1"/>
  <c r="K28" i="78"/>
  <c r="P30" i="78"/>
  <c r="P28" i="78"/>
  <c r="O28" i="78"/>
  <c r="O30" i="78"/>
  <c r="J28" i="78"/>
  <c r="N28" i="78"/>
  <c r="I28" i="78"/>
  <c r="N30" i="78"/>
  <c r="M30" i="78"/>
  <c r="M28" i="78"/>
  <c r="L28" i="78"/>
  <c r="L30" i="78"/>
  <c r="J30" i="78"/>
  <c r="E28" i="78"/>
  <c r="I30" i="78"/>
  <c r="H4" i="78"/>
  <c r="H27" i="78" s="1"/>
  <c r="D27" i="78"/>
  <c r="D28" i="78" s="1"/>
  <c r="P26" i="77"/>
  <c r="P29" i="77"/>
  <c r="K26" i="77"/>
  <c r="O29" i="77"/>
  <c r="O26" i="77"/>
  <c r="J26" i="77"/>
  <c r="N26" i="77"/>
  <c r="I26" i="77"/>
  <c r="N29" i="77"/>
  <c r="H26" i="77"/>
  <c r="M26" i="77"/>
  <c r="M29" i="77"/>
  <c r="L26" i="77"/>
  <c r="L29" i="77"/>
  <c r="J29" i="77"/>
  <c r="E26" i="77"/>
  <c r="D26" i="77"/>
  <c r="I29" i="77"/>
  <c r="D20" i="77"/>
  <c r="H21" i="77"/>
  <c r="H20" i="77" s="1"/>
  <c r="D10" i="77"/>
  <c r="H9" i="77"/>
  <c r="K24" i="77"/>
  <c r="P24" i="77"/>
  <c r="J24" i="77"/>
  <c r="O24" i="77"/>
  <c r="N24" i="77"/>
  <c r="I24" i="77"/>
  <c r="M24" i="77"/>
  <c r="D23" i="77"/>
  <c r="D24" i="77" s="1"/>
  <c r="H5" i="77"/>
  <c r="H23" i="77" s="1"/>
  <c r="H24" i="77" s="1"/>
  <c r="K28" i="77"/>
  <c r="P30" i="77"/>
  <c r="P28" i="77"/>
  <c r="O30" i="77"/>
  <c r="J28" i="77"/>
  <c r="O28" i="77"/>
  <c r="I28" i="77"/>
  <c r="N28" i="77"/>
  <c r="N30" i="77"/>
  <c r="M28" i="77"/>
  <c r="M30" i="77"/>
  <c r="L30" i="77"/>
  <c r="L28" i="77"/>
  <c r="E28" i="77"/>
  <c r="J30" i="77"/>
  <c r="I30" i="77"/>
  <c r="D27" i="77"/>
  <c r="D28" i="77" s="1"/>
  <c r="H4" i="77"/>
  <c r="H27" i="77" s="1"/>
  <c r="K26" i="76"/>
  <c r="P29" i="76"/>
  <c r="P26" i="76"/>
  <c r="J26" i="76"/>
  <c r="O29" i="76"/>
  <c r="O26" i="76"/>
  <c r="N26" i="76"/>
  <c r="I26" i="76"/>
  <c r="N29" i="76"/>
  <c r="M29" i="76"/>
  <c r="H26" i="76"/>
  <c r="M26" i="76"/>
  <c r="L29" i="76"/>
  <c r="L26" i="76"/>
  <c r="E26" i="76"/>
  <c r="J29" i="76"/>
  <c r="D26" i="76"/>
  <c r="I29" i="76"/>
  <c r="H21" i="76"/>
  <c r="H20" i="76" s="1"/>
  <c r="D20" i="76"/>
  <c r="D10" i="76"/>
  <c r="H9" i="76"/>
  <c r="K24" i="76"/>
  <c r="P24" i="76"/>
  <c r="J24" i="76"/>
  <c r="O24" i="76"/>
  <c r="I24" i="76"/>
  <c r="N24" i="76"/>
  <c r="M24" i="76"/>
  <c r="H5" i="76"/>
  <c r="H23" i="76" s="1"/>
  <c r="H24" i="76" s="1"/>
  <c r="D23" i="76"/>
  <c r="D24" i="76" s="1"/>
  <c r="K28" i="76"/>
  <c r="P28" i="76"/>
  <c r="P30" i="76"/>
  <c r="J28" i="76"/>
  <c r="O28" i="76"/>
  <c r="O30" i="76"/>
  <c r="I28" i="76"/>
  <c r="N28" i="76"/>
  <c r="N30" i="76"/>
  <c r="M28" i="76"/>
  <c r="M30" i="76"/>
  <c r="L28" i="76"/>
  <c r="L30" i="76"/>
  <c r="E28" i="76"/>
  <c r="J30" i="76"/>
  <c r="I30" i="76"/>
  <c r="D27" i="76"/>
  <c r="D28" i="76" s="1"/>
  <c r="H4" i="76"/>
  <c r="H27" i="76" s="1"/>
  <c r="P26" i="75"/>
  <c r="K26" i="75"/>
  <c r="P29" i="75"/>
  <c r="O26" i="75"/>
  <c r="J26" i="75"/>
  <c r="O29" i="75"/>
  <c r="N29" i="75"/>
  <c r="N26" i="75"/>
  <c r="I26" i="75"/>
  <c r="M29" i="75"/>
  <c r="M26" i="75"/>
  <c r="H26" i="75"/>
  <c r="L29" i="75"/>
  <c r="L26" i="75"/>
  <c r="E26" i="75"/>
  <c r="J29" i="75"/>
  <c r="I29" i="75"/>
  <c r="D26" i="75"/>
  <c r="H21" i="75"/>
  <c r="H20" i="75" s="1"/>
  <c r="D20" i="75"/>
  <c r="H9" i="75"/>
  <c r="D10" i="75"/>
  <c r="K24" i="75"/>
  <c r="P24" i="75"/>
  <c r="J24" i="75"/>
  <c r="O24" i="75"/>
  <c r="I24" i="75"/>
  <c r="N24" i="75"/>
  <c r="M24" i="75"/>
  <c r="D23" i="75"/>
  <c r="D24" i="75" s="1"/>
  <c r="H5" i="75"/>
  <c r="H23" i="75" s="1"/>
  <c r="H24" i="75" s="1"/>
  <c r="K28" i="75"/>
  <c r="P28" i="75"/>
  <c r="P30" i="75"/>
  <c r="J28" i="75"/>
  <c r="O28" i="75"/>
  <c r="O30" i="75"/>
  <c r="I28" i="75"/>
  <c r="N28" i="75"/>
  <c r="N30" i="75"/>
  <c r="M28" i="75"/>
  <c r="M30" i="75"/>
  <c r="L28" i="75"/>
  <c r="L30" i="75"/>
  <c r="J30" i="75"/>
  <c r="E28" i="75"/>
  <c r="I30" i="75"/>
  <c r="D27" i="75"/>
  <c r="D28" i="75" s="1"/>
  <c r="H4" i="75"/>
  <c r="H27" i="75" s="1"/>
  <c r="K26" i="74"/>
  <c r="P29" i="74"/>
  <c r="P26" i="74"/>
  <c r="O26" i="74"/>
  <c r="O29" i="74"/>
  <c r="J26" i="74"/>
  <c r="I26" i="74"/>
  <c r="N26" i="74"/>
  <c r="N29" i="74"/>
  <c r="H26" i="74"/>
  <c r="M26" i="74"/>
  <c r="M29" i="74"/>
  <c r="L26" i="74"/>
  <c r="L29" i="74"/>
  <c r="E26" i="74"/>
  <c r="J29" i="74"/>
  <c r="D26" i="74"/>
  <c r="I29" i="74"/>
  <c r="H21" i="74"/>
  <c r="H20" i="74" s="1"/>
  <c r="D20" i="74"/>
  <c r="D10" i="74"/>
  <c r="H9" i="74"/>
  <c r="K24" i="74"/>
  <c r="P24" i="74"/>
  <c r="J24" i="74"/>
  <c r="O24" i="74"/>
  <c r="I24" i="74"/>
  <c r="N24" i="74"/>
  <c r="M24" i="74"/>
  <c r="H5" i="74"/>
  <c r="H23" i="74" s="1"/>
  <c r="H24" i="74" s="1"/>
  <c r="D23" i="74"/>
  <c r="D24" i="74" s="1"/>
  <c r="K28" i="74"/>
  <c r="P28" i="74"/>
  <c r="P30" i="74"/>
  <c r="J28" i="74"/>
  <c r="O28" i="74"/>
  <c r="O30" i="74"/>
  <c r="N28" i="74"/>
  <c r="N30" i="74"/>
  <c r="I28" i="74"/>
  <c r="M28" i="74"/>
  <c r="M30" i="74"/>
  <c r="L28" i="74"/>
  <c r="L30" i="74"/>
  <c r="E28" i="74"/>
  <c r="J30" i="74"/>
  <c r="I30" i="74"/>
  <c r="D27" i="74"/>
  <c r="D28" i="74" s="1"/>
  <c r="H4" i="74"/>
  <c r="H27" i="74" s="1"/>
  <c r="K26" i="73"/>
  <c r="P26" i="73"/>
  <c r="P29" i="73"/>
  <c r="J26" i="73"/>
  <c r="O29" i="73"/>
  <c r="O26" i="73"/>
  <c r="N26" i="73"/>
  <c r="I26" i="73"/>
  <c r="N29" i="73"/>
  <c r="M26" i="73"/>
  <c r="H26" i="73"/>
  <c r="M29" i="73"/>
  <c r="L29" i="73"/>
  <c r="L26" i="73"/>
  <c r="E26" i="73"/>
  <c r="J29" i="73"/>
  <c r="I29" i="73"/>
  <c r="D26" i="73"/>
  <c r="D20" i="73"/>
  <c r="H21" i="73"/>
  <c r="H20" i="73" s="1"/>
  <c r="H9" i="73"/>
  <c r="D10" i="73"/>
  <c r="K24" i="73"/>
  <c r="P24" i="73"/>
  <c r="J24" i="73"/>
  <c r="O24" i="73"/>
  <c r="I24" i="73"/>
  <c r="N24" i="73"/>
  <c r="M24" i="73"/>
  <c r="H5" i="73"/>
  <c r="H23" i="73" s="1"/>
  <c r="H24" i="73" s="1"/>
  <c r="D23" i="73"/>
  <c r="D24" i="73" s="1"/>
  <c r="K28" i="73"/>
  <c r="P28" i="73"/>
  <c r="P30" i="73"/>
  <c r="J28" i="73"/>
  <c r="O28" i="73"/>
  <c r="O30" i="73"/>
  <c r="I28" i="73"/>
  <c r="N30" i="73"/>
  <c r="N28" i="73"/>
  <c r="M28" i="73"/>
  <c r="M30" i="73"/>
  <c r="L28" i="73"/>
  <c r="L30" i="73"/>
  <c r="E28" i="73"/>
  <c r="J30" i="73"/>
  <c r="I30" i="73"/>
  <c r="D27" i="73"/>
  <c r="D28" i="73" s="1"/>
  <c r="H4" i="73"/>
  <c r="H27" i="73" s="1"/>
  <c r="P29" i="72"/>
  <c r="K26" i="72"/>
  <c r="P26" i="72"/>
  <c r="O29" i="72"/>
  <c r="O26" i="72"/>
  <c r="J26" i="72"/>
  <c r="N29" i="72"/>
  <c r="I26" i="72"/>
  <c r="N26" i="72"/>
  <c r="M29" i="72"/>
  <c r="M26" i="72"/>
  <c r="H26" i="72"/>
  <c r="L26" i="72"/>
  <c r="L29" i="72"/>
  <c r="J29" i="72"/>
  <c r="E26" i="72"/>
  <c r="I29" i="72"/>
  <c r="D26" i="72"/>
  <c r="H21" i="72"/>
  <c r="H20" i="72" s="1"/>
  <c r="D20" i="72"/>
  <c r="H9" i="72"/>
  <c r="D10" i="72"/>
  <c r="K24" i="72"/>
  <c r="P24" i="72"/>
  <c r="J24" i="72"/>
  <c r="O24" i="72"/>
  <c r="I24" i="72"/>
  <c r="N24" i="72"/>
  <c r="M24" i="72"/>
  <c r="H5" i="72"/>
  <c r="H23" i="72" s="1"/>
  <c r="H24" i="72" s="1"/>
  <c r="D23" i="72"/>
  <c r="D24" i="72" s="1"/>
  <c r="K28" i="72"/>
  <c r="P28" i="72"/>
  <c r="P30" i="72"/>
  <c r="J28" i="72"/>
  <c r="O28" i="72"/>
  <c r="O30" i="72"/>
  <c r="N28" i="72"/>
  <c r="N30" i="72"/>
  <c r="I28" i="72"/>
  <c r="M28" i="72"/>
  <c r="M30" i="72"/>
  <c r="L30" i="72"/>
  <c r="L28" i="72"/>
  <c r="E28" i="72"/>
  <c r="J30" i="72"/>
  <c r="I30" i="72"/>
  <c r="H4" i="72"/>
  <c r="H27" i="72" s="1"/>
  <c r="D27" i="72"/>
  <c r="D28" i="72" s="1"/>
  <c r="P26" i="71"/>
  <c r="K26" i="71"/>
  <c r="P29" i="71"/>
  <c r="O29" i="71"/>
  <c r="O26" i="71"/>
  <c r="J26" i="71"/>
  <c r="I26" i="71"/>
  <c r="N26" i="71"/>
  <c r="N29" i="71"/>
  <c r="M29" i="71"/>
  <c r="H26" i="71"/>
  <c r="M26" i="71"/>
  <c r="L29" i="71"/>
  <c r="L26" i="71"/>
  <c r="E26" i="71"/>
  <c r="J29" i="71"/>
  <c r="I29" i="71"/>
  <c r="D26" i="71"/>
  <c r="H9" i="71"/>
  <c r="D10" i="71"/>
  <c r="K24" i="71"/>
  <c r="P24" i="71"/>
  <c r="J24" i="71"/>
  <c r="O24" i="71"/>
  <c r="I24" i="71"/>
  <c r="N24" i="71"/>
  <c r="M24" i="71"/>
  <c r="D23" i="71"/>
  <c r="D24" i="71" s="1"/>
  <c r="H5" i="71"/>
  <c r="H23" i="71" s="1"/>
  <c r="H24" i="71" s="1"/>
  <c r="K28" i="71"/>
  <c r="P28" i="71"/>
  <c r="P30" i="71"/>
  <c r="J28" i="71"/>
  <c r="O28" i="71"/>
  <c r="O30" i="71"/>
  <c r="I28" i="71"/>
  <c r="N28" i="71"/>
  <c r="N30" i="71"/>
  <c r="M30" i="71"/>
  <c r="M28" i="71"/>
  <c r="L28" i="71"/>
  <c r="L30" i="71"/>
  <c r="E28" i="71"/>
  <c r="J30" i="71"/>
  <c r="I30" i="71"/>
  <c r="H4" i="71"/>
  <c r="H27" i="71" s="1"/>
  <c r="D27" i="71"/>
  <c r="D28" i="71" s="1"/>
  <c r="D20" i="71"/>
  <c r="H2" i="71"/>
  <c r="H20" i="71" s="1"/>
  <c r="P29" i="70"/>
  <c r="P26" i="70"/>
  <c r="K26" i="70"/>
  <c r="O29" i="70"/>
  <c r="J26" i="70"/>
  <c r="O26" i="70"/>
  <c r="N29" i="70"/>
  <c r="N26" i="70"/>
  <c r="I26" i="70"/>
  <c r="H26" i="70"/>
  <c r="M29" i="70"/>
  <c r="M26" i="70"/>
  <c r="L29" i="70"/>
  <c r="L26" i="70"/>
  <c r="J29" i="70"/>
  <c r="E26" i="70"/>
  <c r="I29" i="70"/>
  <c r="D26" i="70"/>
  <c r="D10" i="70"/>
  <c r="H9" i="70"/>
  <c r="P24" i="70"/>
  <c r="K24" i="70"/>
  <c r="J24" i="70"/>
  <c r="O24" i="70"/>
  <c r="I24" i="70"/>
  <c r="N24" i="70"/>
  <c r="M24" i="70"/>
  <c r="H5" i="70"/>
  <c r="H23" i="70" s="1"/>
  <c r="H24" i="70" s="1"/>
  <c r="D23" i="70"/>
  <c r="D24" i="70" s="1"/>
  <c r="K28" i="70"/>
  <c r="P28" i="70"/>
  <c r="P30" i="70"/>
  <c r="J28" i="70"/>
  <c r="O28" i="70"/>
  <c r="O30" i="70"/>
  <c r="I28" i="70"/>
  <c r="N30" i="70"/>
  <c r="N28" i="70"/>
  <c r="M30" i="70"/>
  <c r="M28" i="70"/>
  <c r="L28" i="70"/>
  <c r="L30" i="70"/>
  <c r="E28" i="70"/>
  <c r="J30" i="70"/>
  <c r="I30" i="70"/>
  <c r="D27" i="70"/>
  <c r="D28" i="70" s="1"/>
  <c r="H4" i="70"/>
  <c r="H27" i="70" s="1"/>
  <c r="H2" i="70"/>
  <c r="H20" i="70" s="1"/>
  <c r="D20" i="70"/>
  <c r="O29" i="69"/>
  <c r="O26" i="69"/>
  <c r="J26" i="69"/>
  <c r="I26" i="69"/>
  <c r="N29" i="69"/>
  <c r="N26" i="69"/>
  <c r="M26" i="69"/>
  <c r="M29" i="69"/>
  <c r="H26" i="69"/>
  <c r="L29" i="69"/>
  <c r="L26" i="69"/>
  <c r="K29" i="69"/>
  <c r="K26" i="69"/>
  <c r="J29" i="69"/>
  <c r="E26" i="69"/>
  <c r="D26" i="69"/>
  <c r="I29" i="69"/>
  <c r="H9" i="69"/>
  <c r="D10" i="69"/>
  <c r="J24" i="69"/>
  <c r="O24" i="69"/>
  <c r="I24" i="69"/>
  <c r="N24" i="69"/>
  <c r="M24" i="69"/>
  <c r="D23" i="69"/>
  <c r="D24" i="69" s="1"/>
  <c r="H5" i="69"/>
  <c r="H23" i="69" s="1"/>
  <c r="H24" i="69" s="1"/>
  <c r="O28" i="69"/>
  <c r="O30" i="69"/>
  <c r="J28" i="69"/>
  <c r="N28" i="69"/>
  <c r="I28" i="69"/>
  <c r="N30" i="69"/>
  <c r="M28" i="69"/>
  <c r="M30" i="69"/>
  <c r="L30" i="69"/>
  <c r="L28" i="69"/>
  <c r="K28" i="69"/>
  <c r="K30" i="69"/>
  <c r="E28" i="69"/>
  <c r="J30" i="69"/>
  <c r="I30" i="69"/>
  <c r="D27" i="69"/>
  <c r="D28" i="69" s="1"/>
  <c r="H4" i="69"/>
  <c r="H27" i="69" s="1"/>
  <c r="D20" i="69"/>
  <c r="H2" i="69"/>
  <c r="H20" i="69" s="1"/>
  <c r="P26" i="68"/>
  <c r="P29" i="68"/>
  <c r="K26" i="68"/>
  <c r="J26" i="68"/>
  <c r="O29" i="68"/>
  <c r="O26" i="68"/>
  <c r="N26" i="68"/>
  <c r="N29" i="68"/>
  <c r="I26" i="68"/>
  <c r="M29" i="68"/>
  <c r="H26" i="68"/>
  <c r="M26" i="68"/>
  <c r="L26" i="68"/>
  <c r="L29" i="68"/>
  <c r="J29" i="68"/>
  <c r="E26" i="68"/>
  <c r="I29" i="68"/>
  <c r="D26" i="68"/>
  <c r="H9" i="68"/>
  <c r="D10" i="68"/>
  <c r="K24" i="68"/>
  <c r="P24" i="68"/>
  <c r="J24" i="68"/>
  <c r="O24" i="68"/>
  <c r="I24" i="68"/>
  <c r="N24" i="68"/>
  <c r="M24" i="68"/>
  <c r="D23" i="68"/>
  <c r="D24" i="68" s="1"/>
  <c r="H5" i="68"/>
  <c r="H23" i="68" s="1"/>
  <c r="H24" i="68" s="1"/>
  <c r="K28" i="68"/>
  <c r="P28" i="68"/>
  <c r="P30" i="68"/>
  <c r="J28" i="68"/>
  <c r="O28" i="68"/>
  <c r="O30" i="68"/>
  <c r="I28" i="68"/>
  <c r="N28" i="68"/>
  <c r="N30" i="68"/>
  <c r="M28" i="68"/>
  <c r="M30" i="68"/>
  <c r="L28" i="68"/>
  <c r="L30" i="68"/>
  <c r="E28" i="68"/>
  <c r="J30" i="68"/>
  <c r="I30" i="68"/>
  <c r="D27" i="68"/>
  <c r="D28" i="68" s="1"/>
  <c r="H4" i="68"/>
  <c r="H27" i="68" s="1"/>
  <c r="H2" i="68"/>
  <c r="H20" i="68" s="1"/>
  <c r="D20" i="68"/>
  <c r="P26" i="67"/>
  <c r="K26" i="67"/>
  <c r="P29" i="67"/>
  <c r="O26" i="67"/>
  <c r="O29" i="67"/>
  <c r="J26" i="67"/>
  <c r="N29" i="67"/>
  <c r="I26" i="67"/>
  <c r="N26" i="67"/>
  <c r="H26" i="67"/>
  <c r="M26" i="67"/>
  <c r="M29" i="67"/>
  <c r="L26" i="67"/>
  <c r="L29" i="67"/>
  <c r="J29" i="67"/>
  <c r="E26" i="67"/>
  <c r="I29" i="67"/>
  <c r="D26" i="67"/>
  <c r="D10" i="67"/>
  <c r="H9" i="67"/>
  <c r="K24" i="67"/>
  <c r="P24" i="67"/>
  <c r="J24" i="67"/>
  <c r="O24" i="67"/>
  <c r="I24" i="67"/>
  <c r="N24" i="67"/>
  <c r="M24" i="67"/>
  <c r="D23" i="67"/>
  <c r="D24" i="67" s="1"/>
  <c r="H5" i="67"/>
  <c r="H23" i="67" s="1"/>
  <c r="H24" i="67" s="1"/>
  <c r="P28" i="67"/>
  <c r="K28" i="67"/>
  <c r="P30" i="67"/>
  <c r="J28" i="67"/>
  <c r="O28" i="67"/>
  <c r="O30" i="67"/>
  <c r="N30" i="67"/>
  <c r="I28" i="67"/>
  <c r="N28" i="67"/>
  <c r="M28" i="67"/>
  <c r="M30" i="67"/>
  <c r="L28" i="67"/>
  <c r="L30" i="67"/>
  <c r="J30" i="67"/>
  <c r="E28" i="67"/>
  <c r="I30" i="67"/>
  <c r="H4" i="67"/>
  <c r="H27" i="67" s="1"/>
  <c r="D27" i="67"/>
  <c r="D28" i="67" s="1"/>
  <c r="D20" i="67"/>
  <c r="H2" i="67"/>
  <c r="H20" i="67" s="1"/>
  <c r="K26" i="66"/>
  <c r="P29" i="66"/>
  <c r="P26" i="66"/>
  <c r="O26" i="66"/>
  <c r="O29" i="66"/>
  <c r="J26" i="66"/>
  <c r="I26" i="66"/>
  <c r="N26" i="66"/>
  <c r="N29" i="66"/>
  <c r="M26" i="66"/>
  <c r="H26" i="66"/>
  <c r="M29" i="66"/>
  <c r="L26" i="66"/>
  <c r="L29" i="66"/>
  <c r="E26" i="66"/>
  <c r="J29" i="66"/>
  <c r="D26" i="66"/>
  <c r="I29" i="66"/>
  <c r="D10" i="66"/>
  <c r="H9" i="66"/>
  <c r="K24" i="66"/>
  <c r="P24" i="66"/>
  <c r="J24" i="66"/>
  <c r="O24" i="66"/>
  <c r="I24" i="66"/>
  <c r="N24" i="66"/>
  <c r="M24" i="66"/>
  <c r="H5" i="66"/>
  <c r="H23" i="66" s="1"/>
  <c r="H24" i="66" s="1"/>
  <c r="D23" i="66"/>
  <c r="D24" i="66" s="1"/>
  <c r="K28" i="66"/>
  <c r="P30" i="66"/>
  <c r="P28" i="66"/>
  <c r="J28" i="66"/>
  <c r="O28" i="66"/>
  <c r="O30" i="66"/>
  <c r="N30" i="66"/>
  <c r="I28" i="66"/>
  <c r="N28" i="66"/>
  <c r="M28" i="66"/>
  <c r="M30" i="66"/>
  <c r="L30" i="66"/>
  <c r="L28" i="66"/>
  <c r="J30" i="66"/>
  <c r="E28" i="66"/>
  <c r="I30" i="66"/>
  <c r="H4" i="66"/>
  <c r="H27" i="66" s="1"/>
  <c r="D27" i="66"/>
  <c r="D28" i="66" s="1"/>
  <c r="H2" i="66"/>
  <c r="H20" i="66" s="1"/>
  <c r="D20" i="66"/>
  <c r="P26" i="65"/>
  <c r="K26" i="65"/>
  <c r="P29" i="65"/>
  <c r="O26" i="65"/>
  <c r="J26" i="65"/>
  <c r="O29" i="65"/>
  <c r="N29" i="65"/>
  <c r="N26" i="65"/>
  <c r="I26" i="65"/>
  <c r="M26" i="65"/>
  <c r="H26" i="65"/>
  <c r="M29" i="65"/>
  <c r="L29" i="65"/>
  <c r="L26" i="65"/>
  <c r="J29" i="65"/>
  <c r="E26" i="65"/>
  <c r="I29" i="65"/>
  <c r="D26" i="65"/>
  <c r="D10" i="65"/>
  <c r="H9" i="65"/>
  <c r="K24" i="65"/>
  <c r="P24" i="65"/>
  <c r="J24" i="65"/>
  <c r="O24" i="65"/>
  <c r="I24" i="65"/>
  <c r="N24" i="65"/>
  <c r="M24" i="65"/>
  <c r="D23" i="65"/>
  <c r="D24" i="65" s="1"/>
  <c r="H5" i="65"/>
  <c r="H23" i="65" s="1"/>
  <c r="H24" i="65" s="1"/>
  <c r="K28" i="65"/>
  <c r="P28" i="65"/>
  <c r="P30" i="65"/>
  <c r="J28" i="65"/>
  <c r="O28" i="65"/>
  <c r="O30" i="65"/>
  <c r="N28" i="65"/>
  <c r="I28" i="65"/>
  <c r="N30" i="65"/>
  <c r="M28" i="65"/>
  <c r="M30" i="65"/>
  <c r="L28" i="65"/>
  <c r="L30" i="65"/>
  <c r="J30" i="65"/>
  <c r="E28" i="65"/>
  <c r="I30" i="65"/>
  <c r="D27" i="65"/>
  <c r="D28" i="65" s="1"/>
  <c r="H4" i="65"/>
  <c r="H27" i="65" s="1"/>
  <c r="D20" i="65"/>
  <c r="H2" i="65"/>
  <c r="H20" i="65" s="1"/>
  <c r="K26" i="64"/>
  <c r="P29" i="64"/>
  <c r="P26" i="64"/>
  <c r="J26" i="64"/>
  <c r="O26" i="64"/>
  <c r="O29" i="64"/>
  <c r="N29" i="64"/>
  <c r="N26" i="64"/>
  <c r="I26" i="64"/>
  <c r="H26" i="64"/>
  <c r="M26" i="64"/>
  <c r="M29" i="64"/>
  <c r="L29" i="64"/>
  <c r="L26" i="64"/>
  <c r="E26" i="64"/>
  <c r="J29" i="64"/>
  <c r="I29" i="64"/>
  <c r="D26" i="64"/>
  <c r="H21" i="64"/>
  <c r="H20" i="64" s="1"/>
  <c r="D20" i="64"/>
  <c r="D10" i="64"/>
  <c r="H9" i="64"/>
  <c r="K24" i="64"/>
  <c r="P24" i="64"/>
  <c r="J24" i="64"/>
  <c r="O24" i="64"/>
  <c r="I24" i="64"/>
  <c r="N24" i="64"/>
  <c r="M24" i="64"/>
  <c r="D23" i="64"/>
  <c r="D24" i="64" s="1"/>
  <c r="H5" i="64"/>
  <c r="H23" i="64" s="1"/>
  <c r="H24" i="64" s="1"/>
  <c r="K28" i="64"/>
  <c r="P28" i="64"/>
  <c r="P30" i="64"/>
  <c r="J28" i="64"/>
  <c r="O28" i="64"/>
  <c r="O30" i="64"/>
  <c r="I28" i="64"/>
  <c r="N28" i="64"/>
  <c r="N30" i="64"/>
  <c r="M28" i="64"/>
  <c r="M30" i="64"/>
  <c r="L28" i="64"/>
  <c r="L30" i="64"/>
  <c r="J30" i="64"/>
  <c r="E28" i="64"/>
  <c r="I30" i="64"/>
  <c r="D27" i="64"/>
  <c r="D28" i="64" s="1"/>
  <c r="H4" i="64"/>
  <c r="H27" i="64" s="1"/>
  <c r="O29" i="63"/>
  <c r="O26" i="63"/>
  <c r="J26" i="63"/>
  <c r="I26" i="63"/>
  <c r="N26" i="63"/>
  <c r="N29" i="63"/>
  <c r="M26" i="63"/>
  <c r="M29" i="63"/>
  <c r="H26" i="63"/>
  <c r="L29" i="63"/>
  <c r="L26" i="63"/>
  <c r="K29" i="63"/>
  <c r="K26" i="63"/>
  <c r="J29" i="63"/>
  <c r="E26" i="63"/>
  <c r="D26" i="63"/>
  <c r="I29" i="63"/>
  <c r="H9" i="63"/>
  <c r="D10" i="63"/>
  <c r="J24" i="63"/>
  <c r="O24" i="63"/>
  <c r="I24" i="63"/>
  <c r="N24" i="63"/>
  <c r="M24" i="63"/>
  <c r="H5" i="63"/>
  <c r="H23" i="63" s="1"/>
  <c r="H24" i="63" s="1"/>
  <c r="D23" i="63"/>
  <c r="D24" i="63" s="1"/>
  <c r="O30" i="63"/>
  <c r="J28" i="63"/>
  <c r="O28" i="63"/>
  <c r="N30" i="63"/>
  <c r="I28" i="63"/>
  <c r="N28" i="63"/>
  <c r="M28" i="63"/>
  <c r="M30" i="63"/>
  <c r="L28" i="63"/>
  <c r="L30" i="63"/>
  <c r="K28" i="63"/>
  <c r="K30" i="63"/>
  <c r="E28" i="63"/>
  <c r="J30" i="63"/>
  <c r="I30" i="63"/>
  <c r="D27" i="63"/>
  <c r="D28" i="63" s="1"/>
  <c r="H4" i="63"/>
  <c r="H27" i="63" s="1"/>
  <c r="D20" i="63"/>
  <c r="H2" i="63"/>
  <c r="H20" i="63" s="1"/>
  <c r="P29" i="62"/>
  <c r="P26" i="62"/>
  <c r="K26" i="62"/>
  <c r="O29" i="62"/>
  <c r="O26" i="62"/>
  <c r="J26" i="62"/>
  <c r="I26" i="62"/>
  <c r="N26" i="62"/>
  <c r="N29" i="62"/>
  <c r="M26" i="62"/>
  <c r="H26" i="62"/>
  <c r="M29" i="62"/>
  <c r="L29" i="62"/>
  <c r="L26" i="62"/>
  <c r="E26" i="62"/>
  <c r="J29" i="62"/>
  <c r="D26" i="62"/>
  <c r="I29" i="62"/>
  <c r="D20" i="62"/>
  <c r="H21" i="62"/>
  <c r="H20" i="62" s="1"/>
  <c r="H9" i="62"/>
  <c r="D10" i="62"/>
  <c r="K24" i="62"/>
  <c r="P24" i="62"/>
  <c r="J24" i="62"/>
  <c r="O24" i="62"/>
  <c r="I24" i="62"/>
  <c r="N24" i="62"/>
  <c r="M24" i="62"/>
  <c r="H5" i="62"/>
  <c r="H23" i="62" s="1"/>
  <c r="H24" i="62" s="1"/>
  <c r="D23" i="62"/>
  <c r="D24" i="62" s="1"/>
  <c r="K28" i="62"/>
  <c r="P28" i="62"/>
  <c r="P30" i="62"/>
  <c r="O30" i="62"/>
  <c r="J28" i="62"/>
  <c r="O28" i="62"/>
  <c r="I28" i="62"/>
  <c r="N28" i="62"/>
  <c r="N30" i="62"/>
  <c r="M28" i="62"/>
  <c r="M30" i="62"/>
  <c r="L28" i="62"/>
  <c r="L30" i="62"/>
  <c r="J30" i="62"/>
  <c r="E28" i="62"/>
  <c r="I30" i="62"/>
  <c r="D27" i="62"/>
  <c r="D28" i="62" s="1"/>
  <c r="H4" i="62"/>
  <c r="H27" i="62" s="1"/>
  <c r="K26" i="61"/>
  <c r="P29" i="61"/>
  <c r="P26" i="61"/>
  <c r="O29" i="61"/>
  <c r="O26" i="61"/>
  <c r="J26" i="61"/>
  <c r="N26" i="61"/>
  <c r="N29" i="61"/>
  <c r="I26" i="61"/>
  <c r="M29" i="61"/>
  <c r="M26" i="61"/>
  <c r="H26" i="61"/>
  <c r="L26" i="61"/>
  <c r="L29" i="61"/>
  <c r="E26" i="61"/>
  <c r="J29" i="61"/>
  <c r="D26" i="61"/>
  <c r="I29" i="61"/>
  <c r="H21" i="61"/>
  <c r="H20" i="61" s="1"/>
  <c r="D20" i="61"/>
  <c r="H9" i="61"/>
  <c r="D10" i="61"/>
  <c r="K24" i="61"/>
  <c r="P24" i="61"/>
  <c r="J24" i="61"/>
  <c r="O24" i="61"/>
  <c r="I24" i="61"/>
  <c r="N24" i="61"/>
  <c r="M24" i="61"/>
  <c r="H5" i="61"/>
  <c r="H23" i="61" s="1"/>
  <c r="H24" i="61" s="1"/>
  <c r="D23" i="61"/>
  <c r="D24" i="61" s="1"/>
  <c r="K28" i="61"/>
  <c r="P28" i="61"/>
  <c r="P30" i="61"/>
  <c r="O28" i="61"/>
  <c r="O30" i="61"/>
  <c r="J28" i="61"/>
  <c r="I28" i="61"/>
  <c r="N28" i="61"/>
  <c r="N30" i="61"/>
  <c r="M28" i="61"/>
  <c r="M30" i="61"/>
  <c r="L28" i="61"/>
  <c r="L30" i="61"/>
  <c r="E28" i="61"/>
  <c r="J30" i="61"/>
  <c r="I30" i="61"/>
  <c r="H4" i="61"/>
  <c r="H27" i="61" s="1"/>
  <c r="D27" i="61"/>
  <c r="D28" i="61" s="1"/>
  <c r="P29" i="60"/>
  <c r="P26" i="60"/>
  <c r="K26" i="60"/>
  <c r="O26" i="60"/>
  <c r="O29" i="60"/>
  <c r="J26" i="60"/>
  <c r="N26" i="60"/>
  <c r="N29" i="60"/>
  <c r="I26" i="60"/>
  <c r="M29" i="60"/>
  <c r="M26" i="60"/>
  <c r="H26" i="60"/>
  <c r="L29" i="60"/>
  <c r="L26" i="60"/>
  <c r="J29" i="60"/>
  <c r="E26" i="60"/>
  <c r="D26" i="60"/>
  <c r="I29" i="60"/>
  <c r="D20" i="60"/>
  <c r="H21" i="60"/>
  <c r="H20" i="60" s="1"/>
  <c r="D10" i="60"/>
  <c r="H9" i="60"/>
  <c r="K24" i="60"/>
  <c r="P24" i="60"/>
  <c r="O24" i="60"/>
  <c r="J24" i="60"/>
  <c r="I24" i="60"/>
  <c r="N24" i="60"/>
  <c r="M24" i="60"/>
  <c r="H5" i="60"/>
  <c r="H23" i="60" s="1"/>
  <c r="H24" i="60" s="1"/>
  <c r="D23" i="60"/>
  <c r="D24" i="60" s="1"/>
  <c r="P28" i="60"/>
  <c r="P30" i="60"/>
  <c r="K28" i="60"/>
  <c r="O28" i="60"/>
  <c r="J28" i="60"/>
  <c r="O30" i="60"/>
  <c r="N28" i="60"/>
  <c r="N30" i="60"/>
  <c r="I28" i="60"/>
  <c r="M30" i="60"/>
  <c r="M28" i="60"/>
  <c r="L28" i="60"/>
  <c r="L30" i="60"/>
  <c r="J30" i="60"/>
  <c r="E28" i="60"/>
  <c r="I30" i="60"/>
  <c r="H4" i="60"/>
  <c r="H27" i="60" s="1"/>
  <c r="D27" i="60"/>
  <c r="D28" i="60" s="1"/>
  <c r="K26" i="59"/>
  <c r="P29" i="59"/>
  <c r="P26" i="59"/>
  <c r="O26" i="59"/>
  <c r="O29" i="59"/>
  <c r="J26" i="59"/>
  <c r="N26" i="59"/>
  <c r="N29" i="59"/>
  <c r="I26" i="59"/>
  <c r="H26" i="59"/>
  <c r="M29" i="59"/>
  <c r="M26" i="59"/>
  <c r="L26" i="59"/>
  <c r="L29" i="59"/>
  <c r="J29" i="59"/>
  <c r="E26" i="59"/>
  <c r="D26" i="59"/>
  <c r="I29" i="59"/>
  <c r="D20" i="59"/>
  <c r="H21" i="59"/>
  <c r="H20" i="59" s="1"/>
  <c r="D10" i="59"/>
  <c r="H9" i="59"/>
  <c r="K24" i="59"/>
  <c r="P24" i="59"/>
  <c r="J24" i="59"/>
  <c r="O24" i="59"/>
  <c r="I24" i="59"/>
  <c r="N24" i="59"/>
  <c r="M24" i="59"/>
  <c r="H5" i="59"/>
  <c r="H23" i="59" s="1"/>
  <c r="H24" i="59" s="1"/>
  <c r="D23" i="59"/>
  <c r="D24" i="59" s="1"/>
  <c r="K28" i="59"/>
  <c r="P28" i="59"/>
  <c r="P30" i="59"/>
  <c r="J28" i="59"/>
  <c r="O30" i="59"/>
  <c r="O28" i="59"/>
  <c r="I28" i="59"/>
  <c r="N28" i="59"/>
  <c r="N30" i="59"/>
  <c r="M28" i="59"/>
  <c r="M30" i="59"/>
  <c r="L28" i="59"/>
  <c r="L30" i="59"/>
  <c r="E28" i="59"/>
  <c r="J30" i="59"/>
  <c r="I30" i="59"/>
  <c r="D27" i="59"/>
  <c r="D28" i="59" s="1"/>
  <c r="H4" i="59"/>
  <c r="H27" i="59" s="1"/>
  <c r="I26" i="58"/>
  <c r="N29" i="58"/>
  <c r="N26" i="58"/>
  <c r="M26" i="58"/>
  <c r="H26" i="58"/>
  <c r="M29" i="58"/>
  <c r="L26" i="58"/>
  <c r="L29" i="58"/>
  <c r="K26" i="58"/>
  <c r="K29" i="58"/>
  <c r="E26" i="58"/>
  <c r="J29" i="58"/>
  <c r="J26" i="58"/>
  <c r="I29" i="58"/>
  <c r="D26" i="58"/>
  <c r="H21" i="58"/>
  <c r="H20" i="58" s="1"/>
  <c r="D20" i="58"/>
  <c r="H9" i="58"/>
  <c r="D10" i="58"/>
  <c r="I24" i="58"/>
  <c r="N24" i="58"/>
  <c r="M24" i="58"/>
  <c r="E24" i="58"/>
  <c r="J24" i="58"/>
  <c r="D23" i="58"/>
  <c r="D24" i="58" s="1"/>
  <c r="H5" i="58"/>
  <c r="H23" i="58" s="1"/>
  <c r="H24" i="58" s="1"/>
  <c r="I28" i="58"/>
  <c r="N28" i="58"/>
  <c r="N30" i="58"/>
  <c r="M28" i="58"/>
  <c r="M30" i="58"/>
  <c r="L28" i="58"/>
  <c r="L30" i="58"/>
  <c r="K28" i="58"/>
  <c r="K30" i="58"/>
  <c r="J28" i="58"/>
  <c r="J30" i="58"/>
  <c r="E28" i="58"/>
  <c r="I30" i="58"/>
  <c r="H4" i="58"/>
  <c r="H27" i="58" s="1"/>
  <c r="D27" i="58"/>
  <c r="D28" i="58" s="1"/>
  <c r="P29" i="57"/>
  <c r="P26" i="57"/>
  <c r="K26" i="57"/>
  <c r="O29" i="57"/>
  <c r="J26" i="57"/>
  <c r="O26" i="57"/>
  <c r="N26" i="57"/>
  <c r="I26" i="57"/>
  <c r="N29" i="57"/>
  <c r="M29" i="57"/>
  <c r="M26" i="57"/>
  <c r="H26" i="57"/>
  <c r="L29" i="57"/>
  <c r="L26" i="57"/>
  <c r="E26" i="57"/>
  <c r="J29" i="57"/>
  <c r="I29" i="57"/>
  <c r="D26" i="57"/>
  <c r="D20" i="57"/>
  <c r="H21" i="57"/>
  <c r="H20" i="57" s="1"/>
  <c r="H9" i="57"/>
  <c r="D10" i="57"/>
  <c r="K24" i="57"/>
  <c r="P24" i="57"/>
  <c r="J24" i="57"/>
  <c r="O24" i="57"/>
  <c r="I24" i="57"/>
  <c r="N24" i="57"/>
  <c r="M24" i="57"/>
  <c r="H5" i="57"/>
  <c r="H23" i="57" s="1"/>
  <c r="H24" i="57" s="1"/>
  <c r="D23" i="57"/>
  <c r="D24" i="57" s="1"/>
  <c r="K28" i="57"/>
  <c r="P28" i="57"/>
  <c r="P30" i="57"/>
  <c r="J28" i="57"/>
  <c r="O28" i="57"/>
  <c r="O30" i="57"/>
  <c r="I28" i="57"/>
  <c r="N28" i="57"/>
  <c r="N30" i="57"/>
  <c r="M28" i="57"/>
  <c r="M30" i="57"/>
  <c r="L28" i="57"/>
  <c r="L30" i="57"/>
  <c r="E28" i="57"/>
  <c r="J30" i="57"/>
  <c r="I30" i="57"/>
  <c r="H4" i="57"/>
  <c r="H27" i="57" s="1"/>
  <c r="D27" i="57"/>
  <c r="D28" i="57" s="1"/>
  <c r="K26" i="56"/>
  <c r="P29" i="56"/>
  <c r="P26" i="56"/>
  <c r="O26" i="56"/>
  <c r="O29" i="56"/>
  <c r="J26" i="56"/>
  <c r="N26" i="56"/>
  <c r="I26" i="56"/>
  <c r="N29" i="56"/>
  <c r="H26" i="56"/>
  <c r="M29" i="56"/>
  <c r="M26" i="56"/>
  <c r="L26" i="56"/>
  <c r="L29" i="56"/>
  <c r="J29" i="56"/>
  <c r="E26" i="56"/>
  <c r="D26" i="56"/>
  <c r="I29" i="56"/>
  <c r="D20" i="56"/>
  <c r="H21" i="56"/>
  <c r="H20" i="56" s="1"/>
  <c r="H9" i="56"/>
  <c r="D10" i="56"/>
  <c r="K24" i="56"/>
  <c r="P24" i="56"/>
  <c r="J24" i="56"/>
  <c r="O24" i="56"/>
  <c r="N24" i="56"/>
  <c r="I24" i="56"/>
  <c r="M24" i="56"/>
  <c r="H5" i="56"/>
  <c r="H23" i="56" s="1"/>
  <c r="H24" i="56" s="1"/>
  <c r="D23" i="56"/>
  <c r="D24" i="56" s="1"/>
  <c r="K28" i="56"/>
  <c r="P30" i="56"/>
  <c r="P28" i="56"/>
  <c r="J28" i="56"/>
  <c r="O28" i="56"/>
  <c r="O30" i="56"/>
  <c r="I28" i="56"/>
  <c r="N28" i="56"/>
  <c r="N30" i="56"/>
  <c r="M30" i="56"/>
  <c r="M28" i="56"/>
  <c r="L30" i="56"/>
  <c r="L28" i="56"/>
  <c r="J30" i="56"/>
  <c r="E28" i="56"/>
  <c r="I30" i="56"/>
  <c r="D27" i="56"/>
  <c r="D28" i="56" s="1"/>
  <c r="H4" i="56"/>
  <c r="H27" i="56" s="1"/>
  <c r="P26" i="55"/>
  <c r="K26" i="55"/>
  <c r="P29" i="55"/>
  <c r="O26" i="55"/>
  <c r="J26" i="55"/>
  <c r="O29" i="55"/>
  <c r="N26" i="55"/>
  <c r="I26" i="55"/>
  <c r="N29" i="55"/>
  <c r="M26" i="55"/>
  <c r="M29" i="55"/>
  <c r="H26" i="55"/>
  <c r="L26" i="55"/>
  <c r="L29" i="55"/>
  <c r="E26" i="55"/>
  <c r="J29" i="55"/>
  <c r="I29" i="55"/>
  <c r="D26" i="55"/>
  <c r="H21" i="55"/>
  <c r="H20" i="55" s="1"/>
  <c r="D20" i="55"/>
  <c r="D10" i="55"/>
  <c r="H9" i="55"/>
  <c r="K24" i="55"/>
  <c r="P24" i="55"/>
  <c r="J24" i="55"/>
  <c r="O24" i="55"/>
  <c r="N24" i="55"/>
  <c r="I24" i="55"/>
  <c r="M24" i="55"/>
  <c r="H5" i="55"/>
  <c r="H23" i="55" s="1"/>
  <c r="H24" i="55" s="1"/>
  <c r="D23" i="55"/>
  <c r="D24" i="55" s="1"/>
  <c r="K28" i="55"/>
  <c r="P28" i="55"/>
  <c r="P30" i="55"/>
  <c r="O30" i="55"/>
  <c r="J28" i="55"/>
  <c r="O28" i="55"/>
  <c r="I28" i="55"/>
  <c r="N28" i="55"/>
  <c r="N30" i="55"/>
  <c r="M28" i="55"/>
  <c r="M30" i="55"/>
  <c r="L30" i="55"/>
  <c r="L28" i="55"/>
  <c r="E28" i="55"/>
  <c r="J30" i="55"/>
  <c r="I30" i="55"/>
  <c r="D27" i="55"/>
  <c r="D28" i="55" s="1"/>
  <c r="H4" i="55"/>
  <c r="H27" i="55" s="1"/>
  <c r="K26" i="54"/>
  <c r="P29" i="54"/>
  <c r="P26" i="54"/>
  <c r="O29" i="54"/>
  <c r="O26" i="54"/>
  <c r="J26" i="54"/>
  <c r="N29" i="54"/>
  <c r="I26" i="54"/>
  <c r="N26" i="54"/>
  <c r="M29" i="54"/>
  <c r="H26" i="54"/>
  <c r="M26" i="54"/>
  <c r="L26" i="54"/>
  <c r="L29" i="54"/>
  <c r="J29" i="54"/>
  <c r="E26" i="54"/>
  <c r="I29" i="54"/>
  <c r="D26" i="54"/>
  <c r="H21" i="54"/>
  <c r="H20" i="54" s="1"/>
  <c r="D20" i="54"/>
  <c r="H9" i="54"/>
  <c r="D10" i="54"/>
  <c r="K24" i="54"/>
  <c r="P24" i="54"/>
  <c r="J24" i="54"/>
  <c r="O24" i="54"/>
  <c r="N24" i="54"/>
  <c r="I24" i="54"/>
  <c r="M24" i="54"/>
  <c r="H5" i="54"/>
  <c r="H23" i="54" s="1"/>
  <c r="H24" i="54" s="1"/>
  <c r="D23" i="54"/>
  <c r="D24" i="54" s="1"/>
  <c r="K28" i="54"/>
  <c r="P28" i="54"/>
  <c r="P30" i="54"/>
  <c r="J28" i="54"/>
  <c r="O28" i="54"/>
  <c r="O30" i="54"/>
  <c r="N30" i="54"/>
  <c r="I28" i="54"/>
  <c r="N28" i="54"/>
  <c r="M28" i="54"/>
  <c r="M30" i="54"/>
  <c r="L28" i="54"/>
  <c r="L30" i="54"/>
  <c r="E28" i="54"/>
  <c r="J30" i="54"/>
  <c r="I30" i="54"/>
  <c r="D27" i="54"/>
  <c r="D28" i="54" s="1"/>
  <c r="H4" i="54"/>
  <c r="H27" i="54" s="1"/>
  <c r="P26" i="53"/>
  <c r="K26" i="53"/>
  <c r="P29" i="53"/>
  <c r="J26" i="53"/>
  <c r="O26" i="53"/>
  <c r="O29" i="53"/>
  <c r="N29" i="53"/>
  <c r="N26" i="53"/>
  <c r="I26" i="53"/>
  <c r="H26" i="53"/>
  <c r="M26" i="53"/>
  <c r="M29" i="53"/>
  <c r="L26" i="53"/>
  <c r="L29" i="53"/>
  <c r="J29" i="53"/>
  <c r="E26" i="53"/>
  <c r="I29" i="53"/>
  <c r="D26" i="53"/>
  <c r="H21" i="53"/>
  <c r="H20" i="53" s="1"/>
  <c r="D20" i="53"/>
  <c r="D10" i="53"/>
  <c r="H9" i="53"/>
  <c r="P24" i="53"/>
  <c r="K24" i="53"/>
  <c r="J24" i="53"/>
  <c r="O24" i="53"/>
  <c r="I24" i="53"/>
  <c r="N24" i="53"/>
  <c r="M24" i="53"/>
  <c r="H5" i="53"/>
  <c r="H23" i="53" s="1"/>
  <c r="H24" i="53" s="1"/>
  <c r="D23" i="53"/>
  <c r="D24" i="53" s="1"/>
  <c r="K28" i="53"/>
  <c r="P28" i="53"/>
  <c r="P30" i="53"/>
  <c r="J28" i="53"/>
  <c r="O28" i="53"/>
  <c r="O30" i="53"/>
  <c r="I28" i="53"/>
  <c r="N28" i="53"/>
  <c r="N30" i="53"/>
  <c r="M28" i="53"/>
  <c r="M30" i="53"/>
  <c r="L30" i="53"/>
  <c r="L28" i="53"/>
  <c r="J30" i="53"/>
  <c r="E28" i="53"/>
  <c r="I30" i="53"/>
  <c r="H4" i="53"/>
  <c r="H27" i="53" s="1"/>
  <c r="D27" i="53"/>
  <c r="D28" i="53" s="1"/>
  <c r="P26" i="52"/>
  <c r="P29" i="52"/>
  <c r="K26" i="52"/>
  <c r="O29" i="52"/>
  <c r="J26" i="52"/>
  <c r="O26" i="52"/>
  <c r="I26" i="52"/>
  <c r="N29" i="52"/>
  <c r="N26" i="52"/>
  <c r="M26" i="52"/>
  <c r="M29" i="52"/>
  <c r="H26" i="52"/>
  <c r="L26" i="52"/>
  <c r="L29" i="52"/>
  <c r="E26" i="52"/>
  <c r="J29" i="52"/>
  <c r="D26" i="52"/>
  <c r="I29" i="52"/>
  <c r="D20" i="52"/>
  <c r="H21" i="52"/>
  <c r="H20" i="52" s="1"/>
  <c r="D10" i="52"/>
  <c r="H9" i="52"/>
  <c r="K24" i="52"/>
  <c r="P24" i="52"/>
  <c r="J24" i="52"/>
  <c r="O24" i="52"/>
  <c r="I24" i="52"/>
  <c r="N24" i="52"/>
  <c r="M24" i="52"/>
  <c r="H5" i="52"/>
  <c r="H23" i="52" s="1"/>
  <c r="H24" i="52" s="1"/>
  <c r="D23" i="52"/>
  <c r="D24" i="52" s="1"/>
  <c r="K28" i="52"/>
  <c r="P30" i="52"/>
  <c r="P28" i="52"/>
  <c r="O28" i="52"/>
  <c r="O30" i="52"/>
  <c r="J28" i="52"/>
  <c r="I28" i="52"/>
  <c r="N28" i="52"/>
  <c r="N30" i="52"/>
  <c r="M28" i="52"/>
  <c r="M30" i="52"/>
  <c r="L28" i="52"/>
  <c r="L30" i="52"/>
  <c r="E28" i="52"/>
  <c r="J30" i="52"/>
  <c r="I30" i="52"/>
  <c r="D27" i="52"/>
  <c r="D28" i="52" s="1"/>
  <c r="H4" i="52"/>
  <c r="H27" i="52" s="1"/>
  <c r="K26" i="51"/>
  <c r="P29" i="51"/>
  <c r="P26" i="51"/>
  <c r="J26" i="51"/>
  <c r="O29" i="51"/>
  <c r="O26" i="51"/>
  <c r="N26" i="51"/>
  <c r="N29" i="51"/>
  <c r="I26" i="51"/>
  <c r="H26" i="51"/>
  <c r="M26" i="51"/>
  <c r="M29" i="51"/>
  <c r="L26" i="51"/>
  <c r="L29" i="51"/>
  <c r="E26" i="51"/>
  <c r="J29" i="51"/>
  <c r="I29" i="51"/>
  <c r="D26" i="51"/>
  <c r="H21" i="51"/>
  <c r="D20" i="51"/>
  <c r="H9" i="51"/>
  <c r="D10" i="51"/>
  <c r="K24" i="51"/>
  <c r="P24" i="51"/>
  <c r="J24" i="51"/>
  <c r="O24" i="51"/>
  <c r="I24" i="51"/>
  <c r="N24" i="51"/>
  <c r="M24" i="51"/>
  <c r="H5" i="51"/>
  <c r="H23" i="51" s="1"/>
  <c r="H24" i="51" s="1"/>
  <c r="D23" i="51"/>
  <c r="D24" i="51" s="1"/>
  <c r="K28" i="51"/>
  <c r="P28" i="51"/>
  <c r="P30" i="51"/>
  <c r="O28" i="51"/>
  <c r="O30" i="51"/>
  <c r="J28" i="51"/>
  <c r="N30" i="51"/>
  <c r="I28" i="51"/>
  <c r="N28" i="51"/>
  <c r="M28" i="51"/>
  <c r="M30" i="51"/>
  <c r="L30" i="51"/>
  <c r="L28" i="51"/>
  <c r="J30" i="51"/>
  <c r="E28" i="51"/>
  <c r="I30" i="51"/>
  <c r="D27" i="51"/>
  <c r="D28" i="51" s="1"/>
  <c r="H4" i="51"/>
  <c r="H27" i="51" s="1"/>
  <c r="P26" i="50"/>
  <c r="P29" i="50"/>
  <c r="K26" i="50"/>
  <c r="J26" i="50"/>
  <c r="O26" i="50"/>
  <c r="O29" i="50"/>
  <c r="I26" i="50"/>
  <c r="N29" i="50"/>
  <c r="N26" i="50"/>
  <c r="M26" i="50"/>
  <c r="M29" i="50"/>
  <c r="H26" i="50"/>
  <c r="L26" i="50"/>
  <c r="L29" i="50"/>
  <c r="E26" i="50"/>
  <c r="J29" i="50"/>
  <c r="D26" i="50"/>
  <c r="I29" i="50"/>
  <c r="D20" i="50"/>
  <c r="H21" i="50"/>
  <c r="D10" i="50"/>
  <c r="H9" i="50"/>
  <c r="K24" i="50"/>
  <c r="P24" i="50"/>
  <c r="J24" i="50"/>
  <c r="O24" i="50"/>
  <c r="I24" i="50"/>
  <c r="N24" i="50"/>
  <c r="M24" i="50"/>
  <c r="H5" i="50"/>
  <c r="H23" i="50" s="1"/>
  <c r="H24" i="50" s="1"/>
  <c r="D23" i="50"/>
  <c r="D24" i="50" s="1"/>
  <c r="P28" i="50"/>
  <c r="P30" i="50"/>
  <c r="K28" i="50"/>
  <c r="J28" i="50"/>
  <c r="O28" i="50"/>
  <c r="O30" i="50"/>
  <c r="N28" i="50"/>
  <c r="I28" i="50"/>
  <c r="N30" i="50"/>
  <c r="M28" i="50"/>
  <c r="M30" i="50"/>
  <c r="L30" i="50"/>
  <c r="L28" i="50"/>
  <c r="E28" i="50"/>
  <c r="J30" i="50"/>
  <c r="I30" i="50"/>
  <c r="H4" i="50"/>
  <c r="H27" i="50" s="1"/>
  <c r="D27" i="50"/>
  <c r="D28" i="50" s="1"/>
  <c r="L26" i="49"/>
  <c r="Q26" i="49"/>
  <c r="Q29" i="49"/>
  <c r="P26" i="49"/>
  <c r="K26" i="49"/>
  <c r="P29" i="49"/>
  <c r="J26" i="49"/>
  <c r="O26" i="49"/>
  <c r="O29" i="49"/>
  <c r="N29" i="49"/>
  <c r="I26" i="49"/>
  <c r="N26" i="49"/>
  <c r="M29" i="49"/>
  <c r="M26" i="49"/>
  <c r="H26" i="49"/>
  <c r="J29" i="49"/>
  <c r="E26" i="49"/>
  <c r="D26" i="49"/>
  <c r="I29" i="49"/>
  <c r="H21" i="49"/>
  <c r="D20" i="49"/>
  <c r="H9" i="49"/>
  <c r="D10" i="49"/>
  <c r="L24" i="49"/>
  <c r="Q24" i="49"/>
  <c r="K24" i="49"/>
  <c r="P24" i="49"/>
  <c r="J24" i="49"/>
  <c r="O24" i="49"/>
  <c r="I24" i="49"/>
  <c r="N24" i="49"/>
  <c r="M24" i="49"/>
  <c r="H5" i="49"/>
  <c r="H23" i="49" s="1"/>
  <c r="H24" i="49" s="1"/>
  <c r="D23" i="49"/>
  <c r="D24" i="49" s="1"/>
  <c r="L28" i="49"/>
  <c r="Q28" i="49"/>
  <c r="Q30" i="49"/>
  <c r="K28" i="49"/>
  <c r="P28" i="49"/>
  <c r="P30" i="49"/>
  <c r="O28" i="49"/>
  <c r="O30" i="49"/>
  <c r="J28" i="49"/>
  <c r="I28" i="49"/>
  <c r="N28" i="49"/>
  <c r="N30" i="49"/>
  <c r="M30" i="49"/>
  <c r="M28" i="49"/>
  <c r="J30" i="49"/>
  <c r="E28" i="49"/>
  <c r="I30" i="49"/>
  <c r="D27" i="49"/>
  <c r="D28" i="49" s="1"/>
  <c r="H4" i="49"/>
  <c r="H27" i="49" s="1"/>
  <c r="L29" i="48"/>
  <c r="L26" i="48"/>
  <c r="K26" i="48"/>
  <c r="K29" i="48"/>
  <c r="E26" i="48"/>
  <c r="J29" i="48"/>
  <c r="J26" i="48"/>
  <c r="D26" i="48"/>
  <c r="I29" i="48"/>
  <c r="I26" i="48"/>
  <c r="H26" i="48"/>
  <c r="H29" i="48"/>
  <c r="D10" i="48"/>
  <c r="H9" i="48"/>
  <c r="E24" i="48"/>
  <c r="J24" i="48"/>
  <c r="I24" i="48"/>
  <c r="D23" i="48"/>
  <c r="D24" i="48" s="1"/>
  <c r="H5" i="48"/>
  <c r="H23" i="48" s="1"/>
  <c r="H24" i="48" s="1"/>
  <c r="L28" i="48"/>
  <c r="L30" i="48"/>
  <c r="K30" i="48"/>
  <c r="K28" i="48"/>
  <c r="E28" i="48"/>
  <c r="J28" i="48"/>
  <c r="J30" i="48"/>
  <c r="I28" i="48"/>
  <c r="I30" i="48"/>
  <c r="H4" i="48"/>
  <c r="H27" i="48" s="1"/>
  <c r="D27" i="48"/>
  <c r="D28" i="48" s="1"/>
  <c r="D20" i="48"/>
  <c r="H2" i="48"/>
  <c r="H20" i="48" s="1"/>
  <c r="P29" i="47"/>
  <c r="K26" i="47"/>
  <c r="P26" i="47"/>
  <c r="J26" i="47"/>
  <c r="O26" i="47"/>
  <c r="O29" i="47"/>
  <c r="N29" i="47"/>
  <c r="I26" i="47"/>
  <c r="N26" i="47"/>
  <c r="M26" i="47"/>
  <c r="M29" i="47"/>
  <c r="H26" i="47"/>
  <c r="L26" i="47"/>
  <c r="L29" i="47"/>
  <c r="J29" i="47"/>
  <c r="E26" i="47"/>
  <c r="D26" i="47"/>
  <c r="I29" i="47"/>
  <c r="H21" i="47"/>
  <c r="D20" i="47"/>
  <c r="D10" i="47"/>
  <c r="H9" i="47"/>
  <c r="K24" i="47"/>
  <c r="P24" i="47"/>
  <c r="O24" i="47"/>
  <c r="J24" i="47"/>
  <c r="I24" i="47"/>
  <c r="N24" i="47"/>
  <c r="M24" i="47"/>
  <c r="D23" i="47"/>
  <c r="D24" i="47" s="1"/>
  <c r="H5" i="47"/>
  <c r="H23" i="47" s="1"/>
  <c r="H24" i="47" s="1"/>
  <c r="K28" i="47"/>
  <c r="P28" i="47"/>
  <c r="P30" i="47"/>
  <c r="J28" i="47"/>
  <c r="O30" i="47"/>
  <c r="O28" i="47"/>
  <c r="I28" i="47"/>
  <c r="N28" i="47"/>
  <c r="N30" i="47"/>
  <c r="M28" i="47"/>
  <c r="M30" i="47"/>
  <c r="L28" i="47"/>
  <c r="L30" i="47"/>
  <c r="E28" i="47"/>
  <c r="J30" i="47"/>
  <c r="I30" i="47"/>
  <c r="H4" i="47"/>
  <c r="H27" i="47" s="1"/>
  <c r="D27" i="47"/>
  <c r="D28" i="47" s="1"/>
  <c r="P29" i="46"/>
  <c r="P26" i="46"/>
  <c r="K26" i="46"/>
  <c r="J26" i="46"/>
  <c r="O29" i="46"/>
  <c r="O26" i="46"/>
  <c r="N29" i="46"/>
  <c r="N26" i="46"/>
  <c r="I26" i="46"/>
  <c r="M29" i="46"/>
  <c r="H26" i="46"/>
  <c r="M26" i="46"/>
  <c r="L29" i="46"/>
  <c r="L26" i="46"/>
  <c r="J29" i="46"/>
  <c r="E26" i="46"/>
  <c r="I29" i="46"/>
  <c r="D26" i="46"/>
  <c r="H9" i="46"/>
  <c r="D10" i="46"/>
  <c r="K24" i="46"/>
  <c r="P24" i="46"/>
  <c r="J24" i="46"/>
  <c r="O24" i="46"/>
  <c r="I24" i="46"/>
  <c r="N24" i="46"/>
  <c r="M24" i="46"/>
  <c r="H5" i="46"/>
  <c r="H23" i="46" s="1"/>
  <c r="H24" i="46" s="1"/>
  <c r="D23" i="46"/>
  <c r="D24" i="46" s="1"/>
  <c r="K28" i="46"/>
  <c r="P28" i="46"/>
  <c r="P30" i="46"/>
  <c r="J28" i="46"/>
  <c r="O28" i="46"/>
  <c r="O30" i="46"/>
  <c r="I28" i="46"/>
  <c r="N28" i="46"/>
  <c r="N30" i="46"/>
  <c r="M28" i="46"/>
  <c r="M30" i="46"/>
  <c r="L28" i="46"/>
  <c r="L30" i="46"/>
  <c r="E28" i="46"/>
  <c r="J30" i="46"/>
  <c r="I30" i="46"/>
  <c r="H4" i="46"/>
  <c r="H27" i="46" s="1"/>
  <c r="D27" i="46"/>
  <c r="D28" i="46" s="1"/>
  <c r="H2" i="46"/>
  <c r="H20" i="46" s="1"/>
  <c r="D20" i="46"/>
  <c r="P26" i="45"/>
  <c r="P29" i="45"/>
  <c r="K26" i="45"/>
  <c r="O26" i="45"/>
  <c r="J26" i="45"/>
  <c r="O29" i="45"/>
  <c r="N26" i="45"/>
  <c r="I26" i="45"/>
  <c r="N29" i="45"/>
  <c r="M29" i="45"/>
  <c r="M26" i="45"/>
  <c r="H26" i="45"/>
  <c r="L29" i="45"/>
  <c r="L26" i="45"/>
  <c r="E26" i="45"/>
  <c r="J29" i="45"/>
  <c r="D26" i="45"/>
  <c r="I29" i="45"/>
  <c r="D10" i="45"/>
  <c r="H9" i="45"/>
  <c r="K24" i="45"/>
  <c r="P24" i="45"/>
  <c r="J24" i="45"/>
  <c r="O24" i="45"/>
  <c r="I24" i="45"/>
  <c r="N24" i="45"/>
  <c r="M24" i="45"/>
  <c r="D23" i="45"/>
  <c r="D24" i="45" s="1"/>
  <c r="H5" i="45"/>
  <c r="H23" i="45" s="1"/>
  <c r="H24" i="45" s="1"/>
  <c r="K28" i="45"/>
  <c r="P28" i="45"/>
  <c r="P30" i="45"/>
  <c r="J28" i="45"/>
  <c r="O28" i="45"/>
  <c r="O30" i="45"/>
  <c r="I28" i="45"/>
  <c r="N28" i="45"/>
  <c r="N30" i="45"/>
  <c r="M28" i="45"/>
  <c r="M30" i="45"/>
  <c r="L28" i="45"/>
  <c r="L30" i="45"/>
  <c r="E28" i="45"/>
  <c r="J30" i="45"/>
  <c r="I30" i="45"/>
  <c r="H4" i="45"/>
  <c r="H27" i="45" s="1"/>
  <c r="D27" i="45"/>
  <c r="D28" i="45" s="1"/>
  <c r="D20" i="45"/>
  <c r="H2" i="45"/>
  <c r="H20" i="45" s="1"/>
  <c r="L26" i="44"/>
  <c r="Q29" i="44"/>
  <c r="K26" i="44"/>
  <c r="P26" i="44"/>
  <c r="P29" i="44"/>
  <c r="J26" i="44"/>
  <c r="O26" i="44"/>
  <c r="O29" i="44"/>
  <c r="I26" i="44"/>
  <c r="N26" i="44"/>
  <c r="N29" i="44"/>
  <c r="M26" i="44"/>
  <c r="M29" i="44"/>
  <c r="H26" i="44"/>
  <c r="J29" i="44"/>
  <c r="E26" i="44"/>
  <c r="I29" i="44"/>
  <c r="D26" i="44"/>
  <c r="D20" i="44"/>
  <c r="H21" i="44"/>
  <c r="H20" i="44" s="1"/>
  <c r="D10" i="44"/>
  <c r="H9" i="44"/>
  <c r="L24" i="44"/>
  <c r="Q24" i="44"/>
  <c r="K24" i="44"/>
  <c r="P24" i="44"/>
  <c r="J24" i="44"/>
  <c r="O24" i="44"/>
  <c r="I24" i="44"/>
  <c r="N24" i="44"/>
  <c r="M24" i="44"/>
  <c r="D23" i="44"/>
  <c r="D24" i="44" s="1"/>
  <c r="H5" i="44"/>
  <c r="H23" i="44" s="1"/>
  <c r="H24" i="44" s="1"/>
  <c r="L28" i="44"/>
  <c r="Q30" i="44"/>
  <c r="Q28" i="44"/>
  <c r="K28" i="44"/>
  <c r="P30" i="44"/>
  <c r="P28" i="44"/>
  <c r="J28" i="44"/>
  <c r="O28" i="44"/>
  <c r="O30" i="44"/>
  <c r="N28" i="44"/>
  <c r="I28" i="44"/>
  <c r="N30" i="44"/>
  <c r="M28" i="44"/>
  <c r="M30" i="44"/>
  <c r="E28" i="44"/>
  <c r="J30" i="44"/>
  <c r="I30" i="44"/>
  <c r="H4" i="44"/>
  <c r="H27" i="44" s="1"/>
  <c r="D27" i="44"/>
  <c r="D28" i="44" s="1"/>
  <c r="Q29" i="43"/>
  <c r="L26" i="43"/>
  <c r="Q26" i="43"/>
  <c r="K26" i="43"/>
  <c r="P29" i="43"/>
  <c r="P26" i="43"/>
  <c r="J26" i="43"/>
  <c r="O26" i="43"/>
  <c r="O29" i="43"/>
  <c r="N26" i="43"/>
  <c r="N29" i="43"/>
  <c r="I26" i="43"/>
  <c r="M26" i="43"/>
  <c r="M29" i="43"/>
  <c r="H26" i="43"/>
  <c r="E26" i="43"/>
  <c r="J29" i="43"/>
  <c r="I29" i="43"/>
  <c r="D26" i="43"/>
  <c r="D10" i="43"/>
  <c r="H9" i="43"/>
  <c r="L24" i="43"/>
  <c r="Q24" i="43"/>
  <c r="K24" i="43"/>
  <c r="P24" i="43"/>
  <c r="J24" i="43"/>
  <c r="O24" i="43"/>
  <c r="I24" i="43"/>
  <c r="N24" i="43"/>
  <c r="M24" i="43"/>
  <c r="H5" i="43"/>
  <c r="H23" i="43" s="1"/>
  <c r="H24" i="43" s="1"/>
  <c r="D23" i="43"/>
  <c r="D24" i="43" s="1"/>
  <c r="L28" i="43"/>
  <c r="Q28" i="43"/>
  <c r="Q30" i="43"/>
  <c r="K28" i="43"/>
  <c r="P28" i="43"/>
  <c r="P30" i="43"/>
  <c r="J28" i="43"/>
  <c r="O28" i="43"/>
  <c r="O30" i="43"/>
  <c r="N30" i="43"/>
  <c r="I28" i="43"/>
  <c r="N28" i="43"/>
  <c r="M30" i="43"/>
  <c r="M28" i="43"/>
  <c r="J30" i="43"/>
  <c r="E28" i="43"/>
  <c r="I30" i="43"/>
  <c r="D27" i="43"/>
  <c r="D28" i="43" s="1"/>
  <c r="H4" i="43"/>
  <c r="H27" i="43" s="1"/>
  <c r="H2" i="43"/>
  <c r="H20" i="43" s="1"/>
  <c r="D20" i="43"/>
  <c r="P26" i="42"/>
  <c r="K26" i="42"/>
  <c r="P29" i="42"/>
  <c r="J26" i="42"/>
  <c r="O26" i="42"/>
  <c r="O29" i="42"/>
  <c r="N29" i="42"/>
  <c r="I26" i="42"/>
  <c r="N26" i="42"/>
  <c r="M29" i="42"/>
  <c r="M26" i="42"/>
  <c r="H26" i="42"/>
  <c r="L29" i="42"/>
  <c r="L26" i="42"/>
  <c r="J29" i="42"/>
  <c r="E26" i="42"/>
  <c r="I29" i="42"/>
  <c r="D26" i="42"/>
  <c r="D20" i="42"/>
  <c r="H21" i="42"/>
  <c r="H20" i="42" s="1"/>
  <c r="H9" i="42"/>
  <c r="D10" i="42"/>
  <c r="K24" i="42"/>
  <c r="P24" i="42"/>
  <c r="J24" i="42"/>
  <c r="O24" i="42"/>
  <c r="I24" i="42"/>
  <c r="N24" i="42"/>
  <c r="M24" i="42"/>
  <c r="H5" i="42"/>
  <c r="H23" i="42" s="1"/>
  <c r="H24" i="42" s="1"/>
  <c r="D23" i="42"/>
  <c r="D24" i="42" s="1"/>
  <c r="K28" i="42"/>
  <c r="P28" i="42"/>
  <c r="P30" i="42"/>
  <c r="J28" i="42"/>
  <c r="O28" i="42"/>
  <c r="O30" i="42"/>
  <c r="N28" i="42"/>
  <c r="N30" i="42"/>
  <c r="I28" i="42"/>
  <c r="M28" i="42"/>
  <c r="M30" i="42"/>
  <c r="L28" i="42"/>
  <c r="L30" i="42"/>
  <c r="E28" i="42"/>
  <c r="J30" i="42"/>
  <c r="I30" i="42"/>
  <c r="H4" i="42"/>
  <c r="H27" i="42" s="1"/>
  <c r="D27" i="42"/>
  <c r="D28" i="42" s="1"/>
  <c r="P26" i="41"/>
  <c r="K26" i="41"/>
  <c r="P29" i="41"/>
  <c r="O29" i="41"/>
  <c r="O26" i="41"/>
  <c r="J26" i="41"/>
  <c r="N29" i="41"/>
  <c r="N26" i="41"/>
  <c r="I26" i="41"/>
  <c r="M29" i="41"/>
  <c r="H26" i="41"/>
  <c r="M26" i="41"/>
  <c r="L29" i="41"/>
  <c r="L26" i="41"/>
  <c r="J29" i="41"/>
  <c r="E26" i="41"/>
  <c r="I29" i="41"/>
  <c r="D26" i="41"/>
  <c r="K24" i="41"/>
  <c r="P24" i="41"/>
  <c r="O24" i="41"/>
  <c r="J24" i="41"/>
  <c r="N24" i="41"/>
  <c r="I24" i="41"/>
  <c r="H24" i="41"/>
  <c r="M24" i="41"/>
  <c r="K28" i="41"/>
  <c r="P28" i="41"/>
  <c r="P30" i="41"/>
  <c r="J28" i="41"/>
  <c r="O28" i="41"/>
  <c r="O30" i="41"/>
  <c r="I28" i="41"/>
  <c r="N28" i="41"/>
  <c r="N30" i="41"/>
  <c r="M28" i="41"/>
  <c r="M30" i="41"/>
  <c r="L28" i="41"/>
  <c r="L30" i="41"/>
  <c r="J30" i="41"/>
  <c r="I30" i="41"/>
  <c r="E27" i="41"/>
  <c r="E28" i="41" s="1"/>
  <c r="E20" i="41"/>
  <c r="D20" i="41"/>
  <c r="D27" i="41"/>
  <c r="D28" i="41" s="1"/>
  <c r="H21" i="41"/>
  <c r="H9" i="41"/>
  <c r="D10" i="41"/>
  <c r="P26" i="40"/>
  <c r="K26" i="40"/>
  <c r="P29" i="40"/>
  <c r="O29" i="40"/>
  <c r="O26" i="40"/>
  <c r="J26" i="40"/>
  <c r="N26" i="40"/>
  <c r="I26" i="40"/>
  <c r="N29" i="40"/>
  <c r="M26" i="40"/>
  <c r="H26" i="40"/>
  <c r="M29" i="40"/>
  <c r="L26" i="40"/>
  <c r="L29" i="40"/>
  <c r="E26" i="40"/>
  <c r="J29" i="40"/>
  <c r="D26" i="40"/>
  <c r="I29" i="40"/>
  <c r="D10" i="40"/>
  <c r="H9" i="40"/>
  <c r="K24" i="40"/>
  <c r="P24" i="40"/>
  <c r="J24" i="40"/>
  <c r="O24" i="40"/>
  <c r="I24" i="40"/>
  <c r="N24" i="40"/>
  <c r="M24" i="40"/>
  <c r="D23" i="40"/>
  <c r="D24" i="40" s="1"/>
  <c r="H5" i="40"/>
  <c r="H23" i="40" s="1"/>
  <c r="H24" i="40" s="1"/>
  <c r="K28" i="40"/>
  <c r="P28" i="40"/>
  <c r="P30" i="40"/>
  <c r="J28" i="40"/>
  <c r="O28" i="40"/>
  <c r="O30" i="40"/>
  <c r="I28" i="40"/>
  <c r="N28" i="40"/>
  <c r="N30" i="40"/>
  <c r="M28" i="40"/>
  <c r="M30" i="40"/>
  <c r="L28" i="40"/>
  <c r="L30" i="40"/>
  <c r="E28" i="40"/>
  <c r="J30" i="40"/>
  <c r="I30" i="40"/>
  <c r="D27" i="40"/>
  <c r="D28" i="40" s="1"/>
  <c r="H4" i="40"/>
  <c r="H27" i="40" s="1"/>
  <c r="D20" i="40"/>
  <c r="H2" i="40"/>
  <c r="H20" i="40" s="1"/>
  <c r="L26" i="39"/>
  <c r="Q26" i="39"/>
  <c r="Q29" i="39"/>
  <c r="P26" i="39"/>
  <c r="P29" i="39"/>
  <c r="K26" i="39"/>
  <c r="O26" i="39"/>
  <c r="O29" i="39"/>
  <c r="J26" i="39"/>
  <c r="N26" i="39"/>
  <c r="I26" i="39"/>
  <c r="N29" i="39"/>
  <c r="M26" i="39"/>
  <c r="M29" i="39"/>
  <c r="H26" i="39"/>
  <c r="E26" i="39"/>
  <c r="J29" i="39"/>
  <c r="I29" i="39"/>
  <c r="D26" i="39"/>
  <c r="D10" i="39"/>
  <c r="H9" i="39"/>
  <c r="L24" i="39"/>
  <c r="Q24" i="39"/>
  <c r="K24" i="39"/>
  <c r="P24" i="39"/>
  <c r="J24" i="39"/>
  <c r="O24" i="39"/>
  <c r="I24" i="39"/>
  <c r="N24" i="39"/>
  <c r="M24" i="39"/>
  <c r="D23" i="39"/>
  <c r="D24" i="39" s="1"/>
  <c r="H5" i="39"/>
  <c r="H23" i="39" s="1"/>
  <c r="H24" i="39" s="1"/>
  <c r="L28" i="39"/>
  <c r="Q28" i="39"/>
  <c r="Q30" i="39"/>
  <c r="K28" i="39"/>
  <c r="P28" i="39"/>
  <c r="P30" i="39"/>
  <c r="J28" i="39"/>
  <c r="O28" i="39"/>
  <c r="O30" i="39"/>
  <c r="I28" i="39"/>
  <c r="N28" i="39"/>
  <c r="N30" i="39"/>
  <c r="M28" i="39"/>
  <c r="M30" i="39"/>
  <c r="E28" i="39"/>
  <c r="J30" i="39"/>
  <c r="I30" i="39"/>
  <c r="D27" i="39"/>
  <c r="D28" i="39" s="1"/>
  <c r="H4" i="39"/>
  <c r="H27" i="39" s="1"/>
  <c r="H2" i="39"/>
  <c r="H20" i="39" s="1"/>
  <c r="D20" i="39"/>
  <c r="Q29" i="38"/>
  <c r="Q26" i="38"/>
  <c r="L26" i="38"/>
  <c r="P29" i="38"/>
  <c r="P26" i="38"/>
  <c r="K26" i="38"/>
  <c r="J26" i="38"/>
  <c r="O29" i="38"/>
  <c r="O26" i="38"/>
  <c r="N29" i="38"/>
  <c r="N26" i="38"/>
  <c r="I26" i="38"/>
  <c r="M29" i="38"/>
  <c r="M26" i="38"/>
  <c r="H26" i="38"/>
  <c r="J29" i="38"/>
  <c r="E26" i="38"/>
  <c r="I29" i="38"/>
  <c r="D26" i="38"/>
  <c r="H9" i="38"/>
  <c r="D10" i="38"/>
  <c r="L24" i="38"/>
  <c r="Q24" i="38"/>
  <c r="K24" i="38"/>
  <c r="P24" i="38"/>
  <c r="J24" i="38"/>
  <c r="O24" i="38"/>
  <c r="I24" i="38"/>
  <c r="N24" i="38"/>
  <c r="M24" i="38"/>
  <c r="H5" i="38"/>
  <c r="H23" i="38" s="1"/>
  <c r="H24" i="38" s="1"/>
  <c r="D23" i="38"/>
  <c r="D24" i="38" s="1"/>
  <c r="L28" i="38"/>
  <c r="Q28" i="38"/>
  <c r="Q30" i="38"/>
  <c r="K28" i="38"/>
  <c r="P28" i="38"/>
  <c r="P30" i="38"/>
  <c r="J28" i="38"/>
  <c r="O28" i="38"/>
  <c r="O30" i="38"/>
  <c r="I28" i="38"/>
  <c r="N28" i="38"/>
  <c r="N30" i="38"/>
  <c r="M28" i="38"/>
  <c r="M30" i="38"/>
  <c r="E28" i="38"/>
  <c r="J30" i="38"/>
  <c r="I30" i="38"/>
  <c r="H4" i="38"/>
  <c r="H27" i="38" s="1"/>
  <c r="D27" i="38"/>
  <c r="D28" i="38" s="1"/>
  <c r="D20" i="38"/>
  <c r="H2" i="38"/>
  <c r="H20" i="38" s="1"/>
  <c r="Q29" i="37"/>
  <c r="L26" i="37"/>
  <c r="Q26" i="37"/>
  <c r="K26" i="37"/>
  <c r="P29" i="37"/>
  <c r="P26" i="37"/>
  <c r="O29" i="37"/>
  <c r="J26" i="37"/>
  <c r="O26" i="37"/>
  <c r="I26" i="37"/>
  <c r="N29" i="37"/>
  <c r="N26" i="37"/>
  <c r="H26" i="37"/>
  <c r="M29" i="37"/>
  <c r="M26" i="37"/>
  <c r="J29" i="37"/>
  <c r="E26" i="37"/>
  <c r="I29" i="37"/>
  <c r="D26" i="37"/>
  <c r="D10" i="37"/>
  <c r="H9" i="37"/>
  <c r="L24" i="37"/>
  <c r="Q24" i="37"/>
  <c r="K24" i="37"/>
  <c r="P24" i="37"/>
  <c r="J24" i="37"/>
  <c r="O24" i="37"/>
  <c r="I24" i="37"/>
  <c r="N24" i="37"/>
  <c r="M24" i="37"/>
  <c r="H5" i="37"/>
  <c r="H23" i="37" s="1"/>
  <c r="H24" i="37" s="1"/>
  <c r="D23" i="37"/>
  <c r="D24" i="37" s="1"/>
  <c r="L28" i="37"/>
  <c r="Q28" i="37"/>
  <c r="Q30" i="37"/>
  <c r="K28" i="37"/>
  <c r="P28" i="37"/>
  <c r="P30" i="37"/>
  <c r="J28" i="37"/>
  <c r="O28" i="37"/>
  <c r="O30" i="37"/>
  <c r="I28" i="37"/>
  <c r="N28" i="37"/>
  <c r="N30" i="37"/>
  <c r="M28" i="37"/>
  <c r="M30" i="37"/>
  <c r="E28" i="37"/>
  <c r="J30" i="37"/>
  <c r="I30" i="37"/>
  <c r="D27" i="37"/>
  <c r="D28" i="37" s="1"/>
  <c r="H4" i="37"/>
  <c r="H27" i="37" s="1"/>
  <c r="H2" i="37"/>
  <c r="H20" i="37" s="1"/>
  <c r="D20" i="37"/>
  <c r="Q26" i="36"/>
  <c r="L26" i="36"/>
  <c r="Q29" i="36"/>
  <c r="K26" i="36"/>
  <c r="P29" i="36"/>
  <c r="P26" i="36"/>
  <c r="O29" i="36"/>
  <c r="J26" i="36"/>
  <c r="O26" i="36"/>
  <c r="N29" i="36"/>
  <c r="I26" i="36"/>
  <c r="N26" i="36"/>
  <c r="M29" i="36"/>
  <c r="H26" i="36"/>
  <c r="M26" i="36"/>
  <c r="E26" i="36"/>
  <c r="J29" i="36"/>
  <c r="D26" i="36"/>
  <c r="I29" i="36"/>
  <c r="H9" i="36"/>
  <c r="D10" i="36"/>
  <c r="L24" i="36"/>
  <c r="Q24" i="36"/>
  <c r="K24" i="36"/>
  <c r="P24" i="36"/>
  <c r="J24" i="36"/>
  <c r="O24" i="36"/>
  <c r="I24" i="36"/>
  <c r="N24" i="36"/>
  <c r="M24" i="36"/>
  <c r="D23" i="36"/>
  <c r="D24" i="36" s="1"/>
  <c r="H5" i="36"/>
  <c r="H23" i="36" s="1"/>
  <c r="H24" i="36" s="1"/>
  <c r="L28" i="36"/>
  <c r="Q28" i="36"/>
  <c r="Q30" i="36"/>
  <c r="K28" i="36"/>
  <c r="P28" i="36"/>
  <c r="P30" i="36"/>
  <c r="J28" i="36"/>
  <c r="O28" i="36"/>
  <c r="O30" i="36"/>
  <c r="I28" i="36"/>
  <c r="N28" i="36"/>
  <c r="N30" i="36"/>
  <c r="M28" i="36"/>
  <c r="M30" i="36"/>
  <c r="E28" i="36"/>
  <c r="J30" i="36"/>
  <c r="I30" i="36"/>
  <c r="H4" i="36"/>
  <c r="H27" i="36" s="1"/>
  <c r="D27" i="36"/>
  <c r="D28" i="36" s="1"/>
  <c r="H2" i="36"/>
  <c r="H20" i="36" s="1"/>
  <c r="D20" i="36"/>
  <c r="L26" i="35"/>
  <c r="Q29" i="35"/>
  <c r="Q26" i="35"/>
  <c r="P26" i="35"/>
  <c r="P29" i="35"/>
  <c r="K26" i="35"/>
  <c r="O26" i="35"/>
  <c r="J26" i="35"/>
  <c r="O29" i="35"/>
  <c r="N26" i="35"/>
  <c r="I26" i="35"/>
  <c r="N29" i="35"/>
  <c r="M26" i="35"/>
  <c r="H26" i="35"/>
  <c r="M29" i="35"/>
  <c r="E26" i="35"/>
  <c r="J29" i="35"/>
  <c r="I29" i="35"/>
  <c r="D26" i="35"/>
  <c r="H9" i="35"/>
  <c r="D10" i="35"/>
  <c r="L24" i="35"/>
  <c r="Q24" i="35"/>
  <c r="K24" i="35"/>
  <c r="P24" i="35"/>
  <c r="J24" i="35"/>
  <c r="O24" i="35"/>
  <c r="I24" i="35"/>
  <c r="N24" i="35"/>
  <c r="M24" i="35"/>
  <c r="D23" i="35"/>
  <c r="D24" i="35" s="1"/>
  <c r="H5" i="35"/>
  <c r="H23" i="35" s="1"/>
  <c r="H24" i="35" s="1"/>
  <c r="L28" i="35"/>
  <c r="Q28" i="35"/>
  <c r="Q30" i="35"/>
  <c r="K28" i="35"/>
  <c r="P28" i="35"/>
  <c r="P30" i="35"/>
  <c r="J28" i="35"/>
  <c r="O28" i="35"/>
  <c r="O30" i="35"/>
  <c r="I28" i="35"/>
  <c r="N28" i="35"/>
  <c r="N30" i="35"/>
  <c r="M28" i="35"/>
  <c r="M30" i="35"/>
  <c r="E28" i="35"/>
  <c r="J30" i="35"/>
  <c r="I30" i="35"/>
  <c r="D27" i="35"/>
  <c r="D28" i="35" s="1"/>
  <c r="H4" i="35"/>
  <c r="H27" i="35" s="1"/>
  <c r="D20" i="35"/>
  <c r="H2" i="35"/>
  <c r="H20" i="35" s="1"/>
  <c r="Q26" i="34"/>
  <c r="L26" i="34"/>
  <c r="Q29" i="34"/>
  <c r="P26" i="34"/>
  <c r="K26" i="34"/>
  <c r="P29" i="34"/>
  <c r="O26" i="34"/>
  <c r="O29" i="34"/>
  <c r="J26" i="34"/>
  <c r="N26" i="34"/>
  <c r="N29" i="34"/>
  <c r="I26" i="34"/>
  <c r="M26" i="34"/>
  <c r="M29" i="34"/>
  <c r="H26" i="34"/>
  <c r="J29" i="34"/>
  <c r="E26" i="34"/>
  <c r="D26" i="34"/>
  <c r="I29" i="34"/>
  <c r="H9" i="34"/>
  <c r="D10" i="34"/>
  <c r="L24" i="34"/>
  <c r="Q24" i="34"/>
  <c r="K24" i="34"/>
  <c r="P24" i="34"/>
  <c r="J24" i="34"/>
  <c r="O24" i="34"/>
  <c r="I24" i="34"/>
  <c r="N24" i="34"/>
  <c r="M24" i="34"/>
  <c r="D23" i="34"/>
  <c r="D24" i="34" s="1"/>
  <c r="H5" i="34"/>
  <c r="H23" i="34" s="1"/>
  <c r="H24" i="34" s="1"/>
  <c r="L28" i="34"/>
  <c r="Q28" i="34"/>
  <c r="Q30" i="34"/>
  <c r="K28" i="34"/>
  <c r="P28" i="34"/>
  <c r="P30" i="34"/>
  <c r="J28" i="34"/>
  <c r="O28" i="34"/>
  <c r="O30" i="34"/>
  <c r="I28" i="34"/>
  <c r="N28" i="34"/>
  <c r="N30" i="34"/>
  <c r="M28" i="34"/>
  <c r="M30" i="34"/>
  <c r="E28" i="34"/>
  <c r="J30" i="34"/>
  <c r="I30" i="34"/>
  <c r="H4" i="34"/>
  <c r="H27" i="34" s="1"/>
  <c r="D27" i="34"/>
  <c r="D28" i="34" s="1"/>
  <c r="D20" i="34"/>
  <c r="H2" i="34"/>
  <c r="H20" i="34" s="1"/>
  <c r="L26" i="33"/>
  <c r="Q29" i="33"/>
  <c r="Q26" i="33"/>
  <c r="P29" i="33"/>
  <c r="P26" i="33"/>
  <c r="K26" i="33"/>
  <c r="O29" i="33"/>
  <c r="J26" i="33"/>
  <c r="O26" i="33"/>
  <c r="N26" i="33"/>
  <c r="I26" i="33"/>
  <c r="N29" i="33"/>
  <c r="M26" i="33"/>
  <c r="M29" i="33"/>
  <c r="H26" i="33"/>
  <c r="E26" i="33"/>
  <c r="J29" i="33"/>
  <c r="D26" i="33"/>
  <c r="I29" i="33"/>
  <c r="D10" i="33"/>
  <c r="H9" i="33"/>
  <c r="L24" i="33"/>
  <c r="Q24" i="33"/>
  <c r="K24" i="33"/>
  <c r="P24" i="33"/>
  <c r="J24" i="33"/>
  <c r="O24" i="33"/>
  <c r="I24" i="33"/>
  <c r="N24" i="33"/>
  <c r="M24" i="33"/>
  <c r="D23" i="33"/>
  <c r="D24" i="33" s="1"/>
  <c r="H5" i="33"/>
  <c r="H23" i="33" s="1"/>
  <c r="H24" i="33" s="1"/>
  <c r="L28" i="33"/>
  <c r="Q28" i="33"/>
  <c r="Q30" i="33"/>
  <c r="K28" i="33"/>
  <c r="P28" i="33"/>
  <c r="P30" i="33"/>
  <c r="J28" i="33"/>
  <c r="O28" i="33"/>
  <c r="O30" i="33"/>
  <c r="I28" i="33"/>
  <c r="N28" i="33"/>
  <c r="N30" i="33"/>
  <c r="M28" i="33"/>
  <c r="M30" i="33"/>
  <c r="E28" i="33"/>
  <c r="J30" i="33"/>
  <c r="I30" i="33"/>
  <c r="D27" i="33"/>
  <c r="D28" i="33" s="1"/>
  <c r="H4" i="33"/>
  <c r="H27" i="33" s="1"/>
  <c r="H2" i="33"/>
  <c r="H20" i="33" s="1"/>
  <c r="D20" i="33"/>
  <c r="N29" i="32"/>
  <c r="I26" i="32"/>
  <c r="N26" i="32"/>
  <c r="M29" i="32"/>
  <c r="H26" i="32"/>
  <c r="M26" i="32"/>
  <c r="L29" i="32"/>
  <c r="L26" i="32"/>
  <c r="K29" i="32"/>
  <c r="K26" i="32"/>
  <c r="J26" i="32"/>
  <c r="E26" i="32"/>
  <c r="J29" i="32"/>
  <c r="D26" i="32"/>
  <c r="I29" i="32"/>
  <c r="H9" i="32"/>
  <c r="D10" i="32"/>
  <c r="I24" i="32"/>
  <c r="N24" i="32"/>
  <c r="M24" i="32"/>
  <c r="E24" i="32"/>
  <c r="J24" i="32"/>
  <c r="D23" i="32"/>
  <c r="D24" i="32" s="1"/>
  <c r="H5" i="32"/>
  <c r="H23" i="32" s="1"/>
  <c r="H24" i="32" s="1"/>
  <c r="I28" i="32"/>
  <c r="N28" i="32"/>
  <c r="N30" i="32"/>
  <c r="M28" i="32"/>
  <c r="M30" i="32"/>
  <c r="L28" i="32"/>
  <c r="L30" i="32"/>
  <c r="K28" i="32"/>
  <c r="K30" i="32"/>
  <c r="E28" i="32"/>
  <c r="J28" i="32"/>
  <c r="J30" i="32"/>
  <c r="I30" i="32"/>
  <c r="H4" i="32"/>
  <c r="H27" i="32" s="1"/>
  <c r="D27" i="32"/>
  <c r="D28" i="32" s="1"/>
  <c r="H2" i="32"/>
  <c r="H20" i="32" s="1"/>
  <c r="D20" i="32"/>
  <c r="Q26" i="31"/>
  <c r="Q29" i="31"/>
  <c r="L26" i="31"/>
  <c r="K26" i="31"/>
  <c r="P29" i="31"/>
  <c r="P26" i="31"/>
  <c r="J26" i="31"/>
  <c r="O26" i="31"/>
  <c r="O29" i="31"/>
  <c r="I26" i="31"/>
  <c r="N29" i="31"/>
  <c r="N26" i="31"/>
  <c r="H26" i="31"/>
  <c r="M29" i="31"/>
  <c r="M26" i="31"/>
  <c r="J29" i="31"/>
  <c r="E26" i="31"/>
  <c r="I29" i="31"/>
  <c r="D26" i="31"/>
  <c r="H9" i="31"/>
  <c r="D10" i="31"/>
  <c r="L24" i="31"/>
  <c r="Q24" i="31"/>
  <c r="K24" i="31"/>
  <c r="P24" i="31"/>
  <c r="J24" i="31"/>
  <c r="O24" i="31"/>
  <c r="I24" i="31"/>
  <c r="N24" i="31"/>
  <c r="M24" i="31"/>
  <c r="D23" i="31"/>
  <c r="D24" i="31" s="1"/>
  <c r="H5" i="31"/>
  <c r="H23" i="31" s="1"/>
  <c r="H24" i="31" s="1"/>
  <c r="L28" i="31"/>
  <c r="Q28" i="31"/>
  <c r="Q30" i="31"/>
  <c r="K28" i="31"/>
  <c r="P28" i="31"/>
  <c r="P30" i="31"/>
  <c r="J28" i="31"/>
  <c r="O28" i="31"/>
  <c r="O30" i="31"/>
  <c r="I28" i="31"/>
  <c r="N28" i="31"/>
  <c r="N30" i="31"/>
  <c r="M28" i="31"/>
  <c r="M30" i="31"/>
  <c r="E28" i="31"/>
  <c r="J30" i="31"/>
  <c r="I30" i="31"/>
  <c r="D27" i="31"/>
  <c r="D28" i="31" s="1"/>
  <c r="H4" i="31"/>
  <c r="H27" i="31" s="1"/>
  <c r="D20" i="31"/>
  <c r="H2" i="31"/>
  <c r="H20" i="31" s="1"/>
  <c r="Q26" i="30"/>
  <c r="L26" i="30"/>
  <c r="Q29" i="30"/>
  <c r="P26" i="30"/>
  <c r="K26" i="30"/>
  <c r="P29" i="30"/>
  <c r="O26" i="30"/>
  <c r="J26" i="30"/>
  <c r="O29" i="30"/>
  <c r="N26" i="30"/>
  <c r="I26" i="30"/>
  <c r="N29" i="30"/>
  <c r="M26" i="30"/>
  <c r="H26" i="30"/>
  <c r="M29" i="30"/>
  <c r="E26" i="30"/>
  <c r="J29" i="30"/>
  <c r="I29" i="30"/>
  <c r="D26" i="30"/>
  <c r="H9" i="30"/>
  <c r="D10" i="30"/>
  <c r="L24" i="30"/>
  <c r="Q24" i="30"/>
  <c r="K24" i="30"/>
  <c r="P24" i="30"/>
  <c r="J24" i="30"/>
  <c r="O24" i="30"/>
  <c r="I24" i="30"/>
  <c r="N24" i="30"/>
  <c r="M24" i="30"/>
  <c r="H5" i="30"/>
  <c r="H23" i="30" s="1"/>
  <c r="H24" i="30" s="1"/>
  <c r="D23" i="30"/>
  <c r="D24" i="30" s="1"/>
  <c r="L28" i="30"/>
  <c r="Q28" i="30"/>
  <c r="Q30" i="30"/>
  <c r="K28" i="30"/>
  <c r="P28" i="30"/>
  <c r="P30" i="30"/>
  <c r="J28" i="30"/>
  <c r="O28" i="30"/>
  <c r="O30" i="30"/>
  <c r="I28" i="30"/>
  <c r="N28" i="30"/>
  <c r="N30" i="30"/>
  <c r="M28" i="30"/>
  <c r="M30" i="30"/>
  <c r="E28" i="30"/>
  <c r="J30" i="30"/>
  <c r="I30" i="30"/>
  <c r="H4" i="30"/>
  <c r="H27" i="30" s="1"/>
  <c r="D27" i="30"/>
  <c r="D28" i="30" s="1"/>
  <c r="H2" i="30"/>
  <c r="H20" i="30" s="1"/>
  <c r="D20" i="30"/>
  <c r="Q29" i="29"/>
  <c r="L26" i="29"/>
  <c r="Q26" i="29"/>
  <c r="P26" i="29"/>
  <c r="P29" i="29"/>
  <c r="K26" i="29"/>
  <c r="J26" i="29"/>
  <c r="O29" i="29"/>
  <c r="O26" i="29"/>
  <c r="I26" i="29"/>
  <c r="N29" i="29"/>
  <c r="N26" i="29"/>
  <c r="M26" i="29"/>
  <c r="H26" i="29"/>
  <c r="M29" i="29"/>
  <c r="E26" i="29"/>
  <c r="J29" i="29"/>
  <c r="D26" i="29"/>
  <c r="I29" i="29"/>
  <c r="H9" i="29"/>
  <c r="D10" i="29"/>
  <c r="L24" i="29"/>
  <c r="Q24" i="29"/>
  <c r="K24" i="29"/>
  <c r="P24" i="29"/>
  <c r="J24" i="29"/>
  <c r="O24" i="29"/>
  <c r="I24" i="29"/>
  <c r="N24" i="29"/>
  <c r="M24" i="29"/>
  <c r="D23" i="29"/>
  <c r="D24" i="29" s="1"/>
  <c r="H5" i="29"/>
  <c r="H23" i="29" s="1"/>
  <c r="H24" i="29" s="1"/>
  <c r="L28" i="29"/>
  <c r="Q28" i="29"/>
  <c r="Q30" i="29"/>
  <c r="K28" i="29"/>
  <c r="P28" i="29"/>
  <c r="P30" i="29"/>
  <c r="J28" i="29"/>
  <c r="O28" i="29"/>
  <c r="O30" i="29"/>
  <c r="I28" i="29"/>
  <c r="N28" i="29"/>
  <c r="N30" i="29"/>
  <c r="M28" i="29"/>
  <c r="M30" i="29"/>
  <c r="E28" i="29"/>
  <c r="J30" i="29"/>
  <c r="I30" i="29"/>
  <c r="H4" i="29"/>
  <c r="H27" i="29" s="1"/>
  <c r="D27" i="29"/>
  <c r="D28" i="29" s="1"/>
  <c r="H2" i="29"/>
  <c r="H20" i="29" s="1"/>
  <c r="D20" i="29"/>
  <c r="Q26" i="28"/>
  <c r="Q29" i="28"/>
  <c r="L26" i="28"/>
  <c r="P29" i="28"/>
  <c r="P26" i="28"/>
  <c r="K26" i="28"/>
  <c r="O26" i="28"/>
  <c r="O29" i="28"/>
  <c r="J26" i="28"/>
  <c r="N26" i="28"/>
  <c r="I26" i="28"/>
  <c r="N29" i="28"/>
  <c r="M26" i="28"/>
  <c r="H26" i="28"/>
  <c r="M29" i="28"/>
  <c r="E26" i="28"/>
  <c r="J29" i="28"/>
  <c r="D26" i="28"/>
  <c r="I29" i="28"/>
  <c r="D10" i="28"/>
  <c r="H9" i="28"/>
  <c r="L24" i="28"/>
  <c r="Q24" i="28"/>
  <c r="K24" i="28"/>
  <c r="P24" i="28"/>
  <c r="J24" i="28"/>
  <c r="O24" i="28"/>
  <c r="I24" i="28"/>
  <c r="N24" i="28"/>
  <c r="M24" i="28"/>
  <c r="D23" i="28"/>
  <c r="D24" i="28" s="1"/>
  <c r="H5" i="28"/>
  <c r="H23" i="28" s="1"/>
  <c r="H24" i="28" s="1"/>
  <c r="L28" i="28"/>
  <c r="Q28" i="28"/>
  <c r="Q30" i="28"/>
  <c r="K28" i="28"/>
  <c r="P28" i="28"/>
  <c r="P30" i="28"/>
  <c r="J28" i="28"/>
  <c r="O28" i="28"/>
  <c r="O30" i="28"/>
  <c r="I28" i="28"/>
  <c r="N28" i="28"/>
  <c r="N30" i="28"/>
  <c r="M28" i="28"/>
  <c r="M30" i="28"/>
  <c r="E28" i="28"/>
  <c r="J30" i="28"/>
  <c r="I30" i="28"/>
  <c r="H4" i="28"/>
  <c r="H27" i="28" s="1"/>
  <c r="D27" i="28"/>
  <c r="D28" i="28" s="1"/>
  <c r="H2" i="28"/>
  <c r="H20" i="28" s="1"/>
  <c r="D20" i="28"/>
  <c r="L26" i="27"/>
  <c r="Q29" i="27"/>
  <c r="Q26" i="27"/>
  <c r="K26" i="27"/>
  <c r="P29" i="27"/>
  <c r="P26" i="27"/>
  <c r="O29" i="27"/>
  <c r="O26" i="27"/>
  <c r="J26" i="27"/>
  <c r="N26" i="27"/>
  <c r="I26" i="27"/>
  <c r="N29" i="27"/>
  <c r="H26" i="27"/>
  <c r="M26" i="27"/>
  <c r="M29" i="27"/>
  <c r="E26" i="27"/>
  <c r="J29" i="27"/>
  <c r="I29" i="27"/>
  <c r="D26" i="27"/>
  <c r="D10" i="27"/>
  <c r="H9" i="27"/>
  <c r="L24" i="27"/>
  <c r="Q24" i="27"/>
  <c r="K24" i="27"/>
  <c r="P24" i="27"/>
  <c r="J24" i="27"/>
  <c r="O24" i="27"/>
  <c r="I24" i="27"/>
  <c r="N24" i="27"/>
  <c r="M24" i="27"/>
  <c r="H5" i="27"/>
  <c r="H23" i="27" s="1"/>
  <c r="H24" i="27" s="1"/>
  <c r="D23" i="27"/>
  <c r="D24" i="27" s="1"/>
  <c r="L28" i="27"/>
  <c r="Q28" i="27"/>
  <c r="Q30" i="27"/>
  <c r="K28" i="27"/>
  <c r="P28" i="27"/>
  <c r="P30" i="27"/>
  <c r="J28" i="27"/>
  <c r="O28" i="27"/>
  <c r="O30" i="27"/>
  <c r="I28" i="27"/>
  <c r="N28" i="27"/>
  <c r="N30" i="27"/>
  <c r="M28" i="27"/>
  <c r="M30" i="27"/>
  <c r="E28" i="27"/>
  <c r="J30" i="27"/>
  <c r="I30" i="27"/>
  <c r="H4" i="27"/>
  <c r="H27" i="27" s="1"/>
  <c r="D27" i="27"/>
  <c r="D28" i="27" s="1"/>
  <c r="H2" i="27"/>
  <c r="H20" i="27" s="1"/>
  <c r="D20" i="27"/>
  <c r="L26" i="26"/>
  <c r="Q26" i="26"/>
  <c r="Q29" i="26"/>
  <c r="P29" i="26"/>
  <c r="K26" i="26"/>
  <c r="P26" i="26"/>
  <c r="O29" i="26"/>
  <c r="O26" i="26"/>
  <c r="J26" i="26"/>
  <c r="I26" i="26"/>
  <c r="N26" i="26"/>
  <c r="N29" i="26"/>
  <c r="H26" i="26"/>
  <c r="M26" i="26"/>
  <c r="M29" i="26"/>
  <c r="E26" i="26"/>
  <c r="J29" i="26"/>
  <c r="D26" i="26"/>
  <c r="I29" i="26"/>
  <c r="D10" i="26"/>
  <c r="H9" i="26"/>
  <c r="L24" i="26"/>
  <c r="Q24" i="26"/>
  <c r="K24" i="26"/>
  <c r="P24" i="26"/>
  <c r="J24" i="26"/>
  <c r="O24" i="26"/>
  <c r="I24" i="26"/>
  <c r="N24" i="26"/>
  <c r="M24" i="26"/>
  <c r="H5" i="26"/>
  <c r="H23" i="26" s="1"/>
  <c r="H24" i="26" s="1"/>
  <c r="D23" i="26"/>
  <c r="D24" i="26" s="1"/>
  <c r="L28" i="26"/>
  <c r="Q28" i="26"/>
  <c r="Q30" i="26"/>
  <c r="K28" i="26"/>
  <c r="P28" i="26"/>
  <c r="P30" i="26"/>
  <c r="J28" i="26"/>
  <c r="O28" i="26"/>
  <c r="O30" i="26"/>
  <c r="I28" i="26"/>
  <c r="N28" i="26"/>
  <c r="N30" i="26"/>
  <c r="M28" i="26"/>
  <c r="M30" i="26"/>
  <c r="E28" i="26"/>
  <c r="J30" i="26"/>
  <c r="I30" i="26"/>
  <c r="H4" i="26"/>
  <c r="H27" i="26" s="1"/>
  <c r="D27" i="26"/>
  <c r="D28" i="26" s="1"/>
  <c r="D20" i="26"/>
  <c r="H2" i="26"/>
  <c r="H20" i="26" s="1"/>
  <c r="K29" i="25"/>
  <c r="K26" i="25"/>
  <c r="E26" i="25"/>
  <c r="J29" i="25"/>
  <c r="J26" i="25"/>
  <c r="I29" i="25"/>
  <c r="I26" i="25"/>
  <c r="D26" i="25"/>
  <c r="H26" i="25"/>
  <c r="H29" i="25"/>
  <c r="D10" i="25"/>
  <c r="H9" i="25"/>
  <c r="E24" i="25"/>
  <c r="J24" i="25"/>
  <c r="I24" i="25"/>
  <c r="H5" i="25"/>
  <c r="H23" i="25" s="1"/>
  <c r="H24" i="25" s="1"/>
  <c r="D23" i="25"/>
  <c r="D24" i="25" s="1"/>
  <c r="K28" i="25"/>
  <c r="K30" i="25"/>
  <c r="E28" i="25"/>
  <c r="J28" i="25"/>
  <c r="J30" i="25"/>
  <c r="I28" i="25"/>
  <c r="I30" i="25"/>
  <c r="H4" i="25"/>
  <c r="H27" i="25" s="1"/>
  <c r="D27" i="25"/>
  <c r="D28" i="25" s="1"/>
  <c r="H2" i="25"/>
  <c r="H20" i="25" s="1"/>
  <c r="D20" i="25"/>
  <c r="L26" i="24"/>
  <c r="Q29" i="24"/>
  <c r="Q26" i="24"/>
  <c r="K26" i="24"/>
  <c r="P29" i="24"/>
  <c r="P26" i="24"/>
  <c r="J26" i="24"/>
  <c r="O26" i="24"/>
  <c r="O29" i="24"/>
  <c r="N26" i="24"/>
  <c r="N29" i="24"/>
  <c r="I26" i="24"/>
  <c r="M26" i="24"/>
  <c r="M29" i="24"/>
  <c r="H26" i="24"/>
  <c r="E26" i="24"/>
  <c r="J29" i="24"/>
  <c r="D26" i="24"/>
  <c r="I29" i="24"/>
  <c r="D10" i="24"/>
  <c r="H9" i="24"/>
  <c r="L24" i="24"/>
  <c r="Q24" i="24"/>
  <c r="K24" i="24"/>
  <c r="P24" i="24"/>
  <c r="J24" i="24"/>
  <c r="O24" i="24"/>
  <c r="I24" i="24"/>
  <c r="N24" i="24"/>
  <c r="M24" i="24"/>
  <c r="D23" i="24"/>
  <c r="D24" i="24" s="1"/>
  <c r="H5" i="24"/>
  <c r="H23" i="24" s="1"/>
  <c r="H24" i="24" s="1"/>
  <c r="L28" i="24"/>
  <c r="Q28" i="24"/>
  <c r="Q30" i="24"/>
  <c r="K28" i="24"/>
  <c r="P28" i="24"/>
  <c r="P30" i="24"/>
  <c r="J28" i="24"/>
  <c r="O28" i="24"/>
  <c r="O30" i="24"/>
  <c r="I28" i="24"/>
  <c r="N28" i="24"/>
  <c r="N30" i="24"/>
  <c r="M28" i="24"/>
  <c r="M30" i="24"/>
  <c r="E28" i="24"/>
  <c r="J30" i="24"/>
  <c r="I30" i="24"/>
  <c r="H4" i="24"/>
  <c r="H27" i="24" s="1"/>
  <c r="D27" i="24"/>
  <c r="D28" i="24" s="1"/>
  <c r="D20" i="24"/>
  <c r="H2" i="24"/>
  <c r="H20" i="24" s="1"/>
  <c r="I26" i="23"/>
  <c r="N29" i="23"/>
  <c r="N26" i="23"/>
  <c r="H26" i="23"/>
  <c r="M29" i="23"/>
  <c r="M26" i="23"/>
  <c r="L29" i="23"/>
  <c r="L26" i="23"/>
  <c r="K29" i="23"/>
  <c r="K26" i="23"/>
  <c r="E26" i="23"/>
  <c r="J26" i="23"/>
  <c r="J29" i="23"/>
  <c r="I29" i="23"/>
  <c r="D26" i="23"/>
  <c r="D10" i="23"/>
  <c r="H9" i="23"/>
  <c r="I24" i="23"/>
  <c r="N24" i="23"/>
  <c r="M24" i="23"/>
  <c r="E24" i="23"/>
  <c r="J24" i="23"/>
  <c r="H5" i="23"/>
  <c r="H23" i="23" s="1"/>
  <c r="H24" i="23" s="1"/>
  <c r="D23" i="23"/>
  <c r="D24" i="23" s="1"/>
  <c r="I28" i="23"/>
  <c r="N28" i="23"/>
  <c r="N30" i="23"/>
  <c r="M28" i="23"/>
  <c r="M30" i="23"/>
  <c r="L28" i="23"/>
  <c r="L30" i="23"/>
  <c r="K28" i="23"/>
  <c r="K30" i="23"/>
  <c r="E28" i="23"/>
  <c r="J28" i="23"/>
  <c r="J30" i="23"/>
  <c r="I30" i="23"/>
  <c r="D27" i="23"/>
  <c r="D28" i="23" s="1"/>
  <c r="H4" i="23"/>
  <c r="H27" i="23" s="1"/>
  <c r="D20" i="23"/>
  <c r="H2" i="23"/>
  <c r="H20" i="23" s="1"/>
  <c r="L26" i="22"/>
  <c r="Q26" i="22"/>
  <c r="Q29" i="22"/>
  <c r="P26" i="22"/>
  <c r="P29" i="22"/>
  <c r="K26" i="22"/>
  <c r="O26" i="22"/>
  <c r="O29" i="22"/>
  <c r="J26" i="22"/>
  <c r="I26" i="22"/>
  <c r="N26" i="22"/>
  <c r="N29" i="22"/>
  <c r="H26" i="22"/>
  <c r="M26" i="22"/>
  <c r="M29" i="22"/>
  <c r="E26" i="22"/>
  <c r="J29" i="22"/>
  <c r="D26" i="22"/>
  <c r="I29" i="22"/>
  <c r="D10" i="22"/>
  <c r="H9" i="22"/>
  <c r="L24" i="22"/>
  <c r="Q24" i="22"/>
  <c r="K24" i="22"/>
  <c r="P24" i="22"/>
  <c r="J24" i="22"/>
  <c r="O24" i="22"/>
  <c r="I24" i="22"/>
  <c r="N24" i="22"/>
  <c r="M24" i="22"/>
  <c r="H5" i="22"/>
  <c r="H23" i="22" s="1"/>
  <c r="H24" i="22" s="1"/>
  <c r="D23" i="22"/>
  <c r="D24" i="22" s="1"/>
  <c r="L28" i="22"/>
  <c r="Q28" i="22"/>
  <c r="Q30" i="22"/>
  <c r="K28" i="22"/>
  <c r="P28" i="22"/>
  <c r="P30" i="22"/>
  <c r="J28" i="22"/>
  <c r="O28" i="22"/>
  <c r="O30" i="22"/>
  <c r="I28" i="22"/>
  <c r="N28" i="22"/>
  <c r="N30" i="22"/>
  <c r="M28" i="22"/>
  <c r="M30" i="22"/>
  <c r="E28" i="22"/>
  <c r="J30" i="22"/>
  <c r="I30" i="22"/>
  <c r="H4" i="22"/>
  <c r="H27" i="22" s="1"/>
  <c r="D27" i="22"/>
  <c r="D28" i="22" s="1"/>
  <c r="D20" i="22"/>
  <c r="H2" i="22"/>
  <c r="H20" i="22" s="1"/>
  <c r="L26" i="21"/>
  <c r="Q26" i="21"/>
  <c r="Q29" i="21"/>
  <c r="K26" i="21"/>
  <c r="P26" i="21"/>
  <c r="P29" i="21"/>
  <c r="J26" i="21"/>
  <c r="O26" i="21"/>
  <c r="O29" i="21"/>
  <c r="N26" i="21"/>
  <c r="I26" i="21"/>
  <c r="N29" i="21"/>
  <c r="H26" i="21"/>
  <c r="M26" i="21"/>
  <c r="M29" i="21"/>
  <c r="J29" i="21"/>
  <c r="E26" i="21"/>
  <c r="D26" i="21"/>
  <c r="I29" i="21"/>
  <c r="H9" i="21"/>
  <c r="D10" i="21"/>
  <c r="L24" i="21"/>
  <c r="Q24" i="21"/>
  <c r="K24" i="21"/>
  <c r="P24" i="21"/>
  <c r="J24" i="21"/>
  <c r="O24" i="21"/>
  <c r="I24" i="21"/>
  <c r="N24" i="21"/>
  <c r="M24" i="21"/>
  <c r="D23" i="21"/>
  <c r="D24" i="21" s="1"/>
  <c r="H5" i="21"/>
  <c r="H23" i="21" s="1"/>
  <c r="H24" i="21" s="1"/>
  <c r="L28" i="21"/>
  <c r="Q28" i="21"/>
  <c r="Q30" i="21"/>
  <c r="K28" i="21"/>
  <c r="P28" i="21"/>
  <c r="P30" i="21"/>
  <c r="J28" i="21"/>
  <c r="O28" i="21"/>
  <c r="O30" i="21"/>
  <c r="I28" i="21"/>
  <c r="N28" i="21"/>
  <c r="N30" i="21"/>
  <c r="M28" i="21"/>
  <c r="M30" i="21"/>
  <c r="E28" i="21"/>
  <c r="J30" i="21"/>
  <c r="I30" i="21"/>
  <c r="H4" i="21"/>
  <c r="H27" i="21" s="1"/>
  <c r="D27" i="21"/>
  <c r="D28" i="21" s="1"/>
  <c r="D20" i="21"/>
  <c r="H2" i="21"/>
  <c r="H20" i="21" s="1"/>
  <c r="Q29" i="20"/>
  <c r="Q26" i="20"/>
  <c r="L26" i="20"/>
  <c r="K26" i="20"/>
  <c r="P26" i="20"/>
  <c r="P29" i="20"/>
  <c r="O29" i="20"/>
  <c r="O26" i="20"/>
  <c r="J26" i="20"/>
  <c r="N26" i="20"/>
  <c r="I26" i="20"/>
  <c r="N29" i="20"/>
  <c r="H26" i="20"/>
  <c r="M29" i="20"/>
  <c r="M26" i="20"/>
  <c r="E26" i="20"/>
  <c r="J29" i="20"/>
  <c r="D26" i="20"/>
  <c r="I29" i="20"/>
  <c r="H21" i="20"/>
  <c r="D20" i="20"/>
  <c r="H9" i="20"/>
  <c r="D10" i="20"/>
  <c r="L24" i="20"/>
  <c r="Q24" i="20"/>
  <c r="K24" i="20"/>
  <c r="P24" i="20"/>
  <c r="J24" i="20"/>
  <c r="O24" i="20"/>
  <c r="I24" i="20"/>
  <c r="N24" i="20"/>
  <c r="M24" i="20"/>
  <c r="D23" i="20"/>
  <c r="D24" i="20" s="1"/>
  <c r="H5" i="20"/>
  <c r="H23" i="20" s="1"/>
  <c r="H24" i="20" s="1"/>
  <c r="Q28" i="20"/>
  <c r="L28" i="20"/>
  <c r="Q30" i="20"/>
  <c r="K28" i="20"/>
  <c r="P30" i="20"/>
  <c r="P28" i="20"/>
  <c r="O28" i="20"/>
  <c r="J28" i="20"/>
  <c r="O30" i="20"/>
  <c r="N30" i="20"/>
  <c r="N28" i="20"/>
  <c r="I28" i="20"/>
  <c r="M30" i="20"/>
  <c r="M28" i="20"/>
  <c r="J30" i="20"/>
  <c r="E28" i="20"/>
  <c r="I30" i="20"/>
  <c r="H4" i="20"/>
  <c r="H27" i="20" s="1"/>
  <c r="D27" i="20"/>
  <c r="D28" i="20" s="1"/>
  <c r="Q26" i="19"/>
  <c r="L26" i="19"/>
  <c r="Q29" i="19"/>
  <c r="P29" i="19"/>
  <c r="K26" i="19"/>
  <c r="P26" i="19"/>
  <c r="J26" i="19"/>
  <c r="O29" i="19"/>
  <c r="O26" i="19"/>
  <c r="I26" i="19"/>
  <c r="N26" i="19"/>
  <c r="N29" i="19"/>
  <c r="H26" i="19"/>
  <c r="M29" i="19"/>
  <c r="M26" i="19"/>
  <c r="J29" i="19"/>
  <c r="E26" i="19"/>
  <c r="I29" i="19"/>
  <c r="D26" i="19"/>
  <c r="H21" i="19"/>
  <c r="H20" i="19" s="1"/>
  <c r="D20" i="19"/>
  <c r="D10" i="19"/>
  <c r="H9" i="19"/>
  <c r="L24" i="19"/>
  <c r="Q24" i="19"/>
  <c r="K24" i="19"/>
  <c r="P24" i="19"/>
  <c r="J24" i="19"/>
  <c r="O24" i="19"/>
  <c r="I24" i="19"/>
  <c r="N24" i="19"/>
  <c r="M24" i="19"/>
  <c r="H5" i="19"/>
  <c r="H23" i="19" s="1"/>
  <c r="H24" i="19" s="1"/>
  <c r="D23" i="19"/>
  <c r="D24" i="19" s="1"/>
  <c r="Q30" i="19"/>
  <c r="L28" i="19"/>
  <c r="Q28" i="19"/>
  <c r="P30" i="19"/>
  <c r="P28" i="19"/>
  <c r="K28" i="19"/>
  <c r="J28" i="19"/>
  <c r="O28" i="19"/>
  <c r="O30" i="19"/>
  <c r="N28" i="19"/>
  <c r="I28" i="19"/>
  <c r="N30" i="19"/>
  <c r="M28" i="19"/>
  <c r="M30" i="19"/>
  <c r="J30" i="19"/>
  <c r="E28" i="19"/>
  <c r="I30" i="19"/>
  <c r="H4" i="19"/>
  <c r="H27" i="19" s="1"/>
  <c r="D27" i="19"/>
  <c r="D28" i="19" s="1"/>
  <c r="Q26" i="18"/>
  <c r="L26" i="18"/>
  <c r="Q29" i="18"/>
  <c r="P26" i="18"/>
  <c r="K26" i="18"/>
  <c r="P29" i="18"/>
  <c r="O29" i="18"/>
  <c r="J26" i="18"/>
  <c r="O26" i="18"/>
  <c r="N29" i="18"/>
  <c r="I26" i="18"/>
  <c r="N26" i="18"/>
  <c r="M29" i="18"/>
  <c r="M26" i="18"/>
  <c r="H26" i="18"/>
  <c r="E26" i="18"/>
  <c r="J29" i="18"/>
  <c r="D26" i="18"/>
  <c r="I29" i="18"/>
  <c r="D20" i="18"/>
  <c r="H21" i="18"/>
  <c r="H20" i="18" s="1"/>
  <c r="D10" i="18"/>
  <c r="H9" i="18"/>
  <c r="L24" i="18"/>
  <c r="Q24" i="18"/>
  <c r="K24" i="18"/>
  <c r="P24" i="18"/>
  <c r="J24" i="18"/>
  <c r="O24" i="18"/>
  <c r="I24" i="18"/>
  <c r="N24" i="18"/>
  <c r="M24" i="18"/>
  <c r="H5" i="18"/>
  <c r="H23" i="18" s="1"/>
  <c r="H24" i="18" s="1"/>
  <c r="D23" i="18"/>
  <c r="D24" i="18" s="1"/>
  <c r="Q28" i="18"/>
  <c r="Q30" i="18"/>
  <c r="L28" i="18"/>
  <c r="K28" i="18"/>
  <c r="P28" i="18"/>
  <c r="P30" i="18"/>
  <c r="O30" i="18"/>
  <c r="J28" i="18"/>
  <c r="O28" i="18"/>
  <c r="N28" i="18"/>
  <c r="I28" i="18"/>
  <c r="N30" i="18"/>
  <c r="M28" i="18"/>
  <c r="M30" i="18"/>
  <c r="J30" i="18"/>
  <c r="E28" i="18"/>
  <c r="I30" i="18"/>
  <c r="H4" i="18"/>
  <c r="H27" i="18" s="1"/>
  <c r="D27" i="18"/>
  <c r="D28" i="18" s="1"/>
  <c r="L26" i="17"/>
  <c r="Q29" i="17"/>
  <c r="Q26" i="17"/>
  <c r="K26" i="17"/>
  <c r="P29" i="17"/>
  <c r="P26" i="17"/>
  <c r="O29" i="17"/>
  <c r="J26" i="17"/>
  <c r="O26" i="17"/>
  <c r="I26" i="17"/>
  <c r="N26" i="17"/>
  <c r="N29" i="17"/>
  <c r="M26" i="17"/>
  <c r="M29" i="17"/>
  <c r="H26" i="17"/>
  <c r="E26" i="17"/>
  <c r="J29" i="17"/>
  <c r="I29" i="17"/>
  <c r="D26" i="17"/>
  <c r="H21" i="17"/>
  <c r="H20" i="17" s="1"/>
  <c r="D20" i="17"/>
  <c r="D10" i="17"/>
  <c r="H9" i="17"/>
  <c r="L24" i="17"/>
  <c r="Q24" i="17"/>
  <c r="K24" i="17"/>
  <c r="P24" i="17"/>
  <c r="J24" i="17"/>
  <c r="O24" i="17"/>
  <c r="I24" i="17"/>
  <c r="N24" i="17"/>
  <c r="M24" i="17"/>
  <c r="D23" i="17"/>
  <c r="D24" i="17" s="1"/>
  <c r="H5" i="17"/>
  <c r="H23" i="17" s="1"/>
  <c r="H24" i="17" s="1"/>
  <c r="L28" i="17"/>
  <c r="Q28" i="17"/>
  <c r="Q30" i="17"/>
  <c r="P28" i="17"/>
  <c r="P30" i="17"/>
  <c r="K28" i="17"/>
  <c r="O30" i="17"/>
  <c r="J28" i="17"/>
  <c r="O28" i="17"/>
  <c r="N28" i="17"/>
  <c r="N30" i="17"/>
  <c r="I28" i="17"/>
  <c r="M28" i="17"/>
  <c r="M30" i="17"/>
  <c r="E28" i="17"/>
  <c r="J30" i="17"/>
  <c r="I30" i="17"/>
  <c r="H4" i="17"/>
  <c r="H27" i="17" s="1"/>
  <c r="D27" i="17"/>
  <c r="D28" i="17" s="1"/>
  <c r="Q29" i="16"/>
  <c r="Q26" i="16"/>
  <c r="L26" i="16"/>
  <c r="P29" i="16"/>
  <c r="K26" i="16"/>
  <c r="P26" i="16"/>
  <c r="O26" i="16"/>
  <c r="J26" i="16"/>
  <c r="O29" i="16"/>
  <c r="N26" i="16"/>
  <c r="N29" i="16"/>
  <c r="I26" i="16"/>
  <c r="H26" i="16"/>
  <c r="M26" i="16"/>
  <c r="M29" i="16"/>
  <c r="E26" i="16"/>
  <c r="J29" i="16"/>
  <c r="I29" i="16"/>
  <c r="D26" i="16"/>
  <c r="D20" i="16"/>
  <c r="H21" i="16"/>
  <c r="H20" i="16" s="1"/>
  <c r="D10" i="16"/>
  <c r="H9" i="16"/>
  <c r="L24" i="16"/>
  <c r="Q24" i="16"/>
  <c r="K24" i="16"/>
  <c r="P24" i="16"/>
  <c r="J24" i="16"/>
  <c r="O24" i="16"/>
  <c r="I24" i="16"/>
  <c r="N24" i="16"/>
  <c r="M24" i="16"/>
  <c r="D23" i="16"/>
  <c r="D24" i="16" s="1"/>
  <c r="H5" i="16"/>
  <c r="H23" i="16" s="1"/>
  <c r="H24" i="16" s="1"/>
  <c r="Q30" i="16"/>
  <c r="L28" i="16"/>
  <c r="Q28" i="16"/>
  <c r="K28" i="16"/>
  <c r="P30" i="16"/>
  <c r="P28" i="16"/>
  <c r="J28" i="16"/>
  <c r="O30" i="16"/>
  <c r="O28" i="16"/>
  <c r="I28" i="16"/>
  <c r="N28" i="16"/>
  <c r="N30" i="16"/>
  <c r="M30" i="16"/>
  <c r="M28" i="16"/>
  <c r="E28" i="16"/>
  <c r="J30" i="16"/>
  <c r="I30" i="16"/>
  <c r="D27" i="16"/>
  <c r="D28" i="16" s="1"/>
  <c r="H4" i="16"/>
  <c r="H27" i="16" s="1"/>
  <c r="Q26" i="15"/>
  <c r="L26" i="15"/>
  <c r="Q29" i="15"/>
  <c r="P26" i="15"/>
  <c r="P29" i="15"/>
  <c r="K26" i="15"/>
  <c r="J26" i="15"/>
  <c r="O29" i="15"/>
  <c r="O26" i="15"/>
  <c r="I26" i="15"/>
  <c r="N26" i="15"/>
  <c r="N29" i="15"/>
  <c r="M26" i="15"/>
  <c r="H26" i="15"/>
  <c r="M29" i="15"/>
  <c r="J29" i="15"/>
  <c r="E26" i="15"/>
  <c r="D26" i="15"/>
  <c r="I29" i="15"/>
  <c r="D20" i="15"/>
  <c r="H21" i="15"/>
  <c r="D10" i="15"/>
  <c r="H9" i="15"/>
  <c r="L24" i="15"/>
  <c r="Q24" i="15"/>
  <c r="K24" i="15"/>
  <c r="P24" i="15"/>
  <c r="J24" i="15"/>
  <c r="O24" i="15"/>
  <c r="I24" i="15"/>
  <c r="N24" i="15"/>
  <c r="M24" i="15"/>
  <c r="D23" i="15"/>
  <c r="D24" i="15" s="1"/>
  <c r="H5" i="15"/>
  <c r="H23" i="15" s="1"/>
  <c r="H24" i="15" s="1"/>
  <c r="Q28" i="15"/>
  <c r="Q30" i="15"/>
  <c r="L28" i="15"/>
  <c r="K28" i="15"/>
  <c r="P28" i="15"/>
  <c r="P30" i="15"/>
  <c r="J28" i="15"/>
  <c r="O30" i="15"/>
  <c r="O28" i="15"/>
  <c r="I28" i="15"/>
  <c r="N28" i="15"/>
  <c r="N30" i="15"/>
  <c r="M28" i="15"/>
  <c r="M30" i="15"/>
  <c r="E28" i="15"/>
  <c r="J30" i="15"/>
  <c r="I30" i="15"/>
  <c r="H4" i="15"/>
  <c r="H27" i="15" s="1"/>
  <c r="D27" i="15"/>
  <c r="D28" i="15" s="1"/>
  <c r="Q26" i="14"/>
  <c r="Q29" i="14"/>
  <c r="L26" i="14"/>
  <c r="P29" i="14"/>
  <c r="K26" i="14"/>
  <c r="P26" i="14"/>
  <c r="O29" i="14"/>
  <c r="J26" i="14"/>
  <c r="O26" i="14"/>
  <c r="I26" i="14"/>
  <c r="N29" i="14"/>
  <c r="N26" i="14"/>
  <c r="M29" i="14"/>
  <c r="M26" i="14"/>
  <c r="H26" i="14"/>
  <c r="E26" i="14"/>
  <c r="J29" i="14"/>
  <c r="I29" i="14"/>
  <c r="D26" i="14"/>
  <c r="H9" i="14"/>
  <c r="D10" i="14"/>
  <c r="L24" i="14"/>
  <c r="Q24" i="14"/>
  <c r="K24" i="14"/>
  <c r="P24" i="14"/>
  <c r="J24" i="14"/>
  <c r="O24" i="14"/>
  <c r="I24" i="14"/>
  <c r="N24" i="14"/>
  <c r="M24" i="14"/>
  <c r="D23" i="14"/>
  <c r="D24" i="14" s="1"/>
  <c r="H5" i="14"/>
  <c r="H23" i="14" s="1"/>
  <c r="H24" i="14" s="1"/>
  <c r="L28" i="14"/>
  <c r="Q28" i="14"/>
  <c r="Q30" i="14"/>
  <c r="P28" i="14"/>
  <c r="K28" i="14"/>
  <c r="P30" i="14"/>
  <c r="O28" i="14"/>
  <c r="J28" i="14"/>
  <c r="O30" i="14"/>
  <c r="N28" i="14"/>
  <c r="I28" i="14"/>
  <c r="N30" i="14"/>
  <c r="M28" i="14"/>
  <c r="M30" i="14"/>
  <c r="J30" i="14"/>
  <c r="E28" i="14"/>
  <c r="I30" i="14"/>
  <c r="D27" i="14"/>
  <c r="D28" i="14" s="1"/>
  <c r="H4" i="14"/>
  <c r="H27" i="14" s="1"/>
  <c r="H2" i="14"/>
  <c r="H20" i="14" s="1"/>
  <c r="D20" i="14"/>
  <c r="E26" i="13"/>
  <c r="J26" i="13"/>
  <c r="J29" i="13"/>
  <c r="I29" i="13"/>
  <c r="D26" i="13"/>
  <c r="I26" i="13"/>
  <c r="H26" i="13"/>
  <c r="H29" i="13"/>
  <c r="H9" i="13"/>
  <c r="D10" i="13"/>
  <c r="J24" i="13"/>
  <c r="E24" i="13"/>
  <c r="I24" i="13"/>
  <c r="D23" i="13"/>
  <c r="D24" i="13" s="1"/>
  <c r="H5" i="13"/>
  <c r="H23" i="13" s="1"/>
  <c r="H24" i="13" s="1"/>
  <c r="J28" i="13"/>
  <c r="E28" i="13"/>
  <c r="J30" i="13"/>
  <c r="I28" i="13"/>
  <c r="I30" i="13"/>
  <c r="D27" i="13"/>
  <c r="D28" i="13" s="1"/>
  <c r="H4" i="13"/>
  <c r="H27" i="13" s="1"/>
  <c r="H2" i="13"/>
  <c r="H20" i="13" s="1"/>
  <c r="D20" i="13"/>
  <c r="L26" i="12"/>
  <c r="Q26" i="12"/>
  <c r="Q29" i="12"/>
  <c r="K26" i="12"/>
  <c r="P29" i="12"/>
  <c r="P26" i="12"/>
  <c r="O26" i="12"/>
  <c r="O29" i="12"/>
  <c r="J26" i="12"/>
  <c r="I26" i="12"/>
  <c r="N29" i="12"/>
  <c r="N26" i="12"/>
  <c r="H26" i="12"/>
  <c r="M26" i="12"/>
  <c r="M29" i="12"/>
  <c r="J29" i="12"/>
  <c r="E26" i="12"/>
  <c r="I29" i="12"/>
  <c r="D26" i="12"/>
  <c r="D20" i="12"/>
  <c r="H21" i="12"/>
  <c r="H20" i="12" s="1"/>
  <c r="D10" i="12"/>
  <c r="H9" i="12"/>
  <c r="L24" i="12"/>
  <c r="Q24" i="12"/>
  <c r="K24" i="12"/>
  <c r="P24" i="12"/>
  <c r="J24" i="12"/>
  <c r="O24" i="12"/>
  <c r="I24" i="12"/>
  <c r="N24" i="12"/>
  <c r="M24" i="12"/>
  <c r="H5" i="12"/>
  <c r="H23" i="12" s="1"/>
  <c r="H24" i="12" s="1"/>
  <c r="D23" i="12"/>
  <c r="D24" i="12" s="1"/>
  <c r="L28" i="12"/>
  <c r="Q30" i="12"/>
  <c r="Q28" i="12"/>
  <c r="P28" i="12"/>
  <c r="K28" i="12"/>
  <c r="P30" i="12"/>
  <c r="O30" i="12"/>
  <c r="J28" i="12"/>
  <c r="O28" i="12"/>
  <c r="N28" i="12"/>
  <c r="N30" i="12"/>
  <c r="I28" i="12"/>
  <c r="M28" i="12"/>
  <c r="M30" i="12"/>
  <c r="J30" i="12"/>
  <c r="E28" i="12"/>
  <c r="I30" i="12"/>
  <c r="H4" i="12"/>
  <c r="H27" i="12" s="1"/>
  <c r="D27" i="12"/>
  <c r="D28" i="12" s="1"/>
  <c r="L26" i="11"/>
  <c r="Q29" i="11"/>
  <c r="Q26" i="11"/>
  <c r="P29" i="11"/>
  <c r="P26" i="11"/>
  <c r="K26" i="11"/>
  <c r="J26" i="11"/>
  <c r="O29" i="11"/>
  <c r="O26" i="11"/>
  <c r="I26" i="11"/>
  <c r="N26" i="11"/>
  <c r="N29" i="11"/>
  <c r="M29" i="11"/>
  <c r="M26" i="11"/>
  <c r="H26" i="11"/>
  <c r="J29" i="11"/>
  <c r="E26" i="11"/>
  <c r="D26" i="11"/>
  <c r="I29" i="11"/>
  <c r="H21" i="11"/>
  <c r="H20" i="11" s="1"/>
  <c r="D20" i="11"/>
  <c r="D10" i="11"/>
  <c r="H9" i="11"/>
  <c r="L24" i="11"/>
  <c r="Q24" i="11"/>
  <c r="K24" i="11"/>
  <c r="P24" i="11"/>
  <c r="J24" i="11"/>
  <c r="O24" i="11"/>
  <c r="I24" i="11"/>
  <c r="N24" i="11"/>
  <c r="M24" i="11"/>
  <c r="H5" i="11"/>
  <c r="H23" i="11" s="1"/>
  <c r="H24" i="11" s="1"/>
  <c r="D23" i="11"/>
  <c r="D24" i="11" s="1"/>
  <c r="Q28" i="11"/>
  <c r="Q30" i="11"/>
  <c r="L28" i="11"/>
  <c r="K28" i="11"/>
  <c r="P28" i="11"/>
  <c r="P30" i="11"/>
  <c r="J28" i="11"/>
  <c r="O28" i="11"/>
  <c r="O30" i="11"/>
  <c r="N28" i="11"/>
  <c r="I28" i="11"/>
  <c r="N30" i="11"/>
  <c r="M28" i="11"/>
  <c r="M30" i="11"/>
  <c r="E28" i="11"/>
  <c r="J30" i="11"/>
  <c r="I30" i="11"/>
  <c r="D27" i="11"/>
  <c r="D28" i="11" s="1"/>
  <c r="H4" i="11"/>
  <c r="H27" i="11" s="1"/>
  <c r="Q29" i="10"/>
  <c r="Q26" i="10"/>
  <c r="L26" i="10"/>
  <c r="P26" i="10"/>
  <c r="K26" i="10"/>
  <c r="P29" i="10"/>
  <c r="O29" i="10"/>
  <c r="O26" i="10"/>
  <c r="J26" i="10"/>
  <c r="I26" i="10"/>
  <c r="N26" i="10"/>
  <c r="N29" i="10"/>
  <c r="M26" i="10"/>
  <c r="H26" i="10"/>
  <c r="M29" i="10"/>
  <c r="J29" i="10"/>
  <c r="E26" i="10"/>
  <c r="I29" i="10"/>
  <c r="D26" i="10"/>
  <c r="H21" i="10"/>
  <c r="H20" i="10" s="1"/>
  <c r="D20" i="10"/>
  <c r="D10" i="10"/>
  <c r="H9" i="10"/>
  <c r="L24" i="10"/>
  <c r="Q24" i="10"/>
  <c r="K24" i="10"/>
  <c r="P24" i="10"/>
  <c r="J24" i="10"/>
  <c r="O24" i="10"/>
  <c r="I24" i="10"/>
  <c r="N24" i="10"/>
  <c r="M24" i="10"/>
  <c r="H5" i="10"/>
  <c r="H23" i="10" s="1"/>
  <c r="H24" i="10" s="1"/>
  <c r="D23" i="10"/>
  <c r="D24" i="10" s="1"/>
  <c r="Q30" i="10"/>
  <c r="L28" i="10"/>
  <c r="Q28" i="10"/>
  <c r="K28" i="10"/>
  <c r="P28" i="10"/>
  <c r="P30" i="10"/>
  <c r="J28" i="10"/>
  <c r="O28" i="10"/>
  <c r="O30" i="10"/>
  <c r="N28" i="10"/>
  <c r="I28" i="10"/>
  <c r="N30" i="10"/>
  <c r="M30" i="10"/>
  <c r="M28" i="10"/>
  <c r="E28" i="10"/>
  <c r="J30" i="10"/>
  <c r="I30" i="10"/>
  <c r="H4" i="10"/>
  <c r="H27" i="10" s="1"/>
  <c r="D27" i="10"/>
  <c r="D28" i="10" s="1"/>
  <c r="Q29" i="9"/>
  <c r="L26" i="9"/>
  <c r="Q26" i="9"/>
  <c r="P29" i="9"/>
  <c r="P26" i="9"/>
  <c r="K26" i="9"/>
  <c r="O26" i="9"/>
  <c r="O29" i="9"/>
  <c r="J26" i="9"/>
  <c r="N29" i="9"/>
  <c r="N26" i="9"/>
  <c r="I26" i="9"/>
  <c r="H26" i="9"/>
  <c r="M26" i="9"/>
  <c r="M29" i="9"/>
  <c r="E26" i="9"/>
  <c r="J29" i="9"/>
  <c r="I29" i="9"/>
  <c r="D26" i="9"/>
  <c r="D20" i="9"/>
  <c r="H21" i="9"/>
  <c r="D10" i="9"/>
  <c r="H9" i="9"/>
  <c r="L24" i="9"/>
  <c r="Q24" i="9"/>
  <c r="K24" i="9"/>
  <c r="P24" i="9"/>
  <c r="J24" i="9"/>
  <c r="O24" i="9"/>
  <c r="I24" i="9"/>
  <c r="N24" i="9"/>
  <c r="M24" i="9"/>
  <c r="D23" i="9"/>
  <c r="D24" i="9" s="1"/>
  <c r="H5" i="9"/>
  <c r="H23" i="9" s="1"/>
  <c r="H24" i="9" s="1"/>
  <c r="Q30" i="9"/>
  <c r="L28" i="9"/>
  <c r="Q28" i="9"/>
  <c r="P28" i="9"/>
  <c r="K28" i="9"/>
  <c r="P30" i="9"/>
  <c r="O30" i="9"/>
  <c r="J28" i="9"/>
  <c r="O28" i="9"/>
  <c r="N30" i="9"/>
  <c r="I28" i="9"/>
  <c r="N28" i="9"/>
  <c r="M28" i="9"/>
  <c r="M30" i="9"/>
  <c r="E28" i="9"/>
  <c r="J30" i="9"/>
  <c r="I30" i="9"/>
  <c r="H4" i="9"/>
  <c r="H27" i="9" s="1"/>
  <c r="D27" i="9"/>
  <c r="D28" i="9" s="1"/>
  <c r="L26" i="8"/>
  <c r="Q26" i="8"/>
  <c r="Q29" i="8"/>
  <c r="P26" i="8"/>
  <c r="K26" i="8"/>
  <c r="P29" i="8"/>
  <c r="J26" i="8"/>
  <c r="O26" i="8"/>
  <c r="O29" i="8"/>
  <c r="I26" i="8"/>
  <c r="N29" i="8"/>
  <c r="N26" i="8"/>
  <c r="M26" i="8"/>
  <c r="M29" i="8"/>
  <c r="H26" i="8"/>
  <c r="J29" i="8"/>
  <c r="E26" i="8"/>
  <c r="I29" i="8"/>
  <c r="D26" i="8"/>
  <c r="H21" i="8"/>
  <c r="D20" i="8"/>
  <c r="H9" i="8"/>
  <c r="D10" i="8"/>
  <c r="L24" i="8"/>
  <c r="Q24" i="8"/>
  <c r="K24" i="8"/>
  <c r="P24" i="8"/>
  <c r="J24" i="8"/>
  <c r="O24" i="8"/>
  <c r="I24" i="8"/>
  <c r="N24" i="8"/>
  <c r="M24" i="8"/>
  <c r="D23" i="8"/>
  <c r="D24" i="8" s="1"/>
  <c r="H5" i="8"/>
  <c r="H23" i="8" s="1"/>
  <c r="H24" i="8" s="1"/>
  <c r="Q28" i="8"/>
  <c r="Q30" i="8"/>
  <c r="L28" i="8"/>
  <c r="P28" i="8"/>
  <c r="K28" i="8"/>
  <c r="P30" i="8"/>
  <c r="J28" i="8"/>
  <c r="O28" i="8"/>
  <c r="O30" i="8"/>
  <c r="I28" i="8"/>
  <c r="N28" i="8"/>
  <c r="N30" i="8"/>
  <c r="M28" i="8"/>
  <c r="M30" i="8"/>
  <c r="E28" i="8"/>
  <c r="J30" i="8"/>
  <c r="I30" i="8"/>
  <c r="H4" i="8"/>
  <c r="H27" i="8" s="1"/>
  <c r="D27" i="8"/>
  <c r="D28" i="8" s="1"/>
  <c r="Q26" i="7"/>
  <c r="Q29" i="7"/>
  <c r="L26" i="7"/>
  <c r="K26" i="7"/>
  <c r="P29" i="7"/>
  <c r="P26" i="7"/>
  <c r="O26" i="7"/>
  <c r="J26" i="7"/>
  <c r="O29" i="7"/>
  <c r="N26" i="7"/>
  <c r="I26" i="7"/>
  <c r="N29" i="7"/>
  <c r="M29" i="7"/>
  <c r="M26" i="7"/>
  <c r="H26" i="7"/>
  <c r="E26" i="7"/>
  <c r="J29" i="7"/>
  <c r="D26" i="7"/>
  <c r="I29" i="7"/>
  <c r="H21" i="7"/>
  <c r="D20" i="7"/>
  <c r="D10" i="7"/>
  <c r="H9" i="7"/>
  <c r="L24" i="7"/>
  <c r="Q24" i="7"/>
  <c r="P24" i="7"/>
  <c r="K24" i="7"/>
  <c r="J24" i="7"/>
  <c r="O24" i="7"/>
  <c r="N24" i="7"/>
  <c r="I24" i="7"/>
  <c r="M24" i="7"/>
  <c r="H5" i="7"/>
  <c r="H23" i="7" s="1"/>
  <c r="H24" i="7" s="1"/>
  <c r="D23" i="7"/>
  <c r="D24" i="7" s="1"/>
  <c r="Q28" i="7"/>
  <c r="L28" i="7"/>
  <c r="Q30" i="7"/>
  <c r="P30" i="7"/>
  <c r="K28" i="7"/>
  <c r="P28" i="7"/>
  <c r="J28" i="7"/>
  <c r="O28" i="7"/>
  <c r="O30" i="7"/>
  <c r="N30" i="7"/>
  <c r="I28" i="7"/>
  <c r="N28" i="7"/>
  <c r="M30" i="7"/>
  <c r="M28" i="7"/>
  <c r="E28" i="7"/>
  <c r="J30" i="7"/>
  <c r="I30" i="7"/>
  <c r="D27" i="7"/>
  <c r="D28" i="7" s="1"/>
  <c r="H4" i="7"/>
  <c r="H27" i="7" s="1"/>
  <c r="Q29" i="6"/>
  <c r="L26" i="6"/>
  <c r="Q26" i="6"/>
  <c r="P26" i="6"/>
  <c r="K26" i="6"/>
  <c r="P29" i="6"/>
  <c r="J26" i="6"/>
  <c r="O26" i="6"/>
  <c r="O29" i="6"/>
  <c r="I26" i="6"/>
  <c r="N26" i="6"/>
  <c r="N29" i="6"/>
  <c r="M29" i="6"/>
  <c r="M26" i="6"/>
  <c r="H26" i="6"/>
  <c r="E26" i="6"/>
  <c r="J29" i="6"/>
  <c r="D26" i="6"/>
  <c r="I29" i="6"/>
  <c r="D20" i="6"/>
  <c r="H21" i="6"/>
  <c r="H20" i="6" s="1"/>
  <c r="D10" i="6"/>
  <c r="H9" i="6"/>
  <c r="L24" i="6"/>
  <c r="Q24" i="6"/>
  <c r="K24" i="6"/>
  <c r="P24" i="6"/>
  <c r="J24" i="6"/>
  <c r="O24" i="6"/>
  <c r="I24" i="6"/>
  <c r="N24" i="6"/>
  <c r="M24" i="6"/>
  <c r="H5" i="6"/>
  <c r="H23" i="6" s="1"/>
  <c r="H24" i="6" s="1"/>
  <c r="D23" i="6"/>
  <c r="D24" i="6" s="1"/>
  <c r="L28" i="6"/>
  <c r="Q30" i="6"/>
  <c r="Q28" i="6"/>
  <c r="P28" i="6"/>
  <c r="P30" i="6"/>
  <c r="K28" i="6"/>
  <c r="O28" i="6"/>
  <c r="O30" i="6"/>
  <c r="J28" i="6"/>
  <c r="I28" i="6"/>
  <c r="N30" i="6"/>
  <c r="N28" i="6"/>
  <c r="M28" i="6"/>
  <c r="M30" i="6"/>
  <c r="E28" i="6"/>
  <c r="J30" i="6"/>
  <c r="I30" i="6"/>
  <c r="H4" i="6"/>
  <c r="H27" i="6" s="1"/>
  <c r="D27" i="6"/>
  <c r="D28" i="6" s="1"/>
  <c r="Q26" i="5"/>
  <c r="Q29" i="5"/>
  <c r="L26" i="5"/>
  <c r="P29" i="5"/>
  <c r="P26" i="5"/>
  <c r="K26" i="5"/>
  <c r="O26" i="5"/>
  <c r="O29" i="5"/>
  <c r="J26" i="5"/>
  <c r="N29" i="5"/>
  <c r="I26" i="5"/>
  <c r="N26" i="5"/>
  <c r="M26" i="5"/>
  <c r="M29" i="5"/>
  <c r="H26" i="5"/>
  <c r="E26" i="5"/>
  <c r="J29" i="5"/>
  <c r="I29" i="5"/>
  <c r="D26" i="5"/>
  <c r="H21" i="5"/>
  <c r="D20" i="5"/>
  <c r="D10" i="5"/>
  <c r="H9" i="5"/>
  <c r="L24" i="5"/>
  <c r="Q24" i="5"/>
  <c r="K24" i="5"/>
  <c r="P24" i="5"/>
  <c r="J24" i="5"/>
  <c r="O24" i="5"/>
  <c r="I24" i="5"/>
  <c r="N24" i="5"/>
  <c r="M24" i="5"/>
  <c r="D23" i="5"/>
  <c r="D24" i="5" s="1"/>
  <c r="H5" i="5"/>
  <c r="H23" i="5" s="1"/>
  <c r="H24" i="5" s="1"/>
  <c r="Q30" i="5"/>
  <c r="L28" i="5"/>
  <c r="Q28" i="5"/>
  <c r="K28" i="5"/>
  <c r="P28" i="5"/>
  <c r="P30" i="5"/>
  <c r="O28" i="5"/>
  <c r="O30" i="5"/>
  <c r="J28" i="5"/>
  <c r="N28" i="5"/>
  <c r="N30" i="5"/>
  <c r="I28" i="5"/>
  <c r="M30" i="5"/>
  <c r="M28" i="5"/>
  <c r="E28" i="5"/>
  <c r="J30" i="5"/>
  <c r="I30" i="5"/>
  <c r="H4" i="5"/>
  <c r="H27" i="5" s="1"/>
  <c r="D27" i="5"/>
  <c r="D28" i="5" s="1"/>
  <c r="Q26" i="4"/>
  <c r="Q29" i="4"/>
  <c r="L26" i="4"/>
  <c r="K26" i="4"/>
  <c r="P29" i="4"/>
  <c r="P26" i="4"/>
  <c r="O26" i="4"/>
  <c r="J26" i="4"/>
  <c r="O29" i="4"/>
  <c r="I26" i="4"/>
  <c r="N29" i="4"/>
  <c r="N26" i="4"/>
  <c r="M29" i="4"/>
  <c r="M26" i="4"/>
  <c r="H26" i="4"/>
  <c r="J29" i="4"/>
  <c r="E26" i="4"/>
  <c r="I29" i="4"/>
  <c r="D26" i="4"/>
  <c r="D20" i="4"/>
  <c r="H21" i="4"/>
  <c r="H20" i="4" s="1"/>
  <c r="D10" i="4"/>
  <c r="H9" i="4"/>
  <c r="L24" i="4"/>
  <c r="Q24" i="4"/>
  <c r="K24" i="4"/>
  <c r="P24" i="4"/>
  <c r="J24" i="4"/>
  <c r="O24" i="4"/>
  <c r="I24" i="4"/>
  <c r="N24" i="4"/>
  <c r="M24" i="4"/>
  <c r="H5" i="4"/>
  <c r="H23" i="4" s="1"/>
  <c r="H24" i="4" s="1"/>
  <c r="D23" i="4"/>
  <c r="D24" i="4" s="1"/>
  <c r="Q28" i="4"/>
  <c r="L28" i="4"/>
  <c r="Q30" i="4"/>
  <c r="P30" i="4"/>
  <c r="K28" i="4"/>
  <c r="P28" i="4"/>
  <c r="J28" i="4"/>
  <c r="O28" i="4"/>
  <c r="O30" i="4"/>
  <c r="N28" i="4"/>
  <c r="N30" i="4"/>
  <c r="I28" i="4"/>
  <c r="M28" i="4"/>
  <c r="M30" i="4"/>
  <c r="J30" i="4"/>
  <c r="E28" i="4"/>
  <c r="I30" i="4"/>
  <c r="D27" i="4"/>
  <c r="D28" i="4" s="1"/>
  <c r="H4" i="4"/>
  <c r="H27" i="4" s="1"/>
  <c r="Q26" i="3"/>
  <c r="L26" i="3"/>
  <c r="Q29" i="3"/>
  <c r="P26" i="3"/>
  <c r="P29" i="3"/>
  <c r="K26" i="3"/>
  <c r="O29" i="3"/>
  <c r="O26" i="3"/>
  <c r="J26" i="3"/>
  <c r="I26" i="3"/>
  <c r="N29" i="3"/>
  <c r="N26" i="3"/>
  <c r="M29" i="3"/>
  <c r="M26" i="3"/>
  <c r="H26" i="3"/>
  <c r="J29" i="3"/>
  <c r="E26" i="3"/>
  <c r="D26" i="3"/>
  <c r="I29" i="3"/>
  <c r="H9" i="3"/>
  <c r="D10" i="3"/>
  <c r="L24" i="3"/>
  <c r="Q24" i="3"/>
  <c r="P24" i="3"/>
  <c r="K24" i="3"/>
  <c r="J24" i="3"/>
  <c r="O24" i="3"/>
  <c r="N24" i="3"/>
  <c r="I24" i="3"/>
  <c r="M24" i="3"/>
  <c r="D23" i="3"/>
  <c r="D24" i="3" s="1"/>
  <c r="H5" i="3"/>
  <c r="H23" i="3" s="1"/>
  <c r="H24" i="3" s="1"/>
  <c r="L28" i="3"/>
  <c r="Q28" i="3"/>
  <c r="Q30" i="3"/>
  <c r="P28" i="3"/>
  <c r="K28" i="3"/>
  <c r="P30" i="3"/>
  <c r="J28" i="3"/>
  <c r="O30" i="3"/>
  <c r="O28" i="3"/>
  <c r="N30" i="3"/>
  <c r="I28" i="3"/>
  <c r="N28" i="3"/>
  <c r="M28" i="3"/>
  <c r="M30" i="3"/>
  <c r="E28" i="3"/>
  <c r="J30" i="3"/>
  <c r="I30" i="3"/>
  <c r="D27" i="3"/>
  <c r="D28" i="3" s="1"/>
  <c r="H4" i="3"/>
  <c r="H27" i="3" s="1"/>
  <c r="D20" i="3"/>
  <c r="H2" i="3"/>
  <c r="H20" i="3" s="1"/>
  <c r="Q29" i="2"/>
  <c r="Q26" i="2"/>
  <c r="L26" i="2"/>
  <c r="P26" i="2"/>
  <c r="K26" i="2"/>
  <c r="P29" i="2"/>
  <c r="O29" i="2"/>
  <c r="O26" i="2"/>
  <c r="J26" i="2"/>
  <c r="N29" i="2"/>
  <c r="N26" i="2"/>
  <c r="I26" i="2"/>
  <c r="H26" i="2"/>
  <c r="M29" i="2"/>
  <c r="M26" i="2"/>
  <c r="J29" i="2"/>
  <c r="E26" i="2"/>
  <c r="I29" i="2"/>
  <c r="D26" i="2"/>
  <c r="H21" i="2"/>
  <c r="D20" i="2"/>
  <c r="D10" i="2"/>
  <c r="H9" i="2"/>
  <c r="L24" i="2"/>
  <c r="Q24" i="2"/>
  <c r="K24" i="2"/>
  <c r="P24" i="2"/>
  <c r="J24" i="2"/>
  <c r="O24" i="2"/>
  <c r="I24" i="2"/>
  <c r="N24" i="2"/>
  <c r="M24" i="2"/>
  <c r="D23" i="2"/>
  <c r="D24" i="2" s="1"/>
  <c r="H5" i="2"/>
  <c r="H23" i="2" s="1"/>
  <c r="H24" i="2" s="1"/>
  <c r="Q30" i="2"/>
  <c r="L28" i="2"/>
  <c r="Q28" i="2"/>
  <c r="P28" i="2"/>
  <c r="K28" i="2"/>
  <c r="P30" i="2"/>
  <c r="J28" i="2"/>
  <c r="O28" i="2"/>
  <c r="O30" i="2"/>
  <c r="I28" i="2"/>
  <c r="N28" i="2"/>
  <c r="N30" i="2"/>
  <c r="M30" i="2"/>
  <c r="M28" i="2"/>
  <c r="J30" i="2"/>
  <c r="E28" i="2"/>
  <c r="I30" i="2"/>
  <c r="D27" i="2"/>
  <c r="D28" i="2" s="1"/>
  <c r="H4" i="2"/>
  <c r="H27" i="2" s="1"/>
  <c r="Q29" i="1"/>
  <c r="L26" i="1"/>
  <c r="Q26" i="1"/>
  <c r="K26" i="1"/>
  <c r="P29" i="1"/>
  <c r="P26" i="1"/>
  <c r="J26" i="1"/>
  <c r="O29" i="1"/>
  <c r="O26" i="1"/>
  <c r="N29" i="1"/>
  <c r="N26" i="1"/>
  <c r="I26" i="1"/>
  <c r="M29" i="1"/>
  <c r="H26" i="1"/>
  <c r="M26" i="1"/>
  <c r="E26" i="1"/>
  <c r="J29" i="1"/>
  <c r="I29" i="1"/>
  <c r="D26" i="1"/>
  <c r="H21" i="1"/>
  <c r="D20" i="1"/>
  <c r="D10" i="1"/>
  <c r="H9" i="1"/>
  <c r="L24" i="1"/>
  <c r="Q24" i="1"/>
  <c r="K24" i="1"/>
  <c r="P24" i="1"/>
  <c r="J24" i="1"/>
  <c r="O24" i="1"/>
  <c r="I24" i="1"/>
  <c r="N24" i="1"/>
  <c r="M24" i="1"/>
  <c r="H5" i="1"/>
  <c r="H23" i="1" s="1"/>
  <c r="H24" i="1" s="1"/>
  <c r="D23" i="1"/>
  <c r="D24" i="1" s="1"/>
  <c r="Q30" i="1"/>
  <c r="Q28" i="1"/>
  <c r="L28" i="1"/>
  <c r="P28" i="1"/>
  <c r="P30" i="1"/>
  <c r="K28" i="1"/>
  <c r="J28" i="1"/>
  <c r="O30" i="1"/>
  <c r="O28" i="1"/>
  <c r="I28" i="1"/>
  <c r="N28" i="1"/>
  <c r="N30" i="1"/>
  <c r="M28" i="1"/>
  <c r="M30" i="1"/>
  <c r="E28" i="1"/>
  <c r="J30" i="1"/>
  <c r="I30" i="1"/>
  <c r="H4" i="1"/>
  <c r="H27" i="1" s="1"/>
  <c r="D27" i="1"/>
  <c r="D28" i="1" s="1"/>
  <c r="E24" i="100"/>
  <c r="E24" i="99"/>
  <c r="E24" i="90"/>
  <c r="E24" i="89"/>
  <c r="E24" i="85"/>
  <c r="E24" i="84"/>
  <c r="E24" i="73"/>
  <c r="E24" i="72"/>
  <c r="E24" i="63"/>
  <c r="E24" i="61"/>
  <c r="E24" i="59"/>
  <c r="E24" i="52"/>
  <c r="E24" i="51"/>
  <c r="E24" i="40"/>
  <c r="E24" i="7"/>
  <c r="E24" i="34"/>
  <c r="E24" i="33"/>
  <c r="E24" i="31"/>
  <c r="E24" i="30"/>
  <c r="E24" i="29"/>
  <c r="E24" i="28"/>
  <c r="E24" i="27"/>
  <c r="E24" i="26"/>
  <c r="E24" i="24"/>
  <c r="E24" i="22"/>
  <c r="E24" i="21"/>
  <c r="E24" i="20"/>
  <c r="E24" i="19"/>
  <c r="E24" i="18"/>
  <c r="E24" i="17"/>
  <c r="E24" i="16"/>
  <c r="E24" i="15"/>
  <c r="E24" i="14"/>
  <c r="E24" i="12"/>
  <c r="E24" i="11"/>
  <c r="E24" i="10"/>
  <c r="E24" i="5"/>
  <c r="E24" i="98"/>
  <c r="E24" i="95"/>
  <c r="E24" i="92"/>
  <c r="E24" i="91"/>
  <c r="E24" i="87"/>
  <c r="E24" i="76"/>
  <c r="E24" i="75"/>
  <c r="E24" i="70"/>
  <c r="E24" i="66"/>
  <c r="E24" i="65"/>
  <c r="E24" i="53"/>
  <c r="E24" i="46"/>
  <c r="E24" i="45"/>
  <c r="E24" i="42"/>
  <c r="E24" i="38"/>
  <c r="E24" i="37"/>
  <c r="E24" i="36"/>
  <c r="E24" i="35"/>
  <c r="E24" i="6"/>
  <c r="E24" i="4"/>
  <c r="E24" i="2"/>
  <c r="E24" i="97"/>
  <c r="E24" i="96"/>
  <c r="E24" i="94"/>
  <c r="E24" i="93"/>
  <c r="E24" i="88"/>
  <c r="E24" i="86"/>
  <c r="E24" i="83"/>
  <c r="E24" i="82"/>
  <c r="E24" i="81"/>
  <c r="E24" i="80"/>
  <c r="E24" i="78"/>
  <c r="E24" i="77"/>
  <c r="E24" i="74"/>
  <c r="E24" i="71"/>
  <c r="E24" i="69"/>
  <c r="E24" i="68"/>
  <c r="E24" i="67"/>
  <c r="E24" i="64"/>
  <c r="E24" i="62"/>
  <c r="E24" i="60"/>
  <c r="E24" i="57"/>
  <c r="E24" i="56"/>
  <c r="E24" i="55"/>
  <c r="E24" i="54"/>
  <c r="E24" i="50"/>
  <c r="E24" i="47"/>
  <c r="E24" i="3"/>
  <c r="E24" i="1"/>
  <c r="H20" i="2" l="1"/>
  <c r="H20" i="1"/>
  <c r="H20" i="9"/>
  <c r="H20" i="8"/>
  <c r="H20" i="7"/>
  <c r="H20" i="5"/>
  <c r="H20" i="50"/>
  <c r="H20" i="49"/>
  <c r="H20" i="47"/>
  <c r="H20" i="15"/>
  <c r="H20" i="20"/>
  <c r="H20" i="51"/>
  <c r="H30" i="79"/>
  <c r="H28" i="79"/>
  <c r="H30" i="48"/>
  <c r="H28" i="48"/>
  <c r="H27" i="41"/>
  <c r="H20" i="41"/>
  <c r="H28" i="25"/>
  <c r="H30" i="25"/>
  <c r="H28" i="13"/>
  <c r="H30" i="13"/>
  <c r="H30" i="100"/>
  <c r="H28" i="100"/>
  <c r="H30" i="99"/>
  <c r="H28" i="99"/>
  <c r="H30" i="98"/>
  <c r="H28" i="98"/>
  <c r="H30" i="97"/>
  <c r="H28" i="97"/>
  <c r="H30" i="96"/>
  <c r="H28" i="96"/>
  <c r="H30" i="95"/>
  <c r="H28" i="95"/>
  <c r="H30" i="94"/>
  <c r="H28" i="94"/>
  <c r="H30" i="93"/>
  <c r="H28" i="93"/>
  <c r="H30" i="92"/>
  <c r="H28" i="92"/>
  <c r="H30" i="91"/>
  <c r="H28" i="91"/>
  <c r="H30" i="90"/>
  <c r="H28" i="90"/>
  <c r="H30" i="89"/>
  <c r="H28" i="89"/>
  <c r="H30" i="88"/>
  <c r="H28" i="88"/>
  <c r="H30" i="87"/>
  <c r="H28" i="87"/>
  <c r="H30" i="86"/>
  <c r="H28" i="86"/>
  <c r="H30" i="85"/>
  <c r="H28" i="85"/>
  <c r="H30" i="84"/>
  <c r="H28" i="84"/>
  <c r="H30" i="83"/>
  <c r="H28" i="83"/>
  <c r="H30" i="82"/>
  <c r="H28" i="82"/>
  <c r="H30" i="81"/>
  <c r="H28" i="81"/>
  <c r="H30" i="80"/>
  <c r="H28" i="80"/>
  <c r="H30" i="78"/>
  <c r="H28" i="78"/>
  <c r="H30" i="77"/>
  <c r="H28" i="77"/>
  <c r="H30" i="76"/>
  <c r="H28" i="76"/>
  <c r="H30" i="75"/>
  <c r="H28" i="75"/>
  <c r="H30" i="74"/>
  <c r="H28" i="74"/>
  <c r="H30" i="73"/>
  <c r="H28" i="73"/>
  <c r="H30" i="72"/>
  <c r="H28" i="72"/>
  <c r="H30" i="71"/>
  <c r="H28" i="71"/>
  <c r="H30" i="70"/>
  <c r="H28" i="70"/>
  <c r="H30" i="69"/>
  <c r="H28" i="69"/>
  <c r="H30" i="68"/>
  <c r="H28" i="68"/>
  <c r="H30" i="67"/>
  <c r="H28" i="67"/>
  <c r="H30" i="66"/>
  <c r="H28" i="66"/>
  <c r="H30" i="65"/>
  <c r="H28" i="65"/>
  <c r="H30" i="64"/>
  <c r="H28" i="64"/>
  <c r="H30" i="63"/>
  <c r="H28" i="63"/>
  <c r="H30" i="62"/>
  <c r="H28" i="62"/>
  <c r="H30" i="61"/>
  <c r="H28" i="61"/>
  <c r="H30" i="60"/>
  <c r="H28" i="60"/>
  <c r="H30" i="59"/>
  <c r="H28" i="59"/>
  <c r="H30" i="58"/>
  <c r="H28" i="58"/>
  <c r="H30" i="57"/>
  <c r="H28" i="57"/>
  <c r="H30" i="56"/>
  <c r="H28" i="56"/>
  <c r="H30" i="55"/>
  <c r="H28" i="55"/>
  <c r="H30" i="54"/>
  <c r="H28" i="54"/>
  <c r="H30" i="53"/>
  <c r="H28" i="53"/>
  <c r="H30" i="52"/>
  <c r="H28" i="52"/>
  <c r="H30" i="51"/>
  <c r="H28" i="51"/>
  <c r="H30" i="50"/>
  <c r="H28" i="50"/>
  <c r="H30" i="49"/>
  <c r="H28" i="49"/>
  <c r="H30" i="47"/>
  <c r="H28" i="47"/>
  <c r="H30" i="46"/>
  <c r="H28" i="46"/>
  <c r="H30" i="45"/>
  <c r="H28" i="45"/>
  <c r="H30" i="44"/>
  <c r="H28" i="44"/>
  <c r="H30" i="43"/>
  <c r="H28" i="43"/>
  <c r="H30" i="42"/>
  <c r="H28" i="42"/>
  <c r="H30" i="40"/>
  <c r="H28" i="40"/>
  <c r="H30" i="39"/>
  <c r="H28" i="39"/>
  <c r="H30" i="38"/>
  <c r="H28" i="38"/>
  <c r="H30" i="37"/>
  <c r="H28" i="37"/>
  <c r="H30" i="36"/>
  <c r="H28" i="36"/>
  <c r="H30" i="35"/>
  <c r="H28" i="35"/>
  <c r="H30" i="34"/>
  <c r="H28" i="34"/>
  <c r="H30" i="33"/>
  <c r="H28" i="33"/>
  <c r="H30" i="32"/>
  <c r="H28" i="32"/>
  <c r="H30" i="31"/>
  <c r="H28" i="31"/>
  <c r="H30" i="30"/>
  <c r="H28" i="30"/>
  <c r="H30" i="29"/>
  <c r="H28" i="29"/>
  <c r="H30" i="28"/>
  <c r="H28" i="28"/>
  <c r="H30" i="27"/>
  <c r="H28" i="27"/>
  <c r="H30" i="26"/>
  <c r="H28" i="26"/>
  <c r="H30" i="24"/>
  <c r="H28" i="24"/>
  <c r="H30" i="23"/>
  <c r="H28" i="23"/>
  <c r="H30" i="22"/>
  <c r="H28" i="22"/>
  <c r="H30" i="21"/>
  <c r="H28" i="21"/>
  <c r="H30" i="20"/>
  <c r="H28" i="20"/>
  <c r="H30" i="19"/>
  <c r="H28" i="19"/>
  <c r="H30" i="18"/>
  <c r="H28" i="18"/>
  <c r="H30" i="17"/>
  <c r="H28" i="17"/>
  <c r="H30" i="16"/>
  <c r="H28" i="16"/>
  <c r="H30" i="15"/>
  <c r="H28" i="15"/>
  <c r="H30" i="14"/>
  <c r="H28" i="14"/>
  <c r="H30" i="12"/>
  <c r="H28" i="12"/>
  <c r="H30" i="11"/>
  <c r="H28" i="11"/>
  <c r="H30" i="10"/>
  <c r="H28" i="10"/>
  <c r="H30" i="9"/>
  <c r="H28" i="9"/>
  <c r="H30" i="8"/>
  <c r="H28" i="8"/>
  <c r="H30" i="7"/>
  <c r="H28" i="7"/>
  <c r="H30" i="6"/>
  <c r="H28" i="6"/>
  <c r="H30" i="5"/>
  <c r="H28" i="5"/>
  <c r="H30" i="4"/>
  <c r="H28" i="4"/>
  <c r="H30" i="3"/>
  <c r="H28" i="3"/>
  <c r="H30" i="2"/>
  <c r="H28" i="2"/>
  <c r="H30" i="1"/>
  <c r="H28" i="1"/>
  <c r="H28" i="41" l="1"/>
  <c r="H30" i="4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0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</futureMetadata>
  <valueMetadata count="50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</valueMetadata>
</metadata>
</file>

<file path=xl/sharedStrings.xml><?xml version="1.0" encoding="utf-8"?>
<sst xmlns="http://schemas.openxmlformats.org/spreadsheetml/2006/main" count="24511" uniqueCount="1816">
  <si>
    <t>TUGU</t>
  </si>
  <si>
    <t>Q1</t>
  </si>
  <si>
    <t>Q2</t>
  </si>
  <si>
    <t>tahun Berjalan</t>
  </si>
  <si>
    <t>XIDX:TUGU</t>
  </si>
  <si>
    <t>LABA KOTOR</t>
  </si>
  <si>
    <t>Total Pendapatan</t>
  </si>
  <si>
    <t>BERSIH</t>
  </si>
  <si>
    <t>Pemilik Entitas Induk</t>
  </si>
  <si>
    <t>EQUITY</t>
  </si>
  <si>
    <t>Total Ekuitas</t>
  </si>
  <si>
    <t>SAHAM BEREDAR</t>
  </si>
  <si>
    <t>Share Outstanding</t>
  </si>
  <si>
    <t>Free cash flow (Quarter)</t>
  </si>
  <si>
    <t>FCF</t>
  </si>
  <si>
    <t>Free cash flow (Annual)</t>
  </si>
  <si>
    <t>Free cash flow per share (Quarter)</t>
  </si>
  <si>
    <t>Free cash flow per share (Annual)</t>
  </si>
  <si>
    <t>Price to Free Cash Flow (P/FCF)</t>
  </si>
  <si>
    <t>Total Kas</t>
  </si>
  <si>
    <t>Kas Dan Setara Kas</t>
  </si>
  <si>
    <t>Net Debt (Quarter)</t>
  </si>
  <si>
    <t>Net hutang sudah di kurangi kas</t>
  </si>
  <si>
    <t>Net Debt (Annual)</t>
  </si>
  <si>
    <t>Total Debt (Quarter)</t>
  </si>
  <si>
    <t>WACC</t>
  </si>
  <si>
    <t>Total Debt (Annual)</t>
  </si>
  <si>
    <t>Beban Keuangan</t>
  </si>
  <si>
    <t>Beban Pajak Penghasilan</t>
  </si>
  <si>
    <t>Laba Sebelum Pajak</t>
  </si>
  <si>
    <t>Cara Membaca P/FCF</t>
  </si>
  <si>
    <t>Rendah (misal &lt; 15)</t>
  </si>
  <si>
    <t>12M 2025</t>
  </si>
  <si>
    <t>12M 2024</t>
  </si>
  <si>
    <t>12M 2023</t>
  </si>
  <si>
    <t>12M 2022</t>
  </si>
  <si>
    <t>12M 2021</t>
  </si>
  <si>
    <t>12M 2020</t>
  </si>
  <si>
    <t>12M 2019</t>
  </si>
  <si>
    <t>12M 2018</t>
  </si>
  <si>
    <t>12M 2017</t>
  </si>
  <si>
    <t>Tinggi (misal &gt; 30)</t>
  </si>
  <si>
    <t>Dalam IDR</t>
  </si>
  <si>
    <t>FCF negatif — perusahaan belum menghasilkan kas bebas</t>
  </si>
  <si>
    <t>Market Cap</t>
  </si>
  <si>
    <t>MANUAL</t>
  </si>
  <si>
    <t>ROE</t>
  </si>
  <si>
    <t>ROE 5 Tahun</t>
  </si>
  <si>
    <t>EPS</t>
  </si>
  <si>
    <t>EPS (Annual)</t>
  </si>
  <si>
    <t>EPS Growth 5 Tahun</t>
  </si>
  <si>
    <t>SPS</t>
  </si>
  <si>
    <t>SPS Growth 5 Tahun</t>
  </si>
  <si>
    <t>EPS Growth (Annual)</t>
  </si>
  <si>
    <t>SPS Growth (Annual)</t>
  </si>
  <si>
    <t>Book Value Per Share (quarter)</t>
  </si>
  <si>
    <t>Book Value</t>
  </si>
  <si>
    <t>Book Value Per Share (Annual)</t>
  </si>
  <si>
    <t>Price to Book Value (quarter)</t>
  </si>
  <si>
    <t>PBV</t>
  </si>
  <si>
    <t>Price to Book Value (Annual)</t>
  </si>
  <si>
    <t>PE Ratio (quarter)</t>
  </si>
  <si>
    <t>PER</t>
  </si>
  <si>
    <t>PE Ratio (Annual)</t>
  </si>
  <si>
    <t>Price to Sales (Quarter)</t>
  </si>
  <si>
    <t>PSR</t>
  </si>
  <si>
    <t>Price to Sales (Annual)</t>
  </si>
  <si>
    <t>DPR</t>
  </si>
  <si>
    <t>Net Income - Payout Ratio</t>
  </si>
  <si>
    <t>DPS</t>
  </si>
  <si>
    <t>EPS - Div (TTM)</t>
  </si>
  <si>
    <t>Q2 2026</t>
  </si>
  <si>
    <t>Q1 2026</t>
  </si>
  <si>
    <t>Q4 2025</t>
  </si>
  <si>
    <t>Q3 2025</t>
  </si>
  <si>
    <t>Income Statement</t>
  </si>
  <si>
    <t>Premi Bruto</t>
  </si>
  <si>
    <t>Premi Reasuransi</t>
  </si>
  <si>
    <t>Penurunan (Kenaikan) Prem...</t>
  </si>
  <si>
    <t>Pendapatan Komisi</t>
  </si>
  <si>
    <t>Hasil Investasi</t>
  </si>
  <si>
    <t>Others</t>
  </si>
  <si>
    <t>Total Beban Usaha</t>
  </si>
  <si>
    <t>Beban Underwriting</t>
  </si>
  <si>
    <t>Klaim Bruto</t>
  </si>
  <si>
    <t>Klaim Reasuransi</t>
  </si>
  <si>
    <t>Perubahan Bersih Estimasi...</t>
  </si>
  <si>
    <t>Beban Usaha</t>
  </si>
  <si>
    <t>Pendapatan Operasional La...</t>
  </si>
  <si>
    <t>Laba Usaha</t>
  </si>
  <si>
    <t>Penghasilan/Beban Lain-Lain</t>
  </si>
  <si>
    <t>Bagian Atas Hasil Bersih ...</t>
  </si>
  <si>
    <t>Total Penghasilan/Beban Lain-...</t>
  </si>
  <si>
    <t>Laba Bersih Dari Operasi Yang D...</t>
  </si>
  <si>
    <t>Operasi Yang Dihentikan</t>
  </si>
  <si>
    <t>Laba Bersih Tahun Berjalan</t>
  </si>
  <si>
    <t>Pendapatan Komprehensif Lain</t>
  </si>
  <si>
    <t>Jumlah Laba Komprehensif</t>
  </si>
  <si>
    <t>Laba Bersih Yang Dapat Diatribu...</t>
  </si>
  <si>
    <t>Kepentingan Non-Pegendali</t>
  </si>
  <si>
    <t>Total Laba Bersih Yang Dapat ...</t>
  </si>
  <si>
    <t>Laba Komprehensif Yang Dapat Di...</t>
  </si>
  <si>
    <t>Total Laba Komprehensif Yang ...</t>
  </si>
  <si>
    <t>Balance Sheet</t>
  </si>
  <si>
    <t>Aset</t>
  </si>
  <si>
    <t>Deposito Berjangka</t>
  </si>
  <si>
    <t>Investasi Pada Entitas As...</t>
  </si>
  <si>
    <t>Properti Investasi</t>
  </si>
  <si>
    <t>Piutang Premi</t>
  </si>
  <si>
    <t>Piutang Reasuransi</t>
  </si>
  <si>
    <t>Piutang Lain-Lain</t>
  </si>
  <si>
    <t>Aset Tetap</t>
  </si>
  <si>
    <t>Aset Reasuransi</t>
  </si>
  <si>
    <t>Aset Tak Berwujud</t>
  </si>
  <si>
    <t>Aset Pajak Tangguhan</t>
  </si>
  <si>
    <t>Total Aset</t>
  </si>
  <si>
    <t>Liabilitas Dan Ekuitas</t>
  </si>
  <si>
    <t>Liabilitas</t>
  </si>
  <si>
    <t>Utang Reasuransi</t>
  </si>
  <si>
    <t>Utang Klaim</t>
  </si>
  <si>
    <t>Beban Akrual</t>
  </si>
  <si>
    <t>Utang Lain-Lain</t>
  </si>
  <si>
    <t>Pinjaman Yang Diterima</t>
  </si>
  <si>
    <t>Utang Pembiayaan Konsume...</t>
  </si>
  <si>
    <t>Liabilitas Kontrak Asura...</t>
  </si>
  <si>
    <t>Estimasi Liabilitas Klai...</t>
  </si>
  <si>
    <t>Premi Yang Belum Merupak...</t>
  </si>
  <si>
    <t>Liabilitas Pajak Tangguh...</t>
  </si>
  <si>
    <t>Total Liabilitas</t>
  </si>
  <si>
    <t>Ekuitas</t>
  </si>
  <si>
    <t>Modal Saham</t>
  </si>
  <si>
    <t>Tambahan Modal Disetor</t>
  </si>
  <si>
    <t>Saldo Laba</t>
  </si>
  <si>
    <t>Telah Ditentukan Peng...</t>
  </si>
  <si>
    <t>Belum Ditentukan Peng...</t>
  </si>
  <si>
    <t>Total Saldo Laba</t>
  </si>
  <si>
    <t>Kepentingan Non Pengenda...</t>
  </si>
  <si>
    <t>Total Liabilitas Dan Ekuitas</t>
  </si>
  <si>
    <t>Saham Beredar</t>
  </si>
  <si>
    <t>Cash Flow</t>
  </si>
  <si>
    <t>Arus Kas Dari Aktivitas Operasi</t>
  </si>
  <si>
    <t>Penerimaan Kas Dari Kontr...</t>
  </si>
  <si>
    <t>Pembayaran Kas Untuk Kont...</t>
  </si>
  <si>
    <t>Penerimaan Kas Dari Terta...</t>
  </si>
  <si>
    <t>Pembayaran Kas Kepada Ter...</t>
  </si>
  <si>
    <t>Arus Kas Bersih Operasi D...</t>
  </si>
  <si>
    <t>Penerimaan Atas Litigasi</t>
  </si>
  <si>
    <t>Penerimaan Klaim Atas Pen...</t>
  </si>
  <si>
    <t>Pembayaran Pajak Penghasi...</t>
  </si>
  <si>
    <t>Total Arus Kas Dari Aktivitas...</t>
  </si>
  <si>
    <t>Arus Kas Dari Aktivitas Investa...</t>
  </si>
  <si>
    <t>Arus Kas Bersih Investasi...</t>
  </si>
  <si>
    <t>Penerimaan Bunga</t>
  </si>
  <si>
    <t>Penerimaan Dividen</t>
  </si>
  <si>
    <t>Penempatan Investasi</t>
  </si>
  <si>
    <t>Penambahan Investasi Pada...</t>
  </si>
  <si>
    <t>Perolehan Properti Invest...</t>
  </si>
  <si>
    <t>Uang Muka Penambahan Moda...</t>
  </si>
  <si>
    <t>Perolehan Aset Tetap</t>
  </si>
  <si>
    <t>Perolehan Investasi Lainn...</t>
  </si>
  <si>
    <t>Hasil Penjualan Aset Teta...</t>
  </si>
  <si>
    <t>Arus Kas Dari Aktivitas Pendana...</t>
  </si>
  <si>
    <t>Pembayaran Dividen</t>
  </si>
  <si>
    <t>Pembayaran Bunga</t>
  </si>
  <si>
    <t>Pembayaran Pinjaman Diter...</t>
  </si>
  <si>
    <t>Penerimaan Kas Atas Penaw...</t>
  </si>
  <si>
    <t>Penggunaan Biaya Emisi</t>
  </si>
  <si>
    <t>Pembayaran Utang Sewa Pem...</t>
  </si>
  <si>
    <t>Pembayaran Liabilitas Sew...</t>
  </si>
  <si>
    <t>Penambahan Pinjaman Diter...</t>
  </si>
  <si>
    <t>Pembayaran Bunga Sewa Pem...</t>
  </si>
  <si>
    <t>Uang Muka Setoran Modal</t>
  </si>
  <si>
    <t>Kontribusi Modal Entitas ...</t>
  </si>
  <si>
    <t>Kenaikan (Penurunan) Bersih Kas...</t>
  </si>
  <si>
    <t>Dampak Neto Perubahan Nilai Tuk...</t>
  </si>
  <si>
    <t>Cadangan Kerugian Penurunan Nil...</t>
  </si>
  <si>
    <t>Kas Dan Setara Kas Awal Periode</t>
  </si>
  <si>
    <t>Kas Dan Setara Kas Akhir Period...</t>
  </si>
  <si>
    <t>Key Ratio</t>
  </si>
  <si>
    <t>EPS (Quarter)</t>
  </si>
  <si>
    <t>PE Ratio (Quarter)</t>
  </si>
  <si>
    <t>EBITDA (Quarter)</t>
  </si>
  <si>
    <t>Return on Assets (Quarter)</t>
  </si>
  <si>
    <t>Return on Equity (Quarter)</t>
  </si>
  <si>
    <t>Return on Capital Employed (Quarter)</t>
  </si>
  <si>
    <t>Interest Coverage (Quarter)</t>
  </si>
  <si>
    <t>Total Equity (Quarter)</t>
  </si>
  <si>
    <t>Price to Book Value (Quarter)</t>
  </si>
  <si>
    <t>Book Value Per Share (Quarter)</t>
  </si>
  <si>
    <t>Price to Tang. Book Value (Quarter)</t>
  </si>
  <si>
    <t>Tang. Book Value Per Share (Quarter)</t>
  </si>
  <si>
    <t>Short-term Debt (Quarter)</t>
  </si>
  <si>
    <t>Long-term Debt (Quarter)</t>
  </si>
  <si>
    <t>Common Equity</t>
  </si>
  <si>
    <t>Working Capital (Quarter)</t>
  </si>
  <si>
    <t>Operating Cash Flow (Quarter)</t>
  </si>
  <si>
    <t>Capital expenditure (Quarter)</t>
  </si>
  <si>
    <t>EBITDA (Annual)</t>
  </si>
  <si>
    <t>Return on Assets (Annual)</t>
  </si>
  <si>
    <t>Return on Equity (Annual)</t>
  </si>
  <si>
    <t>Return on Capital Employed (Annual)</t>
  </si>
  <si>
    <t>Interest Coverage (Annual)</t>
  </si>
  <si>
    <t>Price to Tang. Book Value (Annual)</t>
  </si>
  <si>
    <t>Tang. Book Value Per Share (Annual)</t>
  </si>
  <si>
    <t>Short-term Debt (Annual)</t>
  </si>
  <si>
    <t>Long-term Debt (Annual)</t>
  </si>
  <si>
    <t>Working capital (Annual)</t>
  </si>
  <si>
    <t>Operating Cash Flow (Annual)</t>
  </si>
  <si>
    <t>Capital expenditure (Annual)</t>
  </si>
  <si>
    <t>MSIN</t>
  </si>
  <si>
    <t>XIDX:MSIN</t>
  </si>
  <si>
    <t>Total Beban Pokok Penjualan</t>
  </si>
  <si>
    <t>Laba Kotor</t>
  </si>
  <si>
    <t>Beban Umum Dan Administra...</t>
  </si>
  <si>
    <t>Beban Penyusutan</t>
  </si>
  <si>
    <t>Pendapatan Keuangan</t>
  </si>
  <si>
    <t>Aset Lancar</t>
  </si>
  <si>
    <t>Piutang Usaha</t>
  </si>
  <si>
    <t>Pihak Berelasi</t>
  </si>
  <si>
    <t>Pihak Ketiga</t>
  </si>
  <si>
    <t>Total Piutang Usaha</t>
  </si>
  <si>
    <t>Total Piutang Lain-Lai...</t>
  </si>
  <si>
    <t>Persediaan</t>
  </si>
  <si>
    <t>Total Aset Lancar</t>
  </si>
  <si>
    <t>Aset Tidak Lancar</t>
  </si>
  <si>
    <t>Goodwill</t>
  </si>
  <si>
    <t>Investasi Jangka Panjang</t>
  </si>
  <si>
    <t>Tanah Untuk Dikembangkan</t>
  </si>
  <si>
    <t>Total Aset Tidak Lancar</t>
  </si>
  <si>
    <t>Liabilitas Jangka Pendek</t>
  </si>
  <si>
    <t>Utang Usaha</t>
  </si>
  <si>
    <t>Total Utang Usaha</t>
  </si>
  <si>
    <t>Total Utang Lain-La...</t>
  </si>
  <si>
    <t>Utang Pajak</t>
  </si>
  <si>
    <t>Utang Pembelian Aset ...</t>
  </si>
  <si>
    <t>Utang Bank Jangka Pan...</t>
  </si>
  <si>
    <t>Utang Bank Jangka Pen...</t>
  </si>
  <si>
    <t>Total Liabilitas Jangk...</t>
  </si>
  <si>
    <t>Liabilitas Jangka Panjan...</t>
  </si>
  <si>
    <t>Liabilitas Jangka Pan...</t>
  </si>
  <si>
    <t>Liabilitas Pajak Tang...</t>
  </si>
  <si>
    <t>Penerimaan Kas Dari Pelan...</t>
  </si>
  <si>
    <t>Pembayaran Kas Kepada Pem...</t>
  </si>
  <si>
    <t>Pembayaran Kas Kepada Pe...</t>
  </si>
  <si>
    <t>Pembayaran Kepada Karyaw...</t>
  </si>
  <si>
    <t>Total Pembayaran Kas Ke...</t>
  </si>
  <si>
    <t>Pembayaran Bungan Pinjama...</t>
  </si>
  <si>
    <t>Pembayaran Bunga Pinjama...</t>
  </si>
  <si>
    <t>Pembayaran Pajak Penghas...</t>
  </si>
  <si>
    <t>Total Pembayaran Bungan...</t>
  </si>
  <si>
    <t>Pembelian Unit Bisnis</t>
  </si>
  <si>
    <t>Kas Bersih Yang Diperoleh...</t>
  </si>
  <si>
    <t>Uang Muka Perolehan Aset ...</t>
  </si>
  <si>
    <t>Uang Muka Untuk Perolehan...</t>
  </si>
  <si>
    <t>Penambahan Aset Tidak Ber...</t>
  </si>
  <si>
    <t>Perolehan Aset Konten</t>
  </si>
  <si>
    <t>Hasil Pelepasan Aset Teta...</t>
  </si>
  <si>
    <t>Hasil Pelepasan Investasi...</t>
  </si>
  <si>
    <t>Penempatan Uang Muka Seto...</t>
  </si>
  <si>
    <t>Investasi Pada Obligasi</t>
  </si>
  <si>
    <t>Investasi Perolehan Entit...</t>
  </si>
  <si>
    <t>Penambahan Content Librar...</t>
  </si>
  <si>
    <t>Penerimaan Dari Aset Keua...</t>
  </si>
  <si>
    <t>Penambahan Aset Keuangan ...</t>
  </si>
  <si>
    <t>Penambahan Aset Konten</t>
  </si>
  <si>
    <t>Pelepasan Uang Muka Inves...</t>
  </si>
  <si>
    <t>Pelepasan Investasi Asosi...</t>
  </si>
  <si>
    <t>Perolehan Dana Penawaran ...</t>
  </si>
  <si>
    <t>Setoran Modal Pemegang Sa...</t>
  </si>
  <si>
    <t>Penerimaan Utang Jangka P...</t>
  </si>
  <si>
    <t>Pembayaran Utang Jangka P...</t>
  </si>
  <si>
    <t>Pembayaran Utang Bank Jan...</t>
  </si>
  <si>
    <t>Penambahan Utang Pembelia...</t>
  </si>
  <si>
    <t>Pembayaran Utang Pembelia...</t>
  </si>
  <si>
    <t>Penerimaan Dari Penerbita...</t>
  </si>
  <si>
    <t>Pembelian Saham Diperoleh...</t>
  </si>
  <si>
    <t>Pembayaran Dividen Kas</t>
  </si>
  <si>
    <t>Pembayaran Dividen Entita...</t>
  </si>
  <si>
    <t>Pembayaran Kembali Utang ...</t>
  </si>
  <si>
    <t>Pembayaran Utang Pihak Be...</t>
  </si>
  <si>
    <t>SWAT</t>
  </si>
  <si>
    <t>XIDX:SWAT</t>
  </si>
  <si>
    <t>Q2 2025</t>
  </si>
  <si>
    <t>Q1 2025</t>
  </si>
  <si>
    <t>Beban Penjualan</t>
  </si>
  <si>
    <t>Bagian Lancar Atas Li...</t>
  </si>
  <si>
    <t>Utang Bank</t>
  </si>
  <si>
    <t>Utang Pembiayaan ...</t>
  </si>
  <si>
    <t>Total Bagian Lancar...</t>
  </si>
  <si>
    <t>Utang Pemegang Saham</t>
  </si>
  <si>
    <t>Total Liabilitas Ja...</t>
  </si>
  <si>
    <t>Utang Lain Jangka Pan...</t>
  </si>
  <si>
    <t>Penerimaan Dari Pelanggan</t>
  </si>
  <si>
    <t>Pembayaran Kepada Pemasok</t>
  </si>
  <si>
    <t>Pembayaran Kas Untuk Beba...</t>
  </si>
  <si>
    <t>Penerimaan Kas Lainnya Da...</t>
  </si>
  <si>
    <t>Penerimaan Penghasilan Ke...</t>
  </si>
  <si>
    <t>Pembayaran Biaya Keuangan</t>
  </si>
  <si>
    <t>Penerimaan Restitusi Paja...</t>
  </si>
  <si>
    <t>Penerimaan (Pembayaran) K...</t>
  </si>
  <si>
    <t>Penerimaan Kas Brutountuk...</t>
  </si>
  <si>
    <t>Pembayaran Kas Brutountuk...</t>
  </si>
  <si>
    <t>Penerimaan Penawaran Umum...</t>
  </si>
  <si>
    <t>Pembayaran Utang Pemegang...</t>
  </si>
  <si>
    <t>Penerimaan Dari Utang Pem...</t>
  </si>
  <si>
    <t>Biaya Emisi</t>
  </si>
  <si>
    <t>Kenaikan Piutang Lain-Lai...</t>
  </si>
  <si>
    <t>Penerimaan Utang Lain-Lai...</t>
  </si>
  <si>
    <t>Pembayaran Utang Lain-Lai...</t>
  </si>
  <si>
    <t>Utang Lain-Lain - Pihak B...</t>
  </si>
  <si>
    <t>Kenaikan (Penurunan) Utan...</t>
  </si>
  <si>
    <t>Penerimaan Utang Bank Jan...</t>
  </si>
  <si>
    <t>Penerimaan Utang Bank</t>
  </si>
  <si>
    <t>Pembayaran Utang Bank</t>
  </si>
  <si>
    <t>Pembayaran Utang Pembiaya...</t>
  </si>
  <si>
    <t>Pembayaran Utang Sewa</t>
  </si>
  <si>
    <t>Penerimaan Utang Konsumen</t>
  </si>
  <si>
    <t>Adjustment</t>
  </si>
  <si>
    <t>Kas Dan Bank Entitas Anak Baru</t>
  </si>
  <si>
    <t>TNCA</t>
  </si>
  <si>
    <t>XIDX:TNCA</t>
  </si>
  <si>
    <t>Laba (Rugi) Atas Penjuala...</t>
  </si>
  <si>
    <t>Utang Lain Jangka...</t>
  </si>
  <si>
    <t>Utang Pembiayaan</t>
  </si>
  <si>
    <t>Utang Pihak Berelasi</t>
  </si>
  <si>
    <t>Penerimaan Pendapatan Bun...</t>
  </si>
  <si>
    <t>Pembayaran Beban Keuangan</t>
  </si>
  <si>
    <t>Kegiatan Opersional Lainn...</t>
  </si>
  <si>
    <t>Uang Muka Pembelian Tanah</t>
  </si>
  <si>
    <t>Uang Muka Sewa</t>
  </si>
  <si>
    <t>Investasi Penyertaan Saha...</t>
  </si>
  <si>
    <t>Uang Muka Pembelian Aset ...</t>
  </si>
  <si>
    <t>Penjualan Aset Tetap</t>
  </si>
  <si>
    <t>Setoran Modal</t>
  </si>
  <si>
    <t>Agio Saham</t>
  </si>
  <si>
    <t>Emisi Saham</t>
  </si>
  <si>
    <t>Setoran Modal Entitas Ana...</t>
  </si>
  <si>
    <t>Kas Dan Bank Entitas Anak Pada ...</t>
  </si>
  <si>
    <t>MAPA</t>
  </si>
  <si>
    <t>XIDX:MAPA</t>
  </si>
  <si>
    <t>Laba (Rugi) Selisih Kurs</t>
  </si>
  <si>
    <t>Keuntungan (Rugi) Atas Tr...</t>
  </si>
  <si>
    <t>Investasi Pada Entitas A...</t>
  </si>
  <si>
    <t>Utang Pembelian K...</t>
  </si>
  <si>
    <t>Utang Obligasi</t>
  </si>
  <si>
    <t>Pembayaran Kas Kepada Kar...</t>
  </si>
  <si>
    <t>Pembayaran Bunga Dan Beba...</t>
  </si>
  <si>
    <t>Penerimaan Hasil Penjuala...</t>
  </si>
  <si>
    <t>Investasi Pada Ventura Be...</t>
  </si>
  <si>
    <t>Penempatan Uang Jaminan</t>
  </si>
  <si>
    <t>Penambahan Biaya Lisensi ...</t>
  </si>
  <si>
    <t>Akuisisi Kepentingan Non ...</t>
  </si>
  <si>
    <t>Penempatan Uang Muka Akui...</t>
  </si>
  <si>
    <t>Pemberian Pinjaman Kepada...</t>
  </si>
  <si>
    <t>Perolehan Merk Dagang</t>
  </si>
  <si>
    <t>Akuisisi Entitas Anak</t>
  </si>
  <si>
    <t>Penerimaan Sehubungan Den...</t>
  </si>
  <si>
    <t>Kenaikan (Penurunan) Piut...</t>
  </si>
  <si>
    <t>Penambahan Utang Bank</t>
  </si>
  <si>
    <t>Pembayaran Atas Pinjaman ...</t>
  </si>
  <si>
    <t>Pembayaran Pokok Obligasi</t>
  </si>
  <si>
    <t>Pembayaran Dividen Tunai</t>
  </si>
  <si>
    <t>Pembayaran Atas Pengurang...</t>
  </si>
  <si>
    <t>Pembayaran Untuk Perubaha...</t>
  </si>
  <si>
    <t>Peningkatan Kas Dan Setara Kas ...</t>
  </si>
  <si>
    <t>TCPI</t>
  </si>
  <si>
    <t>XIDX:TCPI</t>
  </si>
  <si>
    <t>Keuntungan Atas Penjualan...</t>
  </si>
  <si>
    <t>Final</t>
  </si>
  <si>
    <t>Piutang Pihak Berelasi</t>
  </si>
  <si>
    <t>Utang Bank Jangka...</t>
  </si>
  <si>
    <t>Utang Sewa Pembia...</t>
  </si>
  <si>
    <t>Pembayaran Denda Pajak</t>
  </si>
  <si>
    <t>Non Pemasok</t>
  </si>
  <si>
    <t>Pihak Lainnya</t>
  </si>
  <si>
    <t>Uang Muka Akuisisi Saham</t>
  </si>
  <si>
    <t>Kas Yang Dibatasi Penggun...</t>
  </si>
  <si>
    <t>(Kenaikan) Penurunan Piut...</t>
  </si>
  <si>
    <t>Kenaikan Aset Tidak Lanca...</t>
  </si>
  <si>
    <t>Penerimaan Dari Penawaran...</t>
  </si>
  <si>
    <t>Pembayaran Biaya Penerbit...</t>
  </si>
  <si>
    <t>Kenaikan Piutang Pihak Be...</t>
  </si>
  <si>
    <t>Penerimaan Pinjaman</t>
  </si>
  <si>
    <t>Pembayaran Pinjaman</t>
  </si>
  <si>
    <t>Pembayaran Beban Bunga</t>
  </si>
  <si>
    <t>Kas Dan Setara Kas Pelepasan En...</t>
  </si>
  <si>
    <t>IPCC</t>
  </si>
  <si>
    <t>XIDX:IPCC</t>
  </si>
  <si>
    <t>Q3 2026</t>
  </si>
  <si>
    <t>Liabilitas Keuangan L...</t>
  </si>
  <si>
    <t>Utang Sewa Pembiayaan</t>
  </si>
  <si>
    <t>Pembayaran Kerjasama Mitr...</t>
  </si>
  <si>
    <t>Pembayaran Vendor, Sewa D...</t>
  </si>
  <si>
    <t>Pembayaran Kepada Karyawa...</t>
  </si>
  <si>
    <t>Penghasilan Bunga</t>
  </si>
  <si>
    <t>Penerimaan (Pengeluaran) ...</t>
  </si>
  <si>
    <t>Pembayaran Kas Lainnya Un...</t>
  </si>
  <si>
    <t>Penerimaan Pengembalian S...</t>
  </si>
  <si>
    <t>Penerimaan Penjualan Aset...</t>
  </si>
  <si>
    <t>Pembayaran Aset Tak Berwu...</t>
  </si>
  <si>
    <t>Penerimaan Investasi Lain...</t>
  </si>
  <si>
    <t>Penurunan Bersih Kas Dan Setara...</t>
  </si>
  <si>
    <t>RISE</t>
  </si>
  <si>
    <t>XIDX:RISE</t>
  </si>
  <si>
    <t>Pajak Kini</t>
  </si>
  <si>
    <t>Pajak Tangguhan</t>
  </si>
  <si>
    <t>Total Beban Pajak Penghasilan</t>
  </si>
  <si>
    <t>Penyesuaian Proforma</t>
  </si>
  <si>
    <t>Aset Real Estat</t>
  </si>
  <si>
    <t>Total Persediaan</t>
  </si>
  <si>
    <t>Pembayaran Beban Usaha</t>
  </si>
  <si>
    <t>Penerimaan (Pembayaran) P...</t>
  </si>
  <si>
    <t>Penerimaan Kas Dari Penda...</t>
  </si>
  <si>
    <t>Lain-Lain</t>
  </si>
  <si>
    <t>Penerimaan Dividen Dari E...</t>
  </si>
  <si>
    <t>Uang Muka Investasi</t>
  </si>
  <si>
    <t>Penurunan Investasi Dari ...</t>
  </si>
  <si>
    <t>Pembayaran Uang Muka Proy...</t>
  </si>
  <si>
    <t>Tanah Dalam Pengembangan</t>
  </si>
  <si>
    <t>Penjualan Investasi Entit...</t>
  </si>
  <si>
    <t>Penambahan Properti Inves...</t>
  </si>
  <si>
    <t>Dana Yang Dibatasi Penggu...</t>
  </si>
  <si>
    <t>Perolehan Aset Hak Guna</t>
  </si>
  <si>
    <t>Penerimaan Pelunasan Piut...</t>
  </si>
  <si>
    <t>Perolehan Aset Tak Berwuj...</t>
  </si>
  <si>
    <t>Hasil Penjualan Property ...</t>
  </si>
  <si>
    <t>Penerimaan Atas Pelepasan...</t>
  </si>
  <si>
    <t>Perolehan Investasi Saham</t>
  </si>
  <si>
    <t>Perolehan Entitas Anak</t>
  </si>
  <si>
    <t>Perolehan Entitas Asosias...</t>
  </si>
  <si>
    <t>Akuisisi Entitas Anak Dar...</t>
  </si>
  <si>
    <t>Aset Keuangan Lancar Lain...</t>
  </si>
  <si>
    <t>Perolehan Dari Penawaran ...</t>
  </si>
  <si>
    <t>Penerimaan Dari Penambaha...</t>
  </si>
  <si>
    <t>Setoran Modal Saham Entit...</t>
  </si>
  <si>
    <t>Penerimaan Utang Pihak Be...</t>
  </si>
  <si>
    <t>Modal Disetor Lainnya Ent...</t>
  </si>
  <si>
    <t>Modal Disetor Lainnya</t>
  </si>
  <si>
    <t>Pembayaran Dividen Tunai ...</t>
  </si>
  <si>
    <t>BPTR</t>
  </si>
  <si>
    <t>XIDX:BPTR</t>
  </si>
  <si>
    <t>Portofolio Efek</t>
  </si>
  <si>
    <t>Pembayaran Kas Kepada Pih...</t>
  </si>
  <si>
    <t>Pembayaran Untuk Karyawan</t>
  </si>
  <si>
    <t>Aktivitas Operasional Lai...</t>
  </si>
  <si>
    <t>Penerimaan Kas Dari Klaim...</t>
  </si>
  <si>
    <t>Penerimaan Dari Klaim Pen...</t>
  </si>
  <si>
    <t>Penjualan Kembali Portofo...</t>
  </si>
  <si>
    <t>Penempatan Portofolio Efe...</t>
  </si>
  <si>
    <t>Penjualan Atas Saham Pt B...</t>
  </si>
  <si>
    <t>Penambahan Piutang Pihak ...</t>
  </si>
  <si>
    <t>Penerimaan Piutang Pihak ...</t>
  </si>
  <si>
    <t>Penerimaan Dari Liabilita...</t>
  </si>
  <si>
    <t>Pembayaran Liabilitas Anj...</t>
  </si>
  <si>
    <t>Penerimaan Liabilitas Sew...</t>
  </si>
  <si>
    <t>Penerimaan Dari Put</t>
  </si>
  <si>
    <t>Penerimaan Modal Disetor ...</t>
  </si>
  <si>
    <t>Penambahan Utang Bank Jan...</t>
  </si>
  <si>
    <t>Penerimaan Dari Jual Dan ...</t>
  </si>
  <si>
    <t>Penerimaan Atas Peningkat...</t>
  </si>
  <si>
    <t>Pembayaran Beban Emisi Sa...</t>
  </si>
  <si>
    <t>Pembayaran Pinjaman Pihak...</t>
  </si>
  <si>
    <t>Pembayaran Pinjaman Lainn...</t>
  </si>
  <si>
    <t>POLL</t>
  </si>
  <si>
    <t>XIDX:POLL</t>
  </si>
  <si>
    <t>Hak Minoritas</t>
  </si>
  <si>
    <t>Obligasi Konversi</t>
  </si>
  <si>
    <t>Pembayaran Beban Bunga Da...</t>
  </si>
  <si>
    <t>Penambahan Tanah Untuk Di...</t>
  </si>
  <si>
    <t>Penerimaan Dari Penjualas...</t>
  </si>
  <si>
    <t>Penempatan (Pencairan) De...</t>
  </si>
  <si>
    <t>Penempatan Saham</t>
  </si>
  <si>
    <t>Pelepasan Investasi Saham</t>
  </si>
  <si>
    <t>Penempatan Obligasi Konve...</t>
  </si>
  <si>
    <t>Penambahan Kontruksi Dala...</t>
  </si>
  <si>
    <t>Penempatan Investasi Pada...</t>
  </si>
  <si>
    <t>Penerimaan Kas Dari Parti...</t>
  </si>
  <si>
    <t>Konversi Obligasi Konvers...</t>
  </si>
  <si>
    <t>Penerimaan (Pembayaran) D...</t>
  </si>
  <si>
    <t>Keuntungan Penjualan Aset...</t>
  </si>
  <si>
    <t>Penerimaan Dari Efek Pena...</t>
  </si>
  <si>
    <t>Aktivitas Non Kas</t>
  </si>
  <si>
    <t>NFCX</t>
  </si>
  <si>
    <t>XIDX:NFCX</t>
  </si>
  <si>
    <t>Investasi Jangka Pendek</t>
  </si>
  <si>
    <t>Utang Jangka Panjang ...</t>
  </si>
  <si>
    <t>Pendapatan Bunga</t>
  </si>
  <si>
    <t>Penerimaan Atas Restitusi...</t>
  </si>
  <si>
    <t>Penerimaan (Pembayaran) B...</t>
  </si>
  <si>
    <t>Penerimaan Dari Pelunasan...</t>
  </si>
  <si>
    <t>Penambahan Aset Lainnya</t>
  </si>
  <si>
    <t>Penerimaan Aset Tidak Lan...</t>
  </si>
  <si>
    <t>Penyertaan Saham Pada Ent...</t>
  </si>
  <si>
    <t>Pelepasan Saham Pada Enti...</t>
  </si>
  <si>
    <t>Pelepasan Entitas Anak</t>
  </si>
  <si>
    <t>Uang Muka Investasi Saham</t>
  </si>
  <si>
    <t>Penerimaan Atas Pendapata...</t>
  </si>
  <si>
    <t>Pengembalian Uang Muka In...</t>
  </si>
  <si>
    <t>Uang Muka Investasi Film</t>
  </si>
  <si>
    <t>Penerimaan Dari Pembatala...</t>
  </si>
  <si>
    <t>Penambahan Deposito Yang ...</t>
  </si>
  <si>
    <t>Pencairan Deposito Yang D...</t>
  </si>
  <si>
    <t>Investasi Lainnya</t>
  </si>
  <si>
    <t>Penerimaan Dari (Pembayar...</t>
  </si>
  <si>
    <t>Penerimaan Dari Surat Uta...</t>
  </si>
  <si>
    <t>Penerimaan Dari Utang Ban...</t>
  </si>
  <si>
    <t>Penerimaan Dari Piutang P...</t>
  </si>
  <si>
    <t>Pembayaran Kepada Utang P...</t>
  </si>
  <si>
    <t>Penerimaan Dari Utang Pih...</t>
  </si>
  <si>
    <t>Utang Bank Jangka Pendek</t>
  </si>
  <si>
    <t>Penambahan Dari Piutang P...</t>
  </si>
  <si>
    <t>Penyertaan Saham Entitas ...</t>
  </si>
  <si>
    <t>Penambahan Modal Pada Ent...</t>
  </si>
  <si>
    <t>Pembelian Saham Tresuri</t>
  </si>
  <si>
    <t>Pembelian Saham Tresuri D...</t>
  </si>
  <si>
    <t>Pembayaran Kepada Pihak B...</t>
  </si>
  <si>
    <t>Penawaran Umum Saham Perd...</t>
  </si>
  <si>
    <t>Penerimaan Pendapatan Div...</t>
  </si>
  <si>
    <t>Pembayaran Dividen Kepada...</t>
  </si>
  <si>
    <t>Biaya Emisi Saham</t>
  </si>
  <si>
    <t>Kas Dan Setara Kas Entitas Anak...</t>
  </si>
  <si>
    <t>MGRO</t>
  </si>
  <si>
    <t>XIDX:MGRO</t>
  </si>
  <si>
    <t>Beban Distribusi Dan Tran...</t>
  </si>
  <si>
    <t>Tanaman Perkebunan</t>
  </si>
  <si>
    <t>Tanaman Telah Menghas...</t>
  </si>
  <si>
    <t>Tanaman Belum Menghas...</t>
  </si>
  <si>
    <t>Total Tanaman Perkebun...</t>
  </si>
  <si>
    <t>Surat Berharga Ja...</t>
  </si>
  <si>
    <t>Pembayaran Untuk Operasio...</t>
  </si>
  <si>
    <t>Pembayaran Pajak</t>
  </si>
  <si>
    <t>Pelepasan Aset Tetap</t>
  </si>
  <si>
    <t>Pembayaran Uang Muka Pemb...</t>
  </si>
  <si>
    <t>Uang Muka Pembelian Mesin</t>
  </si>
  <si>
    <t>Pencairan (Penempatan) Da...</t>
  </si>
  <si>
    <t>Penempatan Investasi Lain...</t>
  </si>
  <si>
    <t>Penempatan Investasi Jang...</t>
  </si>
  <si>
    <t>Perolehan Aset Takberwuju...</t>
  </si>
  <si>
    <t>Perolehan Tanaman Produkt...</t>
  </si>
  <si>
    <t>Perolehan Aset Keuangan</t>
  </si>
  <si>
    <t>Kenaikan Uang Muka</t>
  </si>
  <si>
    <t>Arus Kas Atas Akuisisi En...</t>
  </si>
  <si>
    <t>Kas Diterima Dari Pelepas...</t>
  </si>
  <si>
    <t>Aset Keuangan Tersedia Un...</t>
  </si>
  <si>
    <t>Pembelian Investasi Saham</t>
  </si>
  <si>
    <t>Modal Treasury</t>
  </si>
  <si>
    <t>Pembayaran Biaya Emisi</t>
  </si>
  <si>
    <t>Perolehan Pinjaman Bank</t>
  </si>
  <si>
    <t>Pembayaran Atas Pembelian...</t>
  </si>
  <si>
    <t>Perolehan Pinjaman Pihak ...</t>
  </si>
  <si>
    <t>Pembayaran Utang Pihak Ke...</t>
  </si>
  <si>
    <t>Pembayaran Pinjaman Bank</t>
  </si>
  <si>
    <t>Pembayaran Pihak Berelasi</t>
  </si>
  <si>
    <t>Penerimaan Setoran Modal ...</t>
  </si>
  <si>
    <t>Perolehan Surat Utang Jan...</t>
  </si>
  <si>
    <t>Pembayaran Pinjaman Kepad...</t>
  </si>
  <si>
    <t>Pembayaran Surat Utang Ja...</t>
  </si>
  <si>
    <t>Pembelian Kembali Saham T...</t>
  </si>
  <si>
    <t>Penerimaan Dari Penjualan...</t>
  </si>
  <si>
    <t>Penerimaan Dari Mesop Pro...</t>
  </si>
  <si>
    <t>Pembelian Saham Kembali</t>
  </si>
  <si>
    <t>Penerimaan Utang Pembiaya...</t>
  </si>
  <si>
    <t>NUSA</t>
  </si>
  <si>
    <t>XIDX:NUSA</t>
  </si>
  <si>
    <t>Q3 2019</t>
  </si>
  <si>
    <t>Q2 2019</t>
  </si>
  <si>
    <t>Q1 2019</t>
  </si>
  <si>
    <t>Q4 2018</t>
  </si>
  <si>
    <t>Penerimaan (Pembayaran) L...</t>
  </si>
  <si>
    <t>Penerimaan Kas Yang Dibat...</t>
  </si>
  <si>
    <t>Penerimaan Utang Dari Pih...</t>
  </si>
  <si>
    <t>Pembayaran Utang Ke Pihak...</t>
  </si>
  <si>
    <t>Penerimaan Dari Hasil Pen...</t>
  </si>
  <si>
    <t>Pembayaran Piutang Dari P...</t>
  </si>
  <si>
    <t>Total Equity</t>
  </si>
  <si>
    <t>FILM</t>
  </si>
  <si>
    <t>XIDX:FILM</t>
  </si>
  <si>
    <t>Proforma Laba Bersih Dari Trans...</t>
  </si>
  <si>
    <t>Piutang Pembiayaan</t>
  </si>
  <si>
    <t>Piutang Retensi</t>
  </si>
  <si>
    <t>Total Piutang Retensi</t>
  </si>
  <si>
    <t>Utang Cukai</t>
  </si>
  <si>
    <t>Pembayaran Kepada Pemasok...</t>
  </si>
  <si>
    <t>Penerimaan Penghasilan Bu...</t>
  </si>
  <si>
    <t>Pengembalian Pajak Pengha...</t>
  </si>
  <si>
    <t>Pembayaran Sengketa Pajak</t>
  </si>
  <si>
    <t>Investasi Pada Entitas Se...</t>
  </si>
  <si>
    <t>Setoran Modal Dari Nonpen...</t>
  </si>
  <si>
    <t>Penerimaan Dari Penutupan...</t>
  </si>
  <si>
    <t>Penempatan Dana Yang Diba...</t>
  </si>
  <si>
    <t>Pembayaran Untuk Peroleha...</t>
  </si>
  <si>
    <t>Penerimaan (Penempatan) P...</t>
  </si>
  <si>
    <t>Penambahan Piutang Kepada...</t>
  </si>
  <si>
    <t>Penerimaan Dari Piutang K...</t>
  </si>
  <si>
    <t>Pembayaran Piutang Pihak ...</t>
  </si>
  <si>
    <t>Beban Keuangan Lainnya</t>
  </si>
  <si>
    <t>Pembayaran Biaya Emisi Sa...</t>
  </si>
  <si>
    <t>Penerimaan Pinjaman Bank</t>
  </si>
  <si>
    <t>Pembayaran Bunga Dari Akt...</t>
  </si>
  <si>
    <t>Penerimaan Obligasi Wajib...</t>
  </si>
  <si>
    <t>Penerimaan Neto Dari Kas ...</t>
  </si>
  <si>
    <t>Pengeluaran Kas Lainnya</t>
  </si>
  <si>
    <t>Saham Treasuri</t>
  </si>
  <si>
    <t>ANDI</t>
  </si>
  <si>
    <t>XIDX:ANDI</t>
  </si>
  <si>
    <t>Beban Bunga</t>
  </si>
  <si>
    <t>Pembayaran (Penerimaan) P...</t>
  </si>
  <si>
    <t>Perolehan Aset Lain-Lain</t>
  </si>
  <si>
    <t>Penambahan Modal</t>
  </si>
  <si>
    <t>Penerimaan (Pembayaran) U...</t>
  </si>
  <si>
    <t>Penambahan Modal Saham</t>
  </si>
  <si>
    <t>LAND</t>
  </si>
  <si>
    <t>XIDX:LAND</t>
  </si>
  <si>
    <t>Penerimaan Kas Dari Pela...</t>
  </si>
  <si>
    <t>Penerimaan Pendapatan Keu...</t>
  </si>
  <si>
    <t>Pembayaran Pajak Final</t>
  </si>
  <si>
    <t>Penerimaan Dari Operasi L...</t>
  </si>
  <si>
    <t>Pencairan Investasi Jangk...</t>
  </si>
  <si>
    <t>MOLI</t>
  </si>
  <si>
    <t>XIDX:MOLI</t>
  </si>
  <si>
    <t>Penempatan Pada Bank Ind...</t>
  </si>
  <si>
    <t>Kegiatan Operasi Lainnya</t>
  </si>
  <si>
    <t>Pengembalian Pajak</t>
  </si>
  <si>
    <t>Pajak Penghasilan Badan</t>
  </si>
  <si>
    <t>Penarikan (Penempatan) Di...</t>
  </si>
  <si>
    <t>Penarikan Atas Penempatan...</t>
  </si>
  <si>
    <t>Alokasi Kas Di Bank Yang ...</t>
  </si>
  <si>
    <t>Penjualan Aset Tetap Dan ...</t>
  </si>
  <si>
    <t>Pendapatan Dividen</t>
  </si>
  <si>
    <t>Penarikan Modal Kerja Kre...</t>
  </si>
  <si>
    <t>Pembayaran Modal Kerja Kr...</t>
  </si>
  <si>
    <t>Penarikan Angsuran Pinjam...</t>
  </si>
  <si>
    <t>Penerimaan Dari Setoran M...</t>
  </si>
  <si>
    <t>Penerimaan Uang Muka Peny...</t>
  </si>
  <si>
    <t>Kenaikan Neto Modal Kerja...</t>
  </si>
  <si>
    <t>Penurunan Neto Modal Kerj...</t>
  </si>
  <si>
    <t>Pembayar Dividen Kas Enti...</t>
  </si>
  <si>
    <t>PANI</t>
  </si>
  <si>
    <t>XIDX:PANI</t>
  </si>
  <si>
    <t>Total Laba Bersih Dari Operas...</t>
  </si>
  <si>
    <t>Pembayaran Pajak Dimuka</t>
  </si>
  <si>
    <t>Pembayaran Beban Pajak Fi...</t>
  </si>
  <si>
    <t>Pembayaran Lainnya</t>
  </si>
  <si>
    <t>Penempatan Deposito Berja...</t>
  </si>
  <si>
    <t>Pencairan Deposito Berjan...</t>
  </si>
  <si>
    <t>Penambahan Piutang Lain-L...</t>
  </si>
  <si>
    <t>Penerimaan Piutang Lain-L...</t>
  </si>
  <si>
    <t>Penerimaan Bunga Dari Pin...</t>
  </si>
  <si>
    <t>Perolehan Investasi Lain-...</t>
  </si>
  <si>
    <t>Penjualan Investasi Lain-...</t>
  </si>
  <si>
    <t>Investasi Dalam Saham</t>
  </si>
  <si>
    <t>Hasil Dari Saham Ipo Terp...</t>
  </si>
  <si>
    <t>Pembayaran Bunga Dan Prov...</t>
  </si>
  <si>
    <t>Pembayaran Bunga Liabilit...</t>
  </si>
  <si>
    <t>Pembayaran Pembiayaan Kon...</t>
  </si>
  <si>
    <t>Pembayaran Bunga Pembiaya...</t>
  </si>
  <si>
    <t>Penerimaan Dari Pihak Ber...</t>
  </si>
  <si>
    <t>Pembayaran Ke Pihak Berel...</t>
  </si>
  <si>
    <t>Pembayaran Piutang Lain-L...</t>
  </si>
  <si>
    <t>Peningkatan Utang Lain-La...</t>
  </si>
  <si>
    <t>Pembayaran Bunga Utang La...</t>
  </si>
  <si>
    <t>Pembayaran Utang Obligasi</t>
  </si>
  <si>
    <t>Pembayaran Bunga Utang Ob...</t>
  </si>
  <si>
    <t>Piutang Subordinasi</t>
  </si>
  <si>
    <t>Pembelian Kembali Saham</t>
  </si>
  <si>
    <t>Penerimaan Modal Disetor</t>
  </si>
  <si>
    <t>Penurunan Uang Muka Setor...</t>
  </si>
  <si>
    <t>Penerimaan Uang Muka Seto...</t>
  </si>
  <si>
    <t>Pengembalian Uang Muka Se...</t>
  </si>
  <si>
    <t>Pembayaran Utang Dividen ...</t>
  </si>
  <si>
    <t>Dividen Kas Yang Dibayark...</t>
  </si>
  <si>
    <t>Penerimaan Transaksi Saha...</t>
  </si>
  <si>
    <t>Kas Dan Setara Kas Dari Merging...</t>
  </si>
  <si>
    <t>DIGI</t>
  </si>
  <si>
    <t>XIDX:DIGI</t>
  </si>
  <si>
    <t>Beban Pemasaran</t>
  </si>
  <si>
    <t>Pembayaran Karyawan</t>
  </si>
  <si>
    <t>Penerimaan Lainnya</t>
  </si>
  <si>
    <t>Hasil Penjualan Aktiva Te...</t>
  </si>
  <si>
    <t>Perolehan Aset Lainnya</t>
  </si>
  <si>
    <t>Setoran Modal Saham</t>
  </si>
  <si>
    <t>Pembayaran Leasing</t>
  </si>
  <si>
    <t>Pembayaran Sewa Pembiayaa...</t>
  </si>
  <si>
    <t>CITY</t>
  </si>
  <si>
    <t>XIDX:CITY</t>
  </si>
  <si>
    <t>Beban Operasional Lainnya</t>
  </si>
  <si>
    <t>Pembayaran Kepada Kontrak...</t>
  </si>
  <si>
    <t>Penerimaan Kas Dari Aktiv...</t>
  </si>
  <si>
    <t>Pembayaran Untuk Aktivita...</t>
  </si>
  <si>
    <t>Penerimaan Dari Pendapata...</t>
  </si>
  <si>
    <t>Perolehan Uang Muka Tanah</t>
  </si>
  <si>
    <t>Efek Kehilangan Pengendal...</t>
  </si>
  <si>
    <t>Penerimaan Penerbitan Sah...</t>
  </si>
  <si>
    <t>Pembayaran Biaya Emisi Da...</t>
  </si>
  <si>
    <t>Penerimaan Pinjaman Jangk...</t>
  </si>
  <si>
    <t>Pembayaran Pinjaman Jangk...</t>
  </si>
  <si>
    <t>Penerbitan Waran Dari Pen...</t>
  </si>
  <si>
    <t>SAPX</t>
  </si>
  <si>
    <t>XIDX:SAPX</t>
  </si>
  <si>
    <t>Penerimaan Kas Dari Tagih...</t>
  </si>
  <si>
    <t>Perolehan Perangkat Lunak</t>
  </si>
  <si>
    <t>Pencairan Kas Dan Setara ...</t>
  </si>
  <si>
    <t>Penambahan Bank Yang Diba...</t>
  </si>
  <si>
    <t>Penambahan Deposito Berja...</t>
  </si>
  <si>
    <t>Penambahan Uang Jaminan</t>
  </si>
  <si>
    <t>Pengembalian Uang Jaminan</t>
  </si>
  <si>
    <t>Setoran Modal Saham Dan P...</t>
  </si>
  <si>
    <t>Pembayaran Utang Obligasi...</t>
  </si>
  <si>
    <t>Pembayaran Kas Dividen</t>
  </si>
  <si>
    <t>Penerimaan Utang Lain Lai...</t>
  </si>
  <si>
    <t>Pembayaran Utang Lain Lai...</t>
  </si>
  <si>
    <t>Total Kas Dan Setara Kas Awal...</t>
  </si>
  <si>
    <t>SURE</t>
  </si>
  <si>
    <t>XIDX:SURE</t>
  </si>
  <si>
    <t>Dana Perawatan Pesawat D...</t>
  </si>
  <si>
    <t>Hasil Penjualan Investasi</t>
  </si>
  <si>
    <t>Kenaikan Aset Lain-Lain</t>
  </si>
  <si>
    <t>Penurunan Piutang Lain-La...</t>
  </si>
  <si>
    <t>Penerimaan Pinjaman Sindi...</t>
  </si>
  <si>
    <t>Penempatan Kas Yang Dibat...</t>
  </si>
  <si>
    <t>Penarikan Kas Yang Dibata...</t>
  </si>
  <si>
    <t>Pembayaran Pinjaman Lemba...</t>
  </si>
  <si>
    <t>Penurunan Utang Kepada Pi...</t>
  </si>
  <si>
    <t>Penerimaan Atas Penambaha...</t>
  </si>
  <si>
    <t>Dampak Penyesuaian Proforma Dar...</t>
  </si>
  <si>
    <t>HKMU</t>
  </si>
  <si>
    <t>XIDX:HKMU</t>
  </si>
  <si>
    <t>Q1 2023</t>
  </si>
  <si>
    <t>Q4 2022</t>
  </si>
  <si>
    <t>Q3 2022</t>
  </si>
  <si>
    <t>Q2 2022</t>
  </si>
  <si>
    <t>Utang Lembaga Keu...</t>
  </si>
  <si>
    <t>Utang Dari Pihak Keti...</t>
  </si>
  <si>
    <t>Dana Syirkah Temporer</t>
  </si>
  <si>
    <t>Pembayaran Kas Untuk Oper...</t>
  </si>
  <si>
    <t>Penerimaan Lain-Lain</t>
  </si>
  <si>
    <t>Pembayaran Beban Lain-Lai...</t>
  </si>
  <si>
    <t>Penerimaan Dari Transaksi...</t>
  </si>
  <si>
    <t>Penerimaan</t>
  </si>
  <si>
    <t>Pembayaran</t>
  </si>
  <si>
    <t>Total Utang Bank Jangka...</t>
  </si>
  <si>
    <t>Total Dana Syirkah Temp...</t>
  </si>
  <si>
    <t>Pembayaran Utang Lembaga ...</t>
  </si>
  <si>
    <t>Utang Bank Jangka Panjang</t>
  </si>
  <si>
    <t>Total Piutang Pihak Ber...</t>
  </si>
  <si>
    <t>Total Utang Pihak Berel...</t>
  </si>
  <si>
    <t>Penambahan Utang Lain-Lai...</t>
  </si>
  <si>
    <t>MPRO</t>
  </si>
  <si>
    <t>XIDX:MPRO</t>
  </si>
  <si>
    <t>Pembayaran Kas Untuk Kary...</t>
  </si>
  <si>
    <t>Penerimaan Pinjaman Dari ...</t>
  </si>
  <si>
    <t>Uang Muka Pembelian Tanah...</t>
  </si>
  <si>
    <t>Pengembelian Uang Muka Ta...</t>
  </si>
  <si>
    <t>Investasi Pada Entitas An...</t>
  </si>
  <si>
    <t>Tambahan Setoran Modal</t>
  </si>
  <si>
    <t>Penerimaan Utang Bank Dan...</t>
  </si>
  <si>
    <t>Pembayaran Utang Bank Dan...</t>
  </si>
  <si>
    <t>DUCK</t>
  </si>
  <si>
    <t>XIDX:DUCK</t>
  </si>
  <si>
    <t>Q3 2020</t>
  </si>
  <si>
    <t>Q2 2020</t>
  </si>
  <si>
    <t>Q1 2020</t>
  </si>
  <si>
    <t>Q4 2019</t>
  </si>
  <si>
    <t>Penerimaan Bunga Deposito</t>
  </si>
  <si>
    <t>Pemasok Dan Beban Operas...</t>
  </si>
  <si>
    <t>Karyawan</t>
  </si>
  <si>
    <t>Total Pembayaran Kepada...</t>
  </si>
  <si>
    <t>Pembayaran Untuk Pajak Pe...</t>
  </si>
  <si>
    <t>Penerimaan Dari Pelepasan...</t>
  </si>
  <si>
    <t>Penerimaan Modal Saham</t>
  </si>
  <si>
    <t>Penerimaan Dana Dari Utan...</t>
  </si>
  <si>
    <t>Penerimaan Dari Kepenting...</t>
  </si>
  <si>
    <t>Cerukan</t>
  </si>
  <si>
    <t>GOOD</t>
  </si>
  <si>
    <t>XIDX:GOOD</t>
  </si>
  <si>
    <t>Laba Pra Akuisisi</t>
  </si>
  <si>
    <t>Total Pendapatan Komprehensif...</t>
  </si>
  <si>
    <t>Wesel Bayar</t>
  </si>
  <si>
    <t>Penghasilan Keuangan Yang...</t>
  </si>
  <si>
    <t>Pembayaran Beban Operasi ...</t>
  </si>
  <si>
    <t>Pembayaran Atas Pemeriksa...</t>
  </si>
  <si>
    <t>Perolehan Aset Tidak Lanc...</t>
  </si>
  <si>
    <t>Pinjaman Kepada Pihak Ber...</t>
  </si>
  <si>
    <t>Akuisisi Entitas Anak Dik...</t>
  </si>
  <si>
    <t>Akuisisi Kepentingan Non-...</t>
  </si>
  <si>
    <t>Perolehan Dari Penjualan ...</t>
  </si>
  <si>
    <t>Perolehan Saham Entitas A...</t>
  </si>
  <si>
    <t>Penerimaan Dari Penyelesa...</t>
  </si>
  <si>
    <t>Perolehan Saham Perusahaa...</t>
  </si>
  <si>
    <t>Perolehan Investasi Pada ...</t>
  </si>
  <si>
    <t>Penerimaan Dari Mandatory...</t>
  </si>
  <si>
    <t>Penerimaan Dari Wesel Bay...</t>
  </si>
  <si>
    <t>Akuisisi Kepentingan Nonp...</t>
  </si>
  <si>
    <t>Pembayaran Dari Wesel Bay...</t>
  </si>
  <si>
    <t>Setoran Modal Dari Kepent...</t>
  </si>
  <si>
    <t>Pembayaran Beban Penerbit...</t>
  </si>
  <si>
    <t>Penjualan Saham Treasuri</t>
  </si>
  <si>
    <t>Perolehan Saham Treasuri</t>
  </si>
  <si>
    <t>Saldo Akhir Tahun Kas Dan Setar...</t>
  </si>
  <si>
    <t>SKRN</t>
  </si>
  <si>
    <t>XIDX:SKRN</t>
  </si>
  <si>
    <t>Tagihan Bruto Kepada Pem...</t>
  </si>
  <si>
    <t>Dana Syirkah Temp...</t>
  </si>
  <si>
    <t>Pembayaran Ijarah Imbt</t>
  </si>
  <si>
    <t>Pelunasan Aset Tetap</t>
  </si>
  <si>
    <t>Penerimaan Dari Pencairan...</t>
  </si>
  <si>
    <t>Penerimaan Dividen Tunai</t>
  </si>
  <si>
    <t>Penambahan Uang Muka Pela...</t>
  </si>
  <si>
    <t>Pembayaran Untuk Akuisisi...</t>
  </si>
  <si>
    <t>Pembayaran Kas Lainnya Da...</t>
  </si>
  <si>
    <t>Penurunan (Kenaikan) Uang...</t>
  </si>
  <si>
    <t>Penerimaan Kas Lainnya</t>
  </si>
  <si>
    <t>Pembayaran Utang Lainnya</t>
  </si>
  <si>
    <t>Penerimaan Utang Lainnya</t>
  </si>
  <si>
    <t>Pembayaran Dana Syirkah T...</t>
  </si>
  <si>
    <t>Penerimaan Dana Syirkah T...</t>
  </si>
  <si>
    <t>Penerimaan Utang Sewa Pem...</t>
  </si>
  <si>
    <t>Penerimaan Pembiayaan Sya...</t>
  </si>
  <si>
    <t>Penerimaan Hasil Penawara...</t>
  </si>
  <si>
    <t>Penerimaan (Penawaran) Ut...</t>
  </si>
  <si>
    <t>Pembelian Saham Treasuri</t>
  </si>
  <si>
    <t>Pembayaran Bunga Pinjaman</t>
  </si>
  <si>
    <t>Pembayaran Administrasi P...</t>
  </si>
  <si>
    <t>YELO</t>
  </si>
  <si>
    <t>XIDX:YELO</t>
  </si>
  <si>
    <t>Total Utang Pajak</t>
  </si>
  <si>
    <t>Uang Jaminan Diterima Dar...</t>
  </si>
  <si>
    <t>Jaminan Deposit</t>
  </si>
  <si>
    <t>Investasi</t>
  </si>
  <si>
    <t>Pembayaran Beban Bank</t>
  </si>
  <si>
    <t>Penerimaan Dari Uang Muka...</t>
  </si>
  <si>
    <t>Pelunasan Atas Utang Lain...</t>
  </si>
  <si>
    <t>Kenaikan Tambahan Modal D...</t>
  </si>
  <si>
    <t>Penurunan/(Kenaikan) Piut...</t>
  </si>
  <si>
    <t>Penurunan</t>
  </si>
  <si>
    <t>Kenaikan</t>
  </si>
  <si>
    <t>Total Penurunan/(Kenaik...</t>
  </si>
  <si>
    <t>Kas Dan Setara Kas Awal Entitas...</t>
  </si>
  <si>
    <t>Dampak Akuisisi Entitas Anak</t>
  </si>
  <si>
    <t>CAKK</t>
  </si>
  <si>
    <t>XIDX:CAKK</t>
  </si>
  <si>
    <t>Utang Dari Pihak ...</t>
  </si>
  <si>
    <t>Pinjaman Jangka Panja...</t>
  </si>
  <si>
    <t>Pembayaran Untuk Beban Us...</t>
  </si>
  <si>
    <t>Penerimaan Klaim Asuransi</t>
  </si>
  <si>
    <t>Penerimaan Klaim Pajak Pe...</t>
  </si>
  <si>
    <t>Hasil Penjualan Properti ...</t>
  </si>
  <si>
    <t>Penerimaan Investasi Jang...</t>
  </si>
  <si>
    <t>Penerimaan Atas Pengembal...</t>
  </si>
  <si>
    <t>Perolehan Investasi Jangk...</t>
  </si>
  <si>
    <t>Pembayaran Aset Hak Guna</t>
  </si>
  <si>
    <t>Penambahan Investasi Jang...</t>
  </si>
  <si>
    <t>Pencairan (Penempatan) De...</t>
  </si>
  <si>
    <t>Peningkatan Modal Disetor</t>
  </si>
  <si>
    <t>Peningkatan (Penurunan) U...</t>
  </si>
  <si>
    <t>Setoran Modal Saham Dari ...</t>
  </si>
  <si>
    <t>Penurunan Utang Pihak Ber...</t>
  </si>
  <si>
    <t>SATU</t>
  </si>
  <si>
    <t>XIDX:SATU</t>
  </si>
  <si>
    <t>Utang Lembaga Keuanga...</t>
  </si>
  <si>
    <t>Pembayaran Lain-Lain</t>
  </si>
  <si>
    <t>Penjualan Properti Invest...</t>
  </si>
  <si>
    <t>Penerimaan Bersih Dari Se...</t>
  </si>
  <si>
    <t>Penerimaan Setoran Modal</t>
  </si>
  <si>
    <t>Penerimaan Dari Pihak Ket...</t>
  </si>
  <si>
    <t>Pembayaran Pihak Ketiga</t>
  </si>
  <si>
    <t>SOSS</t>
  </si>
  <si>
    <t>XIDX:SOSS</t>
  </si>
  <si>
    <t>Penerimaan Tagihan Pajak ...</t>
  </si>
  <si>
    <t>Pembayaran Gaji Dan Tunja...</t>
  </si>
  <si>
    <t>Penambahan Uang Muka</t>
  </si>
  <si>
    <t>Pencairan Aset Keuangan L...</t>
  </si>
  <si>
    <t>Penambahan Aset Takberwuj...</t>
  </si>
  <si>
    <t>Pembelian Saham</t>
  </si>
  <si>
    <t>Kenaikan (Penurunan) Keua...</t>
  </si>
  <si>
    <t>Kenaikan Deposito Berjang...</t>
  </si>
  <si>
    <t>Pembagian Dividen</t>
  </si>
  <si>
    <t>Pembayaran Pinjaman Berag...</t>
  </si>
  <si>
    <t>Penerimaan Pinjaman Berag...</t>
  </si>
  <si>
    <t>DEAL</t>
  </si>
  <si>
    <t>XIDX:DEAL</t>
  </si>
  <si>
    <t>Q3 2023</t>
  </si>
  <si>
    <t>Q2 2023</t>
  </si>
  <si>
    <t>Pembayaran Kepada Pemerin...</t>
  </si>
  <si>
    <t>Kegiatan Operasional Lain...</t>
  </si>
  <si>
    <t>Pencairan Dari Bank Yang ...</t>
  </si>
  <si>
    <t>Penempatan Pada Bank Yang...</t>
  </si>
  <si>
    <t>Aset Lain-Lain</t>
  </si>
  <si>
    <t>Penambahan Beban Proyek D...</t>
  </si>
  <si>
    <t>Beban Emisi Saham</t>
  </si>
  <si>
    <t>Pembiayaan</t>
  </si>
  <si>
    <t>Penghasilan Komprehensif ...</t>
  </si>
  <si>
    <t>Divestasi Saham</t>
  </si>
  <si>
    <t>POLA</t>
  </si>
  <si>
    <t>XIDX:POLA</t>
  </si>
  <si>
    <t>2026</t>
  </si>
  <si>
    <t>Pendapatan Syariah</t>
  </si>
  <si>
    <t>Keuntungan Penjualan Efek...</t>
  </si>
  <si>
    <t>Beban Umum Dan Administr...</t>
  </si>
  <si>
    <t>Pembentukan Cadangan Keru...</t>
  </si>
  <si>
    <t>Pendapatan Non-Operasiona...</t>
  </si>
  <si>
    <t>Beban Non-Operasional</t>
  </si>
  <si>
    <t>Total Piutang Pembiayaa...</t>
  </si>
  <si>
    <t>Penerimaan Kas Dari :</t>
  </si>
  <si>
    <t>Pembiayaan Multiguna</t>
  </si>
  <si>
    <t>Tagihan Anjak Piutang</t>
  </si>
  <si>
    <t>Modal Usaha</t>
  </si>
  <si>
    <t>Pembiayaan Investasi</t>
  </si>
  <si>
    <t>Pembiayaan Syariah</t>
  </si>
  <si>
    <t>Denda</t>
  </si>
  <si>
    <t>Administrasi</t>
  </si>
  <si>
    <t>Pendapatan Sewa</t>
  </si>
  <si>
    <t>Penerimaan Angsuran Pemb...</t>
  </si>
  <si>
    <t>Total Penerimaan Kas Da...</t>
  </si>
  <si>
    <t>Pengeluaran Kas Untuk :</t>
  </si>
  <si>
    <t>Pembayaran Tenaga Kerja</t>
  </si>
  <si>
    <t>Pembayaran Beban Umum, A...</t>
  </si>
  <si>
    <t>Pembayaran Beban Keuanga...</t>
  </si>
  <si>
    <t>Pengeluaran Untuk Fasili...</t>
  </si>
  <si>
    <t>Total Pengeluaran Kas U...</t>
  </si>
  <si>
    <t>Pembelian Reksadana</t>
  </si>
  <si>
    <t>Penjualan Reksadana</t>
  </si>
  <si>
    <t>Perolehan Dari Kegiatan I...</t>
  </si>
  <si>
    <t>Pembelian Aset Tak Berwuj...</t>
  </si>
  <si>
    <t>Investasi Pada Deposito B...</t>
  </si>
  <si>
    <t>Investasi Surat Berharga</t>
  </si>
  <si>
    <t>Efek Yang Dibeli Dengan J...</t>
  </si>
  <si>
    <t>Penjualan Saham</t>
  </si>
  <si>
    <t>Pelunasan Utang Bank</t>
  </si>
  <si>
    <t>Deposito Kas Yang Terbata...</t>
  </si>
  <si>
    <t>Pembayaran Kegiatan Inves...</t>
  </si>
  <si>
    <t>Peningkatan Modal Ditempa...</t>
  </si>
  <si>
    <t>Hasil Penawaran Umum Saha...</t>
  </si>
  <si>
    <t>Perolehan Dari Pelaksanaa...</t>
  </si>
  <si>
    <t>Key Stats</t>
  </si>
  <si>
    <t>Revenue</t>
  </si>
  <si>
    <t>Current PE Ratio (Annualised)</t>
  </si>
  <si>
    <t>Current PE Ratio (TTM)</t>
  </si>
  <si>
    <t>IHSG PE Ratio TTM (Median)</t>
  </si>
  <si>
    <t>Earnings Yield (TTM)</t>
  </si>
  <si>
    <t>Current Price to Sales (TTM)</t>
  </si>
  <si>
    <t>Current Price to Book Value</t>
  </si>
  <si>
    <t>Current Price To Cashflow (TTM)</t>
  </si>
  <si>
    <t>Current Price To Free Cashflow (TTM)</t>
  </si>
  <si>
    <t>EV to EBIT (TTM)</t>
  </si>
  <si>
    <t>EV to EBITDA (TTM)</t>
  </si>
  <si>
    <t>PEG Ratio</t>
  </si>
  <si>
    <t>PEG Ratio (3yr)</t>
  </si>
  <si>
    <t>Current EPS (TTM)</t>
  </si>
  <si>
    <t>Current EPS (Annualised)</t>
  </si>
  <si>
    <t>Revenue Per Share (TTM)</t>
  </si>
  <si>
    <t>Cash Per Share (Quarter)</t>
  </si>
  <si>
    <t>Current Book Value Per Share</t>
  </si>
  <si>
    <t>Free Cashflow Per Share (TTM)</t>
  </si>
  <si>
    <t>Total Liabilities/Equity (Quarter)</t>
  </si>
  <si>
    <t>Financial Leverage (Quarter)</t>
  </si>
  <si>
    <t>Altman Z-Score (Modified)</t>
  </si>
  <si>
    <t>Return on Assets (TTM)</t>
  </si>
  <si>
    <t>Return on Equity (TTM)</t>
  </si>
  <si>
    <t>Return on Capital Employed (TTM)</t>
  </si>
  <si>
    <t>Return On Invested Capital (TTM)</t>
  </si>
  <si>
    <t>Asset Turnover (TTM)</t>
  </si>
  <si>
    <t>Enterprise Value</t>
  </si>
  <si>
    <t>Current Share Outstanding</t>
  </si>
  <si>
    <t>Free Float</t>
  </si>
  <si>
    <t>Operating Profit Margin (Quarter)</t>
  </si>
  <si>
    <t>Net Profit Margin (Quarter)</t>
  </si>
  <si>
    <t>Revenue (Quarter YoY Growth)</t>
  </si>
  <si>
    <t>Net Income (Quarter YoY Growth)</t>
  </si>
  <si>
    <t>Piotroski F-Score</t>
  </si>
  <si>
    <t>Relative Strength Rating</t>
  </si>
  <si>
    <t>Rank (Market Cap)</t>
  </si>
  <si>
    <t>Rank (Current PE Ratio TTM)</t>
  </si>
  <si>
    <t>Rank (Earnings Yield)</t>
  </si>
  <si>
    <t>Rank (P/S)</t>
  </si>
  <si>
    <t>Rank (P/B)</t>
  </si>
  <si>
    <t>Rank (Near 52 Weeks High)</t>
  </si>
  <si>
    <t>Revenue (TTM)</t>
  </si>
  <si>
    <t>EBITDA (TTM)</t>
  </si>
  <si>
    <t>Net Income (TTM)</t>
  </si>
  <si>
    <t>Cash (Quarter)</t>
  </si>
  <si>
    <t>Total Assets (Quarter)</t>
  </si>
  <si>
    <t>Total Liabilities (Quarter)</t>
  </si>
  <si>
    <t>Cash From Operations (TTM)</t>
  </si>
  <si>
    <t>Cash From Investing (TTM)</t>
  </si>
  <si>
    <t>Cash From Financing (TTM)</t>
  </si>
  <si>
    <t>Capital expenditure (TTM)</t>
  </si>
  <si>
    <t>Free cash flow (TTM)</t>
  </si>
  <si>
    <t>DIVA</t>
  </si>
  <si>
    <t>XIDX:DIVA</t>
  </si>
  <si>
    <t>Pembayaran Kegiatan Opera...</t>
  </si>
  <si>
    <t>Penerimaan Dividen Kas</t>
  </si>
  <si>
    <t>Penempatan Deposito Yang ...</t>
  </si>
  <si>
    <t>Penambahan Investasi Asos...</t>
  </si>
  <si>
    <t>Penyertaan Saham</t>
  </si>
  <si>
    <t>Penerimaan Atas Penjualan...</t>
  </si>
  <si>
    <t>Penambahan Utang Pihak Be...</t>
  </si>
  <si>
    <t>Penawaran Umum Perdana Sa...</t>
  </si>
  <si>
    <t>Penambahan Modal Disetor</t>
  </si>
  <si>
    <t>Pembeliaan Saham Treasuri</t>
  </si>
  <si>
    <t>Pembayaran Dividen Oleh E...</t>
  </si>
  <si>
    <t>Pembayaran Dividen Ke Kep...</t>
  </si>
  <si>
    <t>Penerimaan Atas Setoran M...</t>
  </si>
  <si>
    <t>LUCK</t>
  </si>
  <si>
    <t>XIDX:LUCK</t>
  </si>
  <si>
    <t>Penerimaan Dari Restitusi...</t>
  </si>
  <si>
    <t>Penerimaan Deposito Berja...</t>
  </si>
  <si>
    <t>Pencairan Deposito</t>
  </si>
  <si>
    <t>Penerimaan Dari Obligasi ...</t>
  </si>
  <si>
    <t>URBN</t>
  </si>
  <si>
    <t>XIDX:URBN</t>
  </si>
  <si>
    <t>Pendapatan Bersih Ventura Bersa...</t>
  </si>
  <si>
    <t>Laba Kotor Setelah Ventura Bers...</t>
  </si>
  <si>
    <t>Pembayaran Kas Operasiona...</t>
  </si>
  <si>
    <t>Uang Muka Pembelian Aset</t>
  </si>
  <si>
    <t>Pembelian Saham Treasury</t>
  </si>
  <si>
    <t>Penerimaan Modal Dari Ent...</t>
  </si>
  <si>
    <t>Pengeluaran Untuk Pinjama...</t>
  </si>
  <si>
    <t>Penerimaan/Pembayaran Piu...</t>
  </si>
  <si>
    <t>Penerimaan/Pembayaran Uta...</t>
  </si>
  <si>
    <t>Pembayaran (Penerimaan) D...</t>
  </si>
  <si>
    <t>Penerimaan Dari Lembaga K...</t>
  </si>
  <si>
    <t>Pemindahan Dana Perusahaan Yang...</t>
  </si>
  <si>
    <t>SOTS</t>
  </si>
  <si>
    <t>XIDX:SOTS</t>
  </si>
  <si>
    <t>Penerimaan(Pembayaraan)</t>
  </si>
  <si>
    <t>Pajak Penghasilan</t>
  </si>
  <si>
    <t>Uang Jaminan</t>
  </si>
  <si>
    <t>Pajak Final</t>
  </si>
  <si>
    <t>Kegiatan Operasional Lai...</t>
  </si>
  <si>
    <t>Total Penerimaan(Pembay...</t>
  </si>
  <si>
    <t>Pelunasan Utang Setoran M...</t>
  </si>
  <si>
    <t>Uang Muka Aset Tetap</t>
  </si>
  <si>
    <t>Aset Tetap Dalam Pembangu...</t>
  </si>
  <si>
    <t>Pengurangan Aset Tetap</t>
  </si>
  <si>
    <t>Pengurangan Akumulasi</t>
  </si>
  <si>
    <t>Pembayaran Piutang</t>
  </si>
  <si>
    <t>Pembayaran Uang Muka Atas...</t>
  </si>
  <si>
    <t>Peningkatan Piutang Lain-...</t>
  </si>
  <si>
    <t>(Peningkatan) Penurunan P...</t>
  </si>
  <si>
    <t>Peningkatan Utang Bank</t>
  </si>
  <si>
    <t>Penurunan Utang Lain-Lain</t>
  </si>
  <si>
    <t>Penerimaan Bunga Dari Akt...</t>
  </si>
  <si>
    <t>Pelaksanaan Waran</t>
  </si>
  <si>
    <t>ZONE</t>
  </si>
  <si>
    <t>XIDX:ZONE</t>
  </si>
  <si>
    <t>Utang Pembelian A...</t>
  </si>
  <si>
    <t>Penambahan Investasi Saha...</t>
  </si>
  <si>
    <t>Penjualan Pada Entitas As...</t>
  </si>
  <si>
    <t>Setoran Modal Kepentingan...</t>
  </si>
  <si>
    <t>Uang Muka Pelepasan Entit...</t>
  </si>
  <si>
    <t>Dividen</t>
  </si>
  <si>
    <t>Perubahan Pada Entitas An...</t>
  </si>
  <si>
    <t>Penerimaan Utang Pembelia...</t>
  </si>
  <si>
    <t>Penambahan Modal Saham Me...</t>
  </si>
  <si>
    <t>Penemrimaan (Pembayaran) ...</t>
  </si>
  <si>
    <t>Dikurangi Saldo Akhir Tahun Kas...</t>
  </si>
  <si>
    <t>Penurunan Kas Dan Bank Akibat P...</t>
  </si>
  <si>
    <t>PEHA</t>
  </si>
  <si>
    <t>XIDX:PEHA</t>
  </si>
  <si>
    <t>Utang Pembiayaan Kons...</t>
  </si>
  <si>
    <t>Pinjaman Jangka Pende...</t>
  </si>
  <si>
    <t>Medium Term Notes</t>
  </si>
  <si>
    <t>Penerimaan Kegiatan Opera...</t>
  </si>
  <si>
    <t>Pembayaran Restitusi Paja...</t>
  </si>
  <si>
    <t>Pengembalian Kelebihan Pe...</t>
  </si>
  <si>
    <t>Pembayaran Pkbl</t>
  </si>
  <si>
    <t>Penambahan Investasi</t>
  </si>
  <si>
    <t>Pembayaran Medium Term No...</t>
  </si>
  <si>
    <t>Pembayaran Untuk Utang Pe...</t>
  </si>
  <si>
    <t>Pembayaran Dividen Daluar...</t>
  </si>
  <si>
    <t>Penambahan Liabilitas Sew...</t>
  </si>
  <si>
    <t>Kas Dan Setara Kas Yang Diperol...</t>
  </si>
  <si>
    <t>FOOD</t>
  </si>
  <si>
    <t>XIDX:FOOD</t>
  </si>
  <si>
    <t>Uang Muka Penjualan Aset ...</t>
  </si>
  <si>
    <t>Penurunan (Kenaikan) Piut...</t>
  </si>
  <si>
    <t>Kenaikan Modal Saham</t>
  </si>
  <si>
    <t>Jangka Pendek</t>
  </si>
  <si>
    <t>Jangka Panjang</t>
  </si>
  <si>
    <t>Total Pembayaran Utang ...</t>
  </si>
  <si>
    <t>Total Penerimaan Utang ...</t>
  </si>
  <si>
    <t>Kenaikan Utang Bank</t>
  </si>
  <si>
    <t>Kenaikan Utang Lain-Lain</t>
  </si>
  <si>
    <t>Total Kenaikan Utang La...</t>
  </si>
  <si>
    <t>Penurunan Utang Lain-Lain...</t>
  </si>
  <si>
    <t>Utang Pembiayaan Konsumen</t>
  </si>
  <si>
    <t>Penerimaan Utang Pembiay...</t>
  </si>
  <si>
    <t>Pembayaran Utang Pembiay...</t>
  </si>
  <si>
    <t>Total Utang Pembiayaan ...</t>
  </si>
  <si>
    <t>Pembayaran Pokok Liabilit...</t>
  </si>
  <si>
    <t>Penurunan Modal Disetor D...</t>
  </si>
  <si>
    <t>Pembayaran Sewa Guna Usah...</t>
  </si>
  <si>
    <t>BEEF</t>
  </si>
  <si>
    <t>XIDX:BEEF</t>
  </si>
  <si>
    <t>Pembayaran Beban Operasi</t>
  </si>
  <si>
    <t>Pembayaran Beban-Beban</t>
  </si>
  <si>
    <t>Penerimanaan (Pembayaran)...</t>
  </si>
  <si>
    <t>Penempatan Deposito</t>
  </si>
  <si>
    <t>Pembangunan Cold Storage ...</t>
  </si>
  <si>
    <t>Pembayaran Uang Muka</t>
  </si>
  <si>
    <t>Uang Muka Pembangunan Co...</t>
  </si>
  <si>
    <t>Uang Muka Pemeliharaan A...</t>
  </si>
  <si>
    <t>Total Pembayaran Uang M...</t>
  </si>
  <si>
    <t>Uang Muka Pemeliharaan As...</t>
  </si>
  <si>
    <t>Pembelian Aset Biologis</t>
  </si>
  <si>
    <t>Persiapan Pengembangan Us...</t>
  </si>
  <si>
    <t>Penambahan Setoran Modal ...</t>
  </si>
  <si>
    <t>Penambahan Aset Tidak Lan...</t>
  </si>
  <si>
    <t>Penambahan Utang Sewa Pem...</t>
  </si>
  <si>
    <t>Penerimaan Dari Lembaga P...</t>
  </si>
  <si>
    <t>Penerimaan Utang Bank Ja...</t>
  </si>
  <si>
    <t>Pembayaran Utang Bank Ja...</t>
  </si>
  <si>
    <t>Penempatan Deposito Jamin...</t>
  </si>
  <si>
    <t>Penerimaan Neto Penawaran...</t>
  </si>
  <si>
    <t>Kas Dan Setara Dari Entitas Ana...</t>
  </si>
  <si>
    <t>POLI</t>
  </si>
  <si>
    <t>XIDX:POLI</t>
  </si>
  <si>
    <t>Penempatan Investasi Dala...</t>
  </si>
  <si>
    <t>Pembayaran Utang Kepada P...</t>
  </si>
  <si>
    <t>Biaya Untuk Pengembang</t>
  </si>
  <si>
    <t>Penerimaan Dari Program P...</t>
  </si>
  <si>
    <t>Penerimaan Dana Dari Uang...</t>
  </si>
  <si>
    <t>CLAY</t>
  </si>
  <si>
    <t>XIDX:CLAY</t>
  </si>
  <si>
    <t>Penerimaan Dari Aktivitas...</t>
  </si>
  <si>
    <t>Penghapusan Aset Tetap</t>
  </si>
  <si>
    <t>Pelepasan Aset Lain-Lain</t>
  </si>
  <si>
    <t>Total Penerimaan (Pemba...</t>
  </si>
  <si>
    <t>Penerimaan Modal Saham Da...</t>
  </si>
  <si>
    <t>NATO</t>
  </si>
  <si>
    <t>XIDX:NATO</t>
  </si>
  <si>
    <t>Pembayaran Kepada:</t>
  </si>
  <si>
    <t>Pemasok</t>
  </si>
  <si>
    <t>Gaji Dan Tunjangan Karya...</t>
  </si>
  <si>
    <t>Beban Usaha Lainnya</t>
  </si>
  <si>
    <t>Penerimaan Hibah Pemerint...</t>
  </si>
  <si>
    <t>Pencairan Surat Berharga</t>
  </si>
  <si>
    <t>Setoran Modal Dari Pelaks...</t>
  </si>
  <si>
    <t>Pembayaran Utang Entitas ...</t>
  </si>
  <si>
    <t>Pengaruh Perubahan Kurs Mata Ua...</t>
  </si>
  <si>
    <t>JAYA</t>
  </si>
  <si>
    <t>XIDX:JAYA</t>
  </si>
  <si>
    <t>Penerimaan Penghasilan La...</t>
  </si>
  <si>
    <t>Penghasilan Klaim Asurans...</t>
  </si>
  <si>
    <t>Penempatan Kas Di Bank Da...</t>
  </si>
  <si>
    <t>Penerimaan Deposito Yang ...</t>
  </si>
  <si>
    <t>Investasi Saham</t>
  </si>
  <si>
    <t>Perolehan Dari Pmhmetd Se...</t>
  </si>
  <si>
    <t>Penerimaan Utang Lembaga ...</t>
  </si>
  <si>
    <t>Utang Lembaga Keuangan La...</t>
  </si>
  <si>
    <t>Pembayaran Dividen Kas Ol...</t>
  </si>
  <si>
    <t>COCO</t>
  </si>
  <si>
    <t>XIDX:COCO</t>
  </si>
  <si>
    <t>Beban Penelitian Dan Peng...</t>
  </si>
  <si>
    <t>Surat Berharga Jangka...</t>
  </si>
  <si>
    <t>Penerimaan Dari Taksiran ...</t>
  </si>
  <si>
    <t>Pembayaran Imbalan Kerja</t>
  </si>
  <si>
    <t>Penerimaan Dari Kegiatan ...</t>
  </si>
  <si>
    <t>Pembayaran Utang Peroleha...</t>
  </si>
  <si>
    <t>Arus Kas Bersih Dari Enti...</t>
  </si>
  <si>
    <t>Perolehan Investasi</t>
  </si>
  <si>
    <t>Pembayaran Penyertaan Sah...</t>
  </si>
  <si>
    <t>Penerimaan Dari Eksekusi ...</t>
  </si>
  <si>
    <t>Penerimaan Utang Lainnya ...</t>
  </si>
  <si>
    <t>Penempatan Pada Deposito ...</t>
  </si>
  <si>
    <t>Penerimaan Utang Pemegang...</t>
  </si>
  <si>
    <t>Penerimaan Medium Term No...</t>
  </si>
  <si>
    <t>Kenaikan Neto Pinjaman Cerukan ...</t>
  </si>
  <si>
    <t>Penyesuaian</t>
  </si>
  <si>
    <t>MTPS</t>
  </si>
  <si>
    <t>XIDX:MTPS</t>
  </si>
  <si>
    <t>Kenaikan Utang Usaha</t>
  </si>
  <si>
    <t>Penghasilan Bunga Yang Di...</t>
  </si>
  <si>
    <t>Penurunan (Kenaikan) Aset...</t>
  </si>
  <si>
    <t>Penerimaan Pinjaman Lain-...</t>
  </si>
  <si>
    <t>CPRI</t>
  </si>
  <si>
    <t>XIDX:CPRI</t>
  </si>
  <si>
    <t>Q1 2022</t>
  </si>
  <si>
    <t>Q4 2021</t>
  </si>
  <si>
    <t>Pembayaran Kas Untuk Biay...</t>
  </si>
  <si>
    <t>Uang Muka</t>
  </si>
  <si>
    <t>Penurunan Deposito Berjan...</t>
  </si>
  <si>
    <t>Pembayaran Emisi Saham</t>
  </si>
  <si>
    <t>Pembayaran Pinjaman Ke Ba...</t>
  </si>
  <si>
    <t>Modal Saham Kepentingan N...</t>
  </si>
  <si>
    <t>HRME</t>
  </si>
  <si>
    <t>XIDX:HRME</t>
  </si>
  <si>
    <t>Utang Dari Pihak Bere...</t>
  </si>
  <si>
    <t>Liabilitas Pajak ...</t>
  </si>
  <si>
    <t>Pembayaran Kepada Pihak K...</t>
  </si>
  <si>
    <t>Restitusi Pajak</t>
  </si>
  <si>
    <t>Pembayaran Atas Imbalan P...</t>
  </si>
  <si>
    <t>Penerimaan Dari Divestasi...</t>
  </si>
  <si>
    <t>Pelepasan Saham Pihak Ber...</t>
  </si>
  <si>
    <t>Setoran Modal Ke Dalam En...</t>
  </si>
  <si>
    <t>Penambahan Aset Lain-Lain</t>
  </si>
  <si>
    <t>Pembayaran Pinjaman Leasi...</t>
  </si>
  <si>
    <t>Pembayaran Dividen Kas Ke...</t>
  </si>
  <si>
    <t>Pembayaran Atas Liabilita...</t>
  </si>
  <si>
    <t>Pembayaran Atas Utang Pem...</t>
  </si>
  <si>
    <t>Pembayaran Kembali Atas P...</t>
  </si>
  <si>
    <t>Kenaikan (Penurunan) Ekui...</t>
  </si>
  <si>
    <t>Peneriman Pinjaman Dari B...</t>
  </si>
  <si>
    <t>POSA</t>
  </si>
  <si>
    <t>XIDX:POSA</t>
  </si>
  <si>
    <t>Pemberian Piutang Lain-La...</t>
  </si>
  <si>
    <t>Uang Muka Properti Invest...</t>
  </si>
  <si>
    <t>Hasil Penjualan Saham Ent...</t>
  </si>
  <si>
    <t>Peningkatan (Penurunan) B...</t>
  </si>
  <si>
    <t>Pembayaran Utang Usaha Da...</t>
  </si>
  <si>
    <t>Hasil Dari Penawaran Umum...</t>
  </si>
  <si>
    <t>Penerimaan Waran</t>
  </si>
  <si>
    <t>JAST</t>
  </si>
  <si>
    <t>XIDX:JAST</t>
  </si>
  <si>
    <t>Pembayaran Untuk Beban Op...</t>
  </si>
  <si>
    <t>Pembayaran Biaya Dibayar ...</t>
  </si>
  <si>
    <t>Penerimaan Operasional La...</t>
  </si>
  <si>
    <t>Pembayaran Untuk Uang Muk...</t>
  </si>
  <si>
    <t>Penerimaan Hasil Investas...</t>
  </si>
  <si>
    <t>Invetasi</t>
  </si>
  <si>
    <t>Pelepasan Aset Tak Berwuj...</t>
  </si>
  <si>
    <t>Penambahan Aset Hak Guna</t>
  </si>
  <si>
    <t>Penambahan Asset Lainnya</t>
  </si>
  <si>
    <t>Pembayaran Untuk Pinjaman...</t>
  </si>
  <si>
    <t>Penerimaan Dari/(Pembayar...</t>
  </si>
  <si>
    <t>Total Penerimaan Dari/(...</t>
  </si>
  <si>
    <t>Pembayaran Untuk Lembaga...</t>
  </si>
  <si>
    <t>Tambahan Modal Disetor Da...</t>
  </si>
  <si>
    <t>Sewa Pembiayaan</t>
  </si>
  <si>
    <t>Penerimaan Tambahan Modal...</t>
  </si>
  <si>
    <t>Selisih Penyesuaian Nilai...</t>
  </si>
  <si>
    <t>Total Kenaikan (Penurunan) Be...</t>
  </si>
  <si>
    <t>FITT</t>
  </si>
  <si>
    <t>XIDX:FITT</t>
  </si>
  <si>
    <t>Beban Pajak</t>
  </si>
  <si>
    <t>Penerimaan Pengembalian A...</t>
  </si>
  <si>
    <t>Uang Muka Pekerjaan Proje...</t>
  </si>
  <si>
    <t>Penerbitan Saham Baru</t>
  </si>
  <si>
    <t>BOLA</t>
  </si>
  <si>
    <t>XIDX:BOLA</t>
  </si>
  <si>
    <t>Penerimaan Klaim Pengemba...</t>
  </si>
  <si>
    <t>Penjualan Koin Kripto</t>
  </si>
  <si>
    <t>Penempatan Piutang Lain-L...</t>
  </si>
  <si>
    <t>Penarikan Investasi Jangk...</t>
  </si>
  <si>
    <t>Penjualan Investasi Pada ...</t>
  </si>
  <si>
    <t>Renovasi Stadion</t>
  </si>
  <si>
    <t>Perubahan Piutang Pihak B...</t>
  </si>
  <si>
    <t>Pembayaran Utang Lain</t>
  </si>
  <si>
    <t>CCSI</t>
  </si>
  <si>
    <t>XIDX:CCSI</t>
  </si>
  <si>
    <t>Pinjaman Jangka P...</t>
  </si>
  <si>
    <t>Pembayaran Kepada Direksi...</t>
  </si>
  <si>
    <t>Tranfer Uang Muka Pembeli...</t>
  </si>
  <si>
    <t>Pengurangan (Penambahan) ...</t>
  </si>
  <si>
    <t>Investasi Atas Penyertaan...</t>
  </si>
  <si>
    <t>Hasil Penjualan Dari Inve...</t>
  </si>
  <si>
    <t>Penarikan Investasi Semen...</t>
  </si>
  <si>
    <t>Hasil Penerbitan Saham Bi...</t>
  </si>
  <si>
    <t>Hasil Dari Pinjaman Bank ...</t>
  </si>
  <si>
    <t>Penerimaan Pinjaman Bank ...</t>
  </si>
  <si>
    <t>Pembayaran Pinjaman Bank ...</t>
  </si>
  <si>
    <t>Perolehan Utang Jangka Pa...</t>
  </si>
  <si>
    <t>Hasil Dari Liabilitas Imb...</t>
  </si>
  <si>
    <t>Perolehan Dari Pinjaman B...</t>
  </si>
  <si>
    <t>Pembayaran Dari Liabilita...</t>
  </si>
  <si>
    <t>Perolehan Dari Liabilitas...</t>
  </si>
  <si>
    <t>SFAN</t>
  </si>
  <si>
    <t>XIDX:SFAN</t>
  </si>
  <si>
    <t>Piutang Nasabah</t>
  </si>
  <si>
    <t>Utang Nasabah</t>
  </si>
  <si>
    <t>Penerimaan Dari Jasa Mana...</t>
  </si>
  <si>
    <t>Penerimaan Peghasilan Div...</t>
  </si>
  <si>
    <t>Pendapatan Kegiatan Penja...</t>
  </si>
  <si>
    <t>Penjualan Portofolio Efek</t>
  </si>
  <si>
    <t>Perolehan Portofolio Efek</t>
  </si>
  <si>
    <t>Penerimaan Komisi Transak...</t>
  </si>
  <si>
    <t>Penerimaan Komisi Dari Pi...</t>
  </si>
  <si>
    <t>Penerimaan Komisi Peranta...</t>
  </si>
  <si>
    <t>Perolehan</t>
  </si>
  <si>
    <t>Portofolio Efek - Diukur...</t>
  </si>
  <si>
    <t>Portofolio Efek - Tersed...</t>
  </si>
  <si>
    <t>Penyertaan Pada Bursa Ef...</t>
  </si>
  <si>
    <t>Total Perolehan</t>
  </si>
  <si>
    <t>Penjualan</t>
  </si>
  <si>
    <t>Total Penjualan</t>
  </si>
  <si>
    <t>Hasil Penjualan Investasi...</t>
  </si>
  <si>
    <t>Pembayaran Jaminan Dan De...</t>
  </si>
  <si>
    <t>Penerimaan Pihak Berelasi...</t>
  </si>
  <si>
    <t>Hasil Penawaran Umum Perd...</t>
  </si>
  <si>
    <t>Penerimaan Atas Pengaliha...</t>
  </si>
  <si>
    <t>Pelunasan Utang Bank Jang...</t>
  </si>
  <si>
    <t>Pembayaran Atas Pengaliha...</t>
  </si>
  <si>
    <t>Perubahan Pada Dana Yang Dibata...</t>
  </si>
  <si>
    <t>POLU</t>
  </si>
  <si>
    <t>XIDX:POLU</t>
  </si>
  <si>
    <t>Pembayaran Imbalan Kerja ...</t>
  </si>
  <si>
    <t>Perolehan (Pencairan) Ase...</t>
  </si>
  <si>
    <t>Pencairan (Penempatan) In...</t>
  </si>
  <si>
    <t>Penambahan (Penerimaan) U...</t>
  </si>
  <si>
    <t>Modal Disetor</t>
  </si>
  <si>
    <t>Penawaran Umum Perdana</t>
  </si>
  <si>
    <t>KJEN</t>
  </si>
  <si>
    <t>XIDX:KJEN</t>
  </si>
  <si>
    <t>Pembayaran Biaya Operasio...</t>
  </si>
  <si>
    <t>Penerimaan Kas Dari Piuta...</t>
  </si>
  <si>
    <t>Pembelian Aset Tidak Teta...</t>
  </si>
  <si>
    <t>Pembayaran Untuk Biaya Em...</t>
  </si>
  <si>
    <t>Pembayaran Bunga Bank</t>
  </si>
  <si>
    <t>Pinjaman Bank</t>
  </si>
  <si>
    <t>Pembayaran Pokok Pinjaman</t>
  </si>
  <si>
    <t>KAYU</t>
  </si>
  <si>
    <t>XIDX:KAYU</t>
  </si>
  <si>
    <t>Q4 2023</t>
  </si>
  <si>
    <t>Penerimaan (Pembayaran) A...</t>
  </si>
  <si>
    <t>Pembayaran(Penambahan) Pi...</t>
  </si>
  <si>
    <t>(Penurunan)/Kenaikan Kas ...</t>
  </si>
  <si>
    <t>Pinjaman Bank Jangka Pend...</t>
  </si>
  <si>
    <t>Total Pinjaman Bank Jan...</t>
  </si>
  <si>
    <t>Pinjaman Bank Jangka Panj...</t>
  </si>
  <si>
    <t>ITIC</t>
  </si>
  <si>
    <t>XIDX:ITIC</t>
  </si>
  <si>
    <t>Pembayaran Beban Bunga - ...</t>
  </si>
  <si>
    <t>PAMG</t>
  </si>
  <si>
    <t>XIDX:PAMG</t>
  </si>
  <si>
    <t>Pembayaran Untuk Bunga Da...</t>
  </si>
  <si>
    <t>Pengembalian Uang Muka Ta...</t>
  </si>
  <si>
    <t>Uang Muka Pembebasan Tana...</t>
  </si>
  <si>
    <t>Perpanjangan Sertifikat H...</t>
  </si>
  <si>
    <t>Pengurangan Aset Pengampu...</t>
  </si>
  <si>
    <t>Pembayaran Investasi Aset...</t>
  </si>
  <si>
    <t>Pencairan Investasi Aset ...</t>
  </si>
  <si>
    <t>Penambahan Investasi Lain...</t>
  </si>
  <si>
    <t>Penerimaan Utang Non Usah...</t>
  </si>
  <si>
    <t>Pembayaran Utang Non Usah...</t>
  </si>
  <si>
    <t>Penerimaan Dari Piutang N...</t>
  </si>
  <si>
    <t>Pembayaran Biaya Aksi Kor...</t>
  </si>
  <si>
    <t>IPTV</t>
  </si>
  <si>
    <t>XIDX:IPTV</t>
  </si>
  <si>
    <t>Penambahan (Penurunan) Pi...</t>
  </si>
  <si>
    <t>Penerimaan Kas Dari Kombi...</t>
  </si>
  <si>
    <t>Pembelian Saham Entitas A...</t>
  </si>
  <si>
    <t>Penambahan (Penurunan) As...</t>
  </si>
  <si>
    <t>Penempatan Uang Muka Inve...</t>
  </si>
  <si>
    <t>Penurunan Uang Muka Pembe...</t>
  </si>
  <si>
    <t>Penempatan Pada Rekening ...</t>
  </si>
  <si>
    <t>Penambahan Setoran Modal</t>
  </si>
  <si>
    <t>Penambahan Uang Muka Seto...</t>
  </si>
  <si>
    <t>Penambahan (Penurunan) Ua...</t>
  </si>
  <si>
    <t>Pembayaran Biaya Transaks...</t>
  </si>
  <si>
    <t>BLUE</t>
  </si>
  <si>
    <t>XIDX:BLUE</t>
  </si>
  <si>
    <t>Pembayaran Beban Pajak Pe...</t>
  </si>
  <si>
    <t>Perolehan Aset Keuangan L...</t>
  </si>
  <si>
    <t>Penerimaan Obligasi Konve...</t>
  </si>
  <si>
    <t>Penerimaan Utang Kepada P...</t>
  </si>
  <si>
    <t>Pembayaran Liabilitas Pem...</t>
  </si>
  <si>
    <t>ENVY</t>
  </si>
  <si>
    <t>XIDX:ENVY</t>
  </si>
  <si>
    <t>Q4 2024</t>
  </si>
  <si>
    <t>Bunga Leasing</t>
  </si>
  <si>
    <t>Penjualan Aset Tak Berwuj...</t>
  </si>
  <si>
    <t>Penerimaan Penjualan Enti...</t>
  </si>
  <si>
    <t>Pembayaran Piutang Ke Pih...</t>
  </si>
  <si>
    <t>Pembayaran Aset Tidak Lan...</t>
  </si>
  <si>
    <t>Penambahan (Pembayaran) U...</t>
  </si>
  <si>
    <t>Pembayaran Sewa</t>
  </si>
  <si>
    <t>Kenaikan Modal Disetor</t>
  </si>
  <si>
    <t>Pengaruh Selisih Kurs</t>
  </si>
  <si>
    <t>EAST</t>
  </si>
  <si>
    <t>XIDX:EAST</t>
  </si>
  <si>
    <t>Penerimaan Hibah Kemenpar...</t>
  </si>
  <si>
    <t>Pembayaran Bunga Dan Bagi...</t>
  </si>
  <si>
    <t>Penempatan Pada Deposito</t>
  </si>
  <si>
    <t>Penempatan Aset Digital</t>
  </si>
  <si>
    <t>Penempatan Aset Keuangan ...</t>
  </si>
  <si>
    <t>Pencairan Aset Keuangan Y...</t>
  </si>
  <si>
    <t>Penerimaan Dividen Dari A...</t>
  </si>
  <si>
    <t>Penerimaan Sewa Pembiayaa...</t>
  </si>
  <si>
    <t>Pemberian Piutang Kepada ...</t>
  </si>
  <si>
    <t>Pembayaran Kembali Pinjam...</t>
  </si>
  <si>
    <t>Penerimaan Penjualan Dan ...</t>
  </si>
  <si>
    <t>LIFE</t>
  </si>
  <si>
    <t>XIDX:LIFE</t>
  </si>
  <si>
    <t>Kenaikan Manfaat Polis Ma...</t>
  </si>
  <si>
    <t>Beban Akuisisi</t>
  </si>
  <si>
    <t>Penerimaan Dari:</t>
  </si>
  <si>
    <t>Premi</t>
  </si>
  <si>
    <t>Ujrah</t>
  </si>
  <si>
    <t>Komisi Reasuransi Dan Kl...</t>
  </si>
  <si>
    <t>Total Penerimaan Dari:</t>
  </si>
  <si>
    <t>Pembayaran Untuk:</t>
  </si>
  <si>
    <t>Klaim Dan Manfaat</t>
  </si>
  <si>
    <t>Komisi Dan Tunjangan Age...</t>
  </si>
  <si>
    <t>Beban Operasi</t>
  </si>
  <si>
    <t>Imbalan Kerja Karyawan</t>
  </si>
  <si>
    <t>Total Pembayaran Untuk:</t>
  </si>
  <si>
    <t>Hasil (Beban) Investasi</t>
  </si>
  <si>
    <t>Penurunan (Kenaikan) Depo...</t>
  </si>
  <si>
    <t>Penurunan (Kenaikan) Efek...</t>
  </si>
  <si>
    <t>Penurunan (Kenaikan) Pinj...</t>
  </si>
  <si>
    <t>(Penurunan) Kenaikan Dana...</t>
  </si>
  <si>
    <t>Kenaikan Efek Pada Biaya ...</t>
  </si>
  <si>
    <t>FUJI</t>
  </si>
  <si>
    <t>XIDX:FUJI</t>
  </si>
  <si>
    <t>Pendapatan Pembiayaan Kon...</t>
  </si>
  <si>
    <t>Piutang Pembiayaan Konsum...</t>
  </si>
  <si>
    <t>Pembiayaan Konsumen</t>
  </si>
  <si>
    <t>Pembiayaan Modal Usaha</t>
  </si>
  <si>
    <t>Pembelian Aset Tetap</t>
  </si>
  <si>
    <t>KOTA</t>
  </si>
  <si>
    <t>XIDX:KOTA</t>
  </si>
  <si>
    <t>Pengembalian Uang Muka Pr...</t>
  </si>
  <si>
    <t>Penerimaan Dari Pengembal...</t>
  </si>
  <si>
    <t>Total Kenaikan Piutang ...</t>
  </si>
  <si>
    <t>Pembayran Uang Muka Proye...</t>
  </si>
  <si>
    <t>Penempatan Dalam Surat Sa...</t>
  </si>
  <si>
    <t>Penerimaan Pelunasan Sura...</t>
  </si>
  <si>
    <t>Penerimaan Pelaksanaan Wa...</t>
  </si>
  <si>
    <t>Penerimaan Utang Lancar L...</t>
  </si>
  <si>
    <t>INOV</t>
  </si>
  <si>
    <t>XIDX:INOV</t>
  </si>
  <si>
    <t>Pelepasan Properti Invest...</t>
  </si>
  <si>
    <t>Pinjaman Jangka Pendek</t>
  </si>
  <si>
    <t>Total Pinjaman Jangka P...</t>
  </si>
  <si>
    <t>Pencairan Utang Bank Dan ...</t>
  </si>
  <si>
    <t>Liabilitas Sewa</t>
  </si>
  <si>
    <t>Total Liabilitas Sewa</t>
  </si>
  <si>
    <t>Utang Kepada Pihak Berela...</t>
  </si>
  <si>
    <t>Total Utang Kepada Piha...</t>
  </si>
  <si>
    <t>Kewajiban Sewa Pembiayaan...</t>
  </si>
  <si>
    <t>Total Kewajiban Sewa Pe...</t>
  </si>
  <si>
    <t>Pinjaman Jangka Panjang L...</t>
  </si>
  <si>
    <t>ARKA</t>
  </si>
  <si>
    <t>XIDX:ARKA</t>
  </si>
  <si>
    <t>Pinjaman Yang Diberikan K...</t>
  </si>
  <si>
    <t>Pembayaran Pinjaman Dari ...</t>
  </si>
  <si>
    <t>Pembayaran Utang Berelasi</t>
  </si>
  <si>
    <t>Pengaruh Selisih Kurs Mata Uang...</t>
  </si>
  <si>
    <t>SMKL</t>
  </si>
  <si>
    <t>XIDX:SMKL</t>
  </si>
  <si>
    <t>Penerimaan Taksiran Tagih...</t>
  </si>
  <si>
    <t>Kas Bersih (Digunakan Unt...</t>
  </si>
  <si>
    <t>Penerimaan (Pembayaran) S...</t>
  </si>
  <si>
    <t>Penerimaan Utang Peroleha...</t>
  </si>
  <si>
    <t>Penempatan Modal Saham Ve...</t>
  </si>
  <si>
    <t>Pembayaran Investasi Vent...</t>
  </si>
  <si>
    <t>Perolehan Perangkat Lunak...</t>
  </si>
  <si>
    <t>Penerimaan Uang Muka Peme...</t>
  </si>
  <si>
    <t>Penerimaan Dari Pelaksana...</t>
  </si>
  <si>
    <t>Pembayaran Wesel Bayar Ja...</t>
  </si>
  <si>
    <t>Pembayaran Dari Pinjaman ...</t>
  </si>
  <si>
    <t>Penerimaan Dari Pinjaman ...</t>
  </si>
  <si>
    <t>Penyetoran Modal Saham An...</t>
  </si>
  <si>
    <t>Setoran Modal Lainnya</t>
  </si>
  <si>
    <t>HDIT</t>
  </si>
  <si>
    <t>XIDX:HDIT</t>
  </si>
  <si>
    <t>Penjualan Saham Atas Enti...</t>
  </si>
  <si>
    <t>Uang Muka Proyek</t>
  </si>
  <si>
    <t>Setoran Modal Saham Kepen...</t>
  </si>
  <si>
    <t>Setoran Modal Penawaran P...</t>
  </si>
  <si>
    <t>Pembayaran Biaya Penawara...</t>
  </si>
  <si>
    <t>Pembayaran Biaya Emisi Ef...</t>
  </si>
  <si>
    <t>KEEN</t>
  </si>
  <si>
    <t>XIDX:KEEN</t>
  </si>
  <si>
    <t>Penerimaan Kas Dari Penge...</t>
  </si>
  <si>
    <t>Penerimaan Dari Penghasil...</t>
  </si>
  <si>
    <t>Pengeluaran Kas Kepada Pe...</t>
  </si>
  <si>
    <t>Penerimaan (Pembayaran) J...</t>
  </si>
  <si>
    <t>Penerimaan Dari Klaim Asu...</t>
  </si>
  <si>
    <t>Pembayaran Pajak Badan</t>
  </si>
  <si>
    <t>Penurunan (Penambahan) Ka...</t>
  </si>
  <si>
    <t>Hasil Penjualan Dari Seba...</t>
  </si>
  <si>
    <t>Kas Diperoleh Dari Akuisi...</t>
  </si>
  <si>
    <t>Hasil Dari Penjualan Aset...</t>
  </si>
  <si>
    <t>Penambahan Penyertaan Pad...</t>
  </si>
  <si>
    <t>Penambahan Kas Di Bank Ya...</t>
  </si>
  <si>
    <t>Pembayaran Terkait Hutang...</t>
  </si>
  <si>
    <t>Pembayaran Lembaga Keuang...</t>
  </si>
  <si>
    <t>Hasil Setoran Modal Saham</t>
  </si>
  <si>
    <t>Peningkatan Modal Saham K...</t>
  </si>
  <si>
    <t>Kas Dan Setara Kas Dari Kombina...</t>
  </si>
  <si>
    <t>BAPI</t>
  </si>
  <si>
    <t>XIDX:BAPI</t>
  </si>
  <si>
    <t>Penerimaan Saham Penawara...</t>
  </si>
  <si>
    <t>TFAS</t>
  </si>
  <si>
    <t>XIDX:TFAS</t>
  </si>
  <si>
    <t>Pembayaran Beban Penjuala...</t>
  </si>
  <si>
    <t>Penjualan Kembali Saham T...</t>
  </si>
  <si>
    <t>Penurunan Modal Entitas A...</t>
  </si>
  <si>
    <t>Penerimaan Dari (Penambah...</t>
  </si>
  <si>
    <t>Penempatan Pada Investasi...</t>
  </si>
  <si>
    <t>Penerimaan Penjualan Inve...</t>
  </si>
  <si>
    <t>Setoran Modal Oleh Kepent...</t>
  </si>
  <si>
    <t>Akuisisi Saham Pada Entit...</t>
  </si>
  <si>
    <t>Pembayaran Saham Beredar ...</t>
  </si>
  <si>
    <t>Penempatan Investasi Saha...</t>
  </si>
  <si>
    <t>Penawaran Saham Perdana</t>
  </si>
  <si>
    <t>Penerbitan Saham Pada Kep...</t>
  </si>
  <si>
    <t>Pembelian Kembali Saham E...</t>
  </si>
  <si>
    <t>Penurunan Modal Entitas E...</t>
  </si>
  <si>
    <t>Kas Dan Setara Kas Setelah Pele...</t>
  </si>
  <si>
    <t>GGRP</t>
  </si>
  <si>
    <t>XIDX:GGRP</t>
  </si>
  <si>
    <t>Liabilitas Derivatif</t>
  </si>
  <si>
    <t>Beban Operasi Lainnya</t>
  </si>
  <si>
    <t>Total Penerimaan Dari (...</t>
  </si>
  <si>
    <t>Pelunasan Utang Pembelian...</t>
  </si>
  <si>
    <t>Penarikan (Penempatan) Ja...</t>
  </si>
  <si>
    <t>Penjualan Entitas Anak</t>
  </si>
  <si>
    <t>Penerimaan Pengembalian U...</t>
  </si>
  <si>
    <t>Kapitalisasi Bunga</t>
  </si>
  <si>
    <t>Pembayaran Uang Jaminan</t>
  </si>
  <si>
    <t>Penerimaan Dari Divestasi</t>
  </si>
  <si>
    <t>Penerimaan Dari :</t>
  </si>
  <si>
    <t>Penerbitan Saham Baru Me...</t>
  </si>
  <si>
    <t>Utang Bank Jangka Panjan...</t>
  </si>
  <si>
    <t>Utang Jangka Panjang Non...</t>
  </si>
  <si>
    <t>Total Penerimaan Dari :</t>
  </si>
  <si>
    <t>Pembayaran Atas :</t>
  </si>
  <si>
    <t>Total Pembayaran Atas :</t>
  </si>
  <si>
    <t>Pembayaran Dari Pengurang...</t>
  </si>
  <si>
    <t>(Penempatan)/Penarikan De...</t>
  </si>
  <si>
    <t>Dividen Yang Dibayarkan K...</t>
  </si>
  <si>
    <t>Kas Di Bank Pada Awalperiode Pa...</t>
  </si>
  <si>
    <t>Penyesuaian Arus Kas Merging Bu...</t>
  </si>
  <si>
    <t>OPMS</t>
  </si>
  <si>
    <t>XIDX:OPMS</t>
  </si>
  <si>
    <t>Pembayaran Bunga Atas Lia...</t>
  </si>
  <si>
    <t>Penerimaan Atas Uang Jami...</t>
  </si>
  <si>
    <t>Pembayaran Utang Dari Pih...</t>
  </si>
  <si>
    <t>NZIA</t>
  </si>
  <si>
    <t>XIDX:NZIA</t>
  </si>
  <si>
    <t>Kepentingan Non Penge...</t>
  </si>
  <si>
    <t>Penambahan Uang Muka Inve...</t>
  </si>
  <si>
    <t>Penerimaan Penerbitan War...</t>
  </si>
  <si>
    <t>Pembayaran Utang Subordin...</t>
  </si>
  <si>
    <t>SLIS</t>
  </si>
  <si>
    <t>XIDX:SLIS</t>
  </si>
  <si>
    <t>Beban Ditangguhkan</t>
  </si>
  <si>
    <t>Dana Dibatasi Penggunaann...</t>
  </si>
  <si>
    <t>Investasi Kepada Entitas ...</t>
  </si>
  <si>
    <t>Agio</t>
  </si>
  <si>
    <t>Penerimaan Hutang Bank</t>
  </si>
  <si>
    <t>Pembayaran Hutang Bank</t>
  </si>
  <si>
    <t>Pembayaran Deviden</t>
  </si>
  <si>
    <t>Penerimaan Hutang Lain-La...</t>
  </si>
  <si>
    <t>PURE</t>
  </si>
  <si>
    <t>XIDX:PURE</t>
  </si>
  <si>
    <t>Q3 2024</t>
  </si>
  <si>
    <t>Q2 2024</t>
  </si>
  <si>
    <t>Q1 2024</t>
  </si>
  <si>
    <t>Penambahan Uang Muka Pemb...</t>
  </si>
  <si>
    <t>Penerimaan Penjualan Saha...</t>
  </si>
  <si>
    <t>Penurunan Kas Dibatasi Pe...</t>
  </si>
  <si>
    <t>Penambahan Utang Pihak Ke...</t>
  </si>
  <si>
    <t>Pengurangan/(Penambahan) ...</t>
  </si>
  <si>
    <t>IRRA</t>
  </si>
  <si>
    <t>XIDX:IRRA</t>
  </si>
  <si>
    <t>Penerimaan Dari Royalti, ...</t>
  </si>
  <si>
    <t>Penerimaan Dan Pembayaran...</t>
  </si>
  <si>
    <t>Penerimaan Kas Dari Resti...</t>
  </si>
  <si>
    <t>Penerimaan Dan Pengeluara...</t>
  </si>
  <si>
    <t>Penjualan Aset Tersedia U...</t>
  </si>
  <si>
    <t>Pembayaran Uang Muka Inve...</t>
  </si>
  <si>
    <t>Pemberian Pinjaman Pihak ...</t>
  </si>
  <si>
    <t>Pembayaran Untuk Pelusana...</t>
  </si>
  <si>
    <t>Treasury Stock</t>
  </si>
  <si>
    <t>Penempatan Setara Kas Yan...</t>
  </si>
  <si>
    <t>Pembayaran Dari Pembelian...</t>
  </si>
  <si>
    <t>DMMX</t>
  </si>
  <si>
    <t>XIDX:DMMX</t>
  </si>
  <si>
    <t>Penerimaan Klaim Atas Paj...</t>
  </si>
  <si>
    <t>Penerimaan Dari Piutang L...</t>
  </si>
  <si>
    <t>Pembayaran Kepada Piutang...</t>
  </si>
  <si>
    <t>Pencairan Investasi Lain-...</t>
  </si>
  <si>
    <t>Penambahan Aset Lancar La...</t>
  </si>
  <si>
    <t>Peningkatan Modal Saham</t>
  </si>
  <si>
    <t>Penambahan Modal Saham En...</t>
  </si>
  <si>
    <t>Setoran Modal Non-Pengend...</t>
  </si>
  <si>
    <t>Penerimaan Dari Deposito ...</t>
  </si>
  <si>
    <t>Penerimaan Dari Utang Lai...</t>
  </si>
  <si>
    <t>Penerimaan Pinjaman Kepad...</t>
  </si>
  <si>
    <t>Penambahan Modal Saham Ol...</t>
  </si>
  <si>
    <t>Efek Akuisisi Entitas Ana...</t>
  </si>
  <si>
    <t>SINI</t>
  </si>
  <si>
    <t>XIDX:SINI</t>
  </si>
  <si>
    <t>Aset Eksplorasi Dan Eval...</t>
  </si>
  <si>
    <t>Total Utang Sewa Pe...</t>
  </si>
  <si>
    <t>Penerimaan (Pembayaran) O...</t>
  </si>
  <si>
    <t>Penambahan Aset Eksploras...</t>
  </si>
  <si>
    <t>Penempatan Jaminan Reklam...</t>
  </si>
  <si>
    <t>Aset Tidak Lancar Dikuasa...</t>
  </si>
  <si>
    <t>Investasi Entitas Anak</t>
  </si>
  <si>
    <t>Divestasi Entitas Anak</t>
  </si>
  <si>
    <t>Peningkatan Setara Kas Ya...</t>
  </si>
  <si>
    <t>Peningkatan Aktivitas Ase...</t>
  </si>
  <si>
    <t>Pinjaman Jangka Panjang</t>
  </si>
  <si>
    <t>Peningkatan Utang Kepada ...</t>
  </si>
  <si>
    <t>Peningkatan Liabilitas Pe...</t>
  </si>
  <si>
    <t>Pembayaran Piutang Berela...</t>
  </si>
  <si>
    <t>Kas Dan Bank Dari Merging...</t>
  </si>
  <si>
    <t>Pengaruh Divestasi Entita...</t>
  </si>
  <si>
    <t>WOWS</t>
  </si>
  <si>
    <t>XIDX:WOWS</t>
  </si>
  <si>
    <t>Total Aset Tetap</t>
  </si>
  <si>
    <t>Pembayaran Untuk Pemasok</t>
  </si>
  <si>
    <t>Pembayaran Provinsi Dan B...</t>
  </si>
  <si>
    <t>Pembayaran Lain-Lain - Ne...</t>
  </si>
  <si>
    <t>(Pembayaran) Penerimaan P...</t>
  </si>
  <si>
    <t>ESIP</t>
  </si>
  <si>
    <t>XIDX:ESIP</t>
  </si>
  <si>
    <t>Reklas Uang Muka Asset</t>
  </si>
  <si>
    <t>Aset Lainnya</t>
  </si>
  <si>
    <t>Perolehan Modal Dari Konv...</t>
  </si>
  <si>
    <t>TEBE</t>
  </si>
  <si>
    <t>XIDX:TEBE</t>
  </si>
  <si>
    <t>Penerimaan Pajak Penghasi...</t>
  </si>
  <si>
    <t>Pemberian Piutang Pihak B...</t>
  </si>
  <si>
    <t>Penempatan Kas Yag Dibata...</t>
  </si>
  <si>
    <t>Arus Kas Keluar Bersih Pa...</t>
  </si>
  <si>
    <t>Kenaikan Utang Lain-Lain ...</t>
  </si>
  <si>
    <t>Penerimaan Uang Muka Seot...</t>
  </si>
  <si>
    <t>Pengembalian Dividen</t>
  </si>
  <si>
    <t>Penerimaan Penerbitan Pin...</t>
  </si>
  <si>
    <t>Penerimaan Dari Peningkat...</t>
  </si>
  <si>
    <t>Perubahan Pada Dana Kas Yang Di...</t>
  </si>
  <si>
    <t>KEJU</t>
  </si>
  <si>
    <t>XIDX:KEJU</t>
  </si>
  <si>
    <t>Penerimaan Kas Dari Pengh...</t>
  </si>
  <si>
    <t>Penerimaan Pembayaran Piu...</t>
  </si>
  <si>
    <t>Uang Muka Pembelian Kenda...</t>
  </si>
  <si>
    <t>Penempatan Kembali Saham ...</t>
  </si>
  <si>
    <t>Reklasifikasi Dari Deposito Ber...</t>
  </si>
  <si>
    <t>PSGO</t>
  </si>
  <si>
    <t>XIDX:PSGO</t>
  </si>
  <si>
    <t>Pembayaran Beban Operasio...</t>
  </si>
  <si>
    <t>Penarikan Pada Kas Yang D...</t>
  </si>
  <si>
    <t>Penambahan Uang Muka Jang...</t>
  </si>
  <si>
    <t>(Kenaikan)/Penurunan Piut...</t>
  </si>
  <si>
    <t>Penambahan Tanaman Belum ...</t>
  </si>
  <si>
    <t>Penambahan Persiapan Laha...</t>
  </si>
  <si>
    <t>Penambahan Pembibitan</t>
  </si>
  <si>
    <t>Penambahan Uang Muka Perk...</t>
  </si>
  <si>
    <t>Penambahan Modal Diempatk...</t>
  </si>
  <si>
    <t>Pembayaran Utang Sewa Rou</t>
  </si>
  <si>
    <t>Penerimaan Atas Pinjaman ...</t>
  </si>
  <si>
    <t>Piutang Pemegang Saham En...</t>
  </si>
  <si>
    <t>Pembayaran Utang Sewa - ...</t>
  </si>
  <si>
    <t>Uang Muka Setoran Modal D...</t>
  </si>
  <si>
    <t>Pengembalian Atas Modal S...</t>
  </si>
  <si>
    <t>Penambahan Modal Saham Da...</t>
  </si>
  <si>
    <t>Penarikan Pinjaman Bank J...</t>
  </si>
  <si>
    <t>AGAR</t>
  </si>
  <si>
    <t>XIDX:AGAR</t>
  </si>
  <si>
    <t>Penerimaan Pendapatan Lai...</t>
  </si>
  <si>
    <t>Perolehan Aset Dalam Peny...</t>
  </si>
  <si>
    <t>Penerimaan (Pembayaran) M...</t>
  </si>
  <si>
    <t>Penambahan Utang Lembaga ...</t>
  </si>
  <si>
    <t>IFSH</t>
  </si>
  <si>
    <t>XIDX:IFSH</t>
  </si>
  <si>
    <t>Properti Pertambangan</t>
  </si>
  <si>
    <t>Total Beban Akrual</t>
  </si>
  <si>
    <t>Penerimaan (Pemberian) Pi...</t>
  </si>
  <si>
    <t>Invetasi Kepada Entitas A...</t>
  </si>
  <si>
    <t>Akuisisi Saham Entitas An...</t>
  </si>
  <si>
    <t>Perolehan Aset Tidak Berw...</t>
  </si>
  <si>
    <t>Penambahan Properti Perta...</t>
  </si>
  <si>
    <t>Penerimaan Pinjaman Pihak...</t>
  </si>
  <si>
    <t>REAL</t>
  </si>
  <si>
    <t>XIDX:REAL</t>
  </si>
  <si>
    <t>Penerimaan Dan Penawaran ...</t>
  </si>
  <si>
    <t>IFII</t>
  </si>
  <si>
    <t>XIDX:IFII</t>
  </si>
  <si>
    <t>Pembayaran Untuk Beban Ke...</t>
  </si>
  <si>
    <t>Penerimaan Atas Utang Ban...</t>
  </si>
  <si>
    <t>Pembayaran Atas Utang Ban...</t>
  </si>
  <si>
    <t>Pembayaran Sewa Liabilita...</t>
  </si>
  <si>
    <t>PMJS</t>
  </si>
  <si>
    <t>XIDX:PMJS</t>
  </si>
  <si>
    <t>Pembayaran Beban Gaji</t>
  </si>
  <si>
    <t>Peningkatan Investasi Pad...</t>
  </si>
  <si>
    <t>Penempatan (Pencairan) In...</t>
  </si>
  <si>
    <t>Pelepasan Investasi Jangk...</t>
  </si>
  <si>
    <t>Peningkatan Aset Tidak La...</t>
  </si>
  <si>
    <t>Dividen Tunai Dari Entita...</t>
  </si>
  <si>
    <t>Penerbitan Modal Saham</t>
  </si>
  <si>
    <t>Penerimaan Hasil Penerbit...</t>
  </si>
  <si>
    <t>Penerbitan Obligasi Konve...</t>
  </si>
  <si>
    <t>Pelunasan Utang Obligasi ...</t>
  </si>
  <si>
    <t>Setoran Modal Dari Pihak ...</t>
  </si>
  <si>
    <t>UCID</t>
  </si>
  <si>
    <t>XIDX:UCID</t>
  </si>
  <si>
    <t>Penerimaan Hasil Restitus...</t>
  </si>
  <si>
    <t>Hasil Penjualan Aset Dimi...</t>
  </si>
  <si>
    <t>Pembayaran Atas Bagian Po...</t>
  </si>
  <si>
    <t>Pembayaran Deviden Kas</t>
  </si>
  <si>
    <t>Pengembalian Kembali Saha...</t>
  </si>
  <si>
    <t>GLVA</t>
  </si>
  <si>
    <t>XIDX:GLVA</t>
  </si>
  <si>
    <t>Penempatan Pada Dana Yang...</t>
  </si>
  <si>
    <t>Investasi Reksadana</t>
  </si>
  <si>
    <t>Penempatan Aset Lancar La...</t>
  </si>
  <si>
    <t>Tambahan Modal Disetor En...</t>
  </si>
  <si>
    <t>Penerimaan Piutang Berela...</t>
  </si>
  <si>
    <t>Penerimaan Utang Berelasi</t>
  </si>
  <si>
    <t>PGJO</t>
  </si>
  <si>
    <t>XIDX:PGJO</t>
  </si>
  <si>
    <t>Aset Dalam Pelaksanaan</t>
  </si>
  <si>
    <t>Kas Neto Dari Pelepasan E...</t>
  </si>
  <si>
    <t>Kenaikan Aset Dalam Penye...</t>
  </si>
  <si>
    <t>Kenaikan Jaminan Gedung</t>
  </si>
  <si>
    <t>Pembayaran Beban Keuangan...</t>
  </si>
  <si>
    <t>Penambahan Modal Tanpa Ha...</t>
  </si>
  <si>
    <t>Pembelian Kembali Saham O...</t>
  </si>
  <si>
    <t>Penerbitan Modal Saham En...</t>
  </si>
  <si>
    <t>Kenaikan/(Penurunan) Utan...</t>
  </si>
  <si>
    <t>Total Kenaikan/(Penurun...</t>
  </si>
  <si>
    <t>AMAR</t>
  </si>
  <si>
    <t>XIDX:AMAR</t>
  </si>
  <si>
    <t>Total Beban Pokok Penjualan...</t>
  </si>
  <si>
    <t>Pendapatan Operasional L...</t>
  </si>
  <si>
    <t>Total Pendapatan Operas...</t>
  </si>
  <si>
    <t>Beban Penyisihan Kerugia...</t>
  </si>
  <si>
    <t>Beban Tenaga Kerja</t>
  </si>
  <si>
    <t>Total Beban Operasional...</t>
  </si>
  <si>
    <t>Giro Pada Bank Indonesia</t>
  </si>
  <si>
    <t>Penempatan Pada Bank Indo...</t>
  </si>
  <si>
    <t>Pinjaman Yang Diberikan</t>
  </si>
  <si>
    <t>Total Pinjaman Yang Dib...</t>
  </si>
  <si>
    <t>Simpanan Nasabah</t>
  </si>
  <si>
    <t>Total Simpanan Nasabah</t>
  </si>
  <si>
    <t>Simpanan Dari Bank Lain</t>
  </si>
  <si>
    <t>Penerimaan Bunga Provisi ...</t>
  </si>
  <si>
    <t>Pembayaran Beban Tenaga K...</t>
  </si>
  <si>
    <t>Pembayaran Beban Umum Dan...</t>
  </si>
  <si>
    <t>Penerimaan Pendapatan Ope...</t>
  </si>
  <si>
    <t>Pembayaran Beban Non-Oper...</t>
  </si>
  <si>
    <t>Kredit Yang Diberikan</t>
  </si>
  <si>
    <t>Efek-Efek Yang Diukur Pa...</t>
  </si>
  <si>
    <t>Efek-Efek Yang Dibeli De...</t>
  </si>
  <si>
    <t>Total Penurunan (Kenaik...</t>
  </si>
  <si>
    <t>Kenaikan (Penurunan) Liab...</t>
  </si>
  <si>
    <t>Simpanan</t>
  </si>
  <si>
    <t>Efek-Efek Yang Dijual De...</t>
  </si>
  <si>
    <t>Beban Yang Masih Harus D...</t>
  </si>
  <si>
    <t>Total Kenaikan (Penurun...</t>
  </si>
  <si>
    <t>Penempatan Efek Tersedia ...</t>
  </si>
  <si>
    <t>Penempatan Efek Dimiliki ...</t>
  </si>
  <si>
    <t>Pencairan Efek Tersedia U...</t>
  </si>
  <si>
    <t>Pencairan Efek Dimiliki H...</t>
  </si>
  <si>
    <t>Hasil Realisasi Aset Takb...</t>
  </si>
  <si>
    <t>Penambahan Dari Modal Sah...</t>
  </si>
  <si>
    <t>Dana Setoran Modal</t>
  </si>
  <si>
    <t>CSRA</t>
  </si>
  <si>
    <t>XIDX:CSRA</t>
  </si>
  <si>
    <t>Pembibitan</t>
  </si>
  <si>
    <t>Peningkatan Piutang Plasm...</t>
  </si>
  <si>
    <t>Penjualan Pembibitan</t>
  </si>
  <si>
    <t>Penambahan Tanaman Perkeb...</t>
  </si>
  <si>
    <t>Perolehan Pembibitan</t>
  </si>
  <si>
    <t>Penjualan Aset Pengampuna...</t>
  </si>
  <si>
    <t>Penerimaan Bunga Pinjaman...</t>
  </si>
  <si>
    <t>Pembayaran Piutang Pihak...</t>
  </si>
  <si>
    <t>Penempatan Deposito Berjangka Y...</t>
  </si>
  <si>
    <t>INDO</t>
  </si>
  <si>
    <t>XIDX:INDO</t>
  </si>
  <si>
    <t>Penerimaan Usaha</t>
  </si>
  <si>
    <t>Penerimaan Bunga, Provisi...</t>
  </si>
  <si>
    <t>Pembayaran Bunga, Provisi...</t>
  </si>
  <si>
    <t>(Pembayaran) Penerimaan D...</t>
  </si>
  <si>
    <t>(Beban) Bukan Operasiona...</t>
  </si>
  <si>
    <t>Total (Pembayaran) Pene...</t>
  </si>
  <si>
    <t>Perubahan Dalam Aset Dan Liabil...</t>
  </si>
  <si>
    <t>Penurunan (Kenaikan) Aset Opera...</t>
  </si>
  <si>
    <t>Surat Berharga Dan Tagiha...</t>
  </si>
  <si>
    <t>Aset Lain Lain</t>
  </si>
  <si>
    <t>Total Penurunan (Kenaikan) As...</t>
  </si>
  <si>
    <t>Kenaikan (Penurunan) Liabilitas...</t>
  </si>
  <si>
    <t>Liabilitas Lain-Lain</t>
  </si>
  <si>
    <t>Total Kenaikan (Penurunan) Li...</t>
  </si>
  <si>
    <t>Penempatan Surat Berharga</t>
  </si>
  <si>
    <t>Pelepasan Surat Berharga</t>
  </si>
  <si>
    <t>Pembayaran Investasi</t>
  </si>
  <si>
    <t>Aset Dalam Penyelesaian</t>
  </si>
  <si>
    <t>Penagihan Piutang Lain-La...</t>
  </si>
  <si>
    <t>Akuisisi Entitas Anak Dan...</t>
  </si>
  <si>
    <t>Pengembalian Setoran Moda...</t>
  </si>
  <si>
    <t>AMOR</t>
  </si>
  <si>
    <t>XIDX:AMOR</t>
  </si>
  <si>
    <t>Jasa Kegiatan Manager Inv...</t>
  </si>
  <si>
    <t>Total Pendapatan Keuang...</t>
  </si>
  <si>
    <t>Kerugian Penurunan Nilai ...</t>
  </si>
  <si>
    <t>Total Piutang Lain-Lain</t>
  </si>
  <si>
    <t>Total Utang Bank</t>
  </si>
  <si>
    <t>Total Utang Lain-Lain</t>
  </si>
  <si>
    <t>Penerimaan Imbalan Jasa M...</t>
  </si>
  <si>
    <t>Penjualan Investasi Reksa...</t>
  </si>
  <si>
    <t>Investasi Pada Surat Berh...</t>
  </si>
  <si>
    <t>Investasi Pada Rekanan</t>
  </si>
  <si>
    <t>TRIN</t>
  </si>
  <si>
    <t>XIDX:TRIN</t>
  </si>
  <si>
    <t>Laba Dari Ventura Bersama</t>
  </si>
  <si>
    <t>Penerimaan Uang Muka Piha...</t>
  </si>
  <si>
    <t>Pencairan (Penempatan) Pa...</t>
  </si>
  <si>
    <t>Setoran Modal Non Pengend...</t>
  </si>
  <si>
    <t>Utang Bank Dan Lembaga Ke...</t>
  </si>
  <si>
    <t>Total Utang Bank Dan Le...</t>
  </si>
  <si>
    <t>Penerimaan Dari Exercise ...</t>
  </si>
  <si>
    <t>Penambahan Modal Dengan H...</t>
  </si>
  <si>
    <t>Penambahan Utang Kepada P...</t>
  </si>
  <si>
    <t>Penerimaan Utang Obligasi...</t>
  </si>
  <si>
    <t>Beban Emisi Ipo</t>
  </si>
  <si>
    <t>Penerimaan Dana Ipo (Sete...</t>
  </si>
  <si>
    <t>Penerimaan Dari Kas Lainn...</t>
  </si>
  <si>
    <t>Rekening Bank Dan Deposit...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</si>
</sst>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(* #,##0_);_(* \(#,##0\);_(* &quot;-&quot;_);_(@_)"/>
    <numFmt numFmtId="166" formatCode="_(* #,##0.00_);_(* \(#,##0.00\);_(* &quot;-&quot;??_);_(@_)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calcChain" Target="calcChain.xml"/><Relationship Id="rId16" Type="http://schemas.openxmlformats.org/officeDocument/2006/relationships/worksheet" Target="worksheets/sheet16.xml"/><Relationship Id="rId107" Type="http://schemas.microsoft.com/office/2017/06/relationships/rdArray" Target="richData/rdarray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sharedStrings" Target="sharedStrings.xml"/><Relationship Id="rId108" Type="http://schemas.microsoft.com/office/2017/06/relationships/richStyles" Target="richData/rich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SupportingPropertyBagStructure" Target="richData/rdsupportingpropertybagstructure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microsoft.com/office/2017/06/relationships/rdSupportingPropertyBag" Target="richData/rdsupportingpropertybag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microsoft.com/office/2017/06/relationships/rdRichValue" Target="richData/rdrichvalue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510">
  <a r="1">
    <v t="i">0</v>
  </a>
  <a r="1">
    <v>206</v>
  </a>
  <a r="1">
    <v>248</v>
  </a>
  <a r="1">
    <v>300</v>
  </a>
  <a r="1">
    <v>175</v>
  </a>
  <a r="1">
    <v>112</v>
  </a>
  <a r="1">
    <v>1130</v>
  </a>
  <a r="1">
    <v>330</v>
  </a>
  <a r="1">
    <v>800</v>
  </a>
  <a r="1">
    <v>361.33789999999999</v>
  </a>
  <a r="1">
    <v>810</v>
  </a>
  <a r="1">
    <v>545</v>
  </a>
  <a r="1">
    <v>381.3381</v>
  </a>
  <a r="1">
    <v>680</v>
  </a>
  <a r="1">
    <v>540</v>
  </a>
  <a r="1">
    <v>250.66980000000001</v>
  </a>
  <a r="1">
    <v>316.00400000000002</v>
  </a>
  <a r="1">
    <v>308.00389999999999</v>
  </a>
  <a r="1">
    <v>498</v>
  </a>
  <a r="1">
    <v>400</v>
  </a>
  <a r="1">
    <v>388</v>
  </a>
  <a r="1">
    <v>380</v>
  </a>
  <a r="1">
    <v>482</v>
  </a>
  <a r="1">
    <v>486</v>
  </a>
  <a r="1">
    <v>494</v>
  </a>
  <a r="1">
    <v>1080</v>
  </a>
  <a r="1">
    <v>715</v>
  </a>
  <a r="1">
    <v>830</v>
  </a>
  <a r="1">
    <v>89</v>
  </a>
  <a r="1">
    <v>166</v>
  </a>
  <a r="1">
    <v>126</v>
  </a>
  <a r="1">
    <v>102</v>
  </a>
  <a r="1">
    <v>91</v>
  </a>
  <a r="1">
    <v>116</v>
  </a>
  <a r="1">
    <v>350</v>
  </a>
  <a r="1">
    <v>157</v>
  </a>
  <a r="1">
    <v>1455</v>
  </a>
  <a r="1">
    <v>1870</v>
  </a>
  <a r="1">
    <v>1335</v>
  </a>
  <a r="1">
    <v>980</v>
  </a>
  <a r="1">
    <v>685</v>
  </a>
  <a r="1">
    <v>386</v>
  </a>
  <a r="1">
    <v>318</v>
  </a>
  <a r="1">
    <v>700</v>
  </a>
  <a r="1">
    <v>348</v>
  </a>
  <a r="1">
    <v>340</v>
  </a>
  <a r="1">
    <v>2970</v>
  </a>
  <a r="1">
    <v>525</v>
  </a>
  <a r="1">
    <v>292</v>
  </a>
  <a r="1">
    <v>2960</v>
  </a>
  <a r="1">
    <v>3320</v>
  </a>
  <a r="1">
    <v>220</v>
  </a>
  <a r="1">
    <v>199</v>
  </a>
  <a r="1">
    <v>284</v>
  </a>
  <a r="1">
    <v>232</v>
  </a>
  <a r="1">
    <v>320</v>
  </a>
  <a r="1">
    <v>191</v>
  </a>
  <a r="1">
    <v>194</v>
  </a>
  <a r="1">
    <v>376</v>
  </a>
  <a r="1">
    <v>500</v>
  </a>
  <a r="1">
    <v>570</v>
  </a>
  <a r="1">
    <v>472</v>
  </a>
  <a r="1">
    <v>725</v>
  </a>
  <a r="1">
    <v>745</v>
  </a>
  <a r="1">
    <v>935</v>
  </a>
  <a r="1">
    <v>930</v>
  </a>
  <a r="1">
    <v>54</v>
  </a>
  <a r="1">
    <v>76</v>
  </a>
  <a r="1">
    <v>83</v>
  </a>
  <a r="1">
    <v>1015</v>
  </a>
  <a r="1">
    <v>760</v>
  </a>
  <a r="1">
    <v>77</v>
  </a>
  <a r="1">
    <v>95</v>
  </a>
  <a r="1">
    <v>630</v>
  </a>
  <a r="1">
    <v>332</v>
  </a>
  <a r="1">
    <v>290</v>
  </a>
  <a r="1">
    <v>302</v>
  </a>
  <a r="1">
    <v>370</v>
  </a>
  <a r="1">
    <v>645</v>
  </a>
  <a r="1">
    <v>650</v>
  </a>
  <a r="1">
    <v>428</v>
  </a>
  <a r="1">
    <v>328</v>
  </a>
  <a r="1">
    <v>1095</v>
  </a>
  <a r="1">
    <v>420</v>
  </a>
  <a r="1">
    <v>366</v>
  </a>
  <a r="1">
    <v>412</v>
  </a>
  <a r="1">
    <v>1470</v>
  </a>
  <a r="1">
    <v>1450</v>
  </a>
  <a r="1">
    <v>1000</v>
  </a>
  <a r="1">
    <v>246</v>
  </a>
  <a r="1">
    <v>236</v>
  </a>
  <a r="1">
    <v>2720</v>
  </a>
  <a r="1">
    <v>990</v>
  </a>
  <a r="1">
    <v>314</v>
  </a>
  <a r="1">
    <v>138</v>
  </a>
  <a r="1">
    <v>105</v>
  </a>
  <a r="1">
    <v>143</v>
  </a>
  <a r="1">
    <v>153</v>
  </a>
  <a r="1">
    <v>142</v>
  </a>
  <a r="1">
    <v>119</v>
  </a>
  <a r="1">
    <v>114</v>
  </a>
  <a r="1">
    <v>104</v>
  </a>
  <a r="1">
    <v>942.85400000000004</v>
  </a>
  <a r="1">
    <v>208</v>
  </a>
  <a r="1">
    <v>238</v>
  </a>
  <a r="1">
    <v>214</v>
  </a>
  <a r="1">
    <v>218</v>
  </a>
  <a r="1">
    <v>797.14020000000005</v>
  </a>
  <a r="1">
    <v>728.56899999999996</v>
  </a>
  <a r="1">
    <v>306</v>
  </a>
  <a r="1">
    <v>360</v>
  </a>
  <a r="1">
    <v>256</v>
  </a>
  <a r="1">
    <v>2600</v>
  </a>
  <a r="1">
    <v>262</v>
  </a>
  <a r="1">
    <v>274</v>
  </a>
  <a r="1">
    <v>189</v>
  </a>
  <a r="1">
    <v>200</v>
  </a>
  <a r="1">
    <v>216</v>
  </a>
  <a r="1">
    <v>133</v>
  </a>
  <a r="1">
    <v>146</v>
  </a>
  <a r="1">
    <v>196</v>
  </a>
  <a r="1">
    <v>446</v>
  </a>
  <a r="1">
    <v>1010</v>
  </a>
  <a r="1">
    <v>870</v>
  </a>
  <a r="1">
    <v>550</v>
  </a>
  <a r="1">
    <v>775</v>
  </a>
  <a r="1">
    <v>590</v>
  </a>
  <a r="1">
    <v>210</v>
  </a>
  <a r="1">
    <v>158</v>
  </a>
  <a r="1">
    <v>204</v>
  </a>
  <a r="1">
    <v>222</v>
  </a>
  <a r="1">
    <v>148</v>
  </a>
  <a r="1">
    <v>147</v>
  </a>
  <a r="1">
    <v>-99999901</v>
  </a>
  <a r="1">
    <v>1490</v>
  </a>
  <a r="1">
    <v>805</v>
  </a>
  <a r="1">
    <v>780</v>
  </a>
  <a r="1">
    <v>1475</v>
  </a>
  <a r="1">
    <v>50</v>
  </a>
  <a r="1">
    <v>90</v>
  </a>
  <a r="1">
    <v>8</v>
  </a>
  <a r="1">
    <v>69</v>
  </a>
  <a r="1">
    <v>9</v>
  </a>
  <a r="1">
    <v>51</v>
  </a>
  <a r="1">
    <v>396</v>
  </a>
  <a r="1">
    <v>2140</v>
  </a>
  <a r="1">
    <v>960</v>
  </a>
  <a r="1">
    <v>790</v>
  </a>
  <a r="1">
    <v>2150</v>
  </a>
  <a r="1">
    <v>52</v>
  </a>
  <a r="1">
    <v>45</v>
  </a>
  <a r="1">
    <v>47</v>
  </a>
  <a r="1">
    <v>53</v>
  </a>
  <a r="1">
    <v>42</v>
  </a>
  <a r="1">
    <v>860</v>
  </a>
  <a r="1">
    <v>55</v>
  </a>
  <a r="1">
    <v>398</v>
  </a>
  <a r="1">
    <v>368</v>
  </a>
  <a r="1">
    <v>202</v>
  </a>
  <a r="1">
    <v>278</v>
  </a>
  <a r="1">
    <v>226</v>
  </a>
  <a r="1">
    <v>655</v>
  </a>
  <a r="1">
    <v>2610</v>
  </a>
  <a r="1">
    <v>1265</v>
  </a>
  <a r="1">
    <v>1835</v>
  </a>
  <a r="1">
    <v>850</v>
  </a>
  <a r="1">
    <v>625</v>
  </a>
  <a r="1">
    <v>950</v>
  </a>
  <a r="1">
    <v>530</v>
  </a>
  <a r="1">
    <v>660</v>
  </a>
  <a r="1">
    <v>19</v>
  </a>
  <a r="1">
    <v>75</v>
  </a>
  <a r="1">
    <v>56</v>
  </a>
  <a r="1">
    <v>124</v>
  </a>
  <a r="1">
    <v>61</v>
  </a>
  <a r="1">
    <v>103</v>
  </a>
  <a r="1">
    <v>58</v>
  </a>
  <a r="1">
    <v>22</v>
  </a>
  <a r="1">
    <v>128</v>
  </a>
  <a r="1">
    <v>60</v>
  </a>
  <a r="1">
    <v>250</v>
  </a>
  <a r="1">
    <v>67</v>
  </a>
  <a r="1">
    <v>70</v>
  </a>
  <a r="1">
    <v>88</v>
  </a>
  <a r="1">
    <v>249.3689</v>
  </a>
  <a r="1">
    <v>589.72379999999998</v>
  </a>
  <a r="1">
    <v>7683.2579999999998</v>
  </a>
  <a r="1">
    <v>744.73689999999999</v>
  </a>
  <a r="1">
    <v>9772.5650000000005</v>
  </a>
  <a r="1">
    <v>226.4539</v>
  </a>
  <a r="1">
    <v>3369.85</v>
  </a>
  <a r="1">
    <v>6116.2776999999996</v>
  </a>
  <a r="1">
    <v>1975</v>
  </a>
  <a r="1">
    <v>374</v>
  </a>
  <a r="1">
    <v>424</v>
  </a>
  <a r="1">
    <v>392</v>
  </a>
  <a r="1">
    <v>1600</v>
  </a>
  <a r="1">
    <v>84</v>
  </a>
  <a r="1">
    <v>96</v>
  </a>
  <a r="1">
    <v>252</v>
  </a>
  <a r="1">
    <v>72</v>
  </a>
  <a r="1">
    <v>1425</v>
  </a>
  <a r="1">
    <v>228</v>
  </a>
  <a r="1">
    <v>270</v>
  </a>
  <a r="1">
    <v>585</v>
  </a>
  <a r="1">
    <v>159</v>
  </a>
  <a r="1">
    <v>740</v>
  </a>
  <a r="1">
    <v>1085</v>
  </a>
  <a r="1">
    <v>505</v>
  </a>
  <a r="1">
    <v>615</v>
  </a>
  <a r="1">
    <v>4277.3015999999998</v>
  </a>
  <a r="1">
    <v>251.25409999999999</v>
  </a>
  <a r="1">
    <v>59</v>
  </a>
  <a r="1">
    <v>797.63199999999995</v>
  </a>
  <a r="1">
    <v>93</v>
  </a>
  <a r="1">
    <v>4885.4960000000001</v>
  </a>
  <a r="1">
    <v>195</v>
  </a>
  <a r="1">
    <v>94</v>
  </a>
  <a r="1">
    <v>117</v>
  </a>
  <a r="1">
    <v>109</v>
  </a>
  <a r="1">
    <v>123</v>
  </a>
  <a r="1">
    <v>131</v>
  </a>
  <a r="1">
    <v>820</v>
  </a>
  <a r="1">
    <v>354</v>
  </a>
  <a r="1">
    <v>136</v>
  </a>
  <a r="1">
    <v>180</v>
  </a>
  <a r="1">
    <v>82</v>
  </a>
  <a r="1">
    <v>113</v>
  </a>
  <a r="1">
    <v>260</v>
  </a>
  <a r="1">
    <v>135</v>
  </a>
  <a r="1">
    <v>100</v>
  </a>
  <a r="1">
    <v>139</v>
  </a>
  <a r="1">
    <v>115</v>
  </a>
  <a r="1">
    <v>4980</v>
  </a>
  <a r="1">
    <v>106</v>
  </a>
  <a r="1">
    <v>5125</v>
  </a>
  <a r="1">
    <v>172.3254</v>
  </a>
  <a r="1">
    <v>344.6508</v>
  </a>
  <a r="1">
    <v>205.9068</v>
  </a>
  <a r="1">
    <v>225.3486</v>
  </a>
  <a r="1">
    <v>288</v>
  </a>
  <a r="1">
    <v>193.53469999999999</v>
  </a>
  <a r="1">
    <v>266</v>
  </a>
  <a r="1">
    <v>87</v>
  </a>
  <a r="1">
    <v>141</v>
  </a>
  <a r="1">
    <v>408</v>
  </a>
  <a r="1">
    <v>152</v>
  </a>
  <a r="1">
    <v>63</v>
  </a>
  <a r="1">
    <v>10</v>
  </a>
  <a r="1">
    <v>15</v>
  </a>
  <a r="1">
    <v>27</v>
  </a>
  <a r="1">
    <v>31</v>
  </a>
  <a r="1">
    <v>520</v>
  </a>
  <a r="1">
    <v>169</v>
  </a>
  <a r="1">
    <v>174</v>
  </a>
  <a r="1">
    <v>2090</v>
  </a>
  <a r="1">
    <v>28</v>
  </a>
  <a r="1">
    <v>32</v>
  </a>
  <a r="1">
    <v>164</v>
  </a>
  <a r="1">
    <v>92</v>
  </a>
  <a r="1">
    <v>378</v>
  </a>
  <a r="1">
    <v>154</v>
  </a>
  <a r="1">
    <v>125</v>
  </a>
  <a r="1">
    <v>110</v>
  </a>
  <a r="1">
    <v>57</v>
  </a>
  <a r="1">
    <v>835</v>
  </a>
  <a r="1">
    <v>338</v>
  </a>
  <a r="1">
    <v>79</v>
  </a>
  <a r="1">
    <v>81</v>
  </a>
  <a r="1">
    <v>224</v>
  </a>
  <a r="1">
    <v>144</v>
  </a>
  <a r="1">
    <v>610</v>
  </a>
  <a r="1">
    <v>160</v>
  </a>
  <a r="1">
    <v>148.21709999999999</v>
  </a>
  <a r="1">
    <v>17.3626</v>
  </a>
  <a r="1">
    <v>73.438699999999997</v>
  </a>
  <a r="1">
    <v>192.6823</v>
  </a>
  <a r="1">
    <v>60.980800000000002</v>
  </a>
  <a r="1">
    <v>37.054299999999998</v>
  </a>
  <a r="1">
    <v>56.746000000000002</v>
  </a>
  <a r="1">
    <v>192.7766</v>
  </a>
  <a r="1">
    <v>200.809</v>
  </a>
  <a r="1">
    <v>2060</v>
  </a>
  <a r="1">
    <v>1100</v>
  </a>
  <a r="1">
    <v>1145</v>
  </a>
  <a r="1">
    <v>181</v>
  </a>
  <a r="1">
    <v>212</v>
  </a>
  <a r="1">
    <v>268</v>
  </a>
  <a r="1">
    <v>695</v>
  </a>
  <a r="1">
    <v>620</v>
  </a>
  <a r="1">
    <v>324</v>
  </a>
  <a r="1">
    <v>6100</v>
  </a>
  <a r="1">
    <v>4790</v>
  </a>
  <a r="1">
    <v>6025</v>
  </a>
  <a r="1">
    <v>7250</v>
  </a>
  <a r="1">
    <v>6725</v>
  </a>
  <a r="1">
    <v>5175</v>
  </a>
  <a r="1">
    <v>7650</v>
  </a>
  <a r="1">
    <v>5825</v>
  </a>
  <a r="1">
    <v>720</v>
  </a>
  <a r="1">
    <v>2800</v>
  </a>
  <a r="1">
    <v>3560</v>
  </a>
  <a r="1">
    <v>130</v>
  </a>
  <a r="1">
    <v>2340</v>
  </a>
  <a r="1">
    <v>2660</v>
  </a>
  <a r="1">
    <v>149</v>
  </a>
  <a r="1">
    <v>86</v>
  </a>
  <a r="1">
    <v>1880</v>
  </a>
  <a r="1">
    <v>1940</v>
  </a>
  <a r="1">
    <v>1905</v>
  </a>
  <a r="1">
    <v>1075</v>
  </a>
  <a r="1">
    <v>1830</v>
  </a>
  <a r="1">
    <v>1960</v>
  </a>
  <a r="1">
    <v>1330</v>
  </a>
  <a r="1">
    <v>1945</v>
  </a>
  <a r="1">
    <v>900</v>
  </a>
  <a r="1">
    <v>168</v>
  </a>
  <a r="1">
    <v>40</v>
  </a>
  <a r="1">
    <v>65</v>
  </a>
  <a r="1">
    <v>36</v>
  </a>
  <a r="1">
    <v>242</v>
  </a>
  <a r="1">
    <v>470</v>
  </a>
  <a r="1">
    <v>240</v>
  </a>
  <a r="1">
    <v>258</v>
  </a>
  <a r="1">
    <v>121</v>
  </a>
  <a r="1">
    <v>68</v>
  </a>
  <a r="1">
    <v>2400</v>
  </a>
  <a r="1">
    <v>286</v>
  </a>
  <a r="1">
    <v>2300</v>
  </a>
  <a r="1">
    <v>11700</v>
  </a>
  <a r="1">
    <v>750</v>
  </a>
  <a r="1">
    <v>18825</v>
  </a>
  <a r="1">
    <v>15725</v>
  </a>
  <a r="1">
    <v>53.525300000000001</v>
  </a>
  <a r="1">
    <v>312.58749999999998</v>
  </a>
  <a r="1">
    <v>97</v>
  </a>
  <a r="1">
    <v>363.9717</v>
  </a>
  <a r="1">
    <v>371.10840000000002</v>
  </a>
  <a r="1">
    <v>372</v>
  </a>
  <a r="1">
    <v>60.661999999999999</v>
  </a>
  <a r="1">
    <v>555</v>
  </a>
  <a r="1">
    <v>165</v>
  </a>
  <a r="1">
    <v>12</v>
  </a>
  <a r="1">
    <v>890</v>
  </a>
  <a r="1">
    <v>11</v>
  </a>
  <a r="1">
    <v>675</v>
  </a>
  <a r="1">
    <v>304</v>
  </a>
  <a r="1">
    <v>1190</v>
  </a>
  <a r="1">
    <v>1255</v>
  </a>
  <a r="1">
    <v>254</v>
  </a>
  <a r="1">
    <v>33</v>
  </a>
  <a r="1">
    <v>29</v>
  </a>
  <a r="1">
    <v>30</v>
  </a>
  <a r="1">
    <v>331</v>
  </a>
  <a r="1">
    <v>176.2124</v>
  </a>
  <a r="1">
    <v>945.77250000000004</v>
  </a>
  <a r="1">
    <v>115.4838</v>
  </a>
  <a r="1">
    <v>4878.1949999999997</v>
  </a>
  <a r="1">
    <v>5775</v>
  </a>
  <a r="1">
    <v>1717.3237999999999</v>
  </a>
  <a r="1">
    <v>12600</v>
  </a>
  <a r="1">
    <v>112.49720000000001</v>
  </a>
  <a r="1">
    <v>15928.8</v>
  </a>
  <a r="1">
    <v>7625</v>
  </a>
  <a r="1">
    <v>176</v>
  </a>
  <a r="1">
    <v>880</v>
  </a>
  <a r="1">
    <v>985</v>
  </a>
  <a r="1">
    <v>17</v>
  </a>
  <a r="1">
    <v>6</v>
  </a>
  <a r="1">
    <v>26</v>
  </a>
  <a r="1">
    <v>14500</v>
  </a>
  <a r="1">
    <v>169.0154</v>
  </a>
  <a r="1">
    <v>3739.1111999999998</v>
  </a>
  <a r="1">
    <v>179.40180000000001</v>
  </a>
  <a r="1">
    <v>1803.4602</v>
  </a>
  <a r="1">
    <v>1555</v>
  </a>
  <a r="1">
    <v>642.06960000000004</v>
  </a>
  <a r="1">
    <v>892.28790000000004</v>
  </a>
  <a r="1">
    <v>3644.6891999999998</v>
  </a>
  <a r="1">
    <v>3050</v>
  </a>
  <a r="1">
    <v>101</v>
  </a>
  <a r="1">
    <v>2200</v>
  </a>
  <a r="1">
    <v>190</v>
  </a>
  <a r="1">
    <v>13</v>
  </a>
  <a r="1">
    <v>995</v>
  </a>
  <a r="1">
    <v>845</v>
  </a>
  <a r="1">
    <v>815</v>
  </a>
  <a r="1">
    <v>710</v>
  </a>
  <a r="1">
    <v>705</v>
  </a>
  <a r="1">
    <v>3000</v>
  </a>
  <a r="1">
    <v>1070</v>
  </a>
  <a r="1">
    <v>1825</v>
  </a>
  <a r="1">
    <v>2310</v>
  </a>
  <a r="1">
    <v>4050</v>
  </a>
  <a r="1">
    <v>8000</v>
  </a>
  <a r="1">
    <v>2280</v>
  </a>
  <a r="1">
    <v>8950</v>
  </a>
  <a r="1">
    <v>1750</v>
  </a>
  <a r="1">
    <v>4490</v>
  </a>
  <a r="1">
    <v>1235</v>
  </a>
  <a r="1">
    <v>11100</v>
  </a>
  <a r="1">
    <v>193</v>
  </a>
  <a r="1">
    <v>286.48829999999998</v>
  </a>
  <a r="1">
    <v>258.10980000000001</v>
  </a>
  <a r="1">
    <v>6098.0119999999997</v>
  </a>
  <a r="1">
    <v>692.572</v>
  </a>
  <a r="1">
    <v>1990</v>
  </a>
  <a r="1">
    <v>408.78640000000001</v>
  </a>
  <a r="1">
    <v>743.24800000000005</v>
  </a>
  <a r="1">
    <v>341.21839999999997</v>
  </a>
  <a r="1">
    <v>672.30160000000001</v>
  </a>
  <a r="1">
    <v>1300</v>
  </a>
  <a r="1">
    <v>1640</v>
  </a>
  <a r="1">
    <v>515</v>
  </a>
  <a r="1">
    <v>1385</v>
  </a>
  <a r="1">
    <v>10050</v>
  </a>
  <a r="1">
    <v>9100</v>
  </a>
  <a r="1">
    <v>7950</v>
  </a>
  <a r="1">
    <v>7000</v>
  </a>
  <a r="1">
    <v>6650</v>
  </a>
  <a r="1">
    <v>7050</v>
  </a>
  <a r="1">
    <v>6625</v>
  </a>
  <a r="1">
    <v>7375</v>
  </a>
  <a r="1">
    <v>11075</v>
  </a>
  <a r="1">
    <v>670</v>
  </a>
  <a r="1">
    <v>385</v>
  </a>
  <a r="1">
    <v>243</v>
  </a>
  <a r="1">
    <v>310</v>
  </a>
  <a r="1">
    <v>2550</v>
  </a>
  <a r="1">
    <v>134</v>
  </a>
  <a r="1">
    <v>197</v>
  </a>
  <a r="1">
    <v>182</v>
  </a>
  <a r="1">
    <v>1610</v>
  </a>
  <a r="1">
    <v>1855</v>
  </a>
  <a r="1">
    <v>1205</v>
  </a>
  <a r="1">
    <v>945</v>
  </a>
  <a r="1">
    <v>167</v>
  </a>
  <a r="1">
    <v>183</v>
  </a>
  <a r="1">
    <v>25</v>
  </a>
  <a r="1">
    <v>40.179200000000002</v>
  </a>
  <a r="1">
    <v>968.31870000000004</v>
  </a>
  <a r="1">
    <v>600</v>
  </a>
  <a r="1">
    <v>31.3398</v>
  </a>
  <a r="1">
    <v>35.9604</v>
  </a>
  <a r="1">
    <v>840</v>
  </a>
  <a r="1">
    <v>456</v>
  </a>
  <a r="1">
    <v>1665</v>
  </a>
  <a r="1">
    <v>867.5</v>
  </a>
  <a r="1">
    <v>1030</v>
  </a>
  <a r="1">
    <v>1220</v>
  </a>
  <a r="1">
    <v>797.5</v>
  </a>
  <a r="1">
    <v>1165</v>
  </a>
  <a r="1">
    <v>1725</v>
  </a>
  <a r="1">
    <v>1020</v>
  </a>
  <a r="1">
    <v>1150</v>
  </a>
  <a r="1">
    <v>16</v>
  </a>
  <a r="1">
    <v>349.82639999999998</v>
  </a>
  <a r="1">
    <v>138.54509999999999</v>
  </a>
  <a r="1">
    <v>65.808899999999994</v>
  </a>
  <a r="1">
    <v>57.149799999999999</v>
  </a>
  <a r="1">
    <v>214.7449</v>
  </a>
  <a r="1">
    <v>130.97409999999999</v>
  </a>
  <a r="1">
    <v>127</v>
  </a>
  <a r="1">
    <v>111</v>
  </a>
  <a r="1">
    <v>2810</v>
  </a>
  <a r="1">
    <v>1695</v>
  </a>
  <a r="1">
    <v>1105</v>
  </a>
  <a r="1">
    <v>640</v>
  </a>
  <a r="1">
    <v>264</v>
  </a>
  <a r="1">
    <v>510</v>
  </a>
  <a r="1">
    <v>496</v>
  </a>
  <a r="1">
    <v>390</v>
  </a>
  <a r="1">
    <v>414</v>
  </a>
  <a r="1">
    <v>1230</v>
  </a>
  <a r="1">
    <v>1110</v>
  </a>
  <a r="1">
    <v>825</v>
  </a>
  <a r="1">
    <v>565</v>
  </a>
  <a r="1">
    <v>326</v>
  </a>
  <a r="1">
    <v>198</v>
  </a>
  <a r="1">
    <v>272</v>
  </a>
  <a r="1">
    <v>1295</v>
  </a>
  <a r="1">
    <v>595</v>
  </a>
  <a r="1">
    <v>98</v>
  </a>
  <a r="1">
    <v>185</v>
  </a>
  <a r="1">
    <v>150</v>
  </a>
  <a r="1">
    <v>2030</v>
  </a>
  <a r="1">
    <v>2430</v>
  </a>
  <a r="1">
    <v>580</v>
  </a>
  <a r="1">
    <v>171</v>
  </a>
  <a r="1">
    <v>71</v>
  </a>
  <a r="1">
    <v>99</v>
  </a>
  <a r="1">
    <v>140</v>
  </a>
  <a r="1">
    <v>276</v>
  </a>
  <a r="1">
    <v>90.8</v>
  </a>
  <a r="1">
    <v>434</v>
  </a>
  <a r="1">
    <v>375</v>
  </a>
  <a r="1">
    <v>430</v>
  </a>
  <a r="1">
    <v>344</v>
  </a>
  <a r="1">
    <v>1560</v>
  </a>
  <a r="1">
    <v>770</v>
  </a>
  <a r="1">
    <v>2100</v>
  </a>
  <a r="1">
    <v>2020</v>
  </a>
  <a r="1">
    <v>11500</v>
  </a>
  <a r="1">
    <v>8700</v>
  </a>
  <a r="1">
    <v>2950</v>
  </a>
  <a r="1">
    <v>2530</v>
  </a>
  <a r="1">
    <v>2390</v>
  </a>
  <a r="1">
    <v>2670</v>
  </a>
  <a r="1">
    <v>2880</v>
  </a>
  <a r="1">
    <v>2650</v>
  </a>
</arrayData>
</file>

<file path=xl/richData/rdrichvalue.xml><?xml version="1.0" encoding="utf-8"?>
<rvData xmlns="http://schemas.microsoft.com/office/spreadsheetml/2017/richdata" count="1408">
  <rv s="0">
    <fb>1220</fb>
    <v>0</v>
  </rv>
  <rv s="0">
    <fb>1150</fb>
    <v>0</v>
  </rv>
  <rv s="0">
    <fb>1165</fb>
    <v>0</v>
  </rv>
  <rv s="0">
    <fb>1030</fb>
    <v>0</v>
  </rv>
  <rv s="0">
    <fb>1020</fb>
    <v>0</v>
  </rv>
  <rv s="0">
    <fb>867.5</fb>
    <v>0</v>
  </rv>
  <rv s="0">
    <fb>797.5</fb>
    <v>0</v>
  </rv>
  <rv s="0">
    <fb>935</fb>
    <v>0</v>
  </rv>
  <rv s="0">
    <fb>1725</fb>
    <v>0</v>
  </rv>
  <rv s="0">
    <fb>1665</fb>
    <v>0</v>
  </rv>
  <rv s="0">
    <fb>585</fb>
    <v>0</v>
  </rv>
  <rv s="0">
    <fb>456</fb>
    <v>0</v>
  </rv>
  <rv s="0">
    <fb>420</fb>
    <v>0</v>
  </rv>
  <rv s="0">
    <fb>840</fb>
    <v>0</v>
  </rv>
  <rv s="0">
    <fb>600</fb>
    <v>0</v>
  </rv>
  <rv s="0">
    <fb>968.31870000000004</fb>
    <v>0</v>
  </rv>
  <rv s="0">
    <fb>35.9604</fb>
    <v>0</v>
  </rv>
  <rv s="0">
    <fb>40.179200000000002</fb>
    <v>0</v>
  </rv>
  <rv s="0">
    <fb>31.3398</fb>
    <v>0</v>
  </rv>
  <rv s="0">
    <fb>25</fb>
    <v>0</v>
  </rv>
  <rv s="0">
    <fb>50</fb>
    <v>0</v>
  </rv>
  <rv s="0">
    <fb>183</fb>
    <v>0</v>
  </rv>
  <rv s="0">
    <fb>112</fb>
    <v>0</v>
  </rv>
  <rv s="0">
    <fb>103</fb>
    <v>0</v>
  </rv>
  <rv s="0">
    <fb>124</fb>
    <v>0</v>
  </rv>
  <rv s="0">
    <fb>182</fb>
    <v>0</v>
  </rv>
  <rv s="0">
    <fb>134</fb>
    <v>0</v>
  </rv>
  <rv s="0">
    <fb>266</fb>
    <v>0</v>
  </rv>
  <rv s="0">
    <fb>197</fb>
    <v>0</v>
  </rv>
  <rv s="0">
    <fb>193</fb>
    <v>0</v>
  </rv>
  <rv s="0">
    <fb>310</fb>
    <v>0</v>
  </rv>
  <rv s="0">
    <fb>2550</fb>
    <v>0</v>
  </rv>
  <rv s="0">
    <fb>424</fb>
    <v>0</v>
  </rv>
  <rv s="0">
    <fb>278</fb>
    <v>0</v>
  </rv>
  <rv s="0">
    <fb>200</fb>
    <v>0</v>
  </rv>
  <rv s="0">
    <fb>625</fb>
    <v>0</v>
  </rv>
  <rv s="0">
    <fb>620</fb>
    <v>0</v>
  </rv>
  <rv s="0">
    <fb>670</fb>
    <v>0</v>
  </rv>
  <rv s="0">
    <fb>1070</fb>
    <v>0</v>
  </rv>
  <rv s="0">
    <fb>820</fb>
    <v>0</v>
  </rv>
  <rv s="0">
    <fb>385</fb>
    <v>0</v>
  </rv>
  <rv s="0">
    <fb>254</fb>
    <v>0</v>
  </rv>
  <rv s="0">
    <fb>243</fb>
    <v>0</v>
  </rv>
  <rv s="0">
    <fb>530</fb>
    <v>0</v>
  </rv>
  <rv s="0">
    <fb>370</fb>
    <v>0</v>
  </rv>
  <rv s="0">
    <fb>11075</fb>
    <v>0</v>
  </rv>
  <rv s="0">
    <fb>7050</fb>
    <v>0</v>
  </rv>
  <rv s="0">
    <fb>9100</fb>
    <v>0</v>
  </rv>
  <rv s="0">
    <fb>6650</fb>
    <v>0</v>
  </rv>
  <rv s="0">
    <fb>7375</fb>
    <v>0</v>
  </rv>
  <rv s="0">
    <fb>7950</fb>
    <v>0</v>
  </rv>
  <rv s="0">
    <fb>10050</fb>
    <v>0</v>
  </rv>
  <rv s="0">
    <fb>7000</fb>
    <v>0</v>
  </rv>
  <rv s="0">
    <fb>6625</fb>
    <v>0</v>
  </rv>
  <rv s="0">
    <fb>1300</fb>
    <v>0</v>
  </rv>
  <rv s="0">
    <fb>1100</fb>
    <v>0</v>
  </rv>
  <rv s="0">
    <fb>1385</fb>
    <v>0</v>
  </rv>
  <rv s="0">
    <fb>705</fb>
    <v>0</v>
  </rv>
  <rv s="0">
    <fb>715</fb>
    <v>0</v>
  </rv>
  <rv s="0">
    <fb>570</fb>
    <v>0</v>
  </rv>
  <rv s="0">
    <fb>515</fb>
    <v>0</v>
  </rv>
  <rv s="0">
    <fb>680</fb>
    <v>0</v>
  </rv>
  <rv s="0">
    <fb>1640</fb>
    <v>0</v>
  </rv>
  <rv s="0">
    <fb>1990</fb>
    <v>0</v>
  </rv>
  <rv s="0">
    <fb>860</fb>
    <v>0</v>
  </rv>
  <rv s="0">
    <fb>6098.0119999999997</fb>
    <v>0</v>
  </rv>
  <rv s="0">
    <fb>692.572</fb>
    <v>0</v>
  </rv>
  <rv s="0">
    <fb>672.30160000000001</fb>
    <v>0</v>
  </rv>
  <rv s="0">
    <fb>743.24800000000005</fb>
    <v>0</v>
  </rv>
  <rv s="0">
    <fb>258.10980000000001</fb>
    <v>0</v>
  </rv>
  <rv s="0">
    <fb>286.48829999999998</fb>
    <v>0</v>
  </rv>
  <rv s="0">
    <fb>408.78640000000001</fb>
    <v>0</v>
  </rv>
  <rv s="0">
    <fb>341.21839999999997</fb>
    <v>0</v>
  </rv>
  <rv s="0">
    <fb>79</fb>
    <v>0</v>
  </rv>
  <rv s="0">
    <fb>68</fb>
    <v>0</v>
  </rv>
  <rv s="0">
    <fb>89</fb>
    <v>0</v>
  </rv>
  <rv s="0">
    <fb>82</fb>
    <v>0</v>
  </rv>
  <rv s="0">
    <fb>88</fb>
    <v>0</v>
  </rv>
  <rv s="0">
    <fb>498</fb>
    <v>0</v>
  </rv>
  <rv s="0">
    <fb>81</fb>
    <v>0</v>
  </rv>
  <rv s="0">
    <fb>86</fb>
    <v>0</v>
  </rv>
  <rv s="0">
    <fb>147</fb>
    <v>0</v>
  </rv>
  <rv s="0">
    <fb>224</fb>
    <v>0</v>
  </rv>
  <rv s="0">
    <fb>1235</fb>
    <v>0</v>
  </rv>
  <rv s="0">
    <fb>4490</fb>
    <v>0</v>
  </rv>
  <rv s="0">
    <fb>11100</fb>
    <v>0</v>
  </rv>
  <rv s="0">
    <fb>1750</fb>
    <v>0</v>
  </rv>
  <rv s="0">
    <fb>1825</fb>
    <v>0</v>
  </rv>
  <rv s="0">
    <fb>4050</fb>
    <v>0</v>
  </rv>
  <rv s="0">
    <fb>8000</fb>
    <v>0</v>
  </rv>
  <rv s="0">
    <fb>8950</fb>
    <v>0</v>
  </rv>
  <rv s="0">
    <fb>2310</fb>
    <v>0</v>
  </rv>
  <rv s="0">
    <fb>3000</fb>
    <v>0</v>
  </rv>
  <rv s="0">
    <fb>2280</fb>
    <v>0</v>
  </rv>
  <rv s="0">
    <fb>710</fb>
    <v>0</v>
  </rv>
  <rv s="0">
    <fb>655</fb>
    <v>0</v>
  </rv>
  <rv s="0">
    <fb>750</fb>
    <v>0</v>
  </rv>
  <rv s="0">
    <fb>695</fb>
    <v>0</v>
  </rv>
  <rv s="0">
    <fb>845</fb>
    <v>0</v>
  </rv>
  <rv s="0">
    <fb>850</fb>
    <v>0</v>
  </rv>
  <rv s="0">
    <fb>815</fb>
    <v>0</v>
  </rv>
  <rv s="0">
    <fb>900</fb>
    <v>0</v>
  </rv>
  <rv s="0">
    <fb>995</fb>
    <v>0</v>
  </rv>
  <rv s="0">
    <fb>101</fb>
    <v>0</v>
  </rv>
  <rv s="0">
    <fb>3050</fb>
    <v>0</v>
  </rv>
  <rv s="0">
    <fb>1555</fb>
    <v>0</v>
  </rv>
  <rv s="0">
    <fb>14500</fb>
    <v>0</v>
  </rv>
  <rv s="0">
    <fb>3644.6891999999998</fb>
    <v>0</v>
  </rv>
  <rv s="0">
    <fb>3739.1111999999998</fb>
    <v>0</v>
  </rv>
  <rv s="0">
    <fb>1803.4602</fb>
    <v>0</v>
  </rv>
  <rv s="0">
    <fb>892.28790000000004</fb>
    <v>0</v>
  </rv>
  <rv s="0">
    <fb>179.40180000000001</fb>
    <v>0</v>
  </rv>
  <rv s="0">
    <fb>169.0154</fb>
    <v>0</v>
  </rv>
  <rv s="0">
    <fb>642.06960000000004</fb>
    <v>0</v>
  </rv>
  <rv s="0">
    <fb>26</fb>
    <v>0</v>
  </rv>
  <rv s="0">
    <fb>17</fb>
    <v>0</v>
  </rv>
  <rv s="0">
    <fb>27</fb>
    <v>0</v>
  </rv>
  <rv s="0">
    <fb>6</fb>
    <v>0</v>
  </rv>
  <rv s="0">
    <fb>53</fb>
    <v>0</v>
  </rv>
  <rv s="0">
    <fb>400</fb>
    <v>0</v>
  </rv>
  <rv s="0">
    <fb>59</fb>
    <v>0</v>
  </rv>
  <rv s="0">
    <fb>51</fb>
    <v>0</v>
  </rv>
  <rv s="0">
    <fb>58</fb>
    <v>0</v>
  </rv>
  <rv s="0">
    <fb>15</fb>
    <v>0</v>
  </rv>
  <rv s="0">
    <fb>176</fb>
    <v>0</v>
  </rv>
  <rv s="0">
    <fb>985</fb>
    <v>0</v>
  </rv>
  <rv s="0">
    <fb>880</fb>
    <v>0</v>
  </rv>
  <rv s="0">
    <fb>218</fb>
    <v>0</v>
  </rv>
  <rv s="0">
    <fb>238</fb>
    <v>0</v>
  </rv>
  <rv s="0">
    <fb>306</fb>
    <v>0</v>
  </rv>
  <rv s="0">
    <fb>214</fb>
    <v>0</v>
  </rv>
  <rv s="0">
    <fb>376</fb>
    <v>0</v>
  </rv>
  <rv s="0">
    <fb>208</fb>
    <v>0</v>
  </rv>
  <rv s="0">
    <fb>428</fb>
    <v>0</v>
  </rv>
  <rv s="0">
    <fb>728.56899999999996</fb>
    <v>0</v>
  </rv>
  <rv s="0">
    <fb>797.14020000000005</fb>
    <v>0</v>
  </rv>
  <rv s="0">
    <fb>942.85400000000004</fb>
    <v>0</v>
  </rv>
  <rv s="0">
    <fb>7625</fb>
    <v>0</v>
  </rv>
  <rv s="0">
    <fb>5775</fb>
    <v>0</v>
  </rv>
  <rv s="0">
    <fb>12600</fb>
    <v>0</v>
  </rv>
  <rv s="0">
    <fb>15928.8</fb>
    <v>0</v>
  </rv>
  <rv s="0">
    <fb>4878.1949999999997</fb>
    <v>0</v>
  </rv>
  <rv s="0">
    <fb>945.77250000000004</fb>
    <v>0</v>
  </rv>
  <rv s="0">
    <fb>1717.3237999999999</fb>
    <v>0</v>
  </rv>
  <rv s="0">
    <fb>115.4838</fb>
    <v>0</v>
  </rv>
  <rv s="0">
    <fb>112.49720000000001</fb>
    <v>0</v>
  </rv>
  <rv s="0">
    <fb>176.2124</fb>
    <v>0</v>
  </rv>
  <rv s="0">
    <fb>30</fb>
    <v>0</v>
  </rv>
  <rv s="0">
    <fb>29</fb>
    <v>0</v>
  </rv>
  <rv s="0">
    <fb>33</fb>
    <v>0</v>
  </rv>
  <rv s="0">
    <fb>10</fb>
    <v>0</v>
  </rv>
  <rv s="0">
    <fb>331</fb>
    <v>0</v>
  </rv>
  <rv s="0">
    <fb>360</fb>
    <v>0</v>
  </rv>
  <rv s="0">
    <fb>141</fb>
    <v>0</v>
  </rv>
  <rv s="0">
    <fb>152</fb>
    <v>0</v>
  </rv>
  <rv s="0">
    <fb>408</fb>
    <v>0</v>
  </rv>
  <rv s="0">
    <fb>106</fb>
    <v>0</v>
  </rv>
  <rv s="0">
    <fb>63</fb>
    <v>0</v>
  </rv>
  <rv s="0">
    <fb>142</fb>
    <v>0</v>
  </rv>
  <rv s="0">
    <fb>175</fb>
    <v>0</v>
  </rv>
  <rv s="0">
    <fb>87</fb>
    <v>0</v>
  </rv>
  <rv s="0">
    <fb>115</fb>
    <v>0</v>
  </rv>
  <rv s="0">
    <fb>398</fb>
    <v>0</v>
  </rv>
  <rv s="0">
    <fb>195</fb>
    <v>0</v>
  </rv>
  <rv s="0">
    <fb>304</fb>
    <v>0</v>
  </rv>
  <rv s="0">
    <fb>1490</fb>
    <v>0</v>
  </rv>
  <rv s="0">
    <fb>1190</fb>
    <v>0</v>
  </rv>
  <rv s="0">
    <fb>740</fb>
    <v>0</v>
  </rv>
  <rv s="0">
    <fb>1255</fb>
    <v>0</v>
  </rv>
  <rv s="0">
    <fb>675</fb>
    <v>0</v>
  </rv>
  <rv s="0">
    <fb>2650</fb>
    <v>0</v>
  </rv>
  <rv s="0">
    <fb>2880</fb>
    <v>0</v>
  </rv>
  <rv s="0">
    <fb>2670</fb>
    <v>0</v>
  </rv>
  <rv s="0">
    <fb>2390</fb>
    <v>0</v>
  </rv>
  <rv s="0">
    <fb>2530</fb>
    <v>0</v>
  </rv>
  <rv s="0">
    <fb>2950</fb>
    <v>0</v>
  </rv>
  <rv s="0">
    <fb>110</fb>
    <v>0</v>
  </rv>
  <rv s="0">
    <fb>258</fb>
    <v>0</v>
  </rv>
  <rv s="0">
    <fb>372</fb>
    <v>0</v>
  </rv>
  <rv s="0">
    <fb>8700</fb>
    <v>0</v>
  </rv>
  <rv s="0">
    <fb>11500</fb>
    <v>0</v>
  </rv>
  <rv s="0">
    <fb>2020</fb>
    <v>0</v>
  </rv>
  <rv s="0">
    <fb>2100</fb>
    <v>0</v>
  </rv>
  <rv s="0">
    <fb>2300</fb>
    <v>0</v>
  </rv>
  <rv s="0">
    <fb>770</fb>
    <v>0</v>
  </rv>
  <rv s="0">
    <fb>1560</fb>
    <v>0</v>
  </rv>
  <rv s="0">
    <fb>344</fb>
    <v>0</v>
  </rv>
  <rv s="0">
    <fb>412</fb>
    <v>0</v>
  </rv>
  <rv s="0">
    <fb>430</fb>
    <v>0</v>
  </rv>
  <rv s="0">
    <fb>525</fb>
    <v>0</v>
  </rv>
  <rv s="0">
    <fb>302</fb>
    <v>0</v>
  </rv>
  <rv s="0">
    <fb>375</fb>
    <v>0</v>
  </rv>
  <rv s="0">
    <fb>434</fb>
    <v>0</v>
  </rv>
  <rv s="0">
    <fb>338</fb>
    <v>0</v>
  </rv>
  <rv s="0">
    <fb>545</fb>
    <v>0</v>
  </rv>
  <rv s="0">
    <fb>332</fb>
    <v>0</v>
  </rv>
  <rv s="0">
    <fb>446</fb>
    <v>0</v>
  </rv>
  <rv s="0">
    <fb>181</fb>
    <v>0</v>
  </rv>
  <rv s="0">
    <fb>146</fb>
    <v>0</v>
  </rv>
  <rv s="0">
    <fb>90.8</fb>
    <v>0</v>
  </rv>
  <rv s="0">
    <fb>95</fb>
    <v>0</v>
  </rv>
  <rv s="0">
    <fb>16</fb>
    <v>0</v>
  </rv>
  <rv s="0">
    <fb>57</fb>
    <v>0</v>
  </rv>
  <rv s="0">
    <fb>135</fb>
    <v>0</v>
  </rv>
  <rv s="0">
    <fb>77</fb>
    <v>0</v>
  </rv>
  <rv s="0">
    <fb>396</fb>
    <v>0</v>
  </rv>
  <rv s="0">
    <fb>165</fb>
    <v>0</v>
  </rv>
  <rv s="0">
    <fb>130</fb>
    <v>0</v>
  </rv>
  <rv s="0">
    <fb>180</fb>
    <v>0</v>
  </rv>
  <rv s="0">
    <fb>150</fb>
    <v>0</v>
  </rv>
  <rv s="0">
    <fb>185</fb>
    <v>0</v>
  </rv>
  <rv s="0">
    <fb>202</fb>
    <v>0</v>
  </rv>
  <rv s="0">
    <fb>98</fb>
    <v>0</v>
  </rv>
  <rv s="0">
    <fb>52</fb>
    <v>0</v>
  </rv>
  <rv s="0">
    <fb>70</fb>
    <v>0</v>
  </rv>
  <rv s="0">
    <fb>94</fb>
    <v>0</v>
  </rv>
  <rv s="0">
    <fb>276</fb>
    <v>0</v>
  </rv>
  <rv s="0">
    <fb>262</fb>
    <v>0</v>
  </rv>
  <rv s="0">
    <fb>242</fb>
    <v>0</v>
  </rv>
  <rv s="0">
    <fb>100</fb>
    <v>0</v>
  </rv>
  <rv s="0">
    <fb>69</fb>
    <v>0</v>
  </rv>
  <rv s="0">
    <fb>104</fb>
    <v>0</v>
  </rv>
  <rv s="0">
    <fb>140</fb>
    <v>0</v>
  </rv>
  <rv s="0">
    <fb>830</fb>
    <v>0</v>
  </rv>
  <rv s="0">
    <fb>1080</fb>
    <v>0</v>
  </rv>
  <rv s="0">
    <fb>494</fb>
    <v>0</v>
  </rv>
  <rv s="0">
    <fb>486</fb>
    <v>0</v>
  </rv>
  <rv s="0">
    <fb>482</fb>
    <v>0</v>
  </rv>
  <rv s="0">
    <fb>380</fb>
    <v>0</v>
  </rv>
  <rv s="0">
    <fb>388</fb>
    <v>0</v>
  </rv>
  <rv s="0">
    <fb>55</fb>
    <v>0</v>
  </rv>
  <rv s="0">
    <fb>13</fb>
    <v>0</v>
  </rv>
  <rv s="0">
    <fb>190</fb>
    <v>0</v>
  </rv>
  <rv s="0">
    <fb>2200</fb>
    <v>0</v>
  </rv>
  <rv s="0">
    <fb>126</fb>
    <v>0</v>
  </rv>
  <rv s="0">
    <fb>167</fb>
    <v>0</v>
  </rv>
  <rv s="0">
    <fb>133</fb>
    <v>0</v>
  </rv>
  <rv s="0">
    <fb>945</fb>
    <v>0</v>
  </rv>
  <rv s="0">
    <fb>2150</fb>
    <v>0</v>
  </rv>
  <rv s="0">
    <fb>1205</fb>
    <v>0</v>
  </rv>
  <rv s="0">
    <fb>1855</fb>
    <v>0</v>
  </rv>
  <rv s="0">
    <fb>1610</fb>
    <v>0</v>
  </rv>
  <rv s="0">
    <fb>99</fb>
    <v>0</v>
  </rv>
  <rv s="0">
    <fb>71</fb>
    <v>0</v>
  </rv>
  <rv s="0">
    <fb>128</fb>
    <v>0</v>
  </rv>
  <rv s="0">
    <fb>171</fb>
    <v>0</v>
  </rv>
  <rv s="0">
    <fb>204</fb>
    <v>0</v>
  </rv>
  <rv s="0">
    <fb>164</fb>
    <v>0</v>
  </rv>
  <rv s="0">
    <fb>580</fb>
    <v>0</v>
  </rv>
  <rv s="0">
    <fb>645</fb>
    <v>0</v>
  </rv>
  <rv s="0">
    <fb>2430</fb>
    <v>0</v>
  </rv>
  <rv s="0">
    <fb>2030</fb>
    <v>0</v>
  </rv>
  <rv s="0">
    <fb>1105</fb>
    <v>0</v>
  </rv>
  <rv s="0">
    <fb>595</fb>
    <v>0</v>
  </rv>
  <rv s="0">
    <fb>1295</fb>
    <v>0</v>
  </rv>
  <rv s="0">
    <fb>340</fb>
    <v>0</v>
  </rv>
  <rv s="0">
    <fb>314</fb>
    <v>0</v>
  </rv>
  <rv s="0">
    <fb>272</fb>
    <v>0</v>
  </rv>
  <rv s="0">
    <fb>198</fb>
    <v>0</v>
  </rv>
  <rv s="0">
    <fb>228</fb>
    <v>0</v>
  </rv>
  <rv s="0">
    <fb>326</fb>
    <v>0</v>
  </rv>
  <rv s="0">
    <fb>565</fb>
    <v>0</v>
  </rv>
  <rv s="0">
    <fb>520</fb>
    <v>0</v>
  </rv>
  <rv s="0">
    <fb>825</fb>
    <v>0</v>
  </rv>
  <rv s="0">
    <fb>1110</fb>
    <v>0</v>
  </rv>
  <rv s="0">
    <fb>1230</fb>
    <v>0</v>
  </rv>
  <rv s="0">
    <fb>414</fb>
    <v>0</v>
  </rv>
  <rv s="0">
    <fb>390</fb>
    <v>0</v>
  </rv>
  <rv s="0">
    <fb>496</fb>
    <v>0</v>
  </rv>
  <rv s="0">
    <fb>510</fb>
    <v>0</v>
  </rv>
  <rv s="0">
    <fb>264</fb>
    <v>0</v>
  </rv>
  <rv s="0">
    <fb>232</fb>
    <v>0</v>
  </rv>
  <rv s="0">
    <fb>300</fb>
    <v>0</v>
  </rv>
  <rv s="0">
    <fb>324</fb>
    <v>0</v>
  </rv>
  <rv s="0">
    <fb>640</fb>
    <v>0</v>
  </rv>
  <rv s="0">
    <fb>685</fb>
    <v>0</v>
  </rv>
  <rv s="0">
    <fb>1695</fb>
    <v>0</v>
  </rv>
  <rv s="0">
    <fb>1075</fb>
    <v>0</v>
  </rv>
  <rv s="0">
    <fb>2810</fb>
    <v>0</v>
  </rv>
  <rv s="0">
    <fb>350</fb>
    <v>0</v>
  </rv>
  <rv s="0">
    <fb>116</fb>
    <v>0</v>
  </rv>
  <rv s="0">
    <fb>111</fb>
    <v>0</v>
  </rv>
  <rv s="0">
    <fb>119</fb>
    <v>0</v>
  </rv>
  <rv s="0">
    <fb>127</fb>
    <v>0</v>
  </rv>
  <rv s="0">
    <fb>130.97409999999999</fb>
    <v>0</v>
  </rv>
  <rv s="0">
    <fb>214.7449</fb>
    <v>0</v>
  </rv>
  <rv s="0">
    <fb>57.149799999999999</fb>
    <v>0</v>
  </rv>
  <rv s="0">
    <fb>65.808899999999994</fb>
    <v>0</v>
  </rv>
  <rv s="0">
    <fb>138.54509999999999</fb>
    <v>0</v>
  </rv>
  <rv s="0">
    <fb>349.82639999999998</fb>
    <v>0</v>
  </rv>
  <rv s="0">
    <fb>1095</fb>
    <v>0</v>
  </rv>
  <rv s="0">
    <fb>780</fb>
    <v>0</v>
  </rv>
  <rv s="0">
    <fb>805</fb>
    <v>0</v>
  </rv>
  <rv s="0">
    <fb>1475</fb>
    <v>0</v>
  </rv>
  <rv s="0">
    <fb>800</fb>
    <v>0</v>
  </rv>
  <rv s="0">
    <fb>2800</fb>
    <v>0</v>
  </rv>
  <rv s="0">
    <fb>2660</fb>
    <v>0</v>
  </rv>
  <rv s="0">
    <fb>2340</fb>
    <v>0</v>
  </rv>
  <rv s="0">
    <fb>720</fb>
    <v>0</v>
  </rv>
  <rv s="0">
    <fb>1335</fb>
    <v>0</v>
  </rv>
  <rv s="0">
    <fb>3560</fb>
    <v>0</v>
  </rv>
  <rv s="0">
    <fb>615</fb>
    <v>0</v>
  </rv>
  <rv s="0">
    <fb>540</fb>
    <v>0</v>
  </rv>
  <rv s="0">
    <fb>159</fb>
    <v>0</v>
  </rv>
  <rv s="0">
    <fb>199</fb>
    <v>0</v>
  </rv>
  <rv s="0">
    <fb>505</fb>
    <v>0</v>
  </rv>
  <rv s="0">
    <fb>1085</fb>
    <v>0</v>
  </rv>
  <rv s="0">
    <fb>131</fb>
    <v>0</v>
  </rv>
  <rv s="0">
    <fb>117</fb>
    <v>0</v>
  </rv>
  <rv s="0">
    <fb>123</fb>
    <v>0</v>
  </rv>
  <rv s="0">
    <fb>114</fb>
    <v>0</v>
  </rv>
  <rv s="0">
    <fb>109</fb>
    <v>0</v>
  </rv>
  <rv s="0">
    <fb>83</fb>
    <v>0</v>
  </rv>
  <rv s="0">
    <fb>200.809</fb>
    <v>0</v>
  </rv>
  <rv s="0">
    <fb>73.438699999999997</fb>
    <v>0</v>
  </rv>
  <rv s="0">
    <fb>192.7766</fb>
    <v>0</v>
  </rv>
  <rv s="0">
    <fb>17.3626</fb>
    <v>0</v>
  </rv>
  <rv s="0">
    <fb>37.054299999999998</fb>
    <v>0</v>
  </rv>
  <rv s="0">
    <fb>56.746000000000002</fb>
    <v>0</v>
  </rv>
  <rv s="0">
    <fb>60.980800000000002</fb>
    <v>0</v>
  </rv>
  <rv s="0">
    <fb>148.21709999999999</fb>
    <v>0</v>
  </rv>
  <rv s="0">
    <fb>192.6823</fb>
    <v>0</v>
  </rv>
  <rv s="0">
    <fb>11</fb>
    <v>0</v>
  </rv>
  <rv s="0">
    <fb>12</fb>
    <v>0</v>
  </rv>
  <rv s="0">
    <fb>96</fb>
    <v>0</v>
  </rv>
  <rv s="0">
    <fb>890</fb>
    <v>0</v>
  </rv>
  <rv s="0">
    <fb>47</fb>
    <v>0</v>
  </rv>
  <rv s="0">
    <fb>42</fb>
    <v>0</v>
  </rv>
  <rv s="0">
    <fb>45</fb>
    <v>0</v>
  </rv>
  <rv s="0">
    <fb>72</fb>
    <v>0</v>
  </rv>
  <rv s="0">
    <fb>102</fb>
    <v>0</v>
  </rv>
  <rv s="0">
    <fb>84</fb>
    <v>0</v>
  </rv>
  <rv s="0">
    <fb>220</fb>
    <v>0</v>
  </rv>
  <rv s="0">
    <fb>252</fb>
    <v>0</v>
  </rv>
  <rv s="0">
    <fb>1425</fb>
    <v>0</v>
  </rv>
  <rv s="0">
    <fb>555</fb>
    <v>0</v>
  </rv>
  <rv s="0">
    <fb>97</fb>
    <v>0</v>
  </rv>
  <rv s="0">
    <fb>371.10840000000002</fb>
    <v>0</v>
  </rv>
  <rv s="0">
    <fb>312.58749999999998</fb>
    <v>0</v>
  </rv>
  <rv s="0">
    <fb>363.9717</fb>
    <v>0</v>
  </rv>
  <rv s="0">
    <fb>60.661999999999999</fb>
    <v>0</v>
  </rv>
  <rv s="0">
    <fb>53.525300000000001</fb>
    <v>0</v>
  </rv>
  <rv s="0">
    <fb>144</fb>
    <v>0</v>
  </rv>
  <rv s="0">
    <fb>174</fb>
    <v>0</v>
  </rv>
  <rv s="0">
    <fb>92</fb>
    <v>0</v>
  </rv>
  <rv s="0">
    <fb>160</fb>
    <v>0</v>
  </rv>
  <rv s="0">
    <fb>610</fb>
    <v>0</v>
  </rv>
  <rv s="0">
    <fb>330</fb>
    <v>0</v>
  </rv>
  <rv s="0">
    <fb>240</fb>
    <v>0</v>
  </rv>
  <rv s="0">
    <fb>348</fb>
    <v>0</v>
  </rv>
  <rv s="0">
    <fb>288</fb>
    <v>0</v>
  </rv>
  <rv s="0">
    <fb>470</fb>
    <v>0</v>
  </rv>
  <rv s="0">
    <fb>725</fb>
    <v>0</v>
  </rv>
  <rv s="0">
    <fb>1905</fb>
    <v>0</v>
  </rv>
  <rv s="0">
    <fb>1960</fb>
    <v>0</v>
  </rv>
  <rv s="0">
    <fb>1940</fb>
    <v>0</v>
  </rv>
  <rv s="0">
    <fb>1830</fb>
    <v>0</v>
  </rv>
  <rv s="0">
    <fb>1945</fb>
    <v>0</v>
  </rv>
  <rv s="0">
    <fb>1880</fb>
    <v>0</v>
  </rv>
  <rv s="0">
    <fb>1470</fb>
    <v>0</v>
  </rv>
  <rv s="0">
    <fb>1330</fb>
    <v>0</v>
  </rv>
  <rv s="0">
    <fb>15725</fb>
    <v>0</v>
  </rv>
  <rv s="0">
    <fb>11700</fb>
    <v>0</v>
  </rv>
  <rv s="0">
    <fb>18825</fb>
    <v>0</v>
  </rv>
  <rv s="0">
    <fb>286</fb>
    <v>0</v>
  </rv>
  <rv s="0">
    <fb>2400</fb>
    <v>0</v>
  </rv>
  <rv s="0">
    <fb>113</fb>
    <v>0</v>
  </rv>
  <rv s="0">
    <fb>212</fb>
    <v>0</v>
  </rv>
  <rv s="0">
    <fb>1145</fb>
    <v>0</v>
  </rv>
  <rv s="0">
    <fb>2060</fb>
    <v>0</v>
  </rv>
  <rv s="0">
    <fb>121</fb>
    <v>0</v>
  </rv>
  <rv s="0">
    <fb>256</fb>
    <v>0</v>
  </rv>
  <rv s="0">
    <fb>189</fb>
    <v>0</v>
  </rv>
  <rv s="0">
    <fb>248</fb>
    <v>0</v>
  </rv>
  <rv s="0">
    <fb>274</fb>
    <v>0</v>
  </rv>
  <rv s="0">
    <fb>650</fb>
    <v>0</v>
  </rv>
  <rv s="0">
    <fb>2600</fb>
    <v>0</v>
  </rv>
  <rv s="0">
    <fb>75</fb>
    <v>0</v>
  </rv>
  <rv s="0">
    <fb>67</fb>
    <v>0</v>
  </rv>
  <rv s="0">
    <fb>40</fb>
    <v>0</v>
  </rv>
  <rv s="0">
    <fb>36</fb>
    <v>0</v>
  </rv>
  <rv s="0">
    <fb>54</fb>
    <v>0</v>
  </rv>
  <rv s="0">
    <fb>22</fb>
    <v>0</v>
  </rv>
  <rv s="0">
    <fb>65</fb>
    <v>0</v>
  </rv>
  <rv s="0">
    <fb>168</fb>
    <v>0</v>
  </rv>
  <rv s="0">
    <fb>328</fb>
    <v>0</v>
  </rv>
  <rv s="0">
    <fb>3320</fb>
    <v>0</v>
  </rv>
  <rv s="0">
    <fb>2970</fb>
    <v>0</v>
  </rv>
  <rv s="0">
    <fb>2960</fb>
    <v>0</v>
  </rv>
  <rv s="0">
    <fb>292</fb>
    <v>0</v>
  </rv>
  <rv s="0">
    <fb>700</fb>
    <v>0</v>
  </rv>
  <rv s="0">
    <fb>91</fb>
    <v>0</v>
  </rv>
  <rv s="0">
    <fb>105</fb>
    <v>0</v>
  </rv>
  <rv s="0">
    <fb>149</fb>
    <v>0</v>
  </rv>
  <rv s="0">
    <fb>60</fb>
    <v>0</v>
  </rv>
  <rv s="0">
    <fb>6725</fb>
    <v>0</v>
  </rv>
  <rv s="0">
    <fb>5825</fb>
    <v>0</v>
  </rv>
  <rv s="0">
    <fb>7650</fb>
    <v>0</v>
  </rv>
  <rv s="0">
    <fb>7250</fb>
    <v>0</v>
  </rv>
  <rv s="0">
    <fb>6025</fb>
    <v>0</v>
  </rv>
  <rv s="0">
    <fb>5175</fb>
    <v>0</v>
  </rv>
  <rv s="0">
    <fb>4790</fb>
    <v>0</v>
  </rv>
  <rv s="0">
    <fb>6100</fb>
    <v>0</v>
  </rv>
  <rv s="0">
    <fb>268</fb>
    <v>0</v>
  </rv>
  <rv s="0">
    <fb>835</fb>
    <v>0</v>
  </rv>
  <rv s="0">
    <fb>136</fb>
    <v>0</v>
  </rv>
  <rv s="0">
    <fb>125</fb>
    <v>0</v>
  </rv>
  <rv s="0">
    <fb>154</fb>
    <v>0</v>
  </rv>
  <rv s="0">
    <fb>270</fb>
    <v>0</v>
  </rv>
  <rv s="0">
    <fb>378</fb>
    <v>0</v>
  </rv>
  <rv s="0">
    <fb>32</fb>
    <v>0</v>
  </rv>
  <rv s="0">
    <fb>28</fb>
    <v>0</v>
  </rv>
  <rv s="0">
    <fb>2090</fb>
    <v>0</v>
  </rv>
  <rv s="0">
    <fb>158</fb>
    <v>0</v>
  </rv>
  <rv s="0">
    <fb>139</fb>
    <v>0</v>
  </rv>
  <rv s="0">
    <fb>169</fb>
    <v>0</v>
  </rv>
  <rv s="0">
    <fb>260</fb>
    <v>0</v>
  </rv>
  <rv s="0">
    <fb>236</fb>
    <v>0</v>
  </rv>
  <rv s="0">
    <fb>56</fb>
    <v>0</v>
  </rv>
  <rv s="0">
    <fb>19</fb>
    <v>0</v>
  </rv>
  <rv s="0">
    <fb>660</fb>
    <v>0</v>
  </rv>
  <rv s="0">
    <fb>870</fb>
    <v>0</v>
  </rv>
  <rv s="0">
    <fb>1010</fb>
    <v>0</v>
  </rv>
  <rv s="0">
    <fb>590</fb>
    <v>0</v>
  </rv>
  <rv s="0">
    <fb>775</fb>
    <v>0</v>
  </rv>
  <rv s="0">
    <fb>550</fb>
    <v>0</v>
  </rv>
  <rv s="0">
    <fb>31</fb>
    <v>0</v>
  </rv>
  <rv s="0">
    <fb>206</fb>
    <v>0</v>
  </rv>
  <rv s="0">
    <fb>290</fb>
    <v>0</v>
  </rv>
  <rv s="0">
    <fb>4980</fb>
    <v>0</v>
  </rv>
  <rv s="0">
    <fb>5125</fb>
    <v>0</v>
  </rv>
  <rv s="0">
    <fb>205.9068</fb>
    <v>0</v>
  </rv>
  <rv s="0">
    <fb>225.3486</fb>
    <v>0</v>
  </rv>
  <rv s="0">
    <fb>344.6508</fb>
    <v>0</v>
  </rv>
  <rv s="0">
    <fb>193.53469999999999</fb>
    <v>0</v>
  </rv>
  <rv s="0">
    <fb>172.3254</fb>
    <v>0</v>
  </rv>
  <rv s="0">
    <fb>166</fb>
    <v>0</v>
  </rv>
  <rv s="0">
    <fb>354</fb>
    <v>0</v>
  </rv>
  <rv s="0">
    <fb>157</fb>
    <v>0</v>
  </rv>
  <rv s="0">
    <fb>93</fb>
    <v>0</v>
  </rv>
  <rv s="0">
    <fb>251.25409999999999</fb>
    <v>0</v>
  </rv>
  <rv s="0">
    <fb>797.63199999999995</fb>
    <v>0</v>
  </rv>
  <rv s="0">
    <fb>4885.4960000000001</fb>
    <v>0</v>
  </rv>
  <rv s="0">
    <fb>4277.3015999999998</fb>
    <v>0</v>
  </rv>
  <rv s="0">
    <fb>392</fb>
    <v>0</v>
  </rv>
  <rv s="0">
    <fb>374</fb>
    <v>0</v>
  </rv>
  <rv s="0">
    <fb>1975</fb>
    <v>0</v>
  </rv>
  <rv s="0">
    <fb>1600</fb>
    <v>0</v>
  </rv>
  <rv s="0">
    <fb>246</fb>
    <v>0</v>
  </rv>
  <rv s="0">
    <fb>990</fb>
    <v>0</v>
  </rv>
  <rv s="0">
    <fb>2720</fb>
    <v>0</v>
  </rv>
  <rv s="0">
    <fb>7683.2579999999998</fb>
    <v>0</v>
  </rv>
  <rv s="0">
    <fb>6116.2776999999996</fb>
    <v>0</v>
  </rv>
  <rv s="0">
    <fb>9772.5650000000005</fb>
    <v>0</v>
  </rv>
  <rv s="0">
    <fb>3369.85</fb>
    <v>0</v>
  </rv>
  <rv s="0">
    <fb>589.72379999999998</fb>
    <v>0</v>
  </rv>
  <rv s="0">
    <fb>744.73689999999999</fb>
    <v>0</v>
  </rv>
  <rv s="0">
    <fb>226.4539</fb>
    <v>0</v>
  </rv>
  <rv s="0">
    <fb>249.3689</fb>
    <v>0</v>
  </rv>
  <rv s="0">
    <fb>250</fb>
    <v>0</v>
  </rv>
  <rv s="0">
    <fb>61</fb>
    <v>0</v>
  </rv>
  <rv s="0">
    <fb>1265</fb>
    <v>0</v>
  </rv>
  <rv s="0">
    <fb>950</fb>
    <v>0</v>
  </rv>
  <rv s="0">
    <fb>2610</fb>
    <v>0</v>
  </rv>
  <rv s="0">
    <fb>1835</fb>
    <v>0</v>
  </rv>
  <rv s="0">
    <fb>810</fb>
    <v>0</v>
  </rv>
  <rv s="0">
    <fb>308.00389999999999</fb>
    <v>0</v>
  </rv>
  <rv s="0">
    <fb>381.3381</fb>
    <v>0</v>
  </rv>
  <rv s="0">
    <fb>316.00400000000002</fb>
    <v>0</v>
  </rv>
  <rv s="0">
    <fb>361.33789999999999</fb>
    <v>0</v>
  </rv>
  <rv s="0">
    <fb>250.66980000000001</fb>
    <v>0</v>
  </rv>
  <rv s="0">
    <fb>196</fb>
    <v>0</v>
  </rv>
  <rv s="0">
    <fb>194</fb>
    <v>0</v>
  </rv>
  <rv s="0">
    <fb>216</fb>
    <v>0</v>
  </rv>
  <rv s="0">
    <fb>226</fb>
    <v>0</v>
  </rv>
  <rv s="0">
    <fb>368</fb>
    <v>0</v>
  </rv>
  <rv s="0">
    <fb>790</fb>
    <v>0</v>
  </rv>
  <rv s="0">
    <fb>960</fb>
    <v>0</v>
  </rv>
  <rv s="0">
    <fb>2140</fb>
    <v>0</v>
  </rv>
  <rv s="0">
    <fb>8</fb>
    <v>0</v>
  </rv>
  <rv s="0">
    <fb>9</fb>
    <v>0</v>
  </rv>
  <rv s="0">
    <fb>90</fb>
    <v>0</v>
  </rv>
  <rv s="0">
    <fb>222</fb>
    <v>0</v>
  </rv>
  <rv s="0">
    <fb>153</fb>
    <v>0</v>
  </rv>
  <rv s="0">
    <fb>148</fb>
    <v>0</v>
  </rv>
  <rv s="0">
    <fb>210</fb>
    <v>0</v>
  </rv>
  <rv s="0">
    <fb>143</fb>
    <v>0</v>
  </rv>
  <rv s="0">
    <fb>138</fb>
    <v>0</v>
  </rv>
  <rv s="0">
    <fb>366</fb>
    <v>0</v>
  </rv>
  <rv s="0">
    <fb>760</fb>
    <v>0</v>
  </rv>
  <rv s="0">
    <fb>1000</fb>
    <v>0</v>
  </rv>
  <rv s="0">
    <fb>1450</fb>
    <v>0</v>
  </rv>
  <rv s="0">
    <fb>1870</fb>
    <v>0</v>
  </rv>
  <rv s="0">
    <fb>630</fb>
    <v>0</v>
  </rv>
  <rv s="0">
    <fb>1015</fb>
    <v>0</v>
  </rv>
  <rv s="0">
    <fb>76</fb>
    <v>0</v>
  </rv>
  <rv s="0">
    <fb>191</fb>
    <v>0</v>
  </rv>
  <rv s="0">
    <fb>320</fb>
    <v>0</v>
  </rv>
  <rv s="0">
    <fb>284</fb>
    <v>0</v>
  </rv>
  <rv s="0">
    <fb>930</fb>
    <v>0</v>
  </rv>
  <rv s="0">
    <fb>745</fb>
    <v>0</v>
  </rv>
  <rv s="0">
    <fb>472</fb>
    <v>0</v>
  </rv>
  <rv s="0">
    <fb>500</fb>
    <v>0</v>
  </rv>
  <rv s="0">
    <fb>318</fb>
    <v>0</v>
  </rv>
  <rv s="0">
    <fb>386</fb>
    <v>0</v>
  </rv>
  <rv s="0">
    <fb>980</fb>
    <v>0</v>
  </rv>
  <rv s="0">
    <fb>1455</fb>
    <v>0</v>
  </rv>
  <rv s="0">
    <fb>1130</fb>
    <v>0</v>
  </rv>
  <rv s="1">
    <v>1</v>
    <v>XIDX:TRIN</v>
    <v>Daily</v>
    <v>44195</v>
    <v>44195</v>
    <v>0</v>
    <v>1</v>
    <v>637448832000000000,639284108429534541,0</v>
    <v>0</v>
    <v>btfcbh</v>
    <v>XIDX:TRIN</v>
    <v>1</v>
  </rv>
  <rv s="1">
    <v>1</v>
    <v>XIDX:TRIN</v>
    <v>Daily</v>
    <v>44560</v>
    <v>44560</v>
    <v>0</v>
    <v>1</v>
    <v>637764192000000000,639284108430014543,0</v>
    <v>0</v>
    <v>btfcbh</v>
    <v>XIDX:TRIN</v>
    <v>2</v>
  </rv>
  <rv s="1">
    <v>1</v>
    <v>XIDX:TRIN</v>
    <v>Daily</v>
    <v>44925</v>
    <v>44925</v>
    <v>0</v>
    <v>1</v>
    <v>638079552000000000,639284108430484548,0</v>
    <v>0</v>
    <v>btfcbh</v>
    <v>XIDX:TRIN</v>
    <v>3</v>
  </rv>
  <rv s="1">
    <v>1</v>
    <v>XIDX:TRIN</v>
    <v>Daily</v>
    <v>45289</v>
    <v>45289</v>
    <v>0</v>
    <v>1</v>
    <v>638394048000000000,639284108430954546,0</v>
    <v>0</v>
    <v>btfcbh</v>
    <v>XIDX:TRIN</v>
    <v>4</v>
  </rv>
  <rv s="1">
    <v>1</v>
    <v>XIDX:TRIN</v>
    <v>Daily</v>
    <v>45656</v>
    <v>45656</v>
    <v>0</v>
    <v>1</v>
    <v>638711136000000000,639284108431424552,0</v>
    <v>0</v>
    <v>btfcbh</v>
    <v>XIDX:TRIN</v>
    <v>5</v>
  </rv>
  <rv s="1">
    <v>1</v>
    <v>XIDX:TRIN</v>
    <v>Daily</v>
    <v>46021</v>
    <v>46021</v>
    <v>0</v>
    <v>1</v>
    <v>639026496000000000,639284108431894558,0</v>
    <v>0</v>
    <v>btfcbh</v>
    <v>XIDX:TRIN</v>
    <v>6</v>
  </rv>
  <rv s="1">
    <v>1</v>
    <v>XIDX:TRIN</v>
    <v>Daily</v>
    <v>46203</v>
    <v>46203</v>
    <v>0</v>
    <v>1</v>
    <v>639183744000000000,639284108432364578,0</v>
    <v>0</v>
    <v>btfcbh</v>
    <v>XIDX:TRIN</v>
    <v>7</v>
  </rv>
  <rv s="1">
    <v>1</v>
    <v>XIDX:TRIN</v>
    <v>Daily</v>
    <v>46111</v>
    <v>46111</v>
    <v>0</v>
    <v>1</v>
    <v>639104256000000000,639284108432834564,0</v>
    <v>0</v>
    <v>btfcbh</v>
    <v>XIDX:TRIN</v>
    <v>8</v>
  </rv>
  <rv s="1">
    <v>1</v>
    <v>XIDX:KEJU</v>
    <v>Daily</v>
    <v>44195</v>
    <v>44195</v>
    <v>0</v>
    <v>1</v>
    <v>637448832000000000,639284108429158827,0</v>
    <v>0</v>
    <v>bss8im</v>
    <v>XIDX:KEJU</v>
    <v>9</v>
  </rv>
  <rv s="1">
    <v>1</v>
    <v>XIDX:KEJU</v>
    <v>Daily</v>
    <v>45656</v>
    <v>45656</v>
    <v>0</v>
    <v>1</v>
    <v>638711136000000000,639284108429628835,0</v>
    <v>0</v>
    <v>bss8im</v>
    <v>XIDX:KEJU</v>
    <v>10</v>
  </rv>
  <rv s="1">
    <v>1</v>
    <v>XIDX:KEJU</v>
    <v>Daily</v>
    <v>46203</v>
    <v>46203</v>
    <v>0</v>
    <v>1</v>
    <v>639183744000000000,639284108430112203,0</v>
    <v>0</v>
    <v>bss8im</v>
    <v>XIDX:KEJU</v>
    <v>11</v>
  </rv>
  <rv s="1">
    <v>1</v>
    <v>XIDX:KEJU</v>
    <v>Daily</v>
    <v>44925</v>
    <v>44925</v>
    <v>0</v>
    <v>1</v>
    <v>638079552000000000,639284108484038291,0</v>
    <v>0</v>
    <v>bss8im</v>
    <v>XIDX:KEJU</v>
    <v>12</v>
  </rv>
  <rv s="1">
    <v>1</v>
    <v>XIDX:KEJU</v>
    <v>Daily</v>
    <v>46021</v>
    <v>46021</v>
    <v>0</v>
    <v>1</v>
    <v>639026496000000000,639284108484515141,0</v>
    <v>0</v>
    <v>bss8im</v>
    <v>XIDX:KEJU</v>
    <v>13</v>
  </rv>
  <rv s="1">
    <v>1</v>
    <v>XIDX:KEJU</v>
    <v>Daily</v>
    <v>46111</v>
    <v>46111</v>
    <v>0</v>
    <v>1</v>
    <v>639104256000000000,639284108480292548,0</v>
    <v>0</v>
    <v>bss8im</v>
    <v>XIDX:KEJU</v>
    <v>14</v>
  </rv>
  <rv s="1">
    <v>1</v>
    <v>XIDX:KEJU</v>
    <v>Daily</v>
    <v>43829</v>
    <v>43829</v>
    <v>0</v>
    <v>1</v>
    <v>637132608000000000,639284108490102591,0</v>
    <v>0</v>
    <v>bss8im</v>
    <v>XIDX:KEJU</v>
    <v>15</v>
  </rv>
  <rv s="1">
    <v>1</v>
    <v>XIDX:KEJU</v>
    <v>Daily</v>
    <v>44560</v>
    <v>44560</v>
    <v>0</v>
    <v>1</v>
    <v>637764192000000000,639284108490572591,0</v>
    <v>0</v>
    <v>bss8im</v>
    <v>XIDX:KEJU</v>
    <v>16</v>
  </rv>
  <rv s="1">
    <v>1</v>
    <v>XIDX:KEJU</v>
    <v>Daily</v>
    <v>45289</v>
    <v>45289</v>
    <v>0</v>
    <v>1</v>
    <v>638394048000000000,639284108491048243,0</v>
    <v>0</v>
    <v>bss8im</v>
    <v>XIDX:KEJU</v>
    <v>17</v>
  </rv>
  <rv s="1">
    <v>1</v>
    <v>XIDX:SOSS</v>
    <v>Daily</v>
    <v>43462</v>
    <v>43462</v>
    <v>0</v>
    <v>1</v>
    <v>636815520000000000,639284108464093142,0</v>
    <v>0</v>
    <v>borblh</v>
    <v>XIDX:SOSS</v>
    <v>18</v>
  </rv>
  <rv s="1">
    <v>1</v>
    <v>XIDX:SOSS</v>
    <v>Daily</v>
    <v>43829</v>
    <v>43829</v>
    <v>0</v>
    <v>1</v>
    <v>637132608000000000,639284108464563145,0</v>
    <v>0</v>
    <v>borblh</v>
    <v>XIDX:SOSS</v>
    <v>19</v>
  </rv>
  <rv s="1">
    <v>1</v>
    <v>XIDX:SOSS</v>
    <v>Daily</v>
    <v>44195</v>
    <v>44195</v>
    <v>0</v>
    <v>1</v>
    <v>637448832000000000,639284108465043143,0</v>
    <v>0</v>
    <v>borblh</v>
    <v>XIDX:SOSS</v>
    <v>20</v>
  </rv>
  <rv s="1">
    <v>1</v>
    <v>XIDX:SOSS</v>
    <v>Daily</v>
    <v>44560</v>
    <v>44560</v>
    <v>0</v>
    <v>1</v>
    <v>637764192000000000,639284108465513139,0</v>
    <v>0</v>
    <v>borblh</v>
    <v>XIDX:SOSS</v>
    <v>21</v>
  </rv>
  <rv s="1">
    <v>1</v>
    <v>XIDX:SOSS</v>
    <v>Daily</v>
    <v>44925</v>
    <v>44925</v>
    <v>0</v>
    <v>1</v>
    <v>638079552000000000,639284108465993124,0</v>
    <v>0</v>
    <v>borblh</v>
    <v>XIDX:SOSS</v>
    <v>22</v>
  </rv>
  <rv s="1">
    <v>1</v>
    <v>XIDX:SOSS</v>
    <v>Daily</v>
    <v>45289</v>
    <v>45289</v>
    <v>0</v>
    <v>1</v>
    <v>638394048000000000,639284108466468437,0</v>
    <v>0</v>
    <v>borblh</v>
    <v>XIDX:SOSS</v>
    <v>23</v>
  </rv>
  <rv s="1">
    <v>1</v>
    <v>XIDX:SOSS</v>
    <v>Daily</v>
    <v>45656</v>
    <v>45656</v>
    <v>0</v>
    <v>1</v>
    <v>638711136000000000,639284108466943126,0</v>
    <v>0</v>
    <v>borblh</v>
    <v>XIDX:SOSS</v>
    <v>24</v>
  </rv>
  <rv s="1">
    <v>1</v>
    <v>XIDX:SOSS</v>
    <v>Daily</v>
    <v>46021</v>
    <v>46021</v>
    <v>0</v>
    <v>1</v>
    <v>639026496000000000,639284108467413119,0</v>
    <v>0</v>
    <v>borblh</v>
    <v>XIDX:SOSS</v>
    <v>25</v>
  </rv>
  <rv s="1">
    <v>1</v>
    <v>XIDX:SOSS</v>
    <v>Daily</v>
    <v>46203</v>
    <v>46203</v>
    <v>0</v>
    <v>1</v>
    <v>639183744000000000,639284108467883128,0</v>
    <v>0</v>
    <v>borblh</v>
    <v>XIDX:SOSS</v>
    <v>26</v>
  </rv>
  <rv s="1">
    <v>1</v>
    <v>XIDX:SOSS</v>
    <v>Daily</v>
    <v>46111</v>
    <v>46111</v>
    <v>0</v>
    <v>1</v>
    <v>639104256000000000,639284108463603148,0</v>
    <v>0</v>
    <v>borblh</v>
    <v>XIDX:SOSS</v>
    <v>27</v>
  </rv>
  <rv s="1">
    <v>1</v>
    <v>XIDX:INDO</v>
    <v>Daily</v>
    <v>45289</v>
    <v>45289</v>
    <v>0</v>
    <v>1</v>
    <v>638394048000000000,639284108432874478,0</v>
    <v>0</v>
    <v>btf6ww</v>
    <v>XIDX:INDO</v>
    <v>28</v>
  </rv>
  <rv s="1">
    <v>1</v>
    <v>XIDX:INDO</v>
    <v>Daily</v>
    <v>46111</v>
    <v>46111</v>
    <v>0</v>
    <v>1</v>
    <v>639104256000000000,639284108433354473,0</v>
    <v>0</v>
    <v>btf6ww</v>
    <v>XIDX:INDO</v>
    <v>29</v>
  </rv>
  <rv s="1">
    <v>1</v>
    <v>XIDX:INDO</v>
    <v>Daily</v>
    <v>44195</v>
    <v>44195</v>
    <v>0</v>
    <v>1</v>
    <v>637448832000000000,639284108473724406,0</v>
    <v>0</v>
    <v>btf6ww</v>
    <v>XIDX:INDO</v>
    <v>30</v>
  </rv>
  <rv s="1">
    <v>1</v>
    <v>XIDX:INDO</v>
    <v>Daily</v>
    <v>44560</v>
    <v>44560</v>
    <v>0</v>
    <v>1</v>
    <v>637764192000000000,639284108474210192,0</v>
    <v>0</v>
    <v>btf6ww</v>
    <v>XIDX:INDO</v>
    <v>31</v>
  </rv>
  <rv s="1">
    <v>1</v>
    <v>XIDX:INDO</v>
    <v>Daily</v>
    <v>44925</v>
    <v>44925</v>
    <v>0</v>
    <v>1</v>
    <v>638079552000000000,639284108474680156,0</v>
    <v>0</v>
    <v>btf6ww</v>
    <v>XIDX:INDO</v>
    <v>32</v>
  </rv>
  <rv s="1">
    <v>1</v>
    <v>XIDX:INDO</v>
    <v>Daily</v>
    <v>45656</v>
    <v>45656</v>
    <v>0</v>
    <v>1</v>
    <v>638711136000000000,639284108475144398,0</v>
    <v>0</v>
    <v>btf6ww</v>
    <v>XIDX:INDO</v>
    <v>33</v>
  </rv>
  <rv s="1">
    <v>1</v>
    <v>XIDX:INDO</v>
    <v>Daily</v>
    <v>46021</v>
    <v>46021</v>
    <v>0</v>
    <v>1</v>
    <v>639026496000000000,639284108475624397,0</v>
    <v>0</v>
    <v>btf6ww</v>
    <v>XIDX:INDO</v>
    <v>34</v>
  </rv>
  <rv s="1">
    <v>1</v>
    <v>XIDX:INDO</v>
    <v>Daily</v>
    <v>46203</v>
    <v>46203</v>
    <v>0</v>
    <v>1</v>
    <v>639183744000000000,639284108476090186,0</v>
    <v>0</v>
    <v>btf6ww</v>
    <v>XIDX:INDO</v>
    <v>35</v>
  </rv>
  <rv s="1">
    <v>1</v>
    <v>XIDX:AMOR</v>
    <v>Daily</v>
    <v>44195</v>
    <v>44195</v>
    <v>0</v>
    <v>1</v>
    <v>637448832000000000,639284108429511518,0</v>
    <v>0</v>
    <v>btfbw7</v>
    <v>XIDX:AMOR</v>
    <v>36</v>
  </rv>
  <rv s="1">
    <v>1</v>
    <v>XIDX:AMOR</v>
    <v>Daily</v>
    <v>44560</v>
    <v>44560</v>
    <v>0</v>
    <v>1</v>
    <v>637764192000000000,639284108429991514,0</v>
    <v>0</v>
    <v>btfbw7</v>
    <v>XIDX:AMOR</v>
    <v>37</v>
  </rv>
  <rv s="1">
    <v>1</v>
    <v>XIDX:AMOR</v>
    <v>Daily</v>
    <v>44925</v>
    <v>44925</v>
    <v>0</v>
    <v>1</v>
    <v>638079552000000000,639284108430473991,0</v>
    <v>0</v>
    <v>btfbw7</v>
    <v>XIDX:AMOR</v>
    <v>38</v>
  </rv>
  <rv s="1">
    <v>1</v>
    <v>XIDX:AMOR</v>
    <v>Daily</v>
    <v>45289</v>
    <v>45289</v>
    <v>0</v>
    <v>1</v>
    <v>638394048000000000,639284108430951527,0</v>
    <v>0</v>
    <v>btfbw7</v>
    <v>XIDX:AMOR</v>
    <v>39</v>
  </rv>
  <rv s="1">
    <v>1</v>
    <v>XIDX:AMOR</v>
    <v>Daily</v>
    <v>45656</v>
    <v>45656</v>
    <v>0</v>
    <v>1</v>
    <v>638711136000000000,639284108431431514,0</v>
    <v>0</v>
    <v>btfbw7</v>
    <v>XIDX:AMOR</v>
    <v>40</v>
  </rv>
  <rv s="1">
    <v>1</v>
    <v>XIDX:AMOR</v>
    <v>Daily</v>
    <v>46021</v>
    <v>46021</v>
    <v>0</v>
    <v>1</v>
    <v>639026496000000000,639284108431911509,0</v>
    <v>0</v>
    <v>btfbw7</v>
    <v>XIDX:AMOR</v>
    <v>41</v>
  </rv>
  <rv s="1">
    <v>1</v>
    <v>XIDX:AMOR</v>
    <v>Daily</v>
    <v>46203</v>
    <v>46203</v>
    <v>0</v>
    <v>1</v>
    <v>639183744000000000,639284108432390149,0</v>
    <v>0</v>
    <v>btfbw7</v>
    <v>XIDX:AMOR</v>
    <v>42</v>
  </rv>
  <rv s="1">
    <v>1</v>
    <v>XIDX:AMOR</v>
    <v>Daily</v>
    <v>46111</v>
    <v>46111</v>
    <v>0</v>
    <v>1</v>
    <v>639104256000000000,639284108472771373,0</v>
    <v>0</v>
    <v>btfbw7</v>
    <v>XIDX:AMOR</v>
    <v>7</v>
  </rv>
  <rv s="1">
    <v>1</v>
    <v>XIDX:BLUE</v>
    <v>Daily</v>
    <v>44195</v>
    <v>44195</v>
    <v>0</v>
    <v>1</v>
    <v>637448832000000000,639284108438631467,0</v>
    <v>0</v>
    <v>bqrgar</v>
    <v>XIDX:BLUE</v>
    <v>43</v>
  </rv>
  <rv s="1">
    <v>1</v>
    <v>XIDX:BLUE</v>
    <v>Daily</v>
    <v>45289</v>
    <v>45289</v>
    <v>0</v>
    <v>1</v>
    <v>638394048000000000,639284108439111462,0</v>
    <v>0</v>
    <v>bqrgar</v>
    <v>XIDX:BLUE</v>
    <v>44</v>
  </rv>
  <rv s="1">
    <v>1</v>
    <v>XIDX:BLUE</v>
    <v>Daily</v>
    <v>44560</v>
    <v>44560</v>
    <v>0</v>
    <v>1</v>
    <v>637764192000000000,639284108485041293,0</v>
    <v>0</v>
    <v>bqrgar</v>
    <v>XIDX:BLUE</v>
    <v>3</v>
  </rv>
  <rv s="1">
    <v>1</v>
    <v>XIDX:BLUE</v>
    <v>Daily</v>
    <v>45656</v>
    <v>45656</v>
    <v>0</v>
    <v>1</v>
    <v>638711136000000000,639284108485523063,0</v>
    <v>0</v>
    <v>bqrgar</v>
    <v>XIDX:BLUE</v>
    <v>45</v>
  </rv>
  <rv s="1">
    <v>1</v>
    <v>XIDX:BLUE</v>
    <v>Daily</v>
    <v>46203</v>
    <v>46203</v>
    <v>0</v>
    <v>1</v>
    <v>639183744000000000,639284108481241324,0</v>
    <v>0</v>
    <v>bqrgar</v>
    <v>XIDX:BLUE</v>
    <v>46</v>
  </rv>
  <rv s="1">
    <v>1</v>
    <v>XIDX:BLUE</v>
    <v>Daily</v>
    <v>43829</v>
    <v>43829</v>
    <v>0</v>
    <v>1</v>
    <v>637132608000000000,639284108499121259,0</v>
    <v>0</v>
    <v>bqrgar</v>
    <v>XIDX:BLUE</v>
    <v>47</v>
  </rv>
  <rv s="1">
    <v>1</v>
    <v>XIDX:BLUE</v>
    <v>Daily</v>
    <v>44925</v>
    <v>44925</v>
    <v>0</v>
    <v>1</v>
    <v>638079552000000000,639284108499602793,0</v>
    <v>0</v>
    <v>bqrgar</v>
    <v>XIDX:BLUE</v>
    <v>48</v>
  </rv>
  <rv s="1">
    <v>1</v>
    <v>XIDX:BLUE</v>
    <v>Daily</v>
    <v>46021</v>
    <v>46021</v>
    <v>0</v>
    <v>1</v>
    <v>639026496000000000,639284108500071272,0</v>
    <v>0</v>
    <v>bqrgar</v>
    <v>XIDX:BLUE</v>
    <v>49</v>
  </rv>
  <rv s="1">
    <v>1</v>
    <v>XIDX:BLUE</v>
    <v>Daily</v>
    <v>46111</v>
    <v>46111</v>
    <v>0</v>
    <v>1</v>
    <v>639104256000000000,639284108500552782,0</v>
    <v>0</v>
    <v>bqrgar</v>
    <v>XIDX:BLUE</v>
    <v>50</v>
  </rv>
  <rv s="1">
    <v>1</v>
    <v>XIDX:AMAR</v>
    <v>Daily</v>
    <v>46021</v>
    <v>46021</v>
    <v>0</v>
    <v>1</v>
    <v>639026496000000000,639284108432338717,0</v>
    <v>0</v>
    <v>btf6a2</v>
    <v>XIDX:AMAR</v>
    <v>51</v>
  </rv>
  <rv s="1">
    <v>1</v>
    <v>XIDX:AMAR</v>
    <v>Daily</v>
    <v>46111</v>
    <v>46111</v>
    <v>0</v>
    <v>1</v>
    <v>639104256000000000,639284108432818772,0</v>
    <v>0</v>
    <v>btf6a2</v>
    <v>XIDX:AMAR</v>
    <v>52</v>
  </rv>
  <rv s="1">
    <v>1</v>
    <v>XIDX:AMAR</v>
    <v>Daily</v>
    <v>44195</v>
    <v>44195</v>
    <v>0</v>
    <v>1</v>
    <v>637448832000000000,639284108473338953,0</v>
    <v>0</v>
    <v>btf6a2</v>
    <v>XIDX:AMAR</v>
    <v>53</v>
  </rv>
  <rv s="1">
    <v>1</v>
    <v>XIDX:AMAR</v>
    <v>Daily</v>
    <v>44560</v>
    <v>44560</v>
    <v>0</v>
    <v>1</v>
    <v>637764192000000000,639284108473818940,0</v>
    <v>0</v>
    <v>btf6a2</v>
    <v>XIDX:AMAR</v>
    <v>20</v>
  </rv>
  <rv s="1">
    <v>1</v>
    <v>XIDX:AMAR</v>
    <v>Daily</v>
    <v>44925</v>
    <v>44925</v>
    <v>0</v>
    <v>1</v>
    <v>638079552000000000,639284108474298946,0</v>
    <v>0</v>
    <v>btf6a2</v>
    <v>XIDX:AMAR</v>
    <v>54</v>
  </rv>
  <rv s="1">
    <v>1</v>
    <v>XIDX:AMAR</v>
    <v>Daily</v>
    <v>45289</v>
    <v>45289</v>
    <v>0</v>
    <v>1</v>
    <v>638394048000000000,639284108474788912,0</v>
    <v>0</v>
    <v>btf6a2</v>
    <v>XIDX:AMAR</v>
    <v>55</v>
  </rv>
  <rv s="1">
    <v>1</v>
    <v>XIDX:AMAR</v>
    <v>Daily</v>
    <v>45656</v>
    <v>45656</v>
    <v>0</v>
    <v>1</v>
    <v>638711136000000000,639284108475258909,0</v>
    <v>0</v>
    <v>btf6a2</v>
    <v>XIDX:AMAR</v>
    <v>56</v>
  </rv>
  <rv s="1">
    <v>1</v>
    <v>XIDX:AMAR</v>
    <v>Daily</v>
    <v>46203</v>
    <v>46203</v>
    <v>0</v>
    <v>1</v>
    <v>639183744000000000,639284108475728888,0</v>
    <v>0</v>
    <v>btf6a2</v>
    <v>XIDX:AMAR</v>
    <v>57</v>
  </rv>
  <rv s="1">
    <v>1</v>
    <v>XIDX:CSRA</v>
    <v>Daily</v>
    <v>44195</v>
    <v>44195</v>
    <v>0</v>
    <v>1</v>
    <v>637448832000000000,639284108429488692,0</v>
    <v>0</v>
    <v>btf6cw</v>
    <v>XIDX:CSRA</v>
    <v>58</v>
  </rv>
  <rv s="1">
    <v>1</v>
    <v>XIDX:CSRA</v>
    <v>Daily</v>
    <v>44560</v>
    <v>44560</v>
    <v>0</v>
    <v>1</v>
    <v>637764192000000000,639284108429978467,0</v>
    <v>0</v>
    <v>btf6cw</v>
    <v>XIDX:CSRA</v>
    <v>59</v>
  </rv>
  <rv s="1">
    <v>1</v>
    <v>XIDX:CSRA</v>
    <v>Daily</v>
    <v>44925</v>
    <v>44925</v>
    <v>0</v>
    <v>1</v>
    <v>638079552000000000,639284108430448473,0</v>
    <v>0</v>
    <v>btf6cw</v>
    <v>XIDX:CSRA</v>
    <v>60</v>
  </rv>
  <rv s="1">
    <v>1</v>
    <v>XIDX:CSRA</v>
    <v>Daily</v>
    <v>45289</v>
    <v>45289</v>
    <v>0</v>
    <v>1</v>
    <v>638394048000000000,639284108430918472,0</v>
    <v>0</v>
    <v>btf6cw</v>
    <v>XIDX:CSRA</v>
    <v>61</v>
  </rv>
  <rv s="1">
    <v>1</v>
    <v>XIDX:CSRA</v>
    <v>Daily</v>
    <v>45656</v>
    <v>45656</v>
    <v>0</v>
    <v>1</v>
    <v>638711136000000000,639284108431388708,0</v>
    <v>0</v>
    <v>btf6cw</v>
    <v>XIDX:CSRA</v>
    <v>62</v>
  </rv>
  <rv s="1">
    <v>1</v>
    <v>XIDX:CSRA</v>
    <v>Daily</v>
    <v>46203</v>
    <v>46203</v>
    <v>0</v>
    <v>1</v>
    <v>639183744000000000,639284108431868481,0</v>
    <v>0</v>
    <v>btf6cw</v>
    <v>XIDX:CSRA</v>
    <v>63</v>
  </rv>
  <rv s="1">
    <v>1</v>
    <v>XIDX:CSRA</v>
    <v>Daily</v>
    <v>46021</v>
    <v>46021</v>
    <v>0</v>
    <v>1</v>
    <v>639026496000000000,639284108476568892,0</v>
    <v>0</v>
    <v>btf6cw</v>
    <v>XIDX:CSRA</v>
    <v>64</v>
  </rv>
  <rv s="1">
    <v>1</v>
    <v>XIDX:CSRA</v>
    <v>Daily</v>
    <v>46111</v>
    <v>46111</v>
    <v>0</v>
    <v>1</v>
    <v>639104256000000000,639284108477048935,0</v>
    <v>0</v>
    <v>btf6cw</v>
    <v>XIDX:CSRA</v>
    <v>65</v>
  </rv>
  <rv s="1">
    <v>1</v>
    <v>XIDX:PGJO</v>
    <v>Daily</v>
    <v>44195</v>
    <v>44195</v>
    <v>0</v>
    <v>1</v>
    <v>637448832000000000,639284108429611524,0</v>
    <v>0</v>
    <v>btf6im</v>
    <v>XIDX:PGJO</v>
    <v>66</v>
  </rv>
  <rv s="1">
    <v>1</v>
    <v>XIDX:PGJO</v>
    <v>Daily</v>
    <v>44925</v>
    <v>44925</v>
    <v>0</v>
    <v>1</v>
    <v>638079552000000000,639284108430080166,0</v>
    <v>0</v>
    <v>btf6im</v>
    <v>XIDX:PGJO</v>
    <v>67</v>
  </rv>
  <rv s="1">
    <v>1</v>
    <v>XIDX:PGJO</v>
    <v>Daily</v>
    <v>45289</v>
    <v>45289</v>
    <v>0</v>
    <v>1</v>
    <v>638394048000000000,639284108430561518,0</v>
    <v>0</v>
    <v>btf6im</v>
    <v>XIDX:PGJO</v>
    <v>68</v>
  </rv>
  <rv s="1">
    <v>1</v>
    <v>XIDX:PGJO</v>
    <v>Daily</v>
    <v>46021</v>
    <v>46021</v>
    <v>0</v>
    <v>1</v>
    <v>639026496000000000,639284108431031514,0</v>
    <v>0</v>
    <v>btf6im</v>
    <v>XIDX:PGJO</v>
    <v>69</v>
  </rv>
  <rv s="1">
    <v>1</v>
    <v>XIDX:PGJO</v>
    <v>Daily</v>
    <v>46203</v>
    <v>46203</v>
    <v>0</v>
    <v>1</v>
    <v>639183744000000000,639284108431513970,0</v>
    <v>0</v>
    <v>btf6im</v>
    <v>XIDX:PGJO</v>
    <v>70</v>
  </rv>
  <rv s="1">
    <v>1</v>
    <v>XIDX:PGJO</v>
    <v>Daily</v>
    <v>44560</v>
    <v>44560</v>
    <v>0</v>
    <v>1</v>
    <v>637764192000000000,639284108476219933,0</v>
    <v>0</v>
    <v>btf6im</v>
    <v>XIDX:PGJO</v>
    <v>71</v>
  </rv>
  <rv s="1">
    <v>1</v>
    <v>XIDX:PGJO</v>
    <v>Daily</v>
    <v>45656</v>
    <v>45656</v>
    <v>0</v>
    <v>1</v>
    <v>638711136000000000,639284108476701351,0</v>
    <v>0</v>
    <v>btf6im</v>
    <v>XIDX:PGJO</v>
    <v>72</v>
  </rv>
  <rv s="1">
    <v>1</v>
    <v>XIDX:PGJO</v>
    <v>Daily</v>
    <v>46111</v>
    <v>46111</v>
    <v>0</v>
    <v>1</v>
    <v>639104256000000000,639284108477171340,0</v>
    <v>0</v>
    <v>btf6im</v>
    <v>XIDX:PGJO</v>
    <v>73</v>
  </rv>
  <rv s="1">
    <v>1</v>
    <v>XIDX:GLVA</v>
    <v>Daily</v>
    <v>45656</v>
    <v>45656</v>
    <v>0</v>
    <v>1</v>
    <v>638711136000000000,639284108431990154,0</v>
    <v>0</v>
    <v>bt94fr</v>
    <v>XIDX:GLVA</v>
    <v>74</v>
  </rv>
  <rv s="1">
    <v>1</v>
    <v>XIDX:GLVA</v>
    <v>Daily</v>
    <v>46203</v>
    <v>46203</v>
    <v>0</v>
    <v>1</v>
    <v>639183744000000000,639284108432481505,0</v>
    <v>0</v>
    <v>bt94fr</v>
    <v>XIDX:GLVA</v>
    <v>75</v>
  </rv>
  <rv s="1">
    <v>1</v>
    <v>XIDX:GLVA</v>
    <v>Daily</v>
    <v>43829</v>
    <v>43829</v>
    <v>0</v>
    <v>1</v>
    <v>637132608000000000,639284108473199955,0</v>
    <v>0</v>
    <v>bt94fr</v>
    <v>XIDX:GLVA</v>
    <v>76</v>
  </rv>
  <rv s="1">
    <v>1</v>
    <v>XIDX:GLVA</v>
    <v>Daily</v>
    <v>44195</v>
    <v>44195</v>
    <v>0</v>
    <v>1</v>
    <v>637448832000000000,639284108473681376,0</v>
    <v>0</v>
    <v>bt94fr</v>
    <v>XIDX:GLVA</v>
    <v>77</v>
  </rv>
  <rv s="1">
    <v>1</v>
    <v>XIDX:GLVA</v>
    <v>Daily</v>
    <v>44560</v>
    <v>44560</v>
    <v>0</v>
    <v>1</v>
    <v>637764192000000000,639284108474151360,0</v>
    <v>0</v>
    <v>bt94fr</v>
    <v>XIDX:GLVA</v>
    <v>75</v>
  </rv>
  <rv s="1">
    <v>1</v>
    <v>XIDX:GLVA</v>
    <v>Daily</v>
    <v>44925</v>
    <v>44925</v>
    <v>0</v>
    <v>1</v>
    <v>638079552000000000,639284108474741358,0</v>
    <v>0</v>
    <v>bt94fr</v>
    <v>XIDX:GLVA</v>
    <v>78</v>
  </rv>
  <rv s="1">
    <v>1</v>
    <v>XIDX:GLVA</v>
    <v>Daily</v>
    <v>45289</v>
    <v>45289</v>
    <v>0</v>
    <v>1</v>
    <v>638394048000000000,639284108475213231,0</v>
    <v>0</v>
    <v>bt94fr</v>
    <v>XIDX:GLVA</v>
    <v>79</v>
  </rv>
  <rv s="1">
    <v>1</v>
    <v>XIDX:GLVA</v>
    <v>Daily</v>
    <v>46021</v>
    <v>46021</v>
    <v>0</v>
    <v>1</v>
    <v>639026496000000000,639284108475691354,0</v>
    <v>0</v>
    <v>bt94fr</v>
    <v>XIDX:GLVA</v>
    <v>80</v>
  </rv>
  <rv s="1">
    <v>1</v>
    <v>XIDX:GLVA</v>
    <v>Daily</v>
    <v>46111</v>
    <v>46111</v>
    <v>0</v>
    <v>1</v>
    <v>639104256000000000,639284108476161358,0</v>
    <v>0</v>
    <v>bt94fr</v>
    <v>XIDX:GLVA</v>
    <v>81</v>
  </rv>
  <rv s="1">
    <v>1</v>
    <v>XIDX:UCID</v>
    <v>Daily</v>
    <v>44925</v>
    <v>44925</v>
    <v>0</v>
    <v>1</v>
    <v>638079552000000000,639284108432955184,0</v>
    <v>0</v>
    <v>bt7nnm</v>
    <v>XIDX:UCID</v>
    <v>82</v>
  </rv>
  <rv s="1">
    <v>1</v>
    <v>XIDX:UCID</v>
    <v>Daily</v>
    <v>46021</v>
    <v>46021</v>
    <v>0</v>
    <v>1</v>
    <v>639026496000000000,639284108433425184,0</v>
    <v>0</v>
    <v>bt7nnm</v>
    <v>XIDX:UCID</v>
    <v>83</v>
  </rv>
  <rv s="1">
    <v>1</v>
    <v>XIDX:UCID</v>
    <v>Daily</v>
    <v>46203</v>
    <v>46203</v>
    <v>0</v>
    <v>1</v>
    <v>639183744000000000,639284108429125188,0</v>
    <v>0</v>
    <v>bt7nnm</v>
    <v>XIDX:UCID</v>
    <v>84</v>
  </rv>
  <rv s="1">
    <v>1</v>
    <v>XIDX:UCID</v>
    <v>Daily</v>
    <v>46111</v>
    <v>46111</v>
    <v>0</v>
    <v>1</v>
    <v>639104256000000000,639284108429595215,0</v>
    <v>0</v>
    <v>bt7nnm</v>
    <v>XIDX:UCID</v>
    <v>85</v>
  </rv>
  <rv s="1">
    <v>1</v>
    <v>XIDX:UCID</v>
    <v>Daily</v>
    <v>43829</v>
    <v>43829</v>
    <v>0</v>
    <v>1</v>
    <v>637132608000000000,639284108477105010,0</v>
    <v>0</v>
    <v>bt7nnm</v>
    <v>XIDX:UCID</v>
    <v>37</v>
  </rv>
  <rv s="1">
    <v>1</v>
    <v>XIDX:UCID</v>
    <v>Daily</v>
    <v>44195</v>
    <v>44195</v>
    <v>0</v>
    <v>1</v>
    <v>637448832000000000,639284108479584955,0</v>
    <v>0</v>
    <v>bt7nnm</v>
    <v>XIDX:UCID</v>
    <v>86</v>
  </rv>
  <rv s="1">
    <v>1</v>
    <v>XIDX:UCID</v>
    <v>Daily</v>
    <v>44560</v>
    <v>44560</v>
    <v>0</v>
    <v>1</v>
    <v>637764192000000000,639284108480054952,0</v>
    <v>0</v>
    <v>bt7nnm</v>
    <v>XIDX:UCID</v>
    <v>87</v>
  </rv>
  <rv s="1">
    <v>1</v>
    <v>XIDX:UCID</v>
    <v>Daily</v>
    <v>45289</v>
    <v>45289</v>
    <v>0</v>
    <v>1</v>
    <v>638394048000000000,639284108480524953,0</v>
    <v>0</v>
    <v>bt7nnm</v>
    <v>XIDX:UCID</v>
    <v>88</v>
  </rv>
  <rv s="1">
    <v>1</v>
    <v>XIDX:UCID</v>
    <v>Daily</v>
    <v>45656</v>
    <v>45656</v>
    <v>0</v>
    <v>1</v>
    <v>638711136000000000,639284108480994945,0</v>
    <v>0</v>
    <v>bt7nnm</v>
    <v>XIDX:UCID</v>
    <v>70</v>
  </rv>
  <rv s="1">
    <v>1</v>
    <v>XIDX:DMMX</v>
    <v>Daily</v>
    <v>43829</v>
    <v>43829</v>
    <v>0</v>
    <v>1</v>
    <v>637132608000000000,639284108432980162,0</v>
    <v>0</v>
    <v>bsh6z2</v>
    <v>XIDX:DMMX</v>
    <v>89</v>
  </rv>
  <rv s="1">
    <v>1</v>
    <v>XIDX:DMMX</v>
    <v>Daily</v>
    <v>44195</v>
    <v>44195</v>
    <v>0</v>
    <v>1</v>
    <v>637448832000000000,639284108433461495,0</v>
    <v>0</v>
    <v>bsh6z2</v>
    <v>XIDX:DMMX</v>
    <v>90</v>
  </rv>
  <rv s="1">
    <v>1</v>
    <v>XIDX:DMMX</v>
    <v>Daily</v>
    <v>45656</v>
    <v>45656</v>
    <v>0</v>
    <v>1</v>
    <v>638711136000000000,639284108437331464,0</v>
    <v>0</v>
    <v>bsh6z2</v>
    <v>XIDX:DMMX</v>
    <v>89</v>
  </rv>
  <rv s="1">
    <v>1</v>
    <v>XIDX:DMMX</v>
    <v>Daily</v>
    <v>44560</v>
    <v>44560</v>
    <v>0</v>
    <v>1</v>
    <v>637764192000000000,639284108483551304,0</v>
    <v>0</v>
    <v>bsh6z2</v>
    <v>XIDX:DMMX</v>
    <v>91</v>
  </rv>
  <rv s="1">
    <v>1</v>
    <v>XIDX:DMMX</v>
    <v>Daily</v>
    <v>44925</v>
    <v>44925</v>
    <v>0</v>
    <v>1</v>
    <v>638079552000000000,639284108484021295,0</v>
    <v>0</v>
    <v>bsh6z2</v>
    <v>XIDX:DMMX</v>
    <v>92</v>
  </rv>
  <rv s="1">
    <v>1</v>
    <v>XIDX:DMMX</v>
    <v>Daily</v>
    <v>46021</v>
    <v>46021</v>
    <v>0</v>
    <v>1</v>
    <v>639026496000000000,639284108484513091,0</v>
    <v>0</v>
    <v>bsh6z2</v>
    <v>XIDX:DMMX</v>
    <v>21</v>
  </rv>
  <rv s="1">
    <v>1</v>
    <v>XIDX:DMMX</v>
    <v>Daily</v>
    <v>46111</v>
    <v>46111</v>
    <v>0</v>
    <v>1</v>
    <v>639104256000000000,639284108484981291,0</v>
    <v>0</v>
    <v>bsh6z2</v>
    <v>XIDX:DMMX</v>
    <v>52</v>
  </rv>
  <rv s="1">
    <v>1</v>
    <v>XIDX:DMMX</v>
    <v>Daily</v>
    <v>45289</v>
    <v>45289</v>
    <v>0</v>
    <v>1</v>
    <v>638394048000000000,639284108498779858,0</v>
    <v>0</v>
    <v>bsh6z2</v>
    <v>XIDX:DMMX</v>
    <v>93</v>
  </rv>
  <rv s="1">
    <v>1</v>
    <v>XIDX:DMMX</v>
    <v>Daily</v>
    <v>46203</v>
    <v>46203</v>
    <v>0</v>
    <v>1</v>
    <v>639183744000000000,639284108499259860,0</v>
    <v>0</v>
    <v>bsh6z2</v>
    <v>XIDX:DMMX</v>
    <v>35</v>
  </rv>
  <rv s="1">
    <v>1</v>
    <v>XIDX:PMJS</v>
    <v>Daily</v>
    <v>43829</v>
    <v>43829</v>
    <v>0</v>
    <v>1</v>
    <v>637132608000000000,639284108430551580,0</v>
    <v>0</v>
    <v>bt81mw</v>
    <v>XIDX:PMJS</v>
    <v>94</v>
  </rv>
  <rv s="1">
    <v>1</v>
    <v>XIDX:PMJS</v>
    <v>Daily</v>
    <v>44195</v>
    <v>44195</v>
    <v>0</v>
    <v>1</v>
    <v>637448832000000000,639284108431025196,0</v>
    <v>0</v>
    <v>bt81mw</v>
    <v>XIDX:PMJS</v>
    <v>95</v>
  </rv>
  <rv s="1">
    <v>1</v>
    <v>XIDX:PMJS</v>
    <v>Daily</v>
    <v>44560</v>
    <v>44560</v>
    <v>0</v>
    <v>1</v>
    <v>637764192000000000,639284108431505194,0</v>
    <v>0</v>
    <v>bt81mw</v>
    <v>XIDX:PMJS</v>
    <v>96</v>
  </rv>
  <rv s="1">
    <v>1</v>
    <v>XIDX:PMJS</v>
    <v>Daily</v>
    <v>44925</v>
    <v>44925</v>
    <v>0</v>
    <v>1</v>
    <v>638079552000000000,639284108431985192,0</v>
    <v>0</v>
    <v>bt81mw</v>
    <v>XIDX:PMJS</v>
    <v>97</v>
  </rv>
  <rv s="1">
    <v>1</v>
    <v>XIDX:PMJS</v>
    <v>Daily</v>
    <v>45289</v>
    <v>45289</v>
    <v>0</v>
    <v>1</v>
    <v>638394048000000000,639284108432461604,0</v>
    <v>0</v>
    <v>bt81mw</v>
    <v>XIDX:PMJS</v>
    <v>98</v>
  </rv>
  <rv s="1">
    <v>1</v>
    <v>XIDX:PMJS</v>
    <v>Daily</v>
    <v>45656</v>
    <v>45656</v>
    <v>0</v>
    <v>1</v>
    <v>638711136000000000,639284108432945181,0</v>
    <v>0</v>
    <v>bt81mw</v>
    <v>XIDX:PMJS</v>
    <v>99</v>
  </rv>
  <rv s="1">
    <v>1</v>
    <v>XIDX:PMJS</v>
    <v>Daily</v>
    <v>46021</v>
    <v>46021</v>
    <v>0</v>
    <v>1</v>
    <v>639026496000000000,639284108433425184,0</v>
    <v>0</v>
    <v>bt81mw</v>
    <v>XIDX:PMJS</v>
    <v>100</v>
  </rv>
  <rv s="1">
    <v>1</v>
    <v>XIDX:PMJS</v>
    <v>Daily</v>
    <v>46203</v>
    <v>46203</v>
    <v>0</v>
    <v>1</v>
    <v>639183744000000000,639284108429045208,0</v>
    <v>0</v>
    <v>bt81mw</v>
    <v>XIDX:PMJS</v>
    <v>101</v>
  </rv>
  <rv s="1">
    <v>1</v>
    <v>XIDX:PMJS</v>
    <v>Daily</v>
    <v>46111</v>
    <v>46111</v>
    <v>0</v>
    <v>1</v>
    <v>639104256000000000,639284108429517259,0</v>
    <v>0</v>
    <v>bt81mw</v>
    <v>XIDX:PMJS</v>
    <v>100</v>
  </rv>
  <rv s="1">
    <v>1</v>
    <v>XIDX:MOLI</v>
    <v>Daily</v>
    <v>43462</v>
    <v>43462</v>
    <v>0</v>
    <v>1</v>
    <v>636815520000000000,639284108450509962,0</v>
    <v>0</v>
    <v>b9fksm</v>
    <v>XIDX:MOLI</v>
    <v>102</v>
  </rv>
  <rv s="1">
    <v>1</v>
    <v>XIDX:MOLI</v>
    <v>Daily</v>
    <v>44925</v>
    <v>44925</v>
    <v>0</v>
    <v>1</v>
    <v>638079552000000000,639284108450993160,0</v>
    <v>0</v>
    <v>b9fksm</v>
    <v>XIDX:MOLI</v>
    <v>103</v>
  </rv>
  <rv s="1">
    <v>1</v>
    <v>XIDX:MOLI</v>
    <v>Daily</v>
    <v>46203</v>
    <v>46203</v>
    <v>0</v>
    <v>1</v>
    <v>639183744000000000,639284108446563198,0</v>
    <v>0</v>
    <v>b9fksm</v>
    <v>XIDX:MOLI</v>
    <v>104</v>
  </rv>
  <rv s="1">
    <v>1</v>
    <v>XIDX:MOLI</v>
    <v>Daily</v>
    <v>45656</v>
    <v>45656</v>
    <v>0</v>
    <v>1</v>
    <v>638711136000000000,639284108474923080,0</v>
    <v>0</v>
    <v>b9fksm</v>
    <v>XIDX:MOLI</v>
    <v>105</v>
  </rv>
  <rv s="1">
    <v>1</v>
    <v>XIDX:MOLI</v>
    <v>Daily</v>
    <v>46111</v>
    <v>46111</v>
    <v>0</v>
    <v>1</v>
    <v>639104256000000000,639284108475403075,0</v>
    <v>0</v>
    <v>b9fksm</v>
    <v>XIDX:MOLI</v>
    <v>106</v>
  </rv>
  <rv s="1">
    <v>1</v>
    <v>XIDX:MOLI</v>
    <v>Daily</v>
    <v>43829</v>
    <v>43829</v>
    <v>0</v>
    <v>1</v>
    <v>637132608000000000,639284108489392981,0</v>
    <v>0</v>
    <v>b9fksm</v>
    <v>XIDX:MOLI</v>
    <v>107</v>
  </rv>
  <rv s="1">
    <v>1</v>
    <v>XIDX:MOLI</v>
    <v>Daily</v>
    <v>45289</v>
    <v>45289</v>
    <v>0</v>
    <v>1</v>
    <v>638394048000000000,639284108489862980,0</v>
    <v>0</v>
    <v>b9fksm</v>
    <v>XIDX:MOLI</v>
    <v>58</v>
  </rv>
  <rv s="1">
    <v>1</v>
    <v>XIDX:MOLI</v>
    <v>Daily</v>
    <v>44195</v>
    <v>44195</v>
    <v>0</v>
    <v>1</v>
    <v>637448832000000000,639284108510652909,0</v>
    <v>0</v>
    <v>b9fksm</v>
    <v>XIDX:MOLI</v>
    <v>108</v>
  </rv>
  <rv s="1">
    <v>1</v>
    <v>XIDX:MOLI</v>
    <v>Daily</v>
    <v>44560</v>
    <v>44560</v>
    <v>0</v>
    <v>1</v>
    <v>637764192000000000,639284108506282925,0</v>
    <v>0</v>
    <v>b9fksm</v>
    <v>XIDX:MOLI</v>
    <v>80</v>
  </rv>
  <rv s="1">
    <v>1</v>
    <v>XIDX:MOLI</v>
    <v>Daily</v>
    <v>46021</v>
    <v>46021</v>
    <v>0</v>
    <v>1</v>
    <v>639026496000000000,639284108506762932,0</v>
    <v>0</v>
    <v>b9fksm</v>
    <v>XIDX:MOLI</v>
    <v>109</v>
  </rv>
  <rv s="1">
    <v>1</v>
    <v>XIDX:ITIC</v>
    <v>Daily</v>
    <v>46021</v>
    <v>46021</v>
    <v>0</v>
    <v>1</v>
    <v>639026496000000000,639284108438575158,0</v>
    <v>0</v>
    <v>bqptyc</v>
    <v>XIDX:ITIC</v>
    <v>110</v>
  </rv>
  <rv s="1">
    <v>1</v>
    <v>XIDX:ITIC</v>
    <v>Daily</v>
    <v>46111</v>
    <v>46111</v>
    <v>0</v>
    <v>1</v>
    <v>639104256000000000,639284108439045147,0</v>
    <v>0</v>
    <v>bqptyc</v>
    <v>XIDX:ITIC</v>
    <v>111</v>
  </rv>
  <rv s="1">
    <v>1</v>
    <v>XIDX:ITIC</v>
    <v>Daily</v>
    <v>43829</v>
    <v>43829</v>
    <v>0</v>
    <v>1</v>
    <v>637132608000000000,639284108484587426,0</v>
    <v>0</v>
    <v>bqptyc</v>
    <v>XIDX:ITIC</v>
    <v>112</v>
  </rv>
  <rv s="1">
    <v>1</v>
    <v>XIDX:ITIC</v>
    <v>Daily</v>
    <v>44925</v>
    <v>44925</v>
    <v>0</v>
    <v>1</v>
    <v>638079552000000000,639284108485061861,0</v>
    <v>0</v>
    <v>bqptyc</v>
    <v>XIDX:ITIC</v>
    <v>113</v>
  </rv>
  <rv s="1">
    <v>1</v>
    <v>XIDX:ITIC</v>
    <v>Daily</v>
    <v>45656</v>
    <v>45656</v>
    <v>0</v>
    <v>1</v>
    <v>638711136000000000,639284108485541875,0</v>
    <v>0</v>
    <v>bqptyc</v>
    <v>XIDX:ITIC</v>
    <v>2</v>
  </rv>
  <rv s="1">
    <v>1</v>
    <v>XIDX:ITIC</v>
    <v>Daily</v>
    <v>44195</v>
    <v>44195</v>
    <v>0</v>
    <v>1</v>
    <v>637448832000000000,639284108499541883,0</v>
    <v>0</v>
    <v>bqptyc</v>
    <v>XIDX:ITIC</v>
    <v>79</v>
  </rv>
  <rv s="1">
    <v>1</v>
    <v>XIDX:ITIC</v>
    <v>Daily</v>
    <v>44560</v>
    <v>44560</v>
    <v>0</v>
    <v>1</v>
    <v>637764192000000000,639284108500021909,0</v>
    <v>0</v>
    <v>bqptyc</v>
    <v>XIDX:ITIC</v>
    <v>114</v>
  </rv>
  <rv s="1">
    <v>1</v>
    <v>XIDX:ITIC</v>
    <v>Daily</v>
    <v>45289</v>
    <v>45289</v>
    <v>0</v>
    <v>1</v>
    <v>638394048000000000,639284108500494624,0</v>
    <v>0</v>
    <v>bqptyc</v>
    <v>XIDX:ITIC</v>
    <v>3</v>
  </rv>
  <rv s="1">
    <v>1</v>
    <v>XIDX:ITIC</v>
    <v>Daily</v>
    <v>46203</v>
    <v>46203</v>
    <v>0</v>
    <v>1</v>
    <v>639183744000000000,639284108500971905,0</v>
    <v>0</v>
    <v>bqptyc</v>
    <v>XIDX:ITIC</v>
    <v>115</v>
  </rv>
  <rv s="1">
    <v>1</v>
    <v>XIDX:PSGO</v>
    <v>Daily</v>
    <v>45656</v>
    <v>45656</v>
    <v>0</v>
    <v>1</v>
    <v>638711136000000000,639284108432915191,0</v>
    <v>0</v>
    <v>bssb7w</v>
    <v>XIDX:PSGO</v>
    <v>115</v>
  </rv>
  <rv s="1">
    <v>1</v>
    <v>XIDX:PSGO</v>
    <v>Daily</v>
    <v>46203</v>
    <v>46203</v>
    <v>0</v>
    <v>1</v>
    <v>639183744000000000,639284108433392481,0</v>
    <v>0</v>
    <v>bssb7w</v>
    <v>XIDX:PSGO</v>
    <v>57</v>
  </rv>
  <rv s="1">
    <v>1</v>
    <v>XIDX:PSGO</v>
    <v>Daily</v>
    <v>43829</v>
    <v>43829</v>
    <v>0</v>
    <v>1</v>
    <v>637132608000000000,639284108482622244,0</v>
    <v>0</v>
    <v>bssb7w</v>
    <v>XIDX:PSGO</v>
    <v>116</v>
  </rv>
  <rv s="1">
    <v>1</v>
    <v>XIDX:PSGO</v>
    <v>Daily</v>
    <v>44560</v>
    <v>44560</v>
    <v>0</v>
    <v>1</v>
    <v>637764192000000000,639284108483094948,0</v>
    <v>0</v>
    <v>bssb7w</v>
    <v>XIDX:PSGO</v>
    <v>117</v>
  </rv>
  <rv s="1">
    <v>1</v>
    <v>XIDX:PSGO</v>
    <v>Daily</v>
    <v>45289</v>
    <v>45289</v>
    <v>0</v>
    <v>1</v>
    <v>638394048000000000,639284108483574931,0</v>
    <v>0</v>
    <v>bssb7w</v>
    <v>XIDX:PSGO</v>
    <v>118</v>
  </rv>
  <rv s="1">
    <v>1</v>
    <v>XIDX:PSGO</v>
    <v>Daily</v>
    <v>44195</v>
    <v>44195</v>
    <v>0</v>
    <v>1</v>
    <v>637448832000000000,639284108492974871,0</v>
    <v>0</v>
    <v>bssb7w</v>
    <v>XIDX:PSGO</v>
    <v>99</v>
  </rv>
  <rv s="1">
    <v>1</v>
    <v>XIDX:PSGO</v>
    <v>Daily</v>
    <v>44925</v>
    <v>44925</v>
    <v>0</v>
    <v>1</v>
    <v>638079552000000000,639284108493454874,0</v>
    <v>0</v>
    <v>bssb7w</v>
    <v>XIDX:PSGO</v>
    <v>119</v>
  </rv>
  <rv s="1">
    <v>1</v>
    <v>XIDX:PSGO</v>
    <v>Daily</v>
    <v>46021</v>
    <v>46021</v>
    <v>0</v>
    <v>1</v>
    <v>639026496000000000,639284108493924867,0</v>
    <v>0</v>
    <v>bssb7w</v>
    <v>XIDX:PSGO</v>
    <v>103</v>
  </rv>
  <rv s="1">
    <v>1</v>
    <v>XIDX:PSGO</v>
    <v>Daily</v>
    <v>46111</v>
    <v>46111</v>
    <v>0</v>
    <v>1</v>
    <v>639104256000000000,639284108489632187,0</v>
    <v>0</v>
    <v>bssb7w</v>
    <v>XIDX:PSGO</v>
    <v>120</v>
  </rv>
  <rv s="1">
    <v>1</v>
    <v>XIDX:KEEN</v>
    <v>Daily</v>
    <v>44560</v>
    <v>44560</v>
    <v>0</v>
    <v>1</v>
    <v>637764192000000000,639284108438212468,0</v>
    <v>0</v>
    <v>brdma2</v>
    <v>XIDX:KEEN</v>
    <v>121</v>
  </rv>
  <rv s="1">
    <v>1</v>
    <v>XIDX:KEEN</v>
    <v>Daily</v>
    <v>44925</v>
    <v>44925</v>
    <v>0</v>
    <v>1</v>
    <v>638079552000000000,639284108438685153,0</v>
    <v>0</v>
    <v>brdma2</v>
    <v>XIDX:KEEN</v>
    <v>79</v>
  </rv>
  <rv s="1">
    <v>1</v>
    <v>XIDX:KEEN</v>
    <v>Daily</v>
    <v>46021</v>
    <v>46021</v>
    <v>0</v>
    <v>1</v>
    <v>639026496000000000,639284108439165153,0</v>
    <v>0</v>
    <v>brdma2</v>
    <v>XIDX:KEEN</v>
    <v>122</v>
  </rv>
  <rv s="1">
    <v>1</v>
    <v>XIDX:KEEN</v>
    <v>Daily</v>
    <v>46111</v>
    <v>46111</v>
    <v>0</v>
    <v>1</v>
    <v>639104256000000000,639284108439635157,0</v>
    <v>0</v>
    <v>brdma2</v>
    <v>XIDX:KEEN</v>
    <v>123</v>
  </rv>
  <rv s="1">
    <v>1</v>
    <v>XIDX:KEEN</v>
    <v>Daily</v>
    <v>43829</v>
    <v>43829</v>
    <v>0</v>
    <v>1</v>
    <v>637132608000000000,639284108481714946,0</v>
    <v>0</v>
    <v>brdma2</v>
    <v>XIDX:KEEN</v>
    <v>124</v>
  </rv>
  <rv s="1">
    <v>1</v>
    <v>XIDX:KEEN</v>
    <v>Daily</v>
    <v>45289</v>
    <v>45289</v>
    <v>0</v>
    <v>1</v>
    <v>638394048000000000,639284108482194937,0</v>
    <v>0</v>
    <v>brdma2</v>
    <v>XIDX:KEEN</v>
    <v>125</v>
  </rv>
  <rv s="1">
    <v>1</v>
    <v>XIDX:KEEN</v>
    <v>Daily</v>
    <v>46203</v>
    <v>46203</v>
    <v>0</v>
    <v>1</v>
    <v>639183744000000000,639284108482672246,0</v>
    <v>0</v>
    <v>brdma2</v>
    <v>XIDX:KEEN</v>
    <v>8</v>
  </rv>
  <rv s="1">
    <v>1</v>
    <v>XIDX:KEEN</v>
    <v>Daily</v>
    <v>44195</v>
    <v>44195</v>
    <v>0</v>
    <v>1</v>
    <v>637448832000000000,639284108498364869,0</v>
    <v>0</v>
    <v>brdma2</v>
    <v>XIDX:KEEN</v>
    <v>19</v>
  </rv>
  <rv s="1">
    <v>1</v>
    <v>XIDX:KEEN</v>
    <v>Daily</v>
    <v>45656</v>
    <v>45656</v>
    <v>0</v>
    <v>1</v>
    <v>638711136000000000,639284108498834866,0</v>
    <v>0</v>
    <v>brdma2</v>
    <v>XIDX:KEEN</v>
    <v>126</v>
  </rv>
  <rv s="1">
    <v>1</v>
    <v>XIDX:IFII</v>
    <v>Daily</v>
    <v>43829</v>
    <v>43829</v>
    <v>0</v>
    <v>1</v>
    <v>637132608000000000,639284108429995186,0</v>
    <v>0</v>
    <v>bt26w7</v>
    <v>XIDX:IFII</v>
    <v>127</v>
  </rv>
  <rv s="1">
    <v>1</v>
    <v>XIDX:IFII</v>
    <v>Daily</v>
    <v>44925</v>
    <v>44925</v>
    <v>0</v>
    <v>1</v>
    <v>638079552000000000,639284108430465181,0</v>
    <v>0</v>
    <v>bt26w7</v>
    <v>XIDX:IFII</v>
    <v>128</v>
  </rv>
  <rv s="1">
    <v>1</v>
    <v>XIDX:IFII</v>
    <v>Daily</v>
    <v>45656</v>
    <v>45656</v>
    <v>0</v>
    <v>1</v>
    <v>638711136000000000,639284108430945185,0</v>
    <v>0</v>
    <v>bt26w7</v>
    <v>XIDX:IFII</v>
    <v>129</v>
  </rv>
  <rv s="1">
    <v>1</v>
    <v>XIDX:IFII</v>
    <v>Daily</v>
    <v>46111</v>
    <v>46111</v>
    <v>0</v>
    <v>1</v>
    <v>639104256000000000,639284108431415188,0</v>
    <v>0</v>
    <v>bt26w7</v>
    <v>XIDX:IFII</v>
    <v>130</v>
  </rv>
  <rv s="1">
    <v>1</v>
    <v>XIDX:IFII</v>
    <v>Daily</v>
    <v>44195</v>
    <v>44195</v>
    <v>0</v>
    <v>1</v>
    <v>637448832000000000,639284108481944941,0</v>
    <v>0</v>
    <v>bt26w7</v>
    <v>XIDX:IFII</v>
    <v>131</v>
  </rv>
  <rv s="1">
    <v>1</v>
    <v>XIDX:IFII</v>
    <v>Daily</v>
    <v>44560</v>
    <v>44560</v>
    <v>0</v>
    <v>1</v>
    <v>637764192000000000,639284108482414938,0</v>
    <v>0</v>
    <v>bt26w7</v>
    <v>XIDX:IFII</v>
    <v>132</v>
  </rv>
  <rv s="1">
    <v>1</v>
    <v>XIDX:IFII</v>
    <v>Daily</v>
    <v>45289</v>
    <v>45289</v>
    <v>0</v>
    <v>1</v>
    <v>638394048000000000,639284108482884935,0</v>
    <v>0</v>
    <v>bt26w7</v>
    <v>XIDX:IFII</v>
    <v>97</v>
  </rv>
  <rv s="1">
    <v>1</v>
    <v>XIDX:IFII</v>
    <v>Daily</v>
    <v>46021</v>
    <v>46021</v>
    <v>0</v>
    <v>1</v>
    <v>639026496000000000,639284108483362243,0</v>
    <v>0</v>
    <v>bt26w7</v>
    <v>XIDX:IFII</v>
    <v>51</v>
  </rv>
  <rv s="1">
    <v>1</v>
    <v>XIDX:IFII</v>
    <v>Daily</v>
    <v>46203</v>
    <v>46203</v>
    <v>0</v>
    <v>1</v>
    <v>639183744000000000,639284108483844924,0</v>
    <v>0</v>
    <v>bt26w7</v>
    <v>XIDX:IFII</v>
    <v>1</v>
  </rv>
  <rv s="1">
    <v>1</v>
    <v>XIDX:POLI</v>
    <v>Daily</v>
    <v>45289</v>
    <v>45289</v>
    <v>0</v>
    <v>1</v>
    <v>638394048000000000,639284108449386458,0</v>
    <v>0</v>
    <v>bokeh7</v>
    <v>XIDX:POLI</v>
    <v>133</v>
  </rv>
  <rv s="1">
    <v>1</v>
    <v>XIDX:POLI</v>
    <v>Daily</v>
    <v>46203</v>
    <v>46203</v>
    <v>0</v>
    <v>1</v>
    <v>639183744000000000,639284108449856450,0</v>
    <v>0</v>
    <v>bokeh7</v>
    <v>XIDX:POLI</v>
    <v>13</v>
  </rv>
  <rv s="1">
    <v>1</v>
    <v>XIDX:POLI</v>
    <v>Daily</v>
    <v>43829</v>
    <v>43829</v>
    <v>0</v>
    <v>1</v>
    <v>637132608000000000,639284108488816017,0</v>
    <v>0</v>
    <v>bokeh7</v>
    <v>XIDX:POLI</v>
    <v>134</v>
  </rv>
  <rv s="1">
    <v>1</v>
    <v>XIDX:POLI</v>
    <v>Daily</v>
    <v>44925</v>
    <v>44925</v>
    <v>0</v>
    <v>1</v>
    <v>638079552000000000,639284108489296013,0</v>
    <v>0</v>
    <v>bokeh7</v>
    <v>XIDX:POLI</v>
    <v>135</v>
  </rv>
  <rv s="1">
    <v>1</v>
    <v>XIDX:POLI</v>
    <v>Daily</v>
    <v>46021</v>
    <v>46021</v>
    <v>0</v>
    <v>1</v>
    <v>639026496000000000,639284108489776967,0</v>
    <v>0</v>
    <v>bokeh7</v>
    <v>XIDX:POLI</v>
    <v>136</v>
  </rv>
  <rv s="1">
    <v>1</v>
    <v>XIDX:POLI</v>
    <v>Daily</v>
    <v>46111</v>
    <v>46111</v>
    <v>0</v>
    <v>1</v>
    <v>639104256000000000,639284108490263874,0</v>
    <v>0</v>
    <v>bokeh7</v>
    <v>XIDX:POLI</v>
    <v>82</v>
  </rv>
  <rv s="1">
    <v>1</v>
    <v>XIDX:POLI</v>
    <v>Daily</v>
    <v>44195</v>
    <v>44195</v>
    <v>0</v>
    <v>1</v>
    <v>637448832000000000,639284108507155789,0</v>
    <v>0</v>
    <v>bokeh7</v>
    <v>XIDX:POLI</v>
    <v>8</v>
  </rv>
  <rv s="1">
    <v>1</v>
    <v>XIDX:POLI</v>
    <v>Daily</v>
    <v>44560</v>
    <v>44560</v>
    <v>0</v>
    <v>1</v>
    <v>637764192000000000,639284108507623688,0</v>
    <v>0</v>
    <v>bokeh7</v>
    <v>XIDX:POLI</v>
    <v>137</v>
  </rv>
  <rv s="1">
    <v>1</v>
    <v>XIDX:POLI</v>
    <v>Daily</v>
    <v>45656</v>
    <v>45656</v>
    <v>0</v>
    <v>1</v>
    <v>638711136000000000,639284108508105777,0</v>
    <v>0</v>
    <v>bokeh7</v>
    <v>XIDX:POLI</v>
    <v>133</v>
  </rv>
  <rv s="1">
    <v>1</v>
    <v>XIDX:REAL</v>
    <v>Daily</v>
    <v>43829</v>
    <v>43829</v>
    <v>0</v>
    <v>1</v>
    <v>637132608000000000,639284108432358783,0</v>
    <v>0</v>
    <v>bsxdzr</v>
    <v>XIDX:REAL</v>
    <v>19</v>
  </rv>
  <rv s="1">
    <v>1</v>
    <v>XIDX:REAL</v>
    <v>Daily</v>
    <v>44195</v>
    <v>44195</v>
    <v>0</v>
    <v>1</v>
    <v>637448832000000000,639284108432834417,0</v>
    <v>0</v>
    <v>bsxdzr</v>
    <v>XIDX:REAL</v>
    <v>138</v>
  </rv>
  <rv s="1">
    <v>1</v>
    <v>XIDX:REAL</v>
    <v>Daily</v>
    <v>44560</v>
    <v>44560</v>
    <v>0</v>
    <v>1</v>
    <v>637764192000000000,639284108433314433,0</v>
    <v>0</v>
    <v>bsxdzr</v>
    <v>XIDX:REAL</v>
    <v>139</v>
  </rv>
  <rv s="1">
    <v>1</v>
    <v>XIDX:REAL</v>
    <v>Daily</v>
    <v>44925</v>
    <v>44925</v>
    <v>0</v>
    <v>1</v>
    <v>638079552000000000,639284108429122232,0</v>
    <v>0</v>
    <v>bsxdzr</v>
    <v>XIDX:REAL</v>
    <v>138</v>
  </rv>
  <rv s="1">
    <v>1</v>
    <v>XIDX:REAL</v>
    <v>Daily</v>
    <v>45656</v>
    <v>45656</v>
    <v>0</v>
    <v>1</v>
    <v>638711136000000000,639284108429588820,0</v>
    <v>0</v>
    <v>bsxdzr</v>
    <v>XIDX:REAL</v>
    <v>140</v>
  </rv>
  <rv s="1">
    <v>1</v>
    <v>XIDX:REAL</v>
    <v>Daily</v>
    <v>46021</v>
    <v>46021</v>
    <v>0</v>
    <v>1</v>
    <v>639026496000000000,639284108430064389,0</v>
    <v>0</v>
    <v>bsxdzr</v>
    <v>XIDX:REAL</v>
    <v>141</v>
  </rv>
  <rv s="1">
    <v>1</v>
    <v>XIDX:REAL</v>
    <v>Daily</v>
    <v>46203</v>
    <v>46203</v>
    <v>0</v>
    <v>1</v>
    <v>639183744000000000,639284108430534399,0</v>
    <v>0</v>
    <v>bsxdzr</v>
    <v>XIDX:REAL</v>
    <v>138</v>
  </rv>
  <rv s="1">
    <v>1</v>
    <v>XIDX:REAL</v>
    <v>Daily</v>
    <v>45289</v>
    <v>45289</v>
    <v>0</v>
    <v>1</v>
    <v>638394048000000000,639284108480262513,0</v>
    <v>0</v>
    <v>bsxdzr</v>
    <v>XIDX:REAL</v>
    <v>142</v>
  </rv>
  <rv s="1">
    <v>1</v>
    <v>XIDX:REAL</v>
    <v>Daily</v>
    <v>46111</v>
    <v>46111</v>
    <v>0</v>
    <v>1</v>
    <v>639104256000000000,639284108480735112,0</v>
    <v>0</v>
    <v>bsxdzr</v>
    <v>XIDX:REAL</v>
    <v>143</v>
  </rv>
  <rv s="1">
    <v>1</v>
    <v>XIDX:IFSH</v>
    <v>Daily</v>
    <v>43829</v>
    <v>43829</v>
    <v>0</v>
    <v>1</v>
    <v>637132608000000000,639284108431474385,0</v>
    <v>0</v>
    <v>bsua4c</v>
    <v>XIDX:IFSH</v>
    <v>126</v>
  </rv>
  <rv s="1">
    <v>1</v>
    <v>XIDX:IFSH</v>
    <v>Daily</v>
    <v>44195</v>
    <v>44195</v>
    <v>0</v>
    <v>1</v>
    <v>637448832000000000,639284108431952294,0</v>
    <v>0</v>
    <v>bsua4c</v>
    <v>XIDX:IFSH</v>
    <v>144</v>
  </rv>
  <rv s="1">
    <v>1</v>
    <v>XIDX:IFSH</v>
    <v>Daily</v>
    <v>44560</v>
    <v>44560</v>
    <v>0</v>
    <v>1</v>
    <v>637764192000000000,639284108432422223,0</v>
    <v>0</v>
    <v>bsua4c</v>
    <v>XIDX:IFSH</v>
    <v>145</v>
  </rv>
  <rv s="1">
    <v>1</v>
    <v>XIDX:IFSH</v>
    <v>Daily</v>
    <v>44925</v>
    <v>44925</v>
    <v>0</v>
    <v>1</v>
    <v>638079552000000000,639284108432902221,0</v>
    <v>0</v>
    <v>bsua4c</v>
    <v>XIDX:IFSH</v>
    <v>146</v>
  </rv>
  <rv s="1">
    <v>1</v>
    <v>XIDX:IFSH</v>
    <v>Daily</v>
    <v>45656</v>
    <v>45656</v>
    <v>0</v>
    <v>1</v>
    <v>638711136000000000,639284108433374437,0</v>
    <v>0</v>
    <v>bsua4c</v>
    <v>XIDX:IFSH</v>
    <v>27</v>
  </rv>
  <rv s="1">
    <v>1</v>
    <v>XIDX:IFSH</v>
    <v>Daily</v>
    <v>46021</v>
    <v>46021</v>
    <v>0</v>
    <v>1</v>
    <v>639026496000000000,639284108429224357,0</v>
    <v>0</v>
    <v>bsua4c</v>
    <v>XIDX:IFSH</v>
    <v>147</v>
  </rv>
  <rv s="1">
    <v>1</v>
    <v>XIDX:IFSH</v>
    <v>Daily</v>
    <v>46203</v>
    <v>46203</v>
    <v>0</v>
    <v>1</v>
    <v>639183744000000000,639284108429704378,0</v>
    <v>0</v>
    <v>bsua4c</v>
    <v>XIDX:IFSH</v>
    <v>122</v>
  </rv>
  <rv s="1">
    <v>1</v>
    <v>XIDX:IFSH</v>
    <v>Daily</v>
    <v>45289</v>
    <v>45289</v>
    <v>0</v>
    <v>1</v>
    <v>638394048000000000,639284108481215110,0</v>
    <v>0</v>
    <v>bsua4c</v>
    <v>XIDX:IFSH</v>
    <v>123</v>
  </rv>
  <rv s="1">
    <v>1</v>
    <v>XIDX:IFSH</v>
    <v>Daily</v>
    <v>46111</v>
    <v>46111</v>
    <v>0</v>
    <v>1</v>
    <v>639104256000000000,639284108481682534,0</v>
    <v>0</v>
    <v>bsua4c</v>
    <v>XIDX:IFSH</v>
    <v>148</v>
  </rv>
  <rv s="1">
    <v>1</v>
    <v>XIDX:HRME</v>
    <v>Daily</v>
    <v>44195</v>
    <v>44195</v>
    <v>0</v>
    <v>1</v>
    <v>637448832000000000,639284108447722356,0</v>
    <v>0</v>
    <v>bpplhw</v>
    <v>XIDX:HRME</v>
    <v>149</v>
  </rv>
  <rv s="1">
    <v>1</v>
    <v>XIDX:HRME</v>
    <v>Daily</v>
    <v>45656</v>
    <v>45656</v>
    <v>0</v>
    <v>1</v>
    <v>638711136000000000,639284108448204622,0</v>
    <v>0</v>
    <v>bpplhw</v>
    <v>XIDX:HRME</v>
    <v>150</v>
  </rv>
  <rv s="1">
    <v>1</v>
    <v>XIDX:HRME</v>
    <v>Daily</v>
    <v>46111</v>
    <v>46111</v>
    <v>0</v>
    <v>1</v>
    <v>639104256000000000,639284108448674619,0</v>
    <v>0</v>
    <v>bpplhw</v>
    <v>XIDX:HRME</v>
    <v>151</v>
  </rv>
  <rv s="1">
    <v>1</v>
    <v>XIDX:HRME</v>
    <v>Daily</v>
    <v>44560</v>
    <v>44560</v>
    <v>0</v>
    <v>1</v>
    <v>637764192000000000,639284108489638255,0</v>
    <v>0</v>
    <v>bpplhw</v>
    <v>XIDX:HRME</v>
    <v>152</v>
  </rv>
  <rv s="1">
    <v>1</v>
    <v>XIDX:HRME</v>
    <v>Daily</v>
    <v>45289</v>
    <v>45289</v>
    <v>0</v>
    <v>1</v>
    <v>638394048000000000,639284108490122587,0</v>
    <v>0</v>
    <v>bpplhw</v>
    <v>XIDX:HRME</v>
    <v>138</v>
  </rv>
  <rv s="1">
    <v>1</v>
    <v>XIDX:HRME</v>
    <v>Daily</v>
    <v>46203</v>
    <v>46203</v>
    <v>0</v>
    <v>1</v>
    <v>639183744000000000,639284108490598265,0</v>
    <v>0</v>
    <v>bpplhw</v>
    <v>XIDX:HRME</v>
    <v>153</v>
  </rv>
  <rv s="1">
    <v>1</v>
    <v>XIDX:HRME</v>
    <v>Daily</v>
    <v>43829</v>
    <v>43829</v>
    <v>0</v>
    <v>1</v>
    <v>637132608000000000,639284108508458064,0</v>
    <v>0</v>
    <v>bpplhw</v>
    <v>XIDX:HRME</v>
    <v>154</v>
  </rv>
  <rv s="1">
    <v>1</v>
    <v>XIDX:HRME</v>
    <v>Daily</v>
    <v>44925</v>
    <v>44925</v>
    <v>0</v>
    <v>1</v>
    <v>638079552000000000,639284108508928075,0</v>
    <v>0</v>
    <v>bpplhw</v>
    <v>XIDX:HRME</v>
    <v>149</v>
  </rv>
  <rv s="1">
    <v>1</v>
    <v>XIDX:HRME</v>
    <v>Daily</v>
    <v>46021</v>
    <v>46021</v>
    <v>0</v>
    <v>1</v>
    <v>639026496000000000,639284108509398058,0</v>
    <v>0</v>
    <v>bpplhw</v>
    <v>XIDX:HRME</v>
    <v>155</v>
  </rv>
  <rv s="1">
    <v>1</v>
    <v>XIDX:AGAR</v>
    <v>Daily</v>
    <v>43829</v>
    <v>43829</v>
    <v>0</v>
    <v>1</v>
    <v>637132608000000000,639284108430181517,0</v>
    <v>0</v>
    <v>bsu9xm</v>
    <v>XIDX:AGAR</v>
    <v>144</v>
  </rv>
  <rv s="1">
    <v>1</v>
    <v>XIDX:AGAR</v>
    <v>Daily</v>
    <v>44195</v>
    <v>44195</v>
    <v>0</v>
    <v>1</v>
    <v>637448832000000000,639284108430681514,0</v>
    <v>0</v>
    <v>bsu9xm</v>
    <v>XIDX:AGAR</v>
    <v>156</v>
  </rv>
  <rv s="1">
    <v>1</v>
    <v>XIDX:AGAR</v>
    <v>Daily</v>
    <v>44560</v>
    <v>44560</v>
    <v>0</v>
    <v>1</v>
    <v>637764192000000000,639284108431171515,0</v>
    <v>0</v>
    <v>bsu9xm</v>
    <v>XIDX:AGAR</v>
    <v>157</v>
  </rv>
  <rv s="1">
    <v>1</v>
    <v>XIDX:AGAR</v>
    <v>Daily</v>
    <v>45289</v>
    <v>45289</v>
    <v>0</v>
    <v>1</v>
    <v>638394048000000000,639284108431651507,0</v>
    <v>0</v>
    <v>bsu9xm</v>
    <v>XIDX:AGAR</v>
    <v>133</v>
  </rv>
  <rv s="1">
    <v>1</v>
    <v>XIDX:AGAR</v>
    <v>Daily</v>
    <v>46111</v>
    <v>46111</v>
    <v>0</v>
    <v>1</v>
    <v>639104256000000000,639284108432123971,0</v>
    <v>0</v>
    <v>bsu9xm</v>
    <v>XIDX:AGAR</v>
    <v>158</v>
  </rv>
  <rv s="1">
    <v>1</v>
    <v>XIDX:AGAR</v>
    <v>Daily</v>
    <v>46021</v>
    <v>46021</v>
    <v>0</v>
    <v>1</v>
    <v>639026496000000000,639284108482151311,0</v>
    <v>0</v>
    <v>bsu9xm</v>
    <v>XIDX:AGAR</v>
    <v>90</v>
  </rv>
  <rv s="1">
    <v>1</v>
    <v>XIDX:AGAR</v>
    <v>Daily</v>
    <v>44925</v>
    <v>44925</v>
    <v>0</v>
    <v>1</v>
    <v>638079552000000000,639284108491082958,0</v>
    <v>0</v>
    <v>bsu9xm</v>
    <v>XIDX:AGAR</v>
    <v>159</v>
  </rv>
  <rv s="1">
    <v>1</v>
    <v>XIDX:AGAR</v>
    <v>Daily</v>
    <v>45656</v>
    <v>45656</v>
    <v>0</v>
    <v>1</v>
    <v>638711136000000000,639284108491561259,0</v>
    <v>0</v>
    <v>bsu9xm</v>
    <v>XIDX:AGAR</v>
    <v>160</v>
  </rv>
  <rv s="1">
    <v>1</v>
    <v>XIDX:AGAR</v>
    <v>Daily</v>
    <v>46203</v>
    <v>46203</v>
    <v>0</v>
    <v>1</v>
    <v>639183744000000000,639284108492031261,0</v>
    <v>0</v>
    <v>bsu9xm</v>
    <v>XIDX:AGAR</v>
    <v>158</v>
  </rv>
  <rv s="1">
    <v>1</v>
    <v>XIDX:TEBE</v>
    <v>Daily</v>
    <v>44560</v>
    <v>44560</v>
    <v>0</v>
    <v>1</v>
    <v>637764192000000000,639284108430588701,0</v>
    <v>0</v>
    <v>bsqufr</v>
    <v>XIDX:TEBE</v>
    <v>161</v>
  </rv>
  <rv s="1">
    <v>1</v>
    <v>XIDX:TEBE</v>
    <v>Daily</v>
    <v>46021</v>
    <v>46021</v>
    <v>0</v>
    <v>1</v>
    <v>639026496000000000,639284108431058704,0</v>
    <v>0</v>
    <v>bsqufr</v>
    <v>XIDX:TEBE</v>
    <v>162</v>
  </rv>
  <rv s="1">
    <v>1</v>
    <v>XIDX:TEBE</v>
    <v>Daily</v>
    <v>46111</v>
    <v>46111</v>
    <v>0</v>
    <v>1</v>
    <v>639104256000000000,639284108431528708,0</v>
    <v>0</v>
    <v>bsqufr</v>
    <v>XIDX:TEBE</v>
    <v>163</v>
  </rv>
  <rv s="1">
    <v>1</v>
    <v>XIDX:TEBE</v>
    <v>Daily</v>
    <v>43829</v>
    <v>43829</v>
    <v>0</v>
    <v>1</v>
    <v>637132608000000000,639284108480758955,0</v>
    <v>0</v>
    <v>bsqufr</v>
    <v>XIDX:TEBE</v>
    <v>164</v>
  </rv>
  <rv s="1">
    <v>1</v>
    <v>XIDX:TEBE</v>
    <v>Daily</v>
    <v>44925</v>
    <v>44925</v>
    <v>0</v>
    <v>1</v>
    <v>638079552000000000,639284108481238959,0</v>
    <v>0</v>
    <v>bsqufr</v>
    <v>XIDX:TEBE</v>
    <v>165</v>
  </rv>
  <rv s="1">
    <v>1</v>
    <v>XIDX:TEBE</v>
    <v>Daily</v>
    <v>45656</v>
    <v>45656</v>
    <v>0</v>
    <v>1</v>
    <v>638711136000000000,639284108481718937,0</v>
    <v>0</v>
    <v>bsqufr</v>
    <v>XIDX:TEBE</v>
    <v>166</v>
  </rv>
  <rv s="1">
    <v>1</v>
    <v>XIDX:TEBE</v>
    <v>Daily</v>
    <v>46203</v>
    <v>46203</v>
    <v>0</v>
    <v>1</v>
    <v>639183744000000000,639284108482198940,0</v>
    <v>0</v>
    <v>bsqufr</v>
    <v>XIDX:TEBE</v>
    <v>167</v>
  </rv>
  <rv s="1">
    <v>1</v>
    <v>XIDX:TEBE</v>
    <v>Daily</v>
    <v>44195</v>
    <v>44195</v>
    <v>0</v>
    <v>1</v>
    <v>637448832000000000,639284108491999035,0</v>
    <v>0</v>
    <v>bsqufr</v>
    <v>XIDX:TEBE</v>
    <v>168</v>
  </rv>
  <rv s="1">
    <v>1</v>
    <v>XIDX:TEBE</v>
    <v>Daily</v>
    <v>45289</v>
    <v>45289</v>
    <v>0</v>
    <v>1</v>
    <v>638394048000000000,639284108492479031,0</v>
    <v>0</v>
    <v>bsqufr</v>
    <v>XIDX:TEBE</v>
    <v>136</v>
  </rv>
  <rv s="1">
    <v>1</v>
    <v>XIDX:HDIT</v>
    <v>Daily</v>
    <v>43829</v>
    <v>43829</v>
    <v>0</v>
    <v>1</v>
    <v>637132608000000000,639284108440110127,0</v>
    <v>0</v>
    <v>bqsr9c</v>
    <v>XIDX:HDIT</v>
    <v>169</v>
  </rv>
  <rv s="1">
    <v>1</v>
    <v>XIDX:HDIT</v>
    <v>Daily</v>
    <v>44195</v>
    <v>44195</v>
    <v>0</v>
    <v>1</v>
    <v>637448832000000000,639284108440589155,0</v>
    <v>0</v>
    <v>bqsr9c</v>
    <v>XIDX:HDIT</v>
    <v>3</v>
  </rv>
  <rv s="1">
    <v>1</v>
    <v>XIDX:HDIT</v>
    <v>Daily</v>
    <v>44925</v>
    <v>44925</v>
    <v>0</v>
    <v>1</v>
    <v>638079552000000000,639284108441060099,0</v>
    <v>0</v>
    <v>bqsr9c</v>
    <v>XIDX:HDIT</v>
    <v>66</v>
  </rv>
  <rv s="1">
    <v>1</v>
    <v>XIDX:HDIT</v>
    <v>Daily</v>
    <v>45656</v>
    <v>45656</v>
    <v>0</v>
    <v>1</v>
    <v>638711136000000000,639284108441539125,0</v>
    <v>0</v>
    <v>bqsr9c</v>
    <v>XIDX:HDIT</v>
    <v>170</v>
  </rv>
  <rv s="1">
    <v>1</v>
    <v>XIDX:HDIT</v>
    <v>Daily</v>
    <v>46203</v>
    <v>46203</v>
    <v>0</v>
    <v>1</v>
    <v>639183744000000000,639284108442010084,0</v>
    <v>0</v>
    <v>bqsr9c</v>
    <v>XIDX:HDIT</v>
    <v>138</v>
  </rv>
  <rv s="1">
    <v>1</v>
    <v>XIDX:HDIT</v>
    <v>Daily</v>
    <v>44560</v>
    <v>44560</v>
    <v>0</v>
    <v>1</v>
    <v>637764192000000000,639284108499780197,0</v>
    <v>0</v>
    <v>bqsr9c</v>
    <v>XIDX:HDIT</v>
    <v>45</v>
  </rv>
  <rv s="1">
    <v>1</v>
    <v>XIDX:HDIT</v>
    <v>Daily</v>
    <v>45289</v>
    <v>45289</v>
    <v>0</v>
    <v>1</v>
    <v>638394048000000000,639284108500254345,0</v>
    <v>0</v>
    <v>bqsr9c</v>
    <v>XIDX:HDIT</v>
    <v>138</v>
  </rv>
  <rv s="1">
    <v>1</v>
    <v>XIDX:HDIT</v>
    <v>Daily</v>
    <v>46021</v>
    <v>46021</v>
    <v>0</v>
    <v>1</v>
    <v>639026496000000000,639284108500734346,0</v>
    <v>0</v>
    <v>bqsr9c</v>
    <v>XIDX:HDIT</v>
    <v>171</v>
  </rv>
  <rv s="1">
    <v>1</v>
    <v>XIDX:HDIT</v>
    <v>Daily</v>
    <v>46111</v>
    <v>46111</v>
    <v>0</v>
    <v>1</v>
    <v>639104256000000000,639284108501204347,0</v>
    <v>0</v>
    <v>bqsr9c</v>
    <v>XIDX:HDIT</v>
    <v>172</v>
  </rv>
  <rv s="1">
    <v>1</v>
    <v>XIDX:ESIP</v>
    <v>Daily</v>
    <v>43829</v>
    <v>43829</v>
    <v>0</v>
    <v>1</v>
    <v>637132608000000000,639284108432015193,0</v>
    <v>0</v>
    <v>bsq1dm</v>
    <v>XIDX:ESIP</v>
    <v>3</v>
  </rv>
  <rv s="1">
    <v>1</v>
    <v>XIDX:ESIP</v>
    <v>Daily</v>
    <v>44560</v>
    <v>44560</v>
    <v>0</v>
    <v>1</v>
    <v>637764192000000000,639284108432485187,0</v>
    <v>0</v>
    <v>bsq1dm</v>
    <v>XIDX:ESIP</v>
    <v>173</v>
  </rv>
  <rv s="1">
    <v>1</v>
    <v>XIDX:ESIP</v>
    <v>Daily</v>
    <v>45289</v>
    <v>45289</v>
    <v>0</v>
    <v>1</v>
    <v>638394048000000000,639284108432975181,0</v>
    <v>0</v>
    <v>bsq1dm</v>
    <v>XIDX:ESIP</v>
    <v>138</v>
  </rv>
  <rv s="1">
    <v>1</v>
    <v>XIDX:ESIP</v>
    <v>Daily</v>
    <v>46111</v>
    <v>46111</v>
    <v>0</v>
    <v>1</v>
    <v>639104256000000000,639284108433455187,0</v>
    <v>0</v>
    <v>bsq1dm</v>
    <v>XIDX:ESIP</v>
    <v>174</v>
  </rv>
  <rv s="1">
    <v>1</v>
    <v>XIDX:ESIP</v>
    <v>Daily</v>
    <v>44195</v>
    <v>44195</v>
    <v>0</v>
    <v>1</v>
    <v>637448832000000000,639284108483144935,0</v>
    <v>0</v>
    <v>bsq1dm</v>
    <v>XIDX:ESIP</v>
    <v>175</v>
  </rv>
  <rv s="1">
    <v>1</v>
    <v>XIDX:ESIP</v>
    <v>Daily</v>
    <v>44925</v>
    <v>44925</v>
    <v>0</v>
    <v>1</v>
    <v>638079552000000000,639284108483614939,0</v>
    <v>0</v>
    <v>bsq1dm</v>
    <v>XIDX:ESIP</v>
    <v>176</v>
  </rv>
  <rv s="1">
    <v>1</v>
    <v>XIDX:ESIP</v>
    <v>Daily</v>
    <v>45656</v>
    <v>45656</v>
    <v>0</v>
    <v>1</v>
    <v>638711136000000000,639284108484084924,0</v>
    <v>0</v>
    <v>bsq1dm</v>
    <v>XIDX:ESIP</v>
    <v>177</v>
  </rv>
  <rv s="1">
    <v>1</v>
    <v>XIDX:ESIP</v>
    <v>Daily</v>
    <v>46203</v>
    <v>46203</v>
    <v>0</v>
    <v>1</v>
    <v>639183744000000000,639284108484554933,0</v>
    <v>0</v>
    <v>bsq1dm</v>
    <v>XIDX:ESIP</v>
    <v>178</v>
  </rv>
  <rv s="1">
    <v>1</v>
    <v>XIDX:ESIP</v>
    <v>Daily</v>
    <v>46021</v>
    <v>46021</v>
    <v>0</v>
    <v>1</v>
    <v>639026496000000000,639284108492952179,0</v>
    <v>0</v>
    <v>bsq1dm</v>
    <v>XIDX:ESIP</v>
    <v>68</v>
  </rv>
  <rv s="1">
    <v>1</v>
    <v>XIDX:WOWS</v>
    <v>Daily</v>
    <v>44560</v>
    <v>44560</v>
    <v>0</v>
    <v>1</v>
    <v>637764192000000000,639284108429618816,0</v>
    <v>0</v>
    <v>bsnwf2</v>
    <v>XIDX:WOWS</v>
    <v>179</v>
  </rv>
  <rv s="1">
    <v>1</v>
    <v>XIDX:WOWS</v>
    <v>Daily</v>
    <v>45656</v>
    <v>45656</v>
    <v>0</v>
    <v>1</v>
    <v>638711136000000000,639284108430092200,0</v>
    <v>0</v>
    <v>bsnwf2</v>
    <v>XIDX:WOWS</v>
    <v>143</v>
  </rv>
  <rv s="1">
    <v>1</v>
    <v>XIDX:WOWS</v>
    <v>Daily</v>
    <v>46203</v>
    <v>46203</v>
    <v>0</v>
    <v>1</v>
    <v>639183744000000000,639284108430574381,0</v>
    <v>0</v>
    <v>bsnwf2</v>
    <v>XIDX:WOWS</v>
    <v>172</v>
  </rv>
  <rv s="1">
    <v>1</v>
    <v>XIDX:WOWS</v>
    <v>Daily</v>
    <v>43829</v>
    <v>43829</v>
    <v>0</v>
    <v>1</v>
    <v>637132608000000000,639284108480692532,0</v>
    <v>0</v>
    <v>bsnwf2</v>
    <v>XIDX:WOWS</v>
    <v>180</v>
  </rv>
  <rv s="1">
    <v>1</v>
    <v>XIDX:WOWS</v>
    <v>Daily</v>
    <v>45289</v>
    <v>45289</v>
    <v>0</v>
    <v>1</v>
    <v>638394048000000000,639284108481158304,0</v>
    <v>0</v>
    <v>bsnwf2</v>
    <v>XIDX:WOWS</v>
    <v>138</v>
  </rv>
  <rv s="1">
    <v>1</v>
    <v>XIDX:WOWS</v>
    <v>Daily</v>
    <v>46111</v>
    <v>46111</v>
    <v>0</v>
    <v>1</v>
    <v>639104256000000000,639284108481638301,0</v>
    <v>0</v>
    <v>bsnwf2</v>
    <v>XIDX:WOWS</v>
    <v>181</v>
  </rv>
  <rv s="1">
    <v>1</v>
    <v>XIDX:WOWS</v>
    <v>Daily</v>
    <v>44195</v>
    <v>44195</v>
    <v>0</v>
    <v>1</v>
    <v>637448832000000000,639284108493418212,0</v>
    <v>0</v>
    <v>bsnwf2</v>
    <v>XIDX:WOWS</v>
    <v>182</v>
  </rv>
  <rv s="1">
    <v>1</v>
    <v>XIDX:WOWS</v>
    <v>Daily</v>
    <v>44925</v>
    <v>44925</v>
    <v>0</v>
    <v>1</v>
    <v>638079552000000000,639284108493892612,0</v>
    <v>0</v>
    <v>bsnwf2</v>
    <v>XIDX:WOWS</v>
    <v>138</v>
  </rv>
  <rv s="1">
    <v>1</v>
    <v>XIDX:WOWS</v>
    <v>Daily</v>
    <v>46021</v>
    <v>46021</v>
    <v>0</v>
    <v>1</v>
    <v>639026496000000000,639284108496388207,0</v>
    <v>0</v>
    <v>bsnwf2</v>
    <v>XIDX:WOWS</v>
    <v>183</v>
  </rv>
  <rv s="1">
    <v>1</v>
    <v>XIDX:SINI</v>
    <v>Daily</v>
    <v>44195</v>
    <v>44195</v>
    <v>0</v>
    <v>1</v>
    <v>637448832000000000,639284108431529964,0</v>
    <v>0</v>
    <v>bsn27w</v>
    <v>XIDX:SINI</v>
    <v>184</v>
  </rv>
  <rv s="1">
    <v>1</v>
    <v>XIDX:SINI</v>
    <v>Daily</v>
    <v>45289</v>
    <v>45289</v>
    <v>0</v>
    <v>1</v>
    <v>638394048000000000,639284108432004598,0</v>
    <v>0</v>
    <v>bsn27w</v>
    <v>XIDX:SINI</v>
    <v>185</v>
  </rv>
  <rv s="1">
    <v>1</v>
    <v>XIDX:SINI</v>
    <v>Daily</v>
    <v>46111</v>
    <v>46111</v>
    <v>0</v>
    <v>1</v>
    <v>639104256000000000,639284108432497080,0</v>
    <v>0</v>
    <v>bsn27w</v>
    <v>XIDX:SINI</v>
    <v>186</v>
  </rv>
  <rv s="1">
    <v>1</v>
    <v>XIDX:SINI</v>
    <v>Daily</v>
    <v>44925</v>
    <v>44925</v>
    <v>0</v>
    <v>1</v>
    <v>638079552000000000,639284108482116822,0</v>
    <v>0</v>
    <v>bsn27w</v>
    <v>XIDX:SINI</v>
    <v>187</v>
  </rv>
  <rv s="1">
    <v>1</v>
    <v>XIDX:SINI</v>
    <v>Daily</v>
    <v>46021</v>
    <v>46021</v>
    <v>0</v>
    <v>1</v>
    <v>639026496000000000,639284108482611003,0</v>
    <v>0</v>
    <v>bsn27w</v>
    <v>XIDX:SINI</v>
    <v>188</v>
  </rv>
  <rv s="1">
    <v>1</v>
    <v>XIDX:SINI</v>
    <v>Daily</v>
    <v>43829</v>
    <v>43829</v>
    <v>0</v>
    <v>1</v>
    <v>637132608000000000,639284108496874562,0</v>
    <v>0</v>
    <v>bsn27w</v>
    <v>XIDX:SINI</v>
    <v>133</v>
  </rv>
  <rv s="1">
    <v>1</v>
    <v>XIDX:SINI</v>
    <v>Daily</v>
    <v>44560</v>
    <v>44560</v>
    <v>0</v>
    <v>1</v>
    <v>637764192000000000,639284108497344551,0</v>
    <v>0</v>
    <v>bsn27w</v>
    <v>XIDX:SINI</v>
    <v>189</v>
  </rv>
  <rv s="1">
    <v>1</v>
    <v>XIDX:SINI</v>
    <v>Daily</v>
    <v>45656</v>
    <v>45656</v>
    <v>0</v>
    <v>1</v>
    <v>638711136000000000,639284108497821317,0</v>
    <v>0</v>
    <v>bsn27w</v>
    <v>XIDX:SINI</v>
    <v>190</v>
  </rv>
  <rv s="1">
    <v>1</v>
    <v>XIDX:SINI</v>
    <v>Daily</v>
    <v>46203</v>
    <v>46203</v>
    <v>0</v>
    <v>1</v>
    <v>639183744000000000,639284108498296725,0</v>
    <v>0</v>
    <v>bsn27w</v>
    <v>XIDX:SINI</v>
    <v>191</v>
  </rv>
  <rv s="1">
    <v>1</v>
    <v>XIDX:POSA</v>
    <v>Daily</v>
    <v>43829</v>
    <v>43829</v>
    <v>0</v>
    <v>1</v>
    <v>637132608000000000,639284108446289063,0</v>
    <v>0</v>
    <v>bpzomw</v>
    <v>XIDX:POSA</v>
    <v>138</v>
  </rv>
  <rv s="1">
    <v>1</v>
    <v>XIDX:POSA</v>
    <v>Daily</v>
    <v>45289</v>
    <v>45289</v>
    <v>0</v>
    <v>1</v>
    <v>638394048000000000,639284108446774474,0</v>
    <v>0</v>
    <v>bpzomw</v>
    <v>XIDX:POSA</v>
    <v>133</v>
  </rv>
  <rv s="1">
    <v>1</v>
    <v>XIDX:POSA</v>
    <v>Daily</v>
    <v>44560</v>
    <v>44560</v>
    <v>0</v>
    <v>1</v>
    <v>637764192000000000,639284108492014345,0</v>
    <v>0</v>
    <v>bpzomw</v>
    <v>XIDX:POSA</v>
    <v>133</v>
  </rv>
  <rv s="1">
    <v>1</v>
    <v>XIDX:POSA</v>
    <v>Daily</v>
    <v>45656</v>
    <v>45656</v>
    <v>0</v>
    <v>1</v>
    <v>638711136000000000,639284108492490184,0</v>
    <v>0</v>
    <v>bpzomw</v>
    <v>XIDX:POSA</v>
    <v>133</v>
  </rv>
  <rv s="1">
    <v>1</v>
    <v>XIDX:POSA</v>
    <v>Daily</v>
    <v>46111</v>
    <v>46111</v>
    <v>0</v>
    <v>1</v>
    <v>639104256000000000,639284108488690176,0</v>
    <v>0</v>
    <v>bpzomw</v>
    <v>XIDX:POSA</v>
    <v>133</v>
  </rv>
  <rv s="1">
    <v>1</v>
    <v>XIDX:POSA</v>
    <v>Daily</v>
    <v>44195</v>
    <v>44195</v>
    <v>0</v>
    <v>1</v>
    <v>637448832000000000,639284108506564356,0</v>
    <v>0</v>
    <v>bpzomw</v>
    <v>XIDX:POSA</v>
    <v>133</v>
  </rv>
  <rv s="1">
    <v>1</v>
    <v>XIDX:POSA</v>
    <v>Daily</v>
    <v>44925</v>
    <v>44925</v>
    <v>0</v>
    <v>1</v>
    <v>638079552000000000,639284108507034363,0</v>
    <v>0</v>
    <v>bpzomw</v>
    <v>XIDX:POSA</v>
    <v>133</v>
  </rv>
  <rv s="1">
    <v>1</v>
    <v>XIDX:POSA</v>
    <v>Daily</v>
    <v>46021</v>
    <v>46021</v>
    <v>0</v>
    <v>1</v>
    <v>639026496000000000,639284108507514318,0</v>
    <v>0</v>
    <v>bpzomw</v>
    <v>XIDX:POSA</v>
    <v>133</v>
  </rv>
  <rv s="1">
    <v>1</v>
    <v>XIDX:POSA</v>
    <v>Daily</v>
    <v>46203</v>
    <v>46203</v>
    <v>0</v>
    <v>1</v>
    <v>639183744000000000,639284108507984317,0</v>
    <v>0</v>
    <v>bpzomw</v>
    <v>XIDX:POSA</v>
    <v>133</v>
  </rv>
  <rv s="1">
    <v>1</v>
    <v>XIDX:IRRA</v>
    <v>Daily</v>
    <v>43829</v>
    <v>43829</v>
    <v>0</v>
    <v>1</v>
    <v>637132608000000000,639284108437800102,0</v>
    <v>0</v>
    <v>bs6n9c</v>
    <v>XIDX:IRRA</v>
    <v>79</v>
  </rv>
  <rv s="1">
    <v>1</v>
    <v>XIDX:IRRA</v>
    <v>Daily</v>
    <v>44560</v>
    <v>44560</v>
    <v>0</v>
    <v>1</v>
    <v>637764192000000000,639284108438284596,0</v>
    <v>0</v>
    <v>bs6n9c</v>
    <v>XIDX:IRRA</v>
    <v>192</v>
  </rv>
  <rv s="1">
    <v>1</v>
    <v>XIDX:IRRA</v>
    <v>Daily</v>
    <v>45656</v>
    <v>45656</v>
    <v>0</v>
    <v>1</v>
    <v>638711136000000000,639284108438764598,0</v>
    <v>0</v>
    <v>bs6n9c</v>
    <v>XIDX:IRRA</v>
    <v>19</v>
  </rv>
  <rv s="1">
    <v>1</v>
    <v>XIDX:IRRA</v>
    <v>Daily</v>
    <v>46203</v>
    <v>46203</v>
    <v>0</v>
    <v>1</v>
    <v>639183744000000000,639284108439240143,0</v>
    <v>0</v>
    <v>bs6n9c</v>
    <v>XIDX:IRRA</v>
    <v>193</v>
  </rv>
  <rv s="1">
    <v>1</v>
    <v>XIDX:IRRA</v>
    <v>Daily</v>
    <v>44925</v>
    <v>44925</v>
    <v>0</v>
    <v>1</v>
    <v>638079552000000000,639284108480624600,0</v>
    <v>0</v>
    <v>bs6n9c</v>
    <v>XIDX:IRRA</v>
    <v>25</v>
  </rv>
  <rv s="1">
    <v>1</v>
    <v>XIDX:IRRA</v>
    <v>Daily</v>
    <v>46021</v>
    <v>46021</v>
    <v>0</v>
    <v>1</v>
    <v>639026496000000000,639284108481104598,0</v>
    <v>0</v>
    <v>bs6n9c</v>
    <v>XIDX:IRRA</v>
    <v>194</v>
  </rv>
  <rv s="1">
    <v>1</v>
    <v>XIDX:IRRA</v>
    <v>Daily</v>
    <v>46111</v>
    <v>46111</v>
    <v>0</v>
    <v>1</v>
    <v>639104256000000000,639284108481584602,0</v>
    <v>0</v>
    <v>bs6n9c</v>
    <v>XIDX:IRRA</v>
    <v>195</v>
  </rv>
  <rv s="1">
    <v>1</v>
    <v>XIDX:IRRA</v>
    <v>Daily</v>
    <v>44195</v>
    <v>44195</v>
    <v>0</v>
    <v>1</v>
    <v>637448832000000000,639284108500211378,0</v>
    <v>0</v>
    <v>bs6n9c</v>
    <v>XIDX:IRRA</v>
    <v>196</v>
  </rv>
  <rv s="1">
    <v>1</v>
    <v>XIDX:IRRA</v>
    <v>Daily</v>
    <v>45289</v>
    <v>45289</v>
    <v>0</v>
    <v>1</v>
    <v>638394048000000000,639284108500684532,0</v>
    <v>0</v>
    <v>bs6n9c</v>
    <v>XIDX:IRRA</v>
    <v>8</v>
  </rv>
  <rv s="1">
    <v>1</v>
    <v>XIDX:JAST</v>
    <v>Daily</v>
    <v>44925</v>
    <v>44925</v>
    <v>0</v>
    <v>1</v>
    <v>638079552000000000,639284108449457319,0</v>
    <v>0</v>
    <v>bpztur</v>
    <v>XIDX:JAST</v>
    <v>197</v>
  </rv>
  <rv s="1">
    <v>1</v>
    <v>XIDX:JAST</v>
    <v>Daily</v>
    <v>46021</v>
    <v>46021</v>
    <v>0</v>
    <v>1</v>
    <v>639026496000000000,639284108449935043,0</v>
    <v>0</v>
    <v>bpztur</v>
    <v>XIDX:JAST</v>
    <v>31</v>
  </rv>
  <rv s="1">
    <v>1</v>
    <v>XIDX:JAST</v>
    <v>Daily</v>
    <v>46111</v>
    <v>46111</v>
    <v>0</v>
    <v>1</v>
    <v>639104256000000000,639284108450421649,0</v>
    <v>0</v>
    <v>bpztur</v>
    <v>XIDX:JAST</v>
    <v>198</v>
  </rv>
  <rv s="1">
    <v>1</v>
    <v>XIDX:JAST</v>
    <v>Daily</v>
    <v>44195</v>
    <v>44195</v>
    <v>0</v>
    <v>1</v>
    <v>637448832000000000,639284108490597451,0</v>
    <v>0</v>
    <v>bpztur</v>
    <v>XIDX:JAST</v>
    <v>199</v>
  </rv>
  <rv s="1">
    <v>1</v>
    <v>XIDX:JAST</v>
    <v>Daily</v>
    <v>45289</v>
    <v>45289</v>
    <v>0</v>
    <v>1</v>
    <v>638394048000000000,639284108491074704,0</v>
    <v>0</v>
    <v>bpztur</v>
    <v>XIDX:JAST</v>
    <v>138</v>
  </rv>
  <rv s="1">
    <v>1</v>
    <v>XIDX:JAST</v>
    <v>Daily</v>
    <v>46203</v>
    <v>46203</v>
    <v>0</v>
    <v>1</v>
    <v>639183744000000000,639284108491537447,0</v>
    <v>0</v>
    <v>bpztur</v>
    <v>XIDX:JAST</v>
    <v>200</v>
  </rv>
  <rv s="1">
    <v>1</v>
    <v>XIDX:JAST</v>
    <v>Daily</v>
    <v>43829</v>
    <v>43829</v>
    <v>0</v>
    <v>1</v>
    <v>637132608000000000,639284108508457511,0</v>
    <v>0</v>
    <v>bpztur</v>
    <v>XIDX:JAST</v>
    <v>201</v>
  </rv>
  <rv s="1">
    <v>1</v>
    <v>XIDX:JAST</v>
    <v>Daily</v>
    <v>44560</v>
    <v>44560</v>
    <v>0</v>
    <v>1</v>
    <v>637764192000000000,639284108508941967,0</v>
    <v>0</v>
    <v>bpztur</v>
    <v>XIDX:JAST</v>
    <v>51</v>
  </rv>
  <rv s="1">
    <v>1</v>
    <v>XIDX:JAST</v>
    <v>Daily</v>
    <v>45656</v>
    <v>45656</v>
    <v>0</v>
    <v>1</v>
    <v>638711136000000000,639284108505624589,0</v>
    <v>0</v>
    <v>bpztur</v>
    <v>XIDX:JAST</v>
    <v>141</v>
  </rv>
  <rv s="1">
    <v>1</v>
    <v>XIDX:PURE</v>
    <v>Daily</v>
    <v>44195</v>
    <v>44195</v>
    <v>0</v>
    <v>1</v>
    <v>637448832000000000,639284108440200096,0</v>
    <v>0</v>
    <v>bs6k2w</v>
    <v>XIDX:PURE</v>
    <v>202</v>
  </rv>
  <rv s="1">
    <v>1</v>
    <v>XIDX:PURE</v>
    <v>Daily</v>
    <v>46203</v>
    <v>46203</v>
    <v>0</v>
    <v>1</v>
    <v>639183744000000000,639284108440690090,0</v>
    <v>0</v>
    <v>bs6k2w</v>
    <v>XIDX:PURE</v>
    <v>133</v>
  </rv>
  <rv s="1">
    <v>1</v>
    <v>XIDX:PURE</v>
    <v>Daily</v>
    <v>43829</v>
    <v>43829</v>
    <v>0</v>
    <v>1</v>
    <v>637132608000000000,639284108497231258,0</v>
    <v>0</v>
    <v>bs6k2w</v>
    <v>XIDX:PURE</v>
    <v>203</v>
  </rv>
  <rv s="1">
    <v>1</v>
    <v>XIDX:PURE</v>
    <v>Daily</v>
    <v>46111</v>
    <v>46111</v>
    <v>0</v>
    <v>1</v>
    <v>639104256000000000,639284108497701260,0</v>
    <v>0</v>
    <v>bs6k2w</v>
    <v>XIDX:PURE</v>
    <v>133</v>
  </rv>
  <rv s="1">
    <v>1</v>
    <v>XIDX:NATO</v>
    <v>Daily</v>
    <v>44195</v>
    <v>44195</v>
    <v>0</v>
    <v>1</v>
    <v>637448832000000000,639284108449814307,0</v>
    <v>0</v>
    <v>bor3r7</v>
    <v>XIDX:NATO</v>
    <v>204</v>
  </rv>
  <rv s="1">
    <v>1</v>
    <v>XIDX:NATO</v>
    <v>Daily</v>
    <v>45656</v>
    <v>45656</v>
    <v>0</v>
    <v>1</v>
    <v>638711136000000000,639284108450296449,0</v>
    <v>0</v>
    <v>bor3r7</v>
    <v>XIDX:NATO</v>
    <v>205</v>
  </rv>
  <rv s="1">
    <v>1</v>
    <v>XIDX:NATO</v>
    <v>Daily</v>
    <v>46203</v>
    <v>46203</v>
    <v>0</v>
    <v>1</v>
    <v>639183744000000000,639284108450766440,0</v>
    <v>0</v>
    <v>bor3r7</v>
    <v>XIDX:NATO</v>
    <v>14</v>
  </rv>
  <rv s="1">
    <v>1</v>
    <v>XIDX:NATO</v>
    <v>Daily</v>
    <v>44560</v>
    <v>44560</v>
    <v>0</v>
    <v>1</v>
    <v>637764192000000000,639284108492685968,0</v>
    <v>0</v>
    <v>bor3r7</v>
    <v>XIDX:NATO</v>
    <v>206</v>
  </rv>
  <rv s="1">
    <v>1</v>
    <v>XIDX:NATO</v>
    <v>Daily</v>
    <v>45289</v>
    <v>45289</v>
    <v>0</v>
    <v>1</v>
    <v>638394048000000000,639284108493165961,0</v>
    <v>0</v>
    <v>bor3r7</v>
    <v>XIDX:NATO</v>
    <v>52</v>
  </rv>
  <rv s="1">
    <v>1</v>
    <v>XIDX:NATO</v>
    <v>Daily</v>
    <v>43829</v>
    <v>43829</v>
    <v>0</v>
    <v>1</v>
    <v>637132608000000000,639284108507055826,0</v>
    <v>0</v>
    <v>bor3r7</v>
    <v>XIDX:NATO</v>
    <v>207</v>
  </rv>
  <rv s="1">
    <v>1</v>
    <v>XIDX:NATO</v>
    <v>Daily</v>
    <v>44925</v>
    <v>44925</v>
    <v>0</v>
    <v>1</v>
    <v>638079552000000000,639284108507525775,0</v>
    <v>0</v>
    <v>bor3r7</v>
    <v>XIDX:NATO</v>
    <v>208</v>
  </rv>
  <rv s="1">
    <v>1</v>
    <v>XIDX:NATO</v>
    <v>Daily</v>
    <v>46021</v>
    <v>46021</v>
    <v>0</v>
    <v>1</v>
    <v>639026496000000000,639284108507995780,0</v>
    <v>0</v>
    <v>bor3r7</v>
    <v>XIDX:NATO</v>
    <v>133</v>
  </rv>
  <rv s="1">
    <v>1</v>
    <v>XIDX:NATO</v>
    <v>Daily</v>
    <v>46111</v>
    <v>46111</v>
    <v>0</v>
    <v>1</v>
    <v>639104256000000000,639284108508466778,0</v>
    <v>0</v>
    <v>bor3r7</v>
    <v>XIDX:NATO</v>
    <v>209</v>
  </rv>
  <rv s="1">
    <v>1</v>
    <v>XIDX:SLIS</v>
    <v>Daily</v>
    <v>43829</v>
    <v>43829</v>
    <v>0</v>
    <v>1</v>
    <v>637132608000000000,639284108441170182,0</v>
    <v>0</v>
    <v>bs6kh7</v>
    <v>XIDX:SLIS</v>
    <v>210</v>
  </rv>
  <rv s="1">
    <v>1</v>
    <v>XIDX:SLIS</v>
    <v>Daily</v>
    <v>44925</v>
    <v>44925</v>
    <v>0</v>
    <v>1</v>
    <v>638079552000000000,639284108441647022,0</v>
    <v>0</v>
    <v>bs6kh7</v>
    <v>XIDX:SLIS</v>
    <v>211</v>
  </rv>
  <rv s="1">
    <v>1</v>
    <v>XIDX:SLIS</v>
    <v>Daily</v>
    <v>45656</v>
    <v>45656</v>
    <v>0</v>
    <v>1</v>
    <v>638711136000000000,639284108437344598,0</v>
    <v>0</v>
    <v>bs6kh7</v>
    <v>XIDX:SLIS</v>
    <v>138</v>
  </rv>
  <rv s="1">
    <v>1</v>
    <v>XIDX:SLIS</v>
    <v>Daily</v>
    <v>46203</v>
    <v>46203</v>
    <v>0</v>
    <v>1</v>
    <v>639183744000000000,639284108437830100,0</v>
    <v>0</v>
    <v>bs6kh7</v>
    <v>XIDX:SLIS</v>
    <v>212</v>
  </rv>
  <rv s="1">
    <v>1</v>
    <v>XIDX:SLIS</v>
    <v>Daily</v>
    <v>44560</v>
    <v>44560</v>
    <v>0</v>
    <v>1</v>
    <v>637764192000000000,639284108482060992,0</v>
    <v>0</v>
    <v>bs6kh7</v>
    <v>XIDX:SLIS</v>
    <v>213</v>
  </rv>
  <rv s="1">
    <v>1</v>
    <v>XIDX:SLIS</v>
    <v>Daily</v>
    <v>46021</v>
    <v>46021</v>
    <v>0</v>
    <v>1</v>
    <v>639026496000000000,639284108482534600,0</v>
    <v>0</v>
    <v>bs6kh7</v>
    <v>XIDX:SLIS</v>
    <v>214</v>
  </rv>
  <rv s="1">
    <v>1</v>
    <v>XIDX:SLIS</v>
    <v>Daily</v>
    <v>46111</v>
    <v>46111</v>
    <v>0</v>
    <v>1</v>
    <v>639104256000000000,639284108483011013,0</v>
    <v>0</v>
    <v>bs6kh7</v>
    <v>XIDX:SLIS</v>
    <v>68</v>
  </rv>
  <rv s="1">
    <v>1</v>
    <v>XIDX:SLIS</v>
    <v>Daily</v>
    <v>44195</v>
    <v>44195</v>
    <v>0</v>
    <v>1</v>
    <v>637448832000000000,639284108498646721,0</v>
    <v>0</v>
    <v>bs6kh7</v>
    <v>XIDX:SLIS</v>
    <v>215</v>
  </rv>
  <rv s="1">
    <v>1</v>
    <v>XIDX:SLIS</v>
    <v>Daily</v>
    <v>45289</v>
    <v>45289</v>
    <v>0</v>
    <v>1</v>
    <v>638394048000000000,639284108499134542,0</v>
    <v>0</v>
    <v>bs6kh7</v>
    <v>XIDX:SLIS</v>
    <v>171</v>
  </rv>
  <rv s="1">
    <v>1</v>
    <v>XIDX:JAYA</v>
    <v>Daily</v>
    <v>44560</v>
    <v>44560</v>
    <v>0</v>
    <v>1</v>
    <v>637764192000000000,639284108448865111,0</v>
    <v>0</v>
    <v>bp3fkr</v>
    <v>XIDX:JAYA</v>
    <v>216</v>
  </rv>
  <rv s="1">
    <v>1</v>
    <v>XIDX:JAYA</v>
    <v>Daily</v>
    <v>45289</v>
    <v>45289</v>
    <v>0</v>
    <v>1</v>
    <v>638394048000000000,639284108449335085,0</v>
    <v>0</v>
    <v>bp3fkr</v>
    <v>XIDX:JAYA</v>
    <v>100</v>
  </rv>
  <rv s="1">
    <v>1</v>
    <v>XIDX:JAYA</v>
    <v>Daily</v>
    <v>44195</v>
    <v>44195</v>
    <v>0</v>
    <v>1</v>
    <v>637448832000000000,639284108490794882,0</v>
    <v>0</v>
    <v>bp3fkr</v>
    <v>XIDX:JAYA</v>
    <v>178</v>
  </rv>
  <rv s="1">
    <v>1</v>
    <v>XIDX:JAYA</v>
    <v>Daily</v>
    <v>45656</v>
    <v>45656</v>
    <v>0</v>
    <v>1</v>
    <v>638711136000000000,639284108491264880,0</v>
    <v>0</v>
    <v>bp3fkr</v>
    <v>XIDX:JAYA</v>
    <v>217</v>
  </rv>
  <rv s="1">
    <v>1</v>
    <v>XIDX:JAYA</v>
    <v>Daily</v>
    <v>46203</v>
    <v>46203</v>
    <v>0</v>
    <v>1</v>
    <v>639183744000000000,639284108491742243,0</v>
    <v>0</v>
    <v>bp3fkr</v>
    <v>XIDX:JAYA</v>
    <v>218</v>
  </rv>
  <rv s="1">
    <v>1</v>
    <v>XIDX:JAYA</v>
    <v>Daily</v>
    <v>43829</v>
    <v>43829</v>
    <v>0</v>
    <v>1</v>
    <v>637132608000000000,639284108509394829,0</v>
    <v>0</v>
    <v>bp3fkr</v>
    <v>XIDX:JAYA</v>
    <v>68</v>
  </rv>
  <rv s="1">
    <v>1</v>
    <v>XIDX:JAYA</v>
    <v>Daily</v>
    <v>44925</v>
    <v>44925</v>
    <v>0</v>
    <v>1</v>
    <v>638079552000000000,639284108509864823,0</v>
    <v>0</v>
    <v>bp3fkr</v>
    <v>XIDX:JAYA</v>
    <v>219</v>
  </rv>
  <rv s="1">
    <v>1</v>
    <v>XIDX:JAYA</v>
    <v>Daily</v>
    <v>46021</v>
    <v>46021</v>
    <v>0</v>
    <v>1</v>
    <v>639026496000000000,639284108505644861,0</v>
    <v>0</v>
    <v>bp3fkr</v>
    <v>XIDX:JAYA</v>
    <v>220</v>
  </rv>
  <rv s="1">
    <v>1</v>
    <v>XIDX:JAYA</v>
    <v>Daily</v>
    <v>46111</v>
    <v>46111</v>
    <v>0</v>
    <v>1</v>
    <v>639104256000000000,639284108506124857,0</v>
    <v>0</v>
    <v>bp3fkr</v>
    <v>XIDX:JAYA</v>
    <v>221</v>
  </rv>
  <rv s="1">
    <v>1</v>
    <v>XIDX:PAMG</v>
    <v>Daily</v>
    <v>44195</v>
    <v>44195</v>
    <v>0</v>
    <v>1</v>
    <v>637448832000000000,639284108441491458,0</v>
    <v>0</v>
    <v>bqrcxm</v>
    <v>XIDX:PAMG</v>
    <v>175</v>
  </rv>
  <rv s="1">
    <v>1</v>
    <v>XIDX:PAMG</v>
    <v>Daily</v>
    <v>44925</v>
    <v>44925</v>
    <v>0</v>
    <v>1</v>
    <v>638079552000000000,639284108441961445,0</v>
    <v>0</v>
    <v>bqrcxm</v>
    <v>XIDX:PAMG</v>
    <v>181</v>
  </rv>
  <rv s="1">
    <v>1</v>
    <v>XIDX:PAMG</v>
    <v>Daily</v>
    <v>46021</v>
    <v>46021</v>
    <v>0</v>
    <v>1</v>
    <v>639026496000000000,639284108437613853,0</v>
    <v>0</v>
    <v>bqrcxm</v>
    <v>XIDX:PAMG</v>
    <v>141</v>
  </rv>
  <rv s="1">
    <v>1</v>
    <v>XIDX:PAMG</v>
    <v>Daily</v>
    <v>46111</v>
    <v>46111</v>
    <v>0</v>
    <v>1</v>
    <v>639104256000000000,639284108438091468,0</v>
    <v>0</v>
    <v>bqrcxm</v>
    <v>XIDX:PAMG</v>
    <v>176</v>
  </rv>
  <rv s="1">
    <v>1</v>
    <v>XIDX:PAMG</v>
    <v>Daily</v>
    <v>43829</v>
    <v>43829</v>
    <v>0</v>
    <v>1</v>
    <v>637132608000000000,639284108483153110,0</v>
    <v>0</v>
    <v>bqrcxm</v>
    <v>XIDX:PAMG</v>
    <v>181</v>
  </rv>
  <rv s="1">
    <v>1</v>
    <v>XIDX:PAMG</v>
    <v>Daily</v>
    <v>44560</v>
    <v>44560</v>
    <v>0</v>
    <v>1</v>
    <v>637764192000000000,639284108483631308,0</v>
    <v>0</v>
    <v>bqrcxm</v>
    <v>XIDX:PAMG</v>
    <v>101</v>
  </rv>
  <rv s="1">
    <v>1</v>
    <v>XIDX:PAMG</v>
    <v>Daily</v>
    <v>45289</v>
    <v>45289</v>
    <v>0</v>
    <v>1</v>
    <v>638394048000000000,639284108484113090,0</v>
    <v>0</v>
    <v>bqrcxm</v>
    <v>XIDX:PAMG</v>
    <v>171</v>
  </rv>
  <rv s="1">
    <v>1</v>
    <v>XIDX:PAMG</v>
    <v>Daily</v>
    <v>45656</v>
    <v>45656</v>
    <v>0</v>
    <v>1</v>
    <v>638711136000000000,639284108498121261,0</v>
    <v>0</v>
    <v>bqrcxm</v>
    <v>XIDX:PAMG</v>
    <v>143</v>
  </rv>
  <rv s="1">
    <v>1</v>
    <v>XIDX:PAMG</v>
    <v>Daily</v>
    <v>46203</v>
    <v>46203</v>
    <v>0</v>
    <v>1</v>
    <v>639183744000000000,639284108498591246,0</v>
    <v>0</v>
    <v>bqrcxm</v>
    <v>XIDX:PAMG</v>
    <v>138</v>
  </rv>
  <rv s="1">
    <v>1</v>
    <v>XIDX:NZIA</v>
    <v>Daily</v>
    <v>43829</v>
    <v>43829</v>
    <v>0</v>
    <v>1</v>
    <v>637132608000000000,639284108438296594,0</v>
    <v>0</v>
    <v>brkv8m</v>
    <v>XIDX:NZIA</v>
    <v>222</v>
  </rv>
  <rv s="1">
    <v>1</v>
    <v>XIDX:NZIA</v>
    <v>Daily</v>
    <v>44925</v>
    <v>44925</v>
    <v>0</v>
    <v>1</v>
    <v>638079552000000000,639284108438766598,0</v>
    <v>0</v>
    <v>brkv8m</v>
    <v>XIDX:NZIA</v>
    <v>223</v>
  </rv>
  <rv s="1">
    <v>1</v>
    <v>XIDX:NZIA</v>
    <v>Daily</v>
    <v>45656</v>
    <v>45656</v>
    <v>0</v>
    <v>1</v>
    <v>638711136000000000,639284108439246592,0</v>
    <v>0</v>
    <v>brkv8m</v>
    <v>XIDX:NZIA</v>
    <v>141</v>
  </rv>
  <rv s="1">
    <v>1</v>
    <v>XIDX:NZIA</v>
    <v>Daily</v>
    <v>46203</v>
    <v>46203</v>
    <v>0</v>
    <v>1</v>
    <v>639183744000000000,639284108439717417,0</v>
    <v>0</v>
    <v>brkv8m</v>
    <v>XIDX:NZIA</v>
    <v>224</v>
  </rv>
  <rv s="1">
    <v>1</v>
    <v>XIDX:NZIA</v>
    <v>Daily</v>
    <v>44195</v>
    <v>44195</v>
    <v>0</v>
    <v>1</v>
    <v>637448832000000000,639284108483956076,0</v>
    <v>0</v>
    <v>brkv8m</v>
    <v>XIDX:NZIA</v>
    <v>225</v>
  </rv>
  <rv s="1">
    <v>1</v>
    <v>XIDX:NZIA</v>
    <v>Daily</v>
    <v>45289</v>
    <v>45289</v>
    <v>0</v>
    <v>1</v>
    <v>638394048000000000,639284108484443927,0</v>
    <v>0</v>
    <v>brkv8m</v>
    <v>XIDX:NZIA</v>
    <v>226</v>
  </rv>
  <rv s="1">
    <v>1</v>
    <v>XIDX:NZIA</v>
    <v>Daily</v>
    <v>44560</v>
    <v>44560</v>
    <v>0</v>
    <v>1</v>
    <v>637764192000000000,639284108499616845,0</v>
    <v>0</v>
    <v>brkv8m</v>
    <v>XIDX:NZIA</v>
    <v>35</v>
  </rv>
  <rv s="1">
    <v>1</v>
    <v>XIDX:NZIA</v>
    <v>Daily</v>
    <v>46021</v>
    <v>46021</v>
    <v>0</v>
    <v>1</v>
    <v>639026496000000000,639284108500095872,0</v>
    <v>0</v>
    <v>brkv8m</v>
    <v>XIDX:NZIA</v>
    <v>227</v>
  </rv>
  <rv s="1">
    <v>1</v>
    <v>XIDX:NZIA</v>
    <v>Daily</v>
    <v>46111</v>
    <v>46111</v>
    <v>0</v>
    <v>1</v>
    <v>639104256000000000,639284108500573777,0</v>
    <v>0</v>
    <v>brkv8m</v>
    <v>XIDX:NZIA</v>
    <v>228</v>
  </rv>
  <rv s="1">
    <v>1</v>
    <v>XIDX:OPMS</v>
    <v>Daily</v>
    <v>44195</v>
    <v>44195</v>
    <v>0</v>
    <v>1</v>
    <v>637448832000000000,639284108440675141,0</v>
    <v>0</v>
    <v>brkez2</v>
    <v>XIDX:OPMS</v>
    <v>29</v>
  </rv>
  <rv s="1">
    <v>1</v>
    <v>XIDX:OPMS</v>
    <v>Daily</v>
    <v>44925</v>
    <v>44925</v>
    <v>0</v>
    <v>1</v>
    <v>638079552000000000,639284108441155129,0</v>
    <v>0</v>
    <v>brkez2</v>
    <v>XIDX:OPMS</v>
    <v>183</v>
  </rv>
  <rv s="1">
    <v>1</v>
    <v>XIDX:OPMS</v>
    <v>Daily</v>
    <v>46021</v>
    <v>46021</v>
    <v>0</v>
    <v>1</v>
    <v>639026496000000000,639284108441625131,0</v>
    <v>0</v>
    <v>brkez2</v>
    <v>XIDX:OPMS</v>
    <v>229</v>
  </rv>
  <rv s="1">
    <v>1</v>
    <v>XIDX:OPMS</v>
    <v>Daily</v>
    <v>46203</v>
    <v>46203</v>
    <v>0</v>
    <v>1</v>
    <v>639183744000000000,639284108437485157,0</v>
    <v>0</v>
    <v>brkez2</v>
    <v>XIDX:OPMS</v>
    <v>28</v>
  </rv>
  <rv s="1">
    <v>1</v>
    <v>XIDX:OPMS</v>
    <v>Daily</v>
    <v>43829</v>
    <v>43829</v>
    <v>0</v>
    <v>1</v>
    <v>637132608000000000,639284108484927424,0</v>
    <v>0</v>
    <v>brkez2</v>
    <v>XIDX:OPMS</v>
    <v>230</v>
  </rv>
  <rv s="1">
    <v>1</v>
    <v>XIDX:OPMS</v>
    <v>Daily</v>
    <v>45289</v>
    <v>45289</v>
    <v>0</v>
    <v>1</v>
    <v>638394048000000000,639284108480601843,0</v>
    <v>0</v>
    <v>brkez2</v>
    <v>XIDX:OPMS</v>
    <v>149</v>
  </rv>
  <rv s="1">
    <v>1</v>
    <v>XIDX:OPMS</v>
    <v>Daily</v>
    <v>44560</v>
    <v>44560</v>
    <v>0</v>
    <v>1</v>
    <v>637764192000000000,639284108501044633,0</v>
    <v>0</v>
    <v>brkez2</v>
    <v>XIDX:OPMS</v>
    <v>231</v>
  </rv>
  <rv s="1">
    <v>1</v>
    <v>XIDX:OPMS</v>
    <v>Daily</v>
    <v>45656</v>
    <v>45656</v>
    <v>0</v>
    <v>1</v>
    <v>638711136000000000,639284108501517473,0</v>
    <v>0</v>
    <v>brkez2</v>
    <v>XIDX:OPMS</v>
    <v>138</v>
  </rv>
  <rv s="1">
    <v>1</v>
    <v>XIDX:OPMS</v>
    <v>Daily</v>
    <v>46111</v>
    <v>46111</v>
    <v>0</v>
    <v>1</v>
    <v>639104256000000000,639284108497454642,0</v>
    <v>0</v>
    <v>brkez2</v>
    <v>XIDX:OPMS</v>
    <v>232</v>
  </rv>
  <rv s="1">
    <v>1</v>
    <v>XIDX:TFAS</v>
    <v>Daily</v>
    <v>43829</v>
    <v>43829</v>
    <v>0</v>
    <v>1</v>
    <v>637132608000000000,639284108439430032,0</v>
    <v>0</v>
    <v>brgc52</v>
    <v>XIDX:TFAS</v>
    <v>216</v>
  </rv>
  <rv s="1">
    <v>1</v>
    <v>XIDX:TFAS</v>
    <v>Daily</v>
    <v>44925</v>
    <v>44925</v>
    <v>0</v>
    <v>1</v>
    <v>638079552000000000,639284108439913225,0</v>
    <v>0</v>
    <v>brgc52</v>
    <v>XIDX:TFAS</v>
    <v>233</v>
  </rv>
  <rv s="1">
    <v>1</v>
    <v>XIDX:TFAS</v>
    <v>Daily</v>
    <v>45656</v>
    <v>45656</v>
    <v>0</v>
    <v>1</v>
    <v>638711136000000000,639284108440393228,0</v>
    <v>0</v>
    <v>brgc52</v>
    <v>XIDX:TFAS</v>
    <v>234</v>
  </rv>
  <rv s="1">
    <v>1</v>
    <v>XIDX:TFAS</v>
    <v>Daily</v>
    <v>46203</v>
    <v>46203</v>
    <v>0</v>
    <v>1</v>
    <v>639183744000000000,639284108440870010,0</v>
    <v>0</v>
    <v>brgc52</v>
    <v>XIDX:TFAS</v>
    <v>116</v>
  </rv>
  <rv s="1">
    <v>1</v>
    <v>XIDX:TFAS</v>
    <v>Daily</v>
    <v>44195</v>
    <v>44195</v>
    <v>0</v>
    <v>1</v>
    <v>637448832000000000,639284108483009749,0</v>
    <v>0</v>
    <v>brgc52</v>
    <v>XIDX:TFAS</v>
    <v>225</v>
  </rv>
  <rv s="1">
    <v>1</v>
    <v>XIDX:TFAS</v>
    <v>Daily</v>
    <v>45289</v>
    <v>45289</v>
    <v>0</v>
    <v>1</v>
    <v>638394048000000000,639284108483483015,0</v>
    <v>0</v>
    <v>brgc52</v>
    <v>XIDX:TFAS</v>
    <v>13</v>
  </rv>
  <rv s="1">
    <v>1</v>
    <v>XIDX:TFAS</v>
    <v>Daily</v>
    <v>44560</v>
    <v>44560</v>
    <v>0</v>
    <v>1</v>
    <v>637764192000000000,639284108499892986,0</v>
    <v>0</v>
    <v>brgc52</v>
    <v>XIDX:TFAS</v>
    <v>235</v>
  </rv>
  <rv s="1">
    <v>1</v>
    <v>XIDX:TFAS</v>
    <v>Daily</v>
    <v>46021</v>
    <v>46021</v>
    <v>0</v>
    <v>1</v>
    <v>639026496000000000,639284108500352957,0</v>
    <v>0</v>
    <v>brgc52</v>
    <v>XIDX:TFAS</v>
    <v>75</v>
  </rv>
  <rv s="1">
    <v>1</v>
    <v>XIDX:TFAS</v>
    <v>Daily</v>
    <v>46111</v>
    <v>46111</v>
    <v>0</v>
    <v>1</v>
    <v>639104256000000000,639284108500832948,0</v>
    <v>0</v>
    <v>brgc52</v>
    <v>XIDX:TFAS</v>
    <v>1</v>
  </rv>
  <rv s="1">
    <v>1</v>
    <v>XIDX:GGRP</v>
    <v>Daily</v>
    <v>43829</v>
    <v>43829</v>
    <v>0</v>
    <v>1</v>
    <v>637132608000000000,639284108437964489,0</v>
    <v>0</v>
    <v>brivww</v>
    <v>XIDX:GGRP</v>
    <v>236</v>
  </rv>
  <rv s="1">
    <v>1</v>
    <v>XIDX:GGRP</v>
    <v>Daily</v>
    <v>44560</v>
    <v>44560</v>
    <v>0</v>
    <v>1</v>
    <v>637764192000000000,639284108438464480,0</v>
    <v>0</v>
    <v>brivww</v>
    <v>XIDX:GGRP</v>
    <v>237</v>
  </rv>
  <rv s="1">
    <v>1</v>
    <v>XIDX:GGRP</v>
    <v>Daily</v>
    <v>45289</v>
    <v>45289</v>
    <v>0</v>
    <v>1</v>
    <v>638394048000000000,639284108438954506,0</v>
    <v>0</v>
    <v>brivww</v>
    <v>XIDX:GGRP</v>
    <v>238</v>
  </rv>
  <rv s="1">
    <v>1</v>
    <v>XIDX:GGRP</v>
    <v>Daily</v>
    <v>44925</v>
    <v>44925</v>
    <v>0</v>
    <v>1</v>
    <v>638079552000000000,639284108481092529,0</v>
    <v>0</v>
    <v>brivww</v>
    <v>XIDX:GGRP</v>
    <v>239</v>
  </rv>
  <rv s="1">
    <v>1</v>
    <v>XIDX:GGRP</v>
    <v>Daily</v>
    <v>46021</v>
    <v>46021</v>
    <v>0</v>
    <v>1</v>
    <v>639026496000000000,639284108481582560,0</v>
    <v>0</v>
    <v>brivww</v>
    <v>XIDX:GGRP</v>
    <v>48</v>
  </rv>
  <rv s="1">
    <v>1</v>
    <v>XIDX:GGRP</v>
    <v>Daily</v>
    <v>46111</v>
    <v>46111</v>
    <v>0</v>
    <v>1</v>
    <v>639104256000000000,639284108482058303,0</v>
    <v>0</v>
    <v>brivww</v>
    <v>XIDX:GGRP</v>
    <v>240</v>
  </rv>
  <rv s="1">
    <v>1</v>
    <v>XIDX:GGRP</v>
    <v>Daily</v>
    <v>44195</v>
    <v>44195</v>
    <v>0</v>
    <v>1</v>
    <v>637448832000000000,639284108498398193,0</v>
    <v>0</v>
    <v>brivww</v>
    <v>XIDX:GGRP</v>
    <v>241</v>
  </rv>
  <rv s="1">
    <v>1</v>
    <v>XIDX:GGRP</v>
    <v>Daily</v>
    <v>45656</v>
    <v>45656</v>
    <v>0</v>
    <v>1</v>
    <v>638711136000000000,639284108498882640,0</v>
    <v>0</v>
    <v>brivww</v>
    <v>XIDX:GGRP</v>
    <v>242</v>
  </rv>
  <rv s="1">
    <v>1</v>
    <v>XIDX:GGRP</v>
    <v>Daily</v>
    <v>46203</v>
    <v>46203</v>
    <v>0</v>
    <v>1</v>
    <v>639183744000000000,639284108499408181,0</v>
    <v>0</v>
    <v>brivww</v>
    <v>XIDX:GGRP</v>
    <v>240</v>
  </rv>
  <rv s="1">
    <v>1</v>
    <v>XIDX:CITY</v>
    <v>Daily</v>
    <v>44195</v>
    <v>44195</v>
    <v>0</v>
    <v>1</v>
    <v>637448832000000000,639284108447614595,0</v>
    <v>0</v>
    <v>bjs6w7</v>
    <v>XIDX:CITY</v>
    <v>243</v>
  </rv>
  <rv s="1">
    <v>1</v>
    <v>XIDX:CITY</v>
    <v>Daily</v>
    <v>45656</v>
    <v>45656</v>
    <v>0</v>
    <v>1</v>
    <v>638711136000000000,639284108448094597,0</v>
    <v>0</v>
    <v>bjs6w7</v>
    <v>XIDX:CITY</v>
    <v>234</v>
  </rv>
  <rv s="1">
    <v>1</v>
    <v>XIDX:CITY</v>
    <v>Daily</v>
    <v>46111</v>
    <v>46111</v>
    <v>0</v>
    <v>1</v>
    <v>639104256000000000,639284108448570358,0</v>
    <v>0</v>
    <v>bjs6w7</v>
    <v>XIDX:CITY</v>
    <v>244</v>
  </rv>
  <rv s="1">
    <v>1</v>
    <v>XIDX:CITY</v>
    <v>Daily</v>
    <v>43829</v>
    <v>43829</v>
    <v>0</v>
    <v>1</v>
    <v>637132608000000000,639284108473980841,0</v>
    <v>0</v>
    <v>bjs6w7</v>
    <v>XIDX:CITY</v>
    <v>232</v>
  </rv>
  <rv s="1">
    <v>1</v>
    <v>XIDX:CITY</v>
    <v>Daily</v>
    <v>44925</v>
    <v>44925</v>
    <v>0</v>
    <v>1</v>
    <v>638079552000000000,639284108474450845,0</v>
    <v>0</v>
    <v>bjs6w7</v>
    <v>XIDX:CITY</v>
    <v>98</v>
  </rv>
  <rv s="1">
    <v>1</v>
    <v>XIDX:CITY</v>
    <v>Daily</v>
    <v>46021</v>
    <v>46021</v>
    <v>0</v>
    <v>1</v>
    <v>639026496000000000,639284108474934596,0</v>
    <v>0</v>
    <v>bjs6w7</v>
    <v>XIDX:CITY</v>
    <v>245</v>
  </rv>
  <rv s="1">
    <v>1</v>
    <v>XIDX:CITY</v>
    <v>Daily</v>
    <v>44560</v>
    <v>44560</v>
    <v>0</v>
    <v>1</v>
    <v>637764192000000000,639284108490741160,0</v>
    <v>0</v>
    <v>bjs6w7</v>
    <v>XIDX:CITY</v>
    <v>4</v>
  </rv>
  <rv s="1">
    <v>1</v>
    <v>XIDX:CITY</v>
    <v>Daily</v>
    <v>46203</v>
    <v>46203</v>
    <v>0</v>
    <v>1</v>
    <v>639183744000000000,639284108491221164,0</v>
    <v>0</v>
    <v>bjs6w7</v>
    <v>XIDX:CITY</v>
    <v>246</v>
  </rv>
  <rv s="1">
    <v>1</v>
    <v>XIDX:CITY</v>
    <v>Daily</v>
    <v>43462</v>
    <v>43462</v>
    <v>0</v>
    <v>1</v>
    <v>636815520000000000,639284108506826668,0</v>
    <v>0</v>
    <v>bjs6w7</v>
    <v>XIDX:CITY</v>
    <v>156</v>
  </rv>
  <rv s="1">
    <v>1</v>
    <v>XIDX:CITY</v>
    <v>Daily</v>
    <v>45289</v>
    <v>45289</v>
    <v>0</v>
    <v>1</v>
    <v>638394048000000000,639284108507311544,0</v>
    <v>0</v>
    <v>bjs6w7</v>
    <v>XIDX:CITY</v>
    <v>247</v>
  </rv>
  <rv s="1">
    <v>1</v>
    <v>XIDX:BAPI</v>
    <v>Daily</v>
    <v>45656</v>
    <v>45656</v>
    <v>0</v>
    <v>1</v>
    <v>638711136000000000,639284108441360193,0</v>
    <v>0</v>
    <v>breeur</v>
    <v>XIDX:BAPI</v>
    <v>248</v>
  </rv>
  <rv s="1">
    <v>1</v>
    <v>XIDX:BAPI</v>
    <v>Daily</v>
    <v>46203</v>
    <v>46203</v>
    <v>0</v>
    <v>1</v>
    <v>639183744000000000,639284108441854604,0</v>
    <v>0</v>
    <v>breeur</v>
    <v>XIDX:BAPI</v>
    <v>249</v>
  </rv>
  <rv s="1">
    <v>1</v>
    <v>XIDX:BAPI</v>
    <v>Daily</v>
    <v>44560</v>
    <v>44560</v>
    <v>0</v>
    <v>1</v>
    <v>637764192000000000,639284108484461036,0</v>
    <v>0</v>
    <v>breeur</v>
    <v>XIDX:BAPI</v>
    <v>138</v>
  </rv>
  <rv s="1">
    <v>1</v>
    <v>XIDX:BAPI</v>
    <v>Daily</v>
    <v>44925</v>
    <v>44925</v>
    <v>0</v>
    <v>1</v>
    <v>638079552000000000,639284108484951053,0</v>
    <v>0</v>
    <v>breeur</v>
    <v>XIDX:BAPI</v>
    <v>138</v>
  </rv>
  <rv s="1">
    <v>1</v>
    <v>XIDX:BAPI</v>
    <v>Daily</v>
    <v>46021</v>
    <v>46021</v>
    <v>0</v>
    <v>1</v>
    <v>639026496000000000,639284108481240965,0</v>
    <v>0</v>
    <v>breeur</v>
    <v>XIDX:BAPI</v>
    <v>250</v>
  </rv>
  <rv s="1">
    <v>1</v>
    <v>XIDX:BAPI</v>
    <v>Daily</v>
    <v>43829</v>
    <v>43829</v>
    <v>0</v>
    <v>1</v>
    <v>637132608000000000,639284108501311403,0</v>
    <v>0</v>
    <v>breeur</v>
    <v>XIDX:BAPI</v>
    <v>138</v>
  </rv>
  <rv s="1">
    <v>1</v>
    <v>XIDX:BAPI</v>
    <v>Daily</v>
    <v>44195</v>
    <v>44195</v>
    <v>0</v>
    <v>1</v>
    <v>637448832000000000,639284108501786702,0</v>
    <v>0</v>
    <v>breeur</v>
    <v>XIDX:BAPI</v>
    <v>138</v>
  </rv>
  <rv s="1">
    <v>1</v>
    <v>XIDX:BAPI</v>
    <v>Daily</v>
    <v>45289</v>
    <v>45289</v>
    <v>0</v>
    <v>1</v>
    <v>638394048000000000,639284108497421303,0</v>
    <v>0</v>
    <v>breeur</v>
    <v>XIDX:BAPI</v>
    <v>133</v>
  </rv>
  <rv s="1">
    <v>1</v>
    <v>XIDX:BAPI</v>
    <v>Daily</v>
    <v>46111</v>
    <v>46111</v>
    <v>0</v>
    <v>1</v>
    <v>639104256000000000,639284108497891314,0</v>
    <v>0</v>
    <v>breeur</v>
    <v>XIDX:BAPI</v>
    <v>251</v>
  </rv>
  <rv s="1">
    <v>1</v>
    <v>XIDX:SMKL</v>
    <v>Daily</v>
    <v>43829</v>
    <v>43829</v>
    <v>0</v>
    <v>1</v>
    <v>637132608000000000,639284108437956606,0</v>
    <v>0</v>
    <v>bqrfh7</v>
    <v>XIDX:SMKL</v>
    <v>90</v>
  </rv>
  <rv s="1">
    <v>1</v>
    <v>XIDX:SMKL</v>
    <v>Daily</v>
    <v>44195</v>
    <v>44195</v>
    <v>0</v>
    <v>1</v>
    <v>637448832000000000,639284108438446631,0</v>
    <v>0</v>
    <v>bqrfh7</v>
    <v>XIDX:SMKL</v>
    <v>158</v>
  </rv>
  <rv s="1">
    <v>1</v>
    <v>XIDX:SMKL</v>
    <v>Daily</v>
    <v>44560</v>
    <v>44560</v>
    <v>0</v>
    <v>1</v>
    <v>637764192000000000,639284108438926593,0</v>
    <v>0</v>
    <v>bqrfh7</v>
    <v>XIDX:SMKL</v>
    <v>252</v>
  </rv>
  <rv s="1">
    <v>1</v>
    <v>XIDX:SMKL</v>
    <v>Daily</v>
    <v>44925</v>
    <v>44925</v>
    <v>0</v>
    <v>1</v>
    <v>638079552000000000,639284108439396596,0</v>
    <v>0</v>
    <v>bqrfh7</v>
    <v>XIDX:SMKL</v>
    <v>228</v>
  </rv>
  <rv s="1">
    <v>1</v>
    <v>XIDX:SMKL</v>
    <v>Daily</v>
    <v>45289</v>
    <v>45289</v>
    <v>0</v>
    <v>1</v>
    <v>638394048000000000,639284108439884389,0</v>
    <v>0</v>
    <v>bqrfh7</v>
    <v>XIDX:SMKL</v>
    <v>158</v>
  </rv>
  <rv s="1">
    <v>1</v>
    <v>XIDX:SMKL</v>
    <v>Daily</v>
    <v>45656</v>
    <v>45656</v>
    <v>0</v>
    <v>1</v>
    <v>638711136000000000,639284108440356574,0</v>
    <v>0</v>
    <v>bqrfh7</v>
    <v>XIDX:SMKL</v>
    <v>253</v>
  </rv>
  <rv s="1">
    <v>1</v>
    <v>XIDX:SMKL</v>
    <v>Daily</v>
    <v>46021</v>
    <v>46021</v>
    <v>0</v>
    <v>1</v>
    <v>639026496000000000,639284108440836567,0</v>
    <v>0</v>
    <v>bqrfh7</v>
    <v>XIDX:SMKL</v>
    <v>254</v>
  </rv>
  <rv s="1">
    <v>1</v>
    <v>XIDX:SMKL</v>
    <v>Daily</v>
    <v>46203</v>
    <v>46203</v>
    <v>0</v>
    <v>1</v>
    <v>639183744000000000,639284108441314382,0</v>
    <v>0</v>
    <v>bqrfh7</v>
    <v>XIDX:SMKL</v>
    <v>231</v>
  </rv>
  <rv s="1">
    <v>1</v>
    <v>XIDX:SMKL</v>
    <v>Daily</v>
    <v>46111</v>
    <v>46111</v>
    <v>0</v>
    <v>1</v>
    <v>639104256000000000,639284108441786553,0</v>
    <v>0</v>
    <v>bqrfh7</v>
    <v>XIDX:SMKL</v>
    <v>128</v>
  </rv>
  <rv s="1">
    <v>1</v>
    <v>XIDX:ARKA</v>
    <v>Daily</v>
    <v>43829</v>
    <v>43829</v>
    <v>0</v>
    <v>1</v>
    <v>637132608000000000,639284108438016714,0</v>
    <v>0</v>
    <v>bqtwtc</v>
    <v>XIDX:ARKA</v>
    <v>255</v>
  </rv>
  <rv s="1">
    <v>1</v>
    <v>XIDX:ARKA</v>
    <v>Daily</v>
    <v>44195</v>
    <v>44195</v>
    <v>0</v>
    <v>1</v>
    <v>637448832000000000,639284108438502800,0</v>
    <v>0</v>
    <v>bqtwtc</v>
    <v>XIDX:ARKA</v>
    <v>155</v>
  </rv>
  <rv s="1">
    <v>1</v>
    <v>XIDX:ARKA</v>
    <v>Daily</v>
    <v>44560</v>
    <v>44560</v>
    <v>0</v>
    <v>1</v>
    <v>637764192000000000,639284108438974605,0</v>
    <v>0</v>
    <v>bqtwtc</v>
    <v>XIDX:ARKA</v>
    <v>66</v>
  </rv>
  <rv s="1">
    <v>1</v>
    <v>XIDX:ARKA</v>
    <v>Daily</v>
    <v>44925</v>
    <v>44925</v>
    <v>0</v>
    <v>1</v>
    <v>638079552000000000,639284108439442467,0</v>
    <v>0</v>
    <v>bqtwtc</v>
    <v>XIDX:ARKA</v>
    <v>138</v>
  </rv>
  <rv s="1">
    <v>1</v>
    <v>XIDX:ARKA</v>
    <v>Daily</v>
    <v>45656</v>
    <v>45656</v>
    <v>0</v>
    <v>1</v>
    <v>638711136000000000,639284108439914619,0</v>
    <v>0</v>
    <v>bqtwtc</v>
    <v>XIDX:ARKA</v>
    <v>256</v>
  </rv>
  <rv s="1">
    <v>1</v>
    <v>XIDX:ARKA</v>
    <v>Daily</v>
    <v>46203</v>
    <v>46203</v>
    <v>0</v>
    <v>1</v>
    <v>639183744000000000,639284108440392435,0</v>
    <v>0</v>
    <v>bqtwtc</v>
    <v>XIDX:ARKA</v>
    <v>133</v>
  </rv>
  <rv s="1">
    <v>1</v>
    <v>XIDX:ARKA</v>
    <v>Daily</v>
    <v>46111</v>
    <v>46111</v>
    <v>0</v>
    <v>1</v>
    <v>639104256000000000,639284108440866670,0</v>
    <v>0</v>
    <v>bqtwtc</v>
    <v>XIDX:ARKA</v>
    <v>257</v>
  </rv>
  <rv s="1">
    <v>1</v>
    <v>XIDX:ARKA</v>
    <v>Daily</v>
    <v>45289</v>
    <v>45289</v>
    <v>0</v>
    <v>1</v>
    <v>638394048000000000,639284108501682113,0</v>
    <v>0</v>
    <v>bqtwtc</v>
    <v>XIDX:ARKA</v>
    <v>138</v>
  </rv>
  <rv s="1">
    <v>1</v>
    <v>XIDX:INOV</v>
    <v>Daily</v>
    <v>44195</v>
    <v>44195</v>
    <v>0</v>
    <v>1</v>
    <v>637448832000000000,639284108441344597,0</v>
    <v>0</v>
    <v>bqtw6h</v>
    <v>XIDX:INOV</v>
    <v>258</v>
  </rv>
  <rv s="1">
    <v>1</v>
    <v>XIDX:INOV</v>
    <v>Daily</v>
    <v>44925</v>
    <v>44925</v>
    <v>0</v>
    <v>1</v>
    <v>638079552000000000,639284108441820198,0</v>
    <v>0</v>
    <v>bqtw6h</v>
    <v>XIDX:INOV</v>
    <v>30</v>
  </rv>
  <rv s="1">
    <v>1</v>
    <v>XIDX:INOV</v>
    <v>Daily</v>
    <v>45656</v>
    <v>45656</v>
    <v>0</v>
    <v>1</v>
    <v>638711136000000000,639284108437560156,0</v>
    <v>0</v>
    <v>bqtw6h</v>
    <v>XIDX:INOV</v>
    <v>259</v>
  </rv>
  <rv s="1">
    <v>1</v>
    <v>XIDX:INOV</v>
    <v>Daily</v>
    <v>46111</v>
    <v>46111</v>
    <v>0</v>
    <v>1</v>
    <v>639104256000000000,639284108438030098,0</v>
    <v>0</v>
    <v>bqtw6h</v>
    <v>XIDX:INOV</v>
    <v>224</v>
  </rv>
  <rv s="1">
    <v>1</v>
    <v>XIDX:INOV</v>
    <v>Daily</v>
    <v>43829</v>
    <v>43829</v>
    <v>0</v>
    <v>1</v>
    <v>637132608000000000,639284108497871327,0</v>
    <v>0</v>
    <v>bqtw6h</v>
    <v>XIDX:INOV</v>
    <v>260</v>
  </rv>
  <rv s="1">
    <v>1</v>
    <v>XIDX:INOV</v>
    <v>Daily</v>
    <v>44560</v>
    <v>44560</v>
    <v>0</v>
    <v>1</v>
    <v>637764192000000000,639284108498356725,0</v>
    <v>0</v>
    <v>bqtw6h</v>
    <v>XIDX:INOV</v>
    <v>203</v>
  </rv>
  <rv s="1">
    <v>1</v>
    <v>XIDX:INOV</v>
    <v>Daily</v>
    <v>45289</v>
    <v>45289</v>
    <v>0</v>
    <v>1</v>
    <v>638394048000000000,639284108498821337,0</v>
    <v>0</v>
    <v>bqtw6h</v>
    <v>XIDX:INOV</v>
    <v>261</v>
  </rv>
  <rv s="1">
    <v>1</v>
    <v>XIDX:INOV</v>
    <v>Daily</v>
    <v>46021</v>
    <v>46021</v>
    <v>0</v>
    <v>1</v>
    <v>639026496000000000,639284108499304539,0</v>
    <v>0</v>
    <v>bqtw6h</v>
    <v>XIDX:INOV</v>
    <v>262</v>
  </rv>
  <rv s="1">
    <v>1</v>
    <v>XIDX:INOV</v>
    <v>Daily</v>
    <v>46203</v>
    <v>46203</v>
    <v>0</v>
    <v>1</v>
    <v>639183744000000000,639284108499771358,0</v>
    <v>0</v>
    <v>bqtw6h</v>
    <v>XIDX:INOV</v>
    <v>263</v>
  </rv>
  <rv s="1">
    <v>1</v>
    <v>XIDX:KOTA</v>
    <v>Daily</v>
    <v>44925</v>
    <v>44925</v>
    <v>0</v>
    <v>1</v>
    <v>638079552000000000,639284108438508718,0</v>
    <v>0</v>
    <v>bqspm7</v>
    <v>XIDX:KOTA</v>
    <v>138</v>
  </rv>
  <rv s="1">
    <v>1</v>
    <v>XIDX:KOTA</v>
    <v>Daily</v>
    <v>46111</v>
    <v>46111</v>
    <v>0</v>
    <v>1</v>
    <v>639104256000000000,639284108438982269,0</v>
    <v>0</v>
    <v>bqspm7</v>
    <v>XIDX:KOTA</v>
    <v>264</v>
  </rv>
  <rv s="1">
    <v>1</v>
    <v>XIDX:KOTA</v>
    <v>Daily</v>
    <v>43829</v>
    <v>43829</v>
    <v>0</v>
    <v>1</v>
    <v>637132608000000000,639284108500722642,0</v>
    <v>0</v>
    <v>bqspm7</v>
    <v>XIDX:KOTA</v>
    <v>265</v>
  </rv>
  <rv s="1">
    <v>1</v>
    <v>XIDX:KOTA</v>
    <v>Daily</v>
    <v>44195</v>
    <v>44195</v>
    <v>0</v>
    <v>1</v>
    <v>637448832000000000,639284108501188158,0</v>
    <v>0</v>
    <v>bqspm7</v>
    <v>XIDX:KOTA</v>
    <v>266</v>
  </rv>
  <rv s="1">
    <v>1</v>
    <v>XIDX:KOTA</v>
    <v>Daily</v>
    <v>44560</v>
    <v>44560</v>
    <v>0</v>
    <v>1</v>
    <v>637764192000000000,639284108501662663,0</v>
    <v>0</v>
    <v>bqspm7</v>
    <v>XIDX:KOTA</v>
    <v>267</v>
  </rv>
  <rv s="1">
    <v>1</v>
    <v>XIDX:KOTA</v>
    <v>Daily</v>
    <v>45289</v>
    <v>45289</v>
    <v>0</v>
    <v>1</v>
    <v>638394048000000000,639284108498008199,0</v>
    <v>0</v>
    <v>bqspm7</v>
    <v>XIDX:KOTA</v>
    <v>138</v>
  </rv>
  <rv s="1">
    <v>1</v>
    <v>XIDX:KOTA</v>
    <v>Daily</v>
    <v>45656</v>
    <v>45656</v>
    <v>0</v>
    <v>1</v>
    <v>638711136000000000,639284108498482644,0</v>
    <v>0</v>
    <v>bqspm7</v>
    <v>XIDX:KOTA</v>
    <v>248</v>
  </rv>
  <rv s="1">
    <v>1</v>
    <v>XIDX:KOTA</v>
    <v>Daily</v>
    <v>46021</v>
    <v>46021</v>
    <v>0</v>
    <v>1</v>
    <v>639026496000000000,639284108498965396,0</v>
    <v>0</v>
    <v>bqspm7</v>
    <v>XIDX:KOTA</v>
    <v>176</v>
  </rv>
  <rv s="1">
    <v>1</v>
    <v>XIDX:KOTA</v>
    <v>Daily</v>
    <v>46203</v>
    <v>46203</v>
    <v>0</v>
    <v>1</v>
    <v>639183744000000000,639284108499438184,0</v>
    <v>0</v>
    <v>bqspm7</v>
    <v>XIDX:KOTA</v>
    <v>268</v>
  </rv>
  <rv s="1">
    <v>1</v>
    <v>XIDX:BOLA</v>
    <v>Daily</v>
    <v>43829</v>
    <v>43829</v>
    <v>0</v>
    <v>1</v>
    <v>637132608000000000,639284108446128610,0</v>
    <v>0</v>
    <v>bqe3p2</v>
    <v>XIDX:BOLA</v>
    <v>7</v>
  </rv>
  <rv s="1">
    <v>1</v>
    <v>XIDX:BOLA</v>
    <v>Daily</v>
    <v>44925</v>
    <v>44925</v>
    <v>0</v>
    <v>1</v>
    <v>638079552000000000,639284108446598654,0</v>
    <v>0</v>
    <v>bqe3p2</v>
    <v>XIDX:BOLA</v>
    <v>269</v>
  </rv>
  <rv s="1">
    <v>1</v>
    <v>XIDX:BOLA</v>
    <v>Daily</v>
    <v>45656</v>
    <v>45656</v>
    <v>0</v>
    <v>1</v>
    <v>638711136000000000,639284108447078621,0</v>
    <v>0</v>
    <v>bqe3p2</v>
    <v>XIDX:BOLA</v>
    <v>259</v>
  </rv>
  <rv s="1">
    <v>1</v>
    <v>XIDX:BOLA</v>
    <v>Daily</v>
    <v>46203</v>
    <v>46203</v>
    <v>0</v>
    <v>1</v>
    <v>639183744000000000,639284108447558811,0</v>
    <v>0</v>
    <v>bqe3p2</v>
    <v>XIDX:BOLA</v>
    <v>270</v>
  </rv>
  <rv s="1">
    <v>1</v>
    <v>XIDX:BOLA</v>
    <v>Daily</v>
    <v>44195</v>
    <v>44195</v>
    <v>0</v>
    <v>1</v>
    <v>637448832000000000,639284108484619035,0</v>
    <v>0</v>
    <v>bqe3p2</v>
    <v>XIDX:BOLA</v>
    <v>258</v>
  </rv>
  <rv s="1">
    <v>1</v>
    <v>XIDX:BOLA</v>
    <v>Daily</v>
    <v>46021</v>
    <v>46021</v>
    <v>0</v>
    <v>1</v>
    <v>639026496000000000,639284108485089042,0</v>
    <v>0</v>
    <v>bqe3p2</v>
    <v>XIDX:BOLA</v>
    <v>254</v>
  </rv>
  <rv s="1">
    <v>1</v>
    <v>XIDX:BOLA</v>
    <v>Daily</v>
    <v>46111</v>
    <v>46111</v>
    <v>0</v>
    <v>1</v>
    <v>639104256000000000,639284108485638988,0</v>
    <v>0</v>
    <v>bqe3p2</v>
    <v>XIDX:BOLA</v>
    <v>205</v>
  </rv>
  <rv s="1">
    <v>1</v>
    <v>XIDX:BOLA</v>
    <v>Daily</v>
    <v>44560</v>
    <v>44560</v>
    <v>0</v>
    <v>1</v>
    <v>637764192000000000,639284108506079121,0</v>
    <v>0</v>
    <v>bqe3p2</v>
    <v>XIDX:BOLA</v>
    <v>271</v>
  </rv>
  <rv s="1">
    <v>1</v>
    <v>XIDX:BOLA</v>
    <v>Daily</v>
    <v>45289</v>
    <v>45289</v>
    <v>0</v>
    <v>1</v>
    <v>638394048000000000,639284108506549153,0</v>
    <v>0</v>
    <v>bqe3p2</v>
    <v>XIDX:BOLA</v>
    <v>272</v>
  </rv>
  <rv s="1">
    <v>1</v>
    <v>XIDX:COCO</v>
    <v>Daily</v>
    <v>44195</v>
    <v>44195</v>
    <v>0</v>
    <v>1</v>
    <v>637448832000000000,639284108446966493,0</v>
    <v>0</v>
    <v>bpfy1h</v>
    <v>XIDX:COCO</v>
    <v>273</v>
  </rv>
  <rv s="1">
    <v>1</v>
    <v>XIDX:COCO</v>
    <v>Daily</v>
    <v>45656</v>
    <v>45656</v>
    <v>0</v>
    <v>1</v>
    <v>638711136000000000,639284108447436508,0</v>
    <v>0</v>
    <v>bpfy1h</v>
    <v>XIDX:COCO</v>
    <v>274</v>
  </rv>
  <rv s="1">
    <v>1</v>
    <v>XIDX:COCO</v>
    <v>Daily</v>
    <v>46203</v>
    <v>46203</v>
    <v>0</v>
    <v>1</v>
    <v>639183744000000000,639284108447906482,0</v>
    <v>0</v>
    <v>bpfy1h</v>
    <v>XIDX:COCO</v>
    <v>275</v>
  </rv>
  <rv s="1">
    <v>1</v>
    <v>XIDX:COCO</v>
    <v>Daily</v>
    <v>43829</v>
    <v>43829</v>
    <v>0</v>
    <v>1</v>
    <v>637132608000000000,639284108489356975,0</v>
    <v>0</v>
    <v>bpfy1h</v>
    <v>XIDX:COCO</v>
    <v>276</v>
  </rv>
  <rv s="1">
    <v>1</v>
    <v>XIDX:COCO</v>
    <v>Daily</v>
    <v>44560</v>
    <v>44560</v>
    <v>0</v>
    <v>1</v>
    <v>637764192000000000,639284108489836002,0</v>
    <v>0</v>
    <v>bpfy1h</v>
    <v>XIDX:COCO</v>
    <v>277</v>
  </rv>
  <rv s="1">
    <v>1</v>
    <v>XIDX:COCO</v>
    <v>Daily</v>
    <v>45289</v>
    <v>45289</v>
    <v>0</v>
    <v>1</v>
    <v>638394048000000000,639284108490305996,0</v>
    <v>0</v>
    <v>bpfy1h</v>
    <v>XIDX:COCO</v>
    <v>278</v>
  </rv>
  <rv s="1">
    <v>1</v>
    <v>XIDX:COCO</v>
    <v>Daily</v>
    <v>44925</v>
    <v>44925</v>
    <v>0</v>
    <v>1</v>
    <v>638079552000000000,639284108507963687,0</v>
    <v>0</v>
    <v>bpfy1h</v>
    <v>XIDX:COCO</v>
    <v>279</v>
  </rv>
  <rv s="1">
    <v>1</v>
    <v>XIDX:COCO</v>
    <v>Daily</v>
    <v>46021</v>
    <v>46021</v>
    <v>0</v>
    <v>1</v>
    <v>639026496000000000,639284108508443686,0</v>
    <v>0</v>
    <v>bpfy1h</v>
    <v>XIDX:COCO</v>
    <v>280</v>
  </rv>
  <rv s="1">
    <v>1</v>
    <v>XIDX:COCO</v>
    <v>Daily</v>
    <v>46111</v>
    <v>46111</v>
    <v>0</v>
    <v>1</v>
    <v>639104256000000000,639284108508915759,0</v>
    <v>0</v>
    <v>bpfy1h</v>
    <v>XIDX:COCO</v>
    <v>281</v>
  </rv>
  <rv s="1">
    <v>1</v>
    <v>XIDX:KJEN</v>
    <v>Daily</v>
    <v>43829</v>
    <v>43829</v>
    <v>0</v>
    <v>1</v>
    <v>637132608000000000,639284108440960123,0</v>
    <v>0</v>
    <v>bqoa1h</v>
    <v>XIDX:KJEN</v>
    <v>282</v>
  </rv>
  <rv s="1">
    <v>1</v>
    <v>XIDX:KJEN</v>
    <v>Daily</v>
    <v>44560</v>
    <v>44560</v>
    <v>0</v>
    <v>1</v>
    <v>637764192000000000,639284108441444472,0</v>
    <v>0</v>
    <v>bqoa1h</v>
    <v>XIDX:KJEN</v>
    <v>283</v>
  </rv>
  <rv s="1">
    <v>1</v>
    <v>XIDX:KJEN</v>
    <v>Daily</v>
    <v>45656</v>
    <v>45656</v>
    <v>0</v>
    <v>1</v>
    <v>638711136000000000,639284108441924504,0</v>
    <v>0</v>
    <v>bqoa1h</v>
    <v>XIDX:KJEN</v>
    <v>133</v>
  </rv>
  <rv s="1">
    <v>1</v>
    <v>XIDX:KJEN</v>
    <v>Daily</v>
    <v>46203</v>
    <v>46203</v>
    <v>0</v>
    <v>1</v>
    <v>639183744000000000,639284108445914479,0</v>
    <v>0</v>
    <v>bqoa1h</v>
    <v>XIDX:KJEN</v>
    <v>230</v>
  </rv>
  <rv s="1">
    <v>1</v>
    <v>XIDX:KJEN</v>
    <v>Daily</v>
    <v>44195</v>
    <v>44195</v>
    <v>0</v>
    <v>1</v>
    <v>637448832000000000,639284108483130166,0</v>
    <v>0</v>
    <v>bqoa1h</v>
    <v>XIDX:KJEN</v>
    <v>284</v>
  </rv>
  <rv s="1">
    <v>1</v>
    <v>XIDX:KJEN</v>
    <v>Daily</v>
    <v>45289</v>
    <v>45289</v>
    <v>0</v>
    <v>1</v>
    <v>638394048000000000,639284108483598434,0</v>
    <v>0</v>
    <v>bqoa1h</v>
    <v>XIDX:KJEN</v>
    <v>28</v>
  </rv>
  <rv s="1">
    <v>1</v>
    <v>XIDX:KJEN</v>
    <v>Daily</v>
    <v>44925</v>
    <v>44925</v>
    <v>0</v>
    <v>1</v>
    <v>638079552000000000,639284108502388108,0</v>
    <v>0</v>
    <v>bqoa1h</v>
    <v>XIDX:KJEN</v>
    <v>285</v>
  </rv>
  <rv s="1">
    <v>1</v>
    <v>XIDX:KJEN</v>
    <v>Daily</v>
    <v>46021</v>
    <v>46021</v>
    <v>0</v>
    <v>1</v>
    <v>639026496000000000,639284108498130173,0</v>
    <v>0</v>
    <v>bqoa1h</v>
    <v>XIDX:KJEN</v>
    <v>286</v>
  </rv>
  <rv s="1">
    <v>1</v>
    <v>XIDX:KJEN</v>
    <v>Daily</v>
    <v>46111</v>
    <v>46111</v>
    <v>0</v>
    <v>1</v>
    <v>639104256000000000,639284108498608154,0</v>
    <v>0</v>
    <v>bqoa1h</v>
    <v>XIDX:KJEN</v>
    <v>227</v>
  </rv>
  <rv s="1">
    <v>1</v>
    <v>XIDX:FUJI</v>
    <v>Daily</v>
    <v>44195</v>
    <v>44195</v>
    <v>0</v>
    <v>1</v>
    <v>637448832000000000,639284108439462462,0</v>
    <v>0</v>
    <v>bqrhww</v>
    <v>XIDX:FUJI</v>
    <v>232</v>
  </rv>
  <rv s="1">
    <v>1</v>
    <v>XIDX:FUJI</v>
    <v>Daily</v>
    <v>45289</v>
    <v>45289</v>
    <v>0</v>
    <v>1</v>
    <v>638394048000000000,639284108439932456,0</v>
    <v>0</v>
    <v>bqrhww</v>
    <v>XIDX:FUJI</v>
    <v>287</v>
  </rv>
  <rv s="1">
    <v>1</v>
    <v>XIDX:FUJI</v>
    <v>Daily</v>
    <v>46021</v>
    <v>46021</v>
    <v>0</v>
    <v>1</v>
    <v>639026496000000000,639284108440404615,0</v>
    <v>0</v>
    <v>bqrhww</v>
    <v>XIDX:FUJI</v>
    <v>288</v>
  </rv>
  <rv s="1">
    <v>1</v>
    <v>XIDX:FUJI</v>
    <v>Daily</v>
    <v>46203</v>
    <v>46203</v>
    <v>0</v>
    <v>1</v>
    <v>639183744000000000,639284108440882436,0</v>
    <v>0</v>
    <v>bqrhww</v>
    <v>XIDX:FUJI</v>
    <v>115</v>
  </rv>
  <rv s="1">
    <v>1</v>
    <v>XIDX:FUJI</v>
    <v>Daily</v>
    <v>43829</v>
    <v>43829</v>
    <v>0</v>
    <v>1</v>
    <v>637132608000000000,639284108500394932,0</v>
    <v>0</v>
    <v>bqrhww</v>
    <v>XIDX:FUJI</v>
    <v>263</v>
  </rv>
  <rv s="1">
    <v>1</v>
    <v>XIDX:FUJI</v>
    <v>Daily</v>
    <v>44560</v>
    <v>44560</v>
    <v>0</v>
    <v>1</v>
    <v>637764192000000000,639284108500862134,0</v>
    <v>0</v>
    <v>bqrhww</v>
    <v>XIDX:FUJI</v>
    <v>289</v>
  </rv>
  <rv s="1">
    <v>1</v>
    <v>XIDX:FUJI</v>
    <v>Daily</v>
    <v>44925</v>
    <v>44925</v>
    <v>0</v>
    <v>1</v>
    <v>638079552000000000,639284108501332119,0</v>
    <v>0</v>
    <v>bqrhww</v>
    <v>XIDX:FUJI</v>
    <v>18</v>
  </rv>
  <rv s="1">
    <v>1</v>
    <v>XIDX:FUJI</v>
    <v>Daily</v>
    <v>45656</v>
    <v>45656</v>
    <v>0</v>
    <v>1</v>
    <v>638711136000000000,639284108501804933,0</v>
    <v>0</v>
    <v>bqrhww</v>
    <v>XIDX:FUJI</v>
    <v>290</v>
  </rv>
  <rv s="1">
    <v>1</v>
    <v>XIDX:FUJI</v>
    <v>Daily</v>
    <v>46111</v>
    <v>46111</v>
    <v>0</v>
    <v>1</v>
    <v>639104256000000000,639284108502304946,0</v>
    <v>0</v>
    <v>bqrhww</v>
    <v>XIDX:FUJI</v>
    <v>21</v>
  </rv>
  <rv s="1">
    <v>1</v>
    <v>XIDX:LIFE</v>
    <v>Daily</v>
    <v>43829</v>
    <v>43829</v>
    <v>0</v>
    <v>1</v>
    <v>637132608000000000,639284108441828778,0</v>
    <v>0</v>
    <v>bqsrz2</v>
    <v>XIDX:LIFE</v>
    <v>291</v>
  </rv>
  <rv s="1">
    <v>1</v>
    <v>XIDX:LIFE</v>
    <v>Daily</v>
    <v>44195</v>
    <v>44195</v>
    <v>0</v>
    <v>1</v>
    <v>637448832000000000,639284108437568747,0</v>
    <v>0</v>
    <v>bqsrz2</v>
    <v>XIDX:LIFE</v>
    <v>292</v>
  </rv>
  <rv s="1">
    <v>1</v>
    <v>XIDX:LIFE</v>
    <v>Daily</v>
    <v>44560</v>
    <v>44560</v>
    <v>0</v>
    <v>1</v>
    <v>637764192000000000,639284108438048749,0</v>
    <v>0</v>
    <v>bqsrz2</v>
    <v>XIDX:LIFE</v>
    <v>133</v>
  </rv>
  <rv s="1">
    <v>1</v>
    <v>XIDX:LIFE</v>
    <v>Daily</v>
    <v>45289</v>
    <v>45289</v>
    <v>0</v>
    <v>1</v>
    <v>638394048000000000,639284108438528521,0</v>
    <v>0</v>
    <v>bqsrz2</v>
    <v>XIDX:LIFE</v>
    <v>293</v>
  </rv>
  <rv s="1">
    <v>1</v>
    <v>XIDX:LIFE</v>
    <v>Daily</v>
    <v>45656</v>
    <v>45656</v>
    <v>0</v>
    <v>1</v>
    <v>638711136000000000,639284108439018578,0</v>
    <v>0</v>
    <v>bqsrz2</v>
    <v>XIDX:LIFE</v>
    <v>294</v>
  </rv>
  <rv s="1">
    <v>1</v>
    <v>XIDX:LIFE</v>
    <v>Daily</v>
    <v>46111</v>
    <v>46111</v>
    <v>0</v>
    <v>1</v>
    <v>639104256000000000,639284108439558585,0</v>
    <v>0</v>
    <v>bqsrz2</v>
    <v>XIDX:LIFE</v>
    <v>295</v>
  </rv>
  <rv s="1">
    <v>1</v>
    <v>XIDX:LIFE</v>
    <v>Daily</v>
    <v>44925</v>
    <v>44925</v>
    <v>0</v>
    <v>1</v>
    <v>638079552000000000,639284108498149083,0</v>
    <v>0</v>
    <v>bqsrz2</v>
    <v>XIDX:LIFE</v>
    <v>296</v>
  </rv>
  <rv s="1">
    <v>1</v>
    <v>XIDX:LIFE</v>
    <v>Daily</v>
    <v>46021</v>
    <v>46021</v>
    <v>0</v>
    <v>1</v>
    <v>639026496000000000,639284108498619072,0</v>
    <v>0</v>
    <v>bqsrz2</v>
    <v>XIDX:LIFE</v>
    <v>297</v>
  </rv>
  <rv s="1">
    <v>1</v>
    <v>XIDX:LIFE</v>
    <v>Daily</v>
    <v>46203</v>
    <v>46203</v>
    <v>0</v>
    <v>1</v>
    <v>639183744000000000,639284108499099075,0</v>
    <v>0</v>
    <v>bqsrz2</v>
    <v>XIDX:LIFE</v>
    <v>298</v>
  </rv>
  <rv s="1">
    <v>1</v>
    <v>XIDX:CLAY</v>
    <v>Daily</v>
    <v>44195</v>
    <v>44195</v>
    <v>0</v>
    <v>1</v>
    <v>637448832000000000,639284108447488557,0</v>
    <v>0</v>
    <v>bona52</v>
    <v>XIDX:CLAY</v>
    <v>38</v>
  </rv>
  <rv s="1">
    <v>1</v>
    <v>XIDX:CLAY</v>
    <v>Daily</v>
    <v>44925</v>
    <v>44925</v>
    <v>0</v>
    <v>1</v>
    <v>638079552000000000,639284108447953179,0</v>
    <v>0</v>
    <v>bona52</v>
    <v>XIDX:CLAY</v>
    <v>299</v>
  </rv>
  <rv s="1">
    <v>1</v>
    <v>XIDX:CLAY</v>
    <v>Daily</v>
    <v>45656</v>
    <v>45656</v>
    <v>0</v>
    <v>1</v>
    <v>638711136000000000,639284108448433186,0</v>
    <v>0</v>
    <v>bona52</v>
    <v>XIDX:CLAY</v>
    <v>133</v>
  </rv>
  <rv s="1">
    <v>1</v>
    <v>XIDX:CLAY</v>
    <v>Daily</v>
    <v>46111</v>
    <v>46111</v>
    <v>0</v>
    <v>1</v>
    <v>639104256000000000,639284108448903183,0</v>
    <v>0</v>
    <v>bona52</v>
    <v>XIDX:CLAY</v>
    <v>300</v>
  </rv>
  <rv s="1">
    <v>1</v>
    <v>XIDX:CLAY</v>
    <v>Daily</v>
    <v>43829</v>
    <v>43829</v>
    <v>0</v>
    <v>1</v>
    <v>637132608000000000,639284108508948162,0</v>
    <v>0</v>
    <v>bona52</v>
    <v>XIDX:CLAY</v>
    <v>301</v>
  </rv>
  <rv s="1">
    <v>1</v>
    <v>XIDX:CLAY</v>
    <v>Daily</v>
    <v>44560</v>
    <v>44560</v>
    <v>0</v>
    <v>1</v>
    <v>637764192000000000,639284108509422903,0</v>
    <v>0</v>
    <v>bona52</v>
    <v>XIDX:CLAY</v>
    <v>222</v>
  </rv>
  <rv s="1">
    <v>1</v>
    <v>XIDX:CLAY</v>
    <v>Daily</v>
    <v>45289</v>
    <v>45289</v>
    <v>0</v>
    <v>1</v>
    <v>638394048000000000,639284108509892915,0</v>
    <v>0</v>
    <v>bona52</v>
    <v>XIDX:CLAY</v>
    <v>302</v>
  </rv>
  <rv s="1">
    <v>1</v>
    <v>XIDX:CLAY</v>
    <v>Daily</v>
    <v>46021</v>
    <v>46021</v>
    <v>0</v>
    <v>1</v>
    <v>639026496000000000,639284108505728177,0</v>
    <v>0</v>
    <v>bona52</v>
    <v>XIDX:CLAY</v>
    <v>303</v>
  </rv>
  <rv s="1">
    <v>1</v>
    <v>XIDX:CLAY</v>
    <v>Daily</v>
    <v>46203</v>
    <v>46203</v>
    <v>0</v>
    <v>1</v>
    <v>639183744000000000,639284108506208178,0</v>
    <v>0</v>
    <v>bona52</v>
    <v>XIDX:CLAY</v>
    <v>304</v>
  </rv>
  <rv s="1">
    <v>1</v>
    <v>XIDX:EAST</v>
    <v>Daily</v>
    <v>44560</v>
    <v>44560</v>
    <v>0</v>
    <v>1</v>
    <v>637764192000000000,639284108440516585,0</v>
    <v>0</v>
    <v>bqrjmw</v>
    <v>XIDX:EAST</v>
    <v>198</v>
  </rv>
  <rv s="1">
    <v>1</v>
    <v>XIDX:EAST</v>
    <v>Daily</v>
    <v>45289</v>
    <v>45289</v>
    <v>0</v>
    <v>1</v>
    <v>638394048000000000,639284108440986567,0</v>
    <v>0</v>
    <v>bqrjmw</v>
    <v>XIDX:EAST</v>
    <v>305</v>
  </rv>
  <rv s="1">
    <v>1</v>
    <v>XIDX:EAST</v>
    <v>Daily</v>
    <v>46203</v>
    <v>46203</v>
    <v>0</v>
    <v>1</v>
    <v>639183744000000000,639284108441466560,0</v>
    <v>0</v>
    <v>bqrjmw</v>
    <v>XIDX:EAST</v>
    <v>306</v>
  </rv>
  <rv s="1">
    <v>1</v>
    <v>XIDX:EAST</v>
    <v>Daily</v>
    <v>46021</v>
    <v>46021</v>
    <v>0</v>
    <v>1</v>
    <v>639026496000000000,639284108483136090,0</v>
    <v>0</v>
    <v>bqrjmw</v>
    <v>XIDX:EAST</v>
    <v>95</v>
  </rv>
  <rv s="1">
    <v>1</v>
    <v>XIDX:EAST</v>
    <v>Daily</v>
    <v>43829</v>
    <v>43829</v>
    <v>0</v>
    <v>1</v>
    <v>637132608000000000,639284108499565880,0</v>
    <v>0</v>
    <v>bqrjmw</v>
    <v>XIDX:EAST</v>
    <v>259</v>
  </rv>
  <rv s="1">
    <v>1</v>
    <v>XIDX:EAST</v>
    <v>Daily</v>
    <v>44195</v>
    <v>44195</v>
    <v>0</v>
    <v>1</v>
    <v>637448832000000000,639284108500355876,0</v>
    <v>0</v>
    <v>bqrjmw</v>
    <v>XIDX:EAST</v>
    <v>179</v>
  </rv>
  <rv s="1">
    <v>1</v>
    <v>XIDX:EAST</v>
    <v>Daily</v>
    <v>44925</v>
    <v>44925</v>
    <v>0</v>
    <v>1</v>
    <v>638079552000000000,639284108500835862,0</v>
    <v>0</v>
    <v>bqrjmw</v>
    <v>XIDX:EAST</v>
    <v>72</v>
  </rv>
  <rv s="1">
    <v>1</v>
    <v>XIDX:EAST</v>
    <v>Daily</v>
    <v>45656</v>
    <v>45656</v>
    <v>0</v>
    <v>1</v>
    <v>638711136000000000,639284108501305863,0</v>
    <v>0</v>
    <v>bqrjmw</v>
    <v>XIDX:EAST</v>
    <v>263</v>
  </rv>
  <rv s="1">
    <v>1</v>
    <v>XIDX:EAST</v>
    <v>Daily</v>
    <v>46111</v>
    <v>46111</v>
    <v>0</v>
    <v>1</v>
    <v>639104256000000000,639284108501785849,0</v>
    <v>0</v>
    <v>bqrjmw</v>
    <v>XIDX:EAST</v>
    <v>32</v>
  </rv>
  <rv s="1">
    <v>1</v>
    <v>XIDX:SFAN</v>
    <v>Daily</v>
    <v>44925</v>
    <v>44925</v>
    <v>0</v>
    <v>1</v>
    <v>638079552000000000,639284108448310342,0</v>
    <v>0</v>
    <v>bqigoc</v>
    <v>XIDX:SFAN</v>
    <v>307</v>
  </rv>
  <rv s="1">
    <v>1</v>
    <v>XIDX:SFAN</v>
    <v>Daily</v>
    <v>46021</v>
    <v>46021</v>
    <v>0</v>
    <v>1</v>
    <v>639026496000000000,639284108448804599,0</v>
    <v>0</v>
    <v>bqigoc</v>
    <v>XIDX:SFAN</v>
    <v>308</v>
  </rv>
  <rv s="1">
    <v>1</v>
    <v>XIDX:SFAN</v>
    <v>Daily</v>
    <v>46111</v>
    <v>46111</v>
    <v>0</v>
    <v>1</v>
    <v>639104256000000000,639284108449264595,0</v>
    <v>0</v>
    <v>bqigoc</v>
    <v>XIDX:SFAN</v>
    <v>309</v>
  </rv>
  <rv s="1">
    <v>1</v>
    <v>XIDX:SFAN</v>
    <v>Daily</v>
    <v>43829</v>
    <v>43829</v>
    <v>0</v>
    <v>1</v>
    <v>637132608000000000,639284108485501061,0</v>
    <v>0</v>
    <v>bqigoc</v>
    <v>XIDX:SFAN</v>
    <v>310</v>
  </rv>
  <rv s="1">
    <v>1</v>
    <v>XIDX:SFAN</v>
    <v>Daily</v>
    <v>44560</v>
    <v>44560</v>
    <v>0</v>
    <v>1</v>
    <v>637764192000000000,639284108481294596,0</v>
    <v>0</v>
    <v>bqigoc</v>
    <v>XIDX:SFAN</v>
    <v>86</v>
  </rv>
  <rv s="1">
    <v>1</v>
    <v>XIDX:SFAN</v>
    <v>Daily</v>
    <v>45656</v>
    <v>45656</v>
    <v>0</v>
    <v>1</v>
    <v>638711136000000000,639284108481764593,0</v>
    <v>0</v>
    <v>bqigoc</v>
    <v>XIDX:SFAN</v>
    <v>311</v>
  </rv>
  <rv s="1">
    <v>1</v>
    <v>XIDX:SFAN</v>
    <v>Daily</v>
    <v>46203</v>
    <v>46203</v>
    <v>0</v>
    <v>1</v>
    <v>639183744000000000,639284108482240988,0</v>
    <v>0</v>
    <v>bqigoc</v>
    <v>XIDX:SFAN</v>
    <v>312</v>
  </rv>
  <rv s="1">
    <v>1</v>
    <v>XIDX:SFAN</v>
    <v>Daily</v>
    <v>44195</v>
    <v>44195</v>
    <v>0</v>
    <v>1</v>
    <v>637448832000000000,639284108500981389,0</v>
    <v>0</v>
    <v>bqigoc</v>
    <v>XIDX:SFAN</v>
    <v>313</v>
  </rv>
  <rv s="1">
    <v>1</v>
    <v>XIDX:SFAN</v>
    <v>Daily</v>
    <v>45289</v>
    <v>45289</v>
    <v>0</v>
    <v>1</v>
    <v>638394048000000000,639284108501454535,0</v>
    <v>0</v>
    <v>bqigoc</v>
    <v>XIDX:SFAN</v>
    <v>314</v>
  </rv>
  <rv s="1">
    <v>1</v>
    <v>XIDX:ENVY</v>
    <v>Daily</v>
    <v>43829</v>
    <v>43829</v>
    <v>0</v>
    <v>1</v>
    <v>637132608000000000,639284108441938782,0</v>
    <v>0</v>
    <v>bqrjk2</v>
    <v>XIDX:ENVY</v>
    <v>315</v>
  </rv>
  <rv s="1">
    <v>1</v>
    <v>XIDX:ENVY</v>
    <v>Daily</v>
    <v>44925</v>
    <v>44925</v>
    <v>0</v>
    <v>1</v>
    <v>638079552000000000,639284108437678746,0</v>
    <v>0</v>
    <v>bqrjk2</v>
    <v>XIDX:ENVY</v>
    <v>133</v>
  </rv>
  <rv s="1">
    <v>1</v>
    <v>XIDX:ENVY</v>
    <v>Daily</v>
    <v>44195</v>
    <v>44195</v>
    <v>0</v>
    <v>1</v>
    <v>637448832000000000,639284108483619011,0</v>
    <v>0</v>
    <v>bqrjk2</v>
    <v>XIDX:ENVY</v>
    <v>133</v>
  </rv>
  <rv s="1">
    <v>1</v>
    <v>XIDX:ENVY</v>
    <v>Daily</v>
    <v>45656</v>
    <v>45656</v>
    <v>0</v>
    <v>1</v>
    <v>638711136000000000,639284108484088980,0</v>
    <v>0</v>
    <v>bqrjk2</v>
    <v>XIDX:ENVY</v>
    <v>133</v>
  </rv>
  <rv s="1">
    <v>1</v>
    <v>XIDX:ENVY</v>
    <v>Daily</v>
    <v>46111</v>
    <v>46111</v>
    <v>0</v>
    <v>1</v>
    <v>639104256000000000,639284108484568981,0</v>
    <v>0</v>
    <v>bqrjk2</v>
    <v>XIDX:ENVY</v>
    <v>133</v>
  </rv>
  <rv s="1">
    <v>1</v>
    <v>XIDX:ENVY</v>
    <v>Daily</v>
    <v>44560</v>
    <v>44560</v>
    <v>0</v>
    <v>1</v>
    <v>637764192000000000,639284108502729098,0</v>
    <v>0</v>
    <v>bqrjk2</v>
    <v>XIDX:ENVY</v>
    <v>133</v>
  </rv>
  <rv s="1">
    <v>1</v>
    <v>XIDX:ENVY</v>
    <v>Daily</v>
    <v>45289</v>
    <v>45289</v>
    <v>0</v>
    <v>1</v>
    <v>638394048000000000,639284108498169092,0</v>
    <v>0</v>
    <v>bqrjk2</v>
    <v>XIDX:ENVY</v>
    <v>133</v>
  </rv>
  <rv s="1">
    <v>1</v>
    <v>XIDX:ENVY</v>
    <v>Daily</v>
    <v>46203</v>
    <v>46203</v>
    <v>0</v>
    <v>1</v>
    <v>639183744000000000,639284108498639094,0</v>
    <v>0</v>
    <v>bqrjk2</v>
    <v>XIDX:ENVY</v>
    <v>133</v>
  </rv>
  <rv s="1">
    <v>1</v>
    <v>XIDX:IPTV</v>
    <v>Daily</v>
    <v>44195</v>
    <v>44195</v>
    <v>0</v>
    <v>1</v>
    <v>637448832000000000,639284108440068529,0</v>
    <v>0</v>
    <v>bqrdim</v>
    <v>XIDX:IPTV</v>
    <v>81</v>
  </rv>
  <rv s="1">
    <v>1</v>
    <v>XIDX:IPTV</v>
    <v>Daily</v>
    <v>45289</v>
    <v>45289</v>
    <v>0</v>
    <v>1</v>
    <v>638394048000000000,639284108440538775,0</v>
    <v>0</v>
    <v>bqrdim</v>
    <v>XIDX:IPTV</v>
    <v>138</v>
  </rv>
  <rv s="1">
    <v>1</v>
    <v>XIDX:IPTV</v>
    <v>Daily</v>
    <v>44560</v>
    <v>44560</v>
    <v>0</v>
    <v>1</v>
    <v>637764192000000000,639284108481718996,0</v>
    <v>0</v>
    <v>bqrdim</v>
    <v>XIDX:IPTV</v>
    <v>316</v>
  </rv>
  <rv s="1">
    <v>1</v>
    <v>XIDX:IPTV</v>
    <v>Daily</v>
    <v>45656</v>
    <v>45656</v>
    <v>0</v>
    <v>1</v>
    <v>638711136000000000,639284108482198967,0</v>
    <v>0</v>
    <v>bqrdim</v>
    <v>XIDX:IPTV</v>
    <v>177</v>
  </rv>
  <rv s="1">
    <v>1</v>
    <v>XIDX:IPTV</v>
    <v>Daily</v>
    <v>46111</v>
    <v>46111</v>
    <v>0</v>
    <v>1</v>
    <v>639104256000000000,639284108482679009,0</v>
    <v>0</v>
    <v>bqrdim</v>
    <v>XIDX:IPTV</v>
    <v>317</v>
  </rv>
  <rv s="1">
    <v>1</v>
    <v>XIDX:IPTV</v>
    <v>Daily</v>
    <v>43829</v>
    <v>43829</v>
    <v>0</v>
    <v>1</v>
    <v>637132608000000000,639284108501029091,0</v>
    <v>0</v>
    <v>bqrdim</v>
    <v>XIDX:IPTV</v>
    <v>208</v>
  </rv>
  <rv s="1">
    <v>1</v>
    <v>XIDX:IPTV</v>
    <v>Daily</v>
    <v>44925</v>
    <v>44925</v>
    <v>0</v>
    <v>1</v>
    <v>638079552000000000,639284108501519211,0</v>
    <v>0</v>
    <v>bqrdim</v>
    <v>XIDX:IPTV</v>
    <v>318</v>
  </rv>
  <rv s="1">
    <v>1</v>
    <v>XIDX:IPTV</v>
    <v>Daily</v>
    <v>46021</v>
    <v>46021</v>
    <v>0</v>
    <v>1</v>
    <v>639026496000000000,639284108501989200,0</v>
    <v>0</v>
    <v>bqrdim</v>
    <v>XIDX:IPTV</v>
    <v>66</v>
  </rv>
  <rv s="1">
    <v>1</v>
    <v>XIDX:IPTV</v>
    <v>Daily</v>
    <v>46203</v>
    <v>46203</v>
    <v>0</v>
    <v>1</v>
    <v>639183744000000000,639284108502469124,0</v>
    <v>0</v>
    <v>bqrdim</v>
    <v>XIDX:IPTV</v>
    <v>319</v>
  </rv>
  <rv s="1">
    <v>1</v>
    <v>XIDX:CCSI</v>
    <v>Daily</v>
    <v>44195</v>
    <v>44195</v>
    <v>0</v>
    <v>1</v>
    <v>637448832000000000,639284108449738998,0</v>
    <v>0</v>
    <v>bqh6ar</v>
    <v>XIDX:CCSI</v>
    <v>320</v>
  </rv>
  <rv s="1">
    <v>1</v>
    <v>XIDX:CCSI</v>
    <v>Daily</v>
    <v>45289</v>
    <v>45289</v>
    <v>0</v>
    <v>1</v>
    <v>638394048000000000,639284108450210118,0</v>
    <v>0</v>
    <v>bqh6ar</v>
    <v>XIDX:CCSI</v>
    <v>321</v>
  </rv>
  <rv s="1">
    <v>1</v>
    <v>XIDX:CCSI</v>
    <v>Daily</v>
    <v>44925</v>
    <v>44925</v>
    <v>0</v>
    <v>1</v>
    <v>638079552000000000,639284108483194346,0</v>
    <v>0</v>
    <v>bqh6ar</v>
    <v>XIDX:CCSI</v>
    <v>288</v>
  </rv>
  <rv s="1">
    <v>1</v>
    <v>XIDX:CCSI</v>
    <v>Daily</v>
    <v>46021</v>
    <v>46021</v>
    <v>0</v>
    <v>1</v>
    <v>639026496000000000,639284108483674346,0</v>
    <v>0</v>
    <v>bqh6ar</v>
    <v>XIDX:CCSI</v>
    <v>44</v>
  </rv>
  <rv s="1">
    <v>1</v>
    <v>XIDX:CCSI</v>
    <v>Daily</v>
    <v>46111</v>
    <v>46111</v>
    <v>0</v>
    <v>1</v>
    <v>639104256000000000,639284108484150160,0</v>
    <v>0</v>
    <v>bqh6ar</v>
    <v>XIDX:CCSI</v>
    <v>322</v>
  </rv>
  <rv s="1">
    <v>1</v>
    <v>XIDX:CCSI</v>
    <v>Daily</v>
    <v>43829</v>
    <v>43829</v>
    <v>0</v>
    <v>1</v>
    <v>637132608000000000,639284108501924345,0</v>
    <v>0</v>
    <v>bqh6ar</v>
    <v>XIDX:CCSI</v>
    <v>323</v>
  </rv>
  <rv s="1">
    <v>1</v>
    <v>XIDX:CCSI</v>
    <v>Daily</v>
    <v>44560</v>
    <v>44560</v>
    <v>0</v>
    <v>1</v>
    <v>637764192000000000,639284108502398109,0</v>
    <v>0</v>
    <v>bqh6ar</v>
    <v>XIDX:CCSI</v>
    <v>62</v>
  </rv>
  <rv s="1">
    <v>1</v>
    <v>XIDX:CCSI</v>
    <v>Daily</v>
    <v>45656</v>
    <v>45656</v>
    <v>0</v>
    <v>1</v>
    <v>638711136000000000,639284108504654339,0</v>
    <v>0</v>
    <v>bqh6ar</v>
    <v>XIDX:CCSI</v>
    <v>240</v>
  </rv>
  <rv s="1">
    <v>1</v>
    <v>XIDX:CCSI</v>
    <v>Daily</v>
    <v>46203</v>
    <v>46203</v>
    <v>0</v>
    <v>1</v>
    <v>639183744000000000,639284108505124331,0</v>
    <v>0</v>
    <v>bqh6ar</v>
    <v>XIDX:CCSI</v>
    <v>104</v>
  </rv>
  <rv s="1">
    <v>1</v>
    <v>XIDX:KAYU</v>
    <v>Daily</v>
    <v>44195</v>
    <v>44195</v>
    <v>0</v>
    <v>1</v>
    <v>637448832000000000,639284108439518698,0</v>
    <v>0</v>
    <v>bqq2pr</v>
    <v>XIDX:KAYU</v>
    <v>71</v>
  </rv>
  <rv s="1">
    <v>1</v>
    <v>XIDX:KAYU</v>
    <v>Daily</v>
    <v>45289</v>
    <v>45289</v>
    <v>0</v>
    <v>1</v>
    <v>638394048000000000,639284108440014492,0</v>
    <v>0</v>
    <v>bqq2pr</v>
    <v>XIDX:KAYU</v>
    <v>324</v>
  </rv>
  <rv s="1">
    <v>1</v>
    <v>XIDX:KAYU</v>
    <v>Daily</v>
    <v>46111</v>
    <v>46111</v>
    <v>0</v>
    <v>1</v>
    <v>639104256000000000,639284108440488704,0</v>
    <v>0</v>
    <v>bqq2pr</v>
    <v>XIDX:KAYU</v>
    <v>133</v>
  </rv>
  <rv s="1">
    <v>1</v>
    <v>XIDX:KAYU</v>
    <v>Daily</v>
    <v>43829</v>
    <v>43829</v>
    <v>0</v>
    <v>1</v>
    <v>637132608000000000,639284108481228305,0</v>
    <v>0</v>
    <v>bqq2pr</v>
    <v>XIDX:KAYU</v>
    <v>325</v>
  </rv>
  <rv s="1">
    <v>1</v>
    <v>XIDX:KAYU</v>
    <v>Daily</v>
    <v>44925</v>
    <v>44925</v>
    <v>0</v>
    <v>1</v>
    <v>638079552000000000,639284108481702533,0</v>
    <v>0</v>
    <v>bqq2pr</v>
    <v>XIDX:KAYU</v>
    <v>138</v>
  </rv>
  <rv s="1">
    <v>1</v>
    <v>XIDX:KAYU</v>
    <v>Daily</v>
    <v>46203</v>
    <v>46203</v>
    <v>0</v>
    <v>1</v>
    <v>639183744000000000,639284108482182538,0</v>
    <v>0</v>
    <v>bqq2pr</v>
    <v>XIDX:KAYU</v>
    <v>133</v>
  </rv>
  <rv s="1">
    <v>1</v>
    <v>XIDX:KAYU</v>
    <v>Daily</v>
    <v>44560</v>
    <v>44560</v>
    <v>0</v>
    <v>1</v>
    <v>637764192000000000,639284108501915443,0</v>
    <v>0</v>
    <v>bqq2pr</v>
    <v>XIDX:KAYU</v>
    <v>138</v>
  </rv>
  <rv s="1">
    <v>1</v>
    <v>XIDX:POLU</v>
    <v>Daily</v>
    <v>43829</v>
    <v>43829</v>
    <v>0</v>
    <v>1</v>
    <v>637132608000000000,639284108446394607,0</v>
    <v>0</v>
    <v>bqiq5r</v>
    <v>XIDX:POLU</v>
    <v>326</v>
  </rv>
  <rv s="1">
    <v>1</v>
    <v>XIDX:POLU</v>
    <v>Daily</v>
    <v>44925</v>
    <v>44925</v>
    <v>0</v>
    <v>1</v>
    <v>638079552000000000,639284108446872318,0</v>
    <v>0</v>
    <v>bqiq5r</v>
    <v>XIDX:POLU</v>
    <v>327</v>
  </rv>
  <rv s="1">
    <v>1</v>
    <v>XIDX:POLU</v>
    <v>Daily</v>
    <v>45656</v>
    <v>45656</v>
    <v>0</v>
    <v>1</v>
    <v>638711136000000000,639284108447358677,0</v>
    <v>0</v>
    <v>bqiq5r</v>
    <v>XIDX:POLU</v>
    <v>328</v>
  </rv>
  <rv s="1">
    <v>1</v>
    <v>XIDX:POLU</v>
    <v>Daily</v>
    <v>46203</v>
    <v>46203</v>
    <v>0</v>
    <v>1</v>
    <v>639183744000000000,639284108447828655,0</v>
    <v>0</v>
    <v>bqiq5r</v>
    <v>XIDX:POLU</v>
    <v>329</v>
  </rv>
  <rv s="1">
    <v>1</v>
    <v>XIDX:POLU</v>
    <v>Daily</v>
    <v>44195</v>
    <v>44195</v>
    <v>0</v>
    <v>1</v>
    <v>637448832000000000,639284108484542547,0</v>
    <v>0</v>
    <v>bqiq5r</v>
    <v>XIDX:POLU</v>
    <v>330</v>
  </rv>
  <rv s="1">
    <v>1</v>
    <v>XIDX:POLU</v>
    <v>Daily</v>
    <v>45289</v>
    <v>45289</v>
    <v>0</v>
    <v>1</v>
    <v>638394048000000000,639284108485025160,0</v>
    <v>0</v>
    <v>bqiq5r</v>
    <v>XIDX:POLU</v>
    <v>133</v>
  </rv>
  <rv s="1">
    <v>1</v>
    <v>XIDX:POLU</v>
    <v>Daily</v>
    <v>44560</v>
    <v>44560</v>
    <v>0</v>
    <v>1</v>
    <v>637764192000000000,639284108499088184,0</v>
    <v>0</v>
    <v>bqiq5r</v>
    <v>XIDX:POLU</v>
    <v>80</v>
  </rv>
  <rv s="1">
    <v>1</v>
    <v>XIDX:POLU</v>
    <v>Daily</v>
    <v>46021</v>
    <v>46021</v>
    <v>0</v>
    <v>1</v>
    <v>639026496000000000,639284108499565406,0</v>
    <v>0</v>
    <v>bqiq5r</v>
    <v>XIDX:POLU</v>
    <v>331</v>
  </rv>
  <rv s="1">
    <v>1</v>
    <v>XIDX:POLU</v>
    <v>Daily</v>
    <v>46111</v>
    <v>46111</v>
    <v>0</v>
    <v>1</v>
    <v>639104256000000000,639284108500042657,0</v>
    <v>0</v>
    <v>bqiq5r</v>
    <v>XIDX:POLU</v>
    <v>332</v>
  </rv>
  <rv s="1">
    <v>1</v>
    <v>XIDX:FITT</v>
    <v>Daily</v>
    <v>43829</v>
    <v>43829</v>
    <v>0</v>
    <v>1</v>
    <v>637132608000000000,639284108448035096,0</v>
    <v>0</v>
    <v>bqcw2w</v>
    <v>XIDX:FITT</v>
    <v>333</v>
  </rv>
  <rv s="1">
    <v>1</v>
    <v>XIDX:FITT</v>
    <v>Daily</v>
    <v>44925</v>
    <v>44925</v>
    <v>0</v>
    <v>1</v>
    <v>638079552000000000,639284108448505094,0</v>
    <v>0</v>
    <v>bqcw2w</v>
    <v>XIDX:FITT</v>
    <v>334</v>
  </rv>
  <rv s="1">
    <v>1</v>
    <v>XIDX:FITT</v>
    <v>Daily</v>
    <v>45656</v>
    <v>45656</v>
    <v>0</v>
    <v>1</v>
    <v>638711136000000000,639284108448985087,0</v>
    <v>0</v>
    <v>bqcw2w</v>
    <v>XIDX:FITT</v>
    <v>335</v>
  </rv>
  <rv s="1">
    <v>1</v>
    <v>XIDX:FITT</v>
    <v>Daily</v>
    <v>44560</v>
    <v>44560</v>
    <v>0</v>
    <v>1</v>
    <v>637764192000000000,639284108488704892,0</v>
    <v>0</v>
    <v>bqcw2w</v>
    <v>XIDX:FITT</v>
    <v>336</v>
  </rv>
  <rv s="1">
    <v>1</v>
    <v>XIDX:FITT</v>
    <v>Daily</v>
    <v>45289</v>
    <v>45289</v>
    <v>0</v>
    <v>1</v>
    <v>638394048000000000,639284108489184893,0</v>
    <v>0</v>
    <v>bqcw2w</v>
    <v>XIDX:FITT</v>
    <v>337</v>
  </rv>
  <rv s="1">
    <v>1</v>
    <v>XIDX:FITT</v>
    <v>Daily</v>
    <v>46203</v>
    <v>46203</v>
    <v>0</v>
    <v>1</v>
    <v>639183744000000000,639284108489654893,0</v>
    <v>0</v>
    <v>bqcw2w</v>
    <v>XIDX:FITT</v>
    <v>338</v>
  </rv>
  <rv s="1">
    <v>1</v>
    <v>XIDX:FITT</v>
    <v>Daily</v>
    <v>44195</v>
    <v>44195</v>
    <v>0</v>
    <v>1</v>
    <v>637448832000000000,639284108507034846,0</v>
    <v>0</v>
    <v>bqcw2w</v>
    <v>XIDX:FITT</v>
    <v>339</v>
  </rv>
  <rv s="1">
    <v>1</v>
    <v>XIDX:FITT</v>
    <v>Daily</v>
    <v>46021</v>
    <v>46021</v>
    <v>0</v>
    <v>1</v>
    <v>639026496000000000,639284108507504848,0</v>
    <v>0</v>
    <v>bqcw2w</v>
    <v>XIDX:FITT</v>
    <v>340</v>
  </rv>
  <rv s="1">
    <v>1</v>
    <v>XIDX:FITT</v>
    <v>Daily</v>
    <v>46111</v>
    <v>46111</v>
    <v>0</v>
    <v>1</v>
    <v>639104256000000000,639284108507984838,0</v>
    <v>0</v>
    <v>bqcw2w</v>
    <v>XIDX:FITT</v>
    <v>113</v>
  </rv>
  <rv s="1">
    <v>1</v>
    <v>XIDX:MTPS</v>
    <v>Daily</v>
    <v>44925</v>
    <v>44925</v>
    <v>0</v>
    <v>1</v>
    <v>638079552000000000,639284108449613166,0</v>
    <v>0</v>
    <v>bpmq9c</v>
    <v>XIDX:MTPS</v>
    <v>198</v>
  </rv>
  <rv s="1">
    <v>1</v>
    <v>XIDX:MTPS</v>
    <v>Daily</v>
    <v>46021</v>
    <v>46021</v>
    <v>0</v>
    <v>1</v>
    <v>639026496000000000,639284108450093184,0</v>
    <v>0</v>
    <v>bpmq9c</v>
    <v>XIDX:MTPS</v>
    <v>133</v>
  </rv>
  <rv s="1">
    <v>1</v>
    <v>XIDX:MTPS</v>
    <v>Daily</v>
    <v>46111</v>
    <v>46111</v>
    <v>0</v>
    <v>1</v>
    <v>639104256000000000,639284108450563151,0</v>
    <v>0</v>
    <v>bpmq9c</v>
    <v>XIDX:MTPS</v>
    <v>133</v>
  </rv>
  <rv s="1">
    <v>1</v>
    <v>XIDX:MTPS</v>
    <v>Daily</v>
    <v>44195</v>
    <v>44195</v>
    <v>0</v>
    <v>1</v>
    <v>637448832000000000,639284108492502976,0</v>
    <v>0</v>
    <v>bpmq9c</v>
    <v>XIDX:MTPS</v>
    <v>341</v>
  </rv>
  <rv s="1">
    <v>1</v>
    <v>XIDX:MTPS</v>
    <v>Daily</v>
    <v>45289</v>
    <v>45289</v>
    <v>0</v>
    <v>1</v>
    <v>638394048000000000,639284108492972960,0</v>
    <v>0</v>
    <v>bpmq9c</v>
    <v>XIDX:MTPS</v>
    <v>342</v>
  </rv>
  <rv s="1">
    <v>1</v>
    <v>XIDX:MTPS</v>
    <v>Daily</v>
    <v>46203</v>
    <v>46203</v>
    <v>0</v>
    <v>1</v>
    <v>639183744000000000,639284108488868294,0</v>
    <v>0</v>
    <v>bpmq9c</v>
    <v>XIDX:MTPS</v>
    <v>133</v>
  </rv>
  <rv s="1">
    <v>1</v>
    <v>XIDX:MTPS</v>
    <v>Daily</v>
    <v>43829</v>
    <v>43829</v>
    <v>0</v>
    <v>1</v>
    <v>637132608000000000,639284108506539543,0</v>
    <v>0</v>
    <v>bpmq9c</v>
    <v>XIDX:MTPS</v>
    <v>343</v>
  </rv>
  <rv s="1">
    <v>1</v>
    <v>XIDX:MTPS</v>
    <v>Daily</v>
    <v>44560</v>
    <v>44560</v>
    <v>0</v>
    <v>1</v>
    <v>637764192000000000,639284108507012942,0</v>
    <v>0</v>
    <v>bpmq9c</v>
    <v>XIDX:MTPS</v>
    <v>219</v>
  </rv>
  <rv s="1">
    <v>1</v>
    <v>XIDX:MTPS</v>
    <v>Daily</v>
    <v>45656</v>
    <v>45656</v>
    <v>0</v>
    <v>1</v>
    <v>638711136000000000,639284108507482913,0</v>
    <v>0</v>
    <v>bpmq9c</v>
    <v>XIDX:MTPS</v>
    <v>344</v>
  </rv>
  <rv s="1">
    <v>1</v>
    <v>XIDX:SAPX</v>
    <v>Daily</v>
    <v>43462</v>
    <v>43462</v>
    <v>0</v>
    <v>1</v>
    <v>636815520000000000,639284108450329961,0</v>
    <v>0</v>
    <v>bkhl4c</v>
    <v>XIDX:SAPX</v>
    <v>345</v>
  </rv>
  <rv s="1">
    <v>1</v>
    <v>XIDX:SAPX</v>
    <v>Daily</v>
    <v>44925</v>
    <v>44925</v>
    <v>0</v>
    <v>1</v>
    <v>638079552000000000,639284108450819963,0</v>
    <v>0</v>
    <v>bkhl4c</v>
    <v>XIDX:SAPX</v>
    <v>206</v>
  </rv>
  <rv s="1">
    <v>1</v>
    <v>XIDX:SAPX</v>
    <v>Daily</v>
    <v>46021</v>
    <v>46021</v>
    <v>0</v>
    <v>1</v>
    <v>639026496000000000,639284108446653189,0</v>
    <v>0</v>
    <v>bkhl4c</v>
    <v>XIDX:SAPX</v>
    <v>346</v>
  </rv>
  <rv s="1">
    <v>1</v>
    <v>XIDX:SAPX</v>
    <v>Daily</v>
    <v>43829</v>
    <v>43829</v>
    <v>0</v>
    <v>1</v>
    <v>637132608000000000,639284108472543071,0</v>
    <v>0</v>
    <v>bkhl4c</v>
    <v>XIDX:SAPX</v>
    <v>133</v>
  </rv>
  <rv s="1">
    <v>1</v>
    <v>XIDX:SAPX</v>
    <v>Daily</v>
    <v>45289</v>
    <v>45289</v>
    <v>0</v>
    <v>1</v>
    <v>638394048000000000,639284108473023095,0</v>
    <v>0</v>
    <v>bkhl4c</v>
    <v>XIDX:SAPX</v>
    <v>347</v>
  </rv>
  <rv s="1">
    <v>1</v>
    <v>XIDX:SAPX</v>
    <v>Daily</v>
    <v>46203</v>
    <v>46203</v>
    <v>0</v>
    <v>1</v>
    <v>639183744000000000,639284108473499812,0</v>
    <v>0</v>
    <v>bkhl4c</v>
    <v>XIDX:SAPX</v>
    <v>216</v>
  </rv>
  <rv s="1">
    <v>1</v>
    <v>XIDX:SAPX</v>
    <v>Daily</v>
    <v>44195</v>
    <v>44195</v>
    <v>0</v>
    <v>1</v>
    <v>637448832000000000,639284108509052920,0</v>
    <v>0</v>
    <v>bkhl4c</v>
    <v>XIDX:SAPX</v>
    <v>133</v>
  </rv>
  <rv s="1">
    <v>1</v>
    <v>XIDX:SAPX</v>
    <v>Daily</v>
    <v>44560</v>
    <v>44560</v>
    <v>0</v>
    <v>1</v>
    <v>637764192000000000,639284108509532915,0</v>
    <v>0</v>
    <v>bkhl4c</v>
    <v>XIDX:SAPX</v>
    <v>348</v>
  </rv>
  <rv s="1">
    <v>1</v>
    <v>XIDX:SAPX</v>
    <v>Daily</v>
    <v>45656</v>
    <v>45656</v>
    <v>0</v>
    <v>1</v>
    <v>638711136000000000,639284108510002896,0</v>
    <v>0</v>
    <v>bkhl4c</v>
    <v>XIDX:SAPX</v>
    <v>134</v>
  </rv>
  <rv s="1">
    <v>1</v>
    <v>XIDX:SAPX</v>
    <v>Daily</v>
    <v>46111</v>
    <v>46111</v>
    <v>0</v>
    <v>1</v>
    <v>639104256000000000,639284108506339535,0</v>
    <v>0</v>
    <v>bkhl4c</v>
    <v>XIDX:SAPX</v>
    <v>349</v>
  </rv>
  <rv s="1">
    <v>1</v>
    <v>XIDX:DIGI</v>
    <v>Daily</v>
    <v>46021</v>
    <v>46021</v>
    <v>0</v>
    <v>1</v>
    <v>639026496000000000,639284108449061640,0</v>
    <v>0</v>
    <v>bguqr7</v>
    <v>XIDX:DIGI</v>
    <v>350</v>
  </rv>
  <rv s="1">
    <v>1</v>
    <v>XIDX:DIGI</v>
    <v>Daily</v>
    <v>43462</v>
    <v>43462</v>
    <v>0</v>
    <v>1</v>
    <v>636815520000000000,639284108475864847,0</v>
    <v>0</v>
    <v>bguqr7</v>
    <v>XIDX:DIGI</v>
    <v>110</v>
  </rv>
  <rv s="1">
    <v>1</v>
    <v>XIDX:DIGI</v>
    <v>Daily</v>
    <v>44560</v>
    <v>44560</v>
    <v>0</v>
    <v>1</v>
    <v>637764192000000000,639284108476347383,0</v>
    <v>0</v>
    <v>bguqr7</v>
    <v>XIDX:DIGI</v>
    <v>175</v>
  </rv>
  <rv s="1">
    <v>1</v>
    <v>XIDX:DIGI</v>
    <v>Daily</v>
    <v>45656</v>
    <v>45656</v>
    <v>0</v>
    <v>1</v>
    <v>638711136000000000,639284108472077382,0</v>
    <v>0</v>
    <v>bguqr7</v>
    <v>XIDX:DIGI</v>
    <v>249</v>
  </rv>
  <rv s="1">
    <v>1</v>
    <v>XIDX:DIGI</v>
    <v>Daily</v>
    <v>46203</v>
    <v>46203</v>
    <v>0</v>
    <v>1</v>
    <v>639183744000000000,639284108472537389,0</v>
    <v>0</v>
    <v>bguqr7</v>
    <v>XIDX:DIGI</v>
    <v>351</v>
  </rv>
  <rv s="1">
    <v>1</v>
    <v>XIDX:DIGI</v>
    <v>Daily</v>
    <v>44195</v>
    <v>44195</v>
    <v>0</v>
    <v>1</v>
    <v>637448832000000000,639284108491691876,0</v>
    <v>0</v>
    <v>bguqr7</v>
    <v>XIDX:DIGI</v>
    <v>19</v>
  </rv>
  <rv s="1">
    <v>1</v>
    <v>XIDX:DIGI</v>
    <v>Daily</v>
    <v>45289</v>
    <v>45289</v>
    <v>0</v>
    <v>1</v>
    <v>638394048000000000,639284108492167449,0</v>
    <v>0</v>
    <v>bguqr7</v>
    <v>XIDX:DIGI</v>
    <v>248</v>
  </rv>
  <rv s="1">
    <v>1</v>
    <v>XIDX:DIGI</v>
    <v>Daily</v>
    <v>46111</v>
    <v>46111</v>
    <v>0</v>
    <v>1</v>
    <v>639104256000000000,639284108492654681,0</v>
    <v>0</v>
    <v>bguqr7</v>
    <v>XIDX:DIGI</v>
    <v>352</v>
  </rv>
  <rv s="1">
    <v>1</v>
    <v>XIDX:DIGI</v>
    <v>Daily</v>
    <v>43829</v>
    <v>43829</v>
    <v>0</v>
    <v>1</v>
    <v>637132608000000000,639284108507784576,0</v>
    <v>0</v>
    <v>bguqr7</v>
    <v>XIDX:DIGI</v>
    <v>353</v>
  </rv>
  <rv s="1">
    <v>1</v>
    <v>XIDX:DIGI</v>
    <v>Daily</v>
    <v>44925</v>
    <v>44925</v>
    <v>0</v>
    <v>1</v>
    <v>638079552000000000,639284108508264574,0</v>
    <v>0</v>
    <v>bguqr7</v>
    <v>XIDX:DIGI</v>
    <v>138</v>
  </rv>
  <rv s="1">
    <v>1</v>
    <v>XIDX:PANI</v>
    <v>Daily</v>
    <v>43462</v>
    <v>43462</v>
    <v>0</v>
    <v>1</v>
    <v>636815520000000000,639284108449543157,0</v>
    <v>0</v>
    <v>bh3952</v>
    <v>XIDX:PANI</v>
    <v>354</v>
  </rv>
  <rv s="1">
    <v>1</v>
    <v>XIDX:PANI</v>
    <v>Daily</v>
    <v>44925</v>
    <v>44925</v>
    <v>0</v>
    <v>1</v>
    <v>638079552000000000,639284108450033175,0</v>
    <v>0</v>
    <v>bh3952</v>
    <v>XIDX:PANI</v>
    <v>355</v>
  </rv>
  <rv s="1">
    <v>1</v>
    <v>XIDX:PANI</v>
    <v>Daily</v>
    <v>44195</v>
    <v>44195</v>
    <v>0</v>
    <v>1</v>
    <v>637448832000000000,639284108473503065,0</v>
    <v>0</v>
    <v>bh3952</v>
    <v>XIDX:PANI</v>
    <v>356</v>
  </rv>
  <rv s="1">
    <v>1</v>
    <v>XIDX:PANI</v>
    <v>Daily</v>
    <v>45289</v>
    <v>45289</v>
    <v>0</v>
    <v>1</v>
    <v>638394048000000000,639284108473973087,0</v>
    <v>0</v>
    <v>bh3952</v>
    <v>XIDX:PANI</v>
    <v>357</v>
  </rv>
  <rv s="1">
    <v>1</v>
    <v>XIDX:PANI</v>
    <v>Daily</v>
    <v>46203</v>
    <v>46203</v>
    <v>0</v>
    <v>1</v>
    <v>639183744000000000,639284108474453072,0</v>
    <v>0</v>
    <v>bh3952</v>
    <v>XIDX:PANI</v>
    <v>358</v>
  </rv>
  <rv s="1">
    <v>1</v>
    <v>XIDX:PANI</v>
    <v>Daily</v>
    <v>44560</v>
    <v>44560</v>
    <v>0</v>
    <v>1</v>
    <v>637764192000000000,639284108493132962,0</v>
    <v>0</v>
    <v>bh3952</v>
    <v>XIDX:PANI</v>
    <v>359</v>
  </rv>
  <rv s="1">
    <v>1</v>
    <v>XIDX:PANI</v>
    <v>Daily</v>
    <v>46021</v>
    <v>46021</v>
    <v>0</v>
    <v>1</v>
    <v>639026496000000000,639284108488922985,0</v>
    <v>0</v>
    <v>bh3952</v>
    <v>XIDX:PANI</v>
    <v>360</v>
  </rv>
  <rv s="1">
    <v>1</v>
    <v>XIDX:PANI</v>
    <v>Daily</v>
    <v>43829</v>
    <v>43829</v>
    <v>0</v>
    <v>1</v>
    <v>637132608000000000,639284108508739526,0</v>
    <v>0</v>
    <v>bh3952</v>
    <v>XIDX:PANI</v>
    <v>361</v>
  </rv>
  <rv s="1">
    <v>1</v>
    <v>XIDX:PANI</v>
    <v>Daily</v>
    <v>45656</v>
    <v>45656</v>
    <v>0</v>
    <v>1</v>
    <v>638711136000000000,639284108509209520,0</v>
    <v>0</v>
    <v>bh3952</v>
    <v>XIDX:PANI</v>
    <v>362</v>
  </rv>
  <rv s="1">
    <v>1</v>
    <v>XIDX:PANI</v>
    <v>Daily</v>
    <v>46111</v>
    <v>46111</v>
    <v>0</v>
    <v>1</v>
    <v>639104256000000000,639284108509699522,0</v>
    <v>0</v>
    <v>bh3952</v>
    <v>XIDX:PANI</v>
    <v>363</v>
  </rv>
  <rv s="1">
    <v>1</v>
    <v>XIDX:LAND</v>
    <v>Daily</v>
    <v>44195</v>
    <v>44195</v>
    <v>0</v>
    <v>1</v>
    <v>637448832000000000,639284108447517369,0</v>
    <v>0</v>
    <v>bgwfxm</v>
    <v>XIDX:LAND</v>
    <v>364</v>
  </rv>
  <rv s="1">
    <v>1</v>
    <v>XIDX:LAND</v>
    <v>Daily</v>
    <v>45289</v>
    <v>45289</v>
    <v>0</v>
    <v>1</v>
    <v>638394048000000000,639284108447994337,0</v>
    <v>0</v>
    <v>bgwfxm</v>
    <v>XIDX:LAND</v>
    <v>249</v>
  </rv>
  <rv s="1">
    <v>1</v>
    <v>XIDX:LAND</v>
    <v>Daily</v>
    <v>46021</v>
    <v>46021</v>
    <v>0</v>
    <v>1</v>
    <v>639026496000000000,639284108448476469,0</v>
    <v>0</v>
    <v>bgwfxm</v>
    <v>XIDX:LAND</v>
    <v>176</v>
  </rv>
  <rv s="1">
    <v>1</v>
    <v>XIDX:LAND</v>
    <v>Daily</v>
    <v>46203</v>
    <v>46203</v>
    <v>0</v>
    <v>1</v>
    <v>639183744000000000,639284108448946465,0</v>
    <v>0</v>
    <v>bgwfxm</v>
    <v>XIDX:LAND</v>
    <v>143</v>
  </rv>
  <rv s="1">
    <v>1</v>
    <v>XIDX:LAND</v>
    <v>Daily</v>
    <v>43462</v>
    <v>43462</v>
    <v>0</v>
    <v>1</v>
    <v>636815520000000000,639284108490326965,0</v>
    <v>0</v>
    <v>bgwfxm</v>
    <v>XIDX:LAND</v>
    <v>365</v>
  </rv>
  <rv s="1">
    <v>1</v>
    <v>XIDX:LAND</v>
    <v>Daily</v>
    <v>43829</v>
    <v>43829</v>
    <v>0</v>
    <v>1</v>
    <v>637132608000000000,639284108490805988,0</v>
    <v>0</v>
    <v>bgwfxm</v>
    <v>XIDX:LAND</v>
    <v>366</v>
  </rv>
  <rv s="1">
    <v>1</v>
    <v>XIDX:LAND</v>
    <v>Daily</v>
    <v>44560</v>
    <v>44560</v>
    <v>0</v>
    <v>1</v>
    <v>637764192000000000,639284108491273864,0</v>
    <v>0</v>
    <v>bgwfxm</v>
    <v>XIDX:LAND</v>
    <v>183</v>
  </rv>
  <rv s="1">
    <v>1</v>
    <v>XIDX:LAND</v>
    <v>Daily</v>
    <v>45656</v>
    <v>45656</v>
    <v>0</v>
    <v>1</v>
    <v>638711136000000000,639284108491746944,0</v>
    <v>0</v>
    <v>bgwfxm</v>
    <v>XIDX:LAND</v>
    <v>367</v>
  </rv>
  <rv s="1">
    <v>1</v>
    <v>XIDX:LAND</v>
    <v>Daily</v>
    <v>46111</v>
    <v>46111</v>
    <v>0</v>
    <v>1</v>
    <v>639104256000000000,639284108492223876,0</v>
    <v>0</v>
    <v>bgwfxm</v>
    <v>XIDX:LAND</v>
    <v>212</v>
  </rv>
  <rv s="1">
    <v>1</v>
    <v>XIDX:LAND</v>
    <v>Daily</v>
    <v>44925</v>
    <v>44925</v>
    <v>0</v>
    <v>1</v>
    <v>638079552000000000,639284108507235782,0</v>
    <v>0</v>
    <v>bgwfxm</v>
    <v>XIDX:LAND</v>
    <v>138</v>
  </rv>
  <rv s="1">
    <v>1</v>
    <v>XIDX:ANDI</v>
    <v>Daily</v>
    <v>43462</v>
    <v>43462</v>
    <v>0</v>
    <v>1</v>
    <v>636815520000000000,639284108449431455,0</v>
    <v>0</v>
    <v>bgrwf2</v>
    <v>XIDX:ANDI</v>
    <v>19</v>
  </rv>
  <rv s="1">
    <v>1</v>
    <v>XIDX:ANDI</v>
    <v>Daily</v>
    <v>44925</v>
    <v>44925</v>
    <v>0</v>
    <v>1</v>
    <v>638079552000000000,639284108449900035,0</v>
    <v>0</v>
    <v>bgrwf2</v>
    <v>XIDX:ANDI</v>
    <v>138</v>
  </rv>
  <rv s="1">
    <v>1</v>
    <v>XIDX:ANDI</v>
    <v>Daily</v>
    <v>46021</v>
    <v>46021</v>
    <v>0</v>
    <v>1</v>
    <v>639026496000000000,639284108450383672,0</v>
    <v>0</v>
    <v>bgrwf2</v>
    <v>XIDX:ANDI</v>
    <v>250</v>
  </rv>
  <rv s="1">
    <v>1</v>
    <v>XIDX:ANDI</v>
    <v>Daily</v>
    <v>44195</v>
    <v>44195</v>
    <v>0</v>
    <v>1</v>
    <v>637448832000000000,639284108476341348,0</v>
    <v>0</v>
    <v>bgrwf2</v>
    <v>XIDX:ANDI</v>
    <v>152</v>
  </rv>
  <rv s="1">
    <v>1</v>
    <v>XIDX:ANDI</v>
    <v>Daily</v>
    <v>45656</v>
    <v>45656</v>
    <v>0</v>
    <v>1</v>
    <v>638711136000000000,639284108472051376,0</v>
    <v>0</v>
    <v>bgrwf2</v>
    <v>XIDX:ANDI</v>
    <v>368</v>
  </rv>
  <rv s="1">
    <v>1</v>
    <v>XIDX:ANDI</v>
    <v>Daily</v>
    <v>46111</v>
    <v>46111</v>
    <v>0</v>
    <v>1</v>
    <v>639104256000000000,639284108472521372,0</v>
    <v>0</v>
    <v>bgrwf2</v>
    <v>XIDX:ANDI</v>
    <v>369</v>
  </rv>
  <rv s="1">
    <v>1</v>
    <v>XIDX:ANDI</v>
    <v>Daily</v>
    <v>43829</v>
    <v>43829</v>
    <v>0</v>
    <v>1</v>
    <v>637132608000000000,639284108492701257,0</v>
    <v>0</v>
    <v>bgrwf2</v>
    <v>XIDX:ANDI</v>
    <v>138</v>
  </rv>
  <rv s="1">
    <v>1</v>
    <v>XIDX:ANDI</v>
    <v>Daily</v>
    <v>45289</v>
    <v>45289</v>
    <v>0</v>
    <v>1</v>
    <v>638394048000000000,639284108493171257,0</v>
    <v>0</v>
    <v>bgrwf2</v>
    <v>XIDX:ANDI</v>
    <v>138</v>
  </rv>
  <rv s="1">
    <v>1</v>
    <v>XIDX:ANDI</v>
    <v>Daily</v>
    <v>46203</v>
    <v>46203</v>
    <v>0</v>
    <v>1</v>
    <v>639183744000000000,639284108489411261,0</v>
    <v>0</v>
    <v>bgrwf2</v>
    <v>XIDX:ANDI</v>
    <v>367</v>
  </rv>
  <rv s="1">
    <v>1</v>
    <v>XIDX:ANDI</v>
    <v>Daily</v>
    <v>44560</v>
    <v>44560</v>
    <v>0</v>
    <v>1</v>
    <v>637764192000000000,639284108507711215,0</v>
    <v>0</v>
    <v>bgrwf2</v>
    <v>XIDX:ANDI</v>
    <v>138</v>
  </rv>
  <rv s="1">
    <v>1</v>
    <v>XIDX:FILM</v>
    <v>Daily</v>
    <v>46021</v>
    <v>46021</v>
    <v>0</v>
    <v>1</v>
    <v>639026496000000000,639284108450876437,0</v>
    <v>0</v>
    <v>bgva7w</v>
    <v>XIDX:FILM</v>
    <v>370</v>
  </rv>
  <rv s="1">
    <v>1</v>
    <v>XIDX:FILM</v>
    <v>Daily</v>
    <v>43829</v>
    <v>43829</v>
    <v>0</v>
    <v>1</v>
    <v>637132608000000000,639284108473004050,0</v>
    <v>0</v>
    <v>bgva7w</v>
    <v>XIDX:FILM</v>
    <v>371</v>
  </rv>
  <rv s="1">
    <v>1</v>
    <v>XIDX:FILM</v>
    <v>Daily</v>
    <v>45289</v>
    <v>45289</v>
    <v>0</v>
    <v>1</v>
    <v>638394048000000000,639284108473486194,0</v>
    <v>0</v>
    <v>bgva7w</v>
    <v>XIDX:FILM</v>
    <v>372</v>
  </rv>
  <rv s="1">
    <v>1</v>
    <v>XIDX:FILM</v>
    <v>Daily</v>
    <v>44195</v>
    <v>44195</v>
    <v>0</v>
    <v>1</v>
    <v>637448832000000000,639284108490356963,0</v>
    <v>0</v>
    <v>bgva7w</v>
    <v>XIDX:FILM</v>
    <v>373</v>
  </rv>
  <rv s="1">
    <v>1</v>
    <v>XIDX:FILM</v>
    <v>Daily</v>
    <v>44925</v>
    <v>44925</v>
    <v>0</v>
    <v>1</v>
    <v>638079552000000000,639284108490835992,0</v>
    <v>0</v>
    <v>bgva7w</v>
    <v>XIDX:FILM</v>
    <v>374</v>
  </rv>
  <rv s="1">
    <v>1</v>
    <v>XIDX:FILM</v>
    <v>Daily</v>
    <v>46203</v>
    <v>46203</v>
    <v>0</v>
    <v>1</v>
    <v>639183744000000000,639284108491315990,0</v>
    <v>0</v>
    <v>bgva7w</v>
    <v>XIDX:FILM</v>
    <v>375</v>
  </rv>
  <rv s="1">
    <v>1</v>
    <v>XIDX:FILM</v>
    <v>Daily</v>
    <v>43462</v>
    <v>43462</v>
    <v>0</v>
    <v>1</v>
    <v>636815520000000000,639284108508183684,0</v>
    <v>0</v>
    <v>bgva7w</v>
    <v>XIDX:FILM</v>
    <v>376</v>
  </rv>
  <rv s="1">
    <v>1</v>
    <v>XIDX:FILM</v>
    <v>Daily</v>
    <v>44560</v>
    <v>44560</v>
    <v>0</v>
    <v>1</v>
    <v>637764192000000000,639284108508655787,0</v>
    <v>0</v>
    <v>bgva7w</v>
    <v>XIDX:FILM</v>
    <v>377</v>
  </rv>
  <rv s="1">
    <v>1</v>
    <v>XIDX:FILM</v>
    <v>Daily</v>
    <v>45656</v>
    <v>45656</v>
    <v>0</v>
    <v>1</v>
    <v>638711136000000000,639284108509135758,0</v>
    <v>0</v>
    <v>bgva7w</v>
    <v>XIDX:FILM</v>
    <v>378</v>
  </rv>
  <rv s="1">
    <v>1</v>
    <v>XIDX:FILM</v>
    <v>Daily</v>
    <v>46111</v>
    <v>46111</v>
    <v>0</v>
    <v>1</v>
    <v>639104256000000000,639284108509605756,0</v>
    <v>0</v>
    <v>bgva7w</v>
    <v>XIDX:FILM</v>
    <v>379</v>
  </rv>
  <rv s="1">
    <v>1</v>
    <v>XIDX:NUSA</v>
    <v>Daily</v>
    <v>43462</v>
    <v>43462</v>
    <v>0</v>
    <v>1</v>
    <v>636815520000000000,639284108446645076,0</v>
    <v>0</v>
    <v>bh2dzr</v>
    <v>XIDX:NUSA</v>
    <v>380</v>
  </rv>
  <rv s="1">
    <v>1</v>
    <v>XIDX:NUSA</v>
    <v>Daily</v>
    <v>46111</v>
    <v>46111</v>
    <v>0</v>
    <v>1</v>
    <v>639104256000000000,639284108447117333,0</v>
    <v>0</v>
    <v>bh2dzr</v>
    <v>XIDX:NUSA</v>
    <v>133</v>
  </rv>
  <rv s="1">
    <v>1</v>
    <v>XIDX:NUSA</v>
    <v>Daily</v>
    <v>46203</v>
    <v>46203</v>
    <v>0</v>
    <v>1</v>
    <v>639183744000000000,639284108473964857,0</v>
    <v>0</v>
    <v>bh2dzr</v>
    <v>XIDX:NUSA</v>
    <v>133</v>
  </rv>
  <rv s="1">
    <v>1</v>
    <v>XIDX:POLA</v>
    <v>Daily</v>
    <v>43462</v>
    <v>43462</v>
    <v>0</v>
    <v>1</v>
    <v>636815520000000000,639284108456218873,0</v>
    <v>0</v>
    <v>bnw452</v>
    <v>XIDX:POLA</v>
    <v>381</v>
  </rv>
  <rv s="1">
    <v>1</v>
    <v>XIDX:POLA</v>
    <v>Daily</v>
    <v>43829</v>
    <v>43829</v>
    <v>0</v>
    <v>1</v>
    <v>637132608000000000,639284108456694453,0</v>
    <v>0</v>
    <v>bnw452</v>
    <v>XIDX:POLA</v>
    <v>133</v>
  </rv>
  <rv s="1">
    <v>1</v>
    <v>XIDX:POLA</v>
    <v>Daily</v>
    <v>44195</v>
    <v>44195</v>
    <v>0</v>
    <v>1</v>
    <v>637448832000000000,639284108457168855,0</v>
    <v>0</v>
    <v>bnw452</v>
    <v>XIDX:POLA</v>
    <v>133</v>
  </rv>
  <rv s="1">
    <v>1</v>
    <v>XIDX:POLA</v>
    <v>Daily</v>
    <v>44560</v>
    <v>44560</v>
    <v>0</v>
    <v>1</v>
    <v>637764192000000000,639284108457654446,0</v>
    <v>0</v>
    <v>bnw452</v>
    <v>XIDX:POLA</v>
    <v>382</v>
  </rv>
  <rv s="1">
    <v>1</v>
    <v>XIDX:POLA</v>
    <v>Daily</v>
    <v>44925</v>
    <v>44925</v>
    <v>0</v>
    <v>1</v>
    <v>638079552000000000,639284108458130166,0</v>
    <v>0</v>
    <v>bnw452</v>
    <v>XIDX:POLA</v>
    <v>243</v>
  </rv>
  <rv s="1">
    <v>1</v>
    <v>XIDX:POLA</v>
    <v>Daily</v>
    <v>45289</v>
    <v>45289</v>
    <v>0</v>
    <v>1</v>
    <v>638394048000000000,639284108458610158,0</v>
    <v>0</v>
    <v>bnw452</v>
    <v>XIDX:POLA</v>
    <v>138</v>
  </rv>
  <rv s="1">
    <v>1</v>
    <v>XIDX:POLA</v>
    <v>Daily</v>
    <v>45656</v>
    <v>45656</v>
    <v>0</v>
    <v>1</v>
    <v>638711136000000000,639284108459074437,0</v>
    <v>0</v>
    <v>bnw452</v>
    <v>XIDX:POLA</v>
    <v>383</v>
  </rv>
  <rv s="1">
    <v>1</v>
    <v>XIDX:POLA</v>
    <v>Daily</v>
    <v>46021</v>
    <v>46021</v>
    <v>0</v>
    <v>1</v>
    <v>639026496000000000,639284108459550172,0</v>
    <v>0</v>
    <v>bnw452</v>
    <v>XIDX:POLA</v>
    <v>155</v>
  </rv>
  <rv s="1">
    <v>1</v>
    <v>XIDX:POLA</v>
    <v>Daily</v>
    <v>46203</v>
    <v>46203</v>
    <v>0</v>
    <v>1</v>
    <v>639183744000000000,639284108463124413,0</v>
    <v>0</v>
    <v>bnw452</v>
    <v>XIDX:POLA</v>
    <v>149</v>
  </rv>
  <rv s="1">
    <v>1</v>
    <v>XIDX:POLA</v>
    <v>Daily</v>
    <v>46111</v>
    <v>46111</v>
    <v>0</v>
    <v>1</v>
    <v>639104256000000000,639284108463594410,0</v>
    <v>0</v>
    <v>bnw452</v>
    <v>XIDX:POLA</v>
    <v>176</v>
  </rv>
  <rv s="1">
    <v>1</v>
    <v>XIDX:MGRO</v>
    <v>Daily</v>
    <v>43462</v>
    <v>43462</v>
    <v>0</v>
    <v>1</v>
    <v>636815520000000000,639284108447596479,0</v>
    <v>0</v>
    <v>bgxdcw</v>
    <v>XIDX:MGRO</v>
    <v>384</v>
  </rv>
  <rv s="1">
    <v>1</v>
    <v>XIDX:MGRO</v>
    <v>Daily</v>
    <v>44925</v>
    <v>44925</v>
    <v>0</v>
    <v>1</v>
    <v>638079552000000000,639284108448076481,0</v>
    <v>0</v>
    <v>bgxdcw</v>
    <v>XIDX:MGRO</v>
    <v>385</v>
  </rv>
  <rv s="1">
    <v>1</v>
    <v>XIDX:MGRO</v>
    <v>Daily</v>
    <v>44195</v>
    <v>44195</v>
    <v>0</v>
    <v>1</v>
    <v>637448832000000000,639284108475036184,0</v>
    <v>0</v>
    <v>bgxdcw</v>
    <v>XIDX:MGRO</v>
    <v>386</v>
  </rv>
  <rv s="1">
    <v>1</v>
    <v>XIDX:MGRO</v>
    <v>Daily</v>
    <v>45656</v>
    <v>45656</v>
    <v>0</v>
    <v>1</v>
    <v>638711136000000000,639284108475506183,0</v>
    <v>0</v>
    <v>bgxdcw</v>
    <v>XIDX:MGRO</v>
    <v>288</v>
  </rv>
  <rv s="1">
    <v>1</v>
    <v>XIDX:MGRO</v>
    <v>Daily</v>
    <v>46111</v>
    <v>46111</v>
    <v>0</v>
    <v>1</v>
    <v>639104256000000000,639284108475987088,0</v>
    <v>0</v>
    <v>bgxdcw</v>
    <v>XIDX:MGRO</v>
    <v>387</v>
  </rv>
  <rv s="1">
    <v>1</v>
    <v>XIDX:MGRO</v>
    <v>Daily</v>
    <v>44560</v>
    <v>44560</v>
    <v>0</v>
    <v>1</v>
    <v>637764192000000000,639284108491785975,0</v>
    <v>0</v>
    <v>bgxdcw</v>
    <v>XIDX:MGRO</v>
    <v>165</v>
  </rv>
  <rv s="1">
    <v>1</v>
    <v>XIDX:MGRO</v>
    <v>Daily</v>
    <v>46021</v>
    <v>46021</v>
    <v>0</v>
    <v>1</v>
    <v>639026496000000000,639284108492255970,0</v>
    <v>0</v>
    <v>bgxdcw</v>
    <v>XIDX:MGRO</v>
    <v>330</v>
  </rv>
  <rv s="1">
    <v>1</v>
    <v>XIDX:MGRO</v>
    <v>Daily</v>
    <v>43829</v>
    <v>43829</v>
    <v>0</v>
    <v>1</v>
    <v>637132608000000000,639284108510555740,0</v>
    <v>0</v>
    <v>bgxdcw</v>
    <v>XIDX:MGRO</v>
    <v>315</v>
  </rv>
  <rv s="1">
    <v>1</v>
    <v>XIDX:MGRO</v>
    <v>Daily</v>
    <v>45289</v>
    <v>45289</v>
    <v>0</v>
    <v>1</v>
    <v>638394048000000000,639284108506363707,0</v>
    <v>0</v>
    <v>bgxdcw</v>
    <v>XIDX:MGRO</v>
    <v>388</v>
  </rv>
  <rv s="1">
    <v>1</v>
    <v>XIDX:MGRO</v>
    <v>Daily</v>
    <v>46203</v>
    <v>46203</v>
    <v>0</v>
    <v>1</v>
    <v>639183744000000000,639284108506833704,0</v>
    <v>0</v>
    <v>bgxdcw</v>
    <v>XIDX:MGRO</v>
    <v>161</v>
  </rv>
  <rv s="1">
    <v>1</v>
    <v>XIDX:NFCX</v>
    <v>Daily</v>
    <v>43829</v>
    <v>43829</v>
    <v>0</v>
    <v>1</v>
    <v>637132608000000000,639284108448562324,0</v>
    <v>0</v>
    <v>bh2cm7</v>
    <v>XIDX:NFCX</v>
    <v>389</v>
  </rv>
  <rv s="1">
    <v>1</v>
    <v>XIDX:NFCX</v>
    <v>Daily</v>
    <v>45656</v>
    <v>45656</v>
    <v>0</v>
    <v>1</v>
    <v>638711136000000000,639284108449044617,0</v>
    <v>0</v>
    <v>bh2cm7</v>
    <v>XIDX:NFCX</v>
    <v>390</v>
  </rv>
  <rv s="1">
    <v>1</v>
    <v>XIDX:NFCX</v>
    <v>Daily</v>
    <v>46111</v>
    <v>46111</v>
    <v>0</v>
    <v>1</v>
    <v>639104256000000000,639284108449508649,0</v>
    <v>0</v>
    <v>bh2cm7</v>
    <v>XIDX:NFCX</v>
    <v>391</v>
  </rv>
  <rv s="1">
    <v>1</v>
    <v>XIDX:NFCX</v>
    <v>Daily</v>
    <v>44195</v>
    <v>44195</v>
    <v>0</v>
    <v>1</v>
    <v>637448832000000000,639284108472355002,0</v>
    <v>0</v>
    <v>bh2cm7</v>
    <v>XIDX:NFCX</v>
    <v>392</v>
  </rv>
  <rv s="1">
    <v>1</v>
    <v>XIDX:NFCX</v>
    <v>Daily</v>
    <v>45289</v>
    <v>45289</v>
    <v>0</v>
    <v>1</v>
    <v>638394048000000000,639284108472832479,0</v>
    <v>0</v>
    <v>bh2cm7</v>
    <v>XIDX:NFCX</v>
    <v>393</v>
  </rv>
  <rv s="1">
    <v>1</v>
    <v>XIDX:NFCX</v>
    <v>Daily</v>
    <v>46203</v>
    <v>46203</v>
    <v>0</v>
    <v>1</v>
    <v>639183744000000000,639284108473298381,0</v>
    <v>0</v>
    <v>bh2cm7</v>
    <v>XIDX:NFCX</v>
    <v>133</v>
  </rv>
  <rv s="1">
    <v>1</v>
    <v>XIDX:NFCX</v>
    <v>Daily</v>
    <v>44925</v>
    <v>44925</v>
    <v>0</v>
    <v>1</v>
    <v>638079552000000000,639284108492738235,0</v>
    <v>0</v>
    <v>bh2cm7</v>
    <v>XIDX:NFCX</v>
    <v>394</v>
  </rv>
  <rv s="1">
    <v>1</v>
    <v>XIDX:NFCX</v>
    <v>Daily</v>
    <v>43462</v>
    <v>43462</v>
    <v>0</v>
    <v>1</v>
    <v>636815520000000000,639284108507312701,0</v>
    <v>0</v>
    <v>bh2cm7</v>
    <v>XIDX:NFCX</v>
    <v>395</v>
  </rv>
  <rv s="1">
    <v>1</v>
    <v>XIDX:NFCX</v>
    <v>Daily</v>
    <v>44560</v>
    <v>44560</v>
    <v>0</v>
    <v>1</v>
    <v>637764192000000000,639284108507788082,0</v>
    <v>0</v>
    <v>bh2cm7</v>
    <v>XIDX:NFCX</v>
    <v>396</v>
  </rv>
  <rv s="1">
    <v>1</v>
    <v>XIDX:NFCX</v>
    <v>Daily</v>
    <v>46021</v>
    <v>46021</v>
    <v>0</v>
    <v>1</v>
    <v>639026496000000000,639284108508258066,0</v>
    <v>0</v>
    <v>bh2cm7</v>
    <v>XIDX:NFCX</v>
    <v>397</v>
  </rv>
  <rv s="1">
    <v>1</v>
    <v>XIDX:POLL</v>
    <v>Daily</v>
    <v>45656</v>
    <v>45656</v>
    <v>0</v>
    <v>1</v>
    <v>638711136000000000,639284108449987350,0</v>
    <v>0</v>
    <v>bh3ch7</v>
    <v>XIDX:POLL</v>
    <v>133</v>
  </rv>
  <rv s="1">
    <v>1</v>
    <v>XIDX:POLL</v>
    <v>Daily</v>
    <v>46111</v>
    <v>46111</v>
    <v>0</v>
    <v>1</v>
    <v>639104256000000000,639284108450466443,0</v>
    <v>0</v>
    <v>bh3ch7</v>
    <v>XIDX:POLL</v>
    <v>133</v>
  </rv>
  <rv s="1">
    <v>1</v>
    <v>XIDX:POLL</v>
    <v>Daily</v>
    <v>44195</v>
    <v>44195</v>
    <v>0</v>
    <v>1</v>
    <v>637448832000000000,639284108474256189,0</v>
    <v>0</v>
    <v>bh3ch7</v>
    <v>XIDX:POLL</v>
    <v>398</v>
  </rv>
  <rv s="1">
    <v>1</v>
    <v>XIDX:POLL</v>
    <v>Daily</v>
    <v>45289</v>
    <v>45289</v>
    <v>0</v>
    <v>1</v>
    <v>638394048000000000,639284108474746183,0</v>
    <v>0</v>
    <v>bh3ch7</v>
    <v>XIDX:POLL</v>
    <v>132</v>
  </rv>
  <rv s="1">
    <v>1</v>
    <v>XIDX:POLL</v>
    <v>Daily</v>
    <v>46203</v>
    <v>46203</v>
    <v>0</v>
    <v>1</v>
    <v>639183744000000000,639284108475216185,0</v>
    <v>0</v>
    <v>bh3ch7</v>
    <v>XIDX:POLL</v>
    <v>133</v>
  </rv>
  <rv s="1">
    <v>1</v>
    <v>XIDX:POLL</v>
    <v>Daily</v>
    <v>43462</v>
    <v>43462</v>
    <v>0</v>
    <v>1</v>
    <v>636815520000000000,639284108493215966,0</v>
    <v>0</v>
    <v>bh3ch7</v>
    <v>XIDX:POLL</v>
    <v>397</v>
  </rv>
  <rv s="1">
    <v>1</v>
    <v>XIDX:POLL</v>
    <v>Daily</v>
    <v>44560</v>
    <v>44560</v>
    <v>0</v>
    <v>1</v>
    <v>637764192000000000,639284108493696918,0</v>
    <v>0</v>
    <v>bh3ch7</v>
    <v>XIDX:POLL</v>
    <v>399</v>
  </rv>
  <rv s="1">
    <v>1</v>
    <v>XIDX:POLL</v>
    <v>Daily</v>
    <v>46021</v>
    <v>46021</v>
    <v>0</v>
    <v>1</v>
    <v>639026496000000000,639284108489676994,0</v>
    <v>0</v>
    <v>bh3ch7</v>
    <v>XIDX:POLL</v>
    <v>133</v>
  </rv>
  <rv s="1">
    <v>1</v>
    <v>XIDX:POLL</v>
    <v>Daily</v>
    <v>43829</v>
    <v>43829</v>
    <v>0</v>
    <v>1</v>
    <v>637132608000000000,639284108508735769,0</v>
    <v>0</v>
    <v>bh3ch7</v>
    <v>XIDX:POLL</v>
    <v>400</v>
  </rv>
  <rv s="1">
    <v>1</v>
    <v>XIDX:POLL</v>
    <v>Daily</v>
    <v>44925</v>
    <v>44925</v>
    <v>0</v>
    <v>1</v>
    <v>638079552000000000,639284108509205755,0</v>
    <v>0</v>
    <v>bh3ch7</v>
    <v>XIDX:POLL</v>
    <v>269</v>
  </rv>
  <rv s="1">
    <v>1</v>
    <v>XIDX:BPTR</v>
    <v>Daily</v>
    <v>44560</v>
    <v>44560</v>
    <v>0</v>
    <v>1</v>
    <v>637764192000000000,639284108450938619,0</v>
    <v>0</v>
    <v>bgth1h</v>
    <v>XIDX:BPTR</v>
    <v>18</v>
  </rv>
  <rv s="1">
    <v>1</v>
    <v>XIDX:BPTR</v>
    <v>Daily</v>
    <v>43462</v>
    <v>43462</v>
    <v>0</v>
    <v>1</v>
    <v>636815520000000000,639284108475688360,0</v>
    <v>0</v>
    <v>bgth1h</v>
    <v>XIDX:BPTR</v>
    <v>306</v>
  </rv>
  <rv s="1">
    <v>1</v>
    <v>XIDX:BPTR</v>
    <v>Daily</v>
    <v>44925</v>
    <v>44925</v>
    <v>0</v>
    <v>1</v>
    <v>638079552000000000,639284108476165054,0</v>
    <v>0</v>
    <v>bgth1h</v>
    <v>XIDX:BPTR</v>
    <v>401</v>
  </rv>
  <rv s="1">
    <v>1</v>
    <v>XIDX:BPTR</v>
    <v>Daily</v>
    <v>46021</v>
    <v>46021</v>
    <v>0</v>
    <v>1</v>
    <v>639026496000000000,639284108476638343,0</v>
    <v>0</v>
    <v>bgth1h</v>
    <v>XIDX:BPTR</v>
    <v>28</v>
  </rv>
  <rv s="1">
    <v>1</v>
    <v>XIDX:BPTR</v>
    <v>Daily</v>
    <v>44195</v>
    <v>44195</v>
    <v>0</v>
    <v>1</v>
    <v>637448832000000000,639284108490162588,0</v>
    <v>0</v>
    <v>bgth1h</v>
    <v>XIDX:BPTR</v>
    <v>268</v>
  </rv>
  <rv s="1">
    <v>1</v>
    <v>XIDX:BPTR</v>
    <v>Daily</v>
    <v>45656</v>
    <v>45656</v>
    <v>0</v>
    <v>1</v>
    <v>638711136000000000,639284108490642573,0</v>
    <v>0</v>
    <v>bgth1h</v>
    <v>XIDX:BPTR</v>
    <v>226</v>
  </rv>
  <rv s="1">
    <v>1</v>
    <v>XIDX:BPTR</v>
    <v>Daily</v>
    <v>46111</v>
    <v>46111</v>
    <v>0</v>
    <v>1</v>
    <v>639104256000000000,639284108491115247,0</v>
    <v>0</v>
    <v>bgth1h</v>
    <v>XIDX:BPTR</v>
    <v>267</v>
  </rv>
  <rv s="1">
    <v>1</v>
    <v>XIDX:BPTR</v>
    <v>Daily</v>
    <v>43829</v>
    <v>43829</v>
    <v>0</v>
    <v>1</v>
    <v>637132608000000000,639284108510152741,0</v>
    <v>0</v>
    <v>bgth1h</v>
    <v>XIDX:BPTR</v>
    <v>28</v>
  </rv>
  <rv s="1">
    <v>1</v>
    <v>XIDX:BPTR</v>
    <v>Daily</v>
    <v>45289</v>
    <v>45289</v>
    <v>0</v>
    <v>1</v>
    <v>638394048000000000,639284108510632739,0</v>
    <v>0</v>
    <v>bgth1h</v>
    <v>XIDX:BPTR</v>
    <v>183</v>
  </rv>
  <rv s="1">
    <v>1</v>
    <v>XIDX:BPTR</v>
    <v>Daily</v>
    <v>46203</v>
    <v>46203</v>
    <v>0</v>
    <v>1</v>
    <v>639183744000000000,639284108506645488,0</v>
    <v>0</v>
    <v>bgth1h</v>
    <v>XIDX:BPTR</v>
    <v>325</v>
  </rv>
  <rv s="1">
    <v>1</v>
    <v>XIDX:RISE</v>
    <v>Daily</v>
    <v>44195</v>
    <v>44195</v>
    <v>0</v>
    <v>1</v>
    <v>637448832000000000,639284108447107314,0</v>
    <v>0</v>
    <v>bh3par</v>
    <v>XIDX:RISE</v>
    <v>402</v>
  </rv>
  <rv s="1">
    <v>1</v>
    <v>XIDX:RISE</v>
    <v>Daily</v>
    <v>44560</v>
    <v>44560</v>
    <v>0</v>
    <v>1</v>
    <v>637764192000000000,639284108447805072,0</v>
    <v>0</v>
    <v>bh3par</v>
    <v>XIDX:RISE</v>
    <v>403</v>
  </rv>
  <rv s="1">
    <v>1</v>
    <v>XIDX:RISE</v>
    <v>Daily</v>
    <v>46021</v>
    <v>46021</v>
    <v>0</v>
    <v>1</v>
    <v>639026496000000000,639284108448287319,0</v>
    <v>0</v>
    <v>bh3par</v>
    <v>XIDX:RISE</v>
    <v>404</v>
  </rv>
  <rv s="1">
    <v>1</v>
    <v>XIDX:RISE</v>
    <v>Daily</v>
    <v>45656</v>
    <v>45656</v>
    <v>0</v>
    <v>1</v>
    <v>638711136000000000,639284108472424871,0</v>
    <v>0</v>
    <v>bh3par</v>
    <v>XIDX:RISE</v>
    <v>405</v>
  </rv>
  <rv s="1">
    <v>1</v>
    <v>XIDX:RISE</v>
    <v>Daily</v>
    <v>46111</v>
    <v>46111</v>
    <v>0</v>
    <v>1</v>
    <v>639104256000000000,639284108472894869,0</v>
    <v>0</v>
    <v>bh3par</v>
    <v>XIDX:RISE</v>
    <v>406</v>
  </rv>
  <rv s="1">
    <v>1</v>
    <v>XIDX:RISE</v>
    <v>Daily</v>
    <v>43829</v>
    <v>43829</v>
    <v>0</v>
    <v>1</v>
    <v>637132608000000000,639284108491594702,0</v>
    <v>0</v>
    <v>bh3par</v>
    <v>XIDX:RISE</v>
    <v>407</v>
  </rv>
  <rv s="1">
    <v>1</v>
    <v>XIDX:RISE</v>
    <v>Daily</v>
    <v>44925</v>
    <v>44925</v>
    <v>0</v>
    <v>1</v>
    <v>638079552000000000,639284108492064692,0</v>
    <v>0</v>
    <v>bh3par</v>
    <v>XIDX:RISE</v>
    <v>408</v>
  </rv>
  <rv s="1">
    <v>1</v>
    <v>XIDX:RISE</v>
    <v>Daily</v>
    <v>43462</v>
    <v>43462</v>
    <v>0</v>
    <v>1</v>
    <v>636815520000000000,639284108507124584,0</v>
    <v>0</v>
    <v>bh3par</v>
    <v>XIDX:RISE</v>
    <v>409</v>
  </rv>
  <rv s="1">
    <v>1</v>
    <v>XIDX:RISE</v>
    <v>Daily</v>
    <v>45289</v>
    <v>45289</v>
    <v>0</v>
    <v>1</v>
    <v>638394048000000000,639284108507607522,0</v>
    <v>0</v>
    <v>bh3par</v>
    <v>XIDX:RISE</v>
    <v>410</v>
  </rv>
  <rv s="1">
    <v>1</v>
    <v>XIDX:RISE</v>
    <v>Daily</v>
    <v>46203</v>
    <v>46203</v>
    <v>0</v>
    <v>1</v>
    <v>639183744000000000,639284108508081957,0</v>
    <v>0</v>
    <v>bh3par</v>
    <v>XIDX:RISE</v>
    <v>154</v>
  </rv>
  <rv s="1">
    <v>1</v>
    <v>XIDX:IPCC</v>
    <v>Daily</v>
    <v>44195</v>
    <v>44195</v>
    <v>0</v>
    <v>1</v>
    <v>637448832000000000,639284108449250362,0</v>
    <v>0</v>
    <v>bgvlmw</v>
    <v>XIDX:IPCC</v>
    <v>168</v>
  </rv>
  <rv s="1">
    <v>1</v>
    <v>XIDX:IPCC</v>
    <v>Daily</v>
    <v>45656</v>
    <v>45656</v>
    <v>0</v>
    <v>1</v>
    <v>638711136000000000,639284108449720369,0</v>
    <v>0</v>
    <v>bgvlmw</v>
    <v>XIDX:IPCC</v>
    <v>388</v>
  </rv>
  <rv s="1">
    <v>1</v>
    <v>XIDX:IPCC</v>
    <v>Daily</v>
    <v>46111</v>
    <v>46111</v>
    <v>0</v>
    <v>1</v>
    <v>639104256000000000,639284108450200384,0</v>
    <v>0</v>
    <v>bgvlmw</v>
    <v>XIDX:IPCC</v>
    <v>411</v>
  </rv>
  <rv s="1">
    <v>1</v>
    <v>XIDX:IPCC</v>
    <v>Daily</v>
    <v>43462</v>
    <v>43462</v>
    <v>0</v>
    <v>1</v>
    <v>636815520000000000,639284108473370827,0</v>
    <v>0</v>
    <v>bgvlmw</v>
    <v>XIDX:IPCC</v>
    <v>412</v>
  </rv>
  <rv s="1">
    <v>1</v>
    <v>XIDX:IPCC</v>
    <v>Daily</v>
    <v>44560</v>
    <v>44560</v>
    <v>0</v>
    <v>1</v>
    <v>637764192000000000,639284108473866881,0</v>
    <v>0</v>
    <v>bgvlmw</v>
    <v>XIDX:IPCC</v>
    <v>413</v>
  </rv>
  <rv s="1">
    <v>1</v>
    <v>XIDX:IPCC</v>
    <v>Daily</v>
    <v>46021</v>
    <v>46021</v>
    <v>0</v>
    <v>1</v>
    <v>639026496000000000,639284108474340844,0</v>
    <v>0</v>
    <v>bgvlmw</v>
    <v>XIDX:IPCC</v>
    <v>414</v>
  </rv>
  <rv s="1">
    <v>1</v>
    <v>XIDX:IPCC</v>
    <v>Daily</v>
    <v>44925</v>
    <v>44925</v>
    <v>0</v>
    <v>1</v>
    <v>638079552000000000,639284108492531196,0</v>
    <v>0</v>
    <v>bgvlmw</v>
    <v>XIDX:IPCC</v>
    <v>60</v>
  </rv>
  <rv s="1">
    <v>1</v>
    <v>XIDX:IPCC</v>
    <v>Daily</v>
    <v>43829</v>
    <v>43829</v>
    <v>0</v>
    <v>1</v>
    <v>637132608000000000,639284108508571566,0</v>
    <v>0</v>
    <v>bgvlmw</v>
    <v>XIDX:IPCC</v>
    <v>13</v>
  </rv>
  <rv s="1">
    <v>1</v>
    <v>XIDX:IPCC</v>
    <v>Daily</v>
    <v>45289</v>
    <v>45289</v>
    <v>0</v>
    <v>1</v>
    <v>638394048000000000,639284108509074534,0</v>
    <v>0</v>
    <v>bgvlmw</v>
    <v>XIDX:IPCC</v>
    <v>26</v>
  </rv>
  <rv s="1">
    <v>1</v>
    <v>XIDX:IPCC</v>
    <v>Daily</v>
    <v>46203</v>
    <v>46203</v>
    <v>0</v>
    <v>1</v>
    <v>639183744000000000,639284108509554547,0</v>
    <v>0</v>
    <v>bgvlmw</v>
    <v>XIDX:IPCC</v>
    <v>283</v>
  </rv>
  <rv s="1">
    <v>1</v>
    <v>XIDX:TCPI</v>
    <v>Daily</v>
    <v>44560</v>
    <v>44560</v>
    <v>0</v>
    <v>1</v>
    <v>637764192000000000,639284108451164615,0</v>
    <v>0</v>
    <v>bh55nm</v>
    <v>XIDX:TCPI</v>
    <v>415</v>
  </rv>
  <rv s="1">
    <v>1</v>
    <v>XIDX:TCPI</v>
    <v>Daily</v>
    <v>46021</v>
    <v>46021</v>
    <v>0</v>
    <v>1</v>
    <v>639026496000000000,639284108446614612,0</v>
    <v>0</v>
    <v>bh55nm</v>
    <v>XIDX:TCPI</v>
    <v>416</v>
  </rv>
  <rv s="1">
    <v>1</v>
    <v>XIDX:TCPI</v>
    <v>Daily</v>
    <v>44925</v>
    <v>44925</v>
    <v>0</v>
    <v>1</v>
    <v>638079552000000000,639284108474814772,0</v>
    <v>0</v>
    <v>bh55nm</v>
    <v>XIDX:TCPI</v>
    <v>417</v>
  </rv>
  <rv s="1">
    <v>1</v>
    <v>XIDX:TCPI</v>
    <v>Daily</v>
    <v>44195</v>
    <v>44195</v>
    <v>0</v>
    <v>1</v>
    <v>637448832000000000,639284108493014881,0</v>
    <v>0</v>
    <v>bh55nm</v>
    <v>XIDX:TCPI</v>
    <v>418</v>
  </rv>
  <rv s="1">
    <v>1</v>
    <v>XIDX:TCPI</v>
    <v>Daily</v>
    <v>45656</v>
    <v>45656</v>
    <v>0</v>
    <v>1</v>
    <v>638711136000000000,639284108493474881,0</v>
    <v>0</v>
    <v>bh55nm</v>
    <v>XIDX:TCPI</v>
    <v>419</v>
  </rv>
  <rv s="1">
    <v>1</v>
    <v>XIDX:TCPI</v>
    <v>Daily</v>
    <v>46203</v>
    <v>46203</v>
    <v>0</v>
    <v>1</v>
    <v>639183744000000000,639284108493955697,0</v>
    <v>0</v>
    <v>bh55nm</v>
    <v>XIDX:TCPI</v>
    <v>420</v>
  </rv>
  <rv s="1">
    <v>1</v>
    <v>XIDX:TCPI</v>
    <v>Daily</v>
    <v>43829</v>
    <v>43829</v>
    <v>0</v>
    <v>1</v>
    <v>637132608000000000,639284108510494983,0</v>
    <v>0</v>
    <v>bh55nm</v>
    <v>XIDX:TCPI</v>
    <v>421</v>
  </rv>
  <rv s="1">
    <v>1</v>
    <v>XIDX:TCPI</v>
    <v>Daily</v>
    <v>45289</v>
    <v>45289</v>
    <v>0</v>
    <v>1</v>
    <v>638394048000000000,639284108510982068,0</v>
    <v>0</v>
    <v>bh55nm</v>
    <v>XIDX:TCPI</v>
    <v>422</v>
  </rv>
  <rv s="1">
    <v>1</v>
    <v>XIDX:TCPI</v>
    <v>Daily</v>
    <v>46111</v>
    <v>46111</v>
    <v>0</v>
    <v>1</v>
    <v>639104256000000000,639284108506614967,0</v>
    <v>0</v>
    <v>bh55nm</v>
    <v>XIDX:TCPI</v>
    <v>423</v>
  </rv>
  <rv s="1">
    <v>1</v>
    <v>XIDX:HKMU</v>
    <v>Daily</v>
    <v>43462</v>
    <v>43462</v>
    <v>0</v>
    <v>1</v>
    <v>636815520000000000,639284108465526257,0</v>
    <v>0</v>
    <v>bkgrp2</v>
    <v>XIDX:HKMU</v>
    <v>338</v>
  </rv>
  <rv s="1">
    <v>1</v>
    <v>XIDX:HKMU</v>
    <v>Daily</v>
    <v>43829</v>
    <v>43829</v>
    <v>0</v>
    <v>1</v>
    <v>637132608000000000,639284108466006244,0</v>
    <v>0</v>
    <v>bkgrp2</v>
    <v>XIDX:HKMU</v>
    <v>323</v>
  </rv>
  <rv s="1">
    <v>1</v>
    <v>XIDX:HKMU</v>
    <v>Daily</v>
    <v>44195</v>
    <v>44195</v>
    <v>0</v>
    <v>1</v>
    <v>637448832000000000,639284108466476239,0</v>
    <v>0</v>
    <v>bkgrp2</v>
    <v>XIDX:HKMU</v>
    <v>263</v>
  </rv>
  <rv s="1">
    <v>1</v>
    <v>XIDX:HKMU</v>
    <v>Daily</v>
    <v>44560</v>
    <v>44560</v>
    <v>0</v>
    <v>1</v>
    <v>637764192000000000,639284108466956236,0</v>
    <v>0</v>
    <v>bkgrp2</v>
    <v>XIDX:HKMU</v>
    <v>152</v>
  </rv>
  <rv s="1">
    <v>1</v>
    <v>XIDX:HKMU</v>
    <v>Daily</v>
    <v>44925</v>
    <v>44925</v>
    <v>0</v>
    <v>1</v>
    <v>638079552000000000,639284108467427177,0</v>
    <v>0</v>
    <v>bkgrp2</v>
    <v>XIDX:HKMU</v>
    <v>138</v>
  </rv>
  <rv s="1">
    <v>1</v>
    <v>XIDX:HKMU</v>
    <v>Daily</v>
    <v>46203</v>
    <v>46203</v>
    <v>0</v>
    <v>1</v>
    <v>639183744000000000,639284108467916276,0</v>
    <v>0</v>
    <v>bkgrp2</v>
    <v>XIDX:HKMU</v>
    <v>133</v>
  </rv>
  <rv s="1">
    <v>1</v>
    <v>XIDX:HKMU</v>
    <v>Daily</v>
    <v>46111</v>
    <v>46111</v>
    <v>0</v>
    <v>1</v>
    <v>639104256000000000,639284108468386243,0</v>
    <v>0</v>
    <v>bkgrp2</v>
    <v>XIDX:HKMU</v>
    <v>133</v>
  </rv>
  <rv s="1">
    <v>1</v>
    <v>XIDX:MAPA</v>
    <v>Daily</v>
    <v>43462</v>
    <v>43462</v>
    <v>0</v>
    <v>1</v>
    <v>636815520000000000,639284108447094599,0</v>
    <v>0</v>
    <v>bgwzm7</v>
    <v>XIDX:MAPA</v>
    <v>77</v>
  </rv>
  <rv s="1">
    <v>1</v>
    <v>XIDX:MAPA</v>
    <v>Daily</v>
    <v>44560</v>
    <v>44560</v>
    <v>0</v>
    <v>1</v>
    <v>637764192000000000,639284108447570332,0</v>
    <v>0</v>
    <v>bgwzm7</v>
    <v>XIDX:MAPA</v>
    <v>349</v>
  </rv>
  <rv s="1">
    <v>1</v>
    <v>XIDX:MAPA</v>
    <v>Daily</v>
    <v>46021</v>
    <v>46021</v>
    <v>0</v>
    <v>1</v>
    <v>639026496000000000,639284108448040340,0</v>
    <v>0</v>
    <v>bgwzm7</v>
    <v>XIDX:MAPA</v>
    <v>424</v>
  </rv>
  <rv s="1">
    <v>1</v>
    <v>XIDX:MAPA</v>
    <v>Daily</v>
    <v>44925</v>
    <v>44925</v>
    <v>0</v>
    <v>1</v>
    <v>638079552000000000,639284108475296873,0</v>
    <v>0</v>
    <v>bgwzm7</v>
    <v>XIDX:MAPA</v>
    <v>425</v>
  </rv>
  <rv s="1">
    <v>1</v>
    <v>XIDX:MAPA</v>
    <v>Daily</v>
    <v>46111</v>
    <v>46111</v>
    <v>0</v>
    <v>1</v>
    <v>639104256000000000,639284108475770867,0</v>
    <v>0</v>
    <v>bgwzm7</v>
    <v>XIDX:MAPA</v>
    <v>166</v>
  </rv>
  <rv s="1">
    <v>1</v>
    <v>XIDX:MAPA</v>
    <v>Daily</v>
    <v>44195</v>
    <v>44195</v>
    <v>0</v>
    <v>1</v>
    <v>637448832000000000,639284108490121137,0</v>
    <v>0</v>
    <v>bgwzm7</v>
    <v>XIDX:MAPA</v>
    <v>426</v>
  </rv>
  <rv s="1">
    <v>1</v>
    <v>XIDX:MAPA</v>
    <v>Daily</v>
    <v>45656</v>
    <v>45656</v>
    <v>0</v>
    <v>1</v>
    <v>638711136000000000,639284108490591164,0</v>
    <v>0</v>
    <v>bgwzm7</v>
    <v>XIDX:MAPA</v>
    <v>390</v>
  </rv>
  <rv s="1">
    <v>1</v>
    <v>XIDX:MAPA</v>
    <v>Daily</v>
    <v>43829</v>
    <v>43829</v>
    <v>0</v>
    <v>1</v>
    <v>637132608000000000,639284108507094532,0</v>
    <v>0</v>
    <v>bgwzm7</v>
    <v>XIDX:MAPA</v>
    <v>168</v>
  </rv>
  <rv s="1">
    <v>1</v>
    <v>XIDX:MAPA</v>
    <v>Daily</v>
    <v>45289</v>
    <v>45289</v>
    <v>0</v>
    <v>1</v>
    <v>638394048000000000,639284108507561551,0</v>
    <v>0</v>
    <v>bgwzm7</v>
    <v>XIDX:MAPA</v>
    <v>222</v>
  </rv>
  <rv s="1">
    <v>1</v>
    <v>XIDX:MAPA</v>
    <v>Daily</v>
    <v>46203</v>
    <v>46203</v>
    <v>0</v>
    <v>1</v>
    <v>639183744000000000,639284108508041570,0</v>
    <v>0</v>
    <v>bgwzm7</v>
    <v>XIDX:MAPA</v>
    <v>289</v>
  </rv>
  <rv s="1">
    <v>1</v>
    <v>XIDX:TNCA</v>
    <v>Daily</v>
    <v>43829</v>
    <v>43829</v>
    <v>0</v>
    <v>1</v>
    <v>637132608000000000,639284108449008698,0</v>
    <v>0</v>
    <v>bh5cim</v>
    <v>XIDX:TNCA</v>
    <v>159</v>
  </rv>
  <rv s="1">
    <v>1</v>
    <v>XIDX:TNCA</v>
    <v>Daily</v>
    <v>44925</v>
    <v>44925</v>
    <v>0</v>
    <v>1</v>
    <v>638079552000000000,639284108449474620,0</v>
    <v>0</v>
    <v>bh5cim</v>
    <v>XIDX:TNCA</v>
    <v>427</v>
  </rv>
  <rv s="1">
    <v>1</v>
    <v>XIDX:TNCA</v>
    <v>Daily</v>
    <v>43462</v>
    <v>43462</v>
    <v>0</v>
    <v>1</v>
    <v>636815520000000000,639284108476238348,0</v>
    <v>0</v>
    <v>bh5cim</v>
    <v>XIDX:TNCA</v>
    <v>116</v>
  </rv>
  <rv s="1">
    <v>1</v>
    <v>XIDX:TNCA</v>
    <v>Daily</v>
    <v>44560</v>
    <v>44560</v>
    <v>0</v>
    <v>1</v>
    <v>637764192000000000,639284108476712496,0</v>
    <v>0</v>
    <v>bh5cim</v>
    <v>XIDX:TNCA</v>
    <v>428</v>
  </rv>
  <rv s="1">
    <v>1</v>
    <v>XIDX:TNCA</v>
    <v>Daily</v>
    <v>46021</v>
    <v>46021</v>
    <v>0</v>
    <v>1</v>
    <v>639026496000000000,639284108472762479,0</v>
    <v>0</v>
    <v>bh5cim</v>
    <v>XIDX:TNCA</v>
    <v>242</v>
  </rv>
  <rv s="1">
    <v>1</v>
    <v>XIDX:TNCA</v>
    <v>Daily</v>
    <v>45289</v>
    <v>45289</v>
    <v>0</v>
    <v>1</v>
    <v>638394048000000000,639284108491058240,0</v>
    <v>0</v>
    <v>bh5cim</v>
    <v>XIDX:TNCA</v>
    <v>401</v>
  </rv>
  <rv s="1">
    <v>1</v>
    <v>XIDX:TNCA</v>
    <v>Daily</v>
    <v>46203</v>
    <v>46203</v>
    <v>0</v>
    <v>1</v>
    <v>639183744000000000,639284108491542602,0</v>
    <v>0</v>
    <v>bh5cim</v>
    <v>XIDX:TNCA</v>
    <v>429</v>
  </rv>
  <rv s="1">
    <v>1</v>
    <v>XIDX:TNCA</v>
    <v>Daily</v>
    <v>44195</v>
    <v>44195</v>
    <v>0</v>
    <v>1</v>
    <v>637448832000000000,639284108508508068,0</v>
    <v>0</v>
    <v>bh5cim</v>
    <v>XIDX:TNCA</v>
    <v>194</v>
  </rv>
  <rv s="1">
    <v>1</v>
    <v>XIDX:TNCA</v>
    <v>Daily</v>
    <v>45656</v>
    <v>45656</v>
    <v>0</v>
    <v>1</v>
    <v>638711136000000000,639284108508982721,0</v>
    <v>0</v>
    <v>bh5cim</v>
    <v>XIDX:TNCA</v>
    <v>430</v>
  </rv>
  <rv s="1">
    <v>1</v>
    <v>XIDX:TNCA</v>
    <v>Daily</v>
    <v>46111</v>
    <v>46111</v>
    <v>0</v>
    <v>1</v>
    <v>639104256000000000,639284108509458060,0</v>
    <v>0</v>
    <v>bh5cim</v>
    <v>XIDX:TNCA</v>
    <v>431</v>
  </rv>
  <rv s="1">
    <v>1</v>
    <v>XIDX:DIVA</v>
    <v>Daily</v>
    <v>43462</v>
    <v>43462</v>
    <v>0</v>
    <v>1</v>
    <v>636815520000000000,639284108455574768,0</v>
    <v>0</v>
    <v>bny8f2</v>
    <v>XIDX:DIVA</v>
    <v>432</v>
  </rv>
  <rv s="1">
    <v>1</v>
    <v>XIDX:DIVA</v>
    <v>Daily</v>
    <v>43829</v>
    <v>43829</v>
    <v>0</v>
    <v>1</v>
    <v>637132608000000000,639284108456052370,0</v>
    <v>0</v>
    <v>bny8f2</v>
    <v>XIDX:DIVA</v>
    <v>433</v>
  </rv>
  <rv s="1">
    <v>1</v>
    <v>XIDX:DIVA</v>
    <v>Daily</v>
    <v>44195</v>
    <v>44195</v>
    <v>0</v>
    <v>1</v>
    <v>637448832000000000,639284108456528547,0</v>
    <v>0</v>
    <v>bny8f2</v>
    <v>XIDX:DIVA</v>
    <v>434</v>
  </rv>
  <rv s="1">
    <v>1</v>
    <v>XIDX:DIVA</v>
    <v>Daily</v>
    <v>44560</v>
    <v>44560</v>
    <v>0</v>
    <v>1</v>
    <v>637764192000000000,639284108457008539,0</v>
    <v>0</v>
    <v>bny8f2</v>
    <v>XIDX:DIVA</v>
    <v>148</v>
  </rv>
  <rv s="1">
    <v>1</v>
    <v>XIDX:DIVA</v>
    <v>Daily</v>
    <v>44925</v>
    <v>44925</v>
    <v>0</v>
    <v>1</v>
    <v>638079552000000000,639284108457478529,0</v>
    <v>0</v>
    <v>bny8f2</v>
    <v>XIDX:DIVA</v>
    <v>435</v>
  </rv>
  <rv s="1">
    <v>1</v>
    <v>XIDX:DIVA</v>
    <v>Daily</v>
    <v>45289</v>
    <v>45289</v>
    <v>0</v>
    <v>1</v>
    <v>638394048000000000,639284108457952385,0</v>
    <v>0</v>
    <v>bny8f2</v>
    <v>XIDX:DIVA</v>
    <v>104</v>
  </rv>
  <rv s="1">
    <v>1</v>
    <v>XIDX:DIVA</v>
    <v>Daily</v>
    <v>45656</v>
    <v>45656</v>
    <v>0</v>
    <v>1</v>
    <v>638711136000000000,639284108458418526,0</v>
    <v>0</v>
    <v>bny8f2</v>
    <v>XIDX:DIVA</v>
    <v>118</v>
  </rv>
  <rv s="1">
    <v>1</v>
    <v>XIDX:DIVA</v>
    <v>Daily</v>
    <v>46021</v>
    <v>46021</v>
    <v>0</v>
    <v>1</v>
    <v>639026496000000000,639284108458892387,0</v>
    <v>0</v>
    <v>bny8f2</v>
    <v>XIDX:DIVA</v>
    <v>436</v>
  </rv>
  <rv s="1">
    <v>1</v>
    <v>XIDX:DIVA</v>
    <v>Daily</v>
    <v>46203</v>
    <v>46203</v>
    <v>0</v>
    <v>1</v>
    <v>639183744000000000,639284108459368506,0</v>
    <v>0</v>
    <v>bny8f2</v>
    <v>XIDX:DIVA</v>
    <v>175</v>
  </rv>
  <rv s="1">
    <v>1</v>
    <v>XIDX:DIVA</v>
    <v>Daily</v>
    <v>46111</v>
    <v>46111</v>
    <v>0</v>
    <v>1</v>
    <v>639104256000000000,639284108455282395,0</v>
    <v>0</v>
    <v>bny8f2</v>
    <v>XIDX:DIVA</v>
    <v>30</v>
  </rv>
  <rv s="1">
    <v>1</v>
    <v>XIDX:SWAT</v>
    <v>Daily</v>
    <v>43462</v>
    <v>43462</v>
    <v>0</v>
    <v>1</v>
    <v>636815520000000000,639284108450418828,0</v>
    <v>0</v>
    <v>bh4xyc</v>
    <v>XIDX:SWAT</v>
    <v>173</v>
  </rv>
  <rv s="1">
    <v>1</v>
    <v>XIDX:SWAT</v>
    <v>Daily</v>
    <v>44925</v>
    <v>44925</v>
    <v>0</v>
    <v>1</v>
    <v>638079552000000000,639284108450898837,0</v>
    <v>0</v>
    <v>bh4xyc</v>
    <v>XIDX:SWAT</v>
    <v>138</v>
  </rv>
  <rv s="1">
    <v>1</v>
    <v>XIDX:SWAT</v>
    <v>Daily</v>
    <v>43829</v>
    <v>43829</v>
    <v>0</v>
    <v>1</v>
    <v>637132608000000000,639284108473238886,0</v>
    <v>0</v>
    <v>bh4xyc</v>
    <v>XIDX:SWAT</v>
    <v>175</v>
  </rv>
  <rv s="1">
    <v>1</v>
    <v>XIDX:SWAT</v>
    <v>Daily</v>
    <v>45289</v>
    <v>45289</v>
    <v>0</v>
    <v>1</v>
    <v>638394048000000000,639284108473718897,0</v>
    <v>0</v>
    <v>bh4xyc</v>
    <v>XIDX:SWAT</v>
    <v>138</v>
  </rv>
  <rv s="1">
    <v>1</v>
    <v>XIDX:SWAT</v>
    <v>Daily</v>
    <v>46203</v>
    <v>46203</v>
    <v>0</v>
    <v>1</v>
    <v>639183744000000000,639284108474188865,0</v>
    <v>0</v>
    <v>bh4xyc</v>
    <v>XIDX:SWAT</v>
    <v>133</v>
  </rv>
  <rv s="1">
    <v>1</v>
    <v>XIDX:SWAT</v>
    <v>Daily</v>
    <v>44560</v>
    <v>44560</v>
    <v>0</v>
    <v>1</v>
    <v>637764192000000000,639284108492019052,0</v>
    <v>0</v>
    <v>bh4xyc</v>
    <v>XIDX:SWAT</v>
    <v>437</v>
  </rv>
  <rv s="1">
    <v>1</v>
    <v>XIDX:SWAT</v>
    <v>Daily</v>
    <v>46021</v>
    <v>46021</v>
    <v>0</v>
    <v>1</v>
    <v>639026496000000000,639284108492489136,0</v>
    <v>0</v>
    <v>bh4xyc</v>
    <v>XIDX:SWAT</v>
    <v>133</v>
  </rv>
  <rv s="1">
    <v>1</v>
    <v>XIDX:SWAT</v>
    <v>Daily</v>
    <v>44195</v>
    <v>44195</v>
    <v>0</v>
    <v>1</v>
    <v>637448832000000000,639284108509929145,0</v>
    <v>0</v>
    <v>bh4xyc</v>
    <v>XIDX:SWAT</v>
    <v>5</v>
  </rv>
  <rv s="1">
    <v>1</v>
    <v>XIDX:SWAT</v>
    <v>Daily</v>
    <v>45656</v>
    <v>45656</v>
    <v>0</v>
    <v>1</v>
    <v>638711136000000000,639284108510409149,0</v>
    <v>0</v>
    <v>bh4xyc</v>
    <v>XIDX:SWAT</v>
    <v>438</v>
  </rv>
  <rv s="1">
    <v>1</v>
    <v>XIDX:SWAT</v>
    <v>Daily</v>
    <v>46111</v>
    <v>46111</v>
    <v>0</v>
    <v>1</v>
    <v>639104256000000000,639284108510879152,0</v>
    <v>0</v>
    <v>bh4xyc</v>
    <v>XIDX:SWAT</v>
    <v>133</v>
  </rv>
  <rv s="1">
    <v>1</v>
    <v>XIDX:MSIN</v>
    <v>Daily</v>
    <v>43829</v>
    <v>43829</v>
    <v>0</v>
    <v>1</v>
    <v>637132608000000000,639284108454954748,0</v>
    <v>0</v>
    <v>bgy7nm</v>
    <v>XIDX:MSIN</v>
    <v>439</v>
  </rv>
  <rv s="1">
    <v>1</v>
    <v>XIDX:MSIN</v>
    <v>Daily</v>
    <v>44925</v>
    <v>44925</v>
    <v>0</v>
    <v>1</v>
    <v>638079552000000000,639284108455442365,0</v>
    <v>0</v>
    <v>bgy7nm</v>
    <v>XIDX:MSIN</v>
    <v>440</v>
  </rv>
  <rv s="1">
    <v>1</v>
    <v>XIDX:MSIN</v>
    <v>Daily</v>
    <v>45289</v>
    <v>45289</v>
    <v>0</v>
    <v>1</v>
    <v>638394048000000000,639284108474662488,0</v>
    <v>0</v>
    <v>bgy7nm</v>
    <v>XIDX:MSIN</v>
    <v>441</v>
  </rv>
  <rv s="1">
    <v>1</v>
    <v>XIDX:MSIN</v>
    <v>Daily</v>
    <v>46111</v>
    <v>46111</v>
    <v>0</v>
    <v>1</v>
    <v>639104256000000000,639284108475148362,0</v>
    <v>0</v>
    <v>bgy7nm</v>
    <v>XIDX:MSIN</v>
    <v>204</v>
  </rv>
  <rv s="1">
    <v>1</v>
    <v>XIDX:MSIN</v>
    <v>Daily</v>
    <v>43462</v>
    <v>43462</v>
    <v>0</v>
    <v>1</v>
    <v>636815520000000000,639284108492972613,0</v>
    <v>0</v>
    <v>bgy7nm</v>
    <v>XIDX:MSIN</v>
    <v>442</v>
  </rv>
  <rv s="1">
    <v>1</v>
    <v>XIDX:MSIN</v>
    <v>Daily</v>
    <v>44560</v>
    <v>44560</v>
    <v>0</v>
    <v>1</v>
    <v>637764192000000000,639284108493452608,0</v>
    <v>0</v>
    <v>bgy7nm</v>
    <v>XIDX:MSIN</v>
    <v>133</v>
  </rv>
  <rv s="1">
    <v>1</v>
    <v>XIDX:MSIN</v>
    <v>Daily</v>
    <v>46021</v>
    <v>46021</v>
    <v>0</v>
    <v>1</v>
    <v>639026496000000000,639284108493928227,0</v>
    <v>0</v>
    <v>bgy7nm</v>
    <v>XIDX:MSIN</v>
    <v>83</v>
  </rv>
  <rv s="1">
    <v>1</v>
    <v>XIDX:MSIN</v>
    <v>Daily</v>
    <v>44195</v>
    <v>44195</v>
    <v>0</v>
    <v>1</v>
    <v>637448832000000000,639284108513068024,0</v>
    <v>0</v>
    <v>bgy7nm</v>
    <v>XIDX:MSIN</v>
    <v>443</v>
  </rv>
  <rv s="1">
    <v>1</v>
    <v>XIDX:MSIN</v>
    <v>Daily</v>
    <v>45656</v>
    <v>45656</v>
    <v>0</v>
    <v>1</v>
    <v>638711136000000000,639284108513538056,0</v>
    <v>0</v>
    <v>bgy7nm</v>
    <v>XIDX:MSIN</v>
    <v>444</v>
  </rv>
  <rv s="1">
    <v>1</v>
    <v>XIDX:MSIN</v>
    <v>Daily</v>
    <v>46203</v>
    <v>46203</v>
    <v>0</v>
    <v>1</v>
    <v>639183744000000000,639284108514018031,0</v>
    <v>0</v>
    <v>bgy7nm</v>
    <v>XIDX:MSIN</v>
    <v>445</v>
  </rv>
  <rv s="1">
    <v>1</v>
    <v>XIDX:TUGU</v>
    <v>Daily</v>
    <v>43462</v>
    <v>43462</v>
    <v>0</v>
    <v>1</v>
    <v>636815520000000000,639284108455914971,0</v>
    <v>0</v>
    <v>bh72cw</v>
    <v>XIDX:TUGU</v>
    <v>446</v>
  </rv>
  <rv s="1">
    <v>1</v>
    <v>XIDX:TUGU</v>
    <v>Daily</v>
    <v>44925</v>
    <v>44925</v>
    <v>0</v>
    <v>1</v>
    <v>638079552000000000,639284108456387323,0</v>
    <v>0</v>
    <v>bh72cw</v>
    <v>XIDX:TUGU</v>
    <v>447</v>
  </rv>
  <rv s="1">
    <v>1</v>
    <v>XIDX:TUGU</v>
    <v>Daily</v>
    <v>44195</v>
    <v>44195</v>
    <v>0</v>
    <v>1</v>
    <v>637448832000000000,639284108476094884,0</v>
    <v>0</v>
    <v>bh72cw</v>
    <v>XIDX:TUGU</v>
    <v>64</v>
  </rv>
  <rv s="1">
    <v>1</v>
    <v>XIDX:TUGU</v>
    <v>Daily</v>
    <v>45656</v>
    <v>45656</v>
    <v>0</v>
    <v>1</v>
    <v>638711136000000000,639284108476571825,0</v>
    <v>0</v>
    <v>bh72cw</v>
    <v>XIDX:TUGU</v>
    <v>448</v>
  </rv>
  <rv s="1">
    <v>1</v>
    <v>XIDX:TUGU</v>
    <v>Daily</v>
    <v>46111</v>
    <v>46111</v>
    <v>0</v>
    <v>1</v>
    <v>639104256000000000,639284108477057392,0</v>
    <v>0</v>
    <v>bh72cw</v>
    <v>XIDX:TUGU</v>
    <v>449</v>
  </rv>
  <rv s="1">
    <v>1</v>
    <v>XIDX:TUGU</v>
    <v>Daily</v>
    <v>44560</v>
    <v>44560</v>
    <v>0</v>
    <v>1</v>
    <v>637764192000000000,639284108489674722,0</v>
    <v>0</v>
    <v>bh72cw</v>
    <v>XIDX:TUGU</v>
    <v>450</v>
  </rv>
  <rv s="1">
    <v>1</v>
    <v>XIDX:TUGU</v>
    <v>Daily</v>
    <v>46021</v>
    <v>46021</v>
    <v>0</v>
    <v>1</v>
    <v>639026496000000000,639284108490144715,0</v>
    <v>0</v>
    <v>bh72cw</v>
    <v>XIDX:TUGU</v>
    <v>451</v>
  </rv>
  <rv s="1">
    <v>1</v>
    <v>XIDX:TUGU</v>
    <v>Daily</v>
    <v>43829</v>
    <v>43829</v>
    <v>0</v>
    <v>1</v>
    <v>637132608000000000,639284108514484544,0</v>
    <v>0</v>
    <v>bh72cw</v>
    <v>XIDX:TUGU</v>
    <v>452</v>
  </rv>
  <rv s="1">
    <v>1</v>
    <v>XIDX:TUGU</v>
    <v>Daily</v>
    <v>45289</v>
    <v>45289</v>
    <v>0</v>
    <v>1</v>
    <v>638394048000000000,639284108514957512,0</v>
    <v>0</v>
    <v>bh72cw</v>
    <v>XIDX:TUGU</v>
    <v>453</v>
  </rv>
  <rv s="1">
    <v>1</v>
    <v>XIDX:TUGU</v>
    <v>Daily</v>
    <v>46203</v>
    <v>46203</v>
    <v>0</v>
    <v>1</v>
    <v>639183744000000000,639284108515432002,0</v>
    <v>0</v>
    <v>bh72cw</v>
    <v>XIDX:TUGU</v>
    <v>454</v>
  </rv>
  <rv s="1">
    <v>1</v>
    <v>XIDX:YELO</v>
    <v>Daily</v>
    <v>43462</v>
    <v>43462</v>
    <v>0</v>
    <v>1</v>
    <v>636815520000000000,639284108465636249,0</v>
    <v>0</v>
    <v>bnehec</v>
    <v>XIDX:YELO</v>
    <v>144</v>
  </rv>
  <rv s="1">
    <v>1</v>
    <v>XIDX:YELO</v>
    <v>Daily</v>
    <v>43829</v>
    <v>43829</v>
    <v>0</v>
    <v>1</v>
    <v>637132608000000000,639284108466117183,0</v>
    <v>0</v>
    <v>bnehec</v>
    <v>XIDX:YELO</v>
    <v>71</v>
  </rv>
  <rv s="1">
    <v>1</v>
    <v>XIDX:YELO</v>
    <v>Daily</v>
    <v>44195</v>
    <v>44195</v>
    <v>0</v>
    <v>1</v>
    <v>637448832000000000,639284108466594093,0</v>
    <v>0</v>
    <v>bnehec</v>
    <v>XIDX:YELO</v>
    <v>138</v>
  </rv>
  <rv s="1">
    <v>1</v>
    <v>XIDX:YELO</v>
    <v>Daily</v>
    <v>44560</v>
    <v>44560</v>
    <v>0</v>
    <v>1</v>
    <v>637764192000000000,639284108467074088,0</v>
    <v>0</v>
    <v>bnehec</v>
    <v>XIDX:YELO</v>
    <v>229</v>
  </rv>
  <rv s="1">
    <v>1</v>
    <v>XIDX:YELO</v>
    <v>Daily</v>
    <v>44925</v>
    <v>44925</v>
    <v>0</v>
    <v>1</v>
    <v>638079552000000000,639284108467554088,0</v>
    <v>0</v>
    <v>bnehec</v>
    <v>XIDX:YELO</v>
    <v>264</v>
  </rv>
  <rv s="1">
    <v>1</v>
    <v>XIDX:YELO</v>
    <v>Daily</v>
    <v>45289</v>
    <v>45289</v>
    <v>0</v>
    <v>1</v>
    <v>638394048000000000,639284108468036231,0</v>
    <v>0</v>
    <v>bnehec</v>
    <v>XIDX:YELO</v>
    <v>138</v>
  </rv>
  <rv s="1">
    <v>1</v>
    <v>XIDX:YELO</v>
    <v>Daily</v>
    <v>45656</v>
    <v>45656</v>
    <v>0</v>
    <v>1</v>
    <v>638711136000000000,639284108463786273,0</v>
    <v>0</v>
    <v>bnehec</v>
    <v>XIDX:YELO</v>
    <v>455</v>
  </rv>
  <rv s="1">
    <v>1</v>
    <v>XIDX:YELO</v>
    <v>Daily</v>
    <v>46021</v>
    <v>46021</v>
    <v>0</v>
    <v>1</v>
    <v>639026496000000000,639284108464264114,0</v>
    <v>0</v>
    <v>bnehec</v>
    <v>XIDX:YELO</v>
    <v>133</v>
  </rv>
  <rv s="1">
    <v>1</v>
    <v>XIDX:YELO</v>
    <v>Daily</v>
    <v>46203</v>
    <v>46203</v>
    <v>0</v>
    <v>1</v>
    <v>639183744000000000,639284108464736264,0</v>
    <v>0</v>
    <v>bnehec</v>
    <v>XIDX:YELO</v>
    <v>247</v>
  </rv>
  <rv s="1">
    <v>1</v>
    <v>XIDX:YELO</v>
    <v>Daily</v>
    <v>46111</v>
    <v>46111</v>
    <v>0</v>
    <v>1</v>
    <v>639104256000000000,639284108465206262,0</v>
    <v>0</v>
    <v>bnehec</v>
    <v>XIDX:YELO</v>
    <v>72</v>
  </rv>
  <rv s="1">
    <v>1</v>
    <v>XIDX:BEEF</v>
    <v>Daily</v>
    <v>43829</v>
    <v>43829</v>
    <v>0</v>
    <v>1</v>
    <v>637132608000000000,639284108457334449,0</v>
    <v>0</v>
    <v>bokavh</v>
    <v>XIDX:BEEF</v>
    <v>456</v>
  </rv>
  <rv s="1">
    <v>1</v>
    <v>XIDX:BEEF</v>
    <v>Daily</v>
    <v>44195</v>
    <v>44195</v>
    <v>0</v>
    <v>1</v>
    <v>637448832000000000,639284108457814446,0</v>
    <v>0</v>
    <v>bokavh</v>
    <v>XIDX:BEEF</v>
    <v>457</v>
  </rv>
  <rv s="1">
    <v>1</v>
    <v>XIDX:BEEF</v>
    <v>Daily</v>
    <v>44560</v>
    <v>44560</v>
    <v>0</v>
    <v>1</v>
    <v>637764192000000000,639284108458294446,0</v>
    <v>0</v>
    <v>bokavh</v>
    <v>XIDX:BEEF</v>
    <v>458</v>
  </rv>
  <rv s="1">
    <v>1</v>
    <v>XIDX:BEEF</v>
    <v>Daily</v>
    <v>44925</v>
    <v>44925</v>
    <v>0</v>
    <v>1</v>
    <v>638079552000000000,639284108458764441,0</v>
    <v>0</v>
    <v>bokavh</v>
    <v>XIDX:BEEF</v>
    <v>459</v>
  </rv>
  <rv s="1">
    <v>1</v>
    <v>XIDX:BEEF</v>
    <v>Daily</v>
    <v>45289</v>
    <v>45289</v>
    <v>0</v>
    <v>1</v>
    <v>638394048000000000,639284108454540146,0</v>
    <v>0</v>
    <v>bokavh</v>
    <v>XIDX:BEEF</v>
    <v>460</v>
  </rv>
  <rv s="1">
    <v>1</v>
    <v>XIDX:BEEF</v>
    <v>Daily</v>
    <v>45656</v>
    <v>45656</v>
    <v>0</v>
    <v>1</v>
    <v>638711136000000000,639284108455024502,0</v>
    <v>0</v>
    <v>bokavh</v>
    <v>XIDX:BEEF</v>
    <v>461</v>
  </rv>
  <rv s="1">
    <v>1</v>
    <v>XIDX:BEEF</v>
    <v>Daily</v>
    <v>46021</v>
    <v>46021</v>
    <v>0</v>
    <v>1</v>
    <v>639026496000000000,639284108455488890,0</v>
    <v>0</v>
    <v>bokavh</v>
    <v>XIDX:BEEF</v>
    <v>445</v>
  </rv>
  <rv s="1">
    <v>1</v>
    <v>XIDX:BEEF</v>
    <v>Daily</v>
    <v>46203</v>
    <v>46203</v>
    <v>0</v>
    <v>1</v>
    <v>639183744000000000,639284108455970121,0</v>
    <v>0</v>
    <v>bokavh</v>
    <v>XIDX:BEEF</v>
    <v>462</v>
  </rv>
  <rv s="1">
    <v>1</v>
    <v>XIDX:BEEF</v>
    <v>Daily</v>
    <v>46111</v>
    <v>46111</v>
    <v>0</v>
    <v>1</v>
    <v>639104256000000000,639284108456444513,0</v>
    <v>0</v>
    <v>bokavh</v>
    <v>XIDX:BEEF</v>
    <v>349</v>
  </rv>
  <rv s="1">
    <v>1</v>
    <v>XIDX:FOOD</v>
    <v>Daily</v>
    <v>43829</v>
    <v>43829</v>
    <v>0</v>
    <v>1</v>
    <v>637132608000000000,639284108457391413,0</v>
    <v>0</v>
    <v>bohgur</v>
    <v>XIDX:FOOD</v>
    <v>99</v>
  </rv>
  <rv s="1">
    <v>1</v>
    <v>XIDX:FOOD</v>
    <v>Daily</v>
    <v>44195</v>
    <v>44195</v>
    <v>0</v>
    <v>1</v>
    <v>637448832000000000,639284108457871403,0</v>
    <v>0</v>
    <v>bohgur</v>
    <v>XIDX:FOOD</v>
    <v>175</v>
  </rv>
  <rv s="1">
    <v>1</v>
    <v>XIDX:FOOD</v>
    <v>Daily</v>
    <v>44560</v>
    <v>44560</v>
    <v>0</v>
    <v>1</v>
    <v>637764192000000000,639284108458341404,0</v>
    <v>0</v>
    <v>bohgur</v>
    <v>XIDX:FOOD</v>
    <v>118</v>
  </rv>
  <rv s="1">
    <v>1</v>
    <v>XIDX:FOOD</v>
    <v>Daily</v>
    <v>44925</v>
    <v>44925</v>
    <v>0</v>
    <v>1</v>
    <v>638079552000000000,639284108458821401,0</v>
    <v>0</v>
    <v>bohgur</v>
    <v>XIDX:FOOD</v>
    <v>463</v>
  </rv>
  <rv s="1">
    <v>1</v>
    <v>XIDX:FOOD</v>
    <v>Daily</v>
    <v>45289</v>
    <v>45289</v>
    <v>0</v>
    <v>1</v>
    <v>638394048000000000,639284108454479994,0</v>
    <v>0</v>
    <v>bohgur</v>
    <v>XIDX:FOOD</v>
    <v>175</v>
  </rv>
  <rv s="1">
    <v>1</v>
    <v>XIDX:FOOD</v>
    <v>Daily</v>
    <v>45656</v>
    <v>45656</v>
    <v>0</v>
    <v>1</v>
    <v>638711136000000000,639284108454971430,0</v>
    <v>0</v>
    <v>bohgur</v>
    <v>XIDX:FOOD</v>
    <v>33</v>
  </rv>
  <rv s="1">
    <v>1</v>
    <v>XIDX:FOOD</v>
    <v>Daily</v>
    <v>46021</v>
    <v>46021</v>
    <v>0</v>
    <v>1</v>
    <v>639026496000000000,639284108455451431,0</v>
    <v>0</v>
    <v>bohgur</v>
    <v>XIDX:FOOD</v>
    <v>34</v>
  </rv>
  <rv s="1">
    <v>1</v>
    <v>XIDX:FOOD</v>
    <v>Daily</v>
    <v>46203</v>
    <v>46203</v>
    <v>0</v>
    <v>1</v>
    <v>639183744000000000,639284108455921414,0</v>
    <v>0</v>
    <v>bohgur</v>
    <v>XIDX:FOOD</v>
    <v>364</v>
  </rv>
  <rv s="1">
    <v>1</v>
    <v>XIDX:FOOD</v>
    <v>Daily</v>
    <v>46111</v>
    <v>46111</v>
    <v>0</v>
    <v>1</v>
    <v>639104256000000000,639284108456391413,0</v>
    <v>0</v>
    <v>bohgur</v>
    <v>XIDX:FOOD</v>
    <v>158</v>
  </rv>
  <rv s="1">
    <v>1</v>
    <v>XIDX:PEHA</v>
    <v>Daily</v>
    <v>43462</v>
    <v>43462</v>
    <v>0</v>
    <v>1</v>
    <v>636815520000000000,639284108457338871,0</v>
    <v>0</v>
    <v>boeyr7</v>
    <v>XIDX:PEHA</v>
    <v>464</v>
  </rv>
  <rv s="1">
    <v>1</v>
    <v>XIDX:PEHA</v>
    <v>Daily</v>
    <v>43829</v>
    <v>43829</v>
    <v>0</v>
    <v>1</v>
    <v>637132608000000000,639284108457808733,0</v>
    <v>0</v>
    <v>boeyr7</v>
    <v>XIDX:PEHA</v>
    <v>310</v>
  </rv>
  <rv s="1">
    <v>1</v>
    <v>XIDX:PEHA</v>
    <v>Daily</v>
    <v>44195</v>
    <v>44195</v>
    <v>0</v>
    <v>1</v>
    <v>637448832000000000,639284108458278876,0</v>
    <v>0</v>
    <v>boeyr7</v>
    <v>XIDX:PEHA</v>
    <v>465</v>
  </rv>
  <rv s="1">
    <v>1</v>
    <v>XIDX:PEHA</v>
    <v>Daily</v>
    <v>44560</v>
    <v>44560</v>
    <v>0</v>
    <v>1</v>
    <v>637764192000000000,639284108458748716,0</v>
    <v>0</v>
    <v>boeyr7</v>
    <v>XIDX:PEHA</v>
    <v>466</v>
  </rv>
  <rv s="1">
    <v>1</v>
    <v>XIDX:PEHA</v>
    <v>Daily</v>
    <v>44925</v>
    <v>44925</v>
    <v>0</v>
    <v>1</v>
    <v>638079552000000000,639284108455008680,0</v>
    <v>0</v>
    <v>boeyr7</v>
    <v>XIDX:PEHA</v>
    <v>40</v>
  </rv>
  <rv s="1">
    <v>1</v>
    <v>XIDX:PEHA</v>
    <v>Daily</v>
    <v>45289</v>
    <v>45289</v>
    <v>0</v>
    <v>1</v>
    <v>638394048000000000,639284108455488859,0</v>
    <v>0</v>
    <v>boeyr7</v>
    <v>XIDX:PEHA</v>
    <v>467</v>
  </rv>
  <rv s="1">
    <v>1</v>
    <v>XIDX:PEHA</v>
    <v>Daily</v>
    <v>45656</v>
    <v>45656</v>
    <v>0</v>
    <v>1</v>
    <v>638711136000000000,639284108455958696,0</v>
    <v>0</v>
    <v>boeyr7</v>
    <v>XIDX:PEHA</v>
    <v>290</v>
  </rv>
  <rv s="1">
    <v>1</v>
    <v>XIDX:PEHA</v>
    <v>Daily</v>
    <v>46021</v>
    <v>46021</v>
    <v>0</v>
    <v>1</v>
    <v>639026496000000000,639284108456438711,0</v>
    <v>0</v>
    <v>boeyr7</v>
    <v>XIDX:PEHA</v>
    <v>3</v>
  </rv>
  <rv s="1">
    <v>1</v>
    <v>XIDX:PEHA</v>
    <v>Daily</v>
    <v>46203</v>
    <v>46203</v>
    <v>0</v>
    <v>1</v>
    <v>639183744000000000,639284108456918869,0</v>
    <v>0</v>
    <v>boeyr7</v>
    <v>XIDX:PEHA</v>
    <v>54</v>
  </rv>
  <rv s="1">
    <v>1</v>
    <v>XIDX:PEHA</v>
    <v>Daily</v>
    <v>46111</v>
    <v>46111</v>
    <v>0</v>
    <v>1</v>
    <v>639104256000000000,639284108457388691,0</v>
    <v>0</v>
    <v>boeyr7</v>
    <v>XIDX:PEHA</v>
    <v>468</v>
  </rv>
  <rv s="1">
    <v>1</v>
    <v>XIDX:ZONE</v>
    <v>Daily</v>
    <v>43462</v>
    <v>43462</v>
    <v>0</v>
    <v>1</v>
    <v>636815520000000000,639284108458323134,0</v>
    <v>0</v>
    <v>bo5fyc</v>
    <v>XIDX:ZONE</v>
    <v>469</v>
  </rv>
  <rv s="1">
    <v>1</v>
    <v>XIDX:ZONE</v>
    <v>Daily</v>
    <v>43829</v>
    <v>43829</v>
    <v>0</v>
    <v>1</v>
    <v>637132608000000000,639284108458789915,0</v>
    <v>0</v>
    <v>bo5fyc</v>
    <v>XIDX:ZONE</v>
    <v>470</v>
  </rv>
  <rv s="1">
    <v>1</v>
    <v>XIDX:ZONE</v>
    <v>Daily</v>
    <v>44195</v>
    <v>44195</v>
    <v>0</v>
    <v>1</v>
    <v>637448832000000000,639284108459273149,0</v>
    <v>0</v>
    <v>bo5fyc</v>
    <v>XIDX:ZONE</v>
    <v>471</v>
  </rv>
  <rv s="1">
    <v>1</v>
    <v>XIDX:ZONE</v>
    <v>Daily</v>
    <v>44560</v>
    <v>44560</v>
    <v>0</v>
    <v>1</v>
    <v>637764192000000000,639284108455063149,0</v>
    <v>0</v>
    <v>bo5fyc</v>
    <v>XIDX:ZONE</v>
    <v>472</v>
  </rv>
  <rv s="1">
    <v>1</v>
    <v>XIDX:ZONE</v>
    <v>Daily</v>
    <v>44925</v>
    <v>44925</v>
    <v>0</v>
    <v>1</v>
    <v>638079552000000000,639284108455538505,0</v>
    <v>0</v>
    <v>bo5fyc</v>
    <v>XIDX:ZONE</v>
    <v>473</v>
  </rv>
  <rv s="1">
    <v>1</v>
    <v>XIDX:ZONE</v>
    <v>Daily</v>
    <v>45289</v>
    <v>45289</v>
    <v>0</v>
    <v>1</v>
    <v>638394048000000000,639284108456029925,0</v>
    <v>0</v>
    <v>bo5fyc</v>
    <v>XIDX:ZONE</v>
    <v>474</v>
  </rv>
  <rv s="1">
    <v>1</v>
    <v>XIDX:ZONE</v>
    <v>Daily</v>
    <v>45656</v>
    <v>45656</v>
    <v>0</v>
    <v>1</v>
    <v>638711136000000000,639284108456513141,0</v>
    <v>0</v>
    <v>bo5fyc</v>
    <v>XIDX:ZONE</v>
    <v>475</v>
  </rv>
  <rv s="1">
    <v>1</v>
    <v>XIDX:ZONE</v>
    <v>Daily</v>
    <v>46021</v>
    <v>46021</v>
    <v>0</v>
    <v>1</v>
    <v>639026496000000000,639284108456983147,0</v>
    <v>0</v>
    <v>bo5fyc</v>
    <v>XIDX:ZONE</v>
    <v>252</v>
  </rv>
  <rv s="1">
    <v>1</v>
    <v>XIDX:ZONE</v>
    <v>Daily</v>
    <v>46203</v>
    <v>46203</v>
    <v>0</v>
    <v>1</v>
    <v>639183744000000000,639284108457459917,0</v>
    <v>0</v>
    <v>bo5fyc</v>
    <v>XIDX:ZONE</v>
    <v>476</v>
  </rv>
  <rv s="1">
    <v>1</v>
    <v>XIDX:ZONE</v>
    <v>Daily</v>
    <v>46111</v>
    <v>46111</v>
    <v>0</v>
    <v>1</v>
    <v>639104256000000000,639284108457943143,0</v>
    <v>0</v>
    <v>bo5fyc</v>
    <v>XIDX:ZONE</v>
    <v>477</v>
  </rv>
  <rv s="1">
    <v>1</v>
    <v>XIDX:SOTS</v>
    <v>Daily</v>
    <v>43462</v>
    <v>43462</v>
    <v>0</v>
    <v>1</v>
    <v>636815520000000000,639284108458880202,0</v>
    <v>0</v>
    <v>bo5fk2</v>
    <v>XIDX:SOTS</v>
    <v>245</v>
  </rv>
  <rv s="1">
    <v>1</v>
    <v>XIDX:SOTS</v>
    <v>Daily</v>
    <v>43829</v>
    <v>43829</v>
    <v>0</v>
    <v>1</v>
    <v>637132608000000000,639284108459360155,0</v>
    <v>0</v>
    <v>bo5fk2</v>
    <v>XIDX:SOTS</v>
    <v>202</v>
  </rv>
  <rv s="1">
    <v>1</v>
    <v>XIDX:SOTS</v>
    <v>Daily</v>
    <v>44195</v>
    <v>44195</v>
    <v>0</v>
    <v>1</v>
    <v>637448832000000000,639284108455168899,0</v>
    <v>0</v>
    <v>bo5fk2</v>
    <v>XIDX:SOTS</v>
    <v>478</v>
  </rv>
  <rv s="1">
    <v>1</v>
    <v>XIDX:SOTS</v>
    <v>Daily</v>
    <v>44560</v>
    <v>44560</v>
    <v>0</v>
    <v>1</v>
    <v>637764192000000000,639284108455654459,0</v>
    <v>0</v>
    <v>bo5fk2</v>
    <v>XIDX:SOTS</v>
    <v>479</v>
  </rv>
  <rv s="1">
    <v>1</v>
    <v>XIDX:SOTS</v>
    <v>Daily</v>
    <v>44925</v>
    <v>44925</v>
    <v>0</v>
    <v>1</v>
    <v>638079552000000000,639284108456128875,0</v>
    <v>0</v>
    <v>bo5fk2</v>
    <v>XIDX:SOTS</v>
    <v>93</v>
  </rv>
  <rv s="1">
    <v>1</v>
    <v>XIDX:SOTS</v>
    <v>Daily</v>
    <v>45289</v>
    <v>45289</v>
    <v>0</v>
    <v>1</v>
    <v>638394048000000000,639284108456610118,0</v>
    <v>0</v>
    <v>bo5fk2</v>
    <v>XIDX:SOTS</v>
    <v>45</v>
  </rv>
  <rv s="1">
    <v>1</v>
    <v>XIDX:SOTS</v>
    <v>Daily</v>
    <v>45656</v>
    <v>45656</v>
    <v>0</v>
    <v>1</v>
    <v>638711136000000000,639284108457078855,0</v>
    <v>0</v>
    <v>bo5fk2</v>
    <v>XIDX:SOTS</v>
    <v>109</v>
  </rv>
  <rv s="1">
    <v>1</v>
    <v>XIDX:SOTS</v>
    <v>Daily</v>
    <v>46021</v>
    <v>46021</v>
    <v>0</v>
    <v>1</v>
    <v>639026496000000000,639284108457554448,0</v>
    <v>0</v>
    <v>bo5fk2</v>
    <v>XIDX:SOTS</v>
    <v>480</v>
  </rv>
  <rv s="1">
    <v>1</v>
    <v>XIDX:SOTS</v>
    <v>Daily</v>
    <v>46203</v>
    <v>46203</v>
    <v>0</v>
    <v>1</v>
    <v>639183744000000000,639284108458034442,0</v>
    <v>0</v>
    <v>bo5fk2</v>
    <v>XIDX:SOTS</v>
    <v>481</v>
  </rv>
  <rv s="1">
    <v>1</v>
    <v>XIDX:SOTS</v>
    <v>Daily</v>
    <v>46111</v>
    <v>46111</v>
    <v>0</v>
    <v>1</v>
    <v>639104256000000000,639284108458494439,0</v>
    <v>0</v>
    <v>bo5fk2</v>
    <v>XIDX:SOTS</v>
    <v>466</v>
  </rv>
  <rv s="1">
    <v>1</v>
    <v>XIDX:CAKK</v>
    <v>Daily</v>
    <v>43462</v>
    <v>43462</v>
    <v>0</v>
    <v>1</v>
    <v>636815520000000000,639284108465253120,0</v>
    <v>0</v>
    <v>bne4c7</v>
    <v>XIDX:CAKK</v>
    <v>217</v>
  </rv>
  <rv s="1">
    <v>1</v>
    <v>XIDX:CAKK</v>
    <v>Daily</v>
    <v>43829</v>
    <v>43829</v>
    <v>0</v>
    <v>1</v>
    <v>637132608000000000,639284108465723146,0</v>
    <v>0</v>
    <v>bne4c7</v>
    <v>XIDX:CAKK</v>
    <v>182</v>
  </rv>
  <rv s="1">
    <v>1</v>
    <v>XIDX:CAKK</v>
    <v>Daily</v>
    <v>44195</v>
    <v>44195</v>
    <v>0</v>
    <v>1</v>
    <v>637448832000000000,639284108466199864,0</v>
    <v>0</v>
    <v>bne4c7</v>
    <v>XIDX:CAKK</v>
    <v>149</v>
  </rv>
  <rv s="1">
    <v>1</v>
    <v>XIDX:CAKK</v>
    <v>Daily</v>
    <v>44560</v>
    <v>44560</v>
    <v>0</v>
    <v>1</v>
    <v>637764192000000000,639284108466683144,0</v>
    <v>0</v>
    <v>bne4c7</v>
    <v>XIDX:CAKK</v>
    <v>482</v>
  </rv>
  <rv s="1">
    <v>1</v>
    <v>XIDX:CAKK</v>
    <v>Daily</v>
    <v>44925</v>
    <v>44925</v>
    <v>0</v>
    <v>1</v>
    <v>638079552000000000,639284108467153126,0</v>
    <v>0</v>
    <v>bne4c7</v>
    <v>XIDX:CAKK</v>
    <v>158</v>
  </rv>
  <rv s="1">
    <v>1</v>
    <v>XIDX:CAKK</v>
    <v>Daily</v>
    <v>45289</v>
    <v>45289</v>
    <v>0</v>
    <v>1</v>
    <v>638394048000000000,639284108467633121,0</v>
    <v>0</v>
    <v>bne4c7</v>
    <v>XIDX:CAKK</v>
    <v>483</v>
  </rv>
  <rv s="1">
    <v>1</v>
    <v>XIDX:CAKK</v>
    <v>Daily</v>
    <v>45656</v>
    <v>45656</v>
    <v>0</v>
    <v>1</v>
    <v>638711136000000000,639284108468103123,0</v>
    <v>0</v>
    <v>bne4c7</v>
    <v>XIDX:CAKK</v>
    <v>484</v>
  </rv>
  <rv s="1">
    <v>1</v>
    <v>XIDX:CAKK</v>
    <v>Daily</v>
    <v>46021</v>
    <v>46021</v>
    <v>0</v>
    <v>1</v>
    <v>639026496000000000,639284108463729871,0</v>
    <v>0</v>
    <v>bne4c7</v>
    <v>XIDX:CAKK</v>
    <v>225</v>
  </rv>
  <rv s="1">
    <v>1</v>
    <v>XIDX:CAKK</v>
    <v>Daily</v>
    <v>46203</v>
    <v>46203</v>
    <v>0</v>
    <v>1</v>
    <v>639183744000000000,639284108464223151,0</v>
    <v>0</v>
    <v>bne4c7</v>
    <v>XIDX:CAKK</v>
    <v>302</v>
  </rv>
  <rv s="1">
    <v>1</v>
    <v>XIDX:CAKK</v>
    <v>Daily</v>
    <v>46111</v>
    <v>46111</v>
    <v>0</v>
    <v>1</v>
    <v>639104256000000000,639284108464689869,0</v>
    <v>0</v>
    <v>bne4c7</v>
    <v>XIDX:CAKK</v>
    <v>341</v>
  </rv>
  <rv s="1">
    <v>1</v>
    <v>XIDX:URBN</v>
    <v>Daily</v>
    <v>43462</v>
    <v>43462</v>
    <v>0</v>
    <v>1</v>
    <v>636815520000000000,639284108459436335,0</v>
    <v>0</v>
    <v>bo5fsm</v>
    <v>XIDX:URBN</v>
    <v>485</v>
  </rv>
  <rv s="1">
    <v>1</v>
    <v>XIDX:URBN</v>
    <v>Daily</v>
    <v>43829</v>
    <v>43829</v>
    <v>0</v>
    <v>1</v>
    <v>637132608000000000,639284108455126384,0</v>
    <v>0</v>
    <v>bo5fsm</v>
    <v>XIDX:URBN</v>
    <v>486</v>
  </rv>
  <rv s="1">
    <v>1</v>
    <v>XIDX:URBN</v>
    <v>Daily</v>
    <v>44195</v>
    <v>44195</v>
    <v>0</v>
    <v>1</v>
    <v>637448832000000000,639284108455606377,0</v>
    <v>0</v>
    <v>bo5fsm</v>
    <v>XIDX:URBN</v>
    <v>78</v>
  </rv>
  <rv s="1">
    <v>1</v>
    <v>XIDX:URBN</v>
    <v>Daily</v>
    <v>44560</v>
    <v>44560</v>
    <v>0</v>
    <v>1</v>
    <v>637764192000000000,639284108456086374,0</v>
    <v>0</v>
    <v>bo5fsm</v>
    <v>XIDX:URBN</v>
    <v>487</v>
  </rv>
  <rv s="1">
    <v>1</v>
    <v>XIDX:URBN</v>
    <v>Daily</v>
    <v>44925</v>
    <v>44925</v>
    <v>0</v>
    <v>1</v>
    <v>638079552000000000,639284108456556365,0</v>
    <v>0</v>
    <v>bo5fsm</v>
    <v>XIDX:URBN</v>
    <v>258</v>
  </rv>
  <rv s="1">
    <v>1</v>
    <v>XIDX:URBN</v>
    <v>Daily</v>
    <v>45289</v>
    <v>45289</v>
    <v>0</v>
    <v>1</v>
    <v>638394048000000000,639284108457037264,0</v>
    <v>0</v>
    <v>bo5fsm</v>
    <v>XIDX:URBN</v>
    <v>484</v>
  </rv>
  <rv s="1">
    <v>1</v>
    <v>XIDX:URBN</v>
    <v>Daily</v>
    <v>45656</v>
    <v>45656</v>
    <v>0</v>
    <v>1</v>
    <v>638711136000000000,639284108457516355,0</v>
    <v>0</v>
    <v>bo5fsm</v>
    <v>XIDX:URBN</v>
    <v>30</v>
  </rv>
  <rv s="1">
    <v>1</v>
    <v>XIDX:URBN</v>
    <v>Daily</v>
    <v>46021</v>
    <v>46021</v>
    <v>0</v>
    <v>1</v>
    <v>639026496000000000,639284108457986348,0</v>
    <v>0</v>
    <v>bo5fsm</v>
    <v>XIDX:URBN</v>
    <v>129</v>
  </rv>
  <rv s="1">
    <v>1</v>
    <v>XIDX:URBN</v>
    <v>Daily</v>
    <v>46203</v>
    <v>46203</v>
    <v>0</v>
    <v>1</v>
    <v>639183744000000000,639284108458474177,0</v>
    <v>0</v>
    <v>bo5fsm</v>
    <v>XIDX:URBN</v>
    <v>103</v>
  </rv>
  <rv s="1">
    <v>1</v>
    <v>XIDX:URBN</v>
    <v>Daily</v>
    <v>46111</v>
    <v>46111</v>
    <v>0</v>
    <v>1</v>
    <v>639104256000000000,639284108458954188,0</v>
    <v>0</v>
    <v>bo5fsm</v>
    <v>XIDX:URBN</v>
    <v>132</v>
  </rv>
  <rv s="1">
    <v>1</v>
    <v>XIDX:LUCK</v>
    <v>Daily</v>
    <v>43462</v>
    <v>43462</v>
    <v>0</v>
    <v>1</v>
    <v>636815520000000000,639284108455081734,0</v>
    <v>0</v>
    <v>bny8z2</v>
    <v>XIDX:LUCK</v>
    <v>387</v>
  </rv>
  <rv s="1">
    <v>1</v>
    <v>XIDX:LUCK</v>
    <v>Daily</v>
    <v>43829</v>
    <v>43829</v>
    <v>0</v>
    <v>1</v>
    <v>637132608000000000,639284108455577317,0</v>
    <v>0</v>
    <v>bny8z2</v>
    <v>XIDX:LUCK</v>
    <v>19</v>
  </rv>
  <rv s="1">
    <v>1</v>
    <v>XIDX:LUCK</v>
    <v>Daily</v>
    <v>44195</v>
    <v>44195</v>
    <v>0</v>
    <v>1</v>
    <v>637448832000000000,639284108456051685,0</v>
    <v>0</v>
    <v>bny8z2</v>
    <v>XIDX:LUCK</v>
    <v>488</v>
  </rv>
  <rv s="1">
    <v>1</v>
    <v>XIDX:LUCK</v>
    <v>Daily</v>
    <v>44560</v>
    <v>44560</v>
    <v>0</v>
    <v>1</v>
    <v>637764192000000000,639284108456534973,0</v>
    <v>0</v>
    <v>bny8z2</v>
    <v>XIDX:LUCK</v>
    <v>77</v>
  </rv>
  <rv s="1">
    <v>1</v>
    <v>XIDX:LUCK</v>
    <v>Daily</v>
    <v>44925</v>
    <v>44925</v>
    <v>0</v>
    <v>1</v>
    <v>638079552000000000,639284108457007322,0</v>
    <v>0</v>
    <v>bny8z2</v>
    <v>XIDX:LUCK</v>
    <v>178</v>
  </rv>
  <rv s="1">
    <v>1</v>
    <v>XIDX:LUCK</v>
    <v>Daily</v>
    <v>45289</v>
    <v>45289</v>
    <v>0</v>
    <v>1</v>
    <v>638394048000000000,639284108457557319,0</v>
    <v>0</v>
    <v>bny8z2</v>
    <v>XIDX:LUCK</v>
    <v>489</v>
  </rv>
  <rv s="1">
    <v>1</v>
    <v>XIDX:LUCK</v>
    <v>Daily</v>
    <v>45656</v>
    <v>45656</v>
    <v>0</v>
    <v>1</v>
    <v>638711136000000000,639284108458041700,0</v>
    <v>0</v>
    <v>bny8z2</v>
    <v>XIDX:LUCK</v>
    <v>325</v>
  </rv>
  <rv s="1">
    <v>1</v>
    <v>XIDX:LUCK</v>
    <v>Daily</v>
    <v>46021</v>
    <v>46021</v>
    <v>0</v>
    <v>1</v>
    <v>639026496000000000,639284108458524960,0</v>
    <v>0</v>
    <v>bny8z2</v>
    <v>XIDX:LUCK</v>
    <v>173</v>
  </rv>
  <rv s="1">
    <v>1</v>
    <v>XIDX:LUCK</v>
    <v>Daily</v>
    <v>46203</v>
    <v>46203</v>
    <v>0</v>
    <v>1</v>
    <v>639183744000000000,639284108459007320,0</v>
    <v>0</v>
    <v>bny8z2</v>
    <v>XIDX:LUCK</v>
    <v>217</v>
  </rv>
  <rv s="1">
    <v>1</v>
    <v>XIDX:LUCK</v>
    <v>Daily</v>
    <v>46111</v>
    <v>46111</v>
    <v>0</v>
    <v>1</v>
    <v>639104256000000000,639284108459491705,0</v>
    <v>0</v>
    <v>bny8z2</v>
    <v>XIDX:LUCK</v>
    <v>490</v>
  </rv>
  <rv s="1">
    <v>1</v>
    <v>XIDX:DEAL</v>
    <v>Daily</v>
    <v>43462</v>
    <v>43462</v>
    <v>0</v>
    <v>1</v>
    <v>636815520000000000,639284108464550656,0</v>
    <v>0</v>
    <v>bnsvpr</v>
    <v>XIDX:DEAL</v>
    <v>168</v>
  </rv>
  <rv s="1">
    <v>1</v>
    <v>XIDX:DEAL</v>
    <v>Daily</v>
    <v>43829</v>
    <v>43829</v>
    <v>0</v>
    <v>1</v>
    <v>637132608000000000,639284108465034602,0</v>
    <v>0</v>
    <v>bnsvpr</v>
    <v>XIDX:DEAL</v>
    <v>225</v>
  </rv>
  <rv s="1">
    <v>1</v>
    <v>XIDX:DEAL</v>
    <v>Daily</v>
    <v>44195</v>
    <v>44195</v>
    <v>0</v>
    <v>1</v>
    <v>637448832000000000,639284108465510679,0</v>
    <v>0</v>
    <v>bnsvpr</v>
    <v>XIDX:DEAL</v>
    <v>98</v>
  </rv>
  <rv s="1">
    <v>1</v>
    <v>XIDX:DEAL</v>
    <v>Daily</v>
    <v>44560</v>
    <v>44560</v>
    <v>0</v>
    <v>1</v>
    <v>637764192000000000,639284108465984605,0</v>
    <v>0</v>
    <v>bnsvpr</v>
    <v>XIDX:DEAL</v>
    <v>138</v>
  </rv>
  <rv s="1">
    <v>1</v>
    <v>XIDX:DEAL</v>
    <v>Daily</v>
    <v>44925</v>
    <v>44925</v>
    <v>0</v>
    <v>1</v>
    <v>638079552000000000,639284108466466928,0</v>
    <v>0</v>
    <v>bnsvpr</v>
    <v>XIDX:DEAL</v>
    <v>133</v>
  </rv>
  <rv s="1">
    <v>1</v>
    <v>XIDX:DEAL</v>
    <v>Daily</v>
    <v>46203</v>
    <v>46203</v>
    <v>0</v>
    <v>1</v>
    <v>639183744000000000,639284108466944600,0</v>
    <v>0</v>
    <v>bnsvpr</v>
    <v>XIDX:DEAL</v>
    <v>133</v>
  </rv>
  <rv s="1">
    <v>1</v>
    <v>XIDX:DEAL</v>
    <v>Daily</v>
    <v>46111</v>
    <v>46111</v>
    <v>0</v>
    <v>1</v>
    <v>639104256000000000,639284108467416922,0</v>
    <v>0</v>
    <v>bnsvpr</v>
    <v>XIDX:DEAL</v>
    <v>133</v>
  </rv>
  <rv s="1">
    <v>1</v>
    <v>XIDX:SATU</v>
    <v>Daily</v>
    <v>43462</v>
    <v>43462</v>
    <v>0</v>
    <v>1</v>
    <v>636815520000000000,639284108464550656,0</v>
    <v>0</v>
    <v>bnmpyc</v>
    <v>XIDX:SATU</v>
    <v>491</v>
  </rv>
  <rv s="1">
    <v>1</v>
    <v>XIDX:SATU</v>
    <v>Daily</v>
    <v>43829</v>
    <v>43829</v>
    <v>0</v>
    <v>1</v>
    <v>637132608000000000,639284108465026935,0</v>
    <v>0</v>
    <v>bnmpyc</v>
    <v>XIDX:SATU</v>
    <v>243</v>
  </rv>
  <rv s="1">
    <v>1</v>
    <v>XIDX:SATU</v>
    <v>Daily</v>
    <v>44195</v>
    <v>44195</v>
    <v>0</v>
    <v>1</v>
    <v>637448832000000000,639284108465500679,0</v>
    <v>0</v>
    <v>bnmpyc</v>
    <v>XIDX:SATU</v>
    <v>138</v>
  </rv>
  <rv s="1">
    <v>1</v>
    <v>XIDX:SATU</v>
    <v>Daily</v>
    <v>44560</v>
    <v>44560</v>
    <v>0</v>
    <v>1</v>
    <v>637764192000000000,639284108466004602,0</v>
    <v>0</v>
    <v>bnmpyc</v>
    <v>XIDX:SATU</v>
    <v>101</v>
  </rv>
  <rv s="1">
    <v>1</v>
    <v>XIDX:SATU</v>
    <v>Daily</v>
    <v>44925</v>
    <v>44925</v>
    <v>0</v>
    <v>1</v>
    <v>638079552000000000,639284108466480698,0</v>
    <v>0</v>
    <v>bnmpyc</v>
    <v>XIDX:SATU</v>
    <v>141</v>
  </rv>
  <rv s="1">
    <v>1</v>
    <v>XIDX:SATU</v>
    <v>Daily</v>
    <v>45289</v>
    <v>45289</v>
    <v>0</v>
    <v>1</v>
    <v>638394048000000000,639284108466990705,0</v>
    <v>0</v>
    <v>bnmpyc</v>
    <v>XIDX:SATU</v>
    <v>230</v>
  </rv>
  <rv s="1">
    <v>1</v>
    <v>XIDX:SATU</v>
    <v>Daily</v>
    <v>45656</v>
    <v>45656</v>
    <v>0</v>
    <v>1</v>
    <v>638711136000000000,639284108467464599,0</v>
    <v>0</v>
    <v>bnmpyc</v>
    <v>XIDX:SATU</v>
    <v>320</v>
  </rv>
  <rv s="1">
    <v>1</v>
    <v>XIDX:SATU</v>
    <v>Daily</v>
    <v>46021</v>
    <v>46021</v>
    <v>0</v>
    <v>1</v>
    <v>639026496000000000,639284108467950724,0</v>
    <v>0</v>
    <v>bnmpyc</v>
    <v>XIDX:SATU</v>
    <v>113</v>
  </rv>
  <rv s="1">
    <v>1</v>
    <v>XIDX:SATU</v>
    <v>Daily</v>
    <v>46203</v>
    <v>46203</v>
    <v>0</v>
    <v>1</v>
    <v>639183744000000000,639284108463824604,0</v>
    <v>0</v>
    <v>bnmpyc</v>
    <v>XIDX:SATU</v>
    <v>492</v>
  </rv>
  <rv s="1">
    <v>1</v>
    <v>XIDX:SATU</v>
    <v>Daily</v>
    <v>46111</v>
    <v>46111</v>
    <v>0</v>
    <v>1</v>
    <v>639104256000000000,639284108464296936,0</v>
    <v>0</v>
    <v>bnmpyc</v>
    <v>XIDX:SATU</v>
    <v>323</v>
  </rv>
  <rv s="1">
    <v>1</v>
    <v>XIDX:SKRN</v>
    <v>Daily</v>
    <v>43462</v>
    <v>43462</v>
    <v>0</v>
    <v>1</v>
    <v>636815520000000000,639284108466150169,0</v>
    <v>0</v>
    <v>bkhqc7</v>
    <v>XIDX:SKRN</v>
    <v>493</v>
  </rv>
  <rv s="1">
    <v>1</v>
    <v>XIDX:SKRN</v>
    <v>Daily</v>
    <v>43829</v>
    <v>43829</v>
    <v>0</v>
    <v>1</v>
    <v>637132608000000000,639284108466624412,0</v>
    <v>0</v>
    <v>bkhqc7</v>
    <v>XIDX:SKRN</v>
    <v>263</v>
  </rv>
  <rv s="1">
    <v>1</v>
    <v>XIDX:SKRN</v>
    <v>Daily</v>
    <v>44195</v>
    <v>44195</v>
    <v>0</v>
    <v>1</v>
    <v>637448832000000000,639284108467098696,0</v>
    <v>0</v>
    <v>bkhqc7</v>
    <v>XIDX:SKRN</v>
    <v>119</v>
  </rv>
  <rv s="1">
    <v>1</v>
    <v>XIDX:SKRN</v>
    <v>Daily</v>
    <v>44560</v>
    <v>44560</v>
    <v>0</v>
    <v>1</v>
    <v>637764192000000000,639284108467568680,0</v>
    <v>0</v>
    <v>bkhqc7</v>
    <v>XIDX:SKRN</v>
    <v>285</v>
  </rv>
  <rv s="1">
    <v>1</v>
    <v>XIDX:SKRN</v>
    <v>Daily</v>
    <v>44925</v>
    <v>44925</v>
    <v>0</v>
    <v>1</v>
    <v>638079552000000000,639284108468044412,0</v>
    <v>0</v>
    <v>bkhqc7</v>
    <v>XIDX:SKRN</v>
    <v>121</v>
  </rv>
  <rv s="1">
    <v>1</v>
    <v>XIDX:SKRN</v>
    <v>Daily</v>
    <v>45289</v>
    <v>45289</v>
    <v>0</v>
    <v>1</v>
    <v>638394048000000000,639284108463818711,0</v>
    <v>0</v>
    <v>bkhqc7</v>
    <v>XIDX:SKRN</v>
    <v>18</v>
  </rv>
  <rv s="1">
    <v>1</v>
    <v>XIDX:SKRN</v>
    <v>Daily</v>
    <v>45656</v>
    <v>45656</v>
    <v>0</v>
    <v>1</v>
    <v>638711136000000000,639284108464294410,0</v>
    <v>0</v>
    <v>bkhqc7</v>
    <v>XIDX:SKRN</v>
    <v>74</v>
  </rv>
  <rv s="1">
    <v>1</v>
    <v>XIDX:SKRN</v>
    <v>Daily</v>
    <v>46021</v>
    <v>46021</v>
    <v>0</v>
    <v>1</v>
    <v>639026496000000000,639284108464774411,0</v>
    <v>0</v>
    <v>bkhqc7</v>
    <v>XIDX:SKRN</v>
    <v>11</v>
  </rv>
  <rv s="1">
    <v>1</v>
    <v>XIDX:SKRN</v>
    <v>Daily</v>
    <v>46203</v>
    <v>46203</v>
    <v>0</v>
    <v>1</v>
    <v>639183744000000000,639284108465250181,0</v>
    <v>0</v>
    <v>bkhqc7</v>
    <v>XIDX:SKRN</v>
    <v>266</v>
  </rv>
  <rv s="1">
    <v>1</v>
    <v>XIDX:SKRN</v>
    <v>Daily</v>
    <v>46111</v>
    <v>46111</v>
    <v>0</v>
    <v>1</v>
    <v>639104256000000000,639284108465724407,0</v>
    <v>0</v>
    <v>bkhqc7</v>
    <v>XIDX:SKRN</v>
    <v>494</v>
  </rv>
  <rv s="1">
    <v>1</v>
    <v>XIDX:GOOD</v>
    <v>Daily</v>
    <v>43462</v>
    <v>43462</v>
    <v>0</v>
    <v>1</v>
    <v>636815520000000000,639284108466656927,0</v>
    <v>0</v>
    <v>bkgqsm</v>
    <v>XIDX:GOOD</v>
    <v>495</v>
  </rv>
  <rv s="1">
    <v>1</v>
    <v>XIDX:GOOD</v>
    <v>Daily</v>
    <v>43829</v>
    <v>43829</v>
    <v>0</v>
    <v>1</v>
    <v>637132608000000000,639284108467140724,0</v>
    <v>0</v>
    <v>bkgqsm</v>
    <v>XIDX:GOOD</v>
    <v>76</v>
  </rv>
  <rv s="1">
    <v>1</v>
    <v>XIDX:GOOD</v>
    <v>Daily</v>
    <v>44195</v>
    <v>44195</v>
    <v>0</v>
    <v>1</v>
    <v>637448832000000000,639284108467624610,0</v>
    <v>0</v>
    <v>bkgqsm</v>
    <v>XIDX:GOOD</v>
    <v>349</v>
  </rv>
  <rv s="1">
    <v>1</v>
    <v>XIDX:GOOD</v>
    <v>Daily</v>
    <v>44560</v>
    <v>44560</v>
    <v>0</v>
    <v>1</v>
    <v>637764192000000000,639284108468090727,0</v>
    <v>0</v>
    <v>bkgqsm</v>
    <v>XIDX:GOOD</v>
    <v>47</v>
  </rv>
  <rv s="1">
    <v>1</v>
    <v>XIDX:GOOD</v>
    <v>Daily</v>
    <v>44925</v>
    <v>44925</v>
    <v>0</v>
    <v>1</v>
    <v>638079552000000000,639284108463856940,0</v>
    <v>0</v>
    <v>bkgqsm</v>
    <v>XIDX:GOOD</v>
    <v>47</v>
  </rv>
  <rv s="1">
    <v>1</v>
    <v>XIDX:GOOD</v>
    <v>Daily</v>
    <v>45289</v>
    <v>45289</v>
    <v>0</v>
    <v>1</v>
    <v>638394048000000000,639284108464346941,0</v>
    <v>0</v>
    <v>bkgqsm</v>
    <v>XIDX:GOOD</v>
    <v>496</v>
  </rv>
  <rv s="1">
    <v>1</v>
    <v>XIDX:GOOD</v>
    <v>Daily</v>
    <v>45656</v>
    <v>45656</v>
    <v>0</v>
    <v>1</v>
    <v>638711136000000000,639284108464834630,0</v>
    <v>0</v>
    <v>bkgqsm</v>
    <v>XIDX:GOOD</v>
    <v>85</v>
  </rv>
  <rv s="1">
    <v>1</v>
    <v>XIDX:GOOD</v>
    <v>Daily</v>
    <v>46021</v>
    <v>46021</v>
    <v>0</v>
    <v>1</v>
    <v>639026496000000000,639284108465314600,0</v>
    <v>0</v>
    <v>bkgqsm</v>
    <v>XIDX:GOOD</v>
    <v>77</v>
  </rv>
  <rv s="1">
    <v>1</v>
    <v>XIDX:GOOD</v>
    <v>Daily</v>
    <v>46203</v>
    <v>46203</v>
    <v>0</v>
    <v>1</v>
    <v>639183744000000000,639284108465800679,0</v>
    <v>0</v>
    <v>bkgqsm</v>
    <v>XIDX:GOOD</v>
    <v>109</v>
  </rv>
  <rv s="1">
    <v>1</v>
    <v>XIDX:GOOD</v>
    <v>Daily</v>
    <v>46111</v>
    <v>46111</v>
    <v>0</v>
    <v>1</v>
    <v>639104256000000000,639284108466270708,0</v>
    <v>0</v>
    <v>bkgqsm</v>
    <v>XIDX:GOOD</v>
    <v>497</v>
  </rv>
  <rv s="1">
    <v>1</v>
    <v>XIDX:DUCK</v>
    <v>Daily</v>
    <v>43462</v>
    <v>43462</v>
    <v>0</v>
    <v>1</v>
    <v>636815520000000000,639284108467220712,0</v>
    <v>0</v>
    <v>bkgmmw</v>
    <v>XIDX:DUCK</v>
    <v>498</v>
  </rv>
  <rv s="1">
    <v>1</v>
    <v>XIDX:DUCK</v>
    <v>Daily</v>
    <v>43829</v>
    <v>43829</v>
    <v>0</v>
    <v>1</v>
    <v>637132608000000000,639284108467690726,0</v>
    <v>0</v>
    <v>bkgmmw</v>
    <v>XIDX:DUCK</v>
    <v>449</v>
  </rv>
  <rv s="1">
    <v>1</v>
    <v>XIDX:DUCK</v>
    <v>Daily</v>
    <v>46203</v>
    <v>46203</v>
    <v>0</v>
    <v>1</v>
    <v>639183744000000000,639284108468160732,0</v>
    <v>0</v>
    <v>bkgmmw</v>
    <v>XIDX:DUCK</v>
    <v>133</v>
  </rv>
  <rv s="1">
    <v>1</v>
    <v>XIDX:DUCK</v>
    <v>Daily</v>
    <v>46111</v>
    <v>46111</v>
    <v>0</v>
    <v>1</v>
    <v>639104256000000000,639284108463750654,0</v>
    <v>0</v>
    <v>bkgmmw</v>
    <v>XIDX:DUCK</v>
    <v>133</v>
  </rv>
  <rv s="1">
    <v>1</v>
    <v>XIDX:MPRO</v>
    <v>Daily</v>
    <v>43462</v>
    <v>43462</v>
    <v>0</v>
    <v>1</v>
    <v>636815520000000000,639284108464693142,0</v>
    <v>0</v>
    <v>bkh3vh</v>
    <v>XIDX:MPRO</v>
    <v>499</v>
  </rv>
  <rv s="1">
    <v>1</v>
    <v>XIDX:MPRO</v>
    <v>Daily</v>
    <v>43829</v>
    <v>43829</v>
    <v>0</v>
    <v>1</v>
    <v>637132608000000000,639284108465159855,0</v>
    <v>0</v>
    <v>bkh3vh</v>
    <v>XIDX:MPRO</v>
    <v>328</v>
  </rv>
  <rv s="1">
    <v>1</v>
    <v>XIDX:MPRO</v>
    <v>Daily</v>
    <v>44195</v>
    <v>44195</v>
    <v>0</v>
    <v>1</v>
    <v>637448832000000000,639284108465633128,0</v>
    <v>0</v>
    <v>bkh3vh</v>
    <v>XIDX:MPRO</v>
    <v>133</v>
  </rv>
  <rv s="1">
    <v>1</v>
    <v>XIDX:MPRO</v>
    <v>Daily</v>
    <v>44560</v>
    <v>44560</v>
    <v>0</v>
    <v>1</v>
    <v>637764192000000000,639284108466129861,0</v>
    <v>0</v>
    <v>bkh3vh</v>
    <v>XIDX:MPRO</v>
    <v>165</v>
  </rv>
  <rv s="1">
    <v>1</v>
    <v>XIDX:MPRO</v>
    <v>Daily</v>
    <v>44925</v>
    <v>44925</v>
    <v>0</v>
    <v>1</v>
    <v>638079552000000000,639284108466609856,0</v>
    <v>0</v>
    <v>bkh3vh</v>
    <v>XIDX:MPRO</v>
    <v>133</v>
  </rv>
  <rv s="1">
    <v>1</v>
    <v>XIDX:MPRO</v>
    <v>Daily</v>
    <v>45289</v>
    <v>45289</v>
    <v>0</v>
    <v>1</v>
    <v>638394048000000000,639284108467089858,0</v>
    <v>0</v>
    <v>bkh3vh</v>
    <v>XIDX:MPRO</v>
    <v>500</v>
  </rv>
  <rv s="1">
    <v>1</v>
    <v>XIDX:MPRO</v>
    <v>Daily</v>
    <v>45656</v>
    <v>45656</v>
    <v>0</v>
    <v>1</v>
    <v>638711136000000000,639284108467563124,0</v>
    <v>0</v>
    <v>bkh3vh</v>
    <v>XIDX:MPRO</v>
    <v>501</v>
  </rv>
  <rv s="1">
    <v>1</v>
    <v>XIDX:MPRO</v>
    <v>Daily</v>
    <v>46021</v>
    <v>46021</v>
    <v>0</v>
    <v>1</v>
    <v>639026496000000000,639284108468043113,0</v>
    <v>0</v>
    <v>bkh3vh</v>
    <v>XIDX:MPRO</v>
    <v>502</v>
  </rv>
  <rv s="1">
    <v>1</v>
    <v>XIDX:MPRO</v>
    <v>Daily</v>
    <v>46203</v>
    <v>46203</v>
    <v>0</v>
    <v>1</v>
    <v>639183744000000000,639284108464113139,0</v>
    <v>0</v>
    <v>bkh3vh</v>
    <v>XIDX:MPRO</v>
    <v>503</v>
  </rv>
  <rv s="1">
    <v>1</v>
    <v>XIDX:MPRO</v>
    <v>Daily</v>
    <v>46111</v>
    <v>46111</v>
    <v>0</v>
    <v>1</v>
    <v>639104256000000000,639284108464583136,0</v>
    <v>0</v>
    <v>bkh3vh</v>
    <v>XIDX:MPRO</v>
    <v>133</v>
  </rv>
  <rv s="1">
    <v>1</v>
    <v>XIDX:SURE</v>
    <v>Daily</v>
    <v>43462</v>
    <v>43462</v>
    <v>0</v>
    <v>1</v>
    <v>636815520000000000,639284108471874893,0</v>
    <v>0</v>
    <v>bkhsrw</v>
    <v>XIDX:SURE</v>
    <v>389</v>
  </rv>
  <rv s="1">
    <v>1</v>
    <v>XIDX:SURE</v>
    <v>Daily</v>
    <v>43829</v>
    <v>43829</v>
    <v>0</v>
    <v>1</v>
    <v>637132608000000000,639284108472351802,0</v>
    <v>0</v>
    <v>bkhsrw</v>
    <v>XIDX:SURE</v>
    <v>504</v>
  </rv>
  <rv s="1">
    <v>1</v>
    <v>XIDX:SURE</v>
    <v>Daily</v>
    <v>44195</v>
    <v>44195</v>
    <v>0</v>
    <v>1</v>
    <v>637448832000000000,639284108472821791,0</v>
    <v>0</v>
    <v>bkhsrw</v>
    <v>XIDX:SURE</v>
    <v>505</v>
  </rv>
  <rv s="1">
    <v>1</v>
    <v>XIDX:SURE</v>
    <v>Daily</v>
    <v>44560</v>
    <v>44560</v>
    <v>0</v>
    <v>1</v>
    <v>637764192000000000,639284108473307383,0</v>
    <v>0</v>
    <v>bkhsrw</v>
    <v>XIDX:SURE</v>
    <v>406</v>
  </rv>
  <rv s="1">
    <v>1</v>
    <v>XIDX:SURE</v>
    <v>Daily</v>
    <v>44925</v>
    <v>44925</v>
    <v>0</v>
    <v>1</v>
    <v>638079552000000000,639284108473774863,0</v>
    <v>0</v>
    <v>bkhsrw</v>
    <v>XIDX:SURE</v>
    <v>133</v>
  </rv>
  <rv s="1">
    <v>1</v>
    <v>XIDX:SURE</v>
    <v>Daily</v>
    <v>45289</v>
    <v>45289</v>
    <v>0</v>
    <v>1</v>
    <v>638394048000000000,639284108474247402,0</v>
    <v>0</v>
    <v>bkhsrw</v>
    <v>XIDX:SURE</v>
    <v>133</v>
  </rv>
  <rv s="1">
    <v>1</v>
    <v>XIDX:SURE</v>
    <v>Daily</v>
    <v>45656</v>
    <v>45656</v>
    <v>0</v>
    <v>1</v>
    <v>638711136000000000,639284108474724860,0</v>
    <v>0</v>
    <v>bkhsrw</v>
    <v>XIDX:SURE</v>
    <v>506</v>
  </rv>
  <rv s="1">
    <v>1</v>
    <v>XIDX:SURE</v>
    <v>Daily</v>
    <v>46021</v>
    <v>46021</v>
    <v>0</v>
    <v>1</v>
    <v>639026496000000000,639284108475204850,0</v>
    <v>0</v>
    <v>bkhsrw</v>
    <v>XIDX:SURE</v>
    <v>507</v>
  </rv>
  <rv s="1">
    <v>1</v>
    <v>XIDX:SURE</v>
    <v>Daily</v>
    <v>46203</v>
    <v>46203</v>
    <v>0</v>
    <v>1</v>
    <v>639183744000000000,639284108475681811,0</v>
    <v>0</v>
    <v>bkhsrw</v>
    <v>XIDX:SURE</v>
    <v>508</v>
  </rv>
  <rv s="1">
    <v>1</v>
    <v>XIDX:SURE</v>
    <v>Daily</v>
    <v>46111</v>
    <v>46111</v>
    <v>0</v>
    <v>1</v>
    <v>639104256000000000,639284108472064874,0</v>
    <v>0</v>
    <v>bkhsrw</v>
    <v>XIDX:SURE</v>
    <v>509</v>
  </rv>
  <rv s="1">
    <v>1</v>
    <v>XIDX:CPRI</v>
    <v>Daily</v>
    <v>43829</v>
    <v>43829</v>
    <v>0</v>
    <v>1</v>
    <v>637132608000000000,639284108491072193,0</v>
    <v>0</v>
    <v>bpojcw</v>
    <v>XIDX:CPRI</v>
    <v>138</v>
  </rv>
  <rv s="1">
    <v>1</v>
    <v>XIDX:CPRI</v>
    <v>Daily</v>
    <v>44560</v>
    <v>44560</v>
    <v>0</v>
    <v>1</v>
    <v>637764192000000000,639284108491552205,0</v>
    <v>0</v>
    <v>bpojcw</v>
    <v>XIDX:CPRI</v>
    <v>133</v>
  </rv>
  <rv s="1">
    <v>1</v>
    <v>XIDX:CPRI</v>
    <v>Daily</v>
    <v>46111</v>
    <v>46111</v>
    <v>0</v>
    <v>1</v>
    <v>639104256000000000,639284108492024877,0</v>
    <v>0</v>
    <v>bpojcw</v>
    <v>XIDX:CPRI</v>
    <v>133</v>
  </rv>
  <rv s="1">
    <v>1</v>
    <v>XIDX:CPRI</v>
    <v>Daily</v>
    <v>44195</v>
    <v>44195</v>
    <v>0</v>
    <v>1</v>
    <v>637448832000000000,639284108505594972,0</v>
    <v>0</v>
    <v>bpojcw</v>
    <v>XIDX:CPRI</v>
    <v>138</v>
  </rv>
  <rv s="1">
    <v>1</v>
    <v>XIDX:CPRI</v>
    <v>Daily</v>
    <v>46203</v>
    <v>46203</v>
    <v>0</v>
    <v>1</v>
    <v>639183744000000000,639284108506064965,0</v>
    <v>0</v>
    <v>bpojcw</v>
    <v>XIDX:CPRI</v>
    <v>133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dd/mm/yyyy"/>
    </x:dxf>
    <x:dxf>
      <x:numFmt numFmtId="0" formatCode="General"/>
    </x:dxf>
  </dxfs>
  <richProperties>
    <rPr n="NumberFormat" t="s"/>
  </richProperties>
  <richStyles>
    <rSty dxfid="1">
      <rpv i="0">_-[$Rp-en-ID]* #,##0.00_-;-[$Rp-en-ID]* #,##0.00_-;_-[$Rp-en-ID]* "-"??_-;_-@_-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4</v>
      </c>
      <c r="D2" s="2" vm="1">
        <f ca="1">IFERROR(_xlfn.STOCKHISTORY("XIDX:" &amp; $C$1, D3, , 0, 0, 1), "Libur")</f>
        <v>1220</v>
      </c>
      <c r="E2" s="2" vm="2">
        <f ca="1">IFERROR(_xlfn.STOCKHISTORY("XIDX:" &amp; $C$1, E3, , 0, 0, 1), "Libur")</f>
        <v>1150</v>
      </c>
      <c r="H2" s="2" vm="2">
        <f ca="1">IFERROR(INDEX(D2:G2,COUNT(D2:G2)),"")</f>
        <v>1150</v>
      </c>
      <c r="I2" s="2" vm="3">
        <f t="shared" ref="I2:Q2" ca="1" si="0">IFERROR(_xlfn.STOCKHISTORY("XIDX:" &amp; $C$1, I1, , 0, 0, 1), "Libur")</f>
        <v>1165</v>
      </c>
      <c r="J2" s="2" vm="4">
        <f t="shared" ca="1" si="0"/>
        <v>1030</v>
      </c>
      <c r="K2" s="2" vm="5">
        <f t="shared" ca="1" si="0"/>
        <v>1020</v>
      </c>
      <c r="L2" s="2" vm="6">
        <f t="shared" ca="1" si="0"/>
        <v>867.5</v>
      </c>
      <c r="M2" s="2" vm="7">
        <f t="shared" ca="1" si="0"/>
        <v>797.5</v>
      </c>
      <c r="N2" s="2" vm="8">
        <f t="shared" ca="1" si="0"/>
        <v>935</v>
      </c>
      <c r="O2" s="2" vm="9">
        <f t="shared" ca="1" si="0"/>
        <v>1725</v>
      </c>
      <c r="P2" s="2" vm="10">
        <f t="shared" ca="1" si="0"/>
        <v>1665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1353949028000</v>
      </c>
      <c r="E4" s="2">
        <f>IFERROR(INDEX(E51:E500,MATCH($C$4,$C$51:$C$500,0)),"")</f>
        <v>566688991000</v>
      </c>
      <c r="H4" s="2">
        <f>IFERROR(SUM(D4:G4)*(4/MAX(1,COUNT(D4:G4))),"")</f>
        <v>3841276038000</v>
      </c>
      <c r="I4" s="2">
        <f t="shared" ref="I4:Q4" si="1">IFERROR(INDEX(I51:I500,MATCH($C$4,$C$51:$C$500,0)),"")</f>
        <v>13863743671000</v>
      </c>
      <c r="J4" s="2">
        <f t="shared" si="1"/>
        <v>9166248950000</v>
      </c>
      <c r="K4" s="2">
        <f t="shared" si="1"/>
        <v>3591484745000</v>
      </c>
      <c r="L4" s="2">
        <f t="shared" si="1"/>
        <v>3093893211000</v>
      </c>
      <c r="M4" s="2">
        <f t="shared" si="1"/>
        <v>2815916917000</v>
      </c>
      <c r="N4" s="2">
        <f t="shared" si="1"/>
        <v>2460515704000</v>
      </c>
      <c r="O4" s="2">
        <f t="shared" si="1"/>
        <v>2919292095000</v>
      </c>
      <c r="P4" s="2">
        <f t="shared" si="1"/>
        <v>179320056</v>
      </c>
      <c r="Q4" s="2">
        <f t="shared" si="1"/>
        <v>183340421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183931224000</v>
      </c>
      <c r="E5" s="2">
        <f>IFERROR(INDEX(E51:E500,MATCH($C$5,$C$51:$C$500,0)),"")</f>
        <v>-62548041000</v>
      </c>
      <c r="H5" s="2">
        <f>IFERROR(SUM(D5:G5)*(4/MAX(1,COUNT(D5:G5))),"")</f>
        <v>242766366000</v>
      </c>
      <c r="I5" s="2">
        <f t="shared" ref="I5:Q5" si="2">IFERROR(INDEX(I51:I500,MATCH($C$5,$C$51:$C$500,0)),"")</f>
        <v>547584586000</v>
      </c>
      <c r="J5" s="2">
        <f t="shared" si="2"/>
        <v>473140865000</v>
      </c>
      <c r="K5" s="2">
        <f t="shared" si="2"/>
        <v>1372504501000</v>
      </c>
      <c r="L5" s="2">
        <f t="shared" si="2"/>
        <v>482800353000</v>
      </c>
      <c r="M5" s="2">
        <f t="shared" si="2"/>
        <v>418766016000</v>
      </c>
      <c r="N5" s="2">
        <f t="shared" si="2"/>
        <v>326019818000</v>
      </c>
      <c r="O5" s="2">
        <f t="shared" si="2"/>
        <v>537995968000</v>
      </c>
      <c r="P5" s="2">
        <f t="shared" si="2"/>
        <v>-1561924</v>
      </c>
      <c r="Q5" s="2">
        <f t="shared" si="2"/>
        <v>39456260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10006301387000</v>
      </c>
      <c r="E6" s="2">
        <f>IFERROR(INDEX(E51:E500,MATCH($C$6,$C$51:$C$500,0)),"")</f>
        <v>10168851950000</v>
      </c>
      <c r="H6" s="2">
        <f>IFERROR(INDEX(D6:G6,COUNT(D6:G6)),"")</f>
        <v>10168851950000</v>
      </c>
      <c r="I6" s="2">
        <f t="shared" ref="I6:Q6" si="3">IFERROR(INDEX(I51:I500,MATCH($C$6,$C$51:$C$500,0)),"")</f>
        <v>10173756750000</v>
      </c>
      <c r="J6" s="2">
        <f t="shared" si="3"/>
        <v>9881622822000</v>
      </c>
      <c r="K6" s="2">
        <f t="shared" si="3"/>
        <v>10279858233000</v>
      </c>
      <c r="L6" s="2">
        <f t="shared" si="3"/>
        <v>9172098300000</v>
      </c>
      <c r="M6" s="2">
        <f t="shared" si="3"/>
        <v>8789731416000</v>
      </c>
      <c r="N6" s="2">
        <f t="shared" si="3"/>
        <v>8458562947000</v>
      </c>
      <c r="O6" s="2">
        <f t="shared" si="3"/>
        <v>8277069023000</v>
      </c>
      <c r="P6" s="2">
        <f t="shared" si="3"/>
        <v>512950276</v>
      </c>
      <c r="Q6" s="2">
        <f t="shared" si="3"/>
        <v>476735901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3.56</v>
      </c>
      <c r="E7" s="3">
        <f>IFERROR(INDEX(E51:E500,MATCH($C$7,$C$51:$C$500,0))/1000000000,"")</f>
        <v>3.56</v>
      </c>
      <c r="H7" s="3">
        <f>IFERROR(INDEX(D7:G7,COUNT(D7:G7)),"")</f>
        <v>3.56</v>
      </c>
      <c r="I7" s="3">
        <f t="shared" ref="I7:Q7" si="4">IFERROR(INDEX(I51:I500,MATCH($C$7,$C$51:$C$500,0))/1000000000,"")</f>
        <v>3.56</v>
      </c>
      <c r="J7" s="3">
        <f t="shared" si="4"/>
        <v>3.56</v>
      </c>
      <c r="K7" s="3">
        <f t="shared" si="4"/>
        <v>3.56</v>
      </c>
      <c r="L7" s="3">
        <f t="shared" si="4"/>
        <v>1.78</v>
      </c>
      <c r="M7" s="3">
        <f t="shared" si="4"/>
        <v>1.78</v>
      </c>
      <c r="N7" s="3">
        <f t="shared" si="4"/>
        <v>1.78</v>
      </c>
      <c r="O7" s="3">
        <f t="shared" si="4"/>
        <v>1.78</v>
      </c>
      <c r="P7" s="3">
        <f t="shared" si="4"/>
        <v>1.78</v>
      </c>
      <c r="Q7" s="3">
        <f t="shared" si="4"/>
        <v>1.6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155000000000</v>
      </c>
      <c r="E8" s="2">
        <f>IFERROR(INDEX(E51:E500,MATCH("Free cash flow (Quarter)",$C$51:$C$500,0)),"")</f>
        <v>-479000000000</v>
      </c>
      <c r="H8" s="2">
        <f>IFERROR(INDEX(D8:G8,COUNT(D8:G8)),"")</f>
        <v>-479000000000</v>
      </c>
      <c r="I8" s="2">
        <f t="shared" ref="I8:Q8" si="5">IFERROR(INDEX(I51:I500,MATCH($C$8,$C$51:$C$500,0)),"")</f>
        <v>916000000000</v>
      </c>
      <c r="J8" s="2">
        <f t="shared" si="5"/>
        <v>229000000000</v>
      </c>
      <c r="K8" s="2">
        <f t="shared" si="5"/>
        <v>1761000000000</v>
      </c>
      <c r="L8" s="2">
        <f t="shared" si="5"/>
        <v>592000000000</v>
      </c>
      <c r="M8" s="2">
        <f t="shared" si="5"/>
        <v>170000000000</v>
      </c>
      <c r="N8" s="2">
        <f t="shared" si="5"/>
        <v>-97000000000</v>
      </c>
      <c r="O8" s="2">
        <f t="shared" si="5"/>
        <v>269000000000</v>
      </c>
      <c r="P8" s="2">
        <f t="shared" si="5"/>
        <v>-32000000000</v>
      </c>
      <c r="Q8" s="2">
        <f t="shared" si="5"/>
        <v>396000000000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43.5</v>
      </c>
      <c r="E9" s="3">
        <f>IFERROR(INDEX(E51:E500,MATCH("Free cash flow per share (Quarter)",$C$51:$C$500,0)),"")</f>
        <v>-134.83000000000001</v>
      </c>
      <c r="H9" s="3">
        <f>IFERROR(INDEX(D9:G9,COUNT(D9:G9)),"")</f>
        <v>-134.83000000000001</v>
      </c>
      <c r="I9" s="3">
        <f t="shared" ref="I9:Q9" si="6">IFERROR(INDEX(I51:I500,MATCH($C$9,$C$51:$C$500,0)),"")</f>
        <v>257.54000000000002</v>
      </c>
      <c r="J9" s="3">
        <f t="shared" si="6"/>
        <v>64.48</v>
      </c>
      <c r="K9" s="3">
        <f t="shared" si="6"/>
        <v>495.16</v>
      </c>
      <c r="L9" s="3">
        <f t="shared" si="6"/>
        <v>333.1</v>
      </c>
      <c r="M9" s="3">
        <f t="shared" si="6"/>
        <v>95.37</v>
      </c>
      <c r="N9" s="3">
        <f t="shared" si="6"/>
        <v>-54.56</v>
      </c>
      <c r="O9" s="3">
        <f t="shared" si="6"/>
        <v>151.4</v>
      </c>
      <c r="P9" s="3">
        <f t="shared" si="6"/>
        <v>-18.25</v>
      </c>
      <c r="Q9" s="3">
        <f t="shared" si="6"/>
        <v>247.2</v>
      </c>
    </row>
    <row r="10" spans="1:17" ht="15.5" x14ac:dyDescent="0.35">
      <c r="C10" t="s">
        <v>18</v>
      </c>
      <c r="D10" s="3">
        <f ca="1">IFERROR(IF(D9=0,"",D2/D9),"")</f>
        <v>28.045977011494251</v>
      </c>
      <c r="E10" s="3">
        <f ca="1">IFERROR(IF(E9=0,"",E2/E9),"")</f>
        <v>-8.5292590669732249</v>
      </c>
      <c r="I10" s="3">
        <f t="shared" ref="I10:Q10" ca="1" si="7">IFERROR(IF(I9=0,"",I2/I9),"")</f>
        <v>4.5235691543061272</v>
      </c>
      <c r="J10" s="3">
        <f t="shared" ca="1" si="7"/>
        <v>15.973945409429279</v>
      </c>
      <c r="K10" s="3">
        <f t="shared" ca="1" si="7"/>
        <v>2.0599402213425964</v>
      </c>
      <c r="L10" s="3">
        <f t="shared" ca="1" si="7"/>
        <v>2.6043230261182826</v>
      </c>
      <c r="M10" s="3">
        <f t="shared" ca="1" si="7"/>
        <v>8.362168396770473</v>
      </c>
      <c r="N10" s="3">
        <f t="shared" ca="1" si="7"/>
        <v>-17.137096774193548</v>
      </c>
      <c r="O10" s="3">
        <f t="shared" ca="1" si="7"/>
        <v>11.393659180977542</v>
      </c>
      <c r="P10" s="3">
        <f t="shared" ca="1" si="7"/>
        <v>-91.232876712328761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389680741000</v>
      </c>
      <c r="E11" s="2">
        <f>IFERROR(INDEX(E51:E500,MATCH($C$11,$C$51:$C$500,0)),"")</f>
        <v>340037663000</v>
      </c>
      <c r="H11" s="2">
        <f>IFERROR(INDEX(D11:G11,COUNT(D11:G11)),"")</f>
        <v>340037663000</v>
      </c>
      <c r="I11" s="2">
        <f t="shared" ref="I11:Q11" si="8">IFERROR(INDEX(I51:I500,MATCH($C$11,$C$51:$C$500,0)),"")</f>
        <v>734656595000</v>
      </c>
      <c r="J11" s="2">
        <f t="shared" si="8"/>
        <v>357871939000</v>
      </c>
      <c r="K11" s="2">
        <f t="shared" si="8"/>
        <v>537857224000</v>
      </c>
      <c r="L11" s="2">
        <f t="shared" si="8"/>
        <v>608986099000</v>
      </c>
      <c r="M11" s="2">
        <f t="shared" si="8"/>
        <v>545991675000</v>
      </c>
      <c r="N11" s="2">
        <f t="shared" si="8"/>
        <v>318092437000</v>
      </c>
      <c r="O11" s="2">
        <f t="shared" si="8"/>
        <v>223654671000</v>
      </c>
      <c r="P11" s="2">
        <f t="shared" si="8"/>
        <v>8660657</v>
      </c>
      <c r="Q11" s="2">
        <f t="shared" si="8"/>
        <v>16236394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28</v>
      </c>
      <c r="D15" s="2">
        <f>IFERROR(INDEX(D51:D500,MATCH($C$15,$C$51:$C$500,0)),"")</f>
        <v>-19456079000</v>
      </c>
      <c r="E15" s="2">
        <f>IFERROR(INDEX(E51:E500,MATCH($C$15,$C$51:$C$500,0)),"")</f>
        <v>-41814588000</v>
      </c>
      <c r="H15" s="2">
        <f>IFERROR(SUM(D15:G15)*(4/MAX(1,COUNT(D15:G15))),"")</f>
        <v>-122541334000</v>
      </c>
      <c r="I15" s="2">
        <f t="shared" ref="I15:Q15" si="12">IFERROR(INDEX(I51:I500,MATCH($C$15,$C$51:$C$500,0)),"")</f>
        <v>-186696439000</v>
      </c>
      <c r="J15" s="2">
        <f t="shared" si="12"/>
        <v>-194586874000</v>
      </c>
      <c r="K15" s="2">
        <f t="shared" si="12"/>
        <v>-330229272000</v>
      </c>
      <c r="L15" s="2">
        <f t="shared" si="12"/>
        <v>-122091874000</v>
      </c>
      <c r="M15" s="2">
        <f t="shared" si="12"/>
        <v>-47226048000</v>
      </c>
      <c r="N15" s="2">
        <f t="shared" si="12"/>
        <v>-74557155000</v>
      </c>
      <c r="O15" s="2">
        <f t="shared" si="12"/>
        <v>-131736863000</v>
      </c>
      <c r="P15" s="2">
        <f t="shared" si="12"/>
        <v>-2209479</v>
      </c>
      <c r="Q15" s="2">
        <f t="shared" si="12"/>
        <v>-8934312</v>
      </c>
    </row>
    <row r="16" spans="1:17" ht="15.5" x14ac:dyDescent="0.35">
      <c r="C16" t="s">
        <v>29</v>
      </c>
      <c r="D16" s="2">
        <f>IFERROR(INDEX(D51:D500,MATCH($C$16,$C$51:$C$500,0)),"")</f>
        <v>235742634000</v>
      </c>
      <c r="E16" s="2">
        <f>IFERROR(INDEX(E51:E500,MATCH($C$16,$C$51:$C$500,0)),"")</f>
        <v>319034389000</v>
      </c>
      <c r="H16" s="2">
        <f>IFERROR(SUM(D16:G16)*(4/MAX(1,COUNT(D16:G16))),"")</f>
        <v>1109554046000</v>
      </c>
      <c r="I16" s="2">
        <f t="shared" ref="I16:Q16" si="13">IFERROR(INDEX(I51:I500,MATCH($C$16,$C$51:$C$500,0)),"")</f>
        <v>949119692000</v>
      </c>
      <c r="J16" s="2">
        <f t="shared" si="13"/>
        <v>616735714000</v>
      </c>
      <c r="K16" s="2">
        <f t="shared" si="13"/>
        <v>1632330541000</v>
      </c>
      <c r="L16" s="2">
        <f t="shared" si="13"/>
        <v>517197214000</v>
      </c>
      <c r="M16" s="2">
        <f t="shared" si="13"/>
        <v>374456355000</v>
      </c>
      <c r="N16" s="2">
        <f t="shared" si="13"/>
        <v>346473093000</v>
      </c>
      <c r="O16" s="2">
        <f t="shared" si="13"/>
        <v>726838949000</v>
      </c>
      <c r="P16" s="2">
        <f t="shared" si="13"/>
        <v>22043997</v>
      </c>
      <c r="Q16" s="2">
        <f t="shared" si="13"/>
        <v>55429894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4343200000000</v>
      </c>
      <c r="E20" s="2">
        <f ca="1">IFERROR(E21*E2,"")</f>
        <v>4094000000000</v>
      </c>
      <c r="H20" s="2">
        <f t="shared" ref="H20:Q20" ca="1" si="14">IFERROR(H21*H2,"")</f>
        <v>4094000000000</v>
      </c>
      <c r="I20" s="2">
        <f t="shared" ca="1" si="14"/>
        <v>4147400000000</v>
      </c>
      <c r="J20" s="2">
        <f t="shared" ca="1" si="14"/>
        <v>3666800000000</v>
      </c>
      <c r="K20" s="2">
        <f t="shared" ca="1" si="14"/>
        <v>3631200000000</v>
      </c>
      <c r="L20" s="2">
        <f t="shared" ca="1" si="14"/>
        <v>1544150000000</v>
      </c>
      <c r="M20" s="2">
        <f t="shared" ca="1" si="14"/>
        <v>1419550000000</v>
      </c>
      <c r="N20" s="2">
        <f t="shared" ca="1" si="14"/>
        <v>1664300000000</v>
      </c>
      <c r="O20" s="2">
        <f t="shared" ca="1" si="14"/>
        <v>3070500000000</v>
      </c>
      <c r="P20" s="2">
        <f t="shared" ca="1" si="14"/>
        <v>2963700000000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3560000000</v>
      </c>
      <c r="E21" s="2">
        <f>IFERROR(INDEX(E51:E500,MATCH($C$7,$C$51:$C$500,0)),"")</f>
        <v>3560000000</v>
      </c>
      <c r="H21" s="2">
        <f>IFERROR(INDEX(D21:G21,COUNT(D21:G21)),"")</f>
        <v>3560000000</v>
      </c>
      <c r="I21" s="2">
        <f t="shared" ref="I21:Q21" si="15">IFERROR(INDEX(I51:I500,MATCH($C$7,$C$51:$C$500,0)),"")</f>
        <v>3560000000</v>
      </c>
      <c r="J21" s="2">
        <f t="shared" si="15"/>
        <v>3560000000</v>
      </c>
      <c r="K21" s="2">
        <f t="shared" si="15"/>
        <v>3560000000</v>
      </c>
      <c r="L21" s="2">
        <f t="shared" si="15"/>
        <v>1780000000</v>
      </c>
      <c r="M21" s="2">
        <f t="shared" si="15"/>
        <v>1780000000</v>
      </c>
      <c r="N21" s="2">
        <f t="shared" si="15"/>
        <v>1780000000</v>
      </c>
      <c r="O21" s="2">
        <f t="shared" si="15"/>
        <v>1780000000</v>
      </c>
      <c r="P21" s="2">
        <f t="shared" si="15"/>
        <v>1780000000</v>
      </c>
      <c r="Q21" s="2">
        <f t="shared" si="15"/>
        <v>1600000000</v>
      </c>
    </row>
    <row r="23" spans="1:17" ht="15.5" x14ac:dyDescent="0.35">
      <c r="B23" t="s">
        <v>45</v>
      </c>
      <c r="C23" t="s">
        <v>46</v>
      </c>
      <c r="D23" s="3">
        <f>IFERROR(D5/D6*100,"")</f>
        <v>1.8381539480607691</v>
      </c>
      <c r="E23" s="3">
        <f>IFERROR(E5/E6*100,"")</f>
        <v>-0.61509442076202125</v>
      </c>
      <c r="H23" s="3">
        <f t="shared" ref="H23:Q23" si="16">IFERROR(H5/H6*100,"")</f>
        <v>2.3873527433940072</v>
      </c>
      <c r="I23" s="3">
        <f t="shared" si="16"/>
        <v>5.3823243414975499</v>
      </c>
      <c r="J23" s="3">
        <f t="shared" si="16"/>
        <v>4.7880886927460997</v>
      </c>
      <c r="K23" s="3">
        <f t="shared" si="16"/>
        <v>13.351395222494796</v>
      </c>
      <c r="L23" s="3">
        <f t="shared" si="16"/>
        <v>5.2637939237960412</v>
      </c>
      <c r="M23" s="3">
        <f t="shared" si="16"/>
        <v>4.7642640733904313</v>
      </c>
      <c r="N23" s="3">
        <f t="shared" si="16"/>
        <v>3.8543168626016961</v>
      </c>
      <c r="O23" s="3">
        <f t="shared" si="16"/>
        <v>6.4998366753380639</v>
      </c>
      <c r="P23" s="3">
        <f t="shared" si="16"/>
        <v>-0.30449813034119511</v>
      </c>
      <c r="Q23" s="3">
        <f t="shared" si="16"/>
        <v>8.2763349513297939</v>
      </c>
    </row>
    <row r="24" spans="1:17" ht="15.5" x14ac:dyDescent="0.35">
      <c r="C24" t="s">
        <v>47</v>
      </c>
      <c r="D24" s="4">
        <f>IFERROR(_xlfn.RRI(5,I23,D23),"")</f>
        <v>-0.19335507967968779</v>
      </c>
      <c r="E24" s="4" t="str">
        <f>IFERROR(_xlfn.RRI(5,J23,E23),"")</f>
        <v/>
      </c>
      <c r="H24" s="4">
        <f t="shared" ref="H24:Q24" si="17">IFERROR(_xlfn.RRI(5,M23,H23),"")</f>
        <v>-0.12906818914353491</v>
      </c>
      <c r="I24" s="4">
        <f t="shared" si="17"/>
        <v>6.9065931801630898E-2</v>
      </c>
      <c r="J24" s="4">
        <f t="shared" si="17"/>
        <v>-5.9298257484118988E-2</v>
      </c>
      <c r="K24" s="4" t="str">
        <f t="shared" si="17"/>
        <v/>
      </c>
      <c r="L24" s="4">
        <f t="shared" si="17"/>
        <v>-8.6534469507264622E-2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199.98</v>
      </c>
      <c r="J25" s="3">
        <f t="shared" si="18"/>
        <v>112.94</v>
      </c>
      <c r="K25" s="3">
        <f t="shared" si="18"/>
        <v>371.92</v>
      </c>
      <c r="L25" s="3">
        <f t="shared" si="18"/>
        <v>195.27</v>
      </c>
      <c r="M25" s="3">
        <f t="shared" si="18"/>
        <v>178.02</v>
      </c>
      <c r="N25" s="3">
        <f t="shared" si="18"/>
        <v>149.13999999999999</v>
      </c>
      <c r="O25" s="3">
        <f t="shared" si="18"/>
        <v>258.02</v>
      </c>
      <c r="P25" s="3">
        <f t="shared" si="18"/>
        <v>140.01</v>
      </c>
      <c r="Q25" s="3">
        <f t="shared" si="18"/>
        <v>290.37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6.0421403810690943E-2</v>
      </c>
      <c r="J26" s="4">
        <f t="shared" si="19"/>
        <v>-0.15230644253170045</v>
      </c>
      <c r="K26" s="4">
        <f t="shared" si="19"/>
        <v>0.21578868024711828</v>
      </c>
      <c r="L26" s="4">
        <f t="shared" si="19"/>
        <v>-7.6287636868698216E-2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380.32276067415728</v>
      </c>
      <c r="E27" s="3">
        <f>IFERROR(E4/E21,"")</f>
        <v>159.18230084269663</v>
      </c>
      <c r="H27" s="3">
        <f t="shared" ref="H27:Q27" si="20">IFERROR(H4/H21,"")</f>
        <v>1079.0101230337079</v>
      </c>
      <c r="I27" s="3">
        <f t="shared" si="20"/>
        <v>3894.3100199438204</v>
      </c>
      <c r="J27" s="3">
        <f t="shared" si="20"/>
        <v>2574.7890308988763</v>
      </c>
      <c r="K27" s="3">
        <f t="shared" si="20"/>
        <v>1008.844029494382</v>
      </c>
      <c r="L27" s="3">
        <f t="shared" si="20"/>
        <v>1738.1422533707864</v>
      </c>
      <c r="M27" s="3">
        <f t="shared" si="20"/>
        <v>1581.9757960674158</v>
      </c>
      <c r="N27" s="3">
        <f t="shared" si="20"/>
        <v>1382.312193258427</v>
      </c>
      <c r="O27" s="3">
        <f t="shared" si="20"/>
        <v>1640.051738764045</v>
      </c>
      <c r="P27" s="3">
        <f t="shared" si="20"/>
        <v>0.10074160449438202</v>
      </c>
      <c r="Q27" s="3">
        <f t="shared" si="20"/>
        <v>0.11458776312500001</v>
      </c>
    </row>
    <row r="28" spans="1:17" ht="15.5" x14ac:dyDescent="0.35">
      <c r="C28" t="s">
        <v>52</v>
      </c>
      <c r="D28" s="4">
        <f>IFERROR(_xlfn.RRI(5,I27,D27),"")</f>
        <v>-0.37202210176536743</v>
      </c>
      <c r="E28" s="4">
        <f>IFERROR(_xlfn.RRI(5,J27,E27),"")</f>
        <v>-0.42689971359349699</v>
      </c>
      <c r="H28" s="4">
        <f t="shared" ref="H28:Q28" si="21">IFERROR(_xlfn.RRI(5,M27,H27),"")</f>
        <v>-7.3671263494263561E-2</v>
      </c>
      <c r="I28" s="4">
        <f t="shared" si="21"/>
        <v>0.23016927740714221</v>
      </c>
      <c r="J28" s="4">
        <f t="shared" si="21"/>
        <v>9.4401854400030683E-2</v>
      </c>
      <c r="K28" s="4">
        <f t="shared" si="21"/>
        <v>5.3113611608562072</v>
      </c>
      <c r="L28" s="4">
        <f t="shared" si="21"/>
        <v>5.8578726352008381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0.77067469452806792</v>
      </c>
      <c r="J29" s="4">
        <f t="shared" si="22"/>
        <v>-0.69633254463325445</v>
      </c>
      <c r="K29" s="4">
        <f t="shared" si="22"/>
        <v>0.9046448507195165</v>
      </c>
      <c r="L29" s="4">
        <f t="shared" si="22"/>
        <v>9.6899224806201542E-2</v>
      </c>
      <c r="M29" s="4">
        <f t="shared" si="22"/>
        <v>0.19364355638996933</v>
      </c>
      <c r="N29" s="4">
        <f t="shared" si="22"/>
        <v>-0.42198279203162548</v>
      </c>
      <c r="O29" s="4">
        <f t="shared" si="22"/>
        <v>0.84286836654524677</v>
      </c>
      <c r="P29" s="4">
        <f t="shared" si="22"/>
        <v>-0.51782208905878713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-0.72292649596262148</v>
      </c>
      <c r="I30" s="4">
        <f t="shared" si="23"/>
        <v>0.51247732268934298</v>
      </c>
      <c r="J30" s="4">
        <f t="shared" si="23"/>
        <v>1.5522171471732089</v>
      </c>
      <c r="K30" s="4">
        <f t="shared" si="23"/>
        <v>-0.41958488867184113</v>
      </c>
      <c r="L30" s="4">
        <f t="shared" si="23"/>
        <v>9.8716085095347197E-2</v>
      </c>
      <c r="M30" s="4">
        <f t="shared" si="23"/>
        <v>0.14444175764545336</v>
      </c>
      <c r="N30" s="4">
        <f t="shared" si="23"/>
        <v>-0.15715330157806634</v>
      </c>
      <c r="O30" s="4">
        <f t="shared" si="23"/>
        <v>16278.785764733422</v>
      </c>
      <c r="P30" s="4">
        <f t="shared" si="23"/>
        <v>-0.12083453113151069</v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2582.3200000000002</v>
      </c>
      <c r="E32" s="3">
        <f>IFERROR(INDEX(E51:E500,MATCH($A$32,$C$51:$C$500,0)),"")</f>
        <v>2630.48</v>
      </c>
      <c r="H32" s="3">
        <f>IFERROR(INDEX(D32:G32,COUNT(D32:G32)),"")</f>
        <v>2630.48</v>
      </c>
      <c r="I32" s="3">
        <f t="shared" ref="I32:Q32" si="24">IFERROR(INDEX(I51:I500,MATCH($C$32,$C$51:$C$500,0)),"")</f>
        <v>2648.18</v>
      </c>
      <c r="J32" s="3">
        <f t="shared" si="24"/>
        <v>2573.02</v>
      </c>
      <c r="K32" s="3">
        <f t="shared" si="24"/>
        <v>2695</v>
      </c>
      <c r="L32" s="3">
        <f t="shared" si="24"/>
        <v>4747.1000000000004</v>
      </c>
      <c r="M32" s="3">
        <f t="shared" si="24"/>
        <v>4553.62</v>
      </c>
      <c r="N32" s="3">
        <f t="shared" si="24"/>
        <v>4370.26</v>
      </c>
      <c r="O32" s="3">
        <f t="shared" si="24"/>
        <v>4264.2</v>
      </c>
      <c r="P32" s="3">
        <f t="shared" si="24"/>
        <v>4001.14</v>
      </c>
      <c r="Q32" s="3">
        <f t="shared" si="24"/>
        <v>3800.47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0.45</v>
      </c>
      <c r="E33" s="3">
        <f>IFERROR(INDEX(E51:E500,MATCH($A$33,$C$51:$C$500,0)),"")</f>
        <v>0.48</v>
      </c>
      <c r="H33" s="3">
        <f>IFERROR(INDEX(D33:G33,COUNT(D33:G33)),"")</f>
        <v>0.48</v>
      </c>
      <c r="I33" s="3">
        <f t="shared" ref="I33:Q33" si="25">IFERROR(INDEX(I51:I500,MATCH($C$33,$C$51:$C$500,0)),"")</f>
        <v>0.44</v>
      </c>
      <c r="J33" s="3">
        <f t="shared" si="25"/>
        <v>0.4</v>
      </c>
      <c r="K33" s="3">
        <f t="shared" si="25"/>
        <v>0.38</v>
      </c>
      <c r="L33" s="3">
        <f t="shared" si="25"/>
        <v>0.37</v>
      </c>
      <c r="M33" s="3">
        <f t="shared" si="25"/>
        <v>0.35</v>
      </c>
      <c r="N33" s="3">
        <f t="shared" si="25"/>
        <v>0.43</v>
      </c>
      <c r="O33" s="3">
        <f t="shared" si="25"/>
        <v>0.81</v>
      </c>
      <c r="P33" s="3">
        <f t="shared" si="25"/>
        <v>0.83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19.05</v>
      </c>
      <c r="E34" s="3">
        <f>IFERROR(INDEX(E51:E500,MATCH($A$34,$C$51:$C$500,0)),"")</f>
        <v>16.73</v>
      </c>
      <c r="H34" s="3">
        <f>IFERROR(INDEX(D34:G34,COUNT(D34:G34)),"")</f>
        <v>16.73</v>
      </c>
      <c r="I34" s="3">
        <f t="shared" ref="I34:Q34" si="26">IFERROR(INDEX(I51:I500,MATCH($C$34,$C$51:$C$500,0)),"")</f>
        <v>5.83</v>
      </c>
      <c r="J34" s="3">
        <f t="shared" si="26"/>
        <v>9.1199999999999992</v>
      </c>
      <c r="K34" s="3">
        <f t="shared" si="26"/>
        <v>2.74</v>
      </c>
      <c r="L34" s="3">
        <f t="shared" si="26"/>
        <v>8.89</v>
      </c>
      <c r="M34" s="3">
        <f t="shared" si="26"/>
        <v>8.9600000000000009</v>
      </c>
      <c r="N34" s="3">
        <f t="shared" si="26"/>
        <v>12.54</v>
      </c>
      <c r="O34" s="3">
        <f t="shared" si="26"/>
        <v>13.37</v>
      </c>
      <c r="P34" s="3">
        <f t="shared" si="26"/>
        <v>23.78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3.02</v>
      </c>
      <c r="E35" s="3">
        <f>IFERROR(INDEX(E51:E500,MATCH($A$35,$C$51:$C$500,0)),"")</f>
        <v>7.84</v>
      </c>
      <c r="H35" s="3">
        <f>IFERROR(INDEX(D35:G35,COUNT(D35:G35)),"")</f>
        <v>7.84</v>
      </c>
      <c r="I35" s="3">
        <f t="shared" ref="I35:Q35" si="27">IFERROR(INDEX(I51:I500,MATCH($C$35,$C$51:$C$500,0)),"")</f>
        <v>0.3</v>
      </c>
      <c r="J35" s="3">
        <f t="shared" si="27"/>
        <v>0.4</v>
      </c>
      <c r="K35" s="3">
        <f t="shared" si="27"/>
        <v>1.01</v>
      </c>
      <c r="L35" s="3">
        <f t="shared" si="27"/>
        <v>1</v>
      </c>
      <c r="M35" s="3">
        <f t="shared" si="27"/>
        <v>1.01</v>
      </c>
      <c r="N35" s="3">
        <f t="shared" si="27"/>
        <v>1.35</v>
      </c>
      <c r="O35" s="3">
        <f t="shared" si="27"/>
        <v>2.1</v>
      </c>
      <c r="P35" s="3">
        <f t="shared" si="27"/>
        <v>2.3199999999999998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1353949028000</v>
      </c>
      <c r="E51" s="5">
        <v>566688991000</v>
      </c>
      <c r="F51" s="5">
        <v>12281127223000</v>
      </c>
      <c r="G51" s="5">
        <v>-347627099000</v>
      </c>
      <c r="I51" s="5">
        <v>13863743671000</v>
      </c>
      <c r="J51" s="5">
        <v>9166248950000</v>
      </c>
      <c r="K51" s="5">
        <v>3591484745000</v>
      </c>
      <c r="L51" s="5">
        <v>3093893211000</v>
      </c>
      <c r="M51" s="5">
        <v>2815916917000</v>
      </c>
      <c r="N51" s="5">
        <v>2460515704000</v>
      </c>
      <c r="O51" s="5">
        <v>2919292095000</v>
      </c>
      <c r="P51" s="5">
        <v>179320056</v>
      </c>
      <c r="Q51" s="5">
        <v>183340421</v>
      </c>
    </row>
    <row r="52" spans="2:17" ht="15.5" x14ac:dyDescent="0.35">
      <c r="C52" t="s">
        <v>76</v>
      </c>
      <c r="D52" s="5">
        <v>1885014078000</v>
      </c>
      <c r="E52" s="5">
        <v>2569173271000</v>
      </c>
      <c r="F52" s="5">
        <v>3132025449000</v>
      </c>
      <c r="G52" s="5">
        <v>2145611637000</v>
      </c>
      <c r="I52" s="5">
        <v>9107069240000</v>
      </c>
      <c r="J52" s="5">
        <v>7458184062000</v>
      </c>
      <c r="K52" s="5">
        <v>7709524068000</v>
      </c>
      <c r="L52" s="5">
        <v>6705580219000</v>
      </c>
      <c r="M52" s="5">
        <v>5986273156000</v>
      </c>
      <c r="N52" s="5">
        <v>6057126567000</v>
      </c>
      <c r="O52" s="5">
        <v>6431177847000</v>
      </c>
      <c r="P52" s="5">
        <v>356214289</v>
      </c>
      <c r="Q52" s="5">
        <v>404120221</v>
      </c>
    </row>
    <row r="53" spans="2:17" ht="15.5" x14ac:dyDescent="0.35">
      <c r="C53" t="s">
        <v>77</v>
      </c>
      <c r="D53" s="5">
        <v>-2909258605000</v>
      </c>
      <c r="E53" s="5">
        <v>309152066000</v>
      </c>
      <c r="F53" s="5">
        <v>3461629740000</v>
      </c>
      <c r="G53" s="5">
        <v>2518679633000</v>
      </c>
      <c r="I53" s="5">
        <v>3871340724000</v>
      </c>
      <c r="J53" s="5">
        <v>1150198779000</v>
      </c>
      <c r="K53" s="5">
        <v>-4368028394000</v>
      </c>
      <c r="L53" s="5">
        <v>-3518922914000</v>
      </c>
      <c r="M53" s="5">
        <v>-3298342753000</v>
      </c>
      <c r="N53" s="5">
        <v>-3691463444000</v>
      </c>
      <c r="O53" s="5">
        <v>-3611987211000</v>
      </c>
      <c r="P53" s="5">
        <v>-185094318</v>
      </c>
      <c r="Q53" s="5">
        <v>-236899990</v>
      </c>
    </row>
    <row r="54" spans="2:17" ht="15.5" x14ac:dyDescent="0.35">
      <c r="C54" t="s">
        <v>78</v>
      </c>
      <c r="K54" s="5">
        <v>-711844970000</v>
      </c>
      <c r="L54" s="5">
        <v>-74292747000</v>
      </c>
      <c r="M54" s="5">
        <v>28101568000</v>
      </c>
      <c r="N54" s="5">
        <v>26142072000</v>
      </c>
      <c r="O54" s="5">
        <v>-377905179000</v>
      </c>
      <c r="P54" s="5">
        <v>4862735</v>
      </c>
      <c r="Q54" s="5">
        <v>-1786685</v>
      </c>
    </row>
    <row r="55" spans="2:17" ht="15.5" x14ac:dyDescent="0.35">
      <c r="C55" t="s">
        <v>79</v>
      </c>
      <c r="K55" s="5">
        <v>-470367564000</v>
      </c>
      <c r="L55" s="5">
        <v>-502133301000</v>
      </c>
      <c r="M55" s="5">
        <v>-544548488000</v>
      </c>
      <c r="N55" s="5">
        <v>-475198042000</v>
      </c>
      <c r="O55" s="5">
        <v>-519249160000</v>
      </c>
      <c r="P55" s="5">
        <v>-29510270</v>
      </c>
      <c r="Q55" s="5">
        <v>-29378988</v>
      </c>
    </row>
    <row r="56" spans="2:17" ht="15.5" x14ac:dyDescent="0.35">
      <c r="C56" t="s">
        <v>80</v>
      </c>
      <c r="D56" s="5">
        <v>52334667000</v>
      </c>
      <c r="E56" s="5">
        <v>88166480000</v>
      </c>
      <c r="F56" s="5">
        <v>208310126000</v>
      </c>
      <c r="G56" s="5">
        <v>191930855000</v>
      </c>
      <c r="I56" s="5">
        <v>717356311000</v>
      </c>
      <c r="J56" s="5">
        <v>445151262000</v>
      </c>
      <c r="K56" s="5">
        <v>579830038000</v>
      </c>
      <c r="L56" s="5">
        <v>352391330000</v>
      </c>
      <c r="M56" s="5">
        <v>374065222000</v>
      </c>
      <c r="N56" s="5">
        <v>237263036000</v>
      </c>
      <c r="O56" s="5">
        <v>405036987000</v>
      </c>
      <c r="P56" s="5">
        <v>15320317</v>
      </c>
      <c r="Q56" s="5">
        <v>30500528</v>
      </c>
    </row>
    <row r="57" spans="2:17" ht="15.5" x14ac:dyDescent="0.35">
      <c r="C57" t="s">
        <v>81</v>
      </c>
      <c r="D57" s="5">
        <v>62234347000</v>
      </c>
      <c r="E57" s="5">
        <v>5815480000</v>
      </c>
      <c r="F57" s="5">
        <v>67422716000</v>
      </c>
      <c r="G57" s="5">
        <v>-46028891000</v>
      </c>
      <c r="I57" s="5">
        <v>1766211000</v>
      </c>
      <c r="J57" s="5">
        <v>120057149000</v>
      </c>
      <c r="K57" s="5">
        <v>1054600500000</v>
      </c>
      <c r="L57" s="5">
        <v>108509604000</v>
      </c>
      <c r="M57" s="5">
        <v>-17846049000</v>
      </c>
      <c r="N57" s="5">
        <v>65387434000</v>
      </c>
      <c r="O57" s="5">
        <v>-79856998000</v>
      </c>
      <c r="P57" s="5">
        <v>-14166541</v>
      </c>
      <c r="Q57" s="5">
        <v>-3298403</v>
      </c>
    </row>
    <row r="58" spans="2:17" ht="15.5" x14ac:dyDescent="0.35">
      <c r="C58" t="s">
        <v>82</v>
      </c>
      <c r="D58" s="5">
        <v>-1180440741000</v>
      </c>
      <c r="E58" s="5">
        <v>-253470082000</v>
      </c>
      <c r="F58" s="5">
        <v>-12264765774000</v>
      </c>
      <c r="G58" s="5">
        <v>877834531000</v>
      </c>
      <c r="I58" s="5">
        <v>-12922292606000</v>
      </c>
      <c r="J58" s="5">
        <v>-8682247397000</v>
      </c>
      <c r="K58" s="5">
        <v>-3021517941000</v>
      </c>
      <c r="L58" s="5">
        <v>-2702253390000</v>
      </c>
      <c r="M58" s="5">
        <v>-2432560623000</v>
      </c>
      <c r="N58" s="5">
        <v>-2183583448000</v>
      </c>
      <c r="O58" s="5">
        <v>-2121992586000</v>
      </c>
      <c r="P58" s="5">
        <v>-143553513</v>
      </c>
      <c r="Q58" s="5">
        <v>-124938054</v>
      </c>
    </row>
    <row r="59" spans="2:17" ht="15.5" x14ac:dyDescent="0.35">
      <c r="C59" t="s">
        <v>83</v>
      </c>
    </row>
    <row r="60" spans="2:17" ht="15.5" x14ac:dyDescent="0.35">
      <c r="C60" t="s">
        <v>84</v>
      </c>
      <c r="D60" s="5">
        <v>-3136663950000</v>
      </c>
      <c r="F60" s="5">
        <v>-8251104251000</v>
      </c>
      <c r="G60" s="5">
        <v>4811538897000</v>
      </c>
      <c r="I60" s="5">
        <v>-8251104251000</v>
      </c>
      <c r="J60" s="5">
        <v>-4479257165000</v>
      </c>
      <c r="K60" s="5">
        <v>-2785386889000</v>
      </c>
      <c r="L60" s="5">
        <v>-2284625795000</v>
      </c>
      <c r="M60" s="5">
        <v>-2832901939000</v>
      </c>
      <c r="N60" s="5">
        <v>-3134804978000</v>
      </c>
      <c r="O60" s="5">
        <v>-1998349414000</v>
      </c>
      <c r="P60" s="5">
        <v>-123742055</v>
      </c>
      <c r="Q60" s="5">
        <v>-122459038</v>
      </c>
    </row>
    <row r="61" spans="2:17" ht="15.5" x14ac:dyDescent="0.35">
      <c r="C61" t="s">
        <v>85</v>
      </c>
      <c r="D61" s="5">
        <v>1885536781000</v>
      </c>
      <c r="F61" s="5">
        <v>-3703592353000</v>
      </c>
      <c r="G61" s="5">
        <v>-3416018284000</v>
      </c>
      <c r="I61" s="5">
        <v>-3703592353000</v>
      </c>
      <c r="J61" s="5">
        <v>-3393137852000</v>
      </c>
      <c r="K61" s="5">
        <v>1361523348000</v>
      </c>
      <c r="L61" s="5">
        <v>972264314000</v>
      </c>
      <c r="M61" s="5">
        <v>1578267405000</v>
      </c>
      <c r="N61" s="5">
        <v>1705177162000</v>
      </c>
      <c r="O61" s="5">
        <v>909973493000</v>
      </c>
      <c r="P61" s="5">
        <v>40081738</v>
      </c>
      <c r="Q61" s="5">
        <v>43379133</v>
      </c>
    </row>
    <row r="62" spans="2:17" ht="15.5" x14ac:dyDescent="0.35">
      <c r="C62" t="s">
        <v>86</v>
      </c>
      <c r="K62" s="5">
        <v>-638438007000</v>
      </c>
      <c r="L62" s="5">
        <v>-1162635982000</v>
      </c>
      <c r="M62" s="5">
        <v>21993829000</v>
      </c>
      <c r="N62" s="5">
        <v>1289249127000</v>
      </c>
      <c r="O62" s="5">
        <v>-2480656880000</v>
      </c>
      <c r="P62" s="5">
        <v>-12297143</v>
      </c>
      <c r="Q62" s="5">
        <v>5298111</v>
      </c>
    </row>
    <row r="63" spans="2:17" ht="15.5" x14ac:dyDescent="0.35">
      <c r="C63" t="s">
        <v>87</v>
      </c>
      <c r="D63" s="5">
        <v>253470082000</v>
      </c>
      <c r="E63" s="5">
        <v>-253470082000</v>
      </c>
      <c r="F63" s="5">
        <v>657526832000</v>
      </c>
      <c r="G63" s="5">
        <v>-657526832000</v>
      </c>
      <c r="K63" s="5">
        <v>-812220956000</v>
      </c>
      <c r="L63" s="5">
        <v>-771135847000</v>
      </c>
      <c r="M63" s="5">
        <v>-732365797000</v>
      </c>
      <c r="N63" s="5">
        <v>-638943980000</v>
      </c>
      <c r="O63" s="5">
        <v>-621723461000</v>
      </c>
      <c r="P63" s="5">
        <v>-35606289</v>
      </c>
      <c r="Q63" s="5">
        <v>-38556634</v>
      </c>
    </row>
    <row r="64" spans="2:17" ht="15.5" x14ac:dyDescent="0.35">
      <c r="C64" t="s">
        <v>88</v>
      </c>
      <c r="D64" s="5">
        <v>321291662000</v>
      </c>
      <c r="G64" s="5">
        <v>-257841414000</v>
      </c>
    </row>
    <row r="65" spans="3:17" ht="15.5" x14ac:dyDescent="0.35">
      <c r="C65" t="s">
        <v>89</v>
      </c>
      <c r="D65" s="5">
        <v>173508287000</v>
      </c>
      <c r="E65" s="5">
        <v>313218909000</v>
      </c>
      <c r="F65" s="5">
        <v>16361449000</v>
      </c>
      <c r="G65" s="5">
        <v>530207432000</v>
      </c>
      <c r="I65" s="5">
        <v>941451065000</v>
      </c>
      <c r="J65" s="5">
        <v>484001553000</v>
      </c>
      <c r="K65" s="5">
        <v>569966804000</v>
      </c>
      <c r="L65" s="5">
        <v>391639821000</v>
      </c>
      <c r="M65" s="5">
        <v>383356294000</v>
      </c>
      <c r="N65" s="5">
        <v>276932256000</v>
      </c>
      <c r="O65" s="5">
        <v>797299509000</v>
      </c>
      <c r="P65" s="5">
        <v>35766543</v>
      </c>
      <c r="Q65" s="5">
        <v>58402367</v>
      </c>
    </row>
    <row r="66" spans="3:17" ht="15.5" x14ac:dyDescent="0.35">
      <c r="C66" t="s">
        <v>90</v>
      </c>
      <c r="D66" s="5">
        <v>62234347000</v>
      </c>
      <c r="E66" s="5">
        <v>5815480000</v>
      </c>
      <c r="F66" s="5">
        <v>73325132000</v>
      </c>
      <c r="G66" s="5">
        <v>-46028891000</v>
      </c>
      <c r="I66" s="5">
        <v>7668627000</v>
      </c>
      <c r="J66" s="5">
        <v>132734161000</v>
      </c>
      <c r="K66" s="5">
        <v>1062363737000</v>
      </c>
      <c r="L66" s="5">
        <v>125557393000</v>
      </c>
      <c r="M66" s="5">
        <v>-8899939000</v>
      </c>
      <c r="N66" s="5">
        <v>69540837000</v>
      </c>
      <c r="O66" s="5">
        <v>-70460560000</v>
      </c>
      <c r="P66" s="5">
        <v>-13722546</v>
      </c>
      <c r="Q66" s="5">
        <v>-2972473</v>
      </c>
    </row>
    <row r="67" spans="3:17" ht="15.5" x14ac:dyDescent="0.35">
      <c r="C67" t="s">
        <v>91</v>
      </c>
      <c r="F67" s="5">
        <v>5902416000</v>
      </c>
      <c r="I67" s="5">
        <v>5902416000</v>
      </c>
      <c r="J67" s="5">
        <v>12677012000</v>
      </c>
      <c r="K67" s="5">
        <v>7763237000</v>
      </c>
      <c r="L67" s="5">
        <v>17047789000</v>
      </c>
      <c r="M67" s="5">
        <v>8946110000</v>
      </c>
      <c r="N67" s="5">
        <v>4153403000</v>
      </c>
      <c r="O67" s="5">
        <v>9396438000</v>
      </c>
      <c r="P67" s="5">
        <v>443995</v>
      </c>
      <c r="Q67" s="5">
        <v>325930</v>
      </c>
    </row>
    <row r="68" spans="3:17" ht="15.5" x14ac:dyDescent="0.35">
      <c r="C68" t="s">
        <v>92</v>
      </c>
      <c r="D68" s="5">
        <v>62234347000</v>
      </c>
      <c r="E68" s="5">
        <v>5815480000</v>
      </c>
      <c r="F68" s="5">
        <v>73325132000</v>
      </c>
      <c r="G68" s="5">
        <v>-46028891000</v>
      </c>
      <c r="I68" s="5">
        <v>7668627000</v>
      </c>
      <c r="J68" s="5">
        <v>132734161000</v>
      </c>
      <c r="K68" s="5">
        <v>1062363737000</v>
      </c>
      <c r="L68" s="5">
        <v>125557393000</v>
      </c>
      <c r="M68" s="5">
        <v>-8899939000</v>
      </c>
      <c r="N68" s="5">
        <v>69540837000</v>
      </c>
      <c r="O68" s="5">
        <v>-70460560000</v>
      </c>
      <c r="P68" s="5">
        <v>-13722546</v>
      </c>
      <c r="Q68" s="5">
        <v>-2972473</v>
      </c>
    </row>
    <row r="69" spans="3:17" ht="15.5" x14ac:dyDescent="0.35">
      <c r="C69" t="s">
        <v>29</v>
      </c>
      <c r="D69" s="5">
        <v>235742634000</v>
      </c>
      <c r="E69" s="5">
        <v>319034389000</v>
      </c>
      <c r="F69" s="5">
        <v>89686581000</v>
      </c>
      <c r="G69" s="5">
        <v>484178541000</v>
      </c>
      <c r="I69" s="5">
        <v>949119692000</v>
      </c>
      <c r="J69" s="5">
        <v>616735714000</v>
      </c>
      <c r="K69" s="5">
        <v>1632330541000</v>
      </c>
      <c r="L69" s="5">
        <v>517197214000</v>
      </c>
      <c r="M69" s="5">
        <v>374456355000</v>
      </c>
      <c r="N69" s="5">
        <v>346473093000</v>
      </c>
      <c r="O69" s="5">
        <v>726838949000</v>
      </c>
      <c r="P69" s="5">
        <v>22043997</v>
      </c>
      <c r="Q69" s="5">
        <v>55429894</v>
      </c>
    </row>
    <row r="70" spans="3:17" ht="15.5" x14ac:dyDescent="0.35">
      <c r="C70" t="s">
        <v>28</v>
      </c>
      <c r="D70" s="5">
        <v>-19456079000</v>
      </c>
      <c r="E70" s="5">
        <v>-41814588000</v>
      </c>
      <c r="F70" s="5">
        <v>6297477000</v>
      </c>
      <c r="G70" s="5">
        <v>-129205983000</v>
      </c>
      <c r="I70" s="5">
        <v>-186696439000</v>
      </c>
      <c r="J70" s="5">
        <v>-194586874000</v>
      </c>
      <c r="K70" s="5">
        <v>-330229272000</v>
      </c>
      <c r="L70" s="5">
        <v>-122091874000</v>
      </c>
      <c r="M70" s="5">
        <v>-47226048000</v>
      </c>
      <c r="N70" s="5">
        <v>-74557155000</v>
      </c>
      <c r="O70" s="5">
        <v>-131736863000</v>
      </c>
      <c r="P70" s="5">
        <v>-2209479</v>
      </c>
      <c r="Q70" s="5">
        <v>-8934312</v>
      </c>
    </row>
    <row r="71" spans="3:17" ht="15.5" x14ac:dyDescent="0.35">
      <c r="C71" t="s">
        <v>93</v>
      </c>
      <c r="D71" s="5">
        <v>216286555000</v>
      </c>
      <c r="E71" s="5">
        <v>277219801000</v>
      </c>
      <c r="F71" s="5">
        <v>95984058000</v>
      </c>
      <c r="G71" s="5">
        <v>354972558000</v>
      </c>
      <c r="I71" s="5">
        <v>762423253000</v>
      </c>
      <c r="J71" s="5">
        <v>422148840000</v>
      </c>
      <c r="K71" s="5">
        <v>1302101269000</v>
      </c>
      <c r="L71" s="5">
        <v>395105340000</v>
      </c>
      <c r="M71" s="5">
        <v>327230307000</v>
      </c>
      <c r="N71" s="5">
        <v>271915938000</v>
      </c>
      <c r="O71" s="5">
        <v>595102086000</v>
      </c>
      <c r="P71" s="5">
        <v>19834518</v>
      </c>
      <c r="Q71" s="5">
        <v>46495582</v>
      </c>
    </row>
    <row r="72" spans="3:17" ht="15.5" x14ac:dyDescent="0.35">
      <c r="C72" t="s">
        <v>94</v>
      </c>
      <c r="O72" s="5">
        <v>-89352078000</v>
      </c>
      <c r="P72" s="5">
        <v>-5405038</v>
      </c>
      <c r="Q72" s="5">
        <v>-1853291</v>
      </c>
    </row>
    <row r="73" spans="3:17" ht="15.5" x14ac:dyDescent="0.35">
      <c r="C73" t="s">
        <v>95</v>
      </c>
      <c r="D73" s="5">
        <v>216286555000</v>
      </c>
      <c r="E73" s="5">
        <v>277219801000</v>
      </c>
      <c r="F73" s="5">
        <v>95984058000</v>
      </c>
      <c r="G73" s="5">
        <v>354972558000</v>
      </c>
      <c r="I73" s="5">
        <v>762423253000</v>
      </c>
      <c r="J73" s="5">
        <v>422148840000</v>
      </c>
      <c r="K73" s="5">
        <v>1302101269000</v>
      </c>
      <c r="L73" s="5">
        <v>395105340000</v>
      </c>
      <c r="M73" s="5">
        <v>327230307000</v>
      </c>
      <c r="N73" s="5">
        <v>271915938000</v>
      </c>
      <c r="O73" s="5">
        <v>505750008000</v>
      </c>
      <c r="P73" s="5">
        <v>14429480</v>
      </c>
      <c r="Q73" s="5">
        <v>44642291</v>
      </c>
    </row>
    <row r="74" spans="3:17" ht="15.5" x14ac:dyDescent="0.35">
      <c r="C74" t="s">
        <v>96</v>
      </c>
      <c r="D74" s="5">
        <v>-23308840000</v>
      </c>
      <c r="E74" s="5">
        <v>-282124602000</v>
      </c>
      <c r="F74" s="5">
        <v>-248034348000</v>
      </c>
      <c r="G74" s="5">
        <v>2096643000</v>
      </c>
      <c r="I74" s="5">
        <v>-182056465000</v>
      </c>
      <c r="J74" s="5">
        <v>61403000000</v>
      </c>
      <c r="K74" s="5">
        <v>50021045000</v>
      </c>
      <c r="L74" s="5">
        <v>131353734000</v>
      </c>
      <c r="M74" s="5">
        <v>101665725000</v>
      </c>
      <c r="N74" s="5">
        <v>61689470000</v>
      </c>
      <c r="O74" s="5">
        <v>88833143000</v>
      </c>
      <c r="P74" s="5">
        <v>-22151632</v>
      </c>
      <c r="Q74" s="5">
        <v>15784924</v>
      </c>
    </row>
    <row r="75" spans="3:17" ht="15.5" x14ac:dyDescent="0.35">
      <c r="C75" t="s">
        <v>97</v>
      </c>
      <c r="D75" s="5">
        <v>192977715000</v>
      </c>
      <c r="E75" s="5">
        <v>-4904801000</v>
      </c>
      <c r="F75" s="5">
        <v>-152050290000</v>
      </c>
      <c r="G75" s="5">
        <v>357069201000</v>
      </c>
      <c r="I75" s="5">
        <v>580366788000</v>
      </c>
      <c r="J75" s="5">
        <v>483551840000</v>
      </c>
      <c r="K75" s="5">
        <v>1352122314000</v>
      </c>
      <c r="L75" s="5">
        <v>526459074000</v>
      </c>
      <c r="M75" s="5">
        <v>428896032000</v>
      </c>
      <c r="N75" s="5">
        <v>333605408000</v>
      </c>
      <c r="O75" s="5">
        <v>594583151000</v>
      </c>
      <c r="P75" s="5">
        <v>-7722152</v>
      </c>
      <c r="Q75" s="5">
        <v>60427215</v>
      </c>
    </row>
    <row r="76" spans="3:17" ht="15.5" x14ac:dyDescent="0.35">
      <c r="C76" t="s">
        <v>98</v>
      </c>
      <c r="D76" s="5">
        <v>216286554000</v>
      </c>
      <c r="E76" s="5">
        <v>277219802000</v>
      </c>
      <c r="F76" s="5">
        <v>95984058000</v>
      </c>
      <c r="G76" s="5">
        <v>354972557000</v>
      </c>
      <c r="I76" s="5">
        <v>762423253000</v>
      </c>
      <c r="J76" s="5">
        <v>422148840000</v>
      </c>
      <c r="K76" s="5">
        <v>1302101269000</v>
      </c>
      <c r="L76" s="5">
        <v>395105340000</v>
      </c>
      <c r="M76" s="5">
        <v>327230307000</v>
      </c>
      <c r="N76" s="5">
        <v>271915938000</v>
      </c>
      <c r="O76" s="5">
        <v>505750008000</v>
      </c>
      <c r="P76" s="5">
        <v>14429480</v>
      </c>
      <c r="Q76" s="5">
        <v>44642291</v>
      </c>
    </row>
    <row r="77" spans="3:17" ht="15.5" x14ac:dyDescent="0.35">
      <c r="C77" t="s">
        <v>8</v>
      </c>
      <c r="D77" s="5">
        <v>183931224000</v>
      </c>
      <c r="E77" s="5">
        <v>-62548041000</v>
      </c>
      <c r="F77" s="5">
        <v>-152405163000</v>
      </c>
      <c r="G77" s="5">
        <v>342057515000</v>
      </c>
      <c r="I77" s="5">
        <v>547584586000</v>
      </c>
      <c r="J77" s="5">
        <v>473140865000</v>
      </c>
      <c r="K77" s="5">
        <v>1372504501000</v>
      </c>
      <c r="L77" s="5">
        <v>482800353000</v>
      </c>
      <c r="M77" s="5">
        <v>418766016000</v>
      </c>
      <c r="N77" s="5">
        <v>326019818000</v>
      </c>
      <c r="O77" s="5">
        <v>537995968000</v>
      </c>
      <c r="P77" s="5">
        <v>-1561924</v>
      </c>
      <c r="Q77" s="5">
        <v>39456260</v>
      </c>
    </row>
    <row r="78" spans="3:17" ht="15.5" x14ac:dyDescent="0.35">
      <c r="C78" t="s">
        <v>99</v>
      </c>
      <c r="D78" s="5">
        <v>9046491000</v>
      </c>
      <c r="E78" s="5">
        <v>57643240000</v>
      </c>
      <c r="F78" s="5">
        <v>354873000</v>
      </c>
      <c r="G78" s="5">
        <v>15011685000</v>
      </c>
      <c r="I78" s="5">
        <v>32782202000</v>
      </c>
      <c r="J78" s="5">
        <v>10410975000</v>
      </c>
      <c r="K78" s="5">
        <v>-20382187000</v>
      </c>
      <c r="L78" s="5">
        <v>43658721000</v>
      </c>
      <c r="M78" s="5">
        <v>10130016000</v>
      </c>
      <c r="N78" s="5">
        <v>7585590000</v>
      </c>
      <c r="O78" s="5">
        <v>56587183000</v>
      </c>
      <c r="P78" s="5">
        <v>-6160228</v>
      </c>
      <c r="Q78" s="5">
        <v>20970955</v>
      </c>
    </row>
    <row r="79" spans="3:17" ht="15.5" x14ac:dyDescent="0.35">
      <c r="C79" t="s">
        <v>100</v>
      </c>
      <c r="D79" s="5">
        <v>216286554000</v>
      </c>
      <c r="E79" s="5">
        <v>277219802000</v>
      </c>
      <c r="F79" s="5">
        <v>95984058000</v>
      </c>
      <c r="G79" s="5">
        <v>354972557000</v>
      </c>
      <c r="I79" s="5">
        <v>762423253000</v>
      </c>
      <c r="J79" s="5">
        <v>422148840000</v>
      </c>
      <c r="K79" s="5">
        <v>1302101269000</v>
      </c>
      <c r="L79" s="5">
        <v>395105340000</v>
      </c>
      <c r="M79" s="5">
        <v>327230307000</v>
      </c>
      <c r="N79" s="5">
        <v>271915938000</v>
      </c>
      <c r="O79" s="5">
        <v>505750008000</v>
      </c>
      <c r="P79" s="5">
        <v>14429480</v>
      </c>
      <c r="Q79" s="5">
        <v>44642291</v>
      </c>
    </row>
    <row r="80" spans="3:17" ht="15.5" x14ac:dyDescent="0.35">
      <c r="C80" t="s">
        <v>101</v>
      </c>
      <c r="D80" s="5">
        <v>192977715000</v>
      </c>
      <c r="E80" s="5">
        <v>-4904801000</v>
      </c>
      <c r="F80" s="5">
        <v>-152050290000</v>
      </c>
      <c r="G80" s="5">
        <v>357069200000</v>
      </c>
      <c r="I80" s="5">
        <v>580366788000</v>
      </c>
      <c r="J80" s="5">
        <v>483551840000</v>
      </c>
      <c r="K80" s="5">
        <v>1352122314000</v>
      </c>
      <c r="L80" s="5">
        <v>526459074000</v>
      </c>
      <c r="M80" s="5">
        <v>428896032000</v>
      </c>
      <c r="N80" s="5">
        <v>333605408000</v>
      </c>
      <c r="O80" s="5">
        <v>594583151000</v>
      </c>
      <c r="P80" s="5">
        <v>-7722152</v>
      </c>
      <c r="Q80" s="5">
        <v>60427215</v>
      </c>
    </row>
    <row r="81" spans="2:17" ht="15.5" x14ac:dyDescent="0.35">
      <c r="C81" t="s">
        <v>102</v>
      </c>
      <c r="D81" s="5">
        <v>192977715000</v>
      </c>
      <c r="E81" s="5">
        <v>-4904801000</v>
      </c>
      <c r="F81" s="5">
        <v>-152050290000</v>
      </c>
      <c r="G81" s="5">
        <v>357069200000</v>
      </c>
      <c r="I81" s="5">
        <v>580366788000</v>
      </c>
      <c r="J81" s="5">
        <v>483551840000</v>
      </c>
      <c r="K81" s="5">
        <v>1352122314000</v>
      </c>
      <c r="L81" s="5">
        <v>526459074000</v>
      </c>
      <c r="M81" s="5">
        <v>428896032000</v>
      </c>
      <c r="N81" s="5">
        <v>333605408000</v>
      </c>
      <c r="O81" s="5">
        <v>594583151000</v>
      </c>
      <c r="P81" s="5">
        <v>-7722152</v>
      </c>
      <c r="Q81" s="5">
        <v>60427215</v>
      </c>
    </row>
    <row r="83" spans="2:17" ht="15.5" x14ac:dyDescent="0.35">
      <c r="B83" t="s">
        <v>103</v>
      </c>
      <c r="C83" t="s">
        <v>104</v>
      </c>
    </row>
    <row r="84" spans="2:17" ht="15.5" x14ac:dyDescent="0.35">
      <c r="C84" t="s">
        <v>20</v>
      </c>
      <c r="D84" s="5">
        <v>389680741000</v>
      </c>
      <c r="E84" s="5">
        <v>340037663000</v>
      </c>
      <c r="F84" s="5">
        <v>734656595000</v>
      </c>
      <c r="G84" s="5">
        <v>307386435000</v>
      </c>
      <c r="I84" s="5">
        <v>734656595000</v>
      </c>
      <c r="J84" s="5">
        <v>357871939000</v>
      </c>
      <c r="K84" s="5">
        <v>537857224000</v>
      </c>
      <c r="L84" s="5">
        <v>608986099000</v>
      </c>
      <c r="M84" s="5">
        <v>545991675000</v>
      </c>
      <c r="N84" s="5">
        <v>318092437000</v>
      </c>
      <c r="O84" s="5">
        <v>223654671000</v>
      </c>
      <c r="P84" s="5">
        <v>8660657</v>
      </c>
      <c r="Q84" s="5">
        <v>16236394</v>
      </c>
    </row>
    <row r="85" spans="2:17" ht="15.5" x14ac:dyDescent="0.35">
      <c r="C85" t="s">
        <v>105</v>
      </c>
      <c r="D85" s="5">
        <v>2364709866000</v>
      </c>
      <c r="E85" s="5">
        <v>2839411267000</v>
      </c>
      <c r="F85" s="5">
        <v>3198081044000</v>
      </c>
      <c r="I85" s="5">
        <v>3198081044000</v>
      </c>
      <c r="J85" s="5">
        <v>2157622420000</v>
      </c>
      <c r="K85" s="5">
        <v>3080099520000</v>
      </c>
      <c r="L85" s="5">
        <v>1836714472000</v>
      </c>
      <c r="M85" s="5">
        <v>2330847573000</v>
      </c>
      <c r="N85" s="5">
        <v>1962332879000</v>
      </c>
      <c r="O85" s="5">
        <v>2354659811000</v>
      </c>
      <c r="P85" s="5">
        <v>119177410</v>
      </c>
      <c r="Q85" s="5">
        <v>60879285</v>
      </c>
    </row>
    <row r="86" spans="2:17" ht="15.5" x14ac:dyDescent="0.35">
      <c r="C86" t="s">
        <v>106</v>
      </c>
      <c r="D86" s="5">
        <v>193041486000</v>
      </c>
      <c r="E86" s="5">
        <v>187773982000</v>
      </c>
      <c r="F86" s="5">
        <v>186281404000</v>
      </c>
      <c r="I86" s="5">
        <v>186281404000</v>
      </c>
      <c r="J86" s="5">
        <v>178565473000</v>
      </c>
      <c r="K86" s="5">
        <v>166639022000</v>
      </c>
      <c r="L86" s="5">
        <v>162313843000</v>
      </c>
      <c r="M86" s="5">
        <v>148547057000</v>
      </c>
      <c r="N86" s="5">
        <v>141761482000</v>
      </c>
      <c r="O86" s="5">
        <v>138420945000</v>
      </c>
      <c r="P86" s="5">
        <v>9005624</v>
      </c>
      <c r="Q86" s="5">
        <v>8741447</v>
      </c>
    </row>
    <row r="87" spans="2:17" ht="15.5" x14ac:dyDescent="0.35">
      <c r="C87" t="s">
        <v>107</v>
      </c>
      <c r="D87" s="5">
        <v>1143952266000</v>
      </c>
      <c r="E87" s="5">
        <v>1143952266000</v>
      </c>
      <c r="F87" s="5">
        <v>1143952266000</v>
      </c>
      <c r="I87" s="5">
        <v>1143952266000</v>
      </c>
      <c r="J87" s="5">
        <v>1179943393000</v>
      </c>
      <c r="K87" s="5">
        <v>2317627368000</v>
      </c>
      <c r="L87" s="5">
        <v>2292877995000</v>
      </c>
      <c r="M87" s="5">
        <v>2293619974000</v>
      </c>
      <c r="N87" s="5">
        <v>1990304046000</v>
      </c>
      <c r="O87" s="5">
        <v>2063790193000</v>
      </c>
      <c r="P87" s="5">
        <v>156729560</v>
      </c>
      <c r="Q87" s="5">
        <v>159469677</v>
      </c>
    </row>
    <row r="88" spans="2:17" ht="15.5" x14ac:dyDescent="0.35">
      <c r="C88" t="s">
        <v>108</v>
      </c>
      <c r="K88" s="5">
        <v>1859030780000</v>
      </c>
      <c r="L88" s="5">
        <v>2075334496000</v>
      </c>
      <c r="M88" s="5">
        <v>1871820028000</v>
      </c>
      <c r="N88" s="5">
        <v>1357511784000</v>
      </c>
      <c r="O88" s="5">
        <v>1500513813000</v>
      </c>
      <c r="P88" s="5">
        <v>97681149</v>
      </c>
      <c r="Q88" s="5">
        <v>103803334</v>
      </c>
    </row>
    <row r="89" spans="2:17" ht="15.5" x14ac:dyDescent="0.35">
      <c r="C89" t="s">
        <v>109</v>
      </c>
      <c r="K89" s="5">
        <v>655594034000</v>
      </c>
      <c r="L89" s="5">
        <v>387892121000</v>
      </c>
      <c r="M89" s="5">
        <v>687020496000</v>
      </c>
      <c r="N89" s="5">
        <v>477239169000</v>
      </c>
      <c r="O89" s="5">
        <v>255102846000</v>
      </c>
      <c r="P89" s="5">
        <v>14331514</v>
      </c>
      <c r="Q89" s="5">
        <v>13254976</v>
      </c>
    </row>
    <row r="90" spans="2:17" ht="15.5" x14ac:dyDescent="0.35">
      <c r="C90" t="s">
        <v>110</v>
      </c>
      <c r="D90" s="5">
        <v>274658785000</v>
      </c>
      <c r="E90" s="5">
        <v>337675042000</v>
      </c>
      <c r="F90" s="5">
        <v>557601800000</v>
      </c>
      <c r="G90" s="5">
        <v>230200038000</v>
      </c>
      <c r="I90" s="5">
        <v>557601800000</v>
      </c>
      <c r="J90" s="5">
        <v>419172994000</v>
      </c>
      <c r="K90" s="5">
        <v>266796478000</v>
      </c>
      <c r="L90" s="5">
        <v>214226869000</v>
      </c>
      <c r="M90" s="5">
        <v>188674959000</v>
      </c>
      <c r="N90" s="5">
        <v>154119267000</v>
      </c>
      <c r="O90" s="5">
        <v>186335370000</v>
      </c>
      <c r="P90" s="5">
        <v>10467245</v>
      </c>
      <c r="Q90" s="5">
        <v>12134951</v>
      </c>
    </row>
    <row r="91" spans="2:17" ht="15.5" x14ac:dyDescent="0.35">
      <c r="C91" t="s">
        <v>111</v>
      </c>
      <c r="D91" s="5">
        <v>2956058067000</v>
      </c>
      <c r="E91" s="5">
        <v>2977800781000</v>
      </c>
      <c r="F91" s="5">
        <v>2980071022000</v>
      </c>
      <c r="G91" s="5">
        <v>2954112781000</v>
      </c>
      <c r="I91" s="5">
        <v>2980071022000</v>
      </c>
      <c r="J91" s="5">
        <v>2906940891000</v>
      </c>
      <c r="K91" s="5">
        <v>1614302861000</v>
      </c>
      <c r="L91" s="5">
        <v>1443394444000</v>
      </c>
      <c r="M91" s="5">
        <v>1258070256000</v>
      </c>
      <c r="N91" s="5">
        <v>1433657253000</v>
      </c>
      <c r="O91" s="5">
        <v>1351996001000</v>
      </c>
      <c r="P91" s="5">
        <v>68623038</v>
      </c>
      <c r="Q91" s="5">
        <v>76383911</v>
      </c>
    </row>
    <row r="92" spans="2:17" ht="15.5" x14ac:dyDescent="0.35">
      <c r="C92" t="s">
        <v>112</v>
      </c>
      <c r="K92" s="5">
        <v>7262059610000</v>
      </c>
      <c r="L92" s="5">
        <v>6660510096000</v>
      </c>
      <c r="M92" s="5">
        <v>6125300194000</v>
      </c>
      <c r="N92" s="5">
        <v>6414551673000</v>
      </c>
      <c r="O92" s="5">
        <v>7151091942000</v>
      </c>
      <c r="P92" s="5">
        <v>318787616</v>
      </c>
      <c r="Q92" s="5">
        <v>243067929</v>
      </c>
    </row>
    <row r="93" spans="2:17" ht="15.5" x14ac:dyDescent="0.35">
      <c r="C93" t="s">
        <v>113</v>
      </c>
      <c r="D93" s="5">
        <v>86357702000</v>
      </c>
      <c r="E93" s="5">
        <v>94519808000</v>
      </c>
      <c r="F93" s="5">
        <v>110844449000</v>
      </c>
      <c r="G93" s="5">
        <v>113870207000</v>
      </c>
      <c r="I93" s="5">
        <v>110844449000</v>
      </c>
      <c r="J93" s="5">
        <v>123678966000</v>
      </c>
      <c r="K93" s="5">
        <v>113420431000</v>
      </c>
      <c r="L93" s="5">
        <v>35568701000</v>
      </c>
      <c r="M93" s="5">
        <v>21700154000</v>
      </c>
      <c r="N93" s="5">
        <v>23212339000</v>
      </c>
      <c r="O93" s="5">
        <v>48042542000</v>
      </c>
      <c r="P93" s="5">
        <v>1953569</v>
      </c>
      <c r="Q93" s="5">
        <v>2359446</v>
      </c>
    </row>
    <row r="94" spans="2:17" ht="15.5" x14ac:dyDescent="0.35">
      <c r="C94" t="s">
        <v>114</v>
      </c>
      <c r="D94" s="5">
        <v>369928626000</v>
      </c>
      <c r="E94" s="5">
        <v>323676525000</v>
      </c>
      <c r="F94" s="5">
        <v>305039384000</v>
      </c>
      <c r="G94" s="5">
        <v>357719411000</v>
      </c>
      <c r="I94" s="5">
        <v>305039384000</v>
      </c>
      <c r="J94" s="5">
        <v>312382607000</v>
      </c>
      <c r="K94" s="5">
        <v>281650749000</v>
      </c>
      <c r="L94" s="5">
        <v>244381919000</v>
      </c>
      <c r="M94" s="5">
        <v>231498394000</v>
      </c>
      <c r="N94" s="5">
        <v>220383460000</v>
      </c>
      <c r="O94" s="5">
        <v>187621978000</v>
      </c>
      <c r="P94" s="5">
        <v>13949534</v>
      </c>
      <c r="Q94" s="5">
        <v>9334177</v>
      </c>
    </row>
    <row r="95" spans="2:17" ht="15.5" x14ac:dyDescent="0.35">
      <c r="C95" t="s">
        <v>81</v>
      </c>
      <c r="D95" s="5">
        <v>1618763976000</v>
      </c>
      <c r="E95" s="5">
        <v>1649500632000</v>
      </c>
      <c r="F95" s="5">
        <v>1977666426000</v>
      </c>
      <c r="G95" s="5">
        <v>1663182556000</v>
      </c>
      <c r="I95" s="5">
        <v>1977666426000</v>
      </c>
      <c r="J95" s="5">
        <v>2137834567000</v>
      </c>
      <c r="K95" s="5">
        <v>2103636828000</v>
      </c>
      <c r="L95" s="5">
        <v>2060197404000</v>
      </c>
      <c r="M95" s="5">
        <v>1944349044000</v>
      </c>
      <c r="N95" s="5">
        <v>1855657980000</v>
      </c>
      <c r="O95" s="5">
        <v>2885610671000</v>
      </c>
      <c r="P95" s="5">
        <v>54185944</v>
      </c>
      <c r="Q95" s="5">
        <v>74488485</v>
      </c>
    </row>
    <row r="96" spans="2:17" ht="15.5" x14ac:dyDescent="0.35">
      <c r="C96" t="s">
        <v>115</v>
      </c>
      <c r="D96" s="5">
        <v>29487507698000</v>
      </c>
      <c r="E96" s="5">
        <v>29685844399000</v>
      </c>
      <c r="F96" s="5">
        <v>27712512668000</v>
      </c>
      <c r="G96" s="5">
        <v>32120857605000</v>
      </c>
      <c r="I96" s="5">
        <v>27712512668000</v>
      </c>
      <c r="J96" s="5">
        <v>22345758699000</v>
      </c>
      <c r="K96" s="5">
        <v>25137942615000</v>
      </c>
      <c r="L96" s="5">
        <v>21581305468000</v>
      </c>
      <c r="M96" s="5">
        <v>20188056012000</v>
      </c>
      <c r="N96" s="5">
        <v>19460094655000</v>
      </c>
      <c r="O96" s="5">
        <v>20734506631000</v>
      </c>
      <c r="P96" s="5">
        <v>1204254398</v>
      </c>
      <c r="Q96" s="5">
        <v>1091905385</v>
      </c>
    </row>
    <row r="97" spans="3:17" ht="15.5" x14ac:dyDescent="0.35">
      <c r="C97" t="s">
        <v>116</v>
      </c>
    </row>
    <row r="98" spans="3:17" ht="15.5" x14ac:dyDescent="0.35">
      <c r="C98" t="s">
        <v>117</v>
      </c>
    </row>
    <row r="99" spans="3:17" ht="15.5" x14ac:dyDescent="0.35">
      <c r="C99" t="s">
        <v>118</v>
      </c>
      <c r="K99" s="5">
        <v>1891733387000</v>
      </c>
      <c r="L99" s="5">
        <v>1461086212000</v>
      </c>
      <c r="M99" s="5">
        <v>1724054740000</v>
      </c>
      <c r="N99" s="5">
        <v>1278809470000</v>
      </c>
      <c r="O99" s="5">
        <v>1073678440000</v>
      </c>
      <c r="P99" s="5">
        <v>78010676</v>
      </c>
      <c r="Q99" s="5">
        <v>74959729</v>
      </c>
    </row>
    <row r="100" spans="3:17" ht="15.5" x14ac:dyDescent="0.35">
      <c r="C100" t="s">
        <v>119</v>
      </c>
      <c r="K100" s="5">
        <v>313786300000</v>
      </c>
      <c r="L100" s="5">
        <v>129055750000</v>
      </c>
      <c r="M100" s="5">
        <v>118188910000</v>
      </c>
      <c r="N100" s="5">
        <v>135091433000</v>
      </c>
      <c r="O100" s="5">
        <v>236821514000</v>
      </c>
      <c r="P100" s="5">
        <v>2916800</v>
      </c>
      <c r="Q100" s="5">
        <v>5496302</v>
      </c>
    </row>
    <row r="101" spans="3:17" ht="15.5" x14ac:dyDescent="0.35">
      <c r="C101" t="s">
        <v>120</v>
      </c>
      <c r="D101" s="5">
        <v>406369459000</v>
      </c>
      <c r="E101" s="5">
        <v>400192867000</v>
      </c>
      <c r="F101" s="5">
        <v>388030521000</v>
      </c>
      <c r="G101" s="5">
        <v>389215785000</v>
      </c>
      <c r="I101" s="5">
        <v>388030521000</v>
      </c>
      <c r="J101" s="5">
        <v>289365193000</v>
      </c>
      <c r="K101" s="5">
        <v>290477838000</v>
      </c>
      <c r="L101" s="5">
        <v>137516459000</v>
      </c>
      <c r="M101" s="5">
        <v>111155631000</v>
      </c>
      <c r="N101" s="5">
        <v>97083090000</v>
      </c>
      <c r="O101" s="5">
        <v>154819546000</v>
      </c>
      <c r="P101" s="5">
        <v>9079788</v>
      </c>
      <c r="Q101" s="5">
        <v>8476654</v>
      </c>
    </row>
    <row r="102" spans="3:17" ht="15.5" x14ac:dyDescent="0.35">
      <c r="C102" t="s">
        <v>121</v>
      </c>
      <c r="D102" s="5">
        <v>191268110000</v>
      </c>
      <c r="E102" s="5">
        <v>813946589000</v>
      </c>
      <c r="F102" s="5">
        <v>693419416000</v>
      </c>
      <c r="G102" s="5">
        <v>193014410000</v>
      </c>
      <c r="I102" s="5">
        <v>693419416000</v>
      </c>
      <c r="J102" s="5">
        <v>480400696000</v>
      </c>
      <c r="K102" s="5">
        <v>270437331000</v>
      </c>
      <c r="L102" s="5">
        <v>263685403000</v>
      </c>
      <c r="M102" s="5">
        <v>206668743000</v>
      </c>
      <c r="N102" s="5">
        <v>265929235000</v>
      </c>
      <c r="O102" s="5">
        <v>176147978000</v>
      </c>
      <c r="P102" s="5">
        <v>13132051</v>
      </c>
      <c r="Q102" s="5">
        <v>13170112</v>
      </c>
    </row>
    <row r="103" spans="3:17" ht="15.5" x14ac:dyDescent="0.35">
      <c r="C103" t="s">
        <v>122</v>
      </c>
      <c r="D103" s="5">
        <v>837399203000</v>
      </c>
      <c r="E103" s="5">
        <v>875007447000</v>
      </c>
      <c r="F103" s="5">
        <v>785658234000</v>
      </c>
      <c r="G103" s="5">
        <v>797176870000</v>
      </c>
      <c r="I103" s="5">
        <v>785658234000</v>
      </c>
      <c r="J103" s="5">
        <v>527075229000</v>
      </c>
      <c r="K103" s="5">
        <v>296149553000</v>
      </c>
      <c r="L103" s="5">
        <v>121346712000</v>
      </c>
      <c r="M103" s="5">
        <v>43326065000</v>
      </c>
      <c r="N103" s="5">
        <v>7789882000</v>
      </c>
      <c r="O103" s="5">
        <v>8871936000</v>
      </c>
      <c r="Q103" s="5">
        <v>268674</v>
      </c>
    </row>
    <row r="104" spans="3:17" ht="15.5" x14ac:dyDescent="0.35">
      <c r="C104" t="s">
        <v>123</v>
      </c>
      <c r="J104" s="5">
        <v>117815784000</v>
      </c>
      <c r="K104" s="5">
        <v>45513893000</v>
      </c>
      <c r="L104" s="5">
        <v>68616376000</v>
      </c>
      <c r="M104" s="5">
        <v>158955645000</v>
      </c>
      <c r="N104" s="5">
        <v>186346113000</v>
      </c>
      <c r="O104" s="5">
        <v>208272427000</v>
      </c>
      <c r="P104" s="5">
        <v>10361330</v>
      </c>
      <c r="Q104" s="5">
        <v>11339574</v>
      </c>
    </row>
    <row r="105" spans="3:17" ht="15.5" x14ac:dyDescent="0.35">
      <c r="C105" t="s">
        <v>124</v>
      </c>
      <c r="D105" s="5">
        <v>17660284090000</v>
      </c>
      <c r="E105" s="5">
        <v>17133664478000</v>
      </c>
      <c r="F105" s="5">
        <v>15370755386000</v>
      </c>
      <c r="G105" s="5">
        <v>19373811015000</v>
      </c>
      <c r="I105" s="5">
        <v>15370755386000</v>
      </c>
      <c r="J105" s="5">
        <v>10742939463000</v>
      </c>
      <c r="K105" s="5">
        <v>11147535021000</v>
      </c>
      <c r="L105" s="5">
        <v>9797252044000</v>
      </c>
      <c r="M105" s="5">
        <v>8560323315000</v>
      </c>
      <c r="N105" s="5">
        <v>8610418712000</v>
      </c>
      <c r="O105" s="5">
        <v>9328942540000</v>
      </c>
    </row>
    <row r="106" spans="3:17" ht="15.5" x14ac:dyDescent="0.35">
      <c r="C106" t="s">
        <v>125</v>
      </c>
      <c r="P106" s="5">
        <v>315988300</v>
      </c>
      <c r="Q106" s="5">
        <v>190950640</v>
      </c>
    </row>
    <row r="107" spans="3:17" ht="15.5" x14ac:dyDescent="0.35">
      <c r="C107" t="s">
        <v>126</v>
      </c>
      <c r="P107" s="5">
        <v>126969010</v>
      </c>
      <c r="Q107" s="5">
        <v>168645665</v>
      </c>
    </row>
    <row r="108" spans="3:17" ht="15.5" x14ac:dyDescent="0.35">
      <c r="C108" t="s">
        <v>127</v>
      </c>
    </row>
    <row r="109" spans="3:17" ht="15.5" x14ac:dyDescent="0.35">
      <c r="C109" t="s">
        <v>128</v>
      </c>
      <c r="D109" s="5">
        <v>19481206312000</v>
      </c>
      <c r="E109" s="5">
        <v>19516992451000</v>
      </c>
      <c r="F109" s="5">
        <v>17538755918000</v>
      </c>
      <c r="G109" s="5">
        <v>21188302930000</v>
      </c>
      <c r="I109" s="5">
        <v>17538755918000</v>
      </c>
      <c r="J109" s="5">
        <v>12464135877000</v>
      </c>
      <c r="K109" s="5">
        <v>14858084382000</v>
      </c>
      <c r="L109" s="5">
        <v>12409207168000</v>
      </c>
      <c r="M109" s="5">
        <v>11398324596000</v>
      </c>
      <c r="N109" s="5">
        <v>11001531708000</v>
      </c>
      <c r="O109" s="5">
        <v>12457437608000</v>
      </c>
      <c r="P109" s="5">
        <v>691304122</v>
      </c>
      <c r="Q109" s="5">
        <v>615169483</v>
      </c>
    </row>
    <row r="110" spans="3:17" ht="15.5" x14ac:dyDescent="0.35">
      <c r="C110" t="s">
        <v>129</v>
      </c>
    </row>
    <row r="111" spans="3:17" ht="15.5" x14ac:dyDescent="0.35">
      <c r="C111" t="s">
        <v>130</v>
      </c>
      <c r="D111" s="5">
        <v>177778780000</v>
      </c>
      <c r="E111" s="5">
        <v>177778780000</v>
      </c>
      <c r="F111" s="5">
        <v>177778780000</v>
      </c>
      <c r="G111" s="5">
        <v>177778780000</v>
      </c>
      <c r="I111" s="5">
        <v>177778780000</v>
      </c>
      <c r="J111" s="5">
        <v>177778780000</v>
      </c>
      <c r="K111" s="5">
        <v>177778780000</v>
      </c>
      <c r="L111" s="5">
        <v>177778780000</v>
      </c>
      <c r="M111" s="5">
        <v>177777780000</v>
      </c>
      <c r="N111" s="5">
        <v>177777780000</v>
      </c>
      <c r="O111" s="5">
        <v>177777780000</v>
      </c>
      <c r="P111" s="5">
        <v>79403065</v>
      </c>
      <c r="Q111" s="5">
        <v>78148103</v>
      </c>
    </row>
    <row r="112" spans="3:17" ht="15.5" x14ac:dyDescent="0.35">
      <c r="C112" t="s">
        <v>131</v>
      </c>
      <c r="D112" s="5">
        <v>625460209000</v>
      </c>
      <c r="E112" s="5">
        <v>625460209000</v>
      </c>
      <c r="F112" s="5">
        <v>625460209000</v>
      </c>
      <c r="G112" s="5">
        <v>625460209000</v>
      </c>
      <c r="I112" s="5">
        <v>625460209000</v>
      </c>
      <c r="J112" s="5">
        <v>625460209000</v>
      </c>
      <c r="K112" s="5">
        <v>625460209000</v>
      </c>
      <c r="L112" s="5">
        <v>625460209000</v>
      </c>
      <c r="M112" s="5">
        <v>625432789000</v>
      </c>
      <c r="N112" s="5">
        <v>625432789000</v>
      </c>
      <c r="O112" s="5">
        <v>623793318000</v>
      </c>
      <c r="P112" s="5">
        <v>46322634</v>
      </c>
      <c r="Q112" s="5">
        <v>-2748756</v>
      </c>
    </row>
    <row r="113" spans="2:17" ht="15.5" x14ac:dyDescent="0.35">
      <c r="C113" t="s">
        <v>132</v>
      </c>
      <c r="D113" s="5">
        <v>6759648297000</v>
      </c>
      <c r="E113" s="5">
        <v>6900508695000</v>
      </c>
      <c r="F113" s="5">
        <v>6634890941000</v>
      </c>
      <c r="G113" s="5">
        <v>7696626928000</v>
      </c>
      <c r="I113" s="5">
        <v>6634890941000</v>
      </c>
      <c r="J113" s="5">
        <v>6207479975000</v>
      </c>
      <c r="K113" s="5">
        <v>6675387289000</v>
      </c>
      <c r="L113" s="5">
        <v>5575893032000</v>
      </c>
      <c r="M113" s="5">
        <v>5347764052000</v>
      </c>
      <c r="N113" s="5">
        <v>5110489179000</v>
      </c>
      <c r="O113" s="5">
        <v>3893609471000</v>
      </c>
      <c r="P113" s="5">
        <v>311293622</v>
      </c>
      <c r="Q113" s="5">
        <v>298942830</v>
      </c>
    </row>
    <row r="114" spans="2:17" ht="15.5" x14ac:dyDescent="0.35">
      <c r="C114" t="s">
        <v>133</v>
      </c>
      <c r="D114" s="5">
        <v>413313271000</v>
      </c>
      <c r="E114" s="5">
        <v>413313271000</v>
      </c>
      <c r="F114" s="5">
        <v>413313271000</v>
      </c>
      <c r="G114" s="5">
        <v>413313271000</v>
      </c>
      <c r="I114" s="5">
        <v>413313271000</v>
      </c>
      <c r="J114" s="5">
        <v>413313271000</v>
      </c>
      <c r="K114" s="5">
        <v>413313271000</v>
      </c>
      <c r="L114" s="5">
        <v>413313271000</v>
      </c>
      <c r="M114" s="5">
        <v>413313271000</v>
      </c>
      <c r="N114" s="5">
        <v>413313271000</v>
      </c>
      <c r="O114" s="5">
        <v>413313271000</v>
      </c>
      <c r="P114" s="5">
        <v>73738196</v>
      </c>
      <c r="Q114" s="5">
        <v>45415999</v>
      </c>
    </row>
    <row r="115" spans="2:17" ht="15.5" x14ac:dyDescent="0.35">
      <c r="C115" t="s">
        <v>134</v>
      </c>
      <c r="D115" s="5">
        <v>6346335026000</v>
      </c>
      <c r="E115" s="5">
        <v>6487195424000</v>
      </c>
      <c r="F115" s="5">
        <v>6221577670000</v>
      </c>
      <c r="G115" s="5">
        <v>7283313657000</v>
      </c>
      <c r="I115" s="5">
        <v>6221577670000</v>
      </c>
      <c r="J115" s="5">
        <v>5794166704000</v>
      </c>
      <c r="K115" s="5">
        <v>6262074018000</v>
      </c>
      <c r="L115" s="5">
        <v>5162579761000</v>
      </c>
      <c r="M115" s="5">
        <v>4934450781000</v>
      </c>
      <c r="N115" s="5">
        <v>4697175908000</v>
      </c>
      <c r="O115" s="5">
        <v>3480296200000</v>
      </c>
      <c r="P115" s="5">
        <v>237555426</v>
      </c>
      <c r="Q115" s="5">
        <v>253526831</v>
      </c>
    </row>
    <row r="116" spans="2:17" ht="15.5" x14ac:dyDescent="0.35">
      <c r="C116" t="s">
        <v>135</v>
      </c>
      <c r="D116" s="5">
        <v>6759648297000</v>
      </c>
      <c r="E116" s="5">
        <v>6900508695000</v>
      </c>
      <c r="F116" s="5">
        <v>6634890941000</v>
      </c>
      <c r="G116" s="5">
        <v>7696626928000</v>
      </c>
      <c r="I116" s="5">
        <v>6634890941000</v>
      </c>
      <c r="J116" s="5">
        <v>6207479975000</v>
      </c>
      <c r="K116" s="5">
        <v>6675387289000</v>
      </c>
      <c r="L116" s="5">
        <v>5575893032000</v>
      </c>
      <c r="M116" s="5">
        <v>5347764052000</v>
      </c>
      <c r="N116" s="5">
        <v>5110489179000</v>
      </c>
      <c r="O116" s="5">
        <v>3893609471000</v>
      </c>
      <c r="P116" s="5">
        <v>311293622</v>
      </c>
      <c r="Q116" s="5">
        <v>298942830</v>
      </c>
    </row>
    <row r="117" spans="2:17" ht="15.5" x14ac:dyDescent="0.35">
      <c r="C117" t="s">
        <v>136</v>
      </c>
      <c r="D117" s="5">
        <v>824650125000</v>
      </c>
      <c r="E117" s="5">
        <v>815603634000</v>
      </c>
      <c r="F117" s="5">
        <v>757960394000</v>
      </c>
      <c r="G117" s="5">
        <v>769506202000</v>
      </c>
      <c r="I117" s="5">
        <v>757960394000</v>
      </c>
      <c r="J117" s="5">
        <v>733069291000</v>
      </c>
      <c r="K117" s="5">
        <v>697595127000</v>
      </c>
      <c r="L117" s="5">
        <v>732768875000</v>
      </c>
      <c r="M117" s="5">
        <v>694407751000</v>
      </c>
      <c r="N117" s="5">
        <v>689205219000</v>
      </c>
      <c r="O117" s="5">
        <v>696277783000</v>
      </c>
      <c r="P117" s="5">
        <v>21745011</v>
      </c>
      <c r="Q117" s="5">
        <v>27905239</v>
      </c>
    </row>
    <row r="118" spans="2:17" ht="15.5" x14ac:dyDescent="0.35">
      <c r="C118" t="s">
        <v>10</v>
      </c>
      <c r="D118" s="5">
        <v>10006301387000</v>
      </c>
      <c r="E118" s="5">
        <v>10168851950000</v>
      </c>
      <c r="F118" s="5">
        <v>10173756750000</v>
      </c>
      <c r="G118" s="5">
        <v>10932554675000</v>
      </c>
      <c r="I118" s="5">
        <v>10173756750000</v>
      </c>
      <c r="J118" s="5">
        <v>9881622822000</v>
      </c>
      <c r="K118" s="5">
        <v>10279858233000</v>
      </c>
      <c r="L118" s="5">
        <v>9172098300000</v>
      </c>
      <c r="M118" s="5">
        <v>8789731416000</v>
      </c>
      <c r="N118" s="5">
        <v>8458562947000</v>
      </c>
      <c r="O118" s="5">
        <v>8277069023000</v>
      </c>
      <c r="P118" s="5">
        <v>512950276</v>
      </c>
      <c r="Q118" s="5">
        <v>476735901</v>
      </c>
    </row>
    <row r="119" spans="2:17" ht="15.5" x14ac:dyDescent="0.35">
      <c r="C119" t="s">
        <v>137</v>
      </c>
      <c r="D119" s="5">
        <v>29487507699000</v>
      </c>
      <c r="E119" s="5">
        <v>29685844401000</v>
      </c>
      <c r="F119" s="5">
        <v>27712512668000</v>
      </c>
      <c r="G119" s="5">
        <v>32120857605000</v>
      </c>
      <c r="I119" s="5">
        <v>27712512668000</v>
      </c>
      <c r="J119" s="5">
        <v>22345758699000</v>
      </c>
      <c r="K119" s="5">
        <v>25137942615000</v>
      </c>
      <c r="L119" s="5">
        <v>21581305468000</v>
      </c>
      <c r="M119" s="5">
        <v>20188056012000</v>
      </c>
      <c r="N119" s="5">
        <v>19460094655000</v>
      </c>
      <c r="O119" s="5">
        <v>20734506631000</v>
      </c>
      <c r="P119" s="5">
        <v>1204254398</v>
      </c>
      <c r="Q119" s="5">
        <v>1091905384</v>
      </c>
    </row>
    <row r="120" spans="2:17" ht="15.5" x14ac:dyDescent="0.35">
      <c r="C120" t="s">
        <v>138</v>
      </c>
      <c r="D120" s="5">
        <v>3555575600</v>
      </c>
      <c r="E120" s="5">
        <v>3555725600</v>
      </c>
      <c r="F120" s="5">
        <v>3555575600</v>
      </c>
      <c r="G120" s="5">
        <v>3555575600</v>
      </c>
      <c r="I120" s="5">
        <v>3555575600</v>
      </c>
      <c r="J120" s="5">
        <v>3555575600</v>
      </c>
      <c r="K120" s="5">
        <v>3555575600</v>
      </c>
      <c r="L120" s="5">
        <v>1777787800</v>
      </c>
      <c r="M120" s="5">
        <v>1777777800</v>
      </c>
      <c r="N120" s="5">
        <v>1777777800</v>
      </c>
      <c r="O120" s="5">
        <v>1777777800</v>
      </c>
      <c r="P120" s="5">
        <v>1777777800</v>
      </c>
      <c r="Q120" s="5">
        <v>1600000000</v>
      </c>
    </row>
    <row r="122" spans="2:17" ht="15.5" x14ac:dyDescent="0.35">
      <c r="B122" t="s">
        <v>139</v>
      </c>
      <c r="C122" t="s">
        <v>140</v>
      </c>
      <c r="D122" s="5">
        <v>238243736000</v>
      </c>
      <c r="E122" s="5">
        <v>-412566862000</v>
      </c>
      <c r="F122" s="5">
        <v>598373692000</v>
      </c>
      <c r="G122" s="5">
        <v>363387740000</v>
      </c>
      <c r="I122" s="5">
        <v>1198607996000</v>
      </c>
      <c r="J122" s="5">
        <v>414056372000</v>
      </c>
      <c r="K122" s="5">
        <v>2128649029000</v>
      </c>
      <c r="L122" s="5">
        <v>855914411000</v>
      </c>
      <c r="M122" s="5">
        <v>176541594000</v>
      </c>
      <c r="N122" s="5">
        <v>1896667000</v>
      </c>
      <c r="O122" s="5">
        <v>278500097000</v>
      </c>
      <c r="P122" s="5">
        <v>4647611</v>
      </c>
      <c r="Q122" s="5">
        <v>30800551</v>
      </c>
    </row>
    <row r="123" spans="2:17" ht="15.5" x14ac:dyDescent="0.35">
      <c r="C123" t="s">
        <v>141</v>
      </c>
      <c r="D123" s="5">
        <v>2952748248000</v>
      </c>
      <c r="F123" s="5">
        <v>-6237238213000</v>
      </c>
      <c r="G123" s="5">
        <v>2592935007000</v>
      </c>
    </row>
    <row r="124" spans="2:17" ht="15.5" x14ac:dyDescent="0.35">
      <c r="C124" t="s">
        <v>142</v>
      </c>
      <c r="D124" s="5">
        <v>-3023068525000</v>
      </c>
      <c r="F124" s="5">
        <v>5453345980000</v>
      </c>
      <c r="G124" s="5">
        <v>-2182694763000</v>
      </c>
    </row>
    <row r="125" spans="2:17" ht="15.5" x14ac:dyDescent="0.35">
      <c r="C125" t="s">
        <v>143</v>
      </c>
      <c r="D125" s="5">
        <v>-1351356196000</v>
      </c>
      <c r="E125" s="5">
        <v>1351356196000</v>
      </c>
      <c r="F125" s="5">
        <v>9008391418000</v>
      </c>
      <c r="I125" s="5">
        <v>9008391418000</v>
      </c>
      <c r="J125" s="5">
        <v>9705817709000</v>
      </c>
      <c r="K125" s="5">
        <v>8499827503000</v>
      </c>
      <c r="L125" s="5">
        <v>7996568249000</v>
      </c>
      <c r="M125" s="5">
        <v>7227146759000</v>
      </c>
      <c r="N125" s="5">
        <v>8133899057000</v>
      </c>
      <c r="O125" s="5">
        <v>7529147523000</v>
      </c>
      <c r="P125" s="5">
        <v>413712675</v>
      </c>
      <c r="Q125" s="5">
        <v>538036878</v>
      </c>
    </row>
    <row r="126" spans="2:17" ht="15.5" x14ac:dyDescent="0.35">
      <c r="C126" t="s">
        <v>144</v>
      </c>
      <c r="D126" s="5">
        <v>1720092078000</v>
      </c>
      <c r="E126" s="5">
        <v>-1720092078000</v>
      </c>
      <c r="F126" s="5">
        <v>-7596784140000</v>
      </c>
      <c r="I126" s="5">
        <v>-7596784140000</v>
      </c>
      <c r="J126" s="5">
        <v>-9087432170000</v>
      </c>
      <c r="K126" s="5">
        <v>-7303259682000</v>
      </c>
      <c r="L126" s="5">
        <v>-7084256370000</v>
      </c>
      <c r="M126" s="5">
        <v>-7014967768000</v>
      </c>
      <c r="N126" s="5">
        <v>-8069759415000</v>
      </c>
      <c r="O126" s="5">
        <v>-6820796666000</v>
      </c>
      <c r="P126" s="5">
        <v>-395809965</v>
      </c>
      <c r="Q126" s="5">
        <v>-496604923</v>
      </c>
    </row>
    <row r="127" spans="2:17" ht="15.5" x14ac:dyDescent="0.35">
      <c r="C127" t="s">
        <v>145</v>
      </c>
      <c r="O127" s="5">
        <v>-337390431000</v>
      </c>
      <c r="P127" s="5">
        <v>-9011125</v>
      </c>
      <c r="Q127" s="5">
        <v>-3162823</v>
      </c>
    </row>
    <row r="128" spans="2:17" ht="15.5" x14ac:dyDescent="0.35">
      <c r="C128" t="s">
        <v>146</v>
      </c>
      <c r="K128" s="5">
        <v>1112349363000</v>
      </c>
    </row>
    <row r="129" spans="3:17" ht="15.5" x14ac:dyDescent="0.35">
      <c r="C129" t="s">
        <v>147</v>
      </c>
      <c r="K129" s="5">
        <v>18328138000</v>
      </c>
      <c r="L129" s="5">
        <v>472610000</v>
      </c>
    </row>
    <row r="130" spans="3:17" ht="15.5" x14ac:dyDescent="0.35">
      <c r="C130" t="s">
        <v>148</v>
      </c>
      <c r="D130" s="5">
        <v>-60171869000</v>
      </c>
      <c r="E130" s="5">
        <v>-43830980000</v>
      </c>
      <c r="F130" s="5">
        <v>-29341353000</v>
      </c>
      <c r="G130" s="5">
        <v>-46852504000</v>
      </c>
      <c r="I130" s="5">
        <v>-212999282000</v>
      </c>
      <c r="J130" s="5">
        <v>-204329167000</v>
      </c>
      <c r="K130" s="5">
        <v>-198596293000</v>
      </c>
      <c r="L130" s="5">
        <v>-56870078000</v>
      </c>
      <c r="M130" s="5">
        <v>-35637397000</v>
      </c>
      <c r="N130" s="5">
        <v>-62242975000</v>
      </c>
      <c r="O130" s="5">
        <v>-92460329000</v>
      </c>
      <c r="P130" s="5">
        <v>-4243974</v>
      </c>
      <c r="Q130" s="5">
        <v>-7468581</v>
      </c>
    </row>
    <row r="131" spans="3:17" ht="15.5" x14ac:dyDescent="0.35">
      <c r="C131" t="s">
        <v>149</v>
      </c>
      <c r="D131" s="5">
        <v>-328228319000</v>
      </c>
      <c r="E131" s="5">
        <v>-15749672000</v>
      </c>
      <c r="F131" s="5">
        <v>-10093159000</v>
      </c>
      <c r="G131" s="5">
        <v>41868670000</v>
      </c>
      <c r="I131" s="5">
        <v>-261605216000</v>
      </c>
      <c r="J131" s="5">
        <v>-254471544000</v>
      </c>
      <c r="K131" s="5">
        <v>-101381075000</v>
      </c>
      <c r="L131" s="5">
        <v>-157921191000</v>
      </c>
      <c r="M131" s="5">
        <v>-199923425000</v>
      </c>
      <c r="N131" s="5">
        <v>-286076083000</v>
      </c>
      <c r="O131" s="5">
        <v>48446812000</v>
      </c>
      <c r="P131" s="5">
        <v>41512984</v>
      </c>
      <c r="Q131" s="5">
        <v>-8617869</v>
      </c>
    </row>
    <row r="132" spans="3:17" ht="15.5" x14ac:dyDescent="0.35">
      <c r="C132" t="s">
        <v>150</v>
      </c>
      <c r="D132" s="5">
        <v>124886320000</v>
      </c>
      <c r="E132" s="5">
        <v>33026637000</v>
      </c>
      <c r="F132" s="5">
        <v>-153874022000</v>
      </c>
      <c r="G132" s="5">
        <v>-368809205000</v>
      </c>
      <c r="I132" s="5">
        <v>-553988120000</v>
      </c>
      <c r="J132" s="5">
        <v>-335142039000</v>
      </c>
      <c r="K132" s="5">
        <v>-2094902465000</v>
      </c>
      <c r="L132" s="5">
        <v>-657431539000</v>
      </c>
      <c r="M132" s="5">
        <v>257629357000</v>
      </c>
      <c r="N132" s="5">
        <v>343981269000</v>
      </c>
      <c r="O132" s="5">
        <v>-226391327000</v>
      </c>
      <c r="P132" s="5">
        <v>-41791732</v>
      </c>
      <c r="Q132" s="5">
        <v>-10248945</v>
      </c>
    </row>
    <row r="133" spans="3:17" ht="15.5" x14ac:dyDescent="0.35">
      <c r="C133" t="s">
        <v>151</v>
      </c>
      <c r="O133" s="5">
        <v>150669564000</v>
      </c>
      <c r="P133" s="5">
        <v>-555905</v>
      </c>
      <c r="Q133" s="5">
        <v>5784766</v>
      </c>
    </row>
    <row r="134" spans="3:17" ht="15.5" x14ac:dyDescent="0.35">
      <c r="C134" t="s">
        <v>152</v>
      </c>
      <c r="D134" s="5">
        <v>105785530000</v>
      </c>
      <c r="E134" s="5">
        <v>163166718000</v>
      </c>
      <c r="F134" s="5">
        <v>-143183282000</v>
      </c>
      <c r="G134" s="5">
        <v>187507441000</v>
      </c>
      <c r="I134" s="5">
        <v>383426608000</v>
      </c>
      <c r="J134" s="5">
        <v>469732911000</v>
      </c>
      <c r="K134" s="5">
        <v>446797913000</v>
      </c>
      <c r="L134" s="5">
        <v>174303943000</v>
      </c>
      <c r="M134" s="5">
        <v>226650751000</v>
      </c>
      <c r="N134" s="5">
        <v>270424134000</v>
      </c>
      <c r="O134" s="5">
        <v>271350152000</v>
      </c>
      <c r="P134" s="5">
        <v>4244208</v>
      </c>
      <c r="Q134" s="5">
        <v>9267936</v>
      </c>
    </row>
    <row r="135" spans="3:17" ht="15.5" x14ac:dyDescent="0.35">
      <c r="C135" t="s">
        <v>153</v>
      </c>
      <c r="D135" s="5">
        <v>10005221000</v>
      </c>
      <c r="E135" s="5">
        <v>2560986000</v>
      </c>
      <c r="F135" s="5">
        <v>851599000</v>
      </c>
      <c r="G135" s="5">
        <v>482579000</v>
      </c>
      <c r="I135" s="5">
        <v>9570788000</v>
      </c>
      <c r="J135" s="5">
        <v>17261802000</v>
      </c>
      <c r="K135" s="5">
        <v>43395981000</v>
      </c>
      <c r="L135" s="5">
        <v>9591362000</v>
      </c>
      <c r="M135" s="5">
        <v>1755090000</v>
      </c>
      <c r="N135" s="5">
        <v>14468367000</v>
      </c>
      <c r="O135" s="5">
        <v>28465863000</v>
      </c>
      <c r="P135" s="5">
        <v>2019973</v>
      </c>
      <c r="Q135" s="5">
        <v>790217</v>
      </c>
    </row>
    <row r="136" spans="3:17" ht="15.5" x14ac:dyDescent="0.35">
      <c r="C136" t="s">
        <v>154</v>
      </c>
      <c r="D136" s="5">
        <v>48180941000</v>
      </c>
      <c r="E136" s="5">
        <v>-118224589000</v>
      </c>
      <c r="F136" s="5">
        <v>103012106000</v>
      </c>
      <c r="G136" s="5">
        <v>-477288684000</v>
      </c>
      <c r="I136" s="5">
        <v>-664085050000</v>
      </c>
      <c r="J136" s="5">
        <v>-637938482000</v>
      </c>
      <c r="K136" s="5">
        <v>-2216923649000</v>
      </c>
      <c r="L136" s="5">
        <v>-577603205000</v>
      </c>
      <c r="M136" s="5">
        <v>26746884000</v>
      </c>
      <c r="N136" s="5">
        <v>89814883000</v>
      </c>
      <c r="O136" s="5">
        <v>-736809171000</v>
      </c>
      <c r="P136" s="5">
        <v>-47497332</v>
      </c>
      <c r="Q136" s="5">
        <v>-24242834</v>
      </c>
    </row>
    <row r="137" spans="3:17" ht="15.5" x14ac:dyDescent="0.35">
      <c r="C137" t="s">
        <v>155</v>
      </c>
    </row>
    <row r="138" spans="3:17" ht="15.5" x14ac:dyDescent="0.35">
      <c r="C138" t="s">
        <v>156</v>
      </c>
      <c r="K138" s="5">
        <v>-111869000</v>
      </c>
    </row>
    <row r="139" spans="3:17" ht="15.5" x14ac:dyDescent="0.35">
      <c r="C139" t="s">
        <v>157</v>
      </c>
      <c r="Q139" s="5">
        <v>-264647</v>
      </c>
    </row>
    <row r="140" spans="3:17" ht="15.5" x14ac:dyDescent="0.35">
      <c r="C140" t="s">
        <v>158</v>
      </c>
      <c r="D140" s="5">
        <v>-83570915000</v>
      </c>
      <c r="E140" s="5">
        <v>-66842520000</v>
      </c>
      <c r="F140" s="5">
        <v>-79577612000</v>
      </c>
      <c r="G140" s="5">
        <v>-90750982000</v>
      </c>
      <c r="I140" s="5">
        <v>-282918024000</v>
      </c>
      <c r="J140" s="5">
        <v>-184810506000</v>
      </c>
      <c r="K140" s="5">
        <v>-368082172000</v>
      </c>
      <c r="L140" s="5">
        <v>-263733826000</v>
      </c>
      <c r="M140" s="5">
        <v>-6992756000</v>
      </c>
      <c r="N140" s="5">
        <v>-98883746000</v>
      </c>
      <c r="O140" s="5">
        <v>-9337974000</v>
      </c>
      <c r="P140" s="5">
        <v>-6887827</v>
      </c>
      <c r="Q140" s="5">
        <v>-1606295</v>
      </c>
    </row>
    <row r="141" spans="3:17" ht="15.5" x14ac:dyDescent="0.35">
      <c r="C141" t="s">
        <v>159</v>
      </c>
    </row>
    <row r="142" spans="3:17" ht="15.5" x14ac:dyDescent="0.35">
      <c r="C142" t="s">
        <v>160</v>
      </c>
      <c r="D142" s="5">
        <v>44485543000</v>
      </c>
      <c r="E142" s="5">
        <v>52366042000</v>
      </c>
      <c r="F142" s="5">
        <v>-34976833000</v>
      </c>
      <c r="G142" s="5">
        <v>11240441000</v>
      </c>
      <c r="I142" s="5">
        <v>17558000</v>
      </c>
      <c r="J142" s="5">
        <v>612236000</v>
      </c>
      <c r="K142" s="5">
        <v>21331000</v>
      </c>
      <c r="L142" s="5">
        <v>10187000</v>
      </c>
      <c r="M142" s="5">
        <v>9469388000</v>
      </c>
      <c r="N142" s="5">
        <v>68157631000</v>
      </c>
      <c r="O142" s="5">
        <v>69270239000</v>
      </c>
      <c r="P142" s="5">
        <v>6885151</v>
      </c>
      <c r="Q142" s="5">
        <v>21912</v>
      </c>
    </row>
    <row r="143" spans="3:17" ht="15.5" x14ac:dyDescent="0.35">
      <c r="C143" t="s">
        <v>161</v>
      </c>
      <c r="D143" s="5">
        <v>-328228319000</v>
      </c>
      <c r="E143" s="5">
        <v>-15749672000</v>
      </c>
      <c r="F143" s="5">
        <v>-10093159000</v>
      </c>
      <c r="G143" s="5">
        <v>41868670000</v>
      </c>
      <c r="I143" s="5">
        <v>-261605216000</v>
      </c>
      <c r="J143" s="5">
        <v>-254471544000</v>
      </c>
      <c r="K143" s="5">
        <v>-101381075000</v>
      </c>
      <c r="L143" s="5">
        <v>-157921191000</v>
      </c>
      <c r="M143" s="5">
        <v>-199923425000</v>
      </c>
      <c r="N143" s="5">
        <v>-286076083000</v>
      </c>
      <c r="O143" s="5">
        <v>48446812000</v>
      </c>
      <c r="P143" s="5">
        <v>41512984</v>
      </c>
      <c r="Q143" s="5">
        <v>-8617869</v>
      </c>
    </row>
    <row r="144" spans="3:17" ht="15.5" x14ac:dyDescent="0.35">
      <c r="C144" t="s">
        <v>162</v>
      </c>
      <c r="D144" s="5">
        <v>-348637308000</v>
      </c>
      <c r="F144" s="5">
        <v>-14838452000</v>
      </c>
      <c r="I144" s="5">
        <v>-288232861000</v>
      </c>
      <c r="J144" s="5">
        <v>-438257922000</v>
      </c>
      <c r="K144" s="5">
        <v>-244362381000</v>
      </c>
      <c r="L144" s="5">
        <v>-131889738000</v>
      </c>
      <c r="M144" s="5">
        <v>-97727563000</v>
      </c>
      <c r="N144" s="5">
        <v>-137609579000</v>
      </c>
      <c r="O144" s="5">
        <v>-73949971000</v>
      </c>
      <c r="P144" s="5">
        <v>-6389825</v>
      </c>
      <c r="Q144" s="5">
        <v>-2000000</v>
      </c>
    </row>
    <row r="145" spans="3:17" ht="15.5" x14ac:dyDescent="0.35">
      <c r="C145" t="s">
        <v>131</v>
      </c>
      <c r="L145" s="5">
        <v>28420000</v>
      </c>
    </row>
    <row r="146" spans="3:17" ht="15.5" x14ac:dyDescent="0.35">
      <c r="C146" t="s">
        <v>163</v>
      </c>
      <c r="D146" s="5">
        <v>-22190744000</v>
      </c>
      <c r="F146" s="5">
        <v>-21254601000</v>
      </c>
      <c r="G146" s="5">
        <v>-8538640000</v>
      </c>
      <c r="I146" s="5">
        <v>-47969884000</v>
      </c>
      <c r="J146" s="5">
        <v>-21835313000</v>
      </c>
      <c r="K146" s="5">
        <v>-5278681000</v>
      </c>
      <c r="L146" s="5">
        <v>-8933293000</v>
      </c>
      <c r="M146" s="5">
        <v>-16107374000</v>
      </c>
      <c r="N146" s="5">
        <v>-19235920000</v>
      </c>
      <c r="O146" s="5">
        <v>-15532951000</v>
      </c>
      <c r="P146" s="5">
        <v>-1176625</v>
      </c>
      <c r="Q146" s="5">
        <v>-1029738</v>
      </c>
    </row>
    <row r="147" spans="3:17" ht="15.5" x14ac:dyDescent="0.35">
      <c r="C147" t="s">
        <v>164</v>
      </c>
      <c r="F147" s="5">
        <v>-160831713000</v>
      </c>
      <c r="I147" s="5">
        <v>-160831713000</v>
      </c>
      <c r="J147" s="5">
        <v>-148655251000</v>
      </c>
      <c r="K147" s="5">
        <v>-71485703000</v>
      </c>
      <c r="L147" s="5">
        <v>-24791064000</v>
      </c>
      <c r="M147" s="5">
        <v>-4463817000</v>
      </c>
      <c r="N147" s="5">
        <v>-4533054000</v>
      </c>
      <c r="O147" s="5">
        <v>-655989000</v>
      </c>
      <c r="P147" s="5">
        <v>-268674</v>
      </c>
      <c r="Q147" s="5">
        <v>-1108206</v>
      </c>
    </row>
    <row r="148" spans="3:17" ht="15.5" x14ac:dyDescent="0.35">
      <c r="C148" t="s">
        <v>165</v>
      </c>
      <c r="P148" s="5">
        <v>52266633</v>
      </c>
    </row>
    <row r="149" spans="3:17" ht="15.5" x14ac:dyDescent="0.35">
      <c r="C149" t="s">
        <v>166</v>
      </c>
      <c r="P149" s="5">
        <v>-1940281</v>
      </c>
    </row>
    <row r="150" spans="3:17" ht="15.5" x14ac:dyDescent="0.35">
      <c r="C150" t="s">
        <v>167</v>
      </c>
      <c r="D150" s="5">
        <v>-19518649000</v>
      </c>
      <c r="E150" s="5">
        <v>-18924189000</v>
      </c>
      <c r="F150" s="5">
        <v>-324497000</v>
      </c>
      <c r="G150" s="5">
        <v>11163228000</v>
      </c>
      <c r="I150" s="5">
        <v>-19224102000</v>
      </c>
      <c r="J150" s="5">
        <v>-19224102000</v>
      </c>
      <c r="K150" s="5">
        <v>-23102483000</v>
      </c>
      <c r="L150" s="5">
        <v>-90339269000</v>
      </c>
      <c r="M150" s="5">
        <v>-112722975000</v>
      </c>
      <c r="N150" s="5">
        <v>-123784095000</v>
      </c>
      <c r="O150" s="5">
        <v>-101414277000</v>
      </c>
      <c r="P150" s="5">
        <v>-978244</v>
      </c>
      <c r="Q150" s="5">
        <v>-4479925</v>
      </c>
    </row>
    <row r="151" spans="3:17" ht="15.5" x14ac:dyDescent="0.35">
      <c r="C151" t="s">
        <v>168</v>
      </c>
      <c r="F151" s="5">
        <v>32377207000</v>
      </c>
      <c r="G151" s="5">
        <v>-43509776000</v>
      </c>
      <c r="I151" s="5">
        <v>-11132569000</v>
      </c>
      <c r="J151" s="5">
        <v>-6079883000</v>
      </c>
      <c r="K151" s="5">
        <v>-3440371000</v>
      </c>
      <c r="L151" s="5">
        <v>-4807958000</v>
      </c>
      <c r="M151" s="5">
        <v>-8901696000</v>
      </c>
      <c r="N151" s="5">
        <v>-913435000</v>
      </c>
    </row>
    <row r="152" spans="3:17" ht="15.5" x14ac:dyDescent="0.35">
      <c r="C152" t="s">
        <v>169</v>
      </c>
      <c r="D152" s="5">
        <v>50601737000</v>
      </c>
      <c r="E152" s="5">
        <v>14691162000</v>
      </c>
      <c r="F152" s="5">
        <v>154778897000</v>
      </c>
      <c r="G152" s="5">
        <v>82753858000</v>
      </c>
      <c r="I152" s="5">
        <v>265785913000</v>
      </c>
      <c r="J152" s="5">
        <v>379580927000</v>
      </c>
      <c r="K152" s="5">
        <v>246288544000</v>
      </c>
      <c r="L152" s="5">
        <v>102811711000</v>
      </c>
      <c r="M152" s="5">
        <v>40000000000</v>
      </c>
    </row>
    <row r="153" spans="3:17" ht="15.5" x14ac:dyDescent="0.35">
      <c r="C153" t="s">
        <v>170</v>
      </c>
      <c r="D153" s="5">
        <v>11516645000</v>
      </c>
      <c r="E153" s="5">
        <v>-11516645000</v>
      </c>
    </row>
    <row r="154" spans="3:17" ht="15.5" x14ac:dyDescent="0.35">
      <c r="C154" t="s">
        <v>171</v>
      </c>
    </row>
    <row r="155" spans="3:17" ht="15.5" x14ac:dyDescent="0.35">
      <c r="C155" t="s">
        <v>172</v>
      </c>
      <c r="O155" s="5">
        <v>240000000000</v>
      </c>
    </row>
    <row r="156" spans="3:17" ht="15.5" x14ac:dyDescent="0.35">
      <c r="C156" t="s">
        <v>173</v>
      </c>
      <c r="D156" s="5">
        <v>34901737000</v>
      </c>
      <c r="E156" s="5">
        <v>-395289897000</v>
      </c>
      <c r="F156" s="5">
        <v>434406511000</v>
      </c>
      <c r="G156" s="5">
        <v>36447205000</v>
      </c>
      <c r="I156" s="5">
        <v>383014660000</v>
      </c>
      <c r="J156" s="5">
        <v>-175557211000</v>
      </c>
      <c r="K156" s="5">
        <v>-67634511000</v>
      </c>
      <c r="L156" s="5">
        <v>40561681000</v>
      </c>
      <c r="M156" s="5">
        <v>234247526000</v>
      </c>
      <c r="N156" s="5">
        <v>59801853000</v>
      </c>
      <c r="O156" s="5">
        <v>100555582000</v>
      </c>
      <c r="P156" s="5">
        <v>4368863</v>
      </c>
      <c r="Q156" s="5">
        <v>11933737</v>
      </c>
    </row>
    <row r="157" spans="3:17" ht="15.5" x14ac:dyDescent="0.35">
      <c r="C157" t="s">
        <v>174</v>
      </c>
      <c r="D157" s="5">
        <v>14741340000</v>
      </c>
      <c r="E157" s="5">
        <v>670966000</v>
      </c>
      <c r="F157" s="5">
        <v>-7057485000</v>
      </c>
      <c r="G157" s="5">
        <v>658045000</v>
      </c>
      <c r="I157" s="5">
        <v>-6230004000</v>
      </c>
      <c r="J157" s="5">
        <v>-4022470000</v>
      </c>
      <c r="K157" s="5">
        <v>-3494364000</v>
      </c>
      <c r="L157" s="5">
        <v>22432743000</v>
      </c>
      <c r="M157" s="5">
        <v>-6348288000</v>
      </c>
      <c r="N157" s="5">
        <v>-4667955000</v>
      </c>
      <c r="O157" s="5">
        <v>-2315885000</v>
      </c>
      <c r="P157" s="5">
        <v>-11944600</v>
      </c>
      <c r="Q157" s="5">
        <v>-3215347</v>
      </c>
    </row>
    <row r="158" spans="3:17" ht="15.5" x14ac:dyDescent="0.35">
      <c r="C158" t="s">
        <v>175</v>
      </c>
      <c r="F158" s="5">
        <v>49783000</v>
      </c>
      <c r="G158" s="5">
        <v>-49783000</v>
      </c>
    </row>
    <row r="159" spans="3:17" ht="15.5" x14ac:dyDescent="0.35">
      <c r="C159" t="s">
        <v>176</v>
      </c>
      <c r="E159" s="5">
        <v>734656595000</v>
      </c>
      <c r="F159" s="5">
        <v>-128648000</v>
      </c>
      <c r="G159" s="5">
        <v>128648000</v>
      </c>
      <c r="I159" s="5">
        <v>357871939000</v>
      </c>
      <c r="J159" s="5">
        <v>537451620000</v>
      </c>
      <c r="K159" s="5">
        <v>608986099000</v>
      </c>
      <c r="L159" s="5">
        <v>545991675000</v>
      </c>
      <c r="M159" s="5">
        <v>318092437000</v>
      </c>
      <c r="N159" s="5">
        <v>262958539000</v>
      </c>
      <c r="O159" s="5">
        <v>125414974000</v>
      </c>
      <c r="P159" s="5">
        <v>16236394</v>
      </c>
      <c r="Q159" s="5">
        <v>7518004</v>
      </c>
    </row>
    <row r="160" spans="3:17" ht="15.5" x14ac:dyDescent="0.35">
      <c r="C160" t="s">
        <v>177</v>
      </c>
      <c r="D160" s="5">
        <v>49643077000</v>
      </c>
      <c r="E160" s="5">
        <v>340037664000</v>
      </c>
      <c r="F160" s="5">
        <v>427270161000</v>
      </c>
      <c r="G160" s="5">
        <v>37184115000</v>
      </c>
      <c r="I160" s="5">
        <v>734656595000</v>
      </c>
      <c r="J160" s="5">
        <v>357871939000</v>
      </c>
      <c r="K160" s="5">
        <v>537857224000</v>
      </c>
      <c r="L160" s="5">
        <v>608986099000</v>
      </c>
      <c r="M160" s="5">
        <v>545991675000</v>
      </c>
      <c r="N160" s="5">
        <v>318092437000</v>
      </c>
      <c r="O160" s="5">
        <v>223654671000</v>
      </c>
      <c r="P160" s="5">
        <v>8660657</v>
      </c>
      <c r="Q160" s="5">
        <v>16236394</v>
      </c>
    </row>
    <row r="162" spans="2:17" ht="15.5" x14ac:dyDescent="0.35">
      <c r="B162" t="s">
        <v>178</v>
      </c>
      <c r="C162" t="s">
        <v>12</v>
      </c>
      <c r="D162" s="5">
        <v>3560000000</v>
      </c>
      <c r="E162" s="5">
        <v>3560000000</v>
      </c>
      <c r="F162" s="5">
        <v>3560000000</v>
      </c>
      <c r="G162" s="5">
        <v>3560000000</v>
      </c>
      <c r="I162" s="5">
        <v>3560000000</v>
      </c>
      <c r="J162" s="5">
        <v>3560000000</v>
      </c>
      <c r="K162" s="5">
        <v>3560000000</v>
      </c>
      <c r="L162" s="5">
        <v>1780000000</v>
      </c>
      <c r="M162" s="5">
        <v>1780000000</v>
      </c>
      <c r="N162" s="5">
        <v>1780000000</v>
      </c>
      <c r="O162" s="5">
        <v>1780000000</v>
      </c>
      <c r="P162" s="5">
        <v>1780000000</v>
      </c>
      <c r="Q162" s="5">
        <v>1600000000</v>
      </c>
    </row>
    <row r="163" spans="2:17" ht="15.5" x14ac:dyDescent="0.35">
      <c r="C163" t="s">
        <v>179</v>
      </c>
      <c r="D163" s="6">
        <v>60.38</v>
      </c>
      <c r="E163" s="6">
        <v>74.7</v>
      </c>
      <c r="F163" s="6">
        <v>32.69</v>
      </c>
      <c r="G163" s="6">
        <v>90.92</v>
      </c>
    </row>
    <row r="164" spans="2:17" ht="15.5" x14ac:dyDescent="0.35">
      <c r="C164" t="s">
        <v>180</v>
      </c>
      <c r="D164" s="6">
        <v>19.05</v>
      </c>
      <c r="E164" s="6">
        <v>16.73</v>
      </c>
      <c r="F164" s="6">
        <v>35.64</v>
      </c>
      <c r="G164" s="6">
        <v>11.11</v>
      </c>
    </row>
    <row r="165" spans="2:17" ht="15.5" x14ac:dyDescent="0.35">
      <c r="C165" t="s">
        <v>64</v>
      </c>
      <c r="D165" s="6">
        <v>3.02</v>
      </c>
      <c r="E165" s="6">
        <v>7.84</v>
      </c>
      <c r="F165" s="6">
        <v>0.34</v>
      </c>
      <c r="G165" s="6">
        <v>-10.33</v>
      </c>
    </row>
    <row r="166" spans="2:17" ht="15.5" x14ac:dyDescent="0.35">
      <c r="C166" t="s">
        <v>181</v>
      </c>
      <c r="D166" s="5">
        <v>245330000000</v>
      </c>
      <c r="E166" s="5">
        <v>377670000000</v>
      </c>
      <c r="F166" s="5">
        <v>74950000000</v>
      </c>
      <c r="G166" s="5">
        <v>601540000000</v>
      </c>
    </row>
    <row r="167" spans="2:17" ht="15.5" x14ac:dyDescent="0.35">
      <c r="C167" t="s">
        <v>182</v>
      </c>
      <c r="D167" s="6">
        <v>7.3000000000000001E-3</v>
      </c>
      <c r="E167" s="6">
        <v>8.8999999999999999E-3</v>
      </c>
      <c r="F167" s="6">
        <v>4.1999999999999997E-3</v>
      </c>
      <c r="G167" s="6">
        <v>1.01E-2</v>
      </c>
    </row>
    <row r="168" spans="2:17" ht="15.5" x14ac:dyDescent="0.35">
      <c r="C168" t="s">
        <v>183</v>
      </c>
      <c r="D168" s="6">
        <v>2.3399999999999997E-2</v>
      </c>
      <c r="E168" s="6">
        <v>2.8399999999999998E-2</v>
      </c>
      <c r="F168" s="6">
        <v>1.23E-2</v>
      </c>
      <c r="G168" s="6">
        <v>3.1800000000000002E-2</v>
      </c>
    </row>
    <row r="169" spans="2:17" ht="15.5" x14ac:dyDescent="0.35">
      <c r="C169" t="s">
        <v>184</v>
      </c>
      <c r="D169" s="6">
        <v>5.8999999999999999E-3</v>
      </c>
      <c r="E169" s="6">
        <v>1.09E-2</v>
      </c>
      <c r="F169" s="6">
        <v>5.0000000000000001E-4</v>
      </c>
      <c r="G169" s="6">
        <v>1.6399999999999998E-2</v>
      </c>
    </row>
    <row r="170" spans="2:17" ht="15.5" x14ac:dyDescent="0.35">
      <c r="C170" t="s">
        <v>185</v>
      </c>
    </row>
    <row r="171" spans="2:17" ht="15.5" x14ac:dyDescent="0.35">
      <c r="C171" t="s">
        <v>186</v>
      </c>
      <c r="D171" s="5">
        <v>10006000000000</v>
      </c>
      <c r="E171" s="5">
        <v>10169000000000</v>
      </c>
      <c r="F171" s="5">
        <v>10174000000000</v>
      </c>
      <c r="G171" s="5">
        <v>10933000000000</v>
      </c>
    </row>
    <row r="172" spans="2:17" ht="15.5" x14ac:dyDescent="0.35">
      <c r="C172" t="s">
        <v>187</v>
      </c>
      <c r="D172" s="6">
        <v>0.45</v>
      </c>
      <c r="E172" s="6">
        <v>0.48</v>
      </c>
      <c r="F172" s="6">
        <v>0.44</v>
      </c>
      <c r="G172" s="6">
        <v>0.35</v>
      </c>
    </row>
    <row r="173" spans="2:17" ht="15.5" x14ac:dyDescent="0.35">
      <c r="C173" t="s">
        <v>188</v>
      </c>
      <c r="D173" s="6">
        <v>2582.3200000000002</v>
      </c>
      <c r="E173" s="6">
        <v>2630.48</v>
      </c>
      <c r="F173" s="6">
        <v>2648.18</v>
      </c>
      <c r="G173" s="6">
        <v>2858.34</v>
      </c>
    </row>
    <row r="174" spans="2:17" ht="15.5" x14ac:dyDescent="0.35">
      <c r="C174" t="s">
        <v>189</v>
      </c>
      <c r="D174" s="6">
        <v>0.45</v>
      </c>
      <c r="E174" s="6">
        <v>0.48</v>
      </c>
      <c r="F174" s="6">
        <v>0.45</v>
      </c>
      <c r="G174" s="6">
        <v>0.36</v>
      </c>
    </row>
    <row r="175" spans="2:17" ht="15.5" x14ac:dyDescent="0.35">
      <c r="C175" t="s">
        <v>190</v>
      </c>
      <c r="D175" s="6">
        <v>2558.04</v>
      </c>
      <c r="E175" s="6">
        <v>2603.89</v>
      </c>
      <c r="F175" s="5">
        <v>2617</v>
      </c>
      <c r="G175" s="6">
        <v>2826.32</v>
      </c>
    </row>
    <row r="176" spans="2:17" ht="15.5" x14ac:dyDescent="0.35">
      <c r="C176" t="s">
        <v>191</v>
      </c>
    </row>
    <row r="177" spans="3:17" ht="15.5" x14ac:dyDescent="0.35">
      <c r="C177" t="s">
        <v>192</v>
      </c>
    </row>
    <row r="178" spans="3:17" ht="15.5" x14ac:dyDescent="0.35">
      <c r="C178" t="s">
        <v>193</v>
      </c>
      <c r="D178" s="5">
        <v>9182000000000</v>
      </c>
      <c r="E178" s="5">
        <v>9353000000000</v>
      </c>
      <c r="F178" s="5">
        <v>9416000000000</v>
      </c>
      <c r="G178" s="5">
        <v>10163000000000</v>
      </c>
    </row>
    <row r="179" spans="3:17" ht="15.5" x14ac:dyDescent="0.35">
      <c r="C179" t="s">
        <v>24</v>
      </c>
    </row>
    <row r="180" spans="3:17" ht="15.5" x14ac:dyDescent="0.35">
      <c r="C180" t="s">
        <v>21</v>
      </c>
    </row>
    <row r="181" spans="3:17" ht="15.5" x14ac:dyDescent="0.35">
      <c r="C181" t="s">
        <v>194</v>
      </c>
    </row>
    <row r="182" spans="3:17" ht="15.5" x14ac:dyDescent="0.35">
      <c r="C182" t="s">
        <v>195</v>
      </c>
      <c r="D182" s="5">
        <v>238000000000</v>
      </c>
      <c r="E182" s="5">
        <v>-413000000000</v>
      </c>
      <c r="F182" s="5">
        <v>598000000000</v>
      </c>
      <c r="G182" s="5">
        <v>363000000000</v>
      </c>
    </row>
    <row r="183" spans="3:17" ht="15.5" x14ac:dyDescent="0.35">
      <c r="C183" t="s">
        <v>196</v>
      </c>
      <c r="D183" s="5">
        <v>-84000000000</v>
      </c>
      <c r="E183" s="5">
        <v>-67000000000</v>
      </c>
      <c r="F183" s="5">
        <v>-80000000000</v>
      </c>
      <c r="G183" s="5">
        <v>-91000000000</v>
      </c>
    </row>
    <row r="184" spans="3:17" ht="15.5" x14ac:dyDescent="0.35">
      <c r="C184" t="s">
        <v>13</v>
      </c>
      <c r="D184" s="5">
        <v>155000000000</v>
      </c>
      <c r="E184" s="5">
        <v>-479000000000</v>
      </c>
      <c r="F184" s="5">
        <v>519000000000</v>
      </c>
      <c r="G184" s="5">
        <v>273000000000</v>
      </c>
    </row>
    <row r="185" spans="3:17" ht="15.5" x14ac:dyDescent="0.35">
      <c r="C185" t="s">
        <v>16</v>
      </c>
      <c r="D185" s="6">
        <v>43.5</v>
      </c>
      <c r="E185" s="6">
        <v>-134.83000000000001</v>
      </c>
      <c r="F185" s="6">
        <v>145.91</v>
      </c>
      <c r="G185" s="6">
        <v>76.680000000000007</v>
      </c>
    </row>
    <row r="186" spans="3:17" ht="15.5" x14ac:dyDescent="0.35">
      <c r="C186" t="s">
        <v>49</v>
      </c>
      <c r="I186" s="6">
        <v>199.98</v>
      </c>
      <c r="J186" s="6">
        <v>112.94</v>
      </c>
      <c r="K186" s="6">
        <v>371.92</v>
      </c>
      <c r="L186" s="6">
        <v>195.27</v>
      </c>
      <c r="M186" s="6">
        <v>178.02</v>
      </c>
      <c r="N186" s="6">
        <v>149.13999999999999</v>
      </c>
      <c r="O186" s="6">
        <v>258.02</v>
      </c>
      <c r="P186" s="6">
        <v>140.01</v>
      </c>
      <c r="Q186" s="6">
        <v>290.37</v>
      </c>
    </row>
    <row r="187" spans="3:17" ht="15.5" x14ac:dyDescent="0.35">
      <c r="C187" t="s">
        <v>63</v>
      </c>
      <c r="I187" s="6">
        <v>5.83</v>
      </c>
      <c r="J187" s="6">
        <v>9.1199999999999992</v>
      </c>
      <c r="K187" s="6">
        <v>2.74</v>
      </c>
      <c r="L187" s="6">
        <v>8.89</v>
      </c>
      <c r="M187" s="6">
        <v>8.9600000000000009</v>
      </c>
      <c r="N187" s="6">
        <v>12.54</v>
      </c>
      <c r="O187" s="6">
        <v>13.37</v>
      </c>
      <c r="P187" s="6">
        <v>23.78</v>
      </c>
      <c r="Q187" s="5">
        <v>0</v>
      </c>
    </row>
    <row r="188" spans="3:17" ht="15.5" x14ac:dyDescent="0.35">
      <c r="C188" t="s">
        <v>66</v>
      </c>
      <c r="I188" s="6">
        <v>0.3</v>
      </c>
      <c r="J188" s="6">
        <v>0.4</v>
      </c>
      <c r="K188" s="6">
        <v>1.01</v>
      </c>
      <c r="L188" s="5">
        <v>1</v>
      </c>
      <c r="M188" s="6">
        <v>1.01</v>
      </c>
      <c r="N188" s="6">
        <v>1.35</v>
      </c>
      <c r="O188" s="6">
        <v>2.1</v>
      </c>
      <c r="P188" s="6">
        <v>2.3199999999999998</v>
      </c>
      <c r="Q188" s="5">
        <v>0</v>
      </c>
    </row>
    <row r="189" spans="3:17" ht="15.5" x14ac:dyDescent="0.35">
      <c r="C189" t="s">
        <v>197</v>
      </c>
      <c r="I189" s="5">
        <v>1172240000000</v>
      </c>
      <c r="J189" s="5">
        <v>563870000000</v>
      </c>
      <c r="K189" s="5">
        <v>675250000000</v>
      </c>
      <c r="L189" s="5">
        <v>552700000000</v>
      </c>
      <c r="M189" s="6">
        <v>545409999999.99994</v>
      </c>
      <c r="N189" s="5">
        <v>430100000000</v>
      </c>
      <c r="O189" s="5">
        <v>935360000000</v>
      </c>
      <c r="P189" s="5">
        <v>640440000000</v>
      </c>
    </row>
    <row r="190" spans="3:17" ht="15.5" x14ac:dyDescent="0.35">
      <c r="C190" t="s">
        <v>198</v>
      </c>
      <c r="I190" s="6">
        <v>2.5699999999999997E-2</v>
      </c>
      <c r="J190" s="6">
        <v>1.8000000000000002E-2</v>
      </c>
      <c r="K190" s="6">
        <v>5.2600000000000001E-2</v>
      </c>
      <c r="L190" s="6">
        <v>1.61E-2</v>
      </c>
      <c r="M190" s="6">
        <v>1.5700000000000002E-2</v>
      </c>
      <c r="N190" s="6">
        <v>1.3600000000000001E-2</v>
      </c>
      <c r="O190" s="6">
        <v>2.2099999999999998E-2</v>
      </c>
      <c r="P190" s="6">
        <v>1.43E-2</v>
      </c>
      <c r="Q190" s="6">
        <v>3.1400000000000004E-2</v>
      </c>
    </row>
    <row r="191" spans="3:17" ht="15.5" x14ac:dyDescent="0.35">
      <c r="C191" t="s">
        <v>199</v>
      </c>
      <c r="I191" s="6">
        <v>7.5499999999999998E-2</v>
      </c>
      <c r="J191" s="6">
        <v>4.3899999999999995E-2</v>
      </c>
      <c r="K191" s="6">
        <v>0.13800000000000001</v>
      </c>
      <c r="L191" s="6">
        <v>4.1100000000000005E-2</v>
      </c>
      <c r="M191" s="6">
        <v>3.9100000000000003E-2</v>
      </c>
      <c r="N191" s="6">
        <v>3.4099999999999998E-2</v>
      </c>
      <c r="O191" s="6">
        <v>6.0499999999999998E-2</v>
      </c>
      <c r="P191" s="6">
        <v>3.5000000000000003E-2</v>
      </c>
      <c r="Q191" s="6">
        <v>7.6399999999999996E-2</v>
      </c>
    </row>
    <row r="192" spans="3:17" ht="15.5" x14ac:dyDescent="0.35">
      <c r="C192" t="s">
        <v>200</v>
      </c>
      <c r="I192" s="6">
        <v>3.7599999999999995E-2</v>
      </c>
      <c r="J192" s="6">
        <v>2.0400000000000001E-2</v>
      </c>
      <c r="K192" s="6">
        <v>2.4399999999999998E-2</v>
      </c>
      <c r="L192" s="6">
        <v>1.8799999999999997E-2</v>
      </c>
      <c r="M192" s="6">
        <v>1.9299999999999998E-2</v>
      </c>
      <c r="N192" s="6">
        <v>1.38E-2</v>
      </c>
      <c r="O192" s="6">
        <v>4.1799999999999997E-2</v>
      </c>
      <c r="P192" s="6">
        <v>3.1600000000000003E-2</v>
      </c>
      <c r="Q192" s="6">
        <v>0.1057</v>
      </c>
    </row>
    <row r="193" spans="3:17" ht="15.5" x14ac:dyDescent="0.35">
      <c r="C193" t="s">
        <v>201</v>
      </c>
    </row>
    <row r="194" spans="3:17" ht="15.5" x14ac:dyDescent="0.35">
      <c r="C194" t="s">
        <v>60</v>
      </c>
      <c r="I194" s="6">
        <v>0.44</v>
      </c>
      <c r="J194" s="6">
        <v>0.4</v>
      </c>
      <c r="K194" s="6">
        <v>0.38</v>
      </c>
      <c r="L194" s="6">
        <v>0.37</v>
      </c>
      <c r="M194" s="6">
        <v>0.35</v>
      </c>
      <c r="N194" s="6">
        <v>0.43</v>
      </c>
      <c r="O194" s="6">
        <v>0.81</v>
      </c>
      <c r="P194" s="6">
        <v>0.83</v>
      </c>
      <c r="Q194" s="5">
        <v>0</v>
      </c>
    </row>
    <row r="195" spans="3:17" ht="15.5" x14ac:dyDescent="0.35">
      <c r="C195" t="s">
        <v>57</v>
      </c>
      <c r="I195" s="6">
        <v>2648.18</v>
      </c>
      <c r="J195" s="6">
        <v>2573.02</v>
      </c>
      <c r="K195" s="5">
        <v>2695</v>
      </c>
      <c r="L195" s="6">
        <v>4747.1000000000004</v>
      </c>
      <c r="M195" s="6">
        <v>4553.62</v>
      </c>
      <c r="N195" s="6">
        <v>4370.26</v>
      </c>
      <c r="O195" s="6">
        <v>4264.2</v>
      </c>
      <c r="P195" s="6">
        <v>4001.14</v>
      </c>
      <c r="Q195" s="6">
        <v>3800.47</v>
      </c>
    </row>
    <row r="196" spans="3:17" ht="15.5" x14ac:dyDescent="0.35">
      <c r="C196" t="s">
        <v>202</v>
      </c>
      <c r="I196" s="6">
        <v>0.45</v>
      </c>
      <c r="J196" s="6">
        <v>0.41</v>
      </c>
      <c r="K196" s="6">
        <v>0.38</v>
      </c>
      <c r="L196" s="6">
        <v>0.37</v>
      </c>
      <c r="M196" s="6">
        <v>0.35</v>
      </c>
      <c r="N196" s="6">
        <v>0.43</v>
      </c>
      <c r="O196" s="6">
        <v>0.81</v>
      </c>
      <c r="P196" s="6">
        <v>0.84</v>
      </c>
      <c r="Q196" s="5">
        <v>0</v>
      </c>
    </row>
    <row r="197" spans="3:17" ht="15.5" x14ac:dyDescent="0.35">
      <c r="C197" t="s">
        <v>203</v>
      </c>
      <c r="I197" s="5">
        <v>2617</v>
      </c>
      <c r="J197" s="6">
        <v>2538.23</v>
      </c>
      <c r="K197" s="6">
        <v>2663.1</v>
      </c>
      <c r="L197" s="6">
        <v>4727.09</v>
      </c>
      <c r="M197" s="6">
        <v>4541.41</v>
      </c>
      <c r="N197" s="6">
        <v>4357.21</v>
      </c>
      <c r="O197" s="6">
        <v>4237.17</v>
      </c>
      <c r="P197" s="6">
        <v>3985.23</v>
      </c>
      <c r="Q197" s="6">
        <v>3780.5</v>
      </c>
    </row>
    <row r="198" spans="3:17" ht="15.5" x14ac:dyDescent="0.35">
      <c r="C198" t="s">
        <v>204</v>
      </c>
    </row>
    <row r="199" spans="3:17" ht="15.5" x14ac:dyDescent="0.35">
      <c r="C199" t="s">
        <v>205</v>
      </c>
    </row>
    <row r="200" spans="3:17" ht="15.5" x14ac:dyDescent="0.35">
      <c r="C200" t="s">
        <v>26</v>
      </c>
    </row>
    <row r="201" spans="3:17" ht="15.5" x14ac:dyDescent="0.35">
      <c r="C201" t="s">
        <v>23</v>
      </c>
    </row>
    <row r="202" spans="3:17" ht="15.5" x14ac:dyDescent="0.35">
      <c r="C202" t="s">
        <v>206</v>
      </c>
    </row>
    <row r="203" spans="3:17" ht="15.5" x14ac:dyDescent="0.35">
      <c r="C203" t="s">
        <v>207</v>
      </c>
      <c r="I203" s="5">
        <v>1199000000000</v>
      </c>
      <c r="J203" s="5">
        <v>414000000000</v>
      </c>
      <c r="K203" s="5">
        <v>2129000000000</v>
      </c>
      <c r="L203" s="5">
        <v>856000000000</v>
      </c>
      <c r="M203" s="5">
        <v>177000000000</v>
      </c>
      <c r="N203" s="5">
        <v>2000000000</v>
      </c>
      <c r="O203" s="5">
        <v>279000000000</v>
      </c>
      <c r="P203" s="5">
        <v>67000000000</v>
      </c>
      <c r="Q203" s="5">
        <v>417000000000</v>
      </c>
    </row>
    <row r="204" spans="3:17" ht="15.5" x14ac:dyDescent="0.35">
      <c r="C204" t="s">
        <v>208</v>
      </c>
      <c r="I204" s="5">
        <v>-283000000000</v>
      </c>
      <c r="J204" s="5">
        <v>-185000000000</v>
      </c>
      <c r="K204" s="5">
        <v>-368000000000</v>
      </c>
      <c r="L204" s="5">
        <v>-264000000000</v>
      </c>
      <c r="M204" s="5">
        <v>-7000000000</v>
      </c>
      <c r="N204" s="5">
        <v>-99000000000</v>
      </c>
      <c r="O204" s="5">
        <v>-9000000000</v>
      </c>
      <c r="P204" s="5">
        <v>-100000000000</v>
      </c>
      <c r="Q204" s="5">
        <v>-22000000000</v>
      </c>
    </row>
    <row r="205" spans="3:17" ht="15.5" x14ac:dyDescent="0.35">
      <c r="C205" t="s">
        <v>15</v>
      </c>
      <c r="I205" s="5">
        <v>916000000000</v>
      </c>
      <c r="J205" s="5">
        <v>229000000000</v>
      </c>
      <c r="K205" s="5">
        <v>1761000000000</v>
      </c>
      <c r="L205" s="5">
        <v>592000000000</v>
      </c>
      <c r="M205" s="5">
        <v>170000000000</v>
      </c>
      <c r="N205" s="5">
        <v>-97000000000</v>
      </c>
      <c r="O205" s="5">
        <v>269000000000</v>
      </c>
      <c r="P205" s="5">
        <v>-32000000000</v>
      </c>
      <c r="Q205" s="5">
        <v>396000000000</v>
      </c>
    </row>
    <row r="206" spans="3:17" ht="15.5" x14ac:dyDescent="0.35">
      <c r="C206" t="s">
        <v>17</v>
      </c>
      <c r="I206" s="6">
        <v>257.54000000000002</v>
      </c>
      <c r="J206" s="6">
        <v>64.48</v>
      </c>
      <c r="K206" s="6">
        <v>495.16</v>
      </c>
      <c r="L206" s="6">
        <v>333.1</v>
      </c>
      <c r="M206" s="6">
        <v>95.37</v>
      </c>
      <c r="N206" s="6">
        <v>-54.56</v>
      </c>
      <c r="O206" s="6">
        <v>151.4</v>
      </c>
      <c r="P206" s="6">
        <v>-18.25</v>
      </c>
      <c r="Q206" s="6">
        <v>247.2</v>
      </c>
    </row>
  </sheetData>
  <pageMargins left="0.7" right="0.7" top="0.75" bottom="0.75" header="0.3" footer="0.3"/>
  <ignoredErrors>
    <ignoredError sqref="A1:Q20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209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210</v>
      </c>
      <c r="D2" s="2" vm="11">
        <f ca="1">IFERROR(_xlfn.STOCKHISTORY("XIDX:" &amp; $C$1, D3, , 0, 0, 1), "Libur")</f>
        <v>585</v>
      </c>
      <c r="E2" s="2" vm="12">
        <f ca="1">IFERROR(_xlfn.STOCKHISTORY("XIDX:" &amp; $C$1, E3, , 0, 0, 1), "Libur")</f>
        <v>456</v>
      </c>
      <c r="H2" s="2" vm="12">
        <f ca="1">IFERROR(INDEX(D2:G2,COUNT(D2:G2)),"")</f>
        <v>456</v>
      </c>
      <c r="I2" s="2" vm="13">
        <f t="shared" ref="I2:Q2" ca="1" si="0">IFERROR(_xlfn.STOCKHISTORY("XIDX:" &amp; $C$1, I1, , 0, 0, 1), "Libur")</f>
        <v>420</v>
      </c>
      <c r="J2" s="2" vm="14">
        <f t="shared" ca="1" si="0"/>
        <v>840</v>
      </c>
      <c r="K2" s="2" vm="15">
        <f t="shared" ca="1" si="0"/>
        <v>600</v>
      </c>
      <c r="L2" s="2" vm="16">
        <f t="shared" ca="1" si="0"/>
        <v>968.31870000000004</v>
      </c>
      <c r="M2" s="2" t="str">
        <f t="shared" ca="1" si="0"/>
        <v>Libur</v>
      </c>
      <c r="N2" s="2" vm="17">
        <f t="shared" ca="1" si="0"/>
        <v>35.9604</v>
      </c>
      <c r="O2" s="2" vm="18">
        <f t="shared" ca="1" si="0"/>
        <v>40.179200000000002</v>
      </c>
      <c r="P2" s="2" vm="19">
        <f t="shared" ca="1" si="0"/>
        <v>31.3398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937682000000</v>
      </c>
      <c r="E4" s="2">
        <f>IFERROR(INDEX(E51:E500,MATCH($C$4,$C$51:$C$500,0)),"")</f>
        <v>1065041000000</v>
      </c>
      <c r="H4" s="2">
        <f>IFERROR(SUM(D4:G4)*(4/MAX(1,COUNT(D4:G4))),"")</f>
        <v>4005446000000</v>
      </c>
      <c r="I4" s="2">
        <f t="shared" ref="I4:Q4" si="1">IFERROR(INDEX(I51:I500,MATCH($C$4,$C$51:$C$500,0)),"")</f>
        <v>3832796000000</v>
      </c>
      <c r="J4" s="2">
        <f t="shared" si="1"/>
        <v>3238780000000</v>
      </c>
      <c r="K4" s="2">
        <f t="shared" si="1"/>
        <v>2952629000000</v>
      </c>
      <c r="L4" s="2">
        <f t="shared" si="1"/>
        <v>3517808000000</v>
      </c>
      <c r="M4" s="2">
        <f t="shared" si="1"/>
        <v>1813220000000</v>
      </c>
      <c r="N4" s="2">
        <f t="shared" si="1"/>
        <v>1389166000000</v>
      </c>
      <c r="O4" s="2">
        <f t="shared" si="1"/>
        <v>1780848000000</v>
      </c>
      <c r="P4" s="2">
        <f t="shared" si="1"/>
        <v>1509601000000</v>
      </c>
      <c r="Q4" s="2">
        <f t="shared" si="1"/>
        <v>1112390000000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90377000000</v>
      </c>
      <c r="E5" s="2">
        <f>IFERROR(INDEX(E51:E500,MATCH($C$5,$C$51:$C$500,0)),"")</f>
        <v>150089000000</v>
      </c>
      <c r="H5" s="2">
        <f>IFERROR(SUM(D5:G5)*(4/MAX(1,COUNT(D5:G5))),"")</f>
        <v>480932000000</v>
      </c>
      <c r="I5" s="2">
        <f t="shared" ref="I5:Q5" si="2">IFERROR(INDEX(I51:I500,MATCH($C$5,$C$51:$C$500,0)),"")</f>
        <v>889770000000</v>
      </c>
      <c r="J5" s="2">
        <f t="shared" si="2"/>
        <v>256284000000</v>
      </c>
      <c r="K5" s="2">
        <f t="shared" si="2"/>
        <v>261953000000</v>
      </c>
      <c r="L5" s="2">
        <f t="shared" si="2"/>
        <v>1073890000000</v>
      </c>
      <c r="M5" s="2">
        <f t="shared" si="2"/>
        <v>302365000000</v>
      </c>
      <c r="N5" s="2">
        <f t="shared" si="2"/>
        <v>169720000000</v>
      </c>
      <c r="O5" s="2">
        <f t="shared" si="2"/>
        <v>210537000000</v>
      </c>
      <c r="P5" s="2">
        <f t="shared" si="2"/>
        <v>211879000000</v>
      </c>
      <c r="Q5" s="2">
        <f t="shared" si="2"/>
        <v>120029000000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7087220000000</v>
      </c>
      <c r="E6" s="2">
        <f>IFERROR(INDEX(E51:E500,MATCH($C$6,$C$51:$C$500,0)),"")</f>
        <v>7002634000000</v>
      </c>
      <c r="H6" s="2">
        <f>IFERROR(INDEX(D6:G6,COUNT(D6:G6)),"")</f>
        <v>7002634000000</v>
      </c>
      <c r="I6" s="2">
        <f t="shared" ref="I6:Q6" si="3">IFERROR(INDEX(I51:I500,MATCH($C$6,$C$51:$C$500,0)),"")</f>
        <v>6852065000000</v>
      </c>
      <c r="J6" s="2">
        <f t="shared" si="3"/>
        <v>5952237000000</v>
      </c>
      <c r="K6" s="2">
        <f t="shared" si="3"/>
        <v>5756823000000</v>
      </c>
      <c r="L6" s="2">
        <f t="shared" si="3"/>
        <v>2110584000000</v>
      </c>
      <c r="M6" s="2">
        <f t="shared" si="3"/>
        <v>2689336000000</v>
      </c>
      <c r="N6" s="2">
        <f t="shared" si="3"/>
        <v>1547578000000</v>
      </c>
      <c r="O6" s="2">
        <f t="shared" si="3"/>
        <v>1374559000000</v>
      </c>
      <c r="P6" s="2">
        <f t="shared" si="3"/>
        <v>1271073000000</v>
      </c>
      <c r="Q6" s="2">
        <f t="shared" si="3"/>
        <v>409359312453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12.14</v>
      </c>
      <c r="E7" s="3">
        <f>IFERROR(INDEX(E51:E500,MATCH($C$7,$C$51:$C$500,0))/1000000000,"")</f>
        <v>12.14</v>
      </c>
      <c r="H7" s="3">
        <f>IFERROR(INDEX(D7:G7,COUNT(D7:G7)),"")</f>
        <v>12.14</v>
      </c>
      <c r="I7" s="3">
        <f t="shared" ref="I7:Q7" si="4">IFERROR(INDEX(I51:I500,MATCH($C$7,$C$51:$C$500,0))/1000000000,"")</f>
        <v>12.14</v>
      </c>
      <c r="J7" s="3">
        <f t="shared" si="4"/>
        <v>12.14</v>
      </c>
      <c r="K7" s="3">
        <f t="shared" si="4"/>
        <v>12.14</v>
      </c>
      <c r="L7" s="3">
        <f t="shared" si="4"/>
        <v>11.44</v>
      </c>
      <c r="M7" s="3">
        <f t="shared" si="4"/>
        <v>11.44</v>
      </c>
      <c r="N7" s="3">
        <f t="shared" si="4"/>
        <v>5.2</v>
      </c>
      <c r="O7" s="3">
        <f t="shared" si="4"/>
        <v>5.2</v>
      </c>
      <c r="P7" s="3">
        <f t="shared" si="4"/>
        <v>5.2</v>
      </c>
      <c r="Q7" s="3">
        <f t="shared" si="4"/>
        <v>0.22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152000000000</v>
      </c>
      <c r="E8" s="2">
        <f>IFERROR(INDEX(E51:E500,MATCH("Free cash flow (Quarter)",$C$51:$C$500,0)),"")</f>
        <v>-5000000000</v>
      </c>
      <c r="H8" s="2">
        <f>IFERROR(INDEX(D8:G8,COUNT(D8:G8)),"")</f>
        <v>-5000000000</v>
      </c>
      <c r="I8" s="2">
        <f t="shared" ref="I8:Q8" si="5">IFERROR(INDEX(I51:I500,MATCH($C$8,$C$51:$C$500,0)),"")</f>
        <v>-484000000000</v>
      </c>
      <c r="J8" s="2">
        <f t="shared" si="5"/>
        <v>10000000000</v>
      </c>
      <c r="K8" s="2">
        <f t="shared" si="5"/>
        <v>125000000000</v>
      </c>
      <c r="L8" s="2">
        <f t="shared" si="5"/>
        <v>249000000000</v>
      </c>
      <c r="M8" s="2">
        <f t="shared" si="5"/>
        <v>134000000000</v>
      </c>
      <c r="N8" s="2">
        <f t="shared" si="5"/>
        <v>118000000000</v>
      </c>
      <c r="O8" s="2">
        <f t="shared" si="5"/>
        <v>28000000000</v>
      </c>
      <c r="P8" s="2">
        <f t="shared" si="5"/>
        <v>-284000000000</v>
      </c>
      <c r="Q8" s="2">
        <f t="shared" si="5"/>
        <v>-2000000000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12.54</v>
      </c>
      <c r="E9" s="3">
        <f>IFERROR(INDEX(E51:E500,MATCH("Free cash flow per share (Quarter)",$C$51:$C$500,0)),"")</f>
        <v>-0.37</v>
      </c>
      <c r="H9" s="3">
        <f>IFERROR(INDEX(D9:G9,COUNT(D9:G9)),"")</f>
        <v>-0.37</v>
      </c>
      <c r="I9" s="3">
        <f t="shared" ref="I9:Q9" si="6">IFERROR(INDEX(I51:I500,MATCH($C$9,$C$51:$C$500,0)),"")</f>
        <v>-39.92</v>
      </c>
      <c r="J9" s="3">
        <f t="shared" si="6"/>
        <v>0.81</v>
      </c>
      <c r="K9" s="3">
        <f t="shared" si="6"/>
        <v>10.29</v>
      </c>
      <c r="L9" s="3">
        <f t="shared" si="6"/>
        <v>21.73</v>
      </c>
      <c r="M9" s="3">
        <f t="shared" si="6"/>
        <v>11.71</v>
      </c>
      <c r="N9" s="3">
        <f t="shared" si="6"/>
        <v>22.71</v>
      </c>
      <c r="O9" s="3">
        <f t="shared" si="6"/>
        <v>5.36</v>
      </c>
      <c r="P9" s="3">
        <f t="shared" si="6"/>
        <v>-54.55</v>
      </c>
      <c r="Q9" s="3">
        <f t="shared" si="6"/>
        <v>-7.78</v>
      </c>
    </row>
    <row r="10" spans="1:17" ht="15.5" x14ac:dyDescent="0.35">
      <c r="C10" t="s">
        <v>18</v>
      </c>
      <c r="D10" s="3">
        <f ca="1">IFERROR(IF(D9=0,"",D2/D9),"")</f>
        <v>46.650717703349287</v>
      </c>
      <c r="E10" s="3">
        <f ca="1">IFERROR(IF(E9=0,"",E2/E9),"")</f>
        <v>-1232.4324324324325</v>
      </c>
      <c r="I10" s="3">
        <f t="shared" ref="I10:Q10" ca="1" si="7">IFERROR(IF(I9=0,"",I2/I9),"")</f>
        <v>-10.521042084168336</v>
      </c>
      <c r="J10" s="3">
        <f t="shared" ca="1" si="7"/>
        <v>1037.037037037037</v>
      </c>
      <c r="K10" s="3">
        <f t="shared" ca="1" si="7"/>
        <v>58.309037900874642</v>
      </c>
      <c r="L10" s="3">
        <f t="shared" ca="1" si="7"/>
        <v>44.561375977910721</v>
      </c>
      <c r="M10" s="3" t="str">
        <f t="shared" ca="1" si="7"/>
        <v/>
      </c>
      <c r="N10" s="3">
        <f t="shared" ca="1" si="7"/>
        <v>1.5834610303830912</v>
      </c>
      <c r="O10" s="3">
        <f t="shared" ca="1" si="7"/>
        <v>7.4961194029850748</v>
      </c>
      <c r="P10" s="3">
        <f t="shared" ca="1" si="7"/>
        <v>-0.57451512373968838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795098000000</v>
      </c>
      <c r="E11" s="2">
        <f>IFERROR(INDEX(E51:E500,MATCH($C$11,$C$51:$C$500,0)),"")</f>
        <v>668868000000</v>
      </c>
      <c r="H11" s="2">
        <f>IFERROR(INDEX(D11:G11,COUNT(D11:G11)),"")</f>
        <v>668868000000</v>
      </c>
      <c r="I11" s="2">
        <f t="shared" ref="I11:Q11" si="8">IFERROR(INDEX(I51:I500,MATCH($C$11,$C$51:$C$500,0)),"")</f>
        <v>689148000000</v>
      </c>
      <c r="J11" s="2">
        <f t="shared" si="8"/>
        <v>568246000000</v>
      </c>
      <c r="K11" s="2">
        <f t="shared" si="8"/>
        <v>616336000000</v>
      </c>
      <c r="L11" s="2">
        <f t="shared" si="8"/>
        <v>590886000000</v>
      </c>
      <c r="M11" s="2">
        <f t="shared" si="8"/>
        <v>650411000000</v>
      </c>
      <c r="N11" s="2">
        <f t="shared" si="8"/>
        <v>396493000000</v>
      </c>
      <c r="O11" s="2">
        <f t="shared" si="8"/>
        <v>194457000000</v>
      </c>
      <c r="P11" s="2">
        <f t="shared" si="8"/>
        <v>510723000000</v>
      </c>
      <c r="Q11" s="2">
        <f t="shared" si="8"/>
        <v>97693479963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-537000000000</v>
      </c>
      <c r="E12" s="2">
        <f>IFERROR(INDEX(E51:E500,MATCH("Net Debt (Quarter)",$C$51:$C$500,0)),"")</f>
        <v>-403000000000</v>
      </c>
      <c r="H12" s="2">
        <f>IFERROR(INDEX(D12:G12,COUNT(D12:G12)),"")</f>
        <v>-403000000000</v>
      </c>
      <c r="I12" s="2">
        <f t="shared" ref="I12:Q12" si="9">IFERROR(INDEX(I51:I500,MATCH($C$12,$C$51:$C$500,0)),"")</f>
        <v>-415000000000</v>
      </c>
      <c r="J12" s="2">
        <f t="shared" si="9"/>
        <v>-364000000000</v>
      </c>
      <c r="K12" s="2">
        <f t="shared" si="9"/>
        <v>-335000000000</v>
      </c>
      <c r="L12" s="2">
        <f t="shared" si="9"/>
        <v>-249000000000</v>
      </c>
      <c r="M12" s="2">
        <f t="shared" si="9"/>
        <v>-173000000000</v>
      </c>
      <c r="N12" s="2">
        <f t="shared" si="9"/>
        <v>147000000000</v>
      </c>
      <c r="O12" s="2">
        <f t="shared" si="9"/>
        <v>214000000000</v>
      </c>
      <c r="P12" s="2">
        <f t="shared" si="9"/>
        <v>-58000000000</v>
      </c>
      <c r="Q12" s="2">
        <f t="shared" si="9"/>
        <v>-98000000000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258000000000</v>
      </c>
      <c r="E13" s="2">
        <f>IFERROR(INDEX(E51:E500,MATCH("Total Debt (Quarter)",$C$51:$C$500,0)),"")</f>
        <v>266000000000</v>
      </c>
      <c r="H13" s="2">
        <f>IFERROR(INDEX(D13:G13,COUNT(D13:G13)),"")</f>
        <v>266000000000</v>
      </c>
      <c r="I13" s="2">
        <f t="shared" ref="I13:Q13" si="10">IFERROR(INDEX(I51:I500,MATCH($C$13,$C$51:$C$500,0)),"")</f>
        <v>274000000000</v>
      </c>
      <c r="J13" s="2">
        <f t="shared" si="10"/>
        <v>205000000000</v>
      </c>
      <c r="K13" s="2">
        <f t="shared" si="10"/>
        <v>282000000000</v>
      </c>
      <c r="L13" s="2">
        <f t="shared" si="10"/>
        <v>342000000000</v>
      </c>
      <c r="M13" s="2">
        <f t="shared" si="10"/>
        <v>478000000000</v>
      </c>
      <c r="N13" s="2">
        <f t="shared" si="10"/>
        <v>543000000000</v>
      </c>
      <c r="O13" s="2">
        <f t="shared" si="10"/>
        <v>408000000000</v>
      </c>
      <c r="P13" s="2">
        <f t="shared" si="10"/>
        <v>453000000000</v>
      </c>
      <c r="Q13" s="2">
        <f t="shared" si="10"/>
        <v>0</v>
      </c>
    </row>
    <row r="14" spans="1:17" ht="15.5" x14ac:dyDescent="0.35">
      <c r="C14" t="s">
        <v>27</v>
      </c>
      <c r="D14" s="2">
        <f>IFERROR(INDEX(D51:D500,MATCH($C$14,$C$51:$C$500,0)),"")</f>
        <v>-3444000000</v>
      </c>
      <c r="E14" s="2">
        <f>IFERROR(INDEX(E51:E500,MATCH($C$14,$C$51:$C$500,0)),"")</f>
        <v>-3530000000</v>
      </c>
      <c r="H14" s="2">
        <f>IFERROR(SUM(D14:G14)*(4/MAX(1,COUNT(D14:G14))),"")</f>
        <v>-13948000000</v>
      </c>
      <c r="I14" s="2">
        <f t="shared" ref="I14:Q14" si="11">IFERROR(INDEX(I51:I500,MATCH($C$14,$C$51:$C$500,0)),"")</f>
        <v>-6633000000</v>
      </c>
      <c r="J14" s="2">
        <f t="shared" si="11"/>
        <v>-9588000000</v>
      </c>
      <c r="K14" s="2">
        <f t="shared" si="11"/>
        <v>-14494000000</v>
      </c>
      <c r="L14" s="2">
        <f t="shared" si="11"/>
        <v>-33743000000</v>
      </c>
      <c r="M14" s="2">
        <f t="shared" si="11"/>
        <v>-38134000000</v>
      </c>
      <c r="N14" s="2">
        <f t="shared" si="11"/>
        <v>-62989000000</v>
      </c>
      <c r="O14" s="2">
        <f t="shared" si="11"/>
        <v>-49873000000</v>
      </c>
      <c r="P14" s="2">
        <f t="shared" si="11"/>
        <v>-42578000000</v>
      </c>
      <c r="Q14" s="2">
        <f t="shared" si="11"/>
        <v>-562000000</v>
      </c>
    </row>
    <row r="15" spans="1:17" ht="15.5" x14ac:dyDescent="0.35">
      <c r="C15" t="s">
        <v>28</v>
      </c>
      <c r="D15" s="2">
        <f>IFERROR(INDEX(D51:D500,MATCH($C$15,$C$51:$C$500,0)),"")</f>
        <v>-22312000000</v>
      </c>
      <c r="E15" s="2">
        <f>IFERROR(INDEX(E51:E500,MATCH($C$15,$C$51:$C$500,0)),"")</f>
        <v>-2211000000</v>
      </c>
      <c r="H15" s="2">
        <f>IFERROR(SUM(D15:G15)*(4/MAX(1,COUNT(D15:G15))),"")</f>
        <v>-49046000000</v>
      </c>
      <c r="I15" s="2">
        <f t="shared" ref="I15:Q15" si="12">IFERROR(INDEX(I51:I500,MATCH($C$15,$C$51:$C$500,0)),"")</f>
        <v>-64310000000</v>
      </c>
      <c r="J15" s="2">
        <f t="shared" si="12"/>
        <v>-52353000000</v>
      </c>
      <c r="K15" s="2">
        <f t="shared" si="12"/>
        <v>-37166000000</v>
      </c>
      <c r="L15" s="2">
        <f t="shared" si="12"/>
        <v>-96113000000</v>
      </c>
      <c r="M15" s="2">
        <f t="shared" si="12"/>
        <v>-84931000000</v>
      </c>
      <c r="N15" s="2">
        <f t="shared" si="12"/>
        <v>-48188000000</v>
      </c>
      <c r="O15" s="2">
        <f t="shared" si="12"/>
        <v>-78019000000</v>
      </c>
      <c r="P15" s="2">
        <f t="shared" si="12"/>
        <v>-65448000000</v>
      </c>
      <c r="Q15" s="2">
        <f t="shared" si="12"/>
        <v>-41060000000</v>
      </c>
    </row>
    <row r="16" spans="1:17" ht="15.5" x14ac:dyDescent="0.35">
      <c r="C16" t="s">
        <v>29</v>
      </c>
      <c r="D16" s="2">
        <f>IFERROR(INDEX(D51:D500,MATCH($C$16,$C$51:$C$500,0)),"")</f>
        <v>138391000000</v>
      </c>
      <c r="E16" s="2">
        <f>IFERROR(INDEX(E51:E500,MATCH($C$16,$C$51:$C$500,0)),"")</f>
        <v>165168000000</v>
      </c>
      <c r="H16" s="2">
        <f>IFERROR(SUM(D16:G16)*(4/MAX(1,COUNT(D16:G16))),"")</f>
        <v>607118000000</v>
      </c>
      <c r="I16" s="2">
        <f t="shared" ref="I16:Q16" si="13">IFERROR(INDEX(I51:I500,MATCH($C$16,$C$51:$C$500,0)),"")</f>
        <v>1049325000000</v>
      </c>
      <c r="J16" s="2">
        <f t="shared" si="13"/>
        <v>463111000000</v>
      </c>
      <c r="K16" s="2">
        <f t="shared" si="13"/>
        <v>301988000000</v>
      </c>
      <c r="L16" s="2">
        <f t="shared" si="13"/>
        <v>436876000000</v>
      </c>
      <c r="M16" s="2">
        <f t="shared" si="13"/>
        <v>386054000000</v>
      </c>
      <c r="N16" s="2">
        <f t="shared" si="13"/>
        <v>217064000000</v>
      </c>
      <c r="O16" s="2">
        <f t="shared" si="13"/>
        <v>291622000000</v>
      </c>
      <c r="P16" s="2">
        <f t="shared" si="13"/>
        <v>277509000000</v>
      </c>
      <c r="Q16" s="2">
        <f t="shared" si="13"/>
        <v>162598000000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7101900000000</v>
      </c>
      <c r="E20" s="2">
        <f ca="1">IFERROR(E21*E2,"")</f>
        <v>5535840000000</v>
      </c>
      <c r="H20" s="2">
        <f t="shared" ref="H20:Q20" ca="1" si="14">IFERROR(H21*H2,"")</f>
        <v>5535840000000</v>
      </c>
      <c r="I20" s="2">
        <f t="shared" ca="1" si="14"/>
        <v>5098800000000</v>
      </c>
      <c r="J20" s="2">
        <f t="shared" ca="1" si="14"/>
        <v>10197600000000</v>
      </c>
      <c r="K20" s="2">
        <f t="shared" ca="1" si="14"/>
        <v>7284000000000</v>
      </c>
      <c r="L20" s="2">
        <f t="shared" ca="1" si="14"/>
        <v>11077565928000</v>
      </c>
      <c r="M20" s="2" t="str">
        <f t="shared" ca="1" si="14"/>
        <v/>
      </c>
      <c r="N20" s="2">
        <f t="shared" ca="1" si="14"/>
        <v>186994080000</v>
      </c>
      <c r="O20" s="2">
        <f t="shared" ca="1" si="14"/>
        <v>208931840000</v>
      </c>
      <c r="P20" s="2">
        <f t="shared" ca="1" si="14"/>
        <v>162966960000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12140000000</v>
      </c>
      <c r="E21" s="2">
        <f>IFERROR(INDEX(E51:E500,MATCH($C$7,$C$51:$C$500,0)),"")</f>
        <v>12140000000</v>
      </c>
      <c r="H21" s="2">
        <f>IFERROR(INDEX(D21:G21,COUNT(D21:G21)),"")</f>
        <v>12140000000</v>
      </c>
      <c r="I21" s="2">
        <f t="shared" ref="I21:Q21" si="15">IFERROR(INDEX(I51:I500,MATCH($C$7,$C$51:$C$500,0)),"")</f>
        <v>12140000000</v>
      </c>
      <c r="J21" s="2">
        <f t="shared" si="15"/>
        <v>12140000000</v>
      </c>
      <c r="K21" s="2">
        <f t="shared" si="15"/>
        <v>12140000000</v>
      </c>
      <c r="L21" s="2">
        <f t="shared" si="15"/>
        <v>11440000000</v>
      </c>
      <c r="M21" s="2">
        <f t="shared" si="15"/>
        <v>11440000000</v>
      </c>
      <c r="N21" s="2">
        <f t="shared" si="15"/>
        <v>5200000000</v>
      </c>
      <c r="O21" s="2">
        <f t="shared" si="15"/>
        <v>5200000000</v>
      </c>
      <c r="P21" s="2">
        <f t="shared" si="15"/>
        <v>5200000000</v>
      </c>
      <c r="Q21" s="2">
        <f t="shared" si="15"/>
        <v>220000000</v>
      </c>
    </row>
    <row r="23" spans="1:17" ht="15.5" x14ac:dyDescent="0.35">
      <c r="B23" t="s">
        <v>45</v>
      </c>
      <c r="C23" t="s">
        <v>46</v>
      </c>
      <c r="D23" s="3">
        <f>IFERROR(D5/D6*100,"")</f>
        <v>1.2752108725282973</v>
      </c>
      <c r="E23" s="3">
        <f>IFERROR(E5/E6*100,"")</f>
        <v>2.1433220699525348</v>
      </c>
      <c r="H23" s="3">
        <f t="shared" ref="H23:Q23" si="16">IFERROR(H5/H6*100,"")</f>
        <v>6.8678728604122385</v>
      </c>
      <c r="I23" s="3">
        <f t="shared" si="16"/>
        <v>12.985428480319436</v>
      </c>
      <c r="J23" s="3">
        <f t="shared" si="16"/>
        <v>4.3056753284521427</v>
      </c>
      <c r="K23" s="3">
        <f t="shared" si="16"/>
        <v>4.5503049164443654</v>
      </c>
      <c r="L23" s="3">
        <f t="shared" si="16"/>
        <v>50.881177910947869</v>
      </c>
      <c r="M23" s="3">
        <f t="shared" si="16"/>
        <v>11.24310982339135</v>
      </c>
      <c r="N23" s="3">
        <f t="shared" si="16"/>
        <v>10.966813950573089</v>
      </c>
      <c r="O23" s="3">
        <f t="shared" si="16"/>
        <v>15.316694299771783</v>
      </c>
      <c r="P23" s="3">
        <f t="shared" si="16"/>
        <v>16.669302235198135</v>
      </c>
      <c r="Q23" s="3">
        <f t="shared" si="16"/>
        <v>29.321184677771551</v>
      </c>
    </row>
    <row r="24" spans="1:17" ht="15.5" x14ac:dyDescent="0.35">
      <c r="C24" t="s">
        <v>47</v>
      </c>
      <c r="D24" s="4">
        <f>IFERROR(_xlfn.RRI(5,I23,D23),"")</f>
        <v>-0.37132651417820695</v>
      </c>
      <c r="E24" s="4">
        <f>IFERROR(_xlfn.RRI(5,J23,E23),"")</f>
        <v>-0.13022037181924062</v>
      </c>
      <c r="H24" s="4">
        <f t="shared" ref="H24:Q24" si="17">IFERROR(_xlfn.RRI(5,M23,H23),"")</f>
        <v>-9.3876990407784078E-2</v>
      </c>
      <c r="I24" s="4">
        <f t="shared" si="17"/>
        <v>3.4368203267639119E-2</v>
      </c>
      <c r="J24" s="4">
        <f t="shared" si="17"/>
        <v>-0.22415449769669893</v>
      </c>
      <c r="K24" s="4">
        <f t="shared" si="17"/>
        <v>-0.22869771892909208</v>
      </c>
      <c r="L24" s="4">
        <f t="shared" si="17"/>
        <v>0.11654216580470389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80.34</v>
      </c>
      <c r="J25" s="3">
        <f t="shared" si="18"/>
        <v>32.770000000000003</v>
      </c>
      <c r="K25" s="3">
        <f t="shared" si="18"/>
        <v>21.75</v>
      </c>
      <c r="L25" s="3">
        <f t="shared" si="18"/>
        <v>29.69</v>
      </c>
      <c r="M25" s="3">
        <f t="shared" si="18"/>
        <v>26.22</v>
      </c>
      <c r="N25" s="3">
        <f t="shared" si="18"/>
        <v>32.11</v>
      </c>
      <c r="O25" s="3">
        <f t="shared" si="18"/>
        <v>40.64</v>
      </c>
      <c r="P25" s="3">
        <f t="shared" si="18"/>
        <v>40.53</v>
      </c>
      <c r="Q25" s="3">
        <f t="shared" si="18"/>
        <v>546.92999999999995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0.20131888508988771</v>
      </c>
      <c r="J26" s="4">
        <f t="shared" si="19"/>
        <v>-4.2134462245139392E-2</v>
      </c>
      <c r="K26" s="4">
        <f t="shared" si="19"/>
        <v>-0.11704914486083429</v>
      </c>
      <c r="L26" s="4">
        <f t="shared" si="19"/>
        <v>-0.44161249652136458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77.239044481054364</v>
      </c>
      <c r="E27" s="3">
        <f>IFERROR(E4/E21,"")</f>
        <v>87.729901153212523</v>
      </c>
      <c r="H27" s="3">
        <f t="shared" ref="H27:Q27" si="20">IFERROR(H4/H21,"")</f>
        <v>329.93789126853375</v>
      </c>
      <c r="I27" s="3">
        <f t="shared" si="20"/>
        <v>315.71630971993409</v>
      </c>
      <c r="J27" s="3">
        <f t="shared" si="20"/>
        <v>266.78583196046128</v>
      </c>
      <c r="K27" s="3">
        <f t="shared" si="20"/>
        <v>243.2149093904448</v>
      </c>
      <c r="L27" s="3">
        <f t="shared" si="20"/>
        <v>307.5006993006993</v>
      </c>
      <c r="M27" s="3">
        <f t="shared" si="20"/>
        <v>158.49825174825176</v>
      </c>
      <c r="N27" s="3">
        <f t="shared" si="20"/>
        <v>267.14730769230772</v>
      </c>
      <c r="O27" s="3">
        <f t="shared" si="20"/>
        <v>342.47076923076924</v>
      </c>
      <c r="P27" s="3">
        <f t="shared" si="20"/>
        <v>290.30788461538464</v>
      </c>
      <c r="Q27" s="3">
        <f t="shared" si="20"/>
        <v>5056.318181818182</v>
      </c>
    </row>
    <row r="28" spans="1:17" ht="15.5" x14ac:dyDescent="0.35">
      <c r="C28" t="s">
        <v>52</v>
      </c>
      <c r="D28" s="4">
        <f>IFERROR(_xlfn.RRI(5,I27,D27),"")</f>
        <v>-0.24541533517985759</v>
      </c>
      <c r="E28" s="4">
        <f>IFERROR(_xlfn.RRI(5,J27,E27),"")</f>
        <v>-0.19943430617472113</v>
      </c>
      <c r="H28" s="4">
        <f t="shared" ref="H28:Q28" si="21">IFERROR(_xlfn.RRI(5,M27,H27),"")</f>
        <v>0.15792796756250538</v>
      </c>
      <c r="I28" s="4">
        <f t="shared" si="21"/>
        <v>3.397310712997359E-2</v>
      </c>
      <c r="J28" s="4">
        <f t="shared" si="21"/>
        <v>-4.8721129254213569E-2</v>
      </c>
      <c r="K28" s="4">
        <f t="shared" si="21"/>
        <v>-3.4780088001461706E-2</v>
      </c>
      <c r="L28" s="4">
        <f t="shared" si="21"/>
        <v>-0.42878139733536802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1.4516325907842538</v>
      </c>
      <c r="J29" s="4">
        <f t="shared" si="22"/>
        <v>0.50666666666666682</v>
      </c>
      <c r="K29" s="4">
        <f t="shared" si="22"/>
        <v>-0.26743011114853488</v>
      </c>
      <c r="L29" s="4">
        <f t="shared" si="22"/>
        <v>0.13234172387490475</v>
      </c>
      <c r="M29" s="4">
        <f t="shared" si="22"/>
        <v>-0.18343195266272191</v>
      </c>
      <c r="N29" s="4">
        <f t="shared" si="22"/>
        <v>-0.20989173228346458</v>
      </c>
      <c r="O29" s="4">
        <f t="shared" si="22"/>
        <v>2.7140389834690213E-3</v>
      </c>
      <c r="P29" s="4">
        <f t="shared" si="22"/>
        <v>-0.9258954528001756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4.5045444631021288E-2</v>
      </c>
      <c r="I30" s="4">
        <f t="shared" si="23"/>
        <v>0.18340733239059148</v>
      </c>
      <c r="J30" s="4">
        <f t="shared" si="23"/>
        <v>9.6913970566569668E-2</v>
      </c>
      <c r="K30" s="4">
        <f t="shared" si="23"/>
        <v>-0.20905900395169702</v>
      </c>
      <c r="L30" s="4">
        <f t="shared" si="23"/>
        <v>0.94008890261523681</v>
      </c>
      <c r="M30" s="4">
        <f t="shared" si="23"/>
        <v>-0.40670092048688994</v>
      </c>
      <c r="N30" s="4">
        <f t="shared" si="23"/>
        <v>-0.21994128639838992</v>
      </c>
      <c r="O30" s="4">
        <f t="shared" si="23"/>
        <v>0.1796812535232819</v>
      </c>
      <c r="P30" s="4">
        <f t="shared" si="23"/>
        <v>-0.9425851233691559</v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563.89</v>
      </c>
      <c r="E32" s="3">
        <f>IFERROR(INDEX(E51:E500,MATCH($A$32,$C$51:$C$500,0)),"")</f>
        <v>556.44000000000005</v>
      </c>
      <c r="H32" s="3">
        <f>IFERROR(INDEX(D32:G32,COUNT(D32:G32)),"")</f>
        <v>556.44000000000005</v>
      </c>
      <c r="I32" s="3">
        <f t="shared" ref="I32:Q32" si="24">IFERROR(INDEX(I51:I500,MATCH($C$32,$C$51:$C$500,0)),"")</f>
        <v>544.07000000000005</v>
      </c>
      <c r="J32" s="3">
        <f t="shared" si="24"/>
        <v>470.75</v>
      </c>
      <c r="K32" s="3">
        <f t="shared" si="24"/>
        <v>473.4</v>
      </c>
      <c r="L32" s="3">
        <f t="shared" si="24"/>
        <v>183.45</v>
      </c>
      <c r="M32" s="3">
        <f t="shared" si="24"/>
        <v>234.04</v>
      </c>
      <c r="N32" s="3">
        <f t="shared" si="24"/>
        <v>295.56</v>
      </c>
      <c r="O32" s="3">
        <f t="shared" si="24"/>
        <v>262.66000000000003</v>
      </c>
      <c r="P32" s="3">
        <f t="shared" si="24"/>
        <v>243.18</v>
      </c>
      <c r="Q32" s="3">
        <f t="shared" si="24"/>
        <v>1842.21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0.81</v>
      </c>
      <c r="E33" s="3">
        <f>IFERROR(INDEX(E51:E500,MATCH($A$33,$C$51:$C$500,0)),"")</f>
        <v>1.1299999999999999</v>
      </c>
      <c r="H33" s="3">
        <f>IFERROR(INDEX(D33:G33,COUNT(D33:G33)),"")</f>
        <v>1.1299999999999999</v>
      </c>
      <c r="I33" s="3">
        <f t="shared" ref="I33:Q33" si="25">IFERROR(INDEX(I51:I500,MATCH($C$33,$C$51:$C$500,0)),"")</f>
        <v>0.77</v>
      </c>
      <c r="J33" s="3">
        <f t="shared" si="25"/>
        <v>1.78</v>
      </c>
      <c r="K33" s="3">
        <f t="shared" si="25"/>
        <v>6.34</v>
      </c>
      <c r="L33" s="3">
        <f t="shared" si="25"/>
        <v>26.27</v>
      </c>
      <c r="M33" s="3">
        <f t="shared" si="25"/>
        <v>10.6</v>
      </c>
      <c r="N33" s="3">
        <f t="shared" si="25"/>
        <v>0.61</v>
      </c>
      <c r="O33" s="3">
        <f t="shared" si="25"/>
        <v>1.52</v>
      </c>
      <c r="P33" s="3">
        <f t="shared" si="25"/>
        <v>1.28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45.42</v>
      </c>
      <c r="E34" s="3">
        <f>IFERROR(INDEX(E51:E500,MATCH($A$34,$C$51:$C$500,0)),"")</f>
        <v>47.05</v>
      </c>
      <c r="H34" s="3">
        <f>IFERROR(INDEX(D34:G34,COUNT(D34:G34)),"")</f>
        <v>47.05</v>
      </c>
      <c r="I34" s="3">
        <f t="shared" ref="I34:Q34" si="26">IFERROR(INDEX(I51:I500,MATCH($C$34,$C$51:$C$500,0)),"")</f>
        <v>5.23</v>
      </c>
      <c r="J34" s="3">
        <f t="shared" si="26"/>
        <v>25.63</v>
      </c>
      <c r="K34" s="3">
        <f t="shared" si="26"/>
        <v>137.93</v>
      </c>
      <c r="L34" s="3">
        <f t="shared" si="26"/>
        <v>162.34</v>
      </c>
      <c r="M34" s="3">
        <f t="shared" si="26"/>
        <v>94.58</v>
      </c>
      <c r="N34" s="3">
        <f t="shared" si="26"/>
        <v>5.57</v>
      </c>
      <c r="O34" s="3">
        <f t="shared" si="26"/>
        <v>9.84</v>
      </c>
      <c r="P34" s="3">
        <f t="shared" si="26"/>
        <v>7.7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5.9</v>
      </c>
      <c r="E35" s="3">
        <f>IFERROR(INDEX(E51:E500,MATCH($A$35,$C$51:$C$500,0)),"")</f>
        <v>7.18</v>
      </c>
      <c r="H35" s="3">
        <f>IFERROR(INDEX(D35:G35,COUNT(D35:G35)),"")</f>
        <v>7.18</v>
      </c>
      <c r="I35" s="3">
        <f t="shared" ref="I35:Q35" si="27">IFERROR(INDEX(I51:I500,MATCH($C$35,$C$51:$C$500,0)),"")</f>
        <v>1.33</v>
      </c>
      <c r="J35" s="3">
        <f t="shared" si="27"/>
        <v>3.15</v>
      </c>
      <c r="K35" s="3">
        <f t="shared" si="27"/>
        <v>12.33</v>
      </c>
      <c r="L35" s="3">
        <f t="shared" si="27"/>
        <v>15.68</v>
      </c>
      <c r="M35" s="3">
        <f t="shared" si="27"/>
        <v>15.65</v>
      </c>
      <c r="N35" s="3">
        <f t="shared" si="27"/>
        <v>0.67</v>
      </c>
      <c r="O35" s="3">
        <f t="shared" si="27"/>
        <v>1.17</v>
      </c>
      <c r="P35" s="3">
        <f t="shared" si="27"/>
        <v>1.08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937682000000</v>
      </c>
      <c r="E51" s="5">
        <v>1065041000000</v>
      </c>
      <c r="F51" s="5">
        <v>937189000000</v>
      </c>
      <c r="G51" s="5">
        <v>1018086000000</v>
      </c>
      <c r="I51" s="5">
        <v>3832796000000</v>
      </c>
      <c r="J51" s="5">
        <v>3238780000000</v>
      </c>
      <c r="K51" s="5">
        <v>2952629000000</v>
      </c>
      <c r="L51" s="5">
        <v>3517808000000</v>
      </c>
      <c r="M51" s="5">
        <v>1813220000000</v>
      </c>
      <c r="N51" s="5">
        <v>1389166000000</v>
      </c>
      <c r="O51" s="5">
        <v>1780848000000</v>
      </c>
      <c r="P51" s="5">
        <v>1509601000000</v>
      </c>
      <c r="Q51" s="5">
        <v>1112390000000</v>
      </c>
    </row>
    <row r="52" spans="2:17" ht="15.5" x14ac:dyDescent="0.35">
      <c r="C52" t="s">
        <v>211</v>
      </c>
      <c r="D52" s="5">
        <v>-685270000000</v>
      </c>
      <c r="E52" s="5">
        <v>-788525000000</v>
      </c>
      <c r="F52" s="5">
        <v>-682643000000</v>
      </c>
      <c r="G52" s="5">
        <v>-790400000000</v>
      </c>
      <c r="I52" s="5">
        <v>-2733474000000</v>
      </c>
      <c r="J52" s="5">
        <v>-2230453000000</v>
      </c>
      <c r="K52" s="5">
        <v>-2127987000000</v>
      </c>
      <c r="L52" s="5">
        <v>-2507169000000</v>
      </c>
      <c r="M52" s="5">
        <v>-1279340000000</v>
      </c>
      <c r="N52" s="5">
        <v>-995949000000</v>
      </c>
      <c r="O52" s="5">
        <v>-1325094000000</v>
      </c>
      <c r="P52" s="5">
        <v>-1083699000000</v>
      </c>
      <c r="Q52" s="5">
        <v>-891984000000</v>
      </c>
    </row>
    <row r="53" spans="2:17" ht="15.5" x14ac:dyDescent="0.35">
      <c r="C53" t="s">
        <v>212</v>
      </c>
      <c r="D53" s="5">
        <v>252412000000</v>
      </c>
      <c r="E53" s="5">
        <v>276516000000</v>
      </c>
      <c r="F53" s="5">
        <v>254546000000</v>
      </c>
      <c r="G53" s="5">
        <v>227686000000</v>
      </c>
      <c r="I53" s="5">
        <v>1099322000000</v>
      </c>
      <c r="J53" s="5">
        <v>1008327000000</v>
      </c>
      <c r="K53" s="5">
        <v>824642000000</v>
      </c>
      <c r="L53" s="5">
        <v>1010639000000</v>
      </c>
      <c r="M53" s="5">
        <v>533880000000</v>
      </c>
      <c r="N53" s="5">
        <v>393217000000</v>
      </c>
      <c r="O53" s="5">
        <v>455754000000</v>
      </c>
      <c r="P53" s="5">
        <v>425902000000</v>
      </c>
      <c r="Q53" s="5">
        <v>220406000000</v>
      </c>
    </row>
    <row r="54" spans="2:17" ht="15.5" x14ac:dyDescent="0.35">
      <c r="C54" t="s">
        <v>82</v>
      </c>
      <c r="D54" s="5">
        <v>-113173000000</v>
      </c>
      <c r="E54" s="5">
        <v>-117431000000</v>
      </c>
      <c r="F54" s="5">
        <v>-49900000000</v>
      </c>
      <c r="G54" s="5">
        <v>-138651000000</v>
      </c>
      <c r="I54" s="5">
        <v>-463012000000</v>
      </c>
      <c r="J54" s="5">
        <v>-606784000000</v>
      </c>
      <c r="K54" s="5">
        <v>-529993000000</v>
      </c>
      <c r="L54" s="5">
        <v>-570737000000</v>
      </c>
      <c r="M54" s="5">
        <v>-125428000000</v>
      </c>
      <c r="N54" s="5">
        <v>-115619000000</v>
      </c>
      <c r="O54" s="5">
        <v>-138293000000</v>
      </c>
      <c r="P54" s="5">
        <v>-121813000000</v>
      </c>
      <c r="Q54" s="5">
        <v>-63375000000</v>
      </c>
    </row>
    <row r="55" spans="2:17" ht="15.5" x14ac:dyDescent="0.35">
      <c r="C55" t="s">
        <v>87</v>
      </c>
      <c r="F55" s="5">
        <v>-40343000000</v>
      </c>
      <c r="G55" s="5">
        <v>-138651000000</v>
      </c>
      <c r="I55" s="5">
        <v>-453455000000</v>
      </c>
      <c r="J55" s="5">
        <v>-593099000000</v>
      </c>
      <c r="K55" s="5">
        <v>-529993000000</v>
      </c>
      <c r="L55" s="5">
        <v>-570737000000</v>
      </c>
      <c r="M55" s="5">
        <v>-125428000000</v>
      </c>
      <c r="N55" s="5">
        <v>-115619000000</v>
      </c>
      <c r="O55" s="5">
        <v>-138293000000</v>
      </c>
      <c r="P55" s="5">
        <v>-121813000000</v>
      </c>
      <c r="Q55" s="5">
        <v>-63375000000</v>
      </c>
    </row>
    <row r="56" spans="2:17" ht="15.5" x14ac:dyDescent="0.35">
      <c r="C56" t="s">
        <v>213</v>
      </c>
      <c r="D56" s="5">
        <v>-109523000000</v>
      </c>
      <c r="E56" s="5">
        <v>-114425000000</v>
      </c>
    </row>
    <row r="57" spans="2:17" ht="15.5" x14ac:dyDescent="0.35">
      <c r="C57" t="s">
        <v>214</v>
      </c>
    </row>
    <row r="58" spans="2:17" ht="15.5" x14ac:dyDescent="0.35">
      <c r="C58" t="s">
        <v>81</v>
      </c>
      <c r="D58" s="5">
        <v>-5791000000</v>
      </c>
      <c r="E58" s="5">
        <v>480000000</v>
      </c>
      <c r="F58" s="5">
        <v>7200000000</v>
      </c>
      <c r="G58" s="5">
        <v>2322000000</v>
      </c>
      <c r="I58" s="5">
        <v>10058000000</v>
      </c>
      <c r="J58" s="5">
        <v>13121000000</v>
      </c>
      <c r="K58" s="5">
        <v>830000000</v>
      </c>
      <c r="L58" s="5">
        <v>992000000</v>
      </c>
      <c r="M58" s="5">
        <v>1046000000</v>
      </c>
      <c r="N58" s="5">
        <v>1839000000</v>
      </c>
      <c r="O58" s="5">
        <v>2191000000</v>
      </c>
      <c r="P58" s="5">
        <v>1247000000</v>
      </c>
      <c r="Q58" s="5">
        <v>11000000</v>
      </c>
    </row>
    <row r="59" spans="2:17" ht="15.5" x14ac:dyDescent="0.35">
      <c r="C59" t="s">
        <v>89</v>
      </c>
      <c r="D59" s="5">
        <v>139239000000</v>
      </c>
      <c r="E59" s="5">
        <v>159085000000</v>
      </c>
      <c r="F59" s="5">
        <v>204646000000</v>
      </c>
      <c r="G59" s="5">
        <v>89035000000</v>
      </c>
      <c r="I59" s="5">
        <v>636310000000</v>
      </c>
      <c r="J59" s="5">
        <v>401543000000</v>
      </c>
      <c r="K59" s="5">
        <v>294649000000</v>
      </c>
      <c r="L59" s="5">
        <v>439902000000</v>
      </c>
      <c r="M59" s="5">
        <v>408452000000</v>
      </c>
      <c r="N59" s="5">
        <v>277598000000</v>
      </c>
      <c r="O59" s="5">
        <v>317461000000</v>
      </c>
      <c r="P59" s="5">
        <v>304089000000</v>
      </c>
      <c r="Q59" s="5">
        <v>157031000000</v>
      </c>
    </row>
    <row r="60" spans="2:17" ht="15.5" x14ac:dyDescent="0.35">
      <c r="C60" t="s">
        <v>90</v>
      </c>
      <c r="D60" s="5">
        <v>-848000000</v>
      </c>
      <c r="E60" s="5">
        <v>6083000000</v>
      </c>
      <c r="F60" s="5">
        <v>399502000000</v>
      </c>
      <c r="G60" s="5">
        <v>5864000000</v>
      </c>
      <c r="I60" s="5">
        <v>413015000000</v>
      </c>
      <c r="J60" s="5">
        <v>61568000000</v>
      </c>
      <c r="K60" s="5">
        <v>7339000000</v>
      </c>
      <c r="L60" s="5">
        <v>-3026000000</v>
      </c>
      <c r="M60" s="5">
        <v>-22398000000</v>
      </c>
      <c r="N60" s="5">
        <v>-60534000000</v>
      </c>
      <c r="O60" s="5">
        <v>-25839000000</v>
      </c>
      <c r="P60" s="5">
        <v>-26580000000</v>
      </c>
      <c r="Q60" s="5">
        <v>5567000000</v>
      </c>
    </row>
    <row r="61" spans="2:17" ht="15.5" x14ac:dyDescent="0.35">
      <c r="C61" t="s">
        <v>27</v>
      </c>
      <c r="D61" s="5">
        <v>-3444000000</v>
      </c>
      <c r="E61" s="5">
        <v>-3530000000</v>
      </c>
      <c r="F61" s="5">
        <v>-4070000000</v>
      </c>
      <c r="G61" s="5">
        <v>471000000</v>
      </c>
      <c r="I61" s="5">
        <v>-6633000000</v>
      </c>
      <c r="J61" s="5">
        <v>-9588000000</v>
      </c>
      <c r="K61" s="5">
        <v>-14494000000</v>
      </c>
      <c r="L61" s="5">
        <v>-33743000000</v>
      </c>
      <c r="M61" s="5">
        <v>-38134000000</v>
      </c>
      <c r="N61" s="5">
        <v>-62989000000</v>
      </c>
      <c r="O61" s="5">
        <v>-49873000000</v>
      </c>
      <c r="P61" s="5">
        <v>-42578000000</v>
      </c>
      <c r="Q61" s="5">
        <v>-562000000</v>
      </c>
    </row>
    <row r="62" spans="2:17" ht="15.5" x14ac:dyDescent="0.35">
      <c r="C62" t="s">
        <v>215</v>
      </c>
      <c r="D62" s="5">
        <v>3173000000</v>
      </c>
      <c r="E62" s="5">
        <v>5953000000</v>
      </c>
      <c r="F62" s="5">
        <v>785000000</v>
      </c>
      <c r="G62" s="5">
        <v>5308000000</v>
      </c>
      <c r="I62" s="5">
        <v>15450000000</v>
      </c>
      <c r="J62" s="5">
        <v>12427000000</v>
      </c>
      <c r="M62" s="5">
        <v>22080000000</v>
      </c>
      <c r="N62" s="5">
        <v>16488000000</v>
      </c>
      <c r="O62" s="5">
        <v>16776000000</v>
      </c>
      <c r="P62" s="5">
        <v>18340000000</v>
      </c>
      <c r="Q62" s="5">
        <v>3883000000</v>
      </c>
    </row>
    <row r="63" spans="2:17" ht="15.5" x14ac:dyDescent="0.35">
      <c r="C63" t="s">
        <v>92</v>
      </c>
      <c r="D63" s="5">
        <v>-848000000</v>
      </c>
      <c r="E63" s="5">
        <v>6083000000</v>
      </c>
      <c r="F63" s="5">
        <v>399502000000</v>
      </c>
      <c r="G63" s="5">
        <v>5864000000</v>
      </c>
      <c r="I63" s="5">
        <v>413015000000</v>
      </c>
      <c r="J63" s="5">
        <v>61568000000</v>
      </c>
      <c r="K63" s="5">
        <v>7339000000</v>
      </c>
      <c r="L63" s="5">
        <v>-3026000000</v>
      </c>
      <c r="M63" s="5">
        <v>-22398000000</v>
      </c>
      <c r="N63" s="5">
        <v>-60534000000</v>
      </c>
      <c r="O63" s="5">
        <v>-25839000000</v>
      </c>
      <c r="P63" s="5">
        <v>-26580000000</v>
      </c>
      <c r="Q63" s="5">
        <v>5567000000</v>
      </c>
    </row>
    <row r="64" spans="2:17" ht="15.5" x14ac:dyDescent="0.35">
      <c r="C64" t="s">
        <v>29</v>
      </c>
      <c r="D64" s="5">
        <v>138391000000</v>
      </c>
      <c r="E64" s="5">
        <v>165168000000</v>
      </c>
      <c r="F64" s="5">
        <v>604148000000</v>
      </c>
      <c r="G64" s="5">
        <v>94899000000</v>
      </c>
      <c r="I64" s="5">
        <v>1049325000000</v>
      </c>
      <c r="J64" s="5">
        <v>463111000000</v>
      </c>
      <c r="K64" s="5">
        <v>301988000000</v>
      </c>
      <c r="L64" s="5">
        <v>436876000000</v>
      </c>
      <c r="M64" s="5">
        <v>386054000000</v>
      </c>
      <c r="N64" s="5">
        <v>217064000000</v>
      </c>
      <c r="O64" s="5">
        <v>291622000000</v>
      </c>
      <c r="P64" s="5">
        <v>277509000000</v>
      </c>
      <c r="Q64" s="5">
        <v>162598000000</v>
      </c>
    </row>
    <row r="65" spans="2:17" ht="15.5" x14ac:dyDescent="0.35">
      <c r="C65" t="s">
        <v>28</v>
      </c>
      <c r="D65" s="5">
        <v>-22312000000</v>
      </c>
      <c r="E65" s="5">
        <v>-2211000000</v>
      </c>
      <c r="F65" s="5">
        <v>-25405000000</v>
      </c>
      <c r="G65" s="5">
        <v>-6129000000</v>
      </c>
      <c r="I65" s="5">
        <v>-64310000000</v>
      </c>
      <c r="J65" s="5">
        <v>-52353000000</v>
      </c>
      <c r="K65" s="5">
        <v>-37166000000</v>
      </c>
      <c r="L65" s="5">
        <v>-96113000000</v>
      </c>
      <c r="M65" s="5">
        <v>-84931000000</v>
      </c>
      <c r="N65" s="5">
        <v>-48188000000</v>
      </c>
      <c r="O65" s="5">
        <v>-78019000000</v>
      </c>
      <c r="P65" s="5">
        <v>-65448000000</v>
      </c>
      <c r="Q65" s="5">
        <v>-41060000000</v>
      </c>
    </row>
    <row r="66" spans="2:17" ht="15.5" x14ac:dyDescent="0.35">
      <c r="C66" t="s">
        <v>95</v>
      </c>
      <c r="D66" s="5">
        <v>116079000000</v>
      </c>
      <c r="E66" s="5">
        <v>162957000000</v>
      </c>
      <c r="F66" s="5">
        <v>578743000000</v>
      </c>
      <c r="G66" s="5">
        <v>88770000000</v>
      </c>
      <c r="I66" s="5">
        <v>985015000000</v>
      </c>
      <c r="J66" s="5">
        <v>410758000000</v>
      </c>
      <c r="K66" s="5">
        <v>264822000000</v>
      </c>
      <c r="L66" s="5">
        <v>340763000000</v>
      </c>
      <c r="M66" s="5">
        <v>301123000000</v>
      </c>
      <c r="N66" s="5">
        <v>168876000000</v>
      </c>
      <c r="O66" s="5">
        <v>213603000000</v>
      </c>
      <c r="P66" s="5">
        <v>212061000000</v>
      </c>
      <c r="Q66" s="5">
        <v>121538000000</v>
      </c>
    </row>
    <row r="67" spans="2:17" ht="15.5" x14ac:dyDescent="0.35">
      <c r="C67" t="s">
        <v>96</v>
      </c>
      <c r="D67" s="5">
        <v>-31493000000</v>
      </c>
      <c r="E67" s="5">
        <v>-12388000000</v>
      </c>
      <c r="F67" s="5">
        <v>-85187000000</v>
      </c>
      <c r="I67" s="5">
        <v>-85187000000</v>
      </c>
      <c r="J67" s="5">
        <v>-141353000000</v>
      </c>
      <c r="K67" s="5">
        <v>-2039000000</v>
      </c>
      <c r="L67" s="5">
        <v>734119000000</v>
      </c>
      <c r="M67" s="5">
        <v>2288000000</v>
      </c>
      <c r="N67" s="5">
        <v>2683000000</v>
      </c>
      <c r="O67" s="5">
        <v>-875000000</v>
      </c>
      <c r="P67" s="5">
        <v>1065000000</v>
      </c>
      <c r="Q67" s="5">
        <v>-1498000000</v>
      </c>
    </row>
    <row r="68" spans="2:17" ht="15.5" x14ac:dyDescent="0.35">
      <c r="C68" t="s">
        <v>97</v>
      </c>
      <c r="D68" s="5">
        <v>84586000000</v>
      </c>
      <c r="E68" s="5">
        <v>150569000000</v>
      </c>
      <c r="F68" s="5">
        <v>493556000000</v>
      </c>
      <c r="G68" s="5">
        <v>88770000000</v>
      </c>
      <c r="I68" s="5">
        <v>899828000000</v>
      </c>
      <c r="J68" s="5">
        <v>269405000000</v>
      </c>
      <c r="K68" s="5">
        <v>262783000000</v>
      </c>
      <c r="L68" s="5">
        <v>1074882000000</v>
      </c>
      <c r="M68" s="5">
        <v>303411000000</v>
      </c>
      <c r="N68" s="5">
        <v>171559000000</v>
      </c>
      <c r="O68" s="5">
        <v>212728000000</v>
      </c>
      <c r="P68" s="5">
        <v>213126000000</v>
      </c>
      <c r="Q68" s="5">
        <v>120040000000</v>
      </c>
    </row>
    <row r="69" spans="2:17" ht="15.5" x14ac:dyDescent="0.35">
      <c r="C69" t="s">
        <v>98</v>
      </c>
      <c r="D69" s="5">
        <v>116079000000</v>
      </c>
      <c r="E69" s="5">
        <v>162957000000</v>
      </c>
      <c r="F69" s="5">
        <v>578743000000</v>
      </c>
      <c r="G69" s="5">
        <v>88770000000</v>
      </c>
      <c r="I69" s="5">
        <v>985015000000</v>
      </c>
      <c r="J69" s="5">
        <v>410758000000</v>
      </c>
      <c r="K69" s="5">
        <v>264822000000</v>
      </c>
      <c r="L69" s="5">
        <v>340763000000</v>
      </c>
      <c r="M69" s="5">
        <v>301123000000</v>
      </c>
      <c r="N69" s="5">
        <v>168876000000</v>
      </c>
      <c r="O69" s="5">
        <v>213603000000</v>
      </c>
      <c r="P69" s="5">
        <v>212061000000</v>
      </c>
      <c r="Q69" s="5">
        <v>121538000000</v>
      </c>
    </row>
    <row r="70" spans="2:17" ht="15.5" x14ac:dyDescent="0.35">
      <c r="C70" t="s">
        <v>8</v>
      </c>
      <c r="D70" s="5">
        <v>90377000000</v>
      </c>
      <c r="E70" s="5">
        <v>150089000000</v>
      </c>
      <c r="F70" s="5">
        <v>486356000000</v>
      </c>
      <c r="G70" s="5">
        <v>86448000000</v>
      </c>
      <c r="I70" s="5">
        <v>889770000000</v>
      </c>
      <c r="J70" s="5">
        <v>256284000000</v>
      </c>
      <c r="K70" s="5">
        <v>261953000000</v>
      </c>
      <c r="L70" s="5">
        <v>1073890000000</v>
      </c>
      <c r="M70" s="5">
        <v>302365000000</v>
      </c>
      <c r="N70" s="5">
        <v>169720000000</v>
      </c>
      <c r="O70" s="5">
        <v>210537000000</v>
      </c>
      <c r="P70" s="5">
        <v>211879000000</v>
      </c>
      <c r="Q70" s="5">
        <v>120029000000</v>
      </c>
    </row>
    <row r="71" spans="2:17" ht="15.5" x14ac:dyDescent="0.35">
      <c r="C71" t="s">
        <v>100</v>
      </c>
      <c r="D71" s="5">
        <v>116079000000</v>
      </c>
      <c r="E71" s="5">
        <v>162957000000</v>
      </c>
      <c r="F71" s="5">
        <v>578743000000</v>
      </c>
      <c r="G71" s="5">
        <v>88770000000</v>
      </c>
      <c r="I71" s="5">
        <v>985015000000</v>
      </c>
      <c r="J71" s="5">
        <v>410758000000</v>
      </c>
      <c r="K71" s="5">
        <v>264822000000</v>
      </c>
      <c r="L71" s="5">
        <v>340763000000</v>
      </c>
      <c r="M71" s="5">
        <v>301123000000</v>
      </c>
      <c r="N71" s="5">
        <v>168876000000</v>
      </c>
      <c r="O71" s="5">
        <v>213603000000</v>
      </c>
      <c r="P71" s="5">
        <v>212061000000</v>
      </c>
      <c r="Q71" s="5">
        <v>121538000000</v>
      </c>
    </row>
    <row r="72" spans="2:17" ht="15.5" x14ac:dyDescent="0.35">
      <c r="C72" t="s">
        <v>101</v>
      </c>
      <c r="D72" s="5">
        <v>84586000000</v>
      </c>
      <c r="E72" s="5">
        <v>150569000000</v>
      </c>
      <c r="F72" s="5">
        <v>493556000000</v>
      </c>
      <c r="G72" s="5">
        <v>88770000000</v>
      </c>
      <c r="I72" s="5">
        <v>899828000000</v>
      </c>
      <c r="J72" s="5">
        <v>269405000000</v>
      </c>
      <c r="K72" s="5">
        <v>262783000000</v>
      </c>
      <c r="L72" s="5">
        <v>1074882000000</v>
      </c>
      <c r="M72" s="5">
        <v>303411000000</v>
      </c>
      <c r="N72" s="5">
        <v>171559000000</v>
      </c>
      <c r="O72" s="5">
        <v>212728000000</v>
      </c>
      <c r="P72" s="5">
        <v>213126000000</v>
      </c>
      <c r="Q72" s="5">
        <v>120040000000</v>
      </c>
    </row>
    <row r="73" spans="2:17" ht="15.5" x14ac:dyDescent="0.35">
      <c r="C73" t="s">
        <v>102</v>
      </c>
      <c r="D73" s="5">
        <v>84586000000</v>
      </c>
      <c r="E73" s="5">
        <v>150569000000</v>
      </c>
      <c r="F73" s="5">
        <v>493556000000</v>
      </c>
      <c r="G73" s="5">
        <v>88770000000</v>
      </c>
      <c r="I73" s="5">
        <v>899828000000</v>
      </c>
      <c r="J73" s="5">
        <v>269405000000</v>
      </c>
      <c r="K73" s="5">
        <v>262783000000</v>
      </c>
      <c r="L73" s="5">
        <v>1074882000000</v>
      </c>
      <c r="M73" s="5">
        <v>303411000000</v>
      </c>
      <c r="N73" s="5">
        <v>171559000000</v>
      </c>
      <c r="O73" s="5">
        <v>212728000000</v>
      </c>
      <c r="P73" s="5">
        <v>213126000000</v>
      </c>
      <c r="Q73" s="5">
        <v>120040000000</v>
      </c>
    </row>
    <row r="75" spans="2:17" ht="15.5" x14ac:dyDescent="0.35">
      <c r="B75" t="s">
        <v>103</v>
      </c>
      <c r="C75" t="s">
        <v>104</v>
      </c>
    </row>
    <row r="76" spans="2:17" ht="15.5" x14ac:dyDescent="0.35">
      <c r="C76" t="s">
        <v>216</v>
      </c>
    </row>
    <row r="77" spans="2:17" ht="15.5" x14ac:dyDescent="0.35">
      <c r="C77" t="s">
        <v>20</v>
      </c>
      <c r="D77" s="5">
        <v>795098000000</v>
      </c>
      <c r="E77" s="5">
        <v>668868000000</v>
      </c>
      <c r="F77" s="5">
        <v>689148000000</v>
      </c>
      <c r="G77" s="5">
        <v>629304000000</v>
      </c>
      <c r="I77" s="5">
        <v>689148000000</v>
      </c>
      <c r="J77" s="5">
        <v>568246000000</v>
      </c>
      <c r="K77" s="5">
        <v>616336000000</v>
      </c>
      <c r="L77" s="5">
        <v>590886000000</v>
      </c>
      <c r="M77" s="5">
        <v>650411000000</v>
      </c>
      <c r="N77" s="5">
        <v>396493000000</v>
      </c>
      <c r="O77" s="5">
        <v>194457000000</v>
      </c>
      <c r="P77" s="5">
        <v>510723000000</v>
      </c>
      <c r="Q77" s="5">
        <v>97693479963</v>
      </c>
    </row>
    <row r="78" spans="2:17" ht="15.5" x14ac:dyDescent="0.35">
      <c r="C78" t="s">
        <v>217</v>
      </c>
      <c r="D78" s="5">
        <v>1367921000000</v>
      </c>
      <c r="E78" s="5">
        <v>1173217000000</v>
      </c>
      <c r="F78" s="5">
        <v>1424525000000</v>
      </c>
      <c r="G78" s="5">
        <v>1724858000000</v>
      </c>
      <c r="I78" s="5">
        <v>1424525000000</v>
      </c>
      <c r="J78" s="5">
        <v>1409549000000</v>
      </c>
      <c r="K78" s="5">
        <v>865857000000</v>
      </c>
      <c r="L78" s="5">
        <v>920325000000</v>
      </c>
      <c r="M78" s="5">
        <v>667416000000</v>
      </c>
      <c r="N78" s="5">
        <v>680300000000</v>
      </c>
      <c r="O78" s="5">
        <v>662758000000</v>
      </c>
      <c r="P78" s="5">
        <v>524580000000</v>
      </c>
      <c r="Q78" s="5">
        <v>251834091681</v>
      </c>
    </row>
    <row r="79" spans="2:17" ht="15.5" x14ac:dyDescent="0.35">
      <c r="C79" t="s">
        <v>218</v>
      </c>
      <c r="P79" s="5">
        <v>15000000</v>
      </c>
      <c r="Q79" s="5">
        <v>2030508233</v>
      </c>
    </row>
    <row r="80" spans="2:17" ht="15.5" x14ac:dyDescent="0.35">
      <c r="C80" t="s">
        <v>219</v>
      </c>
      <c r="G80" s="5">
        <v>17926000000</v>
      </c>
      <c r="K80" s="5">
        <v>18825000000</v>
      </c>
      <c r="L80" s="5">
        <v>17977000000</v>
      </c>
      <c r="M80" s="5">
        <v>1224000000</v>
      </c>
      <c r="N80" s="5">
        <v>2870000000</v>
      </c>
      <c r="O80" s="5">
        <v>2275000000</v>
      </c>
      <c r="P80" s="5">
        <v>3820000000</v>
      </c>
      <c r="Q80" s="5">
        <v>14634531768</v>
      </c>
    </row>
    <row r="81" spans="3:17" ht="15.5" x14ac:dyDescent="0.35">
      <c r="C81" t="s">
        <v>220</v>
      </c>
      <c r="D81" s="5">
        <v>1367921000000</v>
      </c>
      <c r="E81" s="5">
        <v>1173217000000</v>
      </c>
      <c r="F81" s="5">
        <v>1424525000000</v>
      </c>
      <c r="G81" s="5">
        <v>1724858000000</v>
      </c>
      <c r="I81" s="5">
        <v>1424525000000</v>
      </c>
      <c r="J81" s="5">
        <v>1409549000000</v>
      </c>
      <c r="K81" s="5">
        <v>865857000000</v>
      </c>
      <c r="L81" s="5">
        <v>920325000000</v>
      </c>
      <c r="M81" s="5">
        <v>667416000000</v>
      </c>
      <c r="N81" s="5">
        <v>680300000000</v>
      </c>
      <c r="O81" s="5">
        <v>662758000000</v>
      </c>
      <c r="P81" s="5">
        <v>524580000000</v>
      </c>
      <c r="Q81" s="5">
        <v>251834091681</v>
      </c>
    </row>
    <row r="82" spans="3:17" ht="15.5" x14ac:dyDescent="0.35">
      <c r="C82" t="s">
        <v>110</v>
      </c>
      <c r="D82" s="5">
        <v>221265000000</v>
      </c>
      <c r="E82" s="5">
        <v>221265000000</v>
      </c>
      <c r="F82" s="5">
        <v>217583000000</v>
      </c>
      <c r="I82" s="5">
        <v>217583000000</v>
      </c>
      <c r="J82" s="5">
        <v>96132000000</v>
      </c>
    </row>
    <row r="83" spans="3:17" ht="15.5" x14ac:dyDescent="0.35">
      <c r="C83" t="s">
        <v>221</v>
      </c>
      <c r="D83" s="5">
        <v>311131000000</v>
      </c>
      <c r="E83" s="5">
        <v>403039000000</v>
      </c>
      <c r="F83" s="5">
        <v>249764000000</v>
      </c>
      <c r="G83" s="5">
        <v>10477000000</v>
      </c>
      <c r="I83" s="5">
        <v>249764000000</v>
      </c>
      <c r="J83" s="5">
        <v>73982000000</v>
      </c>
      <c r="K83" s="5">
        <v>8919000000</v>
      </c>
      <c r="L83" s="5">
        <v>9591000000</v>
      </c>
      <c r="M83" s="5">
        <v>3221000000</v>
      </c>
      <c r="N83" s="5">
        <v>2429000000</v>
      </c>
      <c r="O83" s="5">
        <v>5246000000</v>
      </c>
      <c r="P83" s="5">
        <v>32450000000</v>
      </c>
      <c r="Q83" s="5">
        <v>14227688108</v>
      </c>
    </row>
    <row r="84" spans="3:17" ht="15.5" x14ac:dyDescent="0.35">
      <c r="C84" t="s">
        <v>222</v>
      </c>
      <c r="G84" s="5">
        <v>704012000000</v>
      </c>
      <c r="K84" s="5">
        <v>918486000000</v>
      </c>
      <c r="L84" s="5">
        <v>979773000000</v>
      </c>
      <c r="M84" s="5">
        <v>514472000000</v>
      </c>
      <c r="N84" s="5">
        <v>497206000000</v>
      </c>
      <c r="O84" s="5">
        <v>445286000000</v>
      </c>
      <c r="P84" s="5">
        <v>295759000000</v>
      </c>
      <c r="Q84" s="5">
        <v>298649861252</v>
      </c>
    </row>
    <row r="85" spans="3:17" ht="15.5" x14ac:dyDescent="0.35">
      <c r="C85" t="s">
        <v>81</v>
      </c>
      <c r="D85" s="5">
        <v>-650127000000</v>
      </c>
      <c r="E85" s="5">
        <v>-618634000000</v>
      </c>
      <c r="F85" s="5">
        <v>-606246000000</v>
      </c>
      <c r="G85" s="5">
        <v>1045347000000</v>
      </c>
      <c r="I85" s="5">
        <v>-606246000000</v>
      </c>
      <c r="J85" s="5">
        <v>-521059000000</v>
      </c>
      <c r="K85" s="5">
        <v>639039000000</v>
      </c>
      <c r="L85" s="5">
        <v>-325704000000</v>
      </c>
      <c r="M85" s="5">
        <v>691972000000</v>
      </c>
      <c r="N85" s="5">
        <v>-6820000000</v>
      </c>
      <c r="O85" s="5">
        <v>31000000</v>
      </c>
      <c r="P85" s="5">
        <v>906000000</v>
      </c>
      <c r="Q85" s="5">
        <v>-159245793</v>
      </c>
    </row>
    <row r="86" spans="3:17" ht="15.5" x14ac:dyDescent="0.35">
      <c r="C86" t="s">
        <v>223</v>
      </c>
      <c r="D86" s="5">
        <v>3096452000000</v>
      </c>
      <c r="E86" s="5">
        <v>2869023000000</v>
      </c>
      <c r="F86" s="5">
        <v>2794001000000</v>
      </c>
      <c r="G86" s="5">
        <v>3310460000000</v>
      </c>
      <c r="I86" s="5">
        <v>2794001000000</v>
      </c>
      <c r="J86" s="5">
        <v>2312745000000</v>
      </c>
      <c r="K86" s="5">
        <v>2572733000000</v>
      </c>
      <c r="L86" s="5">
        <v>2674279000000</v>
      </c>
      <c r="M86" s="5">
        <v>5308113000000</v>
      </c>
      <c r="N86" s="5">
        <v>1642278000000</v>
      </c>
      <c r="O86" s="5">
        <v>1354653000000</v>
      </c>
      <c r="P86" s="5">
        <v>1395097000000</v>
      </c>
      <c r="Q86" s="5">
        <v>706268124311</v>
      </c>
    </row>
    <row r="87" spans="3:17" ht="15.5" x14ac:dyDescent="0.35">
      <c r="C87" t="s">
        <v>224</v>
      </c>
    </row>
    <row r="88" spans="3:17" ht="15.5" x14ac:dyDescent="0.35">
      <c r="C88" t="s">
        <v>111</v>
      </c>
      <c r="D88" s="5">
        <v>1731048000000</v>
      </c>
      <c r="E88" s="5">
        <v>1742135000000</v>
      </c>
      <c r="F88" s="5">
        <v>1748260000000</v>
      </c>
      <c r="G88" s="5">
        <v>1774127000000</v>
      </c>
      <c r="I88" s="5">
        <v>1748260000000</v>
      </c>
      <c r="J88" s="5">
        <v>1254787000000</v>
      </c>
      <c r="K88" s="5">
        <v>443569000000</v>
      </c>
      <c r="L88" s="5">
        <v>458018000000</v>
      </c>
      <c r="M88" s="5">
        <v>121272000000</v>
      </c>
      <c r="N88" s="5">
        <v>164261000000</v>
      </c>
      <c r="O88" s="5">
        <v>137038000000</v>
      </c>
      <c r="P88" s="5">
        <v>118099000000</v>
      </c>
      <c r="Q88" s="5">
        <v>68894362121</v>
      </c>
    </row>
    <row r="89" spans="3:17" ht="15.5" x14ac:dyDescent="0.35">
      <c r="C89" t="s">
        <v>225</v>
      </c>
      <c r="K89" s="5">
        <v>148327000000</v>
      </c>
      <c r="L89" s="5">
        <v>148327000000</v>
      </c>
    </row>
    <row r="90" spans="3:17" ht="15.5" x14ac:dyDescent="0.35">
      <c r="C90" t="s">
        <v>226</v>
      </c>
      <c r="Q90" s="5">
        <v>6000000000</v>
      </c>
    </row>
    <row r="91" spans="3:17" ht="15.5" x14ac:dyDescent="0.35">
      <c r="C91" t="s">
        <v>114</v>
      </c>
      <c r="D91" s="5">
        <v>17021000000</v>
      </c>
      <c r="E91" s="5">
        <v>10221000000</v>
      </c>
      <c r="F91" s="5">
        <v>3011000000</v>
      </c>
      <c r="G91" s="5">
        <v>18727000000</v>
      </c>
      <c r="I91" s="5">
        <v>3011000000</v>
      </c>
      <c r="J91" s="5">
        <v>7657000000</v>
      </c>
      <c r="K91" s="5">
        <v>72213000000</v>
      </c>
      <c r="L91" s="5">
        <v>69050000000</v>
      </c>
      <c r="M91" s="5">
        <v>4235000000</v>
      </c>
      <c r="N91" s="5">
        <v>4029000000</v>
      </c>
      <c r="O91" s="5">
        <v>2301000000</v>
      </c>
      <c r="P91" s="5">
        <v>2163000000</v>
      </c>
      <c r="Q91" s="5">
        <v>3197719369</v>
      </c>
    </row>
    <row r="92" spans="3:17" ht="15.5" x14ac:dyDescent="0.35">
      <c r="C92" t="s">
        <v>113</v>
      </c>
      <c r="D92" s="5">
        <v>2377009000000</v>
      </c>
      <c r="E92" s="5">
        <v>2332920000000</v>
      </c>
      <c r="F92" s="5">
        <v>2366076000000</v>
      </c>
      <c r="G92" s="5">
        <v>2307198000000</v>
      </c>
      <c r="I92" s="5">
        <v>2366076000000</v>
      </c>
      <c r="J92" s="5">
        <v>2484930000000</v>
      </c>
      <c r="K92" s="5">
        <v>2290123000000</v>
      </c>
      <c r="L92" s="5">
        <v>2021165000000</v>
      </c>
      <c r="M92" s="5">
        <v>307383000000</v>
      </c>
      <c r="N92" s="5">
        <v>307669000000</v>
      </c>
      <c r="O92" s="5">
        <v>327731000000</v>
      </c>
      <c r="P92" s="5">
        <v>344867000000</v>
      </c>
      <c r="Q92" s="5">
        <v>185201040</v>
      </c>
    </row>
    <row r="93" spans="3:17" ht="15.5" x14ac:dyDescent="0.35">
      <c r="C93" t="s">
        <v>227</v>
      </c>
      <c r="K93" s="5">
        <v>825154000000</v>
      </c>
      <c r="L93" s="5">
        <v>825154000000</v>
      </c>
      <c r="M93" s="5">
        <v>780364000000</v>
      </c>
    </row>
    <row r="94" spans="3:17" ht="15.5" x14ac:dyDescent="0.35">
      <c r="C94" t="s">
        <v>228</v>
      </c>
      <c r="D94" s="5">
        <v>5502097000000</v>
      </c>
      <c r="E94" s="5">
        <v>5545104000000</v>
      </c>
      <c r="F94" s="5">
        <v>5638306000000</v>
      </c>
      <c r="G94" s="5">
        <v>5094606000000</v>
      </c>
      <c r="I94" s="5">
        <v>5638306000000</v>
      </c>
      <c r="J94" s="5">
        <v>5053152000000</v>
      </c>
      <c r="K94" s="5">
        <v>4166745000000</v>
      </c>
      <c r="L94" s="5">
        <v>3862805000000</v>
      </c>
      <c r="M94" s="5">
        <v>1400731000000</v>
      </c>
      <c r="N94" s="5">
        <v>664319000000</v>
      </c>
      <c r="O94" s="5">
        <v>745082000000</v>
      </c>
      <c r="P94" s="5">
        <v>557122000000</v>
      </c>
      <c r="Q94" s="5">
        <v>170125560519</v>
      </c>
    </row>
    <row r="95" spans="3:17" ht="15.5" x14ac:dyDescent="0.35">
      <c r="C95" t="s">
        <v>115</v>
      </c>
      <c r="D95" s="5">
        <v>8598549000000</v>
      </c>
      <c r="E95" s="5">
        <v>8414127000000</v>
      </c>
      <c r="F95" s="5">
        <v>8432307000000</v>
      </c>
      <c r="G95" s="5">
        <v>8405066000000</v>
      </c>
      <c r="I95" s="5">
        <v>8432307000000</v>
      </c>
      <c r="J95" s="5">
        <v>7365897000000</v>
      </c>
      <c r="K95" s="5">
        <v>6739478000000</v>
      </c>
      <c r="L95" s="5">
        <v>6537084000000</v>
      </c>
      <c r="M95" s="5">
        <v>6708844000000</v>
      </c>
      <c r="N95" s="5">
        <v>2306597000000</v>
      </c>
      <c r="O95" s="5">
        <v>2099735000000</v>
      </c>
      <c r="P95" s="5">
        <v>1952219000000</v>
      </c>
      <c r="Q95" s="5">
        <v>876393684830</v>
      </c>
    </row>
    <row r="96" spans="3:17" ht="15.5" x14ac:dyDescent="0.35">
      <c r="C96" t="s">
        <v>116</v>
      </c>
    </row>
    <row r="97" spans="3:17" ht="15.5" x14ac:dyDescent="0.35">
      <c r="C97" t="s">
        <v>117</v>
      </c>
    </row>
    <row r="98" spans="3:17" ht="15.5" x14ac:dyDescent="0.35">
      <c r="C98" t="s">
        <v>229</v>
      </c>
      <c r="D98" s="5">
        <v>1042070000000</v>
      </c>
      <c r="E98" s="5">
        <v>932136000000</v>
      </c>
      <c r="F98" s="5">
        <v>1111127000000</v>
      </c>
      <c r="G98" s="5">
        <v>592624000000</v>
      </c>
      <c r="I98" s="5">
        <v>1111127000000</v>
      </c>
      <c r="J98" s="5">
        <v>1037971000000</v>
      </c>
      <c r="K98" s="5">
        <v>611556000000</v>
      </c>
      <c r="L98" s="5">
        <v>4051723000000</v>
      </c>
      <c r="M98" s="5">
        <v>3706850000000</v>
      </c>
      <c r="N98" s="5">
        <v>500697000000</v>
      </c>
      <c r="O98" s="5">
        <v>463941000000</v>
      </c>
      <c r="P98" s="5">
        <v>663730000000</v>
      </c>
      <c r="Q98" s="5">
        <v>456599844377</v>
      </c>
    </row>
    <row r="99" spans="3:17" ht="15.5" x14ac:dyDescent="0.35">
      <c r="C99" t="s">
        <v>230</v>
      </c>
    </row>
    <row r="100" spans="3:17" ht="15.5" x14ac:dyDescent="0.35">
      <c r="C100" t="s">
        <v>231</v>
      </c>
      <c r="D100" s="5">
        <v>611051000000</v>
      </c>
      <c r="E100" s="5">
        <v>455396000000</v>
      </c>
      <c r="F100" s="5">
        <v>733443000000</v>
      </c>
      <c r="G100" s="5">
        <v>285086000000</v>
      </c>
      <c r="I100" s="5">
        <v>733443000000</v>
      </c>
      <c r="J100" s="5">
        <v>659962000000</v>
      </c>
      <c r="K100" s="5">
        <v>294479000000</v>
      </c>
      <c r="L100" s="5">
        <v>298959000000</v>
      </c>
      <c r="M100" s="5">
        <v>66285000000</v>
      </c>
      <c r="N100" s="5">
        <v>112778000000</v>
      </c>
      <c r="O100" s="5">
        <v>174062000000</v>
      </c>
      <c r="P100" s="5">
        <v>110374000000</v>
      </c>
      <c r="Q100" s="5">
        <v>287102709987</v>
      </c>
    </row>
    <row r="101" spans="3:17" ht="15.5" x14ac:dyDescent="0.35">
      <c r="C101" t="s">
        <v>121</v>
      </c>
      <c r="D101" s="5">
        <v>138916000000</v>
      </c>
      <c r="E101" s="5">
        <v>100695000000</v>
      </c>
      <c r="F101" s="5">
        <v>62529000000</v>
      </c>
      <c r="I101" s="5">
        <v>62529000000</v>
      </c>
      <c r="J101" s="5">
        <v>67184000000</v>
      </c>
    </row>
    <row r="102" spans="3:17" ht="15.5" x14ac:dyDescent="0.35">
      <c r="C102" t="s">
        <v>232</v>
      </c>
      <c r="D102" s="5">
        <v>138916000000</v>
      </c>
      <c r="E102" s="5">
        <v>100695000000</v>
      </c>
      <c r="F102" s="5">
        <v>62529000000</v>
      </c>
      <c r="G102" s="5">
        <v>17926000000</v>
      </c>
      <c r="I102" s="5">
        <v>62529000000</v>
      </c>
      <c r="J102" s="5">
        <v>67184000000</v>
      </c>
      <c r="K102" s="5">
        <v>18825000000</v>
      </c>
      <c r="L102" s="5">
        <v>17977000000</v>
      </c>
      <c r="M102" s="5">
        <v>1224000000</v>
      </c>
      <c r="N102" s="5">
        <v>2870000000</v>
      </c>
      <c r="O102" s="5">
        <v>2275000000</v>
      </c>
      <c r="P102" s="5">
        <v>3835000000</v>
      </c>
      <c r="Q102" s="5">
        <v>16665040001</v>
      </c>
    </row>
    <row r="103" spans="3:17" ht="15.5" x14ac:dyDescent="0.35">
      <c r="C103" t="s">
        <v>233</v>
      </c>
      <c r="D103" s="5">
        <v>58599000000</v>
      </c>
      <c r="E103" s="5">
        <v>36615000000</v>
      </c>
      <c r="F103" s="5">
        <v>37912000000</v>
      </c>
      <c r="G103" s="5">
        <v>57244000000</v>
      </c>
      <c r="I103" s="5">
        <v>37912000000</v>
      </c>
      <c r="J103" s="5">
        <v>34668000000</v>
      </c>
      <c r="K103" s="5">
        <v>41997000000</v>
      </c>
      <c r="L103" s="5">
        <v>80827000000</v>
      </c>
      <c r="M103" s="5">
        <v>21128000000</v>
      </c>
      <c r="N103" s="5">
        <v>29252000000</v>
      </c>
      <c r="O103" s="5">
        <v>39988000000</v>
      </c>
      <c r="P103" s="5">
        <v>34800000000</v>
      </c>
      <c r="Q103" s="5">
        <v>28607884004</v>
      </c>
    </row>
    <row r="104" spans="3:17" ht="15.5" x14ac:dyDescent="0.35">
      <c r="C104" t="s">
        <v>120</v>
      </c>
      <c r="D104" s="5">
        <v>171129000000</v>
      </c>
      <c r="E104" s="5">
        <v>201684000000</v>
      </c>
      <c r="F104" s="5">
        <v>223066000000</v>
      </c>
      <c r="G104" s="5">
        <v>146777000000</v>
      </c>
      <c r="I104" s="5">
        <v>223066000000</v>
      </c>
      <c r="J104" s="5">
        <v>222445000000</v>
      </c>
      <c r="K104" s="5">
        <v>167220000000</v>
      </c>
      <c r="L104" s="5">
        <v>150370000000</v>
      </c>
      <c r="M104" s="5">
        <v>41912000000</v>
      </c>
      <c r="N104" s="5">
        <v>40451000000</v>
      </c>
      <c r="O104" s="5">
        <v>74275000000</v>
      </c>
      <c r="P104" s="5">
        <v>61465000000</v>
      </c>
      <c r="Q104" s="5">
        <v>110988296730</v>
      </c>
    </row>
    <row r="105" spans="3:17" ht="15.5" x14ac:dyDescent="0.35">
      <c r="C105" t="s">
        <v>234</v>
      </c>
      <c r="M105" s="5">
        <v>538000000</v>
      </c>
      <c r="N105" s="5">
        <v>1231000000</v>
      </c>
      <c r="O105" s="5">
        <v>1943000000</v>
      </c>
      <c r="P105" s="5">
        <v>1715000000</v>
      </c>
    </row>
    <row r="106" spans="3:17" ht="15.5" x14ac:dyDescent="0.35">
      <c r="C106" t="s">
        <v>235</v>
      </c>
      <c r="D106" s="5">
        <v>231309000000</v>
      </c>
      <c r="E106" s="5">
        <v>236218000000</v>
      </c>
      <c r="F106" s="5">
        <v>241129000000</v>
      </c>
      <c r="G106" s="5">
        <v>248995000000</v>
      </c>
      <c r="I106" s="5">
        <v>241129000000</v>
      </c>
      <c r="J106" s="5">
        <v>170825000000</v>
      </c>
      <c r="K106" s="5">
        <v>203122000000</v>
      </c>
      <c r="L106" s="5">
        <v>231341000000</v>
      </c>
      <c r="M106" s="5">
        <v>288858000000</v>
      </c>
      <c r="N106" s="5">
        <v>230446000000</v>
      </c>
      <c r="O106" s="5">
        <v>235731000000</v>
      </c>
    </row>
    <row r="107" spans="3:17" ht="15.5" x14ac:dyDescent="0.35">
      <c r="C107" t="s">
        <v>236</v>
      </c>
      <c r="K107" s="5">
        <v>49500000000</v>
      </c>
      <c r="L107" s="5">
        <v>49500000000</v>
      </c>
      <c r="N107" s="5">
        <v>190000000000</v>
      </c>
      <c r="P107" s="5">
        <v>450000000000</v>
      </c>
    </row>
    <row r="108" spans="3:17" ht="15.5" x14ac:dyDescent="0.35">
      <c r="C108" t="s">
        <v>237</v>
      </c>
      <c r="D108" s="5">
        <v>469259000000</v>
      </c>
      <c r="E108" s="5">
        <v>479357000000</v>
      </c>
      <c r="F108" s="5">
        <v>469115000000</v>
      </c>
      <c r="G108" s="5">
        <v>477936000000</v>
      </c>
      <c r="I108" s="5">
        <v>469115000000</v>
      </c>
      <c r="J108" s="5">
        <v>375689000000</v>
      </c>
      <c r="K108" s="5">
        <v>371099000000</v>
      </c>
      <c r="L108" s="5">
        <v>374777000000</v>
      </c>
      <c r="M108" s="5">
        <v>312658000000</v>
      </c>
      <c r="N108" s="5">
        <v>258322000000</v>
      </c>
      <c r="O108" s="5">
        <v>261235000000</v>
      </c>
      <c r="P108" s="5">
        <v>17416000000</v>
      </c>
      <c r="Q108" s="5">
        <v>10434528000</v>
      </c>
    </row>
    <row r="109" spans="3:17" ht="15.5" x14ac:dyDescent="0.35">
      <c r="C109" t="s">
        <v>238</v>
      </c>
      <c r="D109" s="5">
        <v>469259000000</v>
      </c>
      <c r="E109" s="5">
        <v>479357000000</v>
      </c>
      <c r="F109" s="5">
        <v>469115000000</v>
      </c>
      <c r="G109" s="5">
        <v>477936000000</v>
      </c>
      <c r="I109" s="5">
        <v>469115000000</v>
      </c>
      <c r="J109" s="5">
        <v>375689000000</v>
      </c>
      <c r="K109" s="5">
        <v>371099000000</v>
      </c>
      <c r="L109" s="5">
        <v>374777000000</v>
      </c>
      <c r="M109" s="5">
        <v>312658000000</v>
      </c>
      <c r="N109" s="5">
        <v>258322000000</v>
      </c>
      <c r="O109" s="5">
        <v>261235000000</v>
      </c>
      <c r="P109" s="5">
        <v>17416000000</v>
      </c>
      <c r="Q109" s="5">
        <v>10434528000</v>
      </c>
    </row>
    <row r="110" spans="3:17" ht="15.5" x14ac:dyDescent="0.35">
      <c r="C110" t="s">
        <v>239</v>
      </c>
      <c r="D110" s="5">
        <v>748000000</v>
      </c>
      <c r="E110" s="5">
        <v>1017000000</v>
      </c>
      <c r="F110" s="5">
        <v>1033000000</v>
      </c>
      <c r="G110" s="5">
        <v>1392000000</v>
      </c>
      <c r="I110" s="5">
        <v>1033000000</v>
      </c>
      <c r="J110" s="5">
        <v>1458000000</v>
      </c>
      <c r="K110" s="5">
        <v>1491000000</v>
      </c>
      <c r="L110" s="5">
        <v>3442000000</v>
      </c>
      <c r="M110" s="5">
        <v>200000000</v>
      </c>
      <c r="N110" s="5">
        <v>503000000</v>
      </c>
      <c r="O110" s="5">
        <v>1611000000</v>
      </c>
      <c r="P110" s="5">
        <v>1432000000</v>
      </c>
    </row>
    <row r="111" spans="3:17" ht="15.5" x14ac:dyDescent="0.35">
      <c r="C111" t="s">
        <v>240</v>
      </c>
      <c r="D111" s="5">
        <v>191079000000</v>
      </c>
      <c r="E111" s="5">
        <v>197448000000</v>
      </c>
      <c r="F111" s="5">
        <v>183706000000</v>
      </c>
      <c r="G111" s="5">
        <v>189717000000</v>
      </c>
      <c r="I111" s="5">
        <v>183706000000</v>
      </c>
      <c r="J111" s="5">
        <v>156904000000</v>
      </c>
      <c r="K111" s="5">
        <v>120121000000</v>
      </c>
      <c r="L111" s="5">
        <v>96592000000</v>
      </c>
      <c r="M111" s="5">
        <v>7637000000</v>
      </c>
      <c r="N111" s="5">
        <v>5500000000</v>
      </c>
      <c r="O111" s="5">
        <v>2843000000</v>
      </c>
      <c r="P111" s="5">
        <v>1595000000</v>
      </c>
    </row>
    <row r="112" spans="3:17" ht="15.5" x14ac:dyDescent="0.35">
      <c r="C112" t="s">
        <v>128</v>
      </c>
      <c r="D112" s="5">
        <v>1511329000000</v>
      </c>
      <c r="E112" s="5">
        <v>1411493000000</v>
      </c>
      <c r="F112" s="5">
        <v>1580242000000</v>
      </c>
      <c r="G112" s="5">
        <v>1070560000000</v>
      </c>
      <c r="I112" s="5">
        <v>1580242000000</v>
      </c>
      <c r="J112" s="5">
        <v>1413660000000</v>
      </c>
      <c r="K112" s="5">
        <v>982655000000</v>
      </c>
      <c r="L112" s="5">
        <v>4426500000000</v>
      </c>
      <c r="M112" s="5">
        <v>4019508000000</v>
      </c>
      <c r="N112" s="5">
        <v>759019000000</v>
      </c>
      <c r="O112" s="5">
        <v>725176000000</v>
      </c>
      <c r="P112" s="5">
        <v>681146000000</v>
      </c>
      <c r="Q112" s="5">
        <v>467034372377</v>
      </c>
    </row>
    <row r="113" spans="2:17" ht="15.5" x14ac:dyDescent="0.35">
      <c r="C113" t="s">
        <v>129</v>
      </c>
    </row>
    <row r="114" spans="2:17" ht="15.5" x14ac:dyDescent="0.35">
      <c r="C114" t="s">
        <v>130</v>
      </c>
      <c r="D114" s="5">
        <v>606762000000</v>
      </c>
      <c r="E114" s="5">
        <v>606762000000</v>
      </c>
      <c r="F114" s="5">
        <v>606762000000</v>
      </c>
      <c r="G114" s="5">
        <v>606762000000</v>
      </c>
      <c r="I114" s="5">
        <v>606762000000</v>
      </c>
      <c r="J114" s="5">
        <v>606762000000</v>
      </c>
      <c r="K114" s="5">
        <v>606762000000</v>
      </c>
      <c r="L114" s="5">
        <v>572220000000</v>
      </c>
      <c r="M114" s="5">
        <v>572220000000</v>
      </c>
      <c r="N114" s="5">
        <v>520200000000</v>
      </c>
      <c r="O114" s="5">
        <v>520200000000</v>
      </c>
      <c r="P114" s="5">
        <v>520200000000</v>
      </c>
      <c r="Q114" s="5">
        <v>222198000000</v>
      </c>
    </row>
    <row r="115" spans="2:17" ht="15.5" x14ac:dyDescent="0.35">
      <c r="C115" t="s">
        <v>131</v>
      </c>
      <c r="D115" s="5">
        <v>4060395000000</v>
      </c>
      <c r="E115" s="5">
        <v>4060395000000</v>
      </c>
      <c r="F115" s="5">
        <v>4060395000000</v>
      </c>
      <c r="G115" s="5">
        <v>3256309000000</v>
      </c>
      <c r="I115" s="5">
        <v>4060395000000</v>
      </c>
      <c r="J115" s="5">
        <v>4060395000000</v>
      </c>
      <c r="K115" s="5">
        <v>2994709000000</v>
      </c>
      <c r="L115" s="5">
        <v>612577000000</v>
      </c>
      <c r="M115" s="5">
        <v>612212000000</v>
      </c>
      <c r="N115" s="5">
        <v>499234000000</v>
      </c>
      <c r="O115" s="5">
        <v>488245000000</v>
      </c>
      <c r="P115" s="5">
        <v>488245000000</v>
      </c>
      <c r="Q115" s="5">
        <v>413926136</v>
      </c>
    </row>
    <row r="116" spans="2:17" ht="15.5" x14ac:dyDescent="0.35">
      <c r="C116" t="s">
        <v>132</v>
      </c>
      <c r="D116" s="5">
        <v>2825871000000</v>
      </c>
      <c r="E116" s="5">
        <v>2704001000000</v>
      </c>
      <c r="F116" s="5">
        <v>2541524000000</v>
      </c>
      <c r="G116" s="5">
        <v>2306292000000</v>
      </c>
      <c r="I116" s="5">
        <v>2541524000000</v>
      </c>
      <c r="J116" s="5">
        <v>1566567000000</v>
      </c>
      <c r="K116" s="5">
        <v>1504345000000</v>
      </c>
      <c r="L116" s="5">
        <v>1240353000000</v>
      </c>
      <c r="M116" s="5">
        <v>802090000000</v>
      </c>
      <c r="N116" s="5">
        <v>524902000000</v>
      </c>
      <c r="O116" s="5">
        <v>357865000000</v>
      </c>
      <c r="P116" s="5">
        <v>255695000000</v>
      </c>
      <c r="Q116" s="5">
        <v>186883213389</v>
      </c>
    </row>
    <row r="117" spans="2:17" ht="15.5" x14ac:dyDescent="0.35">
      <c r="C117" t="s">
        <v>135</v>
      </c>
      <c r="D117" s="5">
        <v>2825871000000</v>
      </c>
      <c r="E117" s="5">
        <v>2704001000000</v>
      </c>
      <c r="F117" s="5">
        <v>2541524000000</v>
      </c>
      <c r="G117" s="5">
        <v>2306292000000</v>
      </c>
      <c r="I117" s="5">
        <v>2541524000000</v>
      </c>
      <c r="J117" s="5">
        <v>1566567000000</v>
      </c>
      <c r="K117" s="5">
        <v>1504345000000</v>
      </c>
      <c r="L117" s="5">
        <v>1240353000000</v>
      </c>
      <c r="M117" s="5">
        <v>802090000000</v>
      </c>
      <c r="N117" s="5">
        <v>524902000000</v>
      </c>
      <c r="O117" s="5">
        <v>357865000000</v>
      </c>
      <c r="P117" s="5">
        <v>255695000000</v>
      </c>
      <c r="Q117" s="5">
        <v>186883213389</v>
      </c>
    </row>
    <row r="118" spans="2:17" ht="15.5" x14ac:dyDescent="0.35">
      <c r="C118" t="s">
        <v>136</v>
      </c>
      <c r="D118" s="5">
        <v>244319000000</v>
      </c>
      <c r="E118" s="5">
        <v>250110000000</v>
      </c>
      <c r="F118" s="5">
        <v>249630000000</v>
      </c>
      <c r="G118" s="5">
        <v>119796000000</v>
      </c>
      <c r="I118" s="5">
        <v>249630000000</v>
      </c>
      <c r="J118" s="5">
        <v>239572000000</v>
      </c>
      <c r="K118" s="5">
        <v>11968000000</v>
      </c>
      <c r="L118" s="5">
        <v>11138000000</v>
      </c>
      <c r="M118" s="5">
        <v>10842000000</v>
      </c>
      <c r="N118" s="5">
        <v>10062000000</v>
      </c>
      <c r="O118" s="5">
        <v>8218000000</v>
      </c>
      <c r="P118" s="5">
        <v>6027000000</v>
      </c>
      <c r="Q118" s="5">
        <v>23418721</v>
      </c>
    </row>
    <row r="119" spans="2:17" ht="15.5" x14ac:dyDescent="0.35">
      <c r="C119" t="s">
        <v>10</v>
      </c>
      <c r="D119" s="5">
        <v>7087220000000</v>
      </c>
      <c r="E119" s="5">
        <v>7002634000000</v>
      </c>
      <c r="F119" s="5">
        <v>6852065000000</v>
      </c>
      <c r="G119" s="5">
        <v>7334506000000</v>
      </c>
      <c r="I119" s="5">
        <v>6852065000000</v>
      </c>
      <c r="J119" s="5">
        <v>5952237000000</v>
      </c>
      <c r="K119" s="5">
        <v>5756823000000</v>
      </c>
      <c r="L119" s="5">
        <v>2110584000000</v>
      </c>
      <c r="M119" s="5">
        <v>2689336000000</v>
      </c>
      <c r="N119" s="5">
        <v>1547578000000</v>
      </c>
      <c r="O119" s="5">
        <v>1374559000000</v>
      </c>
      <c r="P119" s="5">
        <v>1271073000000</v>
      </c>
      <c r="Q119" s="5">
        <v>409359312453</v>
      </c>
    </row>
    <row r="120" spans="2:17" ht="15.5" x14ac:dyDescent="0.35">
      <c r="C120" t="s">
        <v>137</v>
      </c>
      <c r="D120" s="5">
        <v>8598549000000</v>
      </c>
      <c r="E120" s="5">
        <v>8414127000000</v>
      </c>
      <c r="F120" s="5">
        <v>8432307000000</v>
      </c>
      <c r="G120" s="5">
        <v>8405066000000</v>
      </c>
      <c r="I120" s="5">
        <v>8432307000000</v>
      </c>
      <c r="J120" s="5">
        <v>7365897000000</v>
      </c>
      <c r="K120" s="5">
        <v>6739478000000</v>
      </c>
      <c r="L120" s="5">
        <v>6537084000000</v>
      </c>
      <c r="M120" s="5">
        <v>6708844000000</v>
      </c>
      <c r="N120" s="5">
        <v>2306597000000</v>
      </c>
      <c r="O120" s="5">
        <v>2099735000000</v>
      </c>
      <c r="P120" s="5">
        <v>1952219000000</v>
      </c>
      <c r="Q120" s="5">
        <v>876393684830</v>
      </c>
    </row>
    <row r="121" spans="2:17" ht="15.5" x14ac:dyDescent="0.35">
      <c r="C121" t="s">
        <v>138</v>
      </c>
      <c r="D121" s="5">
        <v>12135235641</v>
      </c>
      <c r="E121" s="5">
        <v>12135235641</v>
      </c>
      <c r="F121" s="5">
        <v>12135235641</v>
      </c>
      <c r="G121" s="5">
        <v>12135235641</v>
      </c>
      <c r="I121" s="5">
        <v>12135235641</v>
      </c>
      <c r="J121" s="5">
        <v>12135235641</v>
      </c>
      <c r="K121" s="5">
        <v>12135235641</v>
      </c>
      <c r="L121" s="5">
        <v>11444400000</v>
      </c>
      <c r="M121" s="5">
        <v>11444400000</v>
      </c>
      <c r="N121" s="5">
        <v>5202000000</v>
      </c>
      <c r="O121" s="5">
        <v>5202000000</v>
      </c>
      <c r="P121" s="5">
        <v>5202000000</v>
      </c>
      <c r="Q121" s="5">
        <v>222198000</v>
      </c>
    </row>
    <row r="123" spans="2:17" ht="15.5" x14ac:dyDescent="0.35">
      <c r="B123" t="s">
        <v>139</v>
      </c>
      <c r="C123" t="s">
        <v>140</v>
      </c>
      <c r="D123" s="5">
        <v>220291000000</v>
      </c>
      <c r="E123" s="5">
        <v>15842000000</v>
      </c>
      <c r="F123" s="5">
        <v>168733000000</v>
      </c>
      <c r="G123" s="5">
        <v>201094000000</v>
      </c>
      <c r="I123" s="5">
        <v>433171000000</v>
      </c>
      <c r="J123" s="5">
        <v>402571000000</v>
      </c>
      <c r="K123" s="5">
        <v>588995000000</v>
      </c>
      <c r="L123" s="5">
        <v>740308000000</v>
      </c>
      <c r="M123" s="5">
        <v>206720000000</v>
      </c>
      <c r="N123" s="5">
        <v>143011000000</v>
      </c>
      <c r="O123" s="5">
        <v>75669000000</v>
      </c>
      <c r="P123" s="5">
        <v>-253905000000</v>
      </c>
      <c r="Q123" s="5">
        <v>51935000000</v>
      </c>
    </row>
    <row r="124" spans="2:17" ht="15.5" x14ac:dyDescent="0.35">
      <c r="C124" t="s">
        <v>241</v>
      </c>
      <c r="D124" s="5">
        <v>762681000000</v>
      </c>
      <c r="E124" s="5">
        <v>1246205000000</v>
      </c>
      <c r="F124" s="5">
        <v>1197472000000</v>
      </c>
      <c r="G124" s="5">
        <v>818605000000</v>
      </c>
      <c r="I124" s="5">
        <v>3521537000000</v>
      </c>
      <c r="J124" s="5">
        <v>2660780000000</v>
      </c>
      <c r="K124" s="5">
        <v>2983136000000</v>
      </c>
      <c r="L124" s="5">
        <v>3592053000000</v>
      </c>
      <c r="M124" s="5">
        <v>1825725000000</v>
      </c>
      <c r="N124" s="5">
        <v>1372304000000</v>
      </c>
      <c r="O124" s="5">
        <v>1643331000000</v>
      </c>
      <c r="P124" s="5">
        <v>1225160000000</v>
      </c>
      <c r="Q124" s="5">
        <v>1093637000000</v>
      </c>
    </row>
    <row r="125" spans="2:17" ht="15.5" x14ac:dyDescent="0.35">
      <c r="C125" t="s">
        <v>242</v>
      </c>
      <c r="D125" s="5">
        <v>-494472000000</v>
      </c>
      <c r="E125" s="5">
        <v>-1232786000000</v>
      </c>
      <c r="F125" s="5">
        <v>-1002415000000</v>
      </c>
      <c r="G125" s="5">
        <v>-610497000000</v>
      </c>
      <c r="I125" s="5">
        <v>-3043274000000</v>
      </c>
      <c r="J125" s="5">
        <v>-2220851000000</v>
      </c>
      <c r="K125" s="5">
        <v>-2363145000000</v>
      </c>
      <c r="L125" s="5">
        <v>-2859303000000</v>
      </c>
      <c r="M125" s="5">
        <v>-1513031000000</v>
      </c>
      <c r="N125" s="5">
        <v>-1127173000000</v>
      </c>
      <c r="O125" s="5">
        <v>-1492557000000</v>
      </c>
      <c r="P125" s="5">
        <v>-1427577000000</v>
      </c>
      <c r="Q125" s="5">
        <v>-1015734000000</v>
      </c>
    </row>
    <row r="126" spans="2:17" ht="15.5" x14ac:dyDescent="0.35">
      <c r="C126" t="s">
        <v>243</v>
      </c>
    </row>
    <row r="127" spans="2:17" ht="15.5" x14ac:dyDescent="0.35">
      <c r="C127" t="s">
        <v>244</v>
      </c>
    </row>
    <row r="128" spans="2:17" ht="15.5" x14ac:dyDescent="0.35">
      <c r="C128" t="s">
        <v>245</v>
      </c>
      <c r="D128" s="5">
        <v>-494472000000</v>
      </c>
      <c r="E128" s="5">
        <v>-1232786000000</v>
      </c>
      <c r="F128" s="5">
        <v>-1002415000000</v>
      </c>
      <c r="G128" s="5">
        <v>-610497000000</v>
      </c>
      <c r="I128" s="5">
        <v>-3043274000000</v>
      </c>
      <c r="J128" s="5">
        <v>-2220851000000</v>
      </c>
      <c r="K128" s="5">
        <v>-2363145000000</v>
      </c>
      <c r="L128" s="5">
        <v>-2859303000000</v>
      </c>
      <c r="M128" s="5">
        <v>-1513031000000</v>
      </c>
      <c r="N128" s="5">
        <v>-1127173000000</v>
      </c>
      <c r="O128" s="5">
        <v>-1492557000000</v>
      </c>
      <c r="P128" s="5">
        <v>-1427577000000</v>
      </c>
      <c r="Q128" s="5">
        <v>-1015734000000</v>
      </c>
    </row>
    <row r="129" spans="3:17" ht="15.5" x14ac:dyDescent="0.35">
      <c r="C129" t="s">
        <v>152</v>
      </c>
      <c r="D129" s="5">
        <v>3173000000</v>
      </c>
      <c r="E129" s="5">
        <v>5953000000</v>
      </c>
      <c r="F129" s="5">
        <v>6764000000</v>
      </c>
      <c r="G129" s="5">
        <v>5308000000</v>
      </c>
      <c r="I129" s="5">
        <v>21429000000</v>
      </c>
      <c r="J129" s="5">
        <v>19494000000</v>
      </c>
      <c r="K129" s="5">
        <v>21339000000</v>
      </c>
      <c r="L129" s="5">
        <v>20228000000</v>
      </c>
      <c r="M129" s="5">
        <v>22080000000</v>
      </c>
      <c r="N129" s="5">
        <v>16488000000</v>
      </c>
      <c r="O129" s="5">
        <v>16776000000</v>
      </c>
      <c r="P129" s="5">
        <v>18340000000</v>
      </c>
      <c r="Q129" s="5">
        <v>3883000000</v>
      </c>
    </row>
    <row r="130" spans="3:17" ht="15.5" x14ac:dyDescent="0.35">
      <c r="C130" t="s">
        <v>246</v>
      </c>
      <c r="D130" s="5">
        <v>-51091000000</v>
      </c>
      <c r="E130" s="5">
        <v>-3530000000</v>
      </c>
      <c r="F130" s="5">
        <v>-33088000000</v>
      </c>
      <c r="G130" s="5">
        <v>-12322000000</v>
      </c>
      <c r="K130" s="5">
        <v>-52335000000</v>
      </c>
      <c r="L130" s="5">
        <v>-12670000000</v>
      </c>
      <c r="M130" s="5">
        <v>-128054000000</v>
      </c>
      <c r="N130" s="5">
        <v>-118608000000</v>
      </c>
      <c r="O130" s="5">
        <v>-91881000000</v>
      </c>
    </row>
    <row r="131" spans="3:17" ht="15.5" x14ac:dyDescent="0.35">
      <c r="C131" t="s">
        <v>247</v>
      </c>
      <c r="I131" s="5">
        <v>-26232000000</v>
      </c>
      <c r="J131" s="5">
        <v>-30579000000</v>
      </c>
      <c r="P131" s="5">
        <v>-34863000000</v>
      </c>
      <c r="Q131" s="5">
        <v>-225000000</v>
      </c>
    </row>
    <row r="132" spans="3:17" ht="15.5" x14ac:dyDescent="0.35">
      <c r="C132" t="s">
        <v>248</v>
      </c>
      <c r="I132" s="5">
        <v>-40289000000</v>
      </c>
      <c r="J132" s="5">
        <v>-26273000000</v>
      </c>
      <c r="P132" s="5">
        <v>-34965000000</v>
      </c>
      <c r="Q132" s="5">
        <v>-29626000000</v>
      </c>
    </row>
    <row r="133" spans="3:17" ht="15.5" x14ac:dyDescent="0.35">
      <c r="C133" t="s">
        <v>249</v>
      </c>
      <c r="D133" s="5">
        <v>-51091000000</v>
      </c>
      <c r="E133" s="5">
        <v>-3530000000</v>
      </c>
      <c r="F133" s="5">
        <v>-33088000000</v>
      </c>
      <c r="G133" s="5">
        <v>-12322000000</v>
      </c>
      <c r="I133" s="5">
        <v>-66521000000</v>
      </c>
      <c r="J133" s="5">
        <v>-56852000000</v>
      </c>
      <c r="K133" s="5">
        <v>-52335000000</v>
      </c>
      <c r="L133" s="5">
        <v>-12670000000</v>
      </c>
      <c r="M133" s="5">
        <v>-128054000000</v>
      </c>
      <c r="N133" s="5">
        <v>-118608000000</v>
      </c>
      <c r="O133" s="5">
        <v>-91881000000</v>
      </c>
      <c r="P133" s="5">
        <v>-69828000000</v>
      </c>
      <c r="Q133" s="5">
        <v>-29851000000</v>
      </c>
    </row>
    <row r="134" spans="3:17" ht="15.5" x14ac:dyDescent="0.35">
      <c r="C134" t="s">
        <v>149</v>
      </c>
      <c r="D134" s="5">
        <v>-8453000000</v>
      </c>
      <c r="E134" s="5">
        <v>-8278000000</v>
      </c>
      <c r="F134" s="5">
        <v>-8202000000</v>
      </c>
      <c r="G134" s="5">
        <v>93992000000</v>
      </c>
      <c r="I134" s="5">
        <v>118863000000</v>
      </c>
      <c r="J134" s="5">
        <v>382908000000</v>
      </c>
      <c r="K134" s="5">
        <v>-62131000000</v>
      </c>
      <c r="L134" s="5">
        <v>-199323000000</v>
      </c>
      <c r="M134" s="5">
        <v>81626000000</v>
      </c>
      <c r="N134" s="5">
        <v>121882000000</v>
      </c>
      <c r="O134" s="5">
        <v>-158090000000</v>
      </c>
      <c r="P134" s="5">
        <v>1201594000000</v>
      </c>
      <c r="Q134" s="5">
        <v>-4050000000</v>
      </c>
    </row>
    <row r="135" spans="3:17" ht="15.5" x14ac:dyDescent="0.35">
      <c r="C135" t="s">
        <v>150</v>
      </c>
      <c r="D135" s="5">
        <v>-93249000000</v>
      </c>
      <c r="E135" s="5">
        <v>-20202000000</v>
      </c>
      <c r="F135" s="5">
        <v>-100687000000</v>
      </c>
      <c r="G135" s="5">
        <v>-220115000000</v>
      </c>
      <c r="I135" s="5">
        <v>-431132000000</v>
      </c>
      <c r="J135" s="5">
        <v>-833569000000</v>
      </c>
      <c r="K135" s="5">
        <v>-501414000000</v>
      </c>
      <c r="L135" s="5">
        <v>-644215000000</v>
      </c>
      <c r="M135" s="5">
        <v>-34428000000</v>
      </c>
      <c r="N135" s="5">
        <v>-62857000000</v>
      </c>
      <c r="O135" s="5">
        <v>-233845000000</v>
      </c>
      <c r="P135" s="5">
        <v>-534659000000</v>
      </c>
      <c r="Q135" s="5">
        <v>-46397000000</v>
      </c>
    </row>
    <row r="136" spans="3:17" ht="15.5" x14ac:dyDescent="0.35">
      <c r="C136" t="s">
        <v>250</v>
      </c>
      <c r="P136" s="5">
        <v>-500000000000</v>
      </c>
    </row>
    <row r="137" spans="3:17" ht="15.5" x14ac:dyDescent="0.35">
      <c r="C137" t="s">
        <v>251</v>
      </c>
    </row>
    <row r="138" spans="3:17" ht="15.5" x14ac:dyDescent="0.35">
      <c r="C138" t="s">
        <v>158</v>
      </c>
      <c r="D138" s="5">
        <v>-3733000000</v>
      </c>
      <c r="E138" s="5">
        <v>-6108000000</v>
      </c>
      <c r="F138" s="5">
        <v>-578016000000</v>
      </c>
      <c r="G138" s="5">
        <v>-10205000000</v>
      </c>
      <c r="I138" s="5">
        <v>-612152000000</v>
      </c>
      <c r="J138" s="5">
        <v>-122948000000</v>
      </c>
      <c r="K138" s="5">
        <v>-71415000000</v>
      </c>
      <c r="L138" s="5">
        <v>-94300000000</v>
      </c>
      <c r="M138" s="5">
        <v>-72301000000</v>
      </c>
      <c r="N138" s="5">
        <v>-3442000000</v>
      </c>
      <c r="O138" s="5">
        <v>-47770000000</v>
      </c>
      <c r="P138" s="5">
        <v>-29841000000</v>
      </c>
      <c r="Q138" s="5">
        <v>-53663000000</v>
      </c>
    </row>
    <row r="139" spans="3:17" ht="15.5" x14ac:dyDescent="0.35">
      <c r="C139" t="s">
        <v>252</v>
      </c>
      <c r="O139" s="5">
        <v>-936000000</v>
      </c>
      <c r="P139" s="5">
        <v>-11402000000</v>
      </c>
      <c r="Q139" s="5">
        <v>-202000000</v>
      </c>
    </row>
    <row r="140" spans="3:17" ht="15.5" x14ac:dyDescent="0.35">
      <c r="C140" t="s">
        <v>253</v>
      </c>
    </row>
    <row r="141" spans="3:17" ht="15.5" x14ac:dyDescent="0.35">
      <c r="C141" t="s">
        <v>254</v>
      </c>
      <c r="D141" s="5">
        <v>-64351000000</v>
      </c>
      <c r="E141" s="5">
        <v>-14246000000</v>
      </c>
      <c r="F141" s="5">
        <v>-58337000000</v>
      </c>
      <c r="G141" s="5">
        <v>-209600000000</v>
      </c>
      <c r="I141" s="5">
        <v>-305481000000</v>
      </c>
      <c r="J141" s="5">
        <v>-269769000000</v>
      </c>
      <c r="K141" s="5">
        <v>-392729000000</v>
      </c>
      <c r="L141" s="5">
        <v>-397323000000</v>
      </c>
      <c r="M141" s="5">
        <v>-370000000</v>
      </c>
      <c r="N141" s="5">
        <v>-21457000000</v>
      </c>
    </row>
    <row r="142" spans="3:17" ht="15.5" x14ac:dyDescent="0.35">
      <c r="C142" t="s">
        <v>255</v>
      </c>
      <c r="D142" s="5">
        <v>-25212000000</v>
      </c>
      <c r="F142" s="5">
        <v>-95357000000</v>
      </c>
      <c r="I142" s="5">
        <v>-95357000000</v>
      </c>
      <c r="J142" s="5">
        <v>-201843000000</v>
      </c>
    </row>
    <row r="143" spans="3:17" ht="15.5" x14ac:dyDescent="0.35">
      <c r="C143" t="s">
        <v>256</v>
      </c>
      <c r="D143" s="5">
        <v>47000000</v>
      </c>
      <c r="E143" s="5">
        <v>152000000</v>
      </c>
      <c r="F143" s="5">
        <v>647000000</v>
      </c>
      <c r="G143" s="5">
        <v>-310000000</v>
      </c>
      <c r="I143" s="5">
        <v>1482000000</v>
      </c>
      <c r="J143" s="5">
        <v>8330000000</v>
      </c>
      <c r="K143" s="5">
        <v>7641000000</v>
      </c>
      <c r="L143" s="5">
        <v>510000000</v>
      </c>
    </row>
    <row r="144" spans="3:17" ht="15.5" x14ac:dyDescent="0.35">
      <c r="C144" t="s">
        <v>257</v>
      </c>
      <c r="P144" s="5">
        <v>6055000000</v>
      </c>
    </row>
    <row r="145" spans="3:17" ht="15.5" x14ac:dyDescent="0.35">
      <c r="C145" t="s">
        <v>258</v>
      </c>
      <c r="J145" s="5">
        <v>-97850000000</v>
      </c>
    </row>
    <row r="146" spans="3:17" ht="15.5" x14ac:dyDescent="0.35">
      <c r="C146" t="s">
        <v>259</v>
      </c>
      <c r="Q146" s="5">
        <v>-6000000000</v>
      </c>
    </row>
    <row r="147" spans="3:17" ht="15.5" x14ac:dyDescent="0.35">
      <c r="C147" t="s">
        <v>260</v>
      </c>
      <c r="Q147" s="5">
        <v>-35973000000</v>
      </c>
    </row>
    <row r="148" spans="3:17" ht="15.5" x14ac:dyDescent="0.35">
      <c r="C148" t="s">
        <v>261</v>
      </c>
    </row>
    <row r="149" spans="3:17" ht="15.5" x14ac:dyDescent="0.35">
      <c r="C149" t="s">
        <v>262</v>
      </c>
      <c r="F149" s="5">
        <v>580376000000</v>
      </c>
      <c r="I149" s="5">
        <v>580376000000</v>
      </c>
      <c r="J149" s="5">
        <v>161294000000</v>
      </c>
      <c r="M149" s="5">
        <v>38000000000</v>
      </c>
      <c r="N149" s="5">
        <v>-38000000000</v>
      </c>
      <c r="O149" s="5">
        <v>164000000</v>
      </c>
    </row>
    <row r="150" spans="3:17" ht="15.5" x14ac:dyDescent="0.35">
      <c r="C150" t="s">
        <v>263</v>
      </c>
      <c r="K150" s="5">
        <v>285000000</v>
      </c>
      <c r="L150" s="5">
        <v>-318000000</v>
      </c>
    </row>
    <row r="151" spans="3:17" ht="15.5" x14ac:dyDescent="0.35">
      <c r="C151" t="s">
        <v>264</v>
      </c>
      <c r="L151" s="5">
        <v>-5280000000</v>
      </c>
    </row>
    <row r="152" spans="3:17" ht="15.5" x14ac:dyDescent="0.35">
      <c r="C152" t="s">
        <v>265</v>
      </c>
      <c r="Q152" s="5">
        <v>35973000000</v>
      </c>
    </row>
    <row r="153" spans="3:17" ht="15.5" x14ac:dyDescent="0.35">
      <c r="C153" t="s">
        <v>266</v>
      </c>
      <c r="M153" s="5">
        <v>243000000</v>
      </c>
      <c r="N153" s="5">
        <v>42000000</v>
      </c>
      <c r="O153" s="5">
        <v>697000000</v>
      </c>
      <c r="P153" s="5">
        <v>529000000</v>
      </c>
      <c r="Q153" s="5">
        <v>254000000</v>
      </c>
    </row>
    <row r="154" spans="3:17" ht="15.5" x14ac:dyDescent="0.35">
      <c r="C154" t="s">
        <v>161</v>
      </c>
      <c r="D154" s="5">
        <v>-8453000000</v>
      </c>
      <c r="E154" s="5">
        <v>-8278000000</v>
      </c>
      <c r="F154" s="5">
        <v>-8202000000</v>
      </c>
      <c r="G154" s="5">
        <v>93992000000</v>
      </c>
      <c r="I154" s="5">
        <v>118863000000</v>
      </c>
      <c r="J154" s="5">
        <v>382908000000</v>
      </c>
      <c r="K154" s="5">
        <v>-62131000000</v>
      </c>
      <c r="L154" s="5">
        <v>-199323000000</v>
      </c>
      <c r="M154" s="5">
        <v>81626000000</v>
      </c>
      <c r="N154" s="5">
        <v>121882000000</v>
      </c>
      <c r="O154" s="5">
        <v>-158090000000</v>
      </c>
      <c r="P154" s="5">
        <v>1201594000000</v>
      </c>
      <c r="Q154" s="5">
        <v>-4050000000</v>
      </c>
    </row>
    <row r="155" spans="3:17" ht="15.5" x14ac:dyDescent="0.35">
      <c r="C155" t="s">
        <v>267</v>
      </c>
      <c r="P155" s="5">
        <v>753724000000</v>
      </c>
    </row>
    <row r="156" spans="3:17" ht="15.5" x14ac:dyDescent="0.35">
      <c r="C156" t="s">
        <v>268</v>
      </c>
      <c r="I156" s="5">
        <v>50000000000</v>
      </c>
      <c r="J156" s="5">
        <v>461022000000</v>
      </c>
    </row>
    <row r="157" spans="3:17" ht="15.5" x14ac:dyDescent="0.35">
      <c r="C157" t="s">
        <v>269</v>
      </c>
      <c r="G157" s="5">
        <v>100000000000</v>
      </c>
      <c r="I157" s="5">
        <v>100000000000</v>
      </c>
      <c r="M157" s="5">
        <v>250000000000</v>
      </c>
      <c r="O157" s="5">
        <v>514155000000</v>
      </c>
    </row>
    <row r="158" spans="3:17" ht="15.5" x14ac:dyDescent="0.35">
      <c r="C158" t="s">
        <v>270</v>
      </c>
      <c r="J158" s="5">
        <v>-49500000000</v>
      </c>
      <c r="O158" s="5">
        <v>-450000000000</v>
      </c>
    </row>
    <row r="159" spans="3:17" ht="15.5" x14ac:dyDescent="0.35">
      <c r="C159" t="s">
        <v>271</v>
      </c>
      <c r="D159" s="5">
        <v>-8453000000</v>
      </c>
      <c r="E159" s="5">
        <v>-8278000000</v>
      </c>
      <c r="F159" s="5">
        <v>-9142000000</v>
      </c>
      <c r="G159" s="5">
        <v>-5983000000</v>
      </c>
      <c r="I159" s="5">
        <v>-31137000000</v>
      </c>
      <c r="J159" s="5">
        <v>-28614000000</v>
      </c>
      <c r="K159" s="5">
        <v>-59113000000</v>
      </c>
      <c r="L159" s="5">
        <v>-191353000000</v>
      </c>
      <c r="M159" s="5">
        <v>-127884000000</v>
      </c>
      <c r="N159" s="5">
        <v>-56518000000</v>
      </c>
      <c r="O159" s="5">
        <v>-113410000000</v>
      </c>
    </row>
    <row r="160" spans="3:17" ht="15.5" x14ac:dyDescent="0.35">
      <c r="C160" t="s">
        <v>168</v>
      </c>
      <c r="K160" s="5">
        <v>-3018000000</v>
      </c>
      <c r="L160" s="5">
        <v>-5420000000</v>
      </c>
    </row>
    <row r="161" spans="2:17" ht="15.5" x14ac:dyDescent="0.35">
      <c r="C161" t="s">
        <v>272</v>
      </c>
      <c r="O161" s="5">
        <v>3410000000</v>
      </c>
      <c r="P161" s="5">
        <v>2608000000</v>
      </c>
      <c r="Q161" s="5">
        <v>935000000</v>
      </c>
    </row>
    <row r="162" spans="2:17" ht="15.5" x14ac:dyDescent="0.35">
      <c r="C162" t="s">
        <v>273</v>
      </c>
      <c r="F162" s="5">
        <v>940000000</v>
      </c>
      <c r="G162" s="5">
        <v>-25000000</v>
      </c>
      <c r="M162" s="5">
        <v>-996000000</v>
      </c>
      <c r="N162" s="5">
        <v>-1571000000</v>
      </c>
      <c r="O162" s="5">
        <v>-3003000000</v>
      </c>
      <c r="P162" s="5">
        <v>-1444000000</v>
      </c>
      <c r="Q162" s="5">
        <v>-985000000</v>
      </c>
    </row>
    <row r="163" spans="2:17" ht="15.5" x14ac:dyDescent="0.35">
      <c r="C163" t="s">
        <v>274</v>
      </c>
      <c r="M163" s="5">
        <v>164383000000</v>
      </c>
    </row>
    <row r="164" spans="2:17" ht="15.5" x14ac:dyDescent="0.35">
      <c r="C164" t="s">
        <v>275</v>
      </c>
      <c r="M164" s="5">
        <v>9534000000</v>
      </c>
      <c r="N164" s="5">
        <v>-9534000000</v>
      </c>
    </row>
    <row r="165" spans="2:17" ht="15.5" x14ac:dyDescent="0.35">
      <c r="C165" t="s">
        <v>276</v>
      </c>
      <c r="M165" s="5">
        <v>-22889000000</v>
      </c>
      <c r="O165" s="5">
        <v>-109242000000</v>
      </c>
    </row>
    <row r="166" spans="2:17" ht="15.5" x14ac:dyDescent="0.35">
      <c r="C166" t="s">
        <v>277</v>
      </c>
      <c r="L166" s="5">
        <v>-2550000000</v>
      </c>
      <c r="M166" s="5">
        <v>-522000000</v>
      </c>
      <c r="N166" s="5">
        <v>-495000000</v>
      </c>
    </row>
    <row r="167" spans="2:17" ht="15.5" x14ac:dyDescent="0.35">
      <c r="C167" t="s">
        <v>278</v>
      </c>
      <c r="Q167" s="5">
        <v>-4000000000</v>
      </c>
    </row>
    <row r="168" spans="2:17" ht="15.5" x14ac:dyDescent="0.35">
      <c r="C168" t="s">
        <v>279</v>
      </c>
    </row>
    <row r="169" spans="2:17" ht="15.5" x14ac:dyDescent="0.35">
      <c r="C169" t="s">
        <v>173</v>
      </c>
      <c r="D169" s="5">
        <v>126231000000</v>
      </c>
      <c r="E169" s="5">
        <v>-20280000000</v>
      </c>
      <c r="F169" s="5">
        <v>59844000000</v>
      </c>
      <c r="G169" s="5">
        <v>74971000000</v>
      </c>
      <c r="I169" s="5">
        <v>120902000000</v>
      </c>
      <c r="J169" s="5">
        <v>-48090000000</v>
      </c>
      <c r="K169" s="5">
        <v>25450000000</v>
      </c>
      <c r="L169" s="5">
        <v>-103230000000</v>
      </c>
      <c r="M169" s="5">
        <v>253918000000</v>
      </c>
      <c r="N169" s="5">
        <v>202036000000</v>
      </c>
      <c r="O169" s="5">
        <v>-316266000000</v>
      </c>
      <c r="P169" s="5">
        <v>413030000000</v>
      </c>
      <c r="Q169" s="5">
        <v>1488000000</v>
      </c>
    </row>
    <row r="170" spans="2:17" ht="15.5" x14ac:dyDescent="0.35">
      <c r="C170" t="s">
        <v>176</v>
      </c>
      <c r="E170" s="5">
        <v>689148000000</v>
      </c>
      <c r="I170" s="5">
        <v>568246000000</v>
      </c>
      <c r="J170" s="5">
        <v>616336000000</v>
      </c>
      <c r="K170" s="5">
        <v>590886000000</v>
      </c>
      <c r="L170" s="5">
        <v>694116000000</v>
      </c>
      <c r="M170" s="5">
        <v>396493000000</v>
      </c>
      <c r="N170" s="5">
        <v>194457000000</v>
      </c>
      <c r="O170" s="5">
        <v>510723000000</v>
      </c>
      <c r="P170" s="5">
        <v>97693000000</v>
      </c>
      <c r="Q170" s="5">
        <v>96205000000</v>
      </c>
    </row>
    <row r="171" spans="2:17" ht="15.5" x14ac:dyDescent="0.35">
      <c r="C171" t="s">
        <v>177</v>
      </c>
      <c r="D171" s="5">
        <v>126231000000</v>
      </c>
      <c r="E171" s="5">
        <v>668868000000</v>
      </c>
      <c r="F171" s="5">
        <v>59844000000</v>
      </c>
      <c r="G171" s="5">
        <v>74971000000</v>
      </c>
      <c r="I171" s="5">
        <v>689148000000</v>
      </c>
      <c r="J171" s="5">
        <v>568246000000</v>
      </c>
      <c r="K171" s="5">
        <v>616336000000</v>
      </c>
      <c r="L171" s="5">
        <v>590886000000</v>
      </c>
      <c r="M171" s="5">
        <v>650411000000</v>
      </c>
      <c r="N171" s="5">
        <v>396493000000</v>
      </c>
      <c r="O171" s="5">
        <v>194457000000</v>
      </c>
      <c r="P171" s="5">
        <v>510723000000</v>
      </c>
      <c r="Q171" s="5">
        <v>97693000000</v>
      </c>
    </row>
    <row r="173" spans="2:17" ht="15.5" x14ac:dyDescent="0.35">
      <c r="B173" t="s">
        <v>178</v>
      </c>
      <c r="C173" t="s">
        <v>12</v>
      </c>
      <c r="D173" s="5">
        <v>12140000000</v>
      </c>
      <c r="E173" s="5">
        <v>12140000000</v>
      </c>
      <c r="F173" s="5">
        <v>12140000000</v>
      </c>
      <c r="G173" s="5">
        <v>12140000000</v>
      </c>
      <c r="I173" s="5">
        <v>12140000000</v>
      </c>
      <c r="J173" s="5">
        <v>12140000000</v>
      </c>
      <c r="K173" s="5">
        <v>12140000000</v>
      </c>
      <c r="L173" s="5">
        <v>11440000000</v>
      </c>
      <c r="M173" s="5">
        <v>11440000000</v>
      </c>
      <c r="N173" s="5">
        <v>5200000000</v>
      </c>
      <c r="O173" s="5">
        <v>5200000000</v>
      </c>
      <c r="P173" s="5">
        <v>5200000000</v>
      </c>
      <c r="Q173" s="5">
        <v>220000000</v>
      </c>
    </row>
    <row r="174" spans="2:17" ht="15.5" x14ac:dyDescent="0.35">
      <c r="C174" t="s">
        <v>179</v>
      </c>
      <c r="D174" s="6">
        <v>10.039999999999999</v>
      </c>
      <c r="E174" s="6">
        <v>13.39</v>
      </c>
      <c r="F174" s="6">
        <v>47.1</v>
      </c>
      <c r="G174" s="6">
        <v>7.12</v>
      </c>
    </row>
    <row r="175" spans="2:17" ht="15.5" x14ac:dyDescent="0.35">
      <c r="C175" t="s">
        <v>180</v>
      </c>
      <c r="D175" s="6">
        <v>45.42</v>
      </c>
      <c r="E175" s="6">
        <v>47.05</v>
      </c>
      <c r="F175" s="6">
        <v>8.92</v>
      </c>
      <c r="G175" s="6">
        <v>73.739999999999995</v>
      </c>
    </row>
    <row r="176" spans="2:17" ht="15.5" x14ac:dyDescent="0.35">
      <c r="C176" t="s">
        <v>64</v>
      </c>
      <c r="D176" s="6">
        <v>5.9</v>
      </c>
      <c r="E176" s="6">
        <v>7.18</v>
      </c>
      <c r="F176" s="6">
        <v>5.44</v>
      </c>
      <c r="G176" s="6">
        <v>6.26</v>
      </c>
    </row>
    <row r="177" spans="3:7" ht="15.5" x14ac:dyDescent="0.35">
      <c r="C177" t="s">
        <v>181</v>
      </c>
      <c r="D177" s="5">
        <v>245630000000</v>
      </c>
      <c r="E177" s="5">
        <v>270190000000</v>
      </c>
      <c r="F177" s="5">
        <v>206700000000</v>
      </c>
      <c r="G177" s="5">
        <v>181960000000</v>
      </c>
    </row>
    <row r="178" spans="3:7" ht="15.5" x14ac:dyDescent="0.35">
      <c r="C178" t="s">
        <v>182</v>
      </c>
      <c r="D178" s="6">
        <v>1.4199999999999999E-2</v>
      </c>
      <c r="E178" s="6">
        <v>1.9299999999999998E-2</v>
      </c>
      <c r="F178" s="6">
        <v>6.7799999999999999E-2</v>
      </c>
      <c r="G178" s="6">
        <v>1.03E-2</v>
      </c>
    </row>
    <row r="179" spans="3:7" ht="15.5" x14ac:dyDescent="0.35">
      <c r="C179" t="s">
        <v>183</v>
      </c>
      <c r="D179" s="6">
        <v>1.78E-2</v>
      </c>
      <c r="E179" s="6">
        <v>2.41E-2</v>
      </c>
      <c r="F179" s="6">
        <v>8.6599999999999996E-2</v>
      </c>
      <c r="G179" s="6">
        <v>1.2E-2</v>
      </c>
    </row>
    <row r="180" spans="3:7" ht="15.5" x14ac:dyDescent="0.35">
      <c r="C180" t="s">
        <v>184</v>
      </c>
      <c r="D180" s="6">
        <v>1.8500000000000003E-2</v>
      </c>
      <c r="E180" s="6">
        <v>2.1499999999999998E-2</v>
      </c>
      <c r="F180" s="6">
        <v>2.7000000000000003E-2</v>
      </c>
      <c r="G180" s="6">
        <v>1.1699999999999999E-2</v>
      </c>
    </row>
    <row r="181" spans="3:7" ht="15.5" x14ac:dyDescent="0.35">
      <c r="C181" t="s">
        <v>185</v>
      </c>
      <c r="D181" s="6">
        <v>40.43</v>
      </c>
      <c r="E181" s="6">
        <v>45.07</v>
      </c>
      <c r="F181" s="6">
        <v>50.28</v>
      </c>
      <c r="G181" s="6">
        <v>189.03</v>
      </c>
    </row>
    <row r="182" spans="3:7" ht="15.5" x14ac:dyDescent="0.35">
      <c r="C182" t="s">
        <v>186</v>
      </c>
      <c r="D182" s="5">
        <v>7087000000000</v>
      </c>
      <c r="E182" s="5">
        <v>7003000000000</v>
      </c>
      <c r="F182" s="5">
        <v>6852000000000</v>
      </c>
      <c r="G182" s="5">
        <v>7335000000000</v>
      </c>
    </row>
    <row r="183" spans="3:7" ht="15.5" x14ac:dyDescent="0.35">
      <c r="C183" t="s">
        <v>187</v>
      </c>
      <c r="D183" s="6">
        <v>0.81</v>
      </c>
      <c r="E183" s="6">
        <v>1.1299999999999999</v>
      </c>
      <c r="F183" s="6">
        <v>0.77</v>
      </c>
      <c r="G183" s="6">
        <v>0.88</v>
      </c>
    </row>
    <row r="184" spans="3:7" ht="15.5" x14ac:dyDescent="0.35">
      <c r="C184" t="s">
        <v>188</v>
      </c>
      <c r="D184" s="6">
        <v>563.89</v>
      </c>
      <c r="E184" s="6">
        <v>556.44000000000005</v>
      </c>
      <c r="F184" s="6">
        <v>544.07000000000005</v>
      </c>
      <c r="G184" s="6">
        <v>594.53</v>
      </c>
    </row>
    <row r="185" spans="3:7" ht="15.5" x14ac:dyDescent="0.35">
      <c r="C185" t="s">
        <v>189</v>
      </c>
      <c r="D185" s="6">
        <v>1.24</v>
      </c>
      <c r="E185" s="6">
        <v>1.73</v>
      </c>
      <c r="F185" s="6">
        <v>1.2</v>
      </c>
      <c r="G185" s="6">
        <v>1.3</v>
      </c>
    </row>
    <row r="186" spans="3:7" ht="15.5" x14ac:dyDescent="0.35">
      <c r="C186" t="s">
        <v>190</v>
      </c>
      <c r="D186" s="6">
        <v>368.01</v>
      </c>
      <c r="E186" s="6">
        <v>364.2</v>
      </c>
      <c r="F186" s="6">
        <v>349.1</v>
      </c>
      <c r="G186" s="6">
        <v>404.4</v>
      </c>
    </row>
    <row r="187" spans="3:7" ht="15.5" x14ac:dyDescent="0.35">
      <c r="C187" t="s">
        <v>191</v>
      </c>
      <c r="D187" s="5">
        <v>26000000000</v>
      </c>
      <c r="E187" s="5">
        <v>29000000000</v>
      </c>
      <c r="F187" s="5">
        <v>32000000000</v>
      </c>
      <c r="G187" s="5">
        <v>32000000000</v>
      </c>
    </row>
    <row r="188" spans="3:7" ht="15.5" x14ac:dyDescent="0.35">
      <c r="C188" t="s">
        <v>192</v>
      </c>
      <c r="D188" s="5">
        <v>232000000000</v>
      </c>
      <c r="E188" s="5">
        <v>237000000000</v>
      </c>
      <c r="F188" s="5">
        <v>242000000000</v>
      </c>
      <c r="G188" s="5">
        <v>250000000000</v>
      </c>
    </row>
    <row r="189" spans="3:7" ht="15.5" x14ac:dyDescent="0.35">
      <c r="C189" t="s">
        <v>193</v>
      </c>
      <c r="D189" s="5">
        <v>6843000000000</v>
      </c>
      <c r="E189" s="5">
        <v>6753000000000</v>
      </c>
      <c r="F189" s="5">
        <v>6602000000000</v>
      </c>
      <c r="G189" s="5">
        <v>7215000000000</v>
      </c>
    </row>
    <row r="190" spans="3:7" ht="15.5" x14ac:dyDescent="0.35">
      <c r="C190" t="s">
        <v>24</v>
      </c>
      <c r="D190" s="5">
        <v>258000000000</v>
      </c>
      <c r="E190" s="5">
        <v>266000000000</v>
      </c>
      <c r="F190" s="5">
        <v>274000000000</v>
      </c>
      <c r="G190" s="5">
        <v>283000000000</v>
      </c>
    </row>
    <row r="191" spans="3:7" ht="15.5" x14ac:dyDescent="0.35">
      <c r="C191" t="s">
        <v>21</v>
      </c>
      <c r="D191" s="5">
        <v>-537000000000</v>
      </c>
      <c r="E191" s="5">
        <v>-403000000000</v>
      </c>
      <c r="F191" s="5">
        <v>-415000000000</v>
      </c>
      <c r="G191" s="5">
        <v>-347000000000</v>
      </c>
    </row>
    <row r="192" spans="3:7" ht="15.5" x14ac:dyDescent="0.35">
      <c r="C192" t="s">
        <v>194</v>
      </c>
      <c r="D192" s="5">
        <v>2054000000000</v>
      </c>
      <c r="E192" s="5">
        <v>1937000000000</v>
      </c>
      <c r="F192" s="5">
        <v>1683000000000</v>
      </c>
      <c r="G192" s="5">
        <v>2718000000000</v>
      </c>
    </row>
    <row r="193" spans="3:17" ht="15.5" x14ac:dyDescent="0.35">
      <c r="C193" t="s">
        <v>195</v>
      </c>
      <c r="D193" s="5">
        <v>220000000000</v>
      </c>
      <c r="E193" s="5">
        <v>16000000000</v>
      </c>
      <c r="F193" s="5">
        <v>169000000000</v>
      </c>
      <c r="G193" s="5">
        <v>201000000000</v>
      </c>
    </row>
    <row r="194" spans="3:17" ht="15.5" x14ac:dyDescent="0.35">
      <c r="C194" t="s">
        <v>196</v>
      </c>
      <c r="D194" s="5">
        <v>-68000000000</v>
      </c>
      <c r="E194" s="5">
        <v>-20000000000</v>
      </c>
      <c r="F194" s="5">
        <v>-636000000000</v>
      </c>
      <c r="G194" s="5">
        <v>-220000000000</v>
      </c>
    </row>
    <row r="195" spans="3:17" ht="15.5" x14ac:dyDescent="0.35">
      <c r="C195" t="s">
        <v>13</v>
      </c>
      <c r="D195" s="5">
        <v>152000000000</v>
      </c>
      <c r="E195" s="5">
        <v>-5000000000</v>
      </c>
      <c r="F195" s="5">
        <v>-468000000000</v>
      </c>
      <c r="G195" s="5">
        <v>-19000000000</v>
      </c>
    </row>
    <row r="196" spans="3:17" ht="15.5" x14ac:dyDescent="0.35">
      <c r="C196" t="s">
        <v>16</v>
      </c>
      <c r="D196" s="6">
        <v>12.54</v>
      </c>
      <c r="E196" s="6">
        <v>-0.37</v>
      </c>
      <c r="F196" s="6">
        <v>-38.53</v>
      </c>
      <c r="G196" s="6">
        <v>-1.54</v>
      </c>
    </row>
    <row r="197" spans="3:17" ht="15.5" x14ac:dyDescent="0.35">
      <c r="C197" t="s">
        <v>49</v>
      </c>
      <c r="I197" s="6">
        <v>80.34</v>
      </c>
      <c r="J197" s="6">
        <v>32.770000000000003</v>
      </c>
      <c r="K197" s="6">
        <v>21.75</v>
      </c>
      <c r="L197" s="6">
        <v>29.69</v>
      </c>
      <c r="M197" s="6">
        <v>26.22</v>
      </c>
      <c r="N197" s="6">
        <v>32.11</v>
      </c>
      <c r="O197" s="6">
        <v>40.64</v>
      </c>
      <c r="P197" s="6">
        <v>40.53</v>
      </c>
      <c r="Q197" s="6">
        <v>546.92999999999995</v>
      </c>
    </row>
    <row r="198" spans="3:17" ht="15.5" x14ac:dyDescent="0.35">
      <c r="C198" t="s">
        <v>63</v>
      </c>
      <c r="I198" s="6">
        <v>5.23</v>
      </c>
      <c r="J198" s="6">
        <v>25.63</v>
      </c>
      <c r="K198" s="6">
        <v>137.93</v>
      </c>
      <c r="L198" s="6">
        <v>162.34</v>
      </c>
      <c r="M198" s="6">
        <v>94.58</v>
      </c>
      <c r="N198" s="6">
        <v>5.57</v>
      </c>
      <c r="O198" s="6">
        <v>9.84</v>
      </c>
      <c r="P198" s="6">
        <v>7.7</v>
      </c>
      <c r="Q198" s="5">
        <v>0</v>
      </c>
    </row>
    <row r="199" spans="3:17" ht="15.5" x14ac:dyDescent="0.35">
      <c r="C199" t="s">
        <v>66</v>
      </c>
      <c r="I199" s="6">
        <v>1.33</v>
      </c>
      <c r="J199" s="6">
        <v>3.15</v>
      </c>
      <c r="K199" s="6">
        <v>12.33</v>
      </c>
      <c r="L199" s="6">
        <v>15.68</v>
      </c>
      <c r="M199" s="6">
        <v>15.65</v>
      </c>
      <c r="N199" s="6">
        <v>0.67</v>
      </c>
      <c r="O199" s="6">
        <v>1.17</v>
      </c>
      <c r="P199" s="6">
        <v>1.08</v>
      </c>
      <c r="Q199" s="5">
        <v>0</v>
      </c>
    </row>
    <row r="200" spans="3:17" ht="15.5" x14ac:dyDescent="0.35">
      <c r="C200" t="s">
        <v>197</v>
      </c>
      <c r="I200" s="5">
        <v>908570000000</v>
      </c>
      <c r="J200" s="5">
        <v>724900000000</v>
      </c>
      <c r="K200" s="5">
        <v>622370000000</v>
      </c>
      <c r="L200" s="5">
        <v>738590000000</v>
      </c>
      <c r="M200" s="6">
        <v>547789999999.99994</v>
      </c>
      <c r="N200" s="5">
        <v>314200000000</v>
      </c>
      <c r="O200" s="5">
        <v>346890000000</v>
      </c>
      <c r="P200" s="5">
        <v>336780000000</v>
      </c>
    </row>
    <row r="201" spans="3:17" ht="15.5" x14ac:dyDescent="0.35">
      <c r="C201" t="s">
        <v>198</v>
      </c>
      <c r="I201" s="6">
        <v>0.11560000000000001</v>
      </c>
      <c r="J201" s="6">
        <v>5.4000000000000006E-2</v>
      </c>
      <c r="K201" s="6">
        <v>3.9199999999999999E-2</v>
      </c>
      <c r="L201" s="6">
        <v>5.2000000000000005E-2</v>
      </c>
      <c r="M201" s="6">
        <v>4.4699999999999997E-2</v>
      </c>
      <c r="N201" s="6">
        <v>7.2400000000000006E-2</v>
      </c>
      <c r="O201" s="6">
        <v>0.1007</v>
      </c>
      <c r="P201" s="6">
        <v>0.10800000000000001</v>
      </c>
      <c r="Q201" s="6">
        <v>0.13869999999999999</v>
      </c>
    </row>
    <row r="202" spans="3:17" ht="15.5" x14ac:dyDescent="0.35">
      <c r="C202" t="s">
        <v>199</v>
      </c>
      <c r="I202" s="6">
        <v>0.1477</v>
      </c>
      <c r="J202" s="6">
        <v>6.9599999999999995E-2</v>
      </c>
      <c r="K202" s="6">
        <v>4.5999999999999999E-2</v>
      </c>
      <c r="L202" s="6">
        <v>0.1618</v>
      </c>
      <c r="M202" s="6">
        <v>0.11199999999999999</v>
      </c>
      <c r="N202" s="6">
        <v>0.10859999999999999</v>
      </c>
      <c r="O202" s="6">
        <v>0.1547</v>
      </c>
      <c r="P202" s="6">
        <v>0.1666</v>
      </c>
      <c r="Q202" s="6">
        <v>0.2969</v>
      </c>
    </row>
    <row r="203" spans="3:17" ht="15.5" x14ac:dyDescent="0.35">
      <c r="C203" t="s">
        <v>200</v>
      </c>
      <c r="I203" s="6">
        <v>9.3200000000000005E-2</v>
      </c>
      <c r="J203" s="6">
        <v>6.4500000000000002E-2</v>
      </c>
      <c r="K203" s="6">
        <v>6.8400000000000002E-2</v>
      </c>
      <c r="L203" s="6">
        <v>0.1603</v>
      </c>
      <c r="M203" s="6">
        <v>0.1699</v>
      </c>
      <c r="N203" s="6">
        <v>0.1613</v>
      </c>
      <c r="O203" s="6">
        <v>0.21710000000000002</v>
      </c>
      <c r="P203" s="6">
        <v>0.35600000000000004</v>
      </c>
      <c r="Q203" s="6">
        <v>0.74809999999999999</v>
      </c>
    </row>
    <row r="204" spans="3:17" ht="15.5" x14ac:dyDescent="0.35">
      <c r="C204" t="s">
        <v>201</v>
      </c>
      <c r="I204" s="6">
        <v>95.93</v>
      </c>
      <c r="J204" s="6">
        <v>41.88</v>
      </c>
      <c r="K204" s="6">
        <v>20.329999999999998</v>
      </c>
      <c r="L204" s="6">
        <v>13.04</v>
      </c>
      <c r="M204" s="6">
        <v>10.71</v>
      </c>
      <c r="N204" s="6">
        <v>4.41</v>
      </c>
      <c r="O204" s="6">
        <v>6.37</v>
      </c>
      <c r="P204" s="6">
        <v>7.14</v>
      </c>
      <c r="Q204" s="6">
        <v>279.41000000000003</v>
      </c>
    </row>
    <row r="205" spans="3:17" ht="15.5" x14ac:dyDescent="0.35">
      <c r="C205" t="s">
        <v>60</v>
      </c>
      <c r="I205" s="6">
        <v>0.77</v>
      </c>
      <c r="J205" s="6">
        <v>1.78</v>
      </c>
      <c r="K205" s="6">
        <v>6.34</v>
      </c>
      <c r="L205" s="6">
        <v>26.27</v>
      </c>
      <c r="M205" s="6">
        <v>10.6</v>
      </c>
      <c r="N205" s="6">
        <v>0.61</v>
      </c>
      <c r="O205" s="6">
        <v>1.52</v>
      </c>
      <c r="P205" s="6">
        <v>1.28</v>
      </c>
      <c r="Q205" s="5">
        <v>0</v>
      </c>
    </row>
    <row r="206" spans="3:17" ht="15.5" x14ac:dyDescent="0.35">
      <c r="C206" t="s">
        <v>57</v>
      </c>
      <c r="I206" s="6">
        <v>544.07000000000005</v>
      </c>
      <c r="J206" s="6">
        <v>470.75</v>
      </c>
      <c r="K206" s="6">
        <v>473.4</v>
      </c>
      <c r="L206" s="6">
        <v>183.45</v>
      </c>
      <c r="M206" s="6">
        <v>234.04</v>
      </c>
      <c r="N206" s="6">
        <v>295.56</v>
      </c>
      <c r="O206" s="6">
        <v>262.66000000000003</v>
      </c>
      <c r="P206" s="6">
        <v>243.18</v>
      </c>
      <c r="Q206" s="6">
        <v>1842.21</v>
      </c>
    </row>
    <row r="207" spans="3:17" ht="15.5" x14ac:dyDescent="0.35">
      <c r="C207" t="s">
        <v>202</v>
      </c>
      <c r="I207" s="6">
        <v>1.2</v>
      </c>
      <c r="J207" s="6">
        <v>3.16</v>
      </c>
      <c r="K207" s="6">
        <v>11.01</v>
      </c>
      <c r="L207" s="6">
        <v>-787.58</v>
      </c>
      <c r="M207" s="6">
        <v>11.97</v>
      </c>
      <c r="N207" s="6">
        <v>0.76</v>
      </c>
      <c r="O207" s="5">
        <v>2</v>
      </c>
      <c r="P207" s="6">
        <v>1.76</v>
      </c>
      <c r="Q207" s="5">
        <v>0</v>
      </c>
    </row>
    <row r="208" spans="3:17" ht="15.5" x14ac:dyDescent="0.35">
      <c r="C208" t="s">
        <v>203</v>
      </c>
      <c r="I208" s="6">
        <v>349.1</v>
      </c>
      <c r="J208" s="6">
        <v>265.98</v>
      </c>
      <c r="K208" s="6">
        <v>272.45999999999998</v>
      </c>
      <c r="L208" s="6">
        <v>-6.12</v>
      </c>
      <c r="M208" s="6">
        <v>207.19</v>
      </c>
      <c r="N208" s="6">
        <v>236.42</v>
      </c>
      <c r="O208" s="6">
        <v>199.66</v>
      </c>
      <c r="P208" s="6">
        <v>176.89</v>
      </c>
      <c r="Q208" s="6">
        <v>1841.38</v>
      </c>
    </row>
    <row r="209" spans="3:17" ht="15.5" x14ac:dyDescent="0.35">
      <c r="C209" t="s">
        <v>204</v>
      </c>
      <c r="I209" s="5">
        <v>32000000000</v>
      </c>
      <c r="J209" s="5">
        <v>32000000000</v>
      </c>
      <c r="K209" s="5">
        <v>77000000000</v>
      </c>
      <c r="L209" s="5">
        <v>107000000000</v>
      </c>
      <c r="M209" s="5">
        <v>189000000000</v>
      </c>
      <c r="N209" s="5">
        <v>312000000000</v>
      </c>
      <c r="O209" s="5">
        <v>171000000000</v>
      </c>
      <c r="P209" s="5">
        <v>452000000000</v>
      </c>
    </row>
    <row r="210" spans="3:17" ht="15.5" x14ac:dyDescent="0.35">
      <c r="C210" t="s">
        <v>205</v>
      </c>
      <c r="I210" s="5">
        <v>242000000000</v>
      </c>
      <c r="J210" s="5">
        <v>172000000000</v>
      </c>
      <c r="K210" s="5">
        <v>205000000000</v>
      </c>
      <c r="L210" s="5">
        <v>235000000000</v>
      </c>
      <c r="M210" s="5">
        <v>289000000000</v>
      </c>
      <c r="N210" s="5">
        <v>231000000000</v>
      </c>
      <c r="O210" s="5">
        <v>237000000000</v>
      </c>
      <c r="P210" s="5">
        <v>1000000000</v>
      </c>
    </row>
    <row r="211" spans="3:17" ht="15.5" x14ac:dyDescent="0.35">
      <c r="C211" t="s">
        <v>26</v>
      </c>
      <c r="I211" s="5">
        <v>274000000000</v>
      </c>
      <c r="J211" s="5">
        <v>205000000000</v>
      </c>
      <c r="K211" s="5">
        <v>282000000000</v>
      </c>
      <c r="L211" s="5">
        <v>342000000000</v>
      </c>
      <c r="M211" s="5">
        <v>478000000000</v>
      </c>
      <c r="N211" s="5">
        <v>543000000000</v>
      </c>
      <c r="O211" s="5">
        <v>408000000000</v>
      </c>
      <c r="P211" s="5">
        <v>453000000000</v>
      </c>
    </row>
    <row r="212" spans="3:17" ht="15.5" x14ac:dyDescent="0.35">
      <c r="C212" t="s">
        <v>23</v>
      </c>
      <c r="I212" s="5">
        <v>-415000000000</v>
      </c>
      <c r="J212" s="5">
        <v>-364000000000</v>
      </c>
      <c r="K212" s="5">
        <v>-335000000000</v>
      </c>
      <c r="L212" s="5">
        <v>-249000000000</v>
      </c>
      <c r="M212" s="5">
        <v>-173000000000</v>
      </c>
      <c r="N212" s="5">
        <v>147000000000</v>
      </c>
      <c r="O212" s="5">
        <v>214000000000</v>
      </c>
      <c r="P212" s="5">
        <v>-58000000000</v>
      </c>
      <c r="Q212" s="5">
        <v>-98000000000</v>
      </c>
    </row>
    <row r="213" spans="3:17" ht="15.5" x14ac:dyDescent="0.35">
      <c r="C213" t="s">
        <v>206</v>
      </c>
      <c r="I213" s="5">
        <v>1683000000000</v>
      </c>
      <c r="J213" s="5">
        <v>1275000000000</v>
      </c>
      <c r="K213" s="5">
        <v>1961000000000</v>
      </c>
      <c r="L213" s="5">
        <v>-1377000000000</v>
      </c>
      <c r="M213" s="5">
        <v>1601000000000</v>
      </c>
      <c r="N213" s="5">
        <v>1142000000000</v>
      </c>
      <c r="O213" s="5">
        <v>891000000000</v>
      </c>
      <c r="P213" s="5">
        <v>731000000000</v>
      </c>
      <c r="Q213" s="5">
        <v>250000000000</v>
      </c>
    </row>
    <row r="214" spans="3:17" ht="15.5" x14ac:dyDescent="0.35">
      <c r="C214" t="s">
        <v>207</v>
      </c>
      <c r="I214" s="5">
        <v>433000000000</v>
      </c>
      <c r="J214" s="5">
        <v>403000000000</v>
      </c>
      <c r="K214" s="5">
        <v>589000000000</v>
      </c>
      <c r="L214" s="5">
        <v>740000000000</v>
      </c>
      <c r="M214" s="5">
        <v>207000000000</v>
      </c>
      <c r="N214" s="5">
        <v>143000000000</v>
      </c>
      <c r="O214" s="5">
        <v>76000000000</v>
      </c>
      <c r="P214" s="5">
        <v>-254000000000</v>
      </c>
      <c r="Q214" s="5">
        <v>52000000000</v>
      </c>
    </row>
    <row r="215" spans="3:17" ht="15.5" x14ac:dyDescent="0.35">
      <c r="C215" t="s">
        <v>208</v>
      </c>
      <c r="I215" s="5">
        <v>-918000000000</v>
      </c>
      <c r="J215" s="5">
        <v>-393000000000</v>
      </c>
      <c r="K215" s="5">
        <v>-464000000000</v>
      </c>
      <c r="L215" s="5">
        <v>-492000000000</v>
      </c>
      <c r="M215" s="5">
        <v>-73000000000</v>
      </c>
      <c r="N215" s="5">
        <v>-25000000000</v>
      </c>
      <c r="O215" s="5">
        <v>-48000000000</v>
      </c>
      <c r="P215" s="5">
        <v>-30000000000</v>
      </c>
      <c r="Q215" s="5">
        <v>-54000000000</v>
      </c>
    </row>
    <row r="216" spans="3:17" ht="15.5" x14ac:dyDescent="0.35">
      <c r="C216" t="s">
        <v>15</v>
      </c>
      <c r="I216" s="5">
        <v>-484000000000</v>
      </c>
      <c r="J216" s="5">
        <v>10000000000</v>
      </c>
      <c r="K216" s="5">
        <v>125000000000</v>
      </c>
      <c r="L216" s="5">
        <v>249000000000</v>
      </c>
      <c r="M216" s="5">
        <v>134000000000</v>
      </c>
      <c r="N216" s="5">
        <v>118000000000</v>
      </c>
      <c r="O216" s="5">
        <v>28000000000</v>
      </c>
      <c r="P216" s="5">
        <v>-284000000000</v>
      </c>
      <c r="Q216" s="5">
        <v>-2000000000</v>
      </c>
    </row>
    <row r="217" spans="3:17" ht="15.5" x14ac:dyDescent="0.35">
      <c r="C217" t="s">
        <v>17</v>
      </c>
      <c r="I217" s="6">
        <v>-39.92</v>
      </c>
      <c r="J217" s="6">
        <v>0.81</v>
      </c>
      <c r="K217" s="6">
        <v>10.29</v>
      </c>
      <c r="L217" s="6">
        <v>21.73</v>
      </c>
      <c r="M217" s="6">
        <v>11.71</v>
      </c>
      <c r="N217" s="6">
        <v>22.71</v>
      </c>
      <c r="O217" s="6">
        <v>5.36</v>
      </c>
      <c r="P217" s="6">
        <v>-54.55</v>
      </c>
      <c r="Q217" s="6">
        <v>-7.78</v>
      </c>
    </row>
  </sheetData>
  <pageMargins left="0.7" right="0.7" top="0.75" bottom="0.75" header="0.3" footer="0.3"/>
  <ignoredErrors>
    <ignoredError sqref="A1:Q21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280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281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Q2" ca="1" si="0">IFERROR(_xlfn.STOCKHISTORY("XIDX:" &amp; $C$1, I1, , 0, 0, 1), "Libur")</f>
        <v>Libur</v>
      </c>
      <c r="J2" s="2" vm="20">
        <f t="shared" ca="1" si="0"/>
        <v>25</v>
      </c>
      <c r="K2" s="2" vm="21">
        <f t="shared" ca="1" si="0"/>
        <v>50</v>
      </c>
      <c r="L2" s="2" vm="21">
        <f t="shared" ca="1" si="0"/>
        <v>50</v>
      </c>
      <c r="M2" s="2" vm="22">
        <f t="shared" ca="1" si="0"/>
        <v>183</v>
      </c>
      <c r="N2" s="2" vm="23">
        <f t="shared" ca="1" si="0"/>
        <v>112</v>
      </c>
      <c r="O2" s="2" vm="24">
        <f t="shared" ca="1" si="0"/>
        <v>103</v>
      </c>
      <c r="P2" s="2" vm="25">
        <f t="shared" ca="1" si="0"/>
        <v>124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4149656302</v>
      </c>
      <c r="E4" s="2">
        <f>IFERROR(INDEX(E51:E500,MATCH($C$4,$C$51:$C$500,0)),"")</f>
        <v>16323246524</v>
      </c>
      <c r="H4" s="2">
        <f>IFERROR(SUM(D4:G4)*(4/MAX(1,COUNT(D4:G4))),"")</f>
        <v>40945805652</v>
      </c>
      <c r="I4" s="2">
        <f t="shared" ref="I4:Q4" si="1">IFERROR(INDEX(I51:I500,MATCH($C$4,$C$51:$C$500,0)),"")</f>
        <v>65227184134</v>
      </c>
      <c r="J4" s="2">
        <f t="shared" si="1"/>
        <v>176488964936</v>
      </c>
      <c r="K4" s="2">
        <f t="shared" si="1"/>
        <v>245267967628</v>
      </c>
      <c r="L4" s="2">
        <f t="shared" si="1"/>
        <v>315679393887</v>
      </c>
      <c r="M4" s="2">
        <f t="shared" si="1"/>
        <v>283466831736</v>
      </c>
      <c r="N4" s="2">
        <f t="shared" si="1"/>
        <v>195244739325</v>
      </c>
      <c r="O4" s="2">
        <f t="shared" si="1"/>
        <v>265850394862</v>
      </c>
      <c r="P4" s="2">
        <f t="shared" si="1"/>
        <v>224862904994</v>
      </c>
      <c r="Q4" s="2">
        <f t="shared" si="1"/>
        <v>174145865923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-9357862211</v>
      </c>
      <c r="E5" s="2">
        <f>IFERROR(INDEX(E51:E500,MATCH($C$5,$C$51:$C$500,0)),"")</f>
        <v>-11830069533</v>
      </c>
      <c r="H5" s="2">
        <f>IFERROR(SUM(D5:G5)*(4/MAX(1,COUNT(D5:G5))),"")</f>
        <v>-42375863488</v>
      </c>
      <c r="I5" s="2">
        <f t="shared" ref="I5:Q5" si="2">IFERROR(INDEX(I51:I500,MATCH($C$5,$C$51:$C$500,0)),"")</f>
        <v>-48339709759</v>
      </c>
      <c r="J5" s="2">
        <f t="shared" si="2"/>
        <v>-141523819797</v>
      </c>
      <c r="K5" s="2">
        <f t="shared" si="2"/>
        <v>-25166829897</v>
      </c>
      <c r="L5" s="2">
        <f t="shared" si="2"/>
        <v>-58694955953</v>
      </c>
      <c r="M5" s="2">
        <f t="shared" si="2"/>
        <v>-70160536887</v>
      </c>
      <c r="N5" s="2">
        <f t="shared" si="2"/>
        <v>1957918066</v>
      </c>
      <c r="O5" s="2">
        <f t="shared" si="2"/>
        <v>3162362912</v>
      </c>
      <c r="P5" s="2">
        <f t="shared" si="2"/>
        <v>2592272613</v>
      </c>
      <c r="Q5" s="2">
        <f t="shared" si="2"/>
        <v>752333109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12463632411</v>
      </c>
      <c r="E6" s="2">
        <f>IFERROR(INDEX(E51:E500,MATCH($C$6,$C$51:$C$500,0)),"")</f>
        <v>21838617896</v>
      </c>
      <c r="H6" s="2">
        <f>IFERROR(INDEX(D6:G6,COUNT(D6:G6)),"")</f>
        <v>21838617896</v>
      </c>
      <c r="I6" s="2">
        <f t="shared" ref="I6:Q6" si="3">IFERROR(INDEX(I51:I500,MATCH($C$6,$C$51:$C$500,0)),"")</f>
        <v>12463632411</v>
      </c>
      <c r="J6" s="2">
        <f t="shared" si="3"/>
        <v>60852639404</v>
      </c>
      <c r="K6" s="2">
        <f t="shared" si="3"/>
        <v>202436711841</v>
      </c>
      <c r="L6" s="2">
        <f t="shared" si="3"/>
        <v>227633619982</v>
      </c>
      <c r="M6" s="2">
        <f t="shared" si="3"/>
        <v>286345836111</v>
      </c>
      <c r="N6" s="2">
        <f t="shared" si="3"/>
        <v>356532220931</v>
      </c>
      <c r="O6" s="2">
        <f t="shared" si="3"/>
        <v>354572472079</v>
      </c>
      <c r="P6" s="2">
        <f t="shared" si="3"/>
        <v>351410608627</v>
      </c>
      <c r="Q6" s="2">
        <f t="shared" si="3"/>
        <v>251692750143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3.02</v>
      </c>
      <c r="E7" s="3">
        <f>IFERROR(INDEX(E51:E500,MATCH($C$7,$C$51:$C$500,0))/1000000000,"")</f>
        <v>3.02</v>
      </c>
      <c r="H7" s="3">
        <f>IFERROR(INDEX(D7:G7,COUNT(D7:G7)),"")</f>
        <v>3.02</v>
      </c>
      <c r="I7" s="3">
        <f t="shared" ref="I7:Q7" si="4">IFERROR(INDEX(I51:I500,MATCH($C$7,$C$51:$C$500,0))/1000000000,"")</f>
        <v>3.02</v>
      </c>
      <c r="J7" s="3">
        <f t="shared" si="4"/>
        <v>3.02</v>
      </c>
      <c r="K7" s="3">
        <f t="shared" si="4"/>
        <v>3.02</v>
      </c>
      <c r="L7" s="3">
        <f t="shared" si="4"/>
        <v>3.02</v>
      </c>
      <c r="M7" s="3">
        <f t="shared" si="4"/>
        <v>3.02</v>
      </c>
      <c r="N7" s="3">
        <f t="shared" si="4"/>
        <v>3.02</v>
      </c>
      <c r="O7" s="3">
        <f t="shared" si="4"/>
        <v>3.02</v>
      </c>
      <c r="P7" s="3">
        <f t="shared" si="4"/>
        <v>3.02</v>
      </c>
      <c r="Q7" s="3">
        <f t="shared" si="4"/>
        <v>2.16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 t="shared" ref="I8:Q8" si="5">IFERROR(INDEX(I51:I500,MATCH($C$8,$C$51:$C$500,0)),"")</f>
        <v>8000000000</v>
      </c>
      <c r="J8" s="2">
        <f t="shared" si="5"/>
        <v>-9000000000</v>
      </c>
      <c r="K8" s="2">
        <f t="shared" si="5"/>
        <v>3000000000</v>
      </c>
      <c r="L8" s="2">
        <f t="shared" si="5"/>
        <v>-30000000000</v>
      </c>
      <c r="M8" s="2">
        <f t="shared" si="5"/>
        <v>-99000000000</v>
      </c>
      <c r="N8" s="2">
        <f t="shared" si="5"/>
        <v>-6000000000</v>
      </c>
      <c r="O8" s="2">
        <f t="shared" si="5"/>
        <v>-36000000000</v>
      </c>
      <c r="P8" s="2">
        <f t="shared" si="5"/>
        <v>-162000000000</v>
      </c>
      <c r="Q8" s="2">
        <f t="shared" si="5"/>
        <v>-148000000000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1.08</v>
      </c>
      <c r="E9" s="3">
        <f>IFERROR(INDEX(E51:E500,MATCH("Free cash flow per share (Quarter)",$C$51:$C$500,0)),"")</f>
        <v>1.48</v>
      </c>
      <c r="H9" s="3">
        <f>IFERROR(INDEX(D9:G9,COUNT(D9:G9)),"")</f>
        <v>1.48</v>
      </c>
      <c r="I9" s="3">
        <f t="shared" ref="I9:Q9" si="6">IFERROR(INDEX(I51:I500,MATCH($C$9,$C$51:$C$500,0)),"")</f>
        <v>2.5099999999999998</v>
      </c>
      <c r="J9" s="3">
        <f t="shared" si="6"/>
        <v>-2.97</v>
      </c>
      <c r="K9" s="3">
        <f t="shared" si="6"/>
        <v>0.87</v>
      </c>
      <c r="L9" s="3">
        <f t="shared" si="6"/>
        <v>-9.91</v>
      </c>
      <c r="M9" s="3">
        <f t="shared" si="6"/>
        <v>-32.92</v>
      </c>
      <c r="N9" s="3">
        <f t="shared" si="6"/>
        <v>-1.89</v>
      </c>
      <c r="O9" s="3">
        <f t="shared" si="6"/>
        <v>-11.89</v>
      </c>
      <c r="P9" s="3">
        <f t="shared" si="6"/>
        <v>-53.77</v>
      </c>
      <c r="Q9" s="3">
        <f t="shared" si="6"/>
        <v>-68.67</v>
      </c>
    </row>
    <row r="10" spans="1:17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Q10" ca="1" si="7">IFERROR(IF(I9=0,"",I2/I9),"")</f>
        <v/>
      </c>
      <c r="J10" s="3">
        <f t="shared" ca="1" si="7"/>
        <v>-8.4175084175084169</v>
      </c>
      <c r="K10" s="3">
        <f t="shared" ca="1" si="7"/>
        <v>57.47126436781609</v>
      </c>
      <c r="L10" s="3">
        <f t="shared" ca="1" si="7"/>
        <v>-5.0454086781029259</v>
      </c>
      <c r="M10" s="3">
        <f t="shared" ca="1" si="7"/>
        <v>-5.5589307411907649</v>
      </c>
      <c r="N10" s="3">
        <f t="shared" ca="1" si="7"/>
        <v>-59.25925925925926</v>
      </c>
      <c r="O10" s="3">
        <f t="shared" ca="1" si="7"/>
        <v>-8.6627417998317906</v>
      </c>
      <c r="P10" s="3">
        <f t="shared" ca="1" si="7"/>
        <v>-2.3061186535242699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2373435764</v>
      </c>
      <c r="E11" s="2">
        <f>IFERROR(INDEX(E51:E500,MATCH($C$11,$C$51:$C$500,0)),"")</f>
        <v>3920968070</v>
      </c>
      <c r="H11" s="2">
        <f>IFERROR(INDEX(D11:G11,COUNT(D11:G11)),"")</f>
        <v>3920968070</v>
      </c>
      <c r="I11" s="2">
        <f t="shared" ref="I11:Q11" si="8">IFERROR(INDEX(I51:I500,MATCH($C$11,$C$51:$C$500,0)),"")</f>
        <v>2373435764</v>
      </c>
      <c r="J11" s="2">
        <f t="shared" si="8"/>
        <v>8448743812</v>
      </c>
      <c r="K11" s="2">
        <f t="shared" si="8"/>
        <v>22013842407</v>
      </c>
      <c r="L11" s="2">
        <f t="shared" si="8"/>
        <v>25832910257</v>
      </c>
      <c r="M11" s="2">
        <f t="shared" si="8"/>
        <v>27185494354</v>
      </c>
      <c r="N11" s="2">
        <f t="shared" si="8"/>
        <v>20859461393</v>
      </c>
      <c r="O11" s="2">
        <f t="shared" si="8"/>
        <v>25283677378</v>
      </c>
      <c r="P11" s="2">
        <f t="shared" si="8"/>
        <v>9613556973</v>
      </c>
      <c r="Q11" s="2">
        <f t="shared" si="8"/>
        <v>11108258740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371000000000</v>
      </c>
      <c r="E12" s="2">
        <f>IFERROR(INDEX(E51:E500,MATCH("Net Debt (Quarter)",$C$51:$C$500,0)),"")</f>
        <v>376000000000</v>
      </c>
      <c r="H12" s="2">
        <f>IFERROR(INDEX(D12:G12,COUNT(D12:G12)),"")</f>
        <v>376000000000</v>
      </c>
      <c r="I12" s="2">
        <f t="shared" ref="I12:Q12" si="9">IFERROR(INDEX(I51:I500,MATCH($C$12,$C$51:$C$500,0)),"")</f>
        <v>371000000000</v>
      </c>
      <c r="J12" s="2">
        <f t="shared" si="9"/>
        <v>381000000000</v>
      </c>
      <c r="K12" s="2">
        <f t="shared" si="9"/>
        <v>372000000000</v>
      </c>
      <c r="L12" s="2">
        <f t="shared" si="9"/>
        <v>372000000000</v>
      </c>
      <c r="M12" s="2">
        <f t="shared" si="9"/>
        <v>342000000000</v>
      </c>
      <c r="N12" s="2">
        <f t="shared" si="9"/>
        <v>218000000000</v>
      </c>
      <c r="O12" s="2">
        <f t="shared" si="9"/>
        <v>201000000000</v>
      </c>
      <c r="P12" s="2">
        <f t="shared" si="9"/>
        <v>163000000000</v>
      </c>
      <c r="Q12" s="2">
        <f t="shared" si="9"/>
        <v>98000000000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373000000000</v>
      </c>
      <c r="E13" s="2">
        <f>IFERROR(INDEX(E51:E500,MATCH("Total Debt (Quarter)",$C$51:$C$500,0)),"")</f>
        <v>380000000000</v>
      </c>
      <c r="H13" s="2">
        <f>IFERROR(INDEX(D13:G13,COUNT(D13:G13)),"")</f>
        <v>380000000000</v>
      </c>
      <c r="I13" s="2">
        <f t="shared" ref="I13:Q13" si="10">IFERROR(INDEX(I51:I500,MATCH($C$13,$C$51:$C$500,0)),"")</f>
        <v>373000000000</v>
      </c>
      <c r="J13" s="2">
        <f t="shared" si="10"/>
        <v>389000000000</v>
      </c>
      <c r="K13" s="2">
        <f t="shared" si="10"/>
        <v>394000000000</v>
      </c>
      <c r="L13" s="2">
        <f t="shared" si="10"/>
        <v>398000000000</v>
      </c>
      <c r="M13" s="2">
        <f t="shared" si="10"/>
        <v>369000000000</v>
      </c>
      <c r="N13" s="2">
        <f t="shared" si="10"/>
        <v>239000000000</v>
      </c>
      <c r="O13" s="2">
        <f t="shared" si="10"/>
        <v>226000000000</v>
      </c>
      <c r="P13" s="2">
        <f t="shared" si="10"/>
        <v>172000000000</v>
      </c>
      <c r="Q13" s="2">
        <f t="shared" si="10"/>
        <v>109000000000</v>
      </c>
    </row>
    <row r="14" spans="1:17" ht="15.5" x14ac:dyDescent="0.35">
      <c r="C14" t="s">
        <v>27</v>
      </c>
      <c r="D14" s="2">
        <f>IFERROR(INDEX(D51:D500,MATCH($C$14,$C$51:$C$500,0)),"")</f>
        <v>-2908276242</v>
      </c>
      <c r="E14" s="2">
        <f>IFERROR(INDEX(E51:E500,MATCH($C$14,$C$51:$C$500,0)),"")</f>
        <v>2973851261</v>
      </c>
      <c r="H14" s="2">
        <f>IFERROR(SUM(D14:G14)*(4/MAX(1,COUNT(D14:G14))),"")</f>
        <v>131150038</v>
      </c>
      <c r="I14" s="2">
        <f t="shared" ref="I14:Q14" si="11">IFERROR(INDEX(I51:I500,MATCH($C$14,$C$51:$C$500,0)),"")</f>
        <v>-2908276242</v>
      </c>
      <c r="J14" s="2">
        <f t="shared" si="11"/>
        <v>-2966992539</v>
      </c>
      <c r="K14" s="2">
        <f t="shared" si="11"/>
        <v>-4554130354</v>
      </c>
      <c r="L14" s="2">
        <f t="shared" si="11"/>
        <v>-35859982540</v>
      </c>
      <c r="M14" s="2">
        <f t="shared" si="11"/>
        <v>-34689977398</v>
      </c>
      <c r="N14" s="2">
        <f t="shared" si="11"/>
        <v>-24765989597</v>
      </c>
      <c r="O14" s="2">
        <f t="shared" si="11"/>
        <v>-24335815385</v>
      </c>
      <c r="P14" s="2">
        <f t="shared" si="11"/>
        <v>-14730488067</v>
      </c>
      <c r="Q14" s="2">
        <f t="shared" si="11"/>
        <v>-14256268905</v>
      </c>
    </row>
    <row r="15" spans="1:17" ht="15.5" x14ac:dyDescent="0.35">
      <c r="C15" t="s">
        <v>28</v>
      </c>
      <c r="D15" s="2">
        <f>IFERROR(INDEX(D51:D500,MATCH($C$15,$C$51:$C$500,0)),"")</f>
        <v>109964531</v>
      </c>
      <c r="E15" s="2">
        <f>IFERROR(INDEX(E51:E500,MATCH($C$15,$C$51:$C$500,0)),"")</f>
        <v>0</v>
      </c>
      <c r="H15" s="2">
        <f>IFERROR(SUM(D15:G15)*(4/MAX(1,COUNT(D15:G15))),"")</f>
        <v>219929062</v>
      </c>
      <c r="I15" s="2">
        <f t="shared" ref="I15:Q15" si="12">IFERROR(INDEX(I51:I500,MATCH($C$15,$C$51:$C$500,0)),"")</f>
        <v>109964531</v>
      </c>
      <c r="J15" s="2">
        <f t="shared" si="12"/>
        <v>-13580260402</v>
      </c>
      <c r="K15" s="2">
        <f t="shared" si="12"/>
        <v>830727838</v>
      </c>
      <c r="L15" s="2">
        <f t="shared" si="12"/>
        <v>4143229066</v>
      </c>
      <c r="M15" s="2">
        <f t="shared" si="12"/>
        <v>7069988087</v>
      </c>
      <c r="N15" s="2">
        <f t="shared" si="12"/>
        <v>-1096804013</v>
      </c>
      <c r="O15" s="2">
        <f t="shared" si="12"/>
        <v>-2205016814</v>
      </c>
      <c r="P15" s="2">
        <f t="shared" si="12"/>
        <v>-1808371356</v>
      </c>
      <c r="Q15" s="2">
        <f t="shared" si="12"/>
        <v>-931538252</v>
      </c>
    </row>
    <row r="16" spans="1:17" ht="15.5" x14ac:dyDescent="0.35">
      <c r="C16" t="s">
        <v>29</v>
      </c>
      <c r="D16" s="2">
        <f>IFERROR(INDEX(D51:D500,MATCH($C$16,$C$51:$C$500,0)),"")</f>
        <v>-9924013384</v>
      </c>
      <c r="E16" s="2">
        <f>IFERROR(INDEX(E51:E500,MATCH($C$16,$C$51:$C$500,0)),"")</f>
        <v>-11838911965</v>
      </c>
      <c r="H16" s="2">
        <f>IFERROR(SUM(D16:G16)*(4/MAX(1,COUNT(D16:G16))),"")</f>
        <v>-43525850698</v>
      </c>
      <c r="I16" s="2">
        <f t="shared" ref="I16:Q16" si="13">IFERROR(INDEX(I51:I500,MATCH($C$16,$C$51:$C$500,0)),"")</f>
        <v>-48938034892</v>
      </c>
      <c r="J16" s="2">
        <f t="shared" si="13"/>
        <v>-129087897285</v>
      </c>
      <c r="K16" s="2">
        <f t="shared" si="13"/>
        <v>-25940580854</v>
      </c>
      <c r="L16" s="2">
        <f t="shared" si="13"/>
        <v>-62198777950</v>
      </c>
      <c r="M16" s="2">
        <f t="shared" si="13"/>
        <v>-77362193194</v>
      </c>
      <c r="N16" s="2">
        <f t="shared" si="13"/>
        <v>3242475805</v>
      </c>
      <c r="O16" s="2">
        <f t="shared" si="13"/>
        <v>5307094997</v>
      </c>
      <c r="P16" s="2">
        <f t="shared" si="13"/>
        <v>4267207110</v>
      </c>
      <c r="Q16" s="2">
        <f t="shared" si="13"/>
        <v>1750949577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 t="str">
        <f ca="1">IFERROR(D21*D2,"")</f>
        <v/>
      </c>
      <c r="E20" s="2" t="str">
        <f ca="1">IFERROR(E21*E2,"")</f>
        <v/>
      </c>
      <c r="H20" s="2" t="str">
        <f t="shared" ref="H20:Q20" ca="1" si="14">IFERROR(H21*H2,"")</f>
        <v/>
      </c>
      <c r="I20" s="2" t="str">
        <f t="shared" ca="1" si="14"/>
        <v/>
      </c>
      <c r="J20" s="2">
        <f t="shared" ca="1" si="14"/>
        <v>75500000000</v>
      </c>
      <c r="K20" s="2">
        <f t="shared" ca="1" si="14"/>
        <v>151000000000</v>
      </c>
      <c r="L20" s="2">
        <f t="shared" ca="1" si="14"/>
        <v>151000000000</v>
      </c>
      <c r="M20" s="2">
        <f t="shared" ca="1" si="14"/>
        <v>552660000000</v>
      </c>
      <c r="N20" s="2">
        <f t="shared" ca="1" si="14"/>
        <v>338240000000</v>
      </c>
      <c r="O20" s="2">
        <f t="shared" ca="1" si="14"/>
        <v>311060000000</v>
      </c>
      <c r="P20" s="2">
        <f t="shared" ca="1" si="14"/>
        <v>374480000000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3020000000</v>
      </c>
      <c r="E21" s="2">
        <f>IFERROR(INDEX(E51:E500,MATCH($C$7,$C$51:$C$500,0)),"")</f>
        <v>3020000000</v>
      </c>
      <c r="H21" s="2">
        <f>IFERROR(INDEX(D21:G21,COUNT(D21:G21)),"")</f>
        <v>3020000000</v>
      </c>
      <c r="I21" s="2">
        <f t="shared" ref="I21:Q21" si="15">IFERROR(INDEX(I51:I500,MATCH($C$7,$C$51:$C$500,0)),"")</f>
        <v>3020000000</v>
      </c>
      <c r="J21" s="2">
        <f t="shared" si="15"/>
        <v>3020000000</v>
      </c>
      <c r="K21" s="2">
        <f t="shared" si="15"/>
        <v>3020000000</v>
      </c>
      <c r="L21" s="2">
        <f t="shared" si="15"/>
        <v>3020000000</v>
      </c>
      <c r="M21" s="2">
        <f t="shared" si="15"/>
        <v>3020000000</v>
      </c>
      <c r="N21" s="2">
        <f t="shared" si="15"/>
        <v>3020000000</v>
      </c>
      <c r="O21" s="2">
        <f t="shared" si="15"/>
        <v>3020000000</v>
      </c>
      <c r="P21" s="2">
        <f t="shared" si="15"/>
        <v>3020000000</v>
      </c>
      <c r="Q21" s="2">
        <f t="shared" si="15"/>
        <v>2160000000</v>
      </c>
    </row>
    <row r="23" spans="1:17" ht="15.5" x14ac:dyDescent="0.35">
      <c r="B23" t="s">
        <v>45</v>
      </c>
      <c r="C23" t="s">
        <v>46</v>
      </c>
      <c r="D23" s="3">
        <f>IFERROR(D5/D6*100,"")</f>
        <v>-75.081339872805074</v>
      </c>
      <c r="E23" s="3">
        <f>IFERROR(E5/E6*100,"")</f>
        <v>-54.170413115597469</v>
      </c>
      <c r="H23" s="3">
        <f t="shared" ref="H23:Q23" si="16">IFERROR(H5/H6*100,"")</f>
        <v>-194.04095849747725</v>
      </c>
      <c r="I23" s="3">
        <f t="shared" si="16"/>
        <v>-387.84608021925402</v>
      </c>
      <c r="J23" s="3">
        <f t="shared" si="16"/>
        <v>-232.5680877330972</v>
      </c>
      <c r="K23" s="3">
        <f t="shared" si="16"/>
        <v>-12.431949555062324</v>
      </c>
      <c r="L23" s="3">
        <f t="shared" si="16"/>
        <v>-25.784836158051377</v>
      </c>
      <c r="M23" s="3">
        <f t="shared" si="16"/>
        <v>-24.502027981228526</v>
      </c>
      <c r="N23" s="3">
        <f t="shared" si="16"/>
        <v>0.54915599518252733</v>
      </c>
      <c r="O23" s="3">
        <f t="shared" si="16"/>
        <v>0.89188054940018435</v>
      </c>
      <c r="P23" s="3">
        <f t="shared" si="16"/>
        <v>0.73767625375007739</v>
      </c>
      <c r="Q23" s="3">
        <f t="shared" si="16"/>
        <v>0.29890932836665324</v>
      </c>
    </row>
    <row r="24" spans="1:17" ht="15.5" x14ac:dyDescent="0.35">
      <c r="C24" t="s">
        <v>47</v>
      </c>
      <c r="D24" s="4">
        <f>IFERROR(_xlfn.RRI(5,I23,D23),"")</f>
        <v>-0.27993032483486746</v>
      </c>
      <c r="E24" s="4">
        <f>IFERROR(_xlfn.RRI(5,J23,E23),"")</f>
        <v>-0.25279046512343972</v>
      </c>
      <c r="H24" s="4">
        <f t="shared" ref="H24:Q24" si="17">IFERROR(_xlfn.RRI(5,M23,H23),"")</f>
        <v>0.51264938779735192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-16.16</v>
      </c>
      <c r="J25" s="3">
        <f t="shared" si="18"/>
        <v>-47.23</v>
      </c>
      <c r="K25" s="3">
        <f t="shared" si="18"/>
        <v>-8.31</v>
      </c>
      <c r="L25" s="3">
        <f t="shared" si="18"/>
        <v>-19.22</v>
      </c>
      <c r="M25" s="3">
        <f t="shared" si="18"/>
        <v>-23.27</v>
      </c>
      <c r="N25" s="3">
        <f t="shared" si="18"/>
        <v>0.71</v>
      </c>
      <c r="O25" s="3">
        <f t="shared" si="18"/>
        <v>1.03</v>
      </c>
      <c r="P25" s="3">
        <f t="shared" si="18"/>
        <v>0.81</v>
      </c>
      <c r="Q25" s="3">
        <f t="shared" si="18"/>
        <v>0.38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1.3740583781456954</v>
      </c>
      <c r="E27" s="3">
        <f>IFERROR(E4/E21,"")</f>
        <v>5.405048517880795</v>
      </c>
      <c r="H27" s="3">
        <f t="shared" ref="H27:Q27" si="20">IFERROR(H4/H21,"")</f>
        <v>13.55821379205298</v>
      </c>
      <c r="I27" s="3">
        <f t="shared" si="20"/>
        <v>21.598405342384105</v>
      </c>
      <c r="J27" s="3">
        <f t="shared" si="20"/>
        <v>58.440054614569533</v>
      </c>
      <c r="K27" s="3">
        <f t="shared" si="20"/>
        <v>81.214558817218546</v>
      </c>
      <c r="L27" s="3">
        <f t="shared" si="20"/>
        <v>104.52960062483444</v>
      </c>
      <c r="M27" s="3">
        <f t="shared" si="20"/>
        <v>93.863189316556287</v>
      </c>
      <c r="N27" s="3">
        <f t="shared" si="20"/>
        <v>64.650575935430467</v>
      </c>
      <c r="O27" s="3">
        <f t="shared" si="20"/>
        <v>88.02993207350994</v>
      </c>
      <c r="P27" s="3">
        <f t="shared" si="20"/>
        <v>74.457915560927148</v>
      </c>
      <c r="Q27" s="3">
        <f t="shared" si="20"/>
        <v>80.623086075462965</v>
      </c>
    </row>
    <row r="28" spans="1:17" ht="15.5" x14ac:dyDescent="0.35">
      <c r="C28" t="s">
        <v>52</v>
      </c>
      <c r="D28" s="4">
        <f>IFERROR(_xlfn.RRI(5,I27,D27),"")</f>
        <v>-0.42360965234914216</v>
      </c>
      <c r="E28" s="4">
        <f>IFERROR(_xlfn.RRI(5,J27,E27),"")</f>
        <v>-0.37881952467419688</v>
      </c>
      <c r="H28" s="4">
        <f t="shared" ref="H28:Q28" si="21">IFERROR(_xlfn.RRI(5,M27,H27),"")</f>
        <v>-0.32088795366402678</v>
      </c>
      <c r="I28" s="4">
        <f t="shared" si="21"/>
        <v>-0.1968995710690381</v>
      </c>
      <c r="J28" s="4">
        <f t="shared" si="21"/>
        <v>-7.8668225304712402E-2</v>
      </c>
      <c r="K28" s="4">
        <f t="shared" si="21"/>
        <v>1.7523862939545776E-2</v>
      </c>
      <c r="L28" s="4">
        <f t="shared" si="21"/>
        <v>5.3309435572165498E-2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-0.65784459030277365</v>
      </c>
      <c r="J29" s="4">
        <f t="shared" si="22"/>
        <v>4.6835138387484951</v>
      </c>
      <c r="K29" s="4">
        <f t="shared" si="22"/>
        <v>-0.56763787721123826</v>
      </c>
      <c r="L29" s="4">
        <f t="shared" si="22"/>
        <v>-0.17404383326171038</v>
      </c>
      <c r="M29" s="4">
        <f t="shared" si="22"/>
        <v>-33.774647887323944</v>
      </c>
      <c r="N29" s="4">
        <f t="shared" si="22"/>
        <v>-0.31067961165048547</v>
      </c>
      <c r="O29" s="4">
        <f t="shared" si="22"/>
        <v>0.27160493827160487</v>
      </c>
      <c r="P29" s="4">
        <f t="shared" si="22"/>
        <v>1.1315789473684212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-0.37225857293053383</v>
      </c>
      <c r="I30" s="4">
        <f t="shared" si="23"/>
        <v>-0.63041777621817174</v>
      </c>
      <c r="J30" s="4">
        <f t="shared" si="23"/>
        <v>-0.28042391086437229</v>
      </c>
      <c r="K30" s="4">
        <f t="shared" si="23"/>
        <v>-0.22304726764713806</v>
      </c>
      <c r="L30" s="4">
        <f t="shared" si="23"/>
        <v>0.11363785298521425</v>
      </c>
      <c r="M30" s="4">
        <f t="shared" si="23"/>
        <v>0.45185387691366918</v>
      </c>
      <c r="N30" s="4">
        <f t="shared" si="23"/>
        <v>-0.2655841665145941</v>
      </c>
      <c r="O30" s="4">
        <f t="shared" si="23"/>
        <v>0.18227768545947451</v>
      </c>
      <c r="P30" s="4">
        <f t="shared" si="23"/>
        <v>-7.6469046456063908E-2</v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4.0999999999999996</v>
      </c>
      <c r="E32" s="3">
        <f>IFERROR(INDEX(E51:E500,MATCH($A$32,$C$51:$C$500,0)),"")</f>
        <v>7.2</v>
      </c>
      <c r="H32" s="3">
        <f>IFERROR(INDEX(D32:G32,COUNT(D32:G32)),"")</f>
        <v>7.2</v>
      </c>
      <c r="I32" s="3">
        <f t="shared" ref="I32:Q32" si="24">IFERROR(INDEX(I51:I500,MATCH($C$32,$C$51:$C$500,0)),"")</f>
        <v>4.0999999999999996</v>
      </c>
      <c r="J32" s="3">
        <f t="shared" si="24"/>
        <v>20.11</v>
      </c>
      <c r="K32" s="3">
        <f t="shared" si="24"/>
        <v>66.989999999999995</v>
      </c>
      <c r="L32" s="3">
        <f t="shared" si="24"/>
        <v>75.319999999999993</v>
      </c>
      <c r="M32" s="3">
        <f t="shared" si="24"/>
        <v>94.76</v>
      </c>
      <c r="N32" s="3">
        <f t="shared" si="24"/>
        <v>118</v>
      </c>
      <c r="O32" s="3">
        <f t="shared" si="24"/>
        <v>117.35</v>
      </c>
      <c r="P32" s="3">
        <f t="shared" si="24"/>
        <v>116.31</v>
      </c>
      <c r="Q32" s="3">
        <f t="shared" si="24"/>
        <v>116.4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3.9</v>
      </c>
      <c r="E33" s="3">
        <f>IFERROR(INDEX(E51:E500,MATCH($A$33,$C$51:$C$500,0)),"")</f>
        <v>2.2200000000000002</v>
      </c>
      <c r="H33" s="3">
        <f>IFERROR(INDEX(D33:G33,COUNT(D33:G33)),"")</f>
        <v>2.2200000000000002</v>
      </c>
      <c r="I33" s="3">
        <f t="shared" ref="I33:Q33" si="25">IFERROR(INDEX(I51:I500,MATCH($C$33,$C$51:$C$500,0)),"")</f>
        <v>3.9</v>
      </c>
      <c r="J33" s="3">
        <f t="shared" si="25"/>
        <v>1.24</v>
      </c>
      <c r="K33" s="3">
        <f t="shared" si="25"/>
        <v>0.75</v>
      </c>
      <c r="L33" s="3">
        <f t="shared" si="25"/>
        <v>0.66</v>
      </c>
      <c r="M33" s="3">
        <f t="shared" si="25"/>
        <v>1.93</v>
      </c>
      <c r="N33" s="3">
        <f t="shared" si="25"/>
        <v>0.95</v>
      </c>
      <c r="O33" s="3">
        <f t="shared" si="25"/>
        <v>0.88</v>
      </c>
      <c r="P33" s="3">
        <f t="shared" si="25"/>
        <v>1.07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-4.9400000000000004</v>
      </c>
      <c r="E34" s="3">
        <f>IFERROR(INDEX(E51:E500,MATCH($A$34,$C$51:$C$500,0)),"")</f>
        <v>-4.08</v>
      </c>
      <c r="H34" s="3">
        <f>IFERROR(INDEX(D34:G34,COUNT(D34:G34)),"")</f>
        <v>-4.08</v>
      </c>
      <c r="I34" s="3">
        <f t="shared" ref="I34:Q34" si="26">IFERROR(INDEX(I51:I500,MATCH($C$34,$C$51:$C$500,0)),"")</f>
        <v>-0.99</v>
      </c>
      <c r="J34" s="3">
        <f t="shared" si="26"/>
        <v>-0.53</v>
      </c>
      <c r="K34" s="3">
        <f t="shared" si="26"/>
        <v>-6.02</v>
      </c>
      <c r="L34" s="3">
        <f t="shared" si="26"/>
        <v>-2.6</v>
      </c>
      <c r="M34" s="3">
        <f t="shared" si="26"/>
        <v>-7.86</v>
      </c>
      <c r="N34" s="3">
        <f t="shared" si="26"/>
        <v>157.75</v>
      </c>
      <c r="O34" s="3">
        <f t="shared" si="26"/>
        <v>100</v>
      </c>
      <c r="P34" s="3">
        <f t="shared" si="26"/>
        <v>153.09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11.64</v>
      </c>
      <c r="E35" s="3">
        <f>IFERROR(INDEX(E51:E500,MATCH($A$35,$C$51:$C$500,0)),"")</f>
        <v>2.96</v>
      </c>
      <c r="H35" s="3">
        <f>IFERROR(INDEX(D35:G35,COUNT(D35:G35)),"")</f>
        <v>2.96</v>
      </c>
      <c r="I35" s="3">
        <f t="shared" ref="I35:Q35" si="27">IFERROR(INDEX(I51:I500,MATCH($C$35,$C$51:$C$500,0)),"")</f>
        <v>0.74</v>
      </c>
      <c r="J35" s="3">
        <f t="shared" si="27"/>
        <v>0.43</v>
      </c>
      <c r="K35" s="3">
        <f t="shared" si="27"/>
        <v>0.62</v>
      </c>
      <c r="L35" s="3">
        <f t="shared" si="27"/>
        <v>0.48</v>
      </c>
      <c r="M35" s="3">
        <f t="shared" si="27"/>
        <v>1.95</v>
      </c>
      <c r="N35" s="3">
        <f t="shared" si="27"/>
        <v>1.73</v>
      </c>
      <c r="O35" s="3">
        <f t="shared" si="27"/>
        <v>1.17</v>
      </c>
      <c r="P35" s="3">
        <f t="shared" si="27"/>
        <v>1.66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73</v>
      </c>
      <c r="E50" t="s">
        <v>74</v>
      </c>
      <c r="F50" t="s">
        <v>282</v>
      </c>
      <c r="G50" t="s">
        <v>283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4149656302</v>
      </c>
      <c r="E51" s="5">
        <v>16323246524</v>
      </c>
      <c r="F51" s="5">
        <v>22003416425</v>
      </c>
      <c r="G51" s="5">
        <v>22750864883</v>
      </c>
      <c r="I51" s="5">
        <v>65227184134</v>
      </c>
      <c r="J51" s="5">
        <v>176488964936</v>
      </c>
      <c r="K51" s="5">
        <v>245267967628</v>
      </c>
      <c r="L51" s="5">
        <v>315679393887</v>
      </c>
      <c r="M51" s="5">
        <v>283466831736</v>
      </c>
      <c r="N51" s="5">
        <v>195244739325</v>
      </c>
      <c r="O51" s="5">
        <v>265850394862</v>
      </c>
      <c r="P51" s="5">
        <v>224862904994</v>
      </c>
      <c r="Q51" s="5">
        <v>174145865923</v>
      </c>
    </row>
    <row r="52" spans="2:17" ht="15.5" x14ac:dyDescent="0.35">
      <c r="C52" t="s">
        <v>211</v>
      </c>
      <c r="D52" s="5">
        <v>-20366936572</v>
      </c>
      <c r="E52" s="5">
        <v>-23330743311</v>
      </c>
      <c r="F52" s="5">
        <v>-30037197892</v>
      </c>
      <c r="G52" s="5">
        <v>-30322082598</v>
      </c>
      <c r="I52" s="5">
        <v>-104056960373</v>
      </c>
      <c r="J52" s="5">
        <v>-232370701837</v>
      </c>
      <c r="K52" s="5">
        <v>-235841554878</v>
      </c>
      <c r="L52" s="5">
        <v>-284797728720</v>
      </c>
      <c r="M52" s="5">
        <v>-235047768368</v>
      </c>
      <c r="N52" s="5">
        <v>-151981192616</v>
      </c>
      <c r="O52" s="5">
        <v>-214717563667</v>
      </c>
      <c r="P52" s="5">
        <v>-187085808993</v>
      </c>
      <c r="Q52" s="5">
        <v>-141058151398</v>
      </c>
    </row>
    <row r="53" spans="2:17" ht="15.5" x14ac:dyDescent="0.35">
      <c r="C53" t="s">
        <v>212</v>
      </c>
      <c r="D53" s="5">
        <v>-16217280270</v>
      </c>
      <c r="E53" s="5">
        <v>-7007496787</v>
      </c>
      <c r="F53" s="5">
        <v>-8033781467</v>
      </c>
      <c r="G53" s="5">
        <v>-7571217715</v>
      </c>
      <c r="I53" s="5">
        <v>-38829776239</v>
      </c>
      <c r="J53" s="5">
        <v>-55881736901</v>
      </c>
      <c r="K53" s="5">
        <v>9426412750</v>
      </c>
      <c r="L53" s="5">
        <v>30881665167</v>
      </c>
      <c r="M53" s="5">
        <v>48419063368</v>
      </c>
      <c r="N53" s="5">
        <v>43263546709</v>
      </c>
      <c r="O53" s="5">
        <v>51132831195</v>
      </c>
      <c r="P53" s="5">
        <v>37777096001</v>
      </c>
      <c r="Q53" s="5">
        <v>33087714525</v>
      </c>
    </row>
    <row r="54" spans="2:17" ht="15.5" x14ac:dyDescent="0.35">
      <c r="C54" t="s">
        <v>82</v>
      </c>
      <c r="D54" s="5">
        <v>6333137340</v>
      </c>
      <c r="E54" s="5">
        <v>-4938780803</v>
      </c>
      <c r="F54" s="5">
        <v>-3931410511</v>
      </c>
      <c r="G54" s="5">
        <v>-4664848589</v>
      </c>
      <c r="I54" s="5">
        <v>-7201902563</v>
      </c>
      <c r="J54" s="5">
        <v>-70247787657</v>
      </c>
      <c r="K54" s="5">
        <v>-30835486700</v>
      </c>
      <c r="L54" s="5">
        <v>-57263292247</v>
      </c>
      <c r="M54" s="5">
        <v>-91161342629</v>
      </c>
      <c r="N54" s="5">
        <v>-15330428349</v>
      </c>
      <c r="O54" s="5">
        <v>-21596007355</v>
      </c>
      <c r="P54" s="5">
        <v>-18803118694</v>
      </c>
      <c r="Q54" s="5">
        <v>-17114338669</v>
      </c>
    </row>
    <row r="55" spans="2:17" ht="15.5" x14ac:dyDescent="0.35">
      <c r="C55" t="s">
        <v>284</v>
      </c>
      <c r="D55" s="5">
        <v>659909320</v>
      </c>
      <c r="E55" s="5">
        <v>-2156098319</v>
      </c>
      <c r="F55" s="5">
        <v>-1901871298</v>
      </c>
      <c r="G55" s="5">
        <v>-2476377966</v>
      </c>
      <c r="I55" s="5">
        <v>-5874438263</v>
      </c>
      <c r="J55" s="5">
        <v>-11652961461</v>
      </c>
      <c r="K55" s="5">
        <v>-11553755304</v>
      </c>
      <c r="L55" s="5">
        <v>-8573054339</v>
      </c>
      <c r="M55" s="5">
        <v>-7034161032</v>
      </c>
      <c r="N55" s="5">
        <v>-3532070832</v>
      </c>
      <c r="O55" s="5">
        <v>-8159386387</v>
      </c>
      <c r="P55" s="5">
        <v>-8008629593</v>
      </c>
      <c r="Q55" s="5">
        <v>-4498002061</v>
      </c>
    </row>
    <row r="56" spans="2:17" ht="15.5" x14ac:dyDescent="0.35">
      <c r="C56" t="s">
        <v>213</v>
      </c>
      <c r="D56" s="5">
        <v>-2161746683</v>
      </c>
      <c r="E56" s="5">
        <v>-2593982996</v>
      </c>
      <c r="F56" s="5">
        <v>-2168451872</v>
      </c>
      <c r="G56" s="5">
        <v>-2238257452</v>
      </c>
      <c r="I56" s="5">
        <v>-9162439003</v>
      </c>
      <c r="J56" s="5">
        <v>-19978034575</v>
      </c>
      <c r="K56" s="5">
        <v>-14772850981</v>
      </c>
      <c r="L56" s="5">
        <v>-22405971313</v>
      </c>
      <c r="M56" s="5">
        <v>-17652150398</v>
      </c>
      <c r="N56" s="5">
        <v>-12640916028</v>
      </c>
      <c r="O56" s="5">
        <v>-15296655419</v>
      </c>
      <c r="P56" s="5">
        <v>-15051859627</v>
      </c>
      <c r="Q56" s="5">
        <v>-14631553862</v>
      </c>
    </row>
    <row r="57" spans="2:17" ht="15.5" x14ac:dyDescent="0.35">
      <c r="C57" t="s">
        <v>81</v>
      </c>
      <c r="D57" s="5">
        <v>7834974703</v>
      </c>
      <c r="E57" s="5">
        <v>-188699488</v>
      </c>
      <c r="F57" s="5">
        <v>138912659</v>
      </c>
      <c r="G57" s="5">
        <v>49786829</v>
      </c>
      <c r="I57" s="5">
        <v>7834974703</v>
      </c>
      <c r="J57" s="5">
        <v>-38616791621</v>
      </c>
      <c r="K57" s="5">
        <v>-4508880415</v>
      </c>
      <c r="L57" s="5">
        <v>-26284266595</v>
      </c>
      <c r="M57" s="5">
        <v>-66475031199</v>
      </c>
      <c r="N57" s="5">
        <v>842558511</v>
      </c>
      <c r="O57" s="5">
        <v>1860034451</v>
      </c>
      <c r="P57" s="5">
        <v>4257370526</v>
      </c>
      <c r="Q57" s="5">
        <v>2015217254</v>
      </c>
    </row>
    <row r="58" spans="2:17" ht="15.5" x14ac:dyDescent="0.35">
      <c r="C58" t="s">
        <v>89</v>
      </c>
      <c r="D58" s="5">
        <v>-9884142930</v>
      </c>
      <c r="E58" s="5">
        <v>-11946277590</v>
      </c>
      <c r="F58" s="5">
        <v>-11965191978</v>
      </c>
      <c r="G58" s="5">
        <v>-12236066304</v>
      </c>
      <c r="I58" s="5">
        <v>-46031678802</v>
      </c>
      <c r="J58" s="5">
        <v>-126129524558</v>
      </c>
      <c r="K58" s="5">
        <v>-21409073950</v>
      </c>
      <c r="L58" s="5">
        <v>-26381627080</v>
      </c>
      <c r="M58" s="5">
        <v>-42742279261</v>
      </c>
      <c r="N58" s="5">
        <v>27933118360</v>
      </c>
      <c r="O58" s="5">
        <v>29536823840</v>
      </c>
      <c r="P58" s="5">
        <v>18973977307</v>
      </c>
      <c r="Q58" s="5">
        <v>15973375856</v>
      </c>
    </row>
    <row r="59" spans="2:17" ht="15.5" x14ac:dyDescent="0.35">
      <c r="C59" t="s">
        <v>90</v>
      </c>
      <c r="D59" s="5">
        <v>-39870454</v>
      </c>
      <c r="E59" s="5">
        <v>107365625</v>
      </c>
      <c r="F59" s="5">
        <v>-1700271607</v>
      </c>
      <c r="G59" s="5">
        <v>-1273579654</v>
      </c>
      <c r="I59" s="5">
        <v>-2906356090</v>
      </c>
      <c r="J59" s="5">
        <v>-2958372727</v>
      </c>
      <c r="K59" s="5">
        <v>-4531506904</v>
      </c>
      <c r="L59" s="5">
        <v>-35817150870</v>
      </c>
      <c r="M59" s="5">
        <v>-34619913933</v>
      </c>
      <c r="N59" s="5">
        <v>-24690642555</v>
      </c>
      <c r="O59" s="5">
        <v>-24229728843</v>
      </c>
      <c r="P59" s="5">
        <v>-14706770197</v>
      </c>
      <c r="Q59" s="5">
        <v>-14222426279</v>
      </c>
    </row>
    <row r="60" spans="2:17" ht="15.5" x14ac:dyDescent="0.35">
      <c r="C60" t="s">
        <v>27</v>
      </c>
      <c r="D60" s="5">
        <v>-2908276242</v>
      </c>
      <c r="E60" s="5">
        <v>2973851261</v>
      </c>
      <c r="F60" s="5">
        <v>-2973851261</v>
      </c>
      <c r="I60" s="5">
        <v>-2908276242</v>
      </c>
      <c r="J60" s="5">
        <v>-2966992539</v>
      </c>
      <c r="K60" s="5">
        <v>-4554130354</v>
      </c>
      <c r="L60" s="5">
        <v>-35859982540</v>
      </c>
      <c r="M60" s="5">
        <v>-34689977398</v>
      </c>
      <c r="N60" s="5">
        <v>-24765989597</v>
      </c>
      <c r="O60" s="5">
        <v>-24335815385</v>
      </c>
      <c r="P60" s="5">
        <v>-14730488067</v>
      </c>
      <c r="Q60" s="5">
        <v>-14256268905</v>
      </c>
    </row>
    <row r="61" spans="2:17" ht="15.5" x14ac:dyDescent="0.35">
      <c r="C61" t="s">
        <v>215</v>
      </c>
      <c r="D61" s="5">
        <v>2868405788</v>
      </c>
      <c r="E61" s="5">
        <v>-2866485636</v>
      </c>
      <c r="F61" s="5">
        <v>1273579654</v>
      </c>
      <c r="G61" s="5">
        <v>-1273579654</v>
      </c>
      <c r="I61" s="5">
        <v>1920152</v>
      </c>
      <c r="J61" s="5">
        <v>8619812</v>
      </c>
      <c r="K61" s="5">
        <v>22623450</v>
      </c>
      <c r="L61" s="5">
        <v>42831670</v>
      </c>
      <c r="M61" s="5">
        <v>70063465</v>
      </c>
      <c r="N61" s="5">
        <v>75347042</v>
      </c>
      <c r="O61" s="5">
        <v>106086542</v>
      </c>
      <c r="P61" s="5">
        <v>23717870</v>
      </c>
      <c r="Q61" s="5">
        <v>33842626</v>
      </c>
    </row>
    <row r="62" spans="2:17" ht="15.5" x14ac:dyDescent="0.35">
      <c r="C62" t="s">
        <v>92</v>
      </c>
      <c r="D62" s="5">
        <v>-39870454</v>
      </c>
      <c r="E62" s="5">
        <v>107365625</v>
      </c>
      <c r="F62" s="5">
        <v>-1700271607</v>
      </c>
      <c r="G62" s="5">
        <v>-1273579654</v>
      </c>
      <c r="I62" s="5">
        <v>-2906356090</v>
      </c>
      <c r="J62" s="5">
        <v>-2958372727</v>
      </c>
      <c r="K62" s="5">
        <v>-4531506904</v>
      </c>
      <c r="L62" s="5">
        <v>-35817150870</v>
      </c>
      <c r="M62" s="5">
        <v>-34619913933</v>
      </c>
      <c r="N62" s="5">
        <v>-24690642555</v>
      </c>
      <c r="O62" s="5">
        <v>-24229728843</v>
      </c>
      <c r="P62" s="5">
        <v>-14706770197</v>
      </c>
      <c r="Q62" s="5">
        <v>-14222426279</v>
      </c>
    </row>
    <row r="63" spans="2:17" ht="15.5" x14ac:dyDescent="0.35">
      <c r="C63" t="s">
        <v>29</v>
      </c>
      <c r="D63" s="5">
        <v>-9924013384</v>
      </c>
      <c r="E63" s="5">
        <v>-11838911965</v>
      </c>
      <c r="F63" s="5">
        <v>-13665463585</v>
      </c>
      <c r="G63" s="5">
        <v>-13509645958</v>
      </c>
      <c r="I63" s="5">
        <v>-48938034892</v>
      </c>
      <c r="J63" s="5">
        <v>-129087897285</v>
      </c>
      <c r="K63" s="5">
        <v>-25940580854</v>
      </c>
      <c r="L63" s="5">
        <v>-62198777950</v>
      </c>
      <c r="M63" s="5">
        <v>-77362193194</v>
      </c>
      <c r="N63" s="5">
        <v>3242475805</v>
      </c>
      <c r="O63" s="5">
        <v>5307094997</v>
      </c>
      <c r="P63" s="5">
        <v>4267207110</v>
      </c>
      <c r="Q63" s="5">
        <v>1750949577</v>
      </c>
    </row>
    <row r="64" spans="2:17" ht="15.5" x14ac:dyDescent="0.35">
      <c r="C64" t="s">
        <v>28</v>
      </c>
      <c r="D64" s="5">
        <v>109964531</v>
      </c>
      <c r="I64" s="5">
        <v>109964531</v>
      </c>
      <c r="J64" s="5">
        <v>-13580260402</v>
      </c>
      <c r="K64" s="5">
        <v>830727838</v>
      </c>
      <c r="L64" s="5">
        <v>4143229066</v>
      </c>
      <c r="M64" s="5">
        <v>7069988087</v>
      </c>
      <c r="N64" s="5">
        <v>-1096804013</v>
      </c>
      <c r="O64" s="5">
        <v>-2205016814</v>
      </c>
      <c r="P64" s="5">
        <v>-1808371356</v>
      </c>
      <c r="Q64" s="5">
        <v>-931538252</v>
      </c>
    </row>
    <row r="65" spans="2:17" ht="15.5" x14ac:dyDescent="0.35">
      <c r="C65" t="s">
        <v>95</v>
      </c>
      <c r="D65" s="5">
        <v>-9814048853</v>
      </c>
      <c r="E65" s="5">
        <v>-11838911965</v>
      </c>
      <c r="F65" s="5">
        <v>-13665463585</v>
      </c>
      <c r="G65" s="5">
        <v>-13509645958</v>
      </c>
      <c r="I65" s="5">
        <v>-48828070361</v>
      </c>
      <c r="J65" s="5">
        <v>-142668157687</v>
      </c>
      <c r="K65" s="5">
        <v>-25109853016</v>
      </c>
      <c r="L65" s="5">
        <v>-58055548884</v>
      </c>
      <c r="M65" s="5">
        <v>-70292205107</v>
      </c>
      <c r="N65" s="5">
        <v>2145671792</v>
      </c>
      <c r="O65" s="5">
        <v>3102078183</v>
      </c>
      <c r="P65" s="5">
        <v>2458835754</v>
      </c>
      <c r="Q65" s="5">
        <v>819411325</v>
      </c>
    </row>
    <row r="66" spans="2:17" ht="15.5" x14ac:dyDescent="0.35">
      <c r="C66" t="s">
        <v>96</v>
      </c>
      <c r="D66" s="5">
        <v>439063368</v>
      </c>
      <c r="I66" s="5">
        <v>439063368</v>
      </c>
      <c r="J66" s="5">
        <v>1084085250</v>
      </c>
      <c r="K66" s="5">
        <v>-87055125</v>
      </c>
      <c r="L66" s="5">
        <v>-656667245</v>
      </c>
      <c r="M66" s="5">
        <v>105820287</v>
      </c>
      <c r="N66" s="5">
        <v>-185922940</v>
      </c>
      <c r="O66" s="5">
        <v>59785269</v>
      </c>
      <c r="P66" s="5">
        <v>131967852</v>
      </c>
      <c r="Q66" s="5">
        <v>-67256786</v>
      </c>
    </row>
    <row r="67" spans="2:17" ht="15.5" x14ac:dyDescent="0.35">
      <c r="C67" t="s">
        <v>97</v>
      </c>
      <c r="D67" s="5">
        <v>-9374985485</v>
      </c>
      <c r="E67" s="5">
        <v>-11838911965</v>
      </c>
      <c r="F67" s="5">
        <v>-13665463585</v>
      </c>
      <c r="G67" s="5">
        <v>-13509645958</v>
      </c>
      <c r="I67" s="5">
        <v>-48389006993</v>
      </c>
      <c r="J67" s="5">
        <v>-141584072437</v>
      </c>
      <c r="K67" s="5">
        <v>-25196908141</v>
      </c>
      <c r="L67" s="5">
        <v>-58712216129</v>
      </c>
      <c r="M67" s="5">
        <v>-70186384820</v>
      </c>
      <c r="N67" s="5">
        <v>1959748852</v>
      </c>
      <c r="O67" s="5">
        <v>3161863452</v>
      </c>
      <c r="P67" s="5">
        <v>2590803606</v>
      </c>
      <c r="Q67" s="5">
        <v>752154539</v>
      </c>
    </row>
    <row r="68" spans="2:17" ht="15.5" x14ac:dyDescent="0.35">
      <c r="C68" t="s">
        <v>98</v>
      </c>
      <c r="D68" s="5">
        <v>-9814048853</v>
      </c>
      <c r="E68" s="5">
        <v>-11838911965</v>
      </c>
      <c r="F68" s="5">
        <v>-13665463585</v>
      </c>
      <c r="G68" s="5">
        <v>-13509645958</v>
      </c>
      <c r="I68" s="5">
        <v>-48828070361</v>
      </c>
      <c r="J68" s="5">
        <v>-142668157687</v>
      </c>
      <c r="K68" s="5">
        <v>-25109853016</v>
      </c>
      <c r="L68" s="5">
        <v>-58055548884</v>
      </c>
      <c r="M68" s="5">
        <v>-70292205107</v>
      </c>
      <c r="N68" s="5">
        <v>2145671792</v>
      </c>
      <c r="O68" s="5">
        <v>3102078183</v>
      </c>
      <c r="P68" s="5">
        <v>2458835754</v>
      </c>
      <c r="Q68" s="5">
        <v>819411325</v>
      </c>
    </row>
    <row r="69" spans="2:17" ht="15.5" x14ac:dyDescent="0.35">
      <c r="C69" t="s">
        <v>8</v>
      </c>
      <c r="D69" s="5">
        <v>-9357862211</v>
      </c>
      <c r="E69" s="5">
        <v>-11830069533</v>
      </c>
      <c r="F69" s="5">
        <v>-13654178017</v>
      </c>
      <c r="G69" s="5">
        <v>-13497599998</v>
      </c>
      <c r="I69" s="5">
        <v>-48339709759</v>
      </c>
      <c r="J69" s="5">
        <v>-141523819797</v>
      </c>
      <c r="K69" s="5">
        <v>-25166829897</v>
      </c>
      <c r="L69" s="5">
        <v>-58694955953</v>
      </c>
      <c r="M69" s="5">
        <v>-70160536887</v>
      </c>
      <c r="N69" s="5">
        <v>1957918066</v>
      </c>
      <c r="O69" s="5">
        <v>3162362912</v>
      </c>
      <c r="P69" s="5">
        <v>2592272613</v>
      </c>
      <c r="Q69" s="5">
        <v>752333109</v>
      </c>
    </row>
    <row r="70" spans="2:17" ht="15.5" x14ac:dyDescent="0.35">
      <c r="C70" t="s">
        <v>99</v>
      </c>
      <c r="D70" s="5">
        <v>-17123274</v>
      </c>
      <c r="E70" s="5">
        <v>-8842432</v>
      </c>
      <c r="F70" s="5">
        <v>-11285568</v>
      </c>
      <c r="G70" s="5">
        <v>-12045960</v>
      </c>
      <c r="I70" s="5">
        <v>-49297234</v>
      </c>
      <c r="J70" s="5">
        <v>-60252640</v>
      </c>
      <c r="K70" s="5">
        <v>-30078244</v>
      </c>
      <c r="L70" s="5">
        <v>-17260176</v>
      </c>
      <c r="M70" s="5">
        <v>-25847933</v>
      </c>
      <c r="N70" s="5">
        <v>1830786</v>
      </c>
      <c r="O70" s="5">
        <v>-499460</v>
      </c>
      <c r="P70" s="5">
        <v>-1469007</v>
      </c>
      <c r="Q70" s="5">
        <v>-178570</v>
      </c>
    </row>
    <row r="71" spans="2:17" ht="15.5" x14ac:dyDescent="0.35">
      <c r="C71" t="s">
        <v>100</v>
      </c>
      <c r="D71" s="5">
        <v>-9814048853</v>
      </c>
      <c r="E71" s="5">
        <v>-11838911965</v>
      </c>
      <c r="F71" s="5">
        <v>-13665463585</v>
      </c>
      <c r="G71" s="5">
        <v>-13509645958</v>
      </c>
      <c r="I71" s="5">
        <v>-48828070361</v>
      </c>
      <c r="J71" s="5">
        <v>-142668157687</v>
      </c>
      <c r="K71" s="5">
        <v>-25109853016</v>
      </c>
      <c r="L71" s="5">
        <v>-58055548884</v>
      </c>
      <c r="M71" s="5">
        <v>-70292205107</v>
      </c>
      <c r="N71" s="5">
        <v>2145671792</v>
      </c>
      <c r="O71" s="5">
        <v>3102078183</v>
      </c>
      <c r="P71" s="5">
        <v>2458835754</v>
      </c>
      <c r="Q71" s="5">
        <v>819411325</v>
      </c>
    </row>
    <row r="72" spans="2:17" ht="15.5" x14ac:dyDescent="0.35">
      <c r="C72" t="s">
        <v>101</v>
      </c>
      <c r="D72" s="5">
        <v>-9374985485</v>
      </c>
      <c r="E72" s="5">
        <v>-11838911965</v>
      </c>
      <c r="F72" s="5">
        <v>-13665463585</v>
      </c>
      <c r="G72" s="5">
        <v>-13509645958</v>
      </c>
      <c r="I72" s="5">
        <v>-48389006993</v>
      </c>
      <c r="J72" s="5">
        <v>-141584072437</v>
      </c>
      <c r="K72" s="5">
        <v>-25196908141</v>
      </c>
      <c r="L72" s="5">
        <v>-58712216129</v>
      </c>
      <c r="M72" s="5">
        <v>-70186384820</v>
      </c>
      <c r="N72" s="5">
        <v>1959748852</v>
      </c>
      <c r="O72" s="5">
        <v>3161863452</v>
      </c>
      <c r="P72" s="5">
        <v>2590803606</v>
      </c>
      <c r="Q72" s="5">
        <v>752154539</v>
      </c>
    </row>
    <row r="73" spans="2:17" ht="15.5" x14ac:dyDescent="0.35">
      <c r="C73" t="s">
        <v>102</v>
      </c>
      <c r="D73" s="5">
        <v>-9374985485</v>
      </c>
      <c r="E73" s="5">
        <v>-11838911965</v>
      </c>
      <c r="F73" s="5">
        <v>-13665463585</v>
      </c>
      <c r="G73" s="5">
        <v>-13509645958</v>
      </c>
      <c r="I73" s="5">
        <v>-48389006993</v>
      </c>
      <c r="J73" s="5">
        <v>-141584072437</v>
      </c>
      <c r="K73" s="5">
        <v>-25196908141</v>
      </c>
      <c r="L73" s="5">
        <v>-58712216129</v>
      </c>
      <c r="M73" s="5">
        <v>-70186384820</v>
      </c>
      <c r="N73" s="5">
        <v>1959748852</v>
      </c>
      <c r="O73" s="5">
        <v>3161863452</v>
      </c>
      <c r="P73" s="5">
        <v>2590803606</v>
      </c>
      <c r="Q73" s="5">
        <v>752154539</v>
      </c>
    </row>
    <row r="75" spans="2:17" ht="15.5" x14ac:dyDescent="0.35">
      <c r="B75" t="s">
        <v>103</v>
      </c>
      <c r="C75" t="s">
        <v>104</v>
      </c>
    </row>
    <row r="76" spans="2:17" ht="15.5" x14ac:dyDescent="0.35">
      <c r="C76" t="s">
        <v>216</v>
      </c>
    </row>
    <row r="77" spans="2:17" ht="15.5" x14ac:dyDescent="0.35">
      <c r="C77" t="s">
        <v>20</v>
      </c>
      <c r="D77" s="5">
        <v>2373435764</v>
      </c>
      <c r="E77" s="5">
        <v>3920968070</v>
      </c>
      <c r="F77" s="5">
        <v>3702546502</v>
      </c>
      <c r="G77" s="5">
        <v>7619822094</v>
      </c>
      <c r="I77" s="5">
        <v>2373435764</v>
      </c>
      <c r="J77" s="5">
        <v>8448743812</v>
      </c>
      <c r="K77" s="5">
        <v>22013842407</v>
      </c>
      <c r="L77" s="5">
        <v>25832910257</v>
      </c>
      <c r="M77" s="5">
        <v>27185494354</v>
      </c>
      <c r="N77" s="5">
        <v>20859461393</v>
      </c>
      <c r="O77" s="5">
        <v>25283677378</v>
      </c>
      <c r="P77" s="5">
        <v>9613556973</v>
      </c>
      <c r="Q77" s="5">
        <v>11108258740</v>
      </c>
    </row>
    <row r="78" spans="2:17" ht="15.5" x14ac:dyDescent="0.35">
      <c r="C78" t="s">
        <v>217</v>
      </c>
      <c r="D78" s="5">
        <v>27613935877</v>
      </c>
      <c r="E78" s="5">
        <v>30080925617</v>
      </c>
      <c r="F78" s="5">
        <v>36481412774</v>
      </c>
      <c r="G78" s="5">
        <v>39403707142</v>
      </c>
      <c r="I78" s="5">
        <v>27613935877</v>
      </c>
      <c r="J78" s="5">
        <v>40899799930</v>
      </c>
      <c r="K78" s="5">
        <v>90695348635</v>
      </c>
      <c r="L78" s="5">
        <v>109396876992</v>
      </c>
      <c r="M78" s="5">
        <v>138614787205</v>
      </c>
      <c r="N78" s="5">
        <v>107760850204</v>
      </c>
      <c r="O78" s="5">
        <v>88488287828</v>
      </c>
      <c r="P78" s="5">
        <v>62429041389</v>
      </c>
      <c r="Q78" s="5">
        <v>42256473539</v>
      </c>
    </row>
    <row r="79" spans="2:17" ht="15.5" x14ac:dyDescent="0.35">
      <c r="C79" t="s">
        <v>110</v>
      </c>
      <c r="M79" s="5">
        <v>1862287500</v>
      </c>
      <c r="P79" s="5">
        <v>1651137214</v>
      </c>
    </row>
    <row r="80" spans="2:17" ht="15.5" x14ac:dyDescent="0.35">
      <c r="C80" t="s">
        <v>222</v>
      </c>
      <c r="D80" s="5">
        <v>44775663189</v>
      </c>
      <c r="E80" s="5">
        <v>49335309128</v>
      </c>
      <c r="F80" s="5">
        <v>59763886862</v>
      </c>
      <c r="G80" s="5">
        <v>65131340578</v>
      </c>
      <c r="I80" s="5">
        <v>44775663189</v>
      </c>
      <c r="J80" s="5">
        <v>65756930895</v>
      </c>
      <c r="K80" s="5">
        <v>104186321347</v>
      </c>
      <c r="L80" s="5">
        <v>101596862120</v>
      </c>
      <c r="M80" s="5">
        <v>105065740253</v>
      </c>
      <c r="N80" s="5">
        <v>99378985967</v>
      </c>
      <c r="O80" s="5">
        <v>65809073010</v>
      </c>
      <c r="P80" s="5">
        <v>99725903461</v>
      </c>
      <c r="Q80" s="5">
        <v>51757944464</v>
      </c>
    </row>
    <row r="81" spans="3:17" ht="15.5" x14ac:dyDescent="0.35">
      <c r="C81" t="s">
        <v>81</v>
      </c>
      <c r="D81" s="5">
        <v>8776990860</v>
      </c>
      <c r="E81" s="5">
        <v>8338212556</v>
      </c>
      <c r="F81" s="5">
        <v>8338212556</v>
      </c>
      <c r="G81" s="5">
        <v>8338212556</v>
      </c>
      <c r="I81" s="5">
        <v>8776990860</v>
      </c>
      <c r="J81" s="5">
        <v>8338212556</v>
      </c>
      <c r="K81" s="5">
        <v>7254255646</v>
      </c>
      <c r="L81" s="5">
        <v>7341250318</v>
      </c>
      <c r="M81" s="5">
        <v>7997456387</v>
      </c>
      <c r="N81" s="5">
        <v>7891636100</v>
      </c>
      <c r="O81" s="5">
        <v>8077559040</v>
      </c>
      <c r="P81" s="5">
        <v>8017773771</v>
      </c>
      <c r="Q81" s="5">
        <v>7885805919</v>
      </c>
    </row>
    <row r="82" spans="3:17" ht="15.5" x14ac:dyDescent="0.35">
      <c r="C82" t="s">
        <v>223</v>
      </c>
      <c r="D82" s="5">
        <v>116772962653</v>
      </c>
      <c r="E82" s="5">
        <v>143005074447</v>
      </c>
      <c r="F82" s="5">
        <v>160004258630</v>
      </c>
      <c r="G82" s="5">
        <v>172224030478</v>
      </c>
      <c r="I82" s="5">
        <v>116772962653</v>
      </c>
      <c r="J82" s="5">
        <v>174505973177</v>
      </c>
      <c r="K82" s="5">
        <v>285347728044</v>
      </c>
      <c r="L82" s="5">
        <v>284408950008</v>
      </c>
      <c r="M82" s="5">
        <v>318899658204</v>
      </c>
      <c r="N82" s="5">
        <v>255765044222</v>
      </c>
      <c r="O82" s="5">
        <v>202441391559</v>
      </c>
      <c r="P82" s="5">
        <v>187154293062</v>
      </c>
      <c r="Q82" s="5">
        <v>122111982718</v>
      </c>
    </row>
    <row r="83" spans="3:17" ht="15.5" x14ac:dyDescent="0.35">
      <c r="C83" t="s">
        <v>224</v>
      </c>
    </row>
    <row r="84" spans="3:17" ht="15.5" x14ac:dyDescent="0.35">
      <c r="C84" t="s">
        <v>111</v>
      </c>
      <c r="D84" s="5">
        <v>276787298996</v>
      </c>
      <c r="E84" s="5">
        <v>285368804522</v>
      </c>
      <c r="F84" s="5">
        <v>292069808197</v>
      </c>
      <c r="G84" s="5">
        <v>298965423636</v>
      </c>
      <c r="I84" s="5">
        <v>276787298996</v>
      </c>
      <c r="J84" s="5">
        <v>305895122675</v>
      </c>
      <c r="K84" s="5">
        <v>333986137600</v>
      </c>
      <c r="L84" s="5">
        <v>359756895543</v>
      </c>
      <c r="M84" s="5">
        <v>354649333900</v>
      </c>
      <c r="N84" s="5">
        <v>379819806996</v>
      </c>
      <c r="O84" s="5">
        <v>398017942249</v>
      </c>
      <c r="P84" s="5">
        <v>358275742712</v>
      </c>
      <c r="Q84" s="5">
        <v>230701022549</v>
      </c>
    </row>
    <row r="85" spans="3:17" ht="15.5" x14ac:dyDescent="0.35">
      <c r="C85" t="s">
        <v>114</v>
      </c>
      <c r="D85" s="5">
        <v>594354361</v>
      </c>
      <c r="E85" s="5">
        <v>608228215</v>
      </c>
      <c r="F85" s="5">
        <v>608228215</v>
      </c>
      <c r="G85" s="5">
        <v>608228215</v>
      </c>
      <c r="I85" s="5">
        <v>594354361</v>
      </c>
      <c r="J85" s="5">
        <v>608228215</v>
      </c>
      <c r="K85" s="5">
        <v>14494256252</v>
      </c>
      <c r="L85" s="5">
        <v>13638974404</v>
      </c>
      <c r="M85" s="5">
        <v>9310531498</v>
      </c>
      <c r="N85" s="5">
        <v>1012443359</v>
      </c>
      <c r="O85" s="5">
        <v>584846769</v>
      </c>
      <c r="P85" s="5">
        <v>419944761</v>
      </c>
      <c r="Q85" s="5">
        <v>332912401</v>
      </c>
    </row>
    <row r="86" spans="3:17" ht="15.5" x14ac:dyDescent="0.35">
      <c r="C86" t="s">
        <v>228</v>
      </c>
      <c r="D86" s="5">
        <v>277871635857</v>
      </c>
      <c r="E86" s="5">
        <v>286467015237</v>
      </c>
      <c r="F86" s="5">
        <v>293168018912</v>
      </c>
      <c r="G86" s="5">
        <v>300063634351</v>
      </c>
      <c r="I86" s="5">
        <v>277871635857</v>
      </c>
      <c r="J86" s="5">
        <v>306993333390</v>
      </c>
      <c r="K86" s="5">
        <v>348698042237</v>
      </c>
      <c r="L86" s="5">
        <v>373686264469</v>
      </c>
      <c r="M86" s="5">
        <v>365997872673</v>
      </c>
      <c r="N86" s="5">
        <v>385170502336</v>
      </c>
      <c r="O86" s="5">
        <v>403246692963</v>
      </c>
      <c r="P86" s="5">
        <v>363418500123</v>
      </c>
      <c r="Q86" s="5">
        <v>290325608060</v>
      </c>
    </row>
    <row r="87" spans="3:17" ht="15.5" x14ac:dyDescent="0.35">
      <c r="C87" t="s">
        <v>115</v>
      </c>
      <c r="D87" s="5">
        <v>394644598510</v>
      </c>
      <c r="E87" s="5">
        <v>429472089684</v>
      </c>
      <c r="F87" s="5">
        <v>453172277542</v>
      </c>
      <c r="G87" s="5">
        <v>472287664829</v>
      </c>
      <c r="I87" s="5">
        <v>394644598510</v>
      </c>
      <c r="J87" s="5">
        <v>481499306567</v>
      </c>
      <c r="K87" s="5">
        <v>634045770281</v>
      </c>
      <c r="L87" s="5">
        <v>658095214477</v>
      </c>
      <c r="M87" s="5">
        <v>684897530877</v>
      </c>
      <c r="N87" s="5">
        <v>640935546558</v>
      </c>
      <c r="O87" s="5">
        <v>605688084522</v>
      </c>
      <c r="P87" s="5">
        <v>550572793185</v>
      </c>
      <c r="Q87" s="5">
        <v>412437590778</v>
      </c>
    </row>
    <row r="88" spans="3:17" ht="15.5" x14ac:dyDescent="0.35">
      <c r="C88" t="s">
        <v>116</v>
      </c>
    </row>
    <row r="89" spans="3:17" ht="15.5" x14ac:dyDescent="0.35">
      <c r="C89" t="s">
        <v>117</v>
      </c>
    </row>
    <row r="90" spans="3:17" ht="15.5" x14ac:dyDescent="0.35">
      <c r="C90" t="s">
        <v>229</v>
      </c>
      <c r="D90" s="5">
        <v>32874282786</v>
      </c>
      <c r="E90" s="5">
        <v>29178803781</v>
      </c>
      <c r="F90" s="5">
        <v>40639768111</v>
      </c>
      <c r="G90" s="5">
        <v>45689380250</v>
      </c>
      <c r="I90" s="5">
        <v>32874282786</v>
      </c>
      <c r="J90" s="5">
        <v>41315694864</v>
      </c>
      <c r="K90" s="5">
        <v>33134530946</v>
      </c>
      <c r="L90" s="5">
        <v>262892524518</v>
      </c>
      <c r="M90" s="5">
        <v>228862581182</v>
      </c>
      <c r="N90" s="5">
        <v>231201000022</v>
      </c>
      <c r="O90" s="5">
        <v>247879166484</v>
      </c>
      <c r="P90" s="5">
        <v>196455406732</v>
      </c>
      <c r="Q90" s="5">
        <v>138925278661</v>
      </c>
    </row>
    <row r="91" spans="3:17" ht="15.5" x14ac:dyDescent="0.35">
      <c r="C91" t="s">
        <v>236</v>
      </c>
      <c r="L91" s="5">
        <v>221766967304</v>
      </c>
      <c r="M91" s="5">
        <v>192500891670</v>
      </c>
      <c r="N91" s="5">
        <v>178304991262</v>
      </c>
      <c r="O91" s="5">
        <v>207741221004</v>
      </c>
      <c r="P91" s="5">
        <v>169249675319</v>
      </c>
      <c r="Q91" s="5">
        <v>80394372874</v>
      </c>
    </row>
    <row r="92" spans="3:17" ht="15.5" x14ac:dyDescent="0.35">
      <c r="C92" t="s">
        <v>230</v>
      </c>
      <c r="E92" s="5">
        <v>10718797305</v>
      </c>
      <c r="F92" s="5">
        <v>10718797305</v>
      </c>
      <c r="G92" s="5">
        <v>10718797305</v>
      </c>
      <c r="J92" s="5">
        <v>10718797305</v>
      </c>
      <c r="K92" s="5">
        <v>14616541780</v>
      </c>
    </row>
    <row r="93" spans="3:17" ht="15.5" x14ac:dyDescent="0.35">
      <c r="C93" t="s">
        <v>233</v>
      </c>
      <c r="D93" s="5">
        <v>1995277947</v>
      </c>
      <c r="E93" s="5">
        <v>1914100199</v>
      </c>
      <c r="F93" s="5">
        <v>1679512943</v>
      </c>
      <c r="G93" s="5">
        <v>1521787294</v>
      </c>
      <c r="I93" s="5">
        <v>1995277947</v>
      </c>
      <c r="J93" s="5">
        <v>1517304337</v>
      </c>
      <c r="K93" s="5">
        <v>1912693621</v>
      </c>
      <c r="L93" s="5">
        <v>1714120931</v>
      </c>
      <c r="M93" s="5">
        <v>2327074718</v>
      </c>
      <c r="N93" s="5">
        <v>1133972080</v>
      </c>
      <c r="O93" s="5">
        <v>273815239</v>
      </c>
      <c r="P93" s="5">
        <v>661447488</v>
      </c>
      <c r="Q93" s="5">
        <v>799033357</v>
      </c>
    </row>
    <row r="94" spans="3:17" ht="15.5" x14ac:dyDescent="0.35">
      <c r="C94" t="s">
        <v>121</v>
      </c>
      <c r="D94" s="5">
        <v>5413553</v>
      </c>
      <c r="I94" s="5">
        <v>5413553</v>
      </c>
      <c r="L94" s="5">
        <v>1826105104</v>
      </c>
      <c r="M94" s="5">
        <v>1766218383</v>
      </c>
      <c r="O94" s="5">
        <v>452648721</v>
      </c>
      <c r="P94" s="5">
        <v>102987657</v>
      </c>
    </row>
    <row r="95" spans="3:17" ht="15.5" x14ac:dyDescent="0.35">
      <c r="C95" t="s">
        <v>120</v>
      </c>
      <c r="D95" s="5">
        <v>424285537</v>
      </c>
      <c r="E95" s="5">
        <v>883875304</v>
      </c>
      <c r="F95" s="5">
        <v>994950255</v>
      </c>
      <c r="G95" s="5">
        <v>1425525382</v>
      </c>
      <c r="I95" s="5">
        <v>424285537</v>
      </c>
      <c r="J95" s="5">
        <v>739805402</v>
      </c>
      <c r="K95" s="5">
        <v>1784848808</v>
      </c>
      <c r="L95" s="5">
        <v>11952602959</v>
      </c>
      <c r="M95" s="5">
        <v>3537101393</v>
      </c>
      <c r="N95" s="5">
        <v>1971029887</v>
      </c>
      <c r="O95" s="5">
        <v>2075401712</v>
      </c>
      <c r="P95" s="5">
        <v>1069972480</v>
      </c>
      <c r="Q95" s="5">
        <v>757448082</v>
      </c>
    </row>
    <row r="96" spans="3:17" ht="15.5" x14ac:dyDescent="0.35">
      <c r="C96" t="s">
        <v>285</v>
      </c>
    </row>
    <row r="97" spans="3:17" ht="15.5" x14ac:dyDescent="0.35">
      <c r="C97" t="s">
        <v>286</v>
      </c>
      <c r="D97" s="5">
        <v>346605072577</v>
      </c>
      <c r="E97" s="5">
        <v>363851810281</v>
      </c>
      <c r="F97" s="5">
        <v>364252121844</v>
      </c>
      <c r="G97" s="5">
        <v>364652433407</v>
      </c>
      <c r="I97" s="5">
        <v>346605072577</v>
      </c>
      <c r="J97" s="5">
        <v>364702472351</v>
      </c>
      <c r="K97" s="5">
        <v>378394435762</v>
      </c>
      <c r="L97" s="5">
        <v>164329625711</v>
      </c>
      <c r="M97" s="5">
        <v>166907832014</v>
      </c>
      <c r="N97" s="5">
        <v>49609800000</v>
      </c>
    </row>
    <row r="98" spans="3:17" ht="15.5" x14ac:dyDescent="0.35">
      <c r="C98" t="s">
        <v>287</v>
      </c>
      <c r="E98" s="5">
        <v>1119386710</v>
      </c>
      <c r="F98" s="5">
        <v>1119386710</v>
      </c>
      <c r="G98" s="5">
        <v>1119386710</v>
      </c>
      <c r="J98" s="5">
        <v>1145028932</v>
      </c>
      <c r="K98" s="5">
        <v>1890468032</v>
      </c>
      <c r="L98" s="5">
        <v>453286505</v>
      </c>
      <c r="M98" s="5">
        <v>388625122</v>
      </c>
      <c r="N98" s="5">
        <v>1402665606</v>
      </c>
      <c r="O98" s="5">
        <v>1866876660</v>
      </c>
      <c r="P98" s="5">
        <v>1397101015</v>
      </c>
      <c r="Q98" s="5">
        <v>2109289128</v>
      </c>
    </row>
    <row r="99" spans="3:17" ht="15.5" x14ac:dyDescent="0.35">
      <c r="C99" t="s">
        <v>288</v>
      </c>
      <c r="D99" s="5">
        <v>17661449971</v>
      </c>
      <c r="E99" s="5">
        <v>6144384871</v>
      </c>
      <c r="F99" s="5">
        <v>9990120878</v>
      </c>
      <c r="G99" s="5">
        <v>13179904994</v>
      </c>
      <c r="I99" s="5">
        <v>17661449971</v>
      </c>
      <c r="J99" s="5">
        <v>14127031446</v>
      </c>
      <c r="K99" s="5">
        <v>4277542913</v>
      </c>
      <c r="L99" s="5">
        <v>2626879782</v>
      </c>
      <c r="M99" s="5">
        <v>6300688665</v>
      </c>
      <c r="N99" s="5">
        <v>6744272053</v>
      </c>
      <c r="O99" s="5">
        <v>1365302451</v>
      </c>
      <c r="P99" s="5">
        <v>1679217469</v>
      </c>
      <c r="Q99" s="5">
        <v>8557760709</v>
      </c>
    </row>
    <row r="100" spans="3:17" ht="15.5" x14ac:dyDescent="0.35">
      <c r="C100" t="s">
        <v>289</v>
      </c>
      <c r="D100" s="5">
        <v>9063426768</v>
      </c>
      <c r="E100" s="5">
        <v>9063426768</v>
      </c>
      <c r="F100" s="5">
        <v>9063426768</v>
      </c>
      <c r="G100" s="5">
        <v>9063426768</v>
      </c>
      <c r="I100" s="5">
        <v>9063426768</v>
      </c>
      <c r="J100" s="5">
        <v>9063426768</v>
      </c>
      <c r="K100" s="5">
        <v>9063426768</v>
      </c>
      <c r="L100" s="5">
        <v>9193310863</v>
      </c>
      <c r="M100" s="5">
        <v>3477968398</v>
      </c>
      <c r="N100" s="5">
        <v>3329478067</v>
      </c>
      <c r="O100" s="5">
        <v>15089874452</v>
      </c>
    </row>
    <row r="101" spans="3:17" ht="15.5" x14ac:dyDescent="0.35">
      <c r="C101" t="s">
        <v>237</v>
      </c>
      <c r="D101" s="5">
        <v>349306683313</v>
      </c>
      <c r="E101" s="5">
        <v>378454668007</v>
      </c>
      <c r="F101" s="5">
        <v>378854979570</v>
      </c>
      <c r="G101" s="5">
        <v>379255291133</v>
      </c>
      <c r="I101" s="5">
        <v>349306683313</v>
      </c>
      <c r="J101" s="5">
        <v>379330972299</v>
      </c>
      <c r="K101" s="5">
        <v>398474527494</v>
      </c>
      <c r="L101" s="5">
        <v>167569069977</v>
      </c>
      <c r="M101" s="5">
        <v>169689113584</v>
      </c>
      <c r="N101" s="5">
        <v>53202325605</v>
      </c>
      <c r="O101" s="5">
        <v>3236445959</v>
      </c>
      <c r="P101" s="5">
        <v>2706777826</v>
      </c>
      <c r="Q101" s="5">
        <v>21819561974</v>
      </c>
    </row>
    <row r="102" spans="3:17" ht="15.5" x14ac:dyDescent="0.35">
      <c r="C102" t="s">
        <v>238</v>
      </c>
      <c r="D102" s="5">
        <v>349306683313</v>
      </c>
      <c r="E102" s="5">
        <v>378454668007</v>
      </c>
      <c r="F102" s="5">
        <v>378854979570</v>
      </c>
      <c r="G102" s="5">
        <v>379255291133</v>
      </c>
      <c r="I102" s="5">
        <v>349306683313</v>
      </c>
      <c r="J102" s="5">
        <v>379330972299</v>
      </c>
      <c r="K102" s="5">
        <v>398474527494</v>
      </c>
      <c r="L102" s="5">
        <v>167569069977</v>
      </c>
      <c r="M102" s="5">
        <v>169689113584</v>
      </c>
      <c r="N102" s="5">
        <v>53202325605</v>
      </c>
      <c r="O102" s="5">
        <v>3236445959</v>
      </c>
      <c r="P102" s="5">
        <v>2706777826</v>
      </c>
      <c r="Q102" s="5">
        <v>21819561974</v>
      </c>
    </row>
    <row r="103" spans="3:17" ht="15.5" x14ac:dyDescent="0.35">
      <c r="C103" t="s">
        <v>239</v>
      </c>
    </row>
    <row r="104" spans="3:17" ht="15.5" x14ac:dyDescent="0.35">
      <c r="C104" t="s">
        <v>290</v>
      </c>
      <c r="D104" s="5">
        <v>346605072577</v>
      </c>
      <c r="E104" s="5">
        <v>364971196991</v>
      </c>
      <c r="F104" s="5">
        <v>365371508554</v>
      </c>
      <c r="G104" s="5">
        <v>365771820117</v>
      </c>
      <c r="I104" s="5">
        <v>346605072577</v>
      </c>
      <c r="J104" s="5">
        <v>365847501283</v>
      </c>
      <c r="K104" s="5">
        <v>380284903794</v>
      </c>
      <c r="L104" s="5">
        <v>164782912216</v>
      </c>
      <c r="M104" s="5">
        <v>167501198288</v>
      </c>
      <c r="N104" s="5">
        <v>51446061756</v>
      </c>
      <c r="O104" s="5">
        <v>1866876660</v>
      </c>
      <c r="P104" s="5">
        <v>1397101015</v>
      </c>
      <c r="Q104" s="5">
        <v>2109289128</v>
      </c>
    </row>
    <row r="105" spans="3:17" ht="15.5" x14ac:dyDescent="0.35">
      <c r="C105" t="s">
        <v>291</v>
      </c>
      <c r="Q105" s="5">
        <v>18378623239</v>
      </c>
    </row>
    <row r="106" spans="3:17" ht="15.5" x14ac:dyDescent="0.35">
      <c r="C106" t="s">
        <v>128</v>
      </c>
      <c r="D106" s="5">
        <v>382180966099</v>
      </c>
      <c r="E106" s="5">
        <v>407633471788</v>
      </c>
      <c r="F106" s="5">
        <v>419494747681</v>
      </c>
      <c r="G106" s="5">
        <v>424944671383</v>
      </c>
      <c r="I106" s="5">
        <v>382180966099</v>
      </c>
      <c r="J106" s="5">
        <v>420646667163</v>
      </c>
      <c r="K106" s="5">
        <v>431609058440</v>
      </c>
      <c r="L106" s="5">
        <v>430461594495</v>
      </c>
      <c r="M106" s="5">
        <v>398551694766</v>
      </c>
      <c r="N106" s="5">
        <v>284403325627</v>
      </c>
      <c r="O106" s="5">
        <v>251115612443</v>
      </c>
      <c r="P106" s="5">
        <v>199162184558</v>
      </c>
      <c r="Q106" s="5">
        <v>160744840635</v>
      </c>
    </row>
    <row r="107" spans="3:17" ht="15.5" x14ac:dyDescent="0.35">
      <c r="C107" t="s">
        <v>129</v>
      </c>
    </row>
    <row r="108" spans="3:17" ht="15.5" x14ac:dyDescent="0.35">
      <c r="C108" t="s">
        <v>130</v>
      </c>
      <c r="D108" s="5">
        <v>301920000000</v>
      </c>
      <c r="E108" s="5">
        <v>301920000000</v>
      </c>
      <c r="F108" s="5">
        <v>301920000000</v>
      </c>
      <c r="G108" s="5">
        <v>301920000000</v>
      </c>
      <c r="I108" s="5">
        <v>301920000000</v>
      </c>
      <c r="J108" s="5">
        <v>301920000000</v>
      </c>
      <c r="K108" s="5">
        <v>301920000000</v>
      </c>
      <c r="L108" s="5">
        <v>301920000000</v>
      </c>
      <c r="M108" s="5">
        <v>301920000000</v>
      </c>
      <c r="N108" s="5">
        <v>301920000000</v>
      </c>
      <c r="O108" s="5">
        <v>301920000000</v>
      </c>
      <c r="P108" s="5">
        <v>301920000000</v>
      </c>
      <c r="Q108" s="5">
        <v>216000000000</v>
      </c>
    </row>
    <row r="109" spans="3:17" ht="15.5" x14ac:dyDescent="0.35">
      <c r="C109" t="s">
        <v>131</v>
      </c>
      <c r="D109" s="5">
        <v>30707054878</v>
      </c>
      <c r="E109" s="5">
        <v>30707054878</v>
      </c>
      <c r="F109" s="5">
        <v>30707054878</v>
      </c>
      <c r="G109" s="5">
        <v>30707054878</v>
      </c>
      <c r="I109" s="5">
        <v>30707054878</v>
      </c>
      <c r="J109" s="5">
        <v>30707054878</v>
      </c>
      <c r="K109" s="5">
        <v>30707054878</v>
      </c>
      <c r="L109" s="5">
        <v>30707054878</v>
      </c>
      <c r="M109" s="5">
        <v>30707054878</v>
      </c>
      <c r="N109" s="5">
        <v>30707054878</v>
      </c>
      <c r="O109" s="5">
        <v>30707054878</v>
      </c>
      <c r="P109" s="5">
        <v>30707054878</v>
      </c>
    </row>
    <row r="110" spans="3:17" ht="15.5" x14ac:dyDescent="0.35">
      <c r="C110" t="s">
        <v>132</v>
      </c>
      <c r="D110" s="5">
        <v>-329020695086</v>
      </c>
      <c r="E110" s="5">
        <v>-319224054571</v>
      </c>
      <c r="F110" s="5">
        <v>-307393985038</v>
      </c>
      <c r="G110" s="5">
        <v>-293739807021</v>
      </c>
      <c r="I110" s="5">
        <v>-329020695086</v>
      </c>
      <c r="J110" s="5">
        <v>-280242207023</v>
      </c>
      <c r="K110" s="5">
        <v>-137634430316</v>
      </c>
      <c r="L110" s="5">
        <v>-112554595091</v>
      </c>
      <c r="M110" s="5">
        <v>-54515845207</v>
      </c>
      <c r="N110" s="5">
        <v>15750511967</v>
      </c>
      <c r="O110" s="5">
        <v>13606670961</v>
      </c>
      <c r="P110" s="5">
        <v>10504093318</v>
      </c>
      <c r="Q110" s="5">
        <v>27543788557</v>
      </c>
    </row>
    <row r="111" spans="3:17" ht="15.5" x14ac:dyDescent="0.35">
      <c r="C111" t="s">
        <v>133</v>
      </c>
      <c r="D111" s="5">
        <v>5000000000</v>
      </c>
      <c r="E111" s="5">
        <v>5000000000</v>
      </c>
      <c r="F111" s="5">
        <v>5000000000</v>
      </c>
      <c r="G111" s="5">
        <v>5000000000</v>
      </c>
      <c r="I111" s="5">
        <v>5000000000</v>
      </c>
      <c r="J111" s="5">
        <v>5000000000</v>
      </c>
      <c r="K111" s="5">
        <v>5000000000</v>
      </c>
      <c r="L111" s="5">
        <v>5000000000</v>
      </c>
      <c r="M111" s="5">
        <v>5000000000</v>
      </c>
      <c r="N111" s="5">
        <v>5000000000</v>
      </c>
      <c r="O111" s="5">
        <v>5000000000</v>
      </c>
      <c r="P111" s="5">
        <v>5000000000</v>
      </c>
    </row>
    <row r="112" spans="3:17" ht="15.5" x14ac:dyDescent="0.35">
      <c r="C112" t="s">
        <v>134</v>
      </c>
      <c r="D112" s="5">
        <v>-334020695086</v>
      </c>
      <c r="E112" s="5">
        <v>-324224054571</v>
      </c>
      <c r="F112" s="5">
        <v>-312393985038</v>
      </c>
      <c r="G112" s="5">
        <v>-298739807021</v>
      </c>
      <c r="I112" s="5">
        <v>-334020695086</v>
      </c>
      <c r="J112" s="5">
        <v>-285242207023</v>
      </c>
      <c r="K112" s="5">
        <v>-142634430316</v>
      </c>
      <c r="L112" s="5">
        <v>-117554595091</v>
      </c>
      <c r="M112" s="5">
        <v>-59515845207</v>
      </c>
      <c r="N112" s="5">
        <v>10750511967</v>
      </c>
      <c r="O112" s="5">
        <v>8606670961</v>
      </c>
      <c r="P112" s="5">
        <v>5504093318</v>
      </c>
      <c r="Q112" s="5">
        <v>27543788557</v>
      </c>
    </row>
    <row r="113" spans="2:17" ht="15.5" x14ac:dyDescent="0.35">
      <c r="C113" t="s">
        <v>135</v>
      </c>
      <c r="D113" s="5">
        <v>-329020695086</v>
      </c>
      <c r="E113" s="5">
        <v>-319224054571</v>
      </c>
      <c r="F113" s="5">
        <v>-307393985038</v>
      </c>
      <c r="G113" s="5">
        <v>-293739807021</v>
      </c>
      <c r="I113" s="5">
        <v>-329020695086</v>
      </c>
      <c r="J113" s="5">
        <v>-280242207023</v>
      </c>
      <c r="K113" s="5">
        <v>-137634430316</v>
      </c>
      <c r="L113" s="5">
        <v>-112554595091</v>
      </c>
      <c r="M113" s="5">
        <v>-54515845207</v>
      </c>
      <c r="N113" s="5">
        <v>15750511967</v>
      </c>
      <c r="O113" s="5">
        <v>13606670961</v>
      </c>
      <c r="P113" s="5">
        <v>10504093318</v>
      </c>
      <c r="Q113" s="5">
        <v>27543788557</v>
      </c>
    </row>
    <row r="114" spans="2:17" ht="15.5" x14ac:dyDescent="0.35">
      <c r="C114" t="s">
        <v>136</v>
      </c>
      <c r="D114" s="5">
        <v>80281759</v>
      </c>
      <c r="E114" s="5">
        <v>97405033</v>
      </c>
      <c r="F114" s="5">
        <v>106247465</v>
      </c>
      <c r="G114" s="5">
        <v>117533033</v>
      </c>
      <c r="I114" s="5">
        <v>80281759</v>
      </c>
      <c r="J114" s="5">
        <v>129578993</v>
      </c>
      <c r="K114" s="5">
        <v>189831633</v>
      </c>
      <c r="L114" s="5">
        <v>219909877</v>
      </c>
      <c r="M114" s="5">
        <v>237170053</v>
      </c>
      <c r="N114" s="5">
        <v>263017986</v>
      </c>
      <c r="O114" s="5">
        <v>261187200</v>
      </c>
      <c r="P114" s="5">
        <v>261686660</v>
      </c>
      <c r="Q114" s="5">
        <v>263155667</v>
      </c>
    </row>
    <row r="115" spans="2:17" ht="15.5" x14ac:dyDescent="0.35">
      <c r="C115" t="s">
        <v>10</v>
      </c>
      <c r="D115" s="5">
        <v>12463632411</v>
      </c>
      <c r="E115" s="5">
        <v>21838617896</v>
      </c>
      <c r="F115" s="5">
        <v>33677529861</v>
      </c>
      <c r="G115" s="5">
        <v>47342993446</v>
      </c>
      <c r="I115" s="5">
        <v>12463632411</v>
      </c>
      <c r="J115" s="5">
        <v>60852639404</v>
      </c>
      <c r="K115" s="5">
        <v>202436711841</v>
      </c>
      <c r="L115" s="5">
        <v>227633619982</v>
      </c>
      <c r="M115" s="5">
        <v>286345836111</v>
      </c>
      <c r="N115" s="5">
        <v>356532220931</v>
      </c>
      <c r="O115" s="5">
        <v>354572472079</v>
      </c>
      <c r="P115" s="5">
        <v>351410608627</v>
      </c>
      <c r="Q115" s="5">
        <v>251692750143</v>
      </c>
    </row>
    <row r="116" spans="2:17" ht="15.5" x14ac:dyDescent="0.35">
      <c r="C116" t="s">
        <v>137</v>
      </c>
      <c r="D116" s="5">
        <v>394644598510</v>
      </c>
      <c r="E116" s="5">
        <v>429472089684</v>
      </c>
      <c r="F116" s="5">
        <v>453172277542</v>
      </c>
      <c r="G116" s="5">
        <v>472287664829</v>
      </c>
      <c r="I116" s="5">
        <v>394644598510</v>
      </c>
      <c r="J116" s="5">
        <v>481499306567</v>
      </c>
      <c r="K116" s="5">
        <v>634045770281</v>
      </c>
      <c r="L116" s="5">
        <v>658095214477</v>
      </c>
      <c r="M116" s="5">
        <v>684897530877</v>
      </c>
      <c r="N116" s="5">
        <v>640935546558</v>
      </c>
      <c r="O116" s="5">
        <v>605688084522</v>
      </c>
      <c r="P116" s="5">
        <v>550572793185</v>
      </c>
      <c r="Q116" s="5">
        <v>412437590778</v>
      </c>
    </row>
    <row r="117" spans="2:17" ht="15.5" x14ac:dyDescent="0.35">
      <c r="C117" t="s">
        <v>138</v>
      </c>
      <c r="D117" s="5">
        <v>3019200000</v>
      </c>
      <c r="E117" s="5">
        <v>3019200000</v>
      </c>
      <c r="F117" s="5">
        <v>3019200000</v>
      </c>
      <c r="G117" s="5">
        <v>3019200000</v>
      </c>
      <c r="I117" s="5">
        <v>3019200000</v>
      </c>
      <c r="J117" s="5">
        <v>3019200000</v>
      </c>
      <c r="K117" s="5">
        <v>3019200000</v>
      </c>
      <c r="L117" s="5">
        <v>3019200000</v>
      </c>
      <c r="M117" s="5">
        <v>3019200000</v>
      </c>
      <c r="N117" s="5">
        <v>3019200000</v>
      </c>
      <c r="O117" s="5">
        <v>3019200000</v>
      </c>
      <c r="P117" s="5">
        <v>3019200000</v>
      </c>
      <c r="Q117" s="5">
        <v>2160000000</v>
      </c>
    </row>
    <row r="119" spans="2:17" ht="15.5" x14ac:dyDescent="0.35">
      <c r="B119" t="s">
        <v>139</v>
      </c>
      <c r="C119" t="s">
        <v>140</v>
      </c>
      <c r="D119" s="5">
        <v>3260986468</v>
      </c>
      <c r="E119" s="5">
        <v>4464469138</v>
      </c>
      <c r="F119" s="5">
        <v>-293173610</v>
      </c>
      <c r="G119" s="5">
        <v>208246171</v>
      </c>
      <c r="I119" s="5">
        <v>7640528167</v>
      </c>
      <c r="J119" s="5">
        <v>-8526601662</v>
      </c>
      <c r="K119" s="5">
        <v>4479199773</v>
      </c>
      <c r="L119" s="5">
        <v>3579783136</v>
      </c>
      <c r="M119" s="5">
        <v>-92703361517</v>
      </c>
      <c r="N119" s="5">
        <v>3101856343</v>
      </c>
      <c r="O119" s="5">
        <v>17870825296</v>
      </c>
      <c r="P119" s="5">
        <v>-81244371426</v>
      </c>
      <c r="Q119" s="5">
        <v>2428610763</v>
      </c>
    </row>
    <row r="120" spans="2:17" ht="15.5" x14ac:dyDescent="0.35">
      <c r="C120" t="s">
        <v>292</v>
      </c>
      <c r="D120" s="5">
        <v>7323316131</v>
      </c>
      <c r="E120" s="5">
        <v>22723733682</v>
      </c>
      <c r="F120" s="5">
        <v>24925710793</v>
      </c>
      <c r="G120" s="5">
        <v>24246957671</v>
      </c>
      <c r="I120" s="5">
        <v>79219718277</v>
      </c>
      <c r="J120" s="5">
        <v>186990070807</v>
      </c>
      <c r="K120" s="5">
        <v>261282974630</v>
      </c>
      <c r="L120" s="5">
        <v>344488344766</v>
      </c>
      <c r="M120" s="5">
        <v>215458418667</v>
      </c>
      <c r="N120" s="5">
        <v>189687631410</v>
      </c>
      <c r="O120" s="5">
        <v>240864999507</v>
      </c>
      <c r="P120" s="5">
        <v>204690337144</v>
      </c>
      <c r="Q120" s="5">
        <v>155542536052</v>
      </c>
    </row>
    <row r="121" spans="2:17" ht="15.5" x14ac:dyDescent="0.35">
      <c r="C121" t="s">
        <v>293</v>
      </c>
      <c r="D121" s="5">
        <v>-12802954947</v>
      </c>
      <c r="E121" s="5">
        <v>-13566939911</v>
      </c>
      <c r="F121" s="5">
        <v>-19679495929</v>
      </c>
      <c r="G121" s="5">
        <v>-19224481726</v>
      </c>
      <c r="I121" s="5">
        <v>-65273872513</v>
      </c>
      <c r="J121" s="5">
        <v>-173894419273</v>
      </c>
      <c r="K121" s="5">
        <v>-212376074300</v>
      </c>
      <c r="L121" s="5">
        <v>-266583679345</v>
      </c>
      <c r="M121" s="5">
        <v>-250455987102</v>
      </c>
      <c r="N121" s="5">
        <v>-151184050998</v>
      </c>
      <c r="O121" s="5">
        <v>-184524787723</v>
      </c>
      <c r="P121" s="5">
        <v>-249660419644</v>
      </c>
      <c r="Q121" s="5">
        <v>-118316931030</v>
      </c>
    </row>
    <row r="122" spans="2:17" ht="15.5" x14ac:dyDescent="0.35">
      <c r="C122" t="s">
        <v>294</v>
      </c>
      <c r="D122" s="5">
        <v>4900418135</v>
      </c>
      <c r="E122" s="5">
        <v>-4623250852</v>
      </c>
      <c r="F122" s="5">
        <v>-5113733536</v>
      </c>
      <c r="G122" s="5">
        <v>-4154355367</v>
      </c>
      <c r="I122" s="5">
        <v>-8990921620</v>
      </c>
      <c r="J122" s="5">
        <v>-18605202252</v>
      </c>
      <c r="K122" s="5">
        <v>-49721883569</v>
      </c>
      <c r="L122" s="5">
        <v>-20186871939</v>
      </c>
      <c r="M122" s="5">
        <v>-17513356091</v>
      </c>
      <c r="N122" s="5">
        <v>-12404403618</v>
      </c>
      <c r="O122" s="5">
        <v>-13279060617</v>
      </c>
      <c r="P122" s="5">
        <v>-23745165631</v>
      </c>
      <c r="Q122" s="5">
        <v>-20261309752</v>
      </c>
    </row>
    <row r="123" spans="2:17" ht="15.5" x14ac:dyDescent="0.35">
      <c r="C123" t="s">
        <v>295</v>
      </c>
      <c r="F123" s="5">
        <v>-48972042</v>
      </c>
      <c r="G123" s="5">
        <v>48972042</v>
      </c>
    </row>
    <row r="124" spans="2:17" ht="15.5" x14ac:dyDescent="0.35">
      <c r="C124" t="s">
        <v>296</v>
      </c>
      <c r="D124" s="5">
        <v>1920152</v>
      </c>
      <c r="E124" s="5">
        <v>-1460367</v>
      </c>
      <c r="F124" s="5">
        <v>645580</v>
      </c>
      <c r="G124" s="5">
        <v>814787</v>
      </c>
      <c r="I124" s="5">
        <v>1920152</v>
      </c>
      <c r="J124" s="5">
        <v>8619812</v>
      </c>
      <c r="K124" s="5">
        <v>22623450</v>
      </c>
      <c r="L124" s="5">
        <v>42831670</v>
      </c>
      <c r="M124" s="5">
        <v>70063465</v>
      </c>
      <c r="N124" s="5">
        <v>75347042</v>
      </c>
      <c r="O124" s="5">
        <v>106086542</v>
      </c>
      <c r="P124" s="5">
        <v>23717870</v>
      </c>
      <c r="Q124" s="5">
        <v>33842626</v>
      </c>
    </row>
    <row r="125" spans="2:17" ht="15.5" x14ac:dyDescent="0.35">
      <c r="C125" t="s">
        <v>297</v>
      </c>
      <c r="D125" s="5">
        <v>5139190024</v>
      </c>
      <c r="E125" s="5">
        <v>-375447832</v>
      </c>
      <c r="F125" s="5">
        <v>-722293245</v>
      </c>
      <c r="G125" s="5">
        <v>-714144193</v>
      </c>
      <c r="I125" s="5">
        <v>3327304754</v>
      </c>
      <c r="J125" s="5">
        <v>-2966992539</v>
      </c>
      <c r="K125" s="5">
        <v>-4554130354</v>
      </c>
      <c r="L125" s="5">
        <v>-35859982540</v>
      </c>
      <c r="M125" s="5">
        <v>-34689977398</v>
      </c>
      <c r="N125" s="5">
        <v>-24765989597</v>
      </c>
      <c r="O125" s="5">
        <v>-24335815385</v>
      </c>
      <c r="P125" s="5">
        <v>-14730488067</v>
      </c>
      <c r="Q125" s="5">
        <v>-14256268905</v>
      </c>
    </row>
    <row r="126" spans="2:17" ht="15.5" x14ac:dyDescent="0.35">
      <c r="C126" t="s">
        <v>148</v>
      </c>
      <c r="D126" s="5">
        <v>-396795862</v>
      </c>
      <c r="E126" s="5">
        <v>234587256</v>
      </c>
      <c r="F126" s="5">
        <v>157725649</v>
      </c>
      <c r="G126" s="5">
        <v>4482957</v>
      </c>
      <c r="K126" s="5">
        <v>-4265642</v>
      </c>
      <c r="L126" s="5">
        <v>-188020971</v>
      </c>
      <c r="M126" s="5">
        <v>-3474691096</v>
      </c>
      <c r="N126" s="5">
        <v>-1025170041</v>
      </c>
      <c r="O126" s="5">
        <v>-2820631479</v>
      </c>
      <c r="P126" s="5">
        <v>-2079723626</v>
      </c>
      <c r="Q126" s="5">
        <v>-2328475482</v>
      </c>
    </row>
    <row r="127" spans="2:17" ht="15.5" x14ac:dyDescent="0.35">
      <c r="C127" t="s">
        <v>152</v>
      </c>
      <c r="D127" s="5">
        <v>-1845303</v>
      </c>
      <c r="E127" s="5">
        <v>1845303</v>
      </c>
    </row>
    <row r="128" spans="2:17" ht="15.5" x14ac:dyDescent="0.35">
      <c r="C128" t="s">
        <v>298</v>
      </c>
      <c r="E128" s="5">
        <v>-187239120</v>
      </c>
      <c r="F128" s="5">
        <v>187239120</v>
      </c>
      <c r="K128" s="5">
        <v>10995246724</v>
      </c>
    </row>
    <row r="129" spans="3:17" ht="15.5" x14ac:dyDescent="0.35">
      <c r="C129" t="s">
        <v>299</v>
      </c>
      <c r="D129" s="5">
        <v>-902261862</v>
      </c>
      <c r="E129" s="5">
        <v>258640979</v>
      </c>
      <c r="I129" s="5">
        <v>-643620883</v>
      </c>
      <c r="J129" s="5">
        <v>-58678217</v>
      </c>
      <c r="K129" s="5">
        <v>-1165291166</v>
      </c>
      <c r="L129" s="5">
        <v>-18132838505</v>
      </c>
      <c r="M129" s="5">
        <v>-2097831962</v>
      </c>
      <c r="N129" s="5">
        <v>2718492145</v>
      </c>
      <c r="O129" s="5">
        <v>1860034451</v>
      </c>
      <c r="P129" s="5">
        <v>4257370528</v>
      </c>
      <c r="Q129" s="5">
        <v>2015217254</v>
      </c>
    </row>
    <row r="130" spans="3:17" ht="15.5" x14ac:dyDescent="0.35">
      <c r="C130" t="s">
        <v>149</v>
      </c>
      <c r="D130" s="5">
        <v>-6849059314</v>
      </c>
      <c r="E130" s="5">
        <v>-4246047570</v>
      </c>
      <c r="F130" s="5">
        <v>-3590095679</v>
      </c>
      <c r="G130" s="5">
        <v>-1022807618</v>
      </c>
      <c r="I130" s="5">
        <v>-15708010181</v>
      </c>
      <c r="J130" s="5">
        <v>-4587913978</v>
      </c>
      <c r="K130" s="5">
        <v>-6439194953</v>
      </c>
      <c r="L130" s="5">
        <v>28589323144</v>
      </c>
      <c r="M130" s="5">
        <v>105706249945</v>
      </c>
      <c r="N130" s="5">
        <v>1288234027</v>
      </c>
      <c r="O130" s="5">
        <v>51571824078</v>
      </c>
      <c r="P130" s="5">
        <v>160836296509</v>
      </c>
      <c r="Q130" s="5">
        <v>148892646012</v>
      </c>
    </row>
    <row r="131" spans="3:17" ht="15.5" x14ac:dyDescent="0.35">
      <c r="C131" t="s">
        <v>150</v>
      </c>
      <c r="D131" s="5">
        <v>2040540540</v>
      </c>
      <c r="F131" s="5">
        <v>-34006303</v>
      </c>
      <c r="G131" s="5">
        <v>-14360271</v>
      </c>
      <c r="I131" s="5">
        <v>1992173966</v>
      </c>
      <c r="J131" s="5">
        <v>-450582955</v>
      </c>
      <c r="K131" s="5">
        <v>-1859072670</v>
      </c>
      <c r="L131" s="5">
        <v>-33521690377</v>
      </c>
      <c r="M131" s="5">
        <v>-6676855467</v>
      </c>
      <c r="N131" s="5">
        <v>-8814306355</v>
      </c>
      <c r="O131" s="5">
        <v>-53772528969</v>
      </c>
      <c r="P131" s="5">
        <v>-81086626850</v>
      </c>
      <c r="Q131" s="5">
        <v>-150764876566</v>
      </c>
    </row>
    <row r="132" spans="3:17" ht="15.5" x14ac:dyDescent="0.35">
      <c r="C132" t="s">
        <v>158</v>
      </c>
      <c r="D132" s="5">
        <v>-1</v>
      </c>
      <c r="F132" s="5">
        <v>-34006303</v>
      </c>
      <c r="G132" s="5">
        <v>-14360271</v>
      </c>
      <c r="I132" s="5">
        <v>-48366575</v>
      </c>
      <c r="J132" s="5">
        <v>-178248840</v>
      </c>
      <c r="K132" s="5">
        <v>-1844603649</v>
      </c>
      <c r="L132" s="5">
        <v>-33383116610</v>
      </c>
      <c r="M132" s="5">
        <v>-6676855467</v>
      </c>
      <c r="N132" s="5">
        <v>-8368838325</v>
      </c>
      <c r="O132" s="5">
        <v>-51876156804</v>
      </c>
      <c r="P132" s="5">
        <v>-80067081560</v>
      </c>
      <c r="Q132" s="5">
        <v>-91473203456</v>
      </c>
    </row>
    <row r="133" spans="3:17" ht="15.5" x14ac:dyDescent="0.35">
      <c r="C133" t="s">
        <v>253</v>
      </c>
      <c r="J133" s="5">
        <v>-272334115</v>
      </c>
      <c r="L133" s="5">
        <v>-114674747</v>
      </c>
      <c r="N133" s="5">
        <v>-445468030</v>
      </c>
      <c r="O133" s="5">
        <v>-1896372165</v>
      </c>
      <c r="P133" s="5">
        <v>-1019545290</v>
      </c>
      <c r="Q133" s="5">
        <v>-59291673110</v>
      </c>
    </row>
    <row r="134" spans="3:17" ht="15.5" x14ac:dyDescent="0.35">
      <c r="C134" t="s">
        <v>160</v>
      </c>
      <c r="D134" s="5">
        <v>2040540541</v>
      </c>
      <c r="I134" s="5">
        <v>2040540541</v>
      </c>
    </row>
    <row r="135" spans="3:17" ht="15.5" x14ac:dyDescent="0.35">
      <c r="C135" t="s">
        <v>300</v>
      </c>
      <c r="L135" s="5">
        <v>156775234</v>
      </c>
    </row>
    <row r="136" spans="3:17" ht="15.5" x14ac:dyDescent="0.35">
      <c r="C136" t="s">
        <v>301</v>
      </c>
      <c r="K136" s="5">
        <v>-14469021</v>
      </c>
      <c r="L136" s="5">
        <v>-180674254</v>
      </c>
    </row>
    <row r="137" spans="3:17" ht="15.5" x14ac:dyDescent="0.35">
      <c r="C137" t="s">
        <v>161</v>
      </c>
      <c r="D137" s="5">
        <v>-6849059314</v>
      </c>
      <c r="E137" s="5">
        <v>-4246047570</v>
      </c>
      <c r="F137" s="5">
        <v>-3590095679</v>
      </c>
      <c r="G137" s="5">
        <v>-1022807618</v>
      </c>
      <c r="I137" s="5">
        <v>-15708010181</v>
      </c>
      <c r="J137" s="5">
        <v>-4587913978</v>
      </c>
      <c r="K137" s="5">
        <v>-6439194953</v>
      </c>
      <c r="L137" s="5">
        <v>28589323144</v>
      </c>
      <c r="M137" s="5">
        <v>105706249945</v>
      </c>
      <c r="N137" s="5">
        <v>1288234027</v>
      </c>
      <c r="O137" s="5">
        <v>51571824078</v>
      </c>
      <c r="P137" s="5">
        <v>160836296509</v>
      </c>
      <c r="Q137" s="5">
        <v>148892646012</v>
      </c>
    </row>
    <row r="138" spans="3:17" ht="15.5" x14ac:dyDescent="0.35">
      <c r="C138" t="s">
        <v>302</v>
      </c>
      <c r="P138" s="5">
        <v>97847361000</v>
      </c>
    </row>
    <row r="139" spans="3:17" ht="15.5" x14ac:dyDescent="0.35">
      <c r="C139" t="s">
        <v>303</v>
      </c>
      <c r="K139" s="5">
        <v>-129884095</v>
      </c>
      <c r="L139" s="5">
        <v>-71325003722</v>
      </c>
      <c r="N139" s="5">
        <v>-11760396385</v>
      </c>
      <c r="O139" s="5">
        <v>15089874452</v>
      </c>
      <c r="Q139" s="5">
        <v>-73185632</v>
      </c>
    </row>
    <row r="140" spans="3:17" ht="15.5" x14ac:dyDescent="0.35">
      <c r="C140" t="s">
        <v>304</v>
      </c>
      <c r="L140" s="5">
        <v>77040346187</v>
      </c>
      <c r="M140" s="5">
        <v>148490331</v>
      </c>
    </row>
    <row r="141" spans="3:17" ht="15.5" x14ac:dyDescent="0.35">
      <c r="C141" t="s">
        <v>305</v>
      </c>
    </row>
    <row r="142" spans="3:17" ht="15.5" x14ac:dyDescent="0.35">
      <c r="C142" t="s">
        <v>306</v>
      </c>
      <c r="M142" s="5">
        <v>-26015912321</v>
      </c>
      <c r="N142" s="5">
        <v>-11310938941</v>
      </c>
    </row>
    <row r="143" spans="3:17" ht="15.5" x14ac:dyDescent="0.35">
      <c r="C143" t="s">
        <v>307</v>
      </c>
      <c r="M143" s="5">
        <v>1766218383</v>
      </c>
      <c r="O143" s="5">
        <v>349661064</v>
      </c>
      <c r="P143" s="5">
        <v>102987656</v>
      </c>
      <c r="Q143" s="5">
        <v>150000000000</v>
      </c>
    </row>
    <row r="144" spans="3:17" ht="15.5" x14ac:dyDescent="0.35">
      <c r="C144" t="s">
        <v>308</v>
      </c>
      <c r="F144" s="5">
        <v>947104201</v>
      </c>
      <c r="G144" s="5">
        <v>-947104201</v>
      </c>
      <c r="P144" s="5">
        <v>-18378623239</v>
      </c>
    </row>
    <row r="145" spans="2:17" ht="15.5" x14ac:dyDescent="0.35">
      <c r="C145" t="s">
        <v>309</v>
      </c>
    </row>
    <row r="146" spans="2:17" ht="15.5" x14ac:dyDescent="0.35">
      <c r="C146" t="s">
        <v>310</v>
      </c>
      <c r="E146" s="5">
        <v>4036788178</v>
      </c>
      <c r="F146" s="5">
        <v>-4036788178</v>
      </c>
      <c r="M146" s="5">
        <v>14348298267</v>
      </c>
      <c r="N146" s="5">
        <v>-29436229742</v>
      </c>
    </row>
    <row r="147" spans="2:17" ht="15.5" x14ac:dyDescent="0.35">
      <c r="C147" t="s">
        <v>311</v>
      </c>
    </row>
    <row r="148" spans="2:17" ht="15.5" x14ac:dyDescent="0.35">
      <c r="C148" t="s">
        <v>271</v>
      </c>
      <c r="D148" s="5">
        <v>7832462990</v>
      </c>
      <c r="E148" s="5">
        <v>-7832462990</v>
      </c>
    </row>
    <row r="149" spans="2:17" ht="15.5" x14ac:dyDescent="0.35">
      <c r="C149" t="s">
        <v>312</v>
      </c>
      <c r="L149" s="5">
        <v>278730932303</v>
      </c>
      <c r="O149" s="5">
        <v>38491545685</v>
      </c>
      <c r="P149" s="5">
        <v>88855302445</v>
      </c>
      <c r="Q149" s="5">
        <v>7984835216</v>
      </c>
    </row>
    <row r="150" spans="2:17" ht="15.5" x14ac:dyDescent="0.35">
      <c r="C150" t="s">
        <v>313</v>
      </c>
      <c r="E150" s="5">
        <v>450350507</v>
      </c>
      <c r="F150" s="5">
        <v>-450350507</v>
      </c>
      <c r="L150" s="5">
        <v>-249464856669</v>
      </c>
      <c r="O150" s="5">
        <v>-896908777</v>
      </c>
      <c r="P150" s="5">
        <v>-6851903505</v>
      </c>
      <c r="Q150" s="5">
        <v>-7794131095</v>
      </c>
    </row>
    <row r="151" spans="2:17" ht="15.5" x14ac:dyDescent="0.35">
      <c r="C151" t="s">
        <v>314</v>
      </c>
      <c r="D151" s="5">
        <v>-1288784600</v>
      </c>
      <c r="E151" s="5">
        <v>-50061195</v>
      </c>
      <c r="F151" s="5">
        <v>-50061195</v>
      </c>
      <c r="G151" s="5">
        <v>-75703417</v>
      </c>
      <c r="I151" s="5">
        <v>-1464610407</v>
      </c>
      <c r="J151" s="5">
        <v>-799497165</v>
      </c>
      <c r="K151" s="5">
        <v>-323865855</v>
      </c>
      <c r="L151" s="5">
        <v>-868554417</v>
      </c>
      <c r="M151" s="5">
        <v>-641714340</v>
      </c>
      <c r="N151" s="5">
        <v>-798883078</v>
      </c>
      <c r="O151" s="5">
        <v>-1462348346</v>
      </c>
      <c r="P151" s="5">
        <v>-738827848</v>
      </c>
      <c r="Q151" s="5">
        <v>-1224872477</v>
      </c>
    </row>
    <row r="152" spans="2:17" ht="15.5" x14ac:dyDescent="0.35">
      <c r="C152" t="s">
        <v>315</v>
      </c>
      <c r="K152" s="5">
        <v>-204741152</v>
      </c>
      <c r="L152" s="5">
        <v>-185334235</v>
      </c>
      <c r="M152" s="5">
        <v>-207162389</v>
      </c>
      <c r="N152" s="5">
        <v>-112469106</v>
      </c>
    </row>
    <row r="153" spans="2:17" ht="15.5" x14ac:dyDescent="0.35">
      <c r="C153" t="s">
        <v>316</v>
      </c>
    </row>
    <row r="154" spans="2:17" ht="15.5" x14ac:dyDescent="0.35">
      <c r="C154" t="s">
        <v>317</v>
      </c>
    </row>
    <row r="155" spans="2:17" ht="15.5" x14ac:dyDescent="0.35">
      <c r="C155" t="s">
        <v>173</v>
      </c>
      <c r="D155" s="5">
        <v>-1547532306</v>
      </c>
      <c r="E155" s="5">
        <v>218421568</v>
      </c>
      <c r="F155" s="5">
        <v>-3917275592</v>
      </c>
      <c r="G155" s="5">
        <v>-828921718</v>
      </c>
      <c r="I155" s="5">
        <v>-6075308048</v>
      </c>
      <c r="J155" s="5">
        <v>-13565098595</v>
      </c>
      <c r="K155" s="5">
        <v>-3819067850</v>
      </c>
      <c r="L155" s="5">
        <v>-1352584097</v>
      </c>
      <c r="M155" s="5">
        <v>6326032961</v>
      </c>
      <c r="N155" s="5">
        <v>-4424215985</v>
      </c>
      <c r="O155" s="5">
        <v>15670120405</v>
      </c>
      <c r="P155" s="5">
        <v>-1494701767</v>
      </c>
      <c r="Q155" s="5">
        <v>556380209</v>
      </c>
    </row>
    <row r="156" spans="2:17" ht="15.5" x14ac:dyDescent="0.35">
      <c r="C156" t="s">
        <v>176</v>
      </c>
      <c r="G156" s="5">
        <v>8448743812</v>
      </c>
      <c r="I156" s="5">
        <v>8448743812</v>
      </c>
      <c r="J156" s="5">
        <v>22013842407</v>
      </c>
      <c r="K156" s="5">
        <v>25832910257</v>
      </c>
      <c r="L156" s="5">
        <v>27185494354</v>
      </c>
      <c r="M156" s="5">
        <v>20859461393</v>
      </c>
      <c r="N156" s="5">
        <v>25283677378</v>
      </c>
      <c r="O156" s="5">
        <v>9613556973</v>
      </c>
      <c r="P156" s="5">
        <v>11108258740</v>
      </c>
      <c r="Q156" s="5">
        <v>2564670768</v>
      </c>
    </row>
    <row r="157" spans="2:17" ht="15.5" x14ac:dyDescent="0.35">
      <c r="C157" t="s">
        <v>318</v>
      </c>
      <c r="Q157" s="5">
        <v>7987207763</v>
      </c>
    </row>
    <row r="158" spans="2:17" ht="15.5" x14ac:dyDescent="0.35">
      <c r="C158" t="s">
        <v>177</v>
      </c>
      <c r="D158" s="5">
        <v>-1547532306</v>
      </c>
      <c r="E158" s="5">
        <v>218421568</v>
      </c>
      <c r="F158" s="5">
        <v>-3917275592</v>
      </c>
      <c r="G158" s="5">
        <v>7619822094</v>
      </c>
      <c r="I158" s="5">
        <v>2373435764</v>
      </c>
      <c r="J158" s="5">
        <v>8448743812</v>
      </c>
      <c r="K158" s="5">
        <v>22013842407</v>
      </c>
      <c r="L158" s="5">
        <v>25832910257</v>
      </c>
      <c r="M158" s="5">
        <v>27185494354</v>
      </c>
      <c r="N158" s="5">
        <v>20859461393</v>
      </c>
      <c r="O158" s="5">
        <v>25283677378</v>
      </c>
      <c r="P158" s="5">
        <v>9613556973</v>
      </c>
      <c r="Q158" s="5">
        <v>11108258740</v>
      </c>
    </row>
    <row r="160" spans="2:17" ht="15.5" x14ac:dyDescent="0.35">
      <c r="B160" t="s">
        <v>178</v>
      </c>
      <c r="C160" t="s">
        <v>12</v>
      </c>
      <c r="D160" s="5">
        <v>3020000000</v>
      </c>
      <c r="E160" s="5">
        <v>3020000000</v>
      </c>
      <c r="F160" s="5">
        <v>3020000000</v>
      </c>
      <c r="G160" s="5">
        <v>3020000000</v>
      </c>
      <c r="I160" s="5">
        <v>3020000000</v>
      </c>
      <c r="J160" s="5">
        <v>3020000000</v>
      </c>
      <c r="K160" s="5">
        <v>3020000000</v>
      </c>
      <c r="L160" s="5">
        <v>3020000000</v>
      </c>
      <c r="M160" s="5">
        <v>3020000000</v>
      </c>
      <c r="N160" s="5">
        <v>3020000000</v>
      </c>
      <c r="O160" s="5">
        <v>3020000000</v>
      </c>
      <c r="P160" s="5">
        <v>3020000000</v>
      </c>
      <c r="Q160" s="5">
        <v>2160000000</v>
      </c>
    </row>
    <row r="161" spans="3:7" ht="15.5" x14ac:dyDescent="0.35">
      <c r="C161" t="s">
        <v>179</v>
      </c>
      <c r="D161" s="6">
        <v>-3.24</v>
      </c>
      <c r="E161" s="6">
        <v>-3.92</v>
      </c>
      <c r="F161" s="6">
        <v>-4.5199999999999996</v>
      </c>
      <c r="G161" s="6">
        <v>-4.47</v>
      </c>
    </row>
    <row r="162" spans="3:7" ht="15.5" x14ac:dyDescent="0.35">
      <c r="C162" t="s">
        <v>180</v>
      </c>
      <c r="D162" s="6">
        <v>-4.9400000000000004</v>
      </c>
      <c r="E162" s="6">
        <v>-4.08</v>
      </c>
      <c r="F162" s="6">
        <v>-3.54</v>
      </c>
      <c r="G162" s="6">
        <v>-4.92</v>
      </c>
    </row>
    <row r="163" spans="3:7" ht="15.5" x14ac:dyDescent="0.35">
      <c r="C163" t="s">
        <v>64</v>
      </c>
      <c r="D163" s="6">
        <v>11.64</v>
      </c>
      <c r="E163" s="6">
        <v>2.96</v>
      </c>
      <c r="F163" s="6">
        <v>2.2000000000000002</v>
      </c>
      <c r="G163" s="6">
        <v>2.92</v>
      </c>
    </row>
    <row r="164" spans="3:7" ht="15.5" x14ac:dyDescent="0.35">
      <c r="C164" t="s">
        <v>181</v>
      </c>
      <c r="E164" s="5">
        <v>8630000000</v>
      </c>
    </row>
    <row r="165" spans="3:7" ht="15.5" x14ac:dyDescent="0.35">
      <c r="C165" t="s">
        <v>182</v>
      </c>
      <c r="D165" s="6">
        <v>-2.4799999999999999E-2</v>
      </c>
      <c r="E165" s="6">
        <v>-2.75E-2</v>
      </c>
      <c r="F165" s="6">
        <v>-3.0099999999999998E-2</v>
      </c>
      <c r="G165" s="6">
        <v>-2.86E-2</v>
      </c>
    </row>
    <row r="166" spans="3:7" ht="15.5" x14ac:dyDescent="0.35">
      <c r="C166" t="s">
        <v>183</v>
      </c>
      <c r="D166" s="6">
        <v>-0.79110000000000003</v>
      </c>
      <c r="E166" s="6">
        <v>-0.54409999999999992</v>
      </c>
      <c r="F166" s="6">
        <v>-0.40670000000000001</v>
      </c>
      <c r="G166" s="6">
        <v>-0.2858</v>
      </c>
    </row>
    <row r="167" spans="3:7" ht="15.5" x14ac:dyDescent="0.35">
      <c r="C167" t="s">
        <v>184</v>
      </c>
      <c r="D167" s="6">
        <v>-2.5899999999999999E-2</v>
      </c>
      <c r="E167" s="6">
        <v>-2.9399999999999999E-2</v>
      </c>
      <c r="F167" s="6">
        <v>-2.8500000000000001E-2</v>
      </c>
      <c r="G167" s="6">
        <v>-2.8199999999999999E-2</v>
      </c>
    </row>
    <row r="168" spans="3:7" ht="15.5" x14ac:dyDescent="0.35">
      <c r="C168" t="s">
        <v>185</v>
      </c>
      <c r="D168" s="6">
        <v>-3.4</v>
      </c>
      <c r="E168" s="6">
        <v>-4.0199999999999996</v>
      </c>
      <c r="F168" s="6">
        <v>-4.0199999999999996</v>
      </c>
    </row>
    <row r="169" spans="3:7" ht="15.5" x14ac:dyDescent="0.35">
      <c r="C169" t="s">
        <v>186</v>
      </c>
      <c r="D169" s="5">
        <v>12000000000</v>
      </c>
      <c r="E169" s="5">
        <v>22000000000</v>
      </c>
      <c r="F169" s="5">
        <v>34000000000</v>
      </c>
      <c r="G169" s="5">
        <v>47000000000</v>
      </c>
    </row>
    <row r="170" spans="3:7" ht="15.5" x14ac:dyDescent="0.35">
      <c r="C170" t="s">
        <v>187</v>
      </c>
      <c r="D170" s="6">
        <v>3.9</v>
      </c>
      <c r="E170" s="6">
        <v>2.2200000000000002</v>
      </c>
      <c r="F170" s="6">
        <v>1.44</v>
      </c>
      <c r="G170" s="6">
        <v>1.41</v>
      </c>
    </row>
    <row r="171" spans="3:7" ht="15.5" x14ac:dyDescent="0.35">
      <c r="C171" t="s">
        <v>188</v>
      </c>
      <c r="D171" s="6">
        <v>4.0999999999999996</v>
      </c>
      <c r="E171" s="6">
        <v>7.2</v>
      </c>
      <c r="F171" s="6">
        <v>11.12</v>
      </c>
      <c r="G171" s="6">
        <v>15.64</v>
      </c>
    </row>
    <row r="172" spans="3:7" ht="15.5" x14ac:dyDescent="0.35">
      <c r="C172" t="s">
        <v>189</v>
      </c>
      <c r="D172" s="6">
        <v>3.9</v>
      </c>
      <c r="E172" s="6">
        <v>2.2200000000000002</v>
      </c>
      <c r="F172" s="6">
        <v>1.44</v>
      </c>
      <c r="G172" s="6">
        <v>1.41</v>
      </c>
    </row>
    <row r="173" spans="3:7" ht="15.5" x14ac:dyDescent="0.35">
      <c r="C173" t="s">
        <v>190</v>
      </c>
      <c r="D173" s="6">
        <v>4.0999999999999996</v>
      </c>
      <c r="E173" s="6">
        <v>7.2</v>
      </c>
      <c r="F173" s="6">
        <v>11.12</v>
      </c>
      <c r="G173" s="6">
        <v>15.64</v>
      </c>
    </row>
    <row r="174" spans="3:7" ht="15.5" x14ac:dyDescent="0.35">
      <c r="C174" t="s">
        <v>191</v>
      </c>
      <c r="D174" s="5">
        <v>27000000000</v>
      </c>
      <c r="E174" s="5">
        <v>15000000000</v>
      </c>
      <c r="F174" s="5">
        <v>19000000000</v>
      </c>
      <c r="G174" s="5">
        <v>22000000000</v>
      </c>
    </row>
    <row r="175" spans="3:7" ht="15.5" x14ac:dyDescent="0.35">
      <c r="C175" t="s">
        <v>192</v>
      </c>
      <c r="D175" s="5">
        <v>347000000000</v>
      </c>
      <c r="E175" s="5">
        <v>365000000000</v>
      </c>
      <c r="F175" s="5">
        <v>365000000000</v>
      </c>
      <c r="G175" s="5">
        <v>366000000000</v>
      </c>
    </row>
    <row r="176" spans="3:7" ht="15.5" x14ac:dyDescent="0.35">
      <c r="C176" t="s">
        <v>193</v>
      </c>
      <c r="D176" s="5">
        <v>12000000000</v>
      </c>
      <c r="E176" s="5">
        <v>22000000000</v>
      </c>
      <c r="F176" s="5">
        <v>34000000000</v>
      </c>
      <c r="G176" s="5">
        <v>47000000000</v>
      </c>
    </row>
    <row r="177" spans="3:17" ht="15.5" x14ac:dyDescent="0.35">
      <c r="C177" t="s">
        <v>24</v>
      </c>
      <c r="D177" s="5">
        <v>373000000000</v>
      </c>
      <c r="E177" s="5">
        <v>380000000000</v>
      </c>
      <c r="F177" s="5">
        <v>384000000000</v>
      </c>
      <c r="G177" s="5">
        <v>388000000000</v>
      </c>
    </row>
    <row r="178" spans="3:17" ht="15.5" x14ac:dyDescent="0.35">
      <c r="C178" t="s">
        <v>21</v>
      </c>
      <c r="D178" s="5">
        <v>371000000000</v>
      </c>
      <c r="E178" s="5">
        <v>376000000000</v>
      </c>
      <c r="F178" s="5">
        <v>381000000000</v>
      </c>
      <c r="G178" s="5">
        <v>380000000000</v>
      </c>
    </row>
    <row r="179" spans="3:17" ht="15.5" x14ac:dyDescent="0.35">
      <c r="C179" t="s">
        <v>194</v>
      </c>
      <c r="D179" s="5">
        <v>84000000000</v>
      </c>
      <c r="E179" s="5">
        <v>114000000000</v>
      </c>
      <c r="F179" s="5">
        <v>119000000000</v>
      </c>
      <c r="G179" s="5">
        <v>127000000000</v>
      </c>
    </row>
    <row r="180" spans="3:17" ht="15.5" x14ac:dyDescent="0.35">
      <c r="C180" t="s">
        <v>195</v>
      </c>
      <c r="D180" s="5">
        <v>3000000000</v>
      </c>
      <c r="E180" s="5">
        <v>4000000000</v>
      </c>
      <c r="F180" s="5">
        <v>0</v>
      </c>
      <c r="G180" s="5">
        <v>0</v>
      </c>
    </row>
    <row r="181" spans="3:17" ht="15.5" x14ac:dyDescent="0.35">
      <c r="C181" t="s">
        <v>196</v>
      </c>
      <c r="D181" s="5">
        <v>0</v>
      </c>
      <c r="F181" s="5">
        <v>0</v>
      </c>
      <c r="G181" s="5">
        <v>0</v>
      </c>
    </row>
    <row r="182" spans="3:17" ht="15.5" x14ac:dyDescent="0.35">
      <c r="C182" t="s">
        <v>13</v>
      </c>
      <c r="D182" s="5">
        <v>3000000000</v>
      </c>
      <c r="E182" s="5">
        <v>4000000000</v>
      </c>
      <c r="F182" s="5">
        <v>0</v>
      </c>
      <c r="G182" s="5">
        <v>0</v>
      </c>
    </row>
    <row r="183" spans="3:17" ht="15.5" x14ac:dyDescent="0.35">
      <c r="C183" t="s">
        <v>16</v>
      </c>
      <c r="D183" s="6">
        <v>1.08</v>
      </c>
      <c r="E183" s="6">
        <v>1.48</v>
      </c>
      <c r="F183" s="6">
        <v>-0.11</v>
      </c>
      <c r="G183" s="6">
        <v>0.06</v>
      </c>
    </row>
    <row r="184" spans="3:17" ht="15.5" x14ac:dyDescent="0.35">
      <c r="C184" t="s">
        <v>49</v>
      </c>
      <c r="I184" s="6">
        <v>-16.16</v>
      </c>
      <c r="J184" s="6">
        <v>-47.23</v>
      </c>
      <c r="K184" s="6">
        <v>-8.31</v>
      </c>
      <c r="L184" s="6">
        <v>-19.22</v>
      </c>
      <c r="M184" s="6">
        <v>-23.27</v>
      </c>
      <c r="N184" s="6">
        <v>0.71</v>
      </c>
      <c r="O184" s="6">
        <v>1.03</v>
      </c>
      <c r="P184" s="6">
        <v>0.81</v>
      </c>
      <c r="Q184" s="6">
        <v>0.38</v>
      </c>
    </row>
    <row r="185" spans="3:17" ht="15.5" x14ac:dyDescent="0.35">
      <c r="C185" t="s">
        <v>63</v>
      </c>
      <c r="I185" s="6">
        <v>-0.99</v>
      </c>
      <c r="J185" s="6">
        <v>-0.53</v>
      </c>
      <c r="K185" s="6">
        <v>-6.02</v>
      </c>
      <c r="L185" s="6">
        <v>-2.6</v>
      </c>
      <c r="M185" s="6">
        <v>-7.86</v>
      </c>
      <c r="N185" s="6">
        <v>157.75</v>
      </c>
      <c r="O185" s="5">
        <v>100</v>
      </c>
      <c r="P185" s="6">
        <v>153.09</v>
      </c>
      <c r="Q185" s="5">
        <v>0</v>
      </c>
    </row>
    <row r="186" spans="3:17" ht="15.5" x14ac:dyDescent="0.35">
      <c r="C186" t="s">
        <v>66</v>
      </c>
      <c r="I186" s="6">
        <v>0.74</v>
      </c>
      <c r="J186" s="6">
        <v>0.43</v>
      </c>
      <c r="K186" s="6">
        <v>0.62</v>
      </c>
      <c r="L186" s="6">
        <v>0.48</v>
      </c>
      <c r="M186" s="6">
        <v>1.95</v>
      </c>
      <c r="N186" s="6">
        <v>1.73</v>
      </c>
      <c r="O186" s="6">
        <v>1.17</v>
      </c>
      <c r="P186" s="6">
        <v>1.66</v>
      </c>
      <c r="Q186" s="5">
        <v>0</v>
      </c>
    </row>
    <row r="187" spans="3:17" ht="15.5" x14ac:dyDescent="0.35">
      <c r="C187" t="s">
        <v>197</v>
      </c>
      <c r="K187" s="5">
        <v>6990000000</v>
      </c>
      <c r="L187" s="5">
        <v>1890000000</v>
      </c>
      <c r="M187" s="5">
        <v>-10890000000</v>
      </c>
      <c r="N187" s="5">
        <v>55960000000</v>
      </c>
      <c r="O187" s="5">
        <v>44460000000</v>
      </c>
      <c r="P187" s="5">
        <v>28710000000</v>
      </c>
    </row>
    <row r="188" spans="3:17" ht="15.5" x14ac:dyDescent="0.35">
      <c r="C188" t="s">
        <v>198</v>
      </c>
      <c r="I188" s="6">
        <v>-0.12359999999999999</v>
      </c>
      <c r="J188" s="6">
        <v>-0.29620000000000002</v>
      </c>
      <c r="K188" s="6">
        <v>-3.9599999999999996E-2</v>
      </c>
      <c r="L188" s="6">
        <v>-8.8200000000000001E-2</v>
      </c>
      <c r="M188" s="6">
        <v>-0.1026</v>
      </c>
      <c r="N188" s="6">
        <v>3.3E-3</v>
      </c>
      <c r="O188" s="6">
        <v>5.1000000000000004E-3</v>
      </c>
      <c r="P188" s="6">
        <v>4.5000000000000005E-3</v>
      </c>
      <c r="Q188" s="6">
        <v>2E-3</v>
      </c>
    </row>
    <row r="189" spans="3:17" ht="15.5" x14ac:dyDescent="0.35">
      <c r="C189" t="s">
        <v>199</v>
      </c>
      <c r="I189" s="6">
        <v>-3.9389999999999996</v>
      </c>
      <c r="J189" s="6">
        <v>-2.3485</v>
      </c>
      <c r="K189" s="6">
        <v>-0.124</v>
      </c>
      <c r="L189" s="6">
        <v>-0.25519999999999998</v>
      </c>
      <c r="M189" s="6">
        <v>-0.24559999999999998</v>
      </c>
      <c r="N189" s="6">
        <v>6.0000000000000001E-3</v>
      </c>
      <c r="O189" s="6">
        <v>8.8000000000000005E-3</v>
      </c>
      <c r="P189" s="6">
        <v>6.9999999999999993E-3</v>
      </c>
      <c r="Q189" s="6">
        <v>3.3E-3</v>
      </c>
    </row>
    <row r="190" spans="3:17" ht="15.5" x14ac:dyDescent="0.35">
      <c r="C190" t="s">
        <v>200</v>
      </c>
      <c r="I190" s="6">
        <v>-0.1148</v>
      </c>
      <c r="J190" s="6">
        <v>-0.24230000000000002</v>
      </c>
      <c r="K190" s="6">
        <v>-4.2999999999999997E-2</v>
      </c>
      <c r="L190" s="6">
        <v>-6.2E-2</v>
      </c>
      <c r="M190" s="6">
        <v>-9.8699999999999996E-2</v>
      </c>
      <c r="N190" s="6">
        <v>7.2800000000000004E-2</v>
      </c>
      <c r="O190" s="6">
        <v>8.3000000000000004E-2</v>
      </c>
      <c r="P190" s="6">
        <v>6.0499999999999998E-2</v>
      </c>
      <c r="Q190" s="6">
        <v>0.1168</v>
      </c>
    </row>
    <row r="191" spans="3:17" ht="15.5" x14ac:dyDescent="0.35">
      <c r="C191" t="s">
        <v>201</v>
      </c>
      <c r="I191" s="6">
        <v>-15.83</v>
      </c>
      <c r="J191" s="6">
        <v>-42.51</v>
      </c>
      <c r="K191" s="6">
        <v>-4.7</v>
      </c>
      <c r="L191" s="6">
        <v>-0.74</v>
      </c>
      <c r="M191" s="6">
        <v>-1.23</v>
      </c>
      <c r="N191" s="6">
        <v>1.1299999999999999</v>
      </c>
      <c r="O191" s="6">
        <v>1.21</v>
      </c>
      <c r="P191" s="6">
        <v>1.29</v>
      </c>
      <c r="Q191" s="6">
        <v>1.1200000000000001</v>
      </c>
    </row>
    <row r="192" spans="3:17" ht="15.5" x14ac:dyDescent="0.35">
      <c r="C192" t="s">
        <v>60</v>
      </c>
      <c r="I192" s="6">
        <v>3.9</v>
      </c>
      <c r="J192" s="6">
        <v>1.24</v>
      </c>
      <c r="K192" s="6">
        <v>0.75</v>
      </c>
      <c r="L192" s="6">
        <v>0.66</v>
      </c>
      <c r="M192" s="6">
        <v>1.93</v>
      </c>
      <c r="N192" s="6">
        <v>0.95</v>
      </c>
      <c r="O192" s="6">
        <v>0.88</v>
      </c>
      <c r="P192" s="6">
        <v>1.07</v>
      </c>
      <c r="Q192" s="5">
        <v>0</v>
      </c>
    </row>
    <row r="193" spans="3:17" ht="15.5" x14ac:dyDescent="0.35">
      <c r="C193" t="s">
        <v>57</v>
      </c>
      <c r="I193" s="6">
        <v>4.0999999999999996</v>
      </c>
      <c r="J193" s="6">
        <v>20.11</v>
      </c>
      <c r="K193" s="6">
        <v>66.989999999999995</v>
      </c>
      <c r="L193" s="6">
        <v>75.319999999999993</v>
      </c>
      <c r="M193" s="6">
        <v>94.76</v>
      </c>
      <c r="N193" s="5">
        <v>118</v>
      </c>
      <c r="O193" s="6">
        <v>117.35</v>
      </c>
      <c r="P193" s="6">
        <v>116.31</v>
      </c>
      <c r="Q193" s="6">
        <v>116.4</v>
      </c>
    </row>
    <row r="194" spans="3:17" ht="15.5" x14ac:dyDescent="0.35">
      <c r="C194" t="s">
        <v>202</v>
      </c>
      <c r="I194" s="6">
        <v>3.9</v>
      </c>
      <c r="J194" s="6">
        <v>1.24</v>
      </c>
      <c r="K194" s="6">
        <v>0.75</v>
      </c>
      <c r="L194" s="6">
        <v>0.66</v>
      </c>
      <c r="M194" s="6">
        <v>1.93</v>
      </c>
      <c r="N194" s="6">
        <v>0.95</v>
      </c>
      <c r="O194" s="6">
        <v>0.88</v>
      </c>
      <c r="P194" s="6">
        <v>1.07</v>
      </c>
      <c r="Q194" s="5">
        <v>0</v>
      </c>
    </row>
    <row r="195" spans="3:17" ht="15.5" x14ac:dyDescent="0.35">
      <c r="C195" t="s">
        <v>203</v>
      </c>
      <c r="I195" s="6">
        <v>4.0999999999999996</v>
      </c>
      <c r="J195" s="6">
        <v>20.11</v>
      </c>
      <c r="K195" s="6">
        <v>66.989999999999995</v>
      </c>
      <c r="L195" s="6">
        <v>75.319999999999993</v>
      </c>
      <c r="M195" s="6">
        <v>94.76</v>
      </c>
      <c r="N195" s="5">
        <v>118</v>
      </c>
      <c r="O195" s="6">
        <v>117.35</v>
      </c>
      <c r="P195" s="6">
        <v>116.31</v>
      </c>
      <c r="Q195" s="6">
        <v>116.4</v>
      </c>
    </row>
    <row r="196" spans="3:17" ht="15.5" x14ac:dyDescent="0.35">
      <c r="C196" t="s">
        <v>204</v>
      </c>
      <c r="I196" s="5">
        <v>27000000000</v>
      </c>
      <c r="J196" s="5">
        <v>23000000000</v>
      </c>
      <c r="K196" s="5">
        <v>13000000000</v>
      </c>
      <c r="L196" s="5">
        <v>233000000000</v>
      </c>
      <c r="M196" s="5">
        <v>202000000000</v>
      </c>
      <c r="N196" s="5">
        <v>188000000000</v>
      </c>
      <c r="O196" s="5">
        <v>224000000000</v>
      </c>
      <c r="P196" s="5">
        <v>171000000000</v>
      </c>
      <c r="Q196" s="5">
        <v>89000000000</v>
      </c>
    </row>
    <row r="197" spans="3:17" ht="15.5" x14ac:dyDescent="0.35">
      <c r="C197" t="s">
        <v>205</v>
      </c>
      <c r="I197" s="5">
        <v>347000000000</v>
      </c>
      <c r="J197" s="5">
        <v>366000000000</v>
      </c>
      <c r="K197" s="5">
        <v>380000000000</v>
      </c>
      <c r="L197" s="5">
        <v>165000000000</v>
      </c>
      <c r="M197" s="5">
        <v>167000000000</v>
      </c>
      <c r="N197" s="5">
        <v>51000000000</v>
      </c>
      <c r="O197" s="5">
        <v>2000000000</v>
      </c>
      <c r="P197" s="5">
        <v>1000000000</v>
      </c>
      <c r="Q197" s="5">
        <v>20000000000</v>
      </c>
    </row>
    <row r="198" spans="3:17" ht="15.5" x14ac:dyDescent="0.35">
      <c r="C198" t="s">
        <v>26</v>
      </c>
      <c r="I198" s="5">
        <v>373000000000</v>
      </c>
      <c r="J198" s="5">
        <v>389000000000</v>
      </c>
      <c r="K198" s="5">
        <v>394000000000</v>
      </c>
      <c r="L198" s="5">
        <v>398000000000</v>
      </c>
      <c r="M198" s="5">
        <v>369000000000</v>
      </c>
      <c r="N198" s="5">
        <v>239000000000</v>
      </c>
      <c r="O198" s="5">
        <v>226000000000</v>
      </c>
      <c r="P198" s="5">
        <v>172000000000</v>
      </c>
      <c r="Q198" s="5">
        <v>109000000000</v>
      </c>
    </row>
    <row r="199" spans="3:17" ht="15.5" x14ac:dyDescent="0.35">
      <c r="C199" t="s">
        <v>23</v>
      </c>
      <c r="I199" s="5">
        <v>371000000000</v>
      </c>
      <c r="J199" s="5">
        <v>381000000000</v>
      </c>
      <c r="K199" s="5">
        <v>372000000000</v>
      </c>
      <c r="L199" s="5">
        <v>372000000000</v>
      </c>
      <c r="M199" s="5">
        <v>342000000000</v>
      </c>
      <c r="N199" s="5">
        <v>218000000000</v>
      </c>
      <c r="O199" s="5">
        <v>201000000000</v>
      </c>
      <c r="P199" s="5">
        <v>163000000000</v>
      </c>
      <c r="Q199" s="5">
        <v>98000000000</v>
      </c>
    </row>
    <row r="200" spans="3:17" ht="15.5" x14ac:dyDescent="0.35">
      <c r="C200" t="s">
        <v>206</v>
      </c>
      <c r="I200" s="5">
        <v>84000000000</v>
      </c>
      <c r="J200" s="5">
        <v>133000000000</v>
      </c>
      <c r="K200" s="5">
        <v>252000000000</v>
      </c>
      <c r="L200" s="5">
        <v>22000000000</v>
      </c>
      <c r="M200" s="5">
        <v>90000000000</v>
      </c>
      <c r="N200" s="5">
        <v>25000000000</v>
      </c>
      <c r="O200" s="5">
        <v>-45000000000</v>
      </c>
      <c r="P200" s="5">
        <v>-9000000000</v>
      </c>
      <c r="Q200" s="5">
        <v>-17000000000</v>
      </c>
    </row>
    <row r="201" spans="3:17" ht="15.5" x14ac:dyDescent="0.35">
      <c r="C201" t="s">
        <v>207</v>
      </c>
      <c r="I201" s="5">
        <v>8000000000</v>
      </c>
      <c r="J201" s="5">
        <v>-9000000000</v>
      </c>
      <c r="K201" s="5">
        <v>4000000000</v>
      </c>
      <c r="L201" s="5">
        <v>4000000000</v>
      </c>
      <c r="M201" s="5">
        <v>-93000000000</v>
      </c>
      <c r="N201" s="5">
        <v>3000000000</v>
      </c>
      <c r="O201" s="5">
        <v>18000000000</v>
      </c>
      <c r="P201" s="5">
        <v>-81000000000</v>
      </c>
      <c r="Q201" s="5">
        <v>2000000000</v>
      </c>
    </row>
    <row r="202" spans="3:17" ht="15.5" x14ac:dyDescent="0.35">
      <c r="C202" t="s">
        <v>208</v>
      </c>
      <c r="I202" s="5">
        <v>0</v>
      </c>
      <c r="J202" s="5">
        <v>0</v>
      </c>
      <c r="K202" s="5">
        <v>-2000000000</v>
      </c>
      <c r="L202" s="5">
        <v>-33000000000</v>
      </c>
      <c r="M202" s="5">
        <v>-7000000000</v>
      </c>
      <c r="N202" s="5">
        <v>-9000000000</v>
      </c>
      <c r="O202" s="5">
        <v>-54000000000</v>
      </c>
      <c r="P202" s="5">
        <v>-81000000000</v>
      </c>
      <c r="Q202" s="5">
        <v>-151000000000</v>
      </c>
    </row>
    <row r="203" spans="3:17" ht="15.5" x14ac:dyDescent="0.35">
      <c r="C203" t="s">
        <v>15</v>
      </c>
      <c r="I203" s="5">
        <v>8000000000</v>
      </c>
      <c r="J203" s="5">
        <v>-9000000000</v>
      </c>
      <c r="K203" s="5">
        <v>3000000000</v>
      </c>
      <c r="L203" s="5">
        <v>-30000000000</v>
      </c>
      <c r="M203" s="5">
        <v>-99000000000</v>
      </c>
      <c r="N203" s="5">
        <v>-6000000000</v>
      </c>
      <c r="O203" s="5">
        <v>-36000000000</v>
      </c>
      <c r="P203" s="5">
        <v>-162000000000</v>
      </c>
      <c r="Q203" s="5">
        <v>-148000000000</v>
      </c>
    </row>
    <row r="204" spans="3:17" ht="15.5" x14ac:dyDescent="0.35">
      <c r="C204" t="s">
        <v>17</v>
      </c>
      <c r="I204" s="6">
        <v>2.5099999999999998</v>
      </c>
      <c r="J204" s="6">
        <v>-2.97</v>
      </c>
      <c r="K204" s="6">
        <v>0.87</v>
      </c>
      <c r="L204" s="6">
        <v>-9.91</v>
      </c>
      <c r="M204" s="6">
        <v>-32.92</v>
      </c>
      <c r="N204" s="6">
        <v>-1.89</v>
      </c>
      <c r="O204" s="6">
        <v>-11.89</v>
      </c>
      <c r="P204" s="6">
        <v>-53.77</v>
      </c>
      <c r="Q204" s="6">
        <v>-68.67</v>
      </c>
    </row>
  </sheetData>
  <pageMargins left="0.7" right="0.7" top="0.75" bottom="0.75" header="0.3" footer="0.3"/>
  <ignoredErrors>
    <ignoredError sqref="A1:Q20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319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320</v>
      </c>
      <c r="D2" s="2" vm="26">
        <f ca="1">IFERROR(_xlfn.STOCKHISTORY("XIDX:" &amp; $C$1, D3, , 0, 0, 1), "Libur")</f>
        <v>182</v>
      </c>
      <c r="E2" s="2" vm="27">
        <f ca="1">IFERROR(_xlfn.STOCKHISTORY("XIDX:" &amp; $C$1, E3, , 0, 0, 1), "Libur")</f>
        <v>134</v>
      </c>
      <c r="H2" s="2" vm="27">
        <f ca="1">IFERROR(INDEX(D2:G2,COUNT(D2:G2)),"")</f>
        <v>134</v>
      </c>
      <c r="I2" s="2" vm="28">
        <f t="shared" ref="I2:Q2" ca="1" si="0">IFERROR(_xlfn.STOCKHISTORY("XIDX:" &amp; $C$1, I1, , 0, 0, 1), "Libur")</f>
        <v>266</v>
      </c>
      <c r="J2" s="2" vm="29">
        <f t="shared" ca="1" si="0"/>
        <v>197</v>
      </c>
      <c r="K2" s="2" vm="30">
        <f t="shared" ca="1" si="0"/>
        <v>193</v>
      </c>
      <c r="L2" s="2" vm="31">
        <f t="shared" ca="1" si="0"/>
        <v>310</v>
      </c>
      <c r="M2" s="2" vm="32">
        <f t="shared" ca="1" si="0"/>
        <v>2550</v>
      </c>
      <c r="N2" s="2" vm="33">
        <f t="shared" ca="1" si="0"/>
        <v>424</v>
      </c>
      <c r="O2" s="2" vm="34">
        <f t="shared" ca="1" si="0"/>
        <v>278</v>
      </c>
      <c r="P2" s="2" vm="35">
        <f t="shared" ca="1" si="0"/>
        <v>200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24934604561</v>
      </c>
      <c r="E4" s="2">
        <f>IFERROR(INDEX(E51:E500,MATCH($C$4,$C$51:$C$500,0)),"")</f>
        <v>18122013900</v>
      </c>
      <c r="H4" s="2">
        <f>IFERROR(SUM(D4:G4)*(4/MAX(1,COUNT(D4:G4))),"")</f>
        <v>86113236922</v>
      </c>
      <c r="I4" s="2">
        <f t="shared" ref="I4:Q4" si="1">IFERROR(INDEX(I51:I500,MATCH($C$4,$C$51:$C$500,0)),"")</f>
        <v>73786658379</v>
      </c>
      <c r="J4" s="2">
        <f t="shared" si="1"/>
        <v>72944336594</v>
      </c>
      <c r="K4" s="2">
        <f t="shared" si="1"/>
        <v>67912989559</v>
      </c>
      <c r="L4" s="2">
        <f t="shared" si="1"/>
        <v>73083784552</v>
      </c>
      <c r="M4" s="2">
        <f t="shared" si="1"/>
        <v>76363244394</v>
      </c>
      <c r="N4" s="2">
        <f t="shared" si="1"/>
        <v>68821011923</v>
      </c>
      <c r="O4" s="2">
        <f t="shared" si="1"/>
        <v>75622705756</v>
      </c>
      <c r="P4" s="2">
        <f t="shared" si="1"/>
        <v>63362413566</v>
      </c>
      <c r="Q4" s="2">
        <f t="shared" si="1"/>
        <v>51834636665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2069205685</v>
      </c>
      <c r="E5" s="2">
        <f>IFERROR(INDEX(E51:E500,MATCH($C$5,$C$51:$C$500,0)),"")</f>
        <v>-3145422329</v>
      </c>
      <c r="H5" s="2">
        <f>IFERROR(SUM(D5:G5)*(4/MAX(1,COUNT(D5:G5))),"")</f>
        <v>-2152433288</v>
      </c>
      <c r="I5" s="2">
        <f t="shared" ref="I5:Q5" si="2">IFERROR(INDEX(I51:I500,MATCH($C$5,$C$51:$C$500,0)),"")</f>
        <v>-1059335685</v>
      </c>
      <c r="J5" s="2">
        <f t="shared" si="2"/>
        <v>295700490</v>
      </c>
      <c r="K5" s="2">
        <f t="shared" si="2"/>
        <v>261365335</v>
      </c>
      <c r="L5" s="2">
        <f t="shared" si="2"/>
        <v>2145427305</v>
      </c>
      <c r="M5" s="2">
        <f t="shared" si="2"/>
        <v>1201539368</v>
      </c>
      <c r="N5" s="2">
        <f t="shared" si="2"/>
        <v>-2260326464</v>
      </c>
      <c r="O5" s="2">
        <f t="shared" si="2"/>
        <v>2215615188</v>
      </c>
      <c r="P5" s="2">
        <f t="shared" si="2"/>
        <v>3200827913</v>
      </c>
      <c r="Q5" s="2">
        <f t="shared" si="2"/>
        <v>2202488468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41707188779</v>
      </c>
      <c r="E6" s="2">
        <f>IFERROR(INDEX(E51:E500,MATCH($C$6,$C$51:$C$500,0)),"")</f>
        <v>39636603130</v>
      </c>
      <c r="H6" s="2">
        <f>IFERROR(INDEX(D6:G6,COUNT(D6:G6)),"")</f>
        <v>39636603130</v>
      </c>
      <c r="I6" s="2">
        <f t="shared" ref="I6:Q6" si="3">IFERROR(INDEX(I51:I500,MATCH($C$6,$C$51:$C$500,0)),"")</f>
        <v>42784586839</v>
      </c>
      <c r="J6" s="2">
        <f t="shared" si="3"/>
        <v>43845402758</v>
      </c>
      <c r="K6" s="2">
        <f t="shared" si="3"/>
        <v>43549324196</v>
      </c>
      <c r="L6" s="2">
        <f t="shared" si="3"/>
        <v>43288286423</v>
      </c>
      <c r="M6" s="2">
        <f t="shared" si="3"/>
        <v>41142451771</v>
      </c>
      <c r="N6" s="2">
        <f t="shared" si="3"/>
        <v>39939970025</v>
      </c>
      <c r="O6" s="2">
        <f t="shared" si="3"/>
        <v>42204813957</v>
      </c>
      <c r="P6" s="2">
        <f t="shared" si="3"/>
        <v>39954730029</v>
      </c>
      <c r="Q6" s="2">
        <f t="shared" si="3"/>
        <v>9888957616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0.42</v>
      </c>
      <c r="E7" s="3">
        <f>IFERROR(INDEX(E51:E500,MATCH($C$7,$C$51:$C$500,0))/1000000000,"")</f>
        <v>0.42</v>
      </c>
      <c r="H7" s="3">
        <f>IFERROR(INDEX(D7:G7,COUNT(D7:G7)),"")</f>
        <v>0.42</v>
      </c>
      <c r="I7" s="3">
        <f t="shared" ref="I7:Q7" si="4">IFERROR(INDEX(I51:I500,MATCH($C$7,$C$51:$C$500,0))/1000000000,"")</f>
        <v>0.42</v>
      </c>
      <c r="J7" s="3">
        <f t="shared" si="4"/>
        <v>0.42</v>
      </c>
      <c r="K7" s="3">
        <f t="shared" si="4"/>
        <v>0.42</v>
      </c>
      <c r="L7" s="3">
        <f t="shared" si="4"/>
        <v>0.42</v>
      </c>
      <c r="M7" s="3">
        <f t="shared" si="4"/>
        <v>0.42</v>
      </c>
      <c r="N7" s="3">
        <f t="shared" si="4"/>
        <v>0.42</v>
      </c>
      <c r="O7" s="3">
        <f t="shared" si="4"/>
        <v>0.42</v>
      </c>
      <c r="P7" s="3">
        <f t="shared" si="4"/>
        <v>0.42</v>
      </c>
      <c r="Q7" s="3">
        <f t="shared" si="4"/>
        <v>0.22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Q8" si="5">IFERROR(INDEX(I51:I500,MATCH($C$8,$C$51:$C$500,0)),"")</f>
        <v>0</v>
      </c>
      <c r="J8" s="2">
        <f t="shared" si="5"/>
        <v>1000000000</v>
      </c>
      <c r="K8" s="2">
        <f t="shared" si="5"/>
        <v>3000000000</v>
      </c>
      <c r="L8" s="2">
        <f t="shared" si="5"/>
        <v>-3000000000</v>
      </c>
      <c r="M8" s="2">
        <f t="shared" si="5"/>
        <v>0</v>
      </c>
      <c r="N8" s="2">
        <f t="shared" si="5"/>
        <v>2000000000</v>
      </c>
      <c r="O8" s="2">
        <f t="shared" si="5"/>
        <v>0</v>
      </c>
      <c r="P8" s="2">
        <f t="shared" si="5"/>
        <v>-3000000000</v>
      </c>
      <c r="Q8" s="2">
        <f t="shared" si="5"/>
        <v>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-0.28000000000000003</v>
      </c>
      <c r="E9" s="3">
        <f>IFERROR(INDEX(E51:E500,MATCH("Free cash flow per share (Quarter)",$C$51:$C$500,0)),"")</f>
        <v>2.44</v>
      </c>
      <c r="H9" s="3">
        <f>IFERROR(INDEX(D9:G9,COUNT(D9:G9)),"")</f>
        <v>2.44</v>
      </c>
      <c r="I9" s="3">
        <f t="shared" ref="I9:Q9" si="6">IFERROR(INDEX(I51:I500,MATCH($C$9,$C$51:$C$500,0)),"")</f>
        <v>0.98</v>
      </c>
      <c r="J9" s="3">
        <f t="shared" si="6"/>
        <v>2.92</v>
      </c>
      <c r="K9" s="3">
        <f t="shared" si="6"/>
        <v>6.86</v>
      </c>
      <c r="L9" s="3">
        <f t="shared" si="6"/>
        <v>-6.99</v>
      </c>
      <c r="M9" s="3">
        <f t="shared" si="6"/>
        <v>-0.25</v>
      </c>
      <c r="N9" s="3">
        <f t="shared" si="6"/>
        <v>5.43</v>
      </c>
      <c r="O9" s="3">
        <f t="shared" si="6"/>
        <v>-0.51</v>
      </c>
      <c r="P9" s="3">
        <f t="shared" si="6"/>
        <v>-6.97</v>
      </c>
      <c r="Q9" s="3">
        <f t="shared" si="6"/>
        <v>-1.73</v>
      </c>
    </row>
    <row r="10" spans="1:17" ht="15.5" x14ac:dyDescent="0.35">
      <c r="C10" t="s">
        <v>18</v>
      </c>
      <c r="D10" s="3">
        <f ca="1">IFERROR(IF(D9=0,"",D2/D9),"")</f>
        <v>-649.99999999999989</v>
      </c>
      <c r="E10" s="3">
        <f ca="1">IFERROR(IF(E9=0,"",E2/E9),"")</f>
        <v>54.918032786885249</v>
      </c>
      <c r="I10" s="3">
        <f t="shared" ref="I10:Q10" ca="1" si="7">IFERROR(IF(I9=0,"",I2/I9),"")</f>
        <v>271.42857142857144</v>
      </c>
      <c r="J10" s="3">
        <f t="shared" ca="1" si="7"/>
        <v>67.465753424657535</v>
      </c>
      <c r="K10" s="3">
        <f t="shared" ca="1" si="7"/>
        <v>28.134110787172009</v>
      </c>
      <c r="L10" s="3">
        <f t="shared" ca="1" si="7"/>
        <v>-44.349070100143059</v>
      </c>
      <c r="M10" s="3">
        <f t="shared" ca="1" si="7"/>
        <v>-10200</v>
      </c>
      <c r="N10" s="3">
        <f t="shared" ca="1" si="7"/>
        <v>78.08471454880295</v>
      </c>
      <c r="O10" s="3">
        <f t="shared" ca="1" si="7"/>
        <v>-545.0980392156863</v>
      </c>
      <c r="P10" s="3">
        <f t="shared" ca="1" si="7"/>
        <v>-28.694404591104735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2390757259</v>
      </c>
      <c r="E11" s="2">
        <f>IFERROR(INDEX(E51:E500,MATCH($C$11,$C$51:$C$500,0)),"")</f>
        <v>2789776187</v>
      </c>
      <c r="H11" s="2">
        <f>IFERROR(INDEX(D11:G11,COUNT(D11:G11)),"")</f>
        <v>2789776187</v>
      </c>
      <c r="I11" s="2">
        <f t="shared" ref="I11:Q11" si="8">IFERROR(INDEX(I51:I500,MATCH($C$11,$C$51:$C$500,0)),"")</f>
        <v>1578841573</v>
      </c>
      <c r="J11" s="2">
        <f t="shared" si="8"/>
        <v>2676677337</v>
      </c>
      <c r="K11" s="2">
        <f t="shared" si="8"/>
        <v>3182045529</v>
      </c>
      <c r="L11" s="2">
        <f t="shared" si="8"/>
        <v>1874807971</v>
      </c>
      <c r="M11" s="2">
        <f t="shared" si="8"/>
        <v>5460402146</v>
      </c>
      <c r="N11" s="2">
        <f t="shared" si="8"/>
        <v>6991749935</v>
      </c>
      <c r="O11" s="2">
        <f t="shared" si="8"/>
        <v>6446147948</v>
      </c>
      <c r="P11" s="2">
        <f t="shared" si="8"/>
        <v>7024446536</v>
      </c>
      <c r="Q11" s="2">
        <f t="shared" si="8"/>
        <v>2079053001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-2000000000</v>
      </c>
      <c r="E12" s="2">
        <f>IFERROR(INDEX(E51:E500,MATCH("Net Debt (Quarter)",$C$51:$C$500,0)),"")</f>
        <v>-3000000000</v>
      </c>
      <c r="H12" s="2">
        <f>IFERROR(INDEX(D12:G12,COUNT(D12:G12)),"")</f>
        <v>-3000000000</v>
      </c>
      <c r="I12" s="2">
        <f t="shared" ref="I12:Q12" si="9">IFERROR(INDEX(I51:I500,MATCH($C$12,$C$51:$C$500,0)),"")</f>
        <v>-1000000000</v>
      </c>
      <c r="J12" s="2">
        <f t="shared" si="9"/>
        <v>-3000000000</v>
      </c>
      <c r="K12" s="2">
        <f t="shared" si="9"/>
        <v>-3000000000</v>
      </c>
      <c r="L12" s="2">
        <f t="shared" si="9"/>
        <v>-1000000000</v>
      </c>
      <c r="M12" s="2">
        <f t="shared" si="9"/>
        <v>-4000000000</v>
      </c>
      <c r="N12" s="2">
        <f t="shared" si="9"/>
        <v>-7000000000</v>
      </c>
      <c r="O12" s="2">
        <f t="shared" si="9"/>
        <v>-6000000000</v>
      </c>
      <c r="P12" s="2">
        <f t="shared" si="9"/>
        <v>-7000000000</v>
      </c>
      <c r="Q12" s="2">
        <f t="shared" si="9"/>
        <v>-2000000000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1000000000</v>
      </c>
      <c r="M13" s="2">
        <f t="shared" si="10"/>
        <v>1000000000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27</v>
      </c>
      <c r="D14" s="2">
        <f>IFERROR(INDEX(D51:D500,MATCH($C$14,$C$51:$C$500,0)),"")</f>
        <v>-27448768</v>
      </c>
      <c r="E14" s="2">
        <f>IFERROR(INDEX(E51:E500,MATCH($C$14,$C$51:$C$500,0)),"")</f>
        <v>-28793406</v>
      </c>
      <c r="H14" s="2">
        <f>IFERROR(SUM(D14:G14)*(4/MAX(1,COUNT(D14:G14))),"")</f>
        <v>-112484348</v>
      </c>
      <c r="I14" s="2">
        <f t="shared" ref="I14:Q14" si="11">IFERROR(INDEX(I51:I500,MATCH($C$14,$C$51:$C$500,0)),"")</f>
        <v>-140446878</v>
      </c>
      <c r="J14" s="2">
        <f t="shared" si="11"/>
        <v>-127073442</v>
      </c>
      <c r="K14" s="2">
        <f t="shared" si="11"/>
        <v>-325101471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ht="15.5" x14ac:dyDescent="0.35">
      <c r="C15" t="s">
        <v>28</v>
      </c>
      <c r="D15" s="2">
        <f>IFERROR(INDEX(D51:D500,MATCH($C$15,$C$51:$C$500,0)),"")</f>
        <v>-674545080</v>
      </c>
      <c r="E15" s="2">
        <f>IFERROR(INDEX(E51:E500,MATCH($C$15,$C$51:$C$500,0)),"")</f>
        <v>745715934</v>
      </c>
      <c r="H15" s="2">
        <f>IFERROR(SUM(D15:G15)*(4/MAX(1,COUNT(D15:G15))),"")</f>
        <v>142341708</v>
      </c>
      <c r="I15" s="2">
        <f t="shared" ref="I15:Q15" si="12">IFERROR(INDEX(I51:I500,MATCH($C$15,$C$51:$C$500,0)),"")</f>
        <v>-9869558</v>
      </c>
      <c r="J15" s="2">
        <f t="shared" si="12"/>
        <v>-645870220</v>
      </c>
      <c r="K15" s="2">
        <f t="shared" si="12"/>
        <v>-446988648</v>
      </c>
      <c r="L15" s="2">
        <f t="shared" si="12"/>
        <v>-466596420</v>
      </c>
      <c r="M15" s="2">
        <f t="shared" si="12"/>
        <v>-1585860798</v>
      </c>
      <c r="N15" s="2">
        <f t="shared" si="12"/>
        <v>-1148476854</v>
      </c>
      <c r="O15" s="2">
        <f t="shared" si="12"/>
        <v>-1158906506</v>
      </c>
      <c r="P15" s="2">
        <f t="shared" si="12"/>
        <v>-897073514</v>
      </c>
      <c r="Q15" s="2">
        <f t="shared" si="12"/>
        <v>-803602661</v>
      </c>
    </row>
    <row r="16" spans="1:17" ht="15.5" x14ac:dyDescent="0.35">
      <c r="C16" t="s">
        <v>29</v>
      </c>
      <c r="D16" s="2">
        <f>IFERROR(INDEX(D51:D500,MATCH($C$16,$C$51:$C$500,0)),"")</f>
        <v>2745130730</v>
      </c>
      <c r="E16" s="2">
        <f>IFERROR(INDEX(E51:E500,MATCH($C$16,$C$51:$C$500,0)),"")</f>
        <v>-3893699644</v>
      </c>
      <c r="H16" s="2">
        <f>IFERROR(SUM(D16:G16)*(4/MAX(1,COUNT(D16:G16))),"")</f>
        <v>-2297137828</v>
      </c>
      <c r="I16" s="2">
        <f t="shared" ref="I16:Q16" si="13">IFERROR(INDEX(I51:I500,MATCH($C$16,$C$51:$C$500,0)),"")</f>
        <v>-906408518</v>
      </c>
      <c r="J16" s="2">
        <f t="shared" si="13"/>
        <v>1043034771</v>
      </c>
      <c r="K16" s="2">
        <f t="shared" si="13"/>
        <v>884148683</v>
      </c>
      <c r="L16" s="2">
        <f t="shared" si="13"/>
        <v>1202676979</v>
      </c>
      <c r="M16" s="2">
        <f t="shared" si="13"/>
        <v>2753473321</v>
      </c>
      <c r="N16" s="2">
        <f t="shared" si="13"/>
        <v>-2036742570</v>
      </c>
      <c r="O16" s="2">
        <f t="shared" si="13"/>
        <v>3477210136</v>
      </c>
      <c r="P16" s="2">
        <f t="shared" si="13"/>
        <v>3535135952</v>
      </c>
      <c r="Q16" s="2">
        <f t="shared" si="13"/>
        <v>3118973621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76440000000</v>
      </c>
      <c r="E20" s="2">
        <f ca="1">IFERROR(E21*E2,"")</f>
        <v>56280000000</v>
      </c>
      <c r="H20" s="2">
        <f t="shared" ref="H20:Q20" ca="1" si="14">IFERROR(H21*H2,"")</f>
        <v>56280000000</v>
      </c>
      <c r="I20" s="2">
        <f t="shared" ca="1" si="14"/>
        <v>111720000000</v>
      </c>
      <c r="J20" s="2">
        <f t="shared" ca="1" si="14"/>
        <v>82740000000</v>
      </c>
      <c r="K20" s="2">
        <f t="shared" ca="1" si="14"/>
        <v>81060000000</v>
      </c>
      <c r="L20" s="2">
        <f t="shared" ca="1" si="14"/>
        <v>130200000000</v>
      </c>
      <c r="M20" s="2">
        <f t="shared" ca="1" si="14"/>
        <v>1071000000000</v>
      </c>
      <c r="N20" s="2">
        <f t="shared" ca="1" si="14"/>
        <v>178080000000</v>
      </c>
      <c r="O20" s="2">
        <f t="shared" ca="1" si="14"/>
        <v>116760000000</v>
      </c>
      <c r="P20" s="2">
        <f t="shared" ca="1" si="14"/>
        <v>84000000000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420000000</v>
      </c>
      <c r="E21" s="2">
        <f>IFERROR(INDEX(E51:E500,MATCH($C$7,$C$51:$C$500,0)),"")</f>
        <v>420000000</v>
      </c>
      <c r="H21" s="2">
        <f>IFERROR(INDEX(D21:G21,COUNT(D21:G21)),"")</f>
        <v>420000000</v>
      </c>
      <c r="I21" s="2">
        <f t="shared" ref="I21:Q21" si="15">IFERROR(INDEX(I51:I500,MATCH($C$7,$C$51:$C$500,0)),"")</f>
        <v>420000000</v>
      </c>
      <c r="J21" s="2">
        <f t="shared" si="15"/>
        <v>420000000</v>
      </c>
      <c r="K21" s="2">
        <f t="shared" si="15"/>
        <v>420000000</v>
      </c>
      <c r="L21" s="2">
        <f t="shared" si="15"/>
        <v>420000000</v>
      </c>
      <c r="M21" s="2">
        <f t="shared" si="15"/>
        <v>420000000</v>
      </c>
      <c r="N21" s="2">
        <f t="shared" si="15"/>
        <v>420000000</v>
      </c>
      <c r="O21" s="2">
        <f t="shared" si="15"/>
        <v>420000000</v>
      </c>
      <c r="P21" s="2">
        <f t="shared" si="15"/>
        <v>420000000</v>
      </c>
      <c r="Q21" s="2">
        <f t="shared" si="15"/>
        <v>220000000</v>
      </c>
    </row>
    <row r="23" spans="1:17" ht="15.5" x14ac:dyDescent="0.35">
      <c r="B23" t="s">
        <v>45</v>
      </c>
      <c r="C23" t="s">
        <v>46</v>
      </c>
      <c r="D23" s="3">
        <f>IFERROR(D5/D6*100,"")</f>
        <v>4.9612686579390521</v>
      </c>
      <c r="E23" s="3">
        <f>IFERROR(E5/E6*100,"")</f>
        <v>-7.935650587119321</v>
      </c>
      <c r="H23" s="3">
        <f t="shared" ref="H23:Q23" si="16">IFERROR(H5/H6*100,"")</f>
        <v>-5.4304181439071773</v>
      </c>
      <c r="I23" s="3">
        <f t="shared" si="16"/>
        <v>-2.4759750257407411</v>
      </c>
      <c r="J23" s="3">
        <f t="shared" si="16"/>
        <v>0.67441617911936436</v>
      </c>
      <c r="K23" s="3">
        <f t="shared" si="16"/>
        <v>0.60015933616716466</v>
      </c>
      <c r="L23" s="3">
        <f t="shared" si="16"/>
        <v>4.9561382126230065</v>
      </c>
      <c r="M23" s="3">
        <f t="shared" si="16"/>
        <v>2.920436960557919</v>
      </c>
      <c r="N23" s="3">
        <f t="shared" si="16"/>
        <v>-5.6593093649924437</v>
      </c>
      <c r="O23" s="3">
        <f t="shared" si="16"/>
        <v>5.2496741017680115</v>
      </c>
      <c r="P23" s="3">
        <f t="shared" si="16"/>
        <v>8.0111363802903188</v>
      </c>
      <c r="Q23" s="3">
        <f t="shared" si="16"/>
        <v>22.272200504090016</v>
      </c>
    </row>
    <row r="24" spans="1:17" ht="15.5" x14ac:dyDescent="0.35">
      <c r="C24" t="s">
        <v>47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Q24" si="17">IFERROR(_xlfn.RRI(5,M23,H23),"")</f>
        <v/>
      </c>
      <c r="I24" s="4">
        <f t="shared" si="17"/>
        <v>-0.15238903762565736</v>
      </c>
      <c r="J24" s="4">
        <f t="shared" si="17"/>
        <v>-0.33662495911545243</v>
      </c>
      <c r="K24" s="4">
        <f t="shared" si="17"/>
        <v>-0.4044551296504395</v>
      </c>
      <c r="L24" s="4">
        <f t="shared" si="17"/>
        <v>-0.25958355462999227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-2.17</v>
      </c>
      <c r="J25" s="3">
        <f t="shared" si="18"/>
        <v>0.94</v>
      </c>
      <c r="K25" s="3">
        <f t="shared" si="18"/>
        <v>1.04</v>
      </c>
      <c r="L25" s="3">
        <f t="shared" si="18"/>
        <v>1.74</v>
      </c>
      <c r="M25" s="3">
        <f t="shared" si="18"/>
        <v>2.77</v>
      </c>
      <c r="N25" s="3">
        <f t="shared" si="18"/>
        <v>-7.55</v>
      </c>
      <c r="O25" s="3">
        <f t="shared" si="18"/>
        <v>5.5</v>
      </c>
      <c r="P25" s="3">
        <f t="shared" si="18"/>
        <v>6.26</v>
      </c>
      <c r="Q25" s="3">
        <f t="shared" si="18"/>
        <v>10.45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-0.22070380376110166</v>
      </c>
      <c r="J26" s="4">
        <f t="shared" si="19"/>
        <v>-0.29765089583708004</v>
      </c>
      <c r="K26" s="4">
        <f t="shared" si="19"/>
        <v>-0.30161998787657718</v>
      </c>
      <c r="L26" s="4">
        <f t="shared" si="19"/>
        <v>-0.30130667926977839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59.368106097619048</v>
      </c>
      <c r="E27" s="3">
        <f>IFERROR(E4/E21,"")</f>
        <v>43.14765214285714</v>
      </c>
      <c r="H27" s="3">
        <f t="shared" ref="H27:Q27" si="20">IFERROR(H4/H21,"")</f>
        <v>205.03151648095238</v>
      </c>
      <c r="I27" s="3">
        <f t="shared" si="20"/>
        <v>175.68251995</v>
      </c>
      <c r="J27" s="3">
        <f t="shared" si="20"/>
        <v>173.67699189047619</v>
      </c>
      <c r="K27" s="3">
        <f t="shared" si="20"/>
        <v>161.69759418809525</v>
      </c>
      <c r="L27" s="3">
        <f t="shared" si="20"/>
        <v>174.00901083809524</v>
      </c>
      <c r="M27" s="3">
        <f t="shared" si="20"/>
        <v>181.81724855714285</v>
      </c>
      <c r="N27" s="3">
        <f t="shared" si="20"/>
        <v>163.85955219761905</v>
      </c>
      <c r="O27" s="3">
        <f t="shared" si="20"/>
        <v>180.05406132380952</v>
      </c>
      <c r="P27" s="3">
        <f t="shared" si="20"/>
        <v>150.86288944285715</v>
      </c>
      <c r="Q27" s="3">
        <f t="shared" si="20"/>
        <v>235.61198484090909</v>
      </c>
    </row>
    <row r="28" spans="1:17" ht="15.5" x14ac:dyDescent="0.35">
      <c r="C28" t="s">
        <v>52</v>
      </c>
      <c r="D28" s="4">
        <f>IFERROR(_xlfn.RRI(5,I27,D27),"")</f>
        <v>-0.1950573697572443</v>
      </c>
      <c r="E28" s="4">
        <f>IFERROR(_xlfn.RRI(5,J27,E27),"")</f>
        <v>-0.24309220808596821</v>
      </c>
      <c r="H28" s="4">
        <f t="shared" ref="H28:Q28" si="21">IFERROR(_xlfn.RRI(5,M27,H27),"")</f>
        <v>2.4323434235561381E-2</v>
      </c>
      <c r="I28" s="4">
        <f t="shared" si="21"/>
        <v>1.4031293430666558E-2</v>
      </c>
      <c r="J28" s="4">
        <f t="shared" si="21"/>
        <v>-7.1860442005537983E-3</v>
      </c>
      <c r="K28" s="4">
        <f t="shared" si="21"/>
        <v>1.3967948980805556E-2</v>
      </c>
      <c r="L28" s="4">
        <f t="shared" si="21"/>
        <v>-5.8815270842928258E-2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-3.3085106382978724</v>
      </c>
      <c r="J29" s="4">
        <f t="shared" si="22"/>
        <v>-9.6153846153846242E-2</v>
      </c>
      <c r="K29" s="4">
        <f t="shared" si="22"/>
        <v>-0.4022988505747126</v>
      </c>
      <c r="L29" s="4">
        <f t="shared" si="22"/>
        <v>-0.37184115523465705</v>
      </c>
      <c r="M29" s="4">
        <f t="shared" si="22"/>
        <v>-1.366887417218543</v>
      </c>
      <c r="N29" s="4">
        <f t="shared" si="22"/>
        <v>-2.372727272727273</v>
      </c>
      <c r="O29" s="4">
        <f t="shared" si="22"/>
        <v>-0.12140575079872201</v>
      </c>
      <c r="P29" s="4">
        <f t="shared" si="22"/>
        <v>-0.40095693779904307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0.16705701022108077</v>
      </c>
      <c r="I30" s="4">
        <f t="shared" si="23"/>
        <v>1.1547459670354801E-2</v>
      </c>
      <c r="J30" s="4">
        <f t="shared" si="23"/>
        <v>7.4085194418204284E-2</v>
      </c>
      <c r="K30" s="4">
        <f t="shared" si="23"/>
        <v>-7.0751604130748186E-2</v>
      </c>
      <c r="L30" s="4">
        <f t="shared" si="23"/>
        <v>-4.2945527891395746E-2</v>
      </c>
      <c r="M30" s="4">
        <f t="shared" si="23"/>
        <v>0.10959200192288043</v>
      </c>
      <c r="N30" s="4">
        <f t="shared" si="23"/>
        <v>-8.994248175866601E-2</v>
      </c>
      <c r="O30" s="4">
        <f t="shared" si="23"/>
        <v>0.1934947155576601</v>
      </c>
      <c r="P30" s="4">
        <f t="shared" si="23"/>
        <v>-0.35969772698649677</v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98.93</v>
      </c>
      <c r="E32" s="3">
        <f>IFERROR(INDEX(E51:E500,MATCH($A$32,$C$51:$C$500,0)),"")</f>
        <v>94.02</v>
      </c>
      <c r="H32" s="3">
        <f>IFERROR(INDEX(D32:G32,COUNT(D32:G32)),"")</f>
        <v>94.02</v>
      </c>
      <c r="I32" s="3">
        <f t="shared" ref="I32:Q32" si="24">IFERROR(INDEX(I51:I500,MATCH($C$32,$C$51:$C$500,0)),"")</f>
        <v>101.48</v>
      </c>
      <c r="J32" s="3">
        <f t="shared" si="24"/>
        <v>103.99</v>
      </c>
      <c r="K32" s="3">
        <f t="shared" si="24"/>
        <v>103.29</v>
      </c>
      <c r="L32" s="3">
        <f t="shared" si="24"/>
        <v>102.67</v>
      </c>
      <c r="M32" s="3">
        <f t="shared" si="24"/>
        <v>97.58</v>
      </c>
      <c r="N32" s="3">
        <f t="shared" si="24"/>
        <v>94.73</v>
      </c>
      <c r="O32" s="3">
        <f t="shared" si="24"/>
        <v>100.1</v>
      </c>
      <c r="P32" s="3">
        <f t="shared" si="24"/>
        <v>94.76</v>
      </c>
      <c r="Q32" s="3">
        <f t="shared" si="24"/>
        <v>44.62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1.35</v>
      </c>
      <c r="E33" s="3">
        <f>IFERROR(INDEX(E51:E500,MATCH($A$33,$C$51:$C$500,0)),"")</f>
        <v>1.87</v>
      </c>
      <c r="H33" s="3">
        <f>IFERROR(INDEX(D33:G33,COUNT(D33:G33)),"")</f>
        <v>1.87</v>
      </c>
      <c r="I33" s="3">
        <f t="shared" ref="I33:Q33" si="25">IFERROR(INDEX(I51:I500,MATCH($C$33,$C$51:$C$500,0)),"")</f>
        <v>2.62</v>
      </c>
      <c r="J33" s="3">
        <f t="shared" si="25"/>
        <v>1.89</v>
      </c>
      <c r="K33" s="3">
        <f t="shared" si="25"/>
        <v>1.87</v>
      </c>
      <c r="L33" s="3">
        <f t="shared" si="25"/>
        <v>3.02</v>
      </c>
      <c r="M33" s="3">
        <f t="shared" si="25"/>
        <v>26.13</v>
      </c>
      <c r="N33" s="3">
        <f t="shared" si="25"/>
        <v>4.4800000000000004</v>
      </c>
      <c r="O33" s="3">
        <f t="shared" si="25"/>
        <v>2.78</v>
      </c>
      <c r="P33" s="3">
        <f t="shared" si="25"/>
        <v>2.11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27.29</v>
      </c>
      <c r="E34" s="3">
        <f>IFERROR(INDEX(E51:E500,MATCH($A$34,$C$51:$C$500,0)),"")</f>
        <v>-23.59</v>
      </c>
      <c r="H34" s="3">
        <f>IFERROR(INDEX(D34:G34,COUNT(D34:G34)),"")</f>
        <v>-23.59</v>
      </c>
      <c r="I34" s="3">
        <f t="shared" ref="I34:Q34" si="26">IFERROR(INDEX(I51:I500,MATCH($C$34,$C$51:$C$500,0)),"")</f>
        <v>-122.58</v>
      </c>
      <c r="J34" s="3">
        <f t="shared" si="26"/>
        <v>209.57</v>
      </c>
      <c r="K34" s="3">
        <f t="shared" si="26"/>
        <v>185.58</v>
      </c>
      <c r="L34" s="3">
        <f t="shared" si="26"/>
        <v>178.16</v>
      </c>
      <c r="M34" s="3">
        <f t="shared" si="26"/>
        <v>920.58</v>
      </c>
      <c r="N34" s="3">
        <f t="shared" si="26"/>
        <v>-56.16</v>
      </c>
      <c r="O34" s="3">
        <f t="shared" si="26"/>
        <v>50.55</v>
      </c>
      <c r="P34" s="3">
        <f t="shared" si="26"/>
        <v>31.95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2.27</v>
      </c>
      <c r="E35" s="3">
        <f>IFERROR(INDEX(E51:E500,MATCH($A$35,$C$51:$C$500,0)),"")</f>
        <v>4.09</v>
      </c>
      <c r="H35" s="3">
        <f>IFERROR(INDEX(D35:G35,COUNT(D35:G35)),"")</f>
        <v>4.09</v>
      </c>
      <c r="I35" s="3">
        <f t="shared" ref="I35:Q35" si="27">IFERROR(INDEX(I51:I500,MATCH($C$35,$C$51:$C$500,0)),"")</f>
        <v>1.52</v>
      </c>
      <c r="J35" s="3">
        <f t="shared" si="27"/>
        <v>1.1399999999999999</v>
      </c>
      <c r="K35" s="3">
        <f t="shared" si="27"/>
        <v>1.2</v>
      </c>
      <c r="L35" s="3">
        <f t="shared" si="27"/>
        <v>1.79</v>
      </c>
      <c r="M35" s="3">
        <f t="shared" si="27"/>
        <v>14.08</v>
      </c>
      <c r="N35" s="3">
        <f t="shared" si="27"/>
        <v>2.6</v>
      </c>
      <c r="O35" s="3">
        <f t="shared" si="27"/>
        <v>1.55</v>
      </c>
      <c r="P35" s="3">
        <f t="shared" si="27"/>
        <v>1.33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24934604561</v>
      </c>
      <c r="E51" s="5">
        <v>18122013900</v>
      </c>
      <c r="F51" s="5">
        <v>20431195724</v>
      </c>
      <c r="G51" s="5">
        <v>19317376957</v>
      </c>
      <c r="I51" s="5">
        <v>73786658379</v>
      </c>
      <c r="J51" s="5">
        <v>72944336594</v>
      </c>
      <c r="K51" s="5">
        <v>67912989559</v>
      </c>
      <c r="L51" s="5">
        <v>73083784552</v>
      </c>
      <c r="M51" s="5">
        <v>76363244394</v>
      </c>
      <c r="N51" s="5">
        <v>68821011923</v>
      </c>
      <c r="O51" s="5">
        <v>75622705756</v>
      </c>
      <c r="P51" s="5">
        <v>63362413566</v>
      </c>
      <c r="Q51" s="5">
        <v>51834636665</v>
      </c>
    </row>
    <row r="52" spans="2:17" ht="15.5" x14ac:dyDescent="0.35">
      <c r="C52" t="s">
        <v>211</v>
      </c>
      <c r="D52" s="5">
        <v>-17787912707</v>
      </c>
      <c r="E52" s="5">
        <v>-17300380627</v>
      </c>
      <c r="F52" s="5">
        <v>-18343605449</v>
      </c>
      <c r="G52" s="5">
        <v>-15652963571</v>
      </c>
      <c r="I52" s="5">
        <v>-59720216729</v>
      </c>
      <c r="J52" s="5">
        <v>-57397346207</v>
      </c>
      <c r="K52" s="5">
        <v>-52301531292</v>
      </c>
      <c r="L52" s="5">
        <v>-54182085153</v>
      </c>
      <c r="M52" s="5">
        <v>-56379532986</v>
      </c>
      <c r="N52" s="5">
        <v>-52841332678</v>
      </c>
      <c r="O52" s="5">
        <v>-58725830067</v>
      </c>
      <c r="P52" s="5">
        <v>-44508397972</v>
      </c>
      <c r="Q52" s="5">
        <v>-38840310841</v>
      </c>
    </row>
    <row r="53" spans="2:17" ht="15.5" x14ac:dyDescent="0.35">
      <c r="C53" t="s">
        <v>212</v>
      </c>
      <c r="D53" s="5">
        <v>7146691854</v>
      </c>
      <c r="E53" s="5">
        <v>821633273</v>
      </c>
      <c r="F53" s="5">
        <v>2087590275</v>
      </c>
      <c r="G53" s="5">
        <v>3664413386</v>
      </c>
      <c r="I53" s="5">
        <v>14066441650</v>
      </c>
      <c r="J53" s="5">
        <v>15546990387</v>
      </c>
      <c r="K53" s="5">
        <v>15611458267</v>
      </c>
      <c r="L53" s="5">
        <v>18901699399</v>
      </c>
      <c r="M53" s="5">
        <v>19983711408</v>
      </c>
      <c r="N53" s="5">
        <v>15979679245</v>
      </c>
      <c r="O53" s="5">
        <v>16896875689</v>
      </c>
      <c r="P53" s="5">
        <v>18854015594</v>
      </c>
      <c r="Q53" s="5">
        <v>12994325824</v>
      </c>
    </row>
    <row r="54" spans="2:17" ht="15.5" x14ac:dyDescent="0.35">
      <c r="C54" t="s">
        <v>82</v>
      </c>
      <c r="D54" s="5">
        <v>-4353575881</v>
      </c>
      <c r="E54" s="5">
        <v>-4736153562</v>
      </c>
      <c r="F54" s="5">
        <v>-4002451305</v>
      </c>
      <c r="G54" s="5">
        <v>-3316805187</v>
      </c>
      <c r="I54" s="5">
        <v>-14836797080</v>
      </c>
      <c r="J54" s="5">
        <v>-13896047969</v>
      </c>
      <c r="K54" s="5">
        <v>-13862130022</v>
      </c>
      <c r="L54" s="5">
        <v>-17870098613</v>
      </c>
      <c r="M54" s="5">
        <v>-18044863615</v>
      </c>
      <c r="N54" s="5">
        <v>-18535713094</v>
      </c>
      <c r="O54" s="5">
        <v>-13662920918</v>
      </c>
      <c r="P54" s="5">
        <v>-15299860027</v>
      </c>
      <c r="Q54" s="5">
        <v>-10630846904</v>
      </c>
    </row>
    <row r="55" spans="2:17" ht="15.5" x14ac:dyDescent="0.35">
      <c r="C55" t="s">
        <v>284</v>
      </c>
      <c r="D55" s="5">
        <v>-530897567</v>
      </c>
      <c r="E55" s="5">
        <v>-659513003</v>
      </c>
      <c r="F55" s="5">
        <v>-477186587</v>
      </c>
      <c r="G55" s="5">
        <v>-551859157</v>
      </c>
      <c r="I55" s="5">
        <v>-2146698031</v>
      </c>
      <c r="J55" s="5">
        <v>-1912884846</v>
      </c>
      <c r="K55" s="5">
        <v>-2177378813</v>
      </c>
      <c r="L55" s="5">
        <v>-2516152066</v>
      </c>
      <c r="M55" s="5">
        <v>-2610859847</v>
      </c>
      <c r="N55" s="5">
        <v>-1919391582</v>
      </c>
      <c r="O55" s="5">
        <v>-2744883048</v>
      </c>
      <c r="P55" s="5">
        <v>-2743277231</v>
      </c>
      <c r="Q55" s="5">
        <v>-2516652938</v>
      </c>
    </row>
    <row r="56" spans="2:17" ht="15.5" x14ac:dyDescent="0.35">
      <c r="C56" t="s">
        <v>213</v>
      </c>
      <c r="D56" s="5">
        <v>-3822678314</v>
      </c>
      <c r="E56" s="5">
        <v>-4076640559</v>
      </c>
      <c r="F56" s="5">
        <v>-3525264718</v>
      </c>
      <c r="G56" s="5">
        <v>-2764946030</v>
      </c>
      <c r="I56" s="5">
        <v>-12690099049</v>
      </c>
      <c r="J56" s="5">
        <v>-11983163123</v>
      </c>
      <c r="K56" s="5">
        <v>-11684751209</v>
      </c>
      <c r="L56" s="5">
        <v>-15353946547</v>
      </c>
      <c r="M56" s="5">
        <v>-15434003768</v>
      </c>
      <c r="N56" s="5">
        <v>-16616321512</v>
      </c>
      <c r="O56" s="5">
        <v>-10918037870</v>
      </c>
      <c r="P56" s="5">
        <v>-12556582796</v>
      </c>
      <c r="Q56" s="5">
        <v>-8114193966</v>
      </c>
    </row>
    <row r="57" spans="2:17" ht="15.5" x14ac:dyDescent="0.35">
      <c r="C57" t="s">
        <v>89</v>
      </c>
      <c r="D57" s="5">
        <v>2793115973</v>
      </c>
      <c r="E57" s="5">
        <v>-3914520289</v>
      </c>
      <c r="F57" s="5">
        <v>-1914861030</v>
      </c>
      <c r="G57" s="5">
        <v>347608199</v>
      </c>
      <c r="I57" s="5">
        <v>-770355430</v>
      </c>
      <c r="J57" s="5">
        <v>1650942418</v>
      </c>
      <c r="K57" s="5">
        <v>1749328245</v>
      </c>
      <c r="L57" s="5">
        <v>1031600786</v>
      </c>
      <c r="M57" s="5">
        <v>1938847793</v>
      </c>
      <c r="N57" s="5">
        <v>-2556033849</v>
      </c>
      <c r="O57" s="5">
        <v>3233954771</v>
      </c>
      <c r="P57" s="5">
        <v>3554155567</v>
      </c>
      <c r="Q57" s="5">
        <v>2363478920</v>
      </c>
    </row>
    <row r="58" spans="2:17" ht="15.5" x14ac:dyDescent="0.35">
      <c r="C58" t="s">
        <v>90</v>
      </c>
      <c r="D58" s="5">
        <v>-47985243</v>
      </c>
      <c r="E58" s="5">
        <v>20820645</v>
      </c>
      <c r="F58" s="5">
        <v>88041590</v>
      </c>
      <c r="G58" s="5">
        <v>51097522</v>
      </c>
      <c r="I58" s="5">
        <v>-136053088</v>
      </c>
      <c r="J58" s="5">
        <v>-607907647</v>
      </c>
      <c r="K58" s="5">
        <v>-865179562</v>
      </c>
      <c r="L58" s="5">
        <v>171076193</v>
      </c>
      <c r="M58" s="5">
        <v>814625528</v>
      </c>
      <c r="N58" s="5">
        <v>519291279</v>
      </c>
      <c r="O58" s="5">
        <v>243255365</v>
      </c>
      <c r="P58" s="5">
        <v>-19019615</v>
      </c>
      <c r="Q58" s="5">
        <v>755494701</v>
      </c>
    </row>
    <row r="59" spans="2:17" ht="15.5" x14ac:dyDescent="0.35">
      <c r="C59" t="s">
        <v>215</v>
      </c>
      <c r="D59" s="5">
        <v>1263958</v>
      </c>
      <c r="E59" s="5">
        <v>1989875</v>
      </c>
      <c r="F59" s="5">
        <v>39445450</v>
      </c>
      <c r="G59" s="5">
        <v>1886479</v>
      </c>
      <c r="I59" s="5">
        <v>44618476</v>
      </c>
      <c r="J59" s="5">
        <v>7693343</v>
      </c>
      <c r="K59" s="5">
        <v>5385756</v>
      </c>
    </row>
    <row r="60" spans="2:17" ht="15.5" x14ac:dyDescent="0.35">
      <c r="C60" t="s">
        <v>27</v>
      </c>
      <c r="D60" s="5">
        <v>-27448768</v>
      </c>
      <c r="E60" s="5">
        <v>-28793406</v>
      </c>
      <c r="F60" s="5">
        <v>-36044381</v>
      </c>
      <c r="G60" s="5">
        <v>-27018423</v>
      </c>
      <c r="I60" s="5">
        <v>-140446878</v>
      </c>
      <c r="J60" s="5">
        <v>-127073442</v>
      </c>
      <c r="K60" s="5">
        <v>-325101471</v>
      </c>
    </row>
    <row r="61" spans="2:17" ht="15.5" x14ac:dyDescent="0.35">
      <c r="C61" t="s">
        <v>321</v>
      </c>
      <c r="D61" s="5">
        <v>-68468469</v>
      </c>
      <c r="E61" s="5">
        <v>68468469</v>
      </c>
      <c r="F61" s="5">
        <v>-10089583</v>
      </c>
      <c r="G61" s="5">
        <v>22186458</v>
      </c>
      <c r="I61" s="5">
        <v>12096875</v>
      </c>
      <c r="J61" s="5">
        <v>-96867286</v>
      </c>
      <c r="K61" s="5">
        <v>27516667</v>
      </c>
      <c r="L61" s="5">
        <v>188067091</v>
      </c>
      <c r="M61" s="5">
        <v>144743750</v>
      </c>
      <c r="O61" s="5">
        <v>41000000</v>
      </c>
      <c r="P61" s="5">
        <v>22500000</v>
      </c>
      <c r="Q61" s="5">
        <v>179302339</v>
      </c>
    </row>
    <row r="62" spans="2:17" ht="15.5" x14ac:dyDescent="0.35">
      <c r="C62" t="s">
        <v>81</v>
      </c>
      <c r="D62" s="5">
        <v>46668036</v>
      </c>
      <c r="E62" s="5">
        <v>-20844293</v>
      </c>
      <c r="F62" s="5">
        <v>94730104</v>
      </c>
      <c r="G62" s="5">
        <v>54043008</v>
      </c>
      <c r="I62" s="5">
        <v>-52321561</v>
      </c>
      <c r="J62" s="5">
        <v>-391660262</v>
      </c>
      <c r="K62" s="5">
        <v>-572980514</v>
      </c>
      <c r="L62" s="5">
        <v>-16990898</v>
      </c>
      <c r="M62" s="5">
        <v>669881778</v>
      </c>
      <c r="N62" s="5">
        <v>519291279</v>
      </c>
      <c r="O62" s="5">
        <v>202255365</v>
      </c>
      <c r="P62" s="5">
        <v>-41519615</v>
      </c>
      <c r="Q62" s="5">
        <v>576192362</v>
      </c>
    </row>
    <row r="63" spans="2:17" ht="15.5" x14ac:dyDescent="0.35">
      <c r="C63" t="s">
        <v>92</v>
      </c>
      <c r="D63" s="5">
        <v>-47985243</v>
      </c>
      <c r="E63" s="5">
        <v>20820645</v>
      </c>
      <c r="F63" s="5">
        <v>88041590</v>
      </c>
      <c r="G63" s="5">
        <v>51097522</v>
      </c>
      <c r="I63" s="5">
        <v>-136053088</v>
      </c>
      <c r="J63" s="5">
        <v>-607907647</v>
      </c>
      <c r="K63" s="5">
        <v>-865179562</v>
      </c>
      <c r="L63" s="5">
        <v>171076193</v>
      </c>
      <c r="M63" s="5">
        <v>814625528</v>
      </c>
      <c r="N63" s="5">
        <v>519291279</v>
      </c>
      <c r="O63" s="5">
        <v>243255365</v>
      </c>
      <c r="P63" s="5">
        <v>-19019615</v>
      </c>
      <c r="Q63" s="5">
        <v>755494701</v>
      </c>
    </row>
    <row r="64" spans="2:17" ht="15.5" x14ac:dyDescent="0.35">
      <c r="C64" t="s">
        <v>29</v>
      </c>
      <c r="D64" s="5">
        <v>2745130730</v>
      </c>
      <c r="E64" s="5">
        <v>-3893699644</v>
      </c>
      <c r="F64" s="5">
        <v>-1826819440</v>
      </c>
      <c r="G64" s="5">
        <v>398705721</v>
      </c>
      <c r="I64" s="5">
        <v>-906408518</v>
      </c>
      <c r="J64" s="5">
        <v>1043034771</v>
      </c>
      <c r="K64" s="5">
        <v>884148683</v>
      </c>
      <c r="L64" s="5">
        <v>1202676979</v>
      </c>
      <c r="M64" s="5">
        <v>2753473321</v>
      </c>
      <c r="N64" s="5">
        <v>-2036742570</v>
      </c>
      <c r="O64" s="5">
        <v>3477210136</v>
      </c>
      <c r="P64" s="5">
        <v>3535135952</v>
      </c>
      <c r="Q64" s="5">
        <v>3118973621</v>
      </c>
    </row>
    <row r="65" spans="2:17" ht="15.5" x14ac:dyDescent="0.35">
      <c r="C65" t="s">
        <v>28</v>
      </c>
      <c r="D65" s="5">
        <v>-674545080</v>
      </c>
      <c r="E65" s="5">
        <v>745715934</v>
      </c>
      <c r="F65" s="5">
        <v>358190637</v>
      </c>
      <c r="G65" s="5">
        <v>-133475342</v>
      </c>
      <c r="I65" s="5">
        <v>-9869558</v>
      </c>
      <c r="J65" s="5">
        <v>-645870220</v>
      </c>
      <c r="K65" s="5">
        <v>-446988648</v>
      </c>
      <c r="L65" s="5">
        <v>-466596420</v>
      </c>
      <c r="M65" s="5">
        <v>-1585860798</v>
      </c>
      <c r="N65" s="5">
        <v>-1148476854</v>
      </c>
      <c r="O65" s="5">
        <v>-1158906506</v>
      </c>
      <c r="P65" s="5">
        <v>-897073514</v>
      </c>
      <c r="Q65" s="5">
        <v>-803602661</v>
      </c>
    </row>
    <row r="66" spans="2:17" ht="15.5" x14ac:dyDescent="0.35">
      <c r="C66" t="s">
        <v>95</v>
      </c>
      <c r="D66" s="5">
        <v>2070585650</v>
      </c>
      <c r="E66" s="5">
        <v>-3147983710</v>
      </c>
      <c r="F66" s="5">
        <v>-1468628803</v>
      </c>
      <c r="G66" s="5">
        <v>265230379</v>
      </c>
      <c r="I66" s="5">
        <v>-916278076</v>
      </c>
      <c r="J66" s="5">
        <v>397164551</v>
      </c>
      <c r="K66" s="5">
        <v>437160035</v>
      </c>
      <c r="L66" s="5">
        <v>736080559</v>
      </c>
      <c r="M66" s="5">
        <v>1167612523</v>
      </c>
      <c r="N66" s="5">
        <v>-3185219424</v>
      </c>
      <c r="O66" s="5">
        <v>2318303630</v>
      </c>
      <c r="P66" s="5">
        <v>2638062438</v>
      </c>
      <c r="Q66" s="5">
        <v>2315370960</v>
      </c>
    </row>
    <row r="67" spans="2:17" ht="15.5" x14ac:dyDescent="0.35">
      <c r="C67" t="s">
        <v>96</v>
      </c>
      <c r="F67" s="5">
        <v>-68723351</v>
      </c>
      <c r="G67" s="5">
        <v>-25271497</v>
      </c>
      <c r="I67" s="5">
        <v>-144537843</v>
      </c>
      <c r="J67" s="5">
        <v>-101085989</v>
      </c>
      <c r="K67" s="5">
        <v>-176122262</v>
      </c>
      <c r="L67" s="5">
        <v>1409754093</v>
      </c>
      <c r="M67" s="5">
        <v>34869223</v>
      </c>
      <c r="N67" s="5">
        <v>920375492</v>
      </c>
      <c r="O67" s="5">
        <v>-102887287</v>
      </c>
      <c r="P67" s="5">
        <v>562765475</v>
      </c>
      <c r="Q67" s="5">
        <v>-112882492</v>
      </c>
    </row>
    <row r="68" spans="2:17" ht="15.5" x14ac:dyDescent="0.35">
      <c r="C68" t="s">
        <v>97</v>
      </c>
      <c r="D68" s="5">
        <v>2070585650</v>
      </c>
      <c r="E68" s="5">
        <v>-3147983710</v>
      </c>
      <c r="F68" s="5">
        <v>-1537352154</v>
      </c>
      <c r="G68" s="5">
        <v>239958882</v>
      </c>
      <c r="I68" s="5">
        <v>-1060815919</v>
      </c>
      <c r="J68" s="5">
        <v>296078562</v>
      </c>
      <c r="K68" s="5">
        <v>261037773</v>
      </c>
      <c r="L68" s="5">
        <v>2145834652</v>
      </c>
      <c r="M68" s="5">
        <v>1202481746</v>
      </c>
      <c r="N68" s="5">
        <v>-2264843932</v>
      </c>
      <c r="O68" s="5">
        <v>2215416343</v>
      </c>
      <c r="P68" s="5">
        <v>3200827913</v>
      </c>
      <c r="Q68" s="5">
        <v>2202488468</v>
      </c>
    </row>
    <row r="69" spans="2:17" ht="15.5" x14ac:dyDescent="0.35">
      <c r="C69" t="s">
        <v>98</v>
      </c>
      <c r="D69" s="5">
        <v>2070585649</v>
      </c>
      <c r="E69" s="5">
        <v>-3147983709</v>
      </c>
      <c r="F69" s="5">
        <v>-1468628803</v>
      </c>
      <c r="G69" s="5">
        <v>265230379</v>
      </c>
      <c r="I69" s="5">
        <v>-916278076</v>
      </c>
      <c r="J69" s="5">
        <v>397164551</v>
      </c>
      <c r="K69" s="5">
        <v>437160035</v>
      </c>
      <c r="L69" s="5">
        <v>736080559</v>
      </c>
      <c r="M69" s="5">
        <v>1167612523</v>
      </c>
      <c r="N69" s="5">
        <v>-3185219424</v>
      </c>
      <c r="O69" s="5">
        <v>2318303630</v>
      </c>
      <c r="P69" s="5">
        <v>2638062438</v>
      </c>
      <c r="Q69" s="5">
        <v>2315370960</v>
      </c>
    </row>
    <row r="70" spans="2:17" ht="15.5" x14ac:dyDescent="0.35">
      <c r="C70" t="s">
        <v>8</v>
      </c>
      <c r="D70" s="5">
        <v>2069205685</v>
      </c>
      <c r="E70" s="5">
        <v>-3145422329</v>
      </c>
      <c r="F70" s="5">
        <v>-1535687186</v>
      </c>
      <c r="G70" s="5">
        <v>239825684</v>
      </c>
      <c r="I70" s="5">
        <v>-1059335685</v>
      </c>
      <c r="J70" s="5">
        <v>295700490</v>
      </c>
      <c r="K70" s="5">
        <v>261365335</v>
      </c>
      <c r="L70" s="5">
        <v>2145427305</v>
      </c>
      <c r="M70" s="5">
        <v>1201539368</v>
      </c>
      <c r="N70" s="5">
        <v>-2260326464</v>
      </c>
      <c r="O70" s="5">
        <v>2215615188</v>
      </c>
      <c r="P70" s="5">
        <v>3200827913</v>
      </c>
      <c r="Q70" s="5">
        <v>2202488468</v>
      </c>
    </row>
    <row r="71" spans="2:17" ht="15.5" x14ac:dyDescent="0.35">
      <c r="C71" t="s">
        <v>99</v>
      </c>
      <c r="D71" s="5">
        <v>1379964</v>
      </c>
      <c r="E71" s="5">
        <v>-2561380</v>
      </c>
      <c r="F71" s="5">
        <v>-1664968</v>
      </c>
      <c r="G71" s="5">
        <v>133198</v>
      </c>
      <c r="I71" s="5">
        <v>-1480234</v>
      </c>
      <c r="J71" s="5">
        <v>378072</v>
      </c>
      <c r="K71" s="5">
        <v>-327562</v>
      </c>
      <c r="L71" s="5">
        <v>407347</v>
      </c>
      <c r="M71" s="5">
        <v>942378</v>
      </c>
      <c r="N71" s="5">
        <v>-4517468</v>
      </c>
      <c r="O71" s="5">
        <v>-198845</v>
      </c>
    </row>
    <row r="72" spans="2:17" ht="15.5" x14ac:dyDescent="0.35">
      <c r="C72" t="s">
        <v>100</v>
      </c>
      <c r="D72" s="5">
        <v>2070585649</v>
      </c>
      <c r="E72" s="5">
        <v>-3147983709</v>
      </c>
      <c r="F72" s="5">
        <v>-1468628803</v>
      </c>
      <c r="G72" s="5">
        <v>265230379</v>
      </c>
      <c r="I72" s="5">
        <v>-916278076</v>
      </c>
      <c r="J72" s="5">
        <v>397164551</v>
      </c>
      <c r="K72" s="5">
        <v>437160035</v>
      </c>
      <c r="L72" s="5">
        <v>736080559</v>
      </c>
      <c r="M72" s="5">
        <v>1167612523</v>
      </c>
      <c r="N72" s="5">
        <v>-3185219424</v>
      </c>
      <c r="O72" s="5">
        <v>2318303630</v>
      </c>
      <c r="P72" s="5">
        <v>2638062438</v>
      </c>
      <c r="Q72" s="5">
        <v>2315370960</v>
      </c>
    </row>
    <row r="73" spans="2:17" ht="15.5" x14ac:dyDescent="0.35">
      <c r="C73" t="s">
        <v>101</v>
      </c>
      <c r="D73" s="5">
        <v>2070585649</v>
      </c>
      <c r="E73" s="5">
        <v>-3147983709</v>
      </c>
      <c r="F73" s="5">
        <v>-1537352154</v>
      </c>
      <c r="G73" s="5">
        <v>239958882</v>
      </c>
      <c r="I73" s="5">
        <v>-1060815919</v>
      </c>
      <c r="J73" s="5">
        <v>296078562</v>
      </c>
      <c r="K73" s="5">
        <v>261037773</v>
      </c>
      <c r="L73" s="5">
        <v>2145834652</v>
      </c>
      <c r="M73" s="5">
        <v>1202481746</v>
      </c>
      <c r="N73" s="5">
        <v>-2264843932</v>
      </c>
      <c r="O73" s="5">
        <v>2215416343</v>
      </c>
      <c r="P73" s="5">
        <v>3200827913</v>
      </c>
      <c r="Q73" s="5">
        <v>2202488468</v>
      </c>
    </row>
    <row r="74" spans="2:17" ht="15.5" x14ac:dyDescent="0.35">
      <c r="C74" t="s">
        <v>102</v>
      </c>
      <c r="D74" s="5">
        <v>2070585649</v>
      </c>
      <c r="E74" s="5">
        <v>-3147983709</v>
      </c>
      <c r="F74" s="5">
        <v>-1537352154</v>
      </c>
      <c r="G74" s="5">
        <v>239958882</v>
      </c>
      <c r="I74" s="5">
        <v>-1060815919</v>
      </c>
      <c r="J74" s="5">
        <v>296078562</v>
      </c>
      <c r="K74" s="5">
        <v>261037773</v>
      </c>
      <c r="L74" s="5">
        <v>2145834652</v>
      </c>
      <c r="M74" s="5">
        <v>1202481746</v>
      </c>
      <c r="N74" s="5">
        <v>-2264843932</v>
      </c>
      <c r="O74" s="5">
        <v>2215416343</v>
      </c>
      <c r="P74" s="5">
        <v>3200827913</v>
      </c>
      <c r="Q74" s="5">
        <v>2202488468</v>
      </c>
    </row>
    <row r="76" spans="2:17" ht="15.5" x14ac:dyDescent="0.35">
      <c r="B76" t="s">
        <v>103</v>
      </c>
      <c r="C76" t="s">
        <v>104</v>
      </c>
    </row>
    <row r="77" spans="2:17" ht="15.5" x14ac:dyDescent="0.35">
      <c r="C77" t="s">
        <v>216</v>
      </c>
    </row>
    <row r="78" spans="2:17" ht="15.5" x14ac:dyDescent="0.35">
      <c r="C78" t="s">
        <v>20</v>
      </c>
      <c r="D78" s="5">
        <v>2390757259</v>
      </c>
      <c r="E78" s="5">
        <v>2789776187</v>
      </c>
      <c r="F78" s="5">
        <v>1578841573</v>
      </c>
      <c r="G78" s="5">
        <v>1342757604</v>
      </c>
      <c r="I78" s="5">
        <v>1578841573</v>
      </c>
      <c r="J78" s="5">
        <v>2676677337</v>
      </c>
      <c r="K78" s="5">
        <v>3182045529</v>
      </c>
      <c r="L78" s="5">
        <v>1874807971</v>
      </c>
      <c r="M78" s="5">
        <v>5460402146</v>
      </c>
      <c r="N78" s="5">
        <v>6991749935</v>
      </c>
      <c r="O78" s="5">
        <v>6446147948</v>
      </c>
      <c r="P78" s="5">
        <v>7024446536</v>
      </c>
      <c r="Q78" s="5">
        <v>2079053001</v>
      </c>
    </row>
    <row r="79" spans="2:17" ht="15.5" x14ac:dyDescent="0.35">
      <c r="C79" t="s">
        <v>217</v>
      </c>
      <c r="D79" s="5">
        <v>23826407048</v>
      </c>
      <c r="E79" s="5">
        <v>17533030046</v>
      </c>
      <c r="F79" s="5">
        <v>19004008694</v>
      </c>
      <c r="G79" s="5">
        <v>18053551156</v>
      </c>
      <c r="I79" s="5">
        <v>19004008694</v>
      </c>
      <c r="J79" s="5">
        <v>20648512370</v>
      </c>
      <c r="K79" s="5">
        <v>18954172588</v>
      </c>
      <c r="L79" s="5">
        <v>20746416023</v>
      </c>
      <c r="M79" s="5">
        <v>14846252732</v>
      </c>
      <c r="N79" s="5">
        <v>9577992313</v>
      </c>
      <c r="O79" s="5">
        <v>12798330552</v>
      </c>
      <c r="P79" s="5">
        <v>9723314660</v>
      </c>
      <c r="Q79" s="5">
        <v>8130836583</v>
      </c>
    </row>
    <row r="80" spans="2:17" ht="15.5" x14ac:dyDescent="0.35">
      <c r="C80" t="s">
        <v>110</v>
      </c>
      <c r="D80" s="5">
        <v>75489626</v>
      </c>
      <c r="E80" s="5">
        <v>70102739</v>
      </c>
      <c r="F80" s="5">
        <v>79477832</v>
      </c>
      <c r="G80" s="5">
        <v>204511797</v>
      </c>
      <c r="I80" s="5">
        <v>79477832</v>
      </c>
      <c r="J80" s="5">
        <v>98772001</v>
      </c>
      <c r="K80" s="5">
        <v>132372035</v>
      </c>
      <c r="L80" s="5">
        <v>676939038</v>
      </c>
      <c r="N80" s="5">
        <v>555948150</v>
      </c>
      <c r="O80" s="5">
        <v>5000000</v>
      </c>
      <c r="Q80" s="5">
        <v>9792358</v>
      </c>
    </row>
    <row r="81" spans="3:17" ht="15.5" x14ac:dyDescent="0.35">
      <c r="C81" t="s">
        <v>219</v>
      </c>
      <c r="D81" s="5">
        <v>876664916</v>
      </c>
      <c r="E81" s="5">
        <v>611196072</v>
      </c>
      <c r="F81" s="5">
        <v>49969100</v>
      </c>
      <c r="G81" s="5">
        <v>99742974</v>
      </c>
      <c r="I81" s="5">
        <v>49969100</v>
      </c>
      <c r="J81" s="5">
        <v>16878101</v>
      </c>
      <c r="K81" s="5">
        <v>25396700</v>
      </c>
      <c r="L81" s="5">
        <v>667903059</v>
      </c>
      <c r="M81" s="5">
        <v>121345000</v>
      </c>
      <c r="N81" s="5">
        <v>121345000</v>
      </c>
      <c r="O81" s="5">
        <v>23414271</v>
      </c>
      <c r="P81" s="5">
        <v>153777693</v>
      </c>
      <c r="Q81" s="5">
        <v>1000000000</v>
      </c>
    </row>
    <row r="82" spans="3:17" ht="15.5" x14ac:dyDescent="0.35">
      <c r="C82" t="s">
        <v>218</v>
      </c>
      <c r="K82" s="5">
        <v>300000000</v>
      </c>
      <c r="Q82" s="5">
        <v>2400000000</v>
      </c>
    </row>
    <row r="83" spans="3:17" ht="15.5" x14ac:dyDescent="0.35">
      <c r="C83" t="s">
        <v>221</v>
      </c>
      <c r="D83" s="5">
        <v>75489626</v>
      </c>
      <c r="E83" s="5">
        <v>70102739</v>
      </c>
      <c r="F83" s="5">
        <v>79477832</v>
      </c>
      <c r="G83" s="5">
        <v>204511797</v>
      </c>
      <c r="I83" s="5">
        <v>79477832</v>
      </c>
      <c r="J83" s="5">
        <v>98772001</v>
      </c>
      <c r="K83" s="5">
        <v>132372035</v>
      </c>
      <c r="L83" s="5">
        <v>676939038</v>
      </c>
      <c r="N83" s="5">
        <v>555948150</v>
      </c>
      <c r="O83" s="5">
        <v>5000000</v>
      </c>
      <c r="Q83" s="5">
        <v>9792358</v>
      </c>
    </row>
    <row r="84" spans="3:17" ht="15.5" x14ac:dyDescent="0.35">
      <c r="C84" t="s">
        <v>222</v>
      </c>
      <c r="D84" s="5">
        <v>442011288</v>
      </c>
      <c r="E84" s="5">
        <v>461895654</v>
      </c>
      <c r="F84" s="5">
        <v>475596810</v>
      </c>
      <c r="G84" s="5">
        <v>352032808</v>
      </c>
      <c r="I84" s="5">
        <v>475596810</v>
      </c>
      <c r="J84" s="5">
        <v>311999814</v>
      </c>
      <c r="K84" s="5">
        <v>133766093</v>
      </c>
      <c r="L84" s="5">
        <v>109039695</v>
      </c>
      <c r="M84" s="5">
        <v>95568253</v>
      </c>
      <c r="N84" s="5">
        <v>173673629</v>
      </c>
      <c r="O84" s="5">
        <v>112055100</v>
      </c>
      <c r="P84" s="5">
        <v>108201159</v>
      </c>
      <c r="Q84" s="5">
        <v>164988725</v>
      </c>
    </row>
    <row r="85" spans="3:17" ht="15.5" x14ac:dyDescent="0.35">
      <c r="C85" t="s">
        <v>81</v>
      </c>
      <c r="D85" s="5">
        <v>-1163758</v>
      </c>
      <c r="E85" s="5">
        <v>-1163758</v>
      </c>
      <c r="F85" s="5">
        <v>-1163758</v>
      </c>
      <c r="G85" s="5">
        <v>-1163758</v>
      </c>
      <c r="I85" s="5">
        <v>-1163758</v>
      </c>
      <c r="J85" s="5">
        <v>-1163758</v>
      </c>
      <c r="K85" s="5">
        <v>-1163758</v>
      </c>
      <c r="L85" s="5">
        <v>-1163758</v>
      </c>
      <c r="M85" s="5">
        <v>-1163758</v>
      </c>
      <c r="N85" s="5">
        <v>-1163758</v>
      </c>
    </row>
    <row r="86" spans="3:17" ht="15.5" x14ac:dyDescent="0.35">
      <c r="C86" t="s">
        <v>223</v>
      </c>
      <c r="D86" s="5">
        <v>29587939996</v>
      </c>
      <c r="E86" s="5">
        <v>24049146304</v>
      </c>
      <c r="F86" s="5">
        <v>23331868751</v>
      </c>
      <c r="G86" s="5">
        <v>21325267098</v>
      </c>
      <c r="I86" s="5">
        <v>23331868751</v>
      </c>
      <c r="J86" s="5">
        <v>24419916123</v>
      </c>
      <c r="K86" s="5">
        <v>23125496941</v>
      </c>
      <c r="L86" s="5">
        <v>24378905660</v>
      </c>
      <c r="M86" s="5">
        <v>21794024947</v>
      </c>
      <c r="N86" s="5">
        <v>18403211935</v>
      </c>
      <c r="O86" s="5">
        <v>47648161769</v>
      </c>
      <c r="P86" s="5">
        <v>43528281799</v>
      </c>
      <c r="Q86" s="5">
        <v>18589588825</v>
      </c>
    </row>
    <row r="87" spans="3:17" ht="15.5" x14ac:dyDescent="0.35">
      <c r="C87" t="s">
        <v>224</v>
      </c>
    </row>
    <row r="88" spans="3:17" ht="15.5" x14ac:dyDescent="0.35">
      <c r="C88" t="s">
        <v>111</v>
      </c>
      <c r="D88" s="5">
        <v>27074152179</v>
      </c>
      <c r="E88" s="5">
        <v>27158357608</v>
      </c>
      <c r="F88" s="5">
        <v>27266842199</v>
      </c>
      <c r="G88" s="5">
        <v>27512984577</v>
      </c>
      <c r="I88" s="5">
        <v>27266842199</v>
      </c>
      <c r="J88" s="5">
        <v>26829009936</v>
      </c>
      <c r="K88" s="5">
        <v>26998677713</v>
      </c>
      <c r="L88" s="5">
        <v>27713735641</v>
      </c>
      <c r="M88" s="5">
        <v>29063819522</v>
      </c>
      <c r="N88" s="5">
        <v>27885365687</v>
      </c>
      <c r="O88" s="5">
        <v>1411402468</v>
      </c>
      <c r="P88" s="5">
        <v>2061593452</v>
      </c>
      <c r="Q88" s="5">
        <v>1834363808</v>
      </c>
    </row>
    <row r="89" spans="3:17" ht="15.5" x14ac:dyDescent="0.35">
      <c r="C89" t="s">
        <v>113</v>
      </c>
      <c r="D89" s="5">
        <v>205807610</v>
      </c>
      <c r="E89" s="5">
        <v>205807610</v>
      </c>
      <c r="F89" s="5">
        <v>213738095</v>
      </c>
      <c r="G89" s="5">
        <v>347840409</v>
      </c>
      <c r="I89" s="5">
        <v>213738095</v>
      </c>
      <c r="J89" s="5">
        <v>398008166</v>
      </c>
      <c r="K89" s="5">
        <v>471659989</v>
      </c>
      <c r="L89" s="5">
        <v>627045917</v>
      </c>
      <c r="M89" s="5">
        <v>245946522</v>
      </c>
      <c r="N89" s="5">
        <v>198247802</v>
      </c>
      <c r="O89" s="5">
        <v>188346875</v>
      </c>
      <c r="P89" s="5">
        <v>98437500</v>
      </c>
      <c r="Q89" s="5">
        <v>132187500</v>
      </c>
    </row>
    <row r="90" spans="3:17" ht="15.5" x14ac:dyDescent="0.35">
      <c r="C90" t="s">
        <v>114</v>
      </c>
      <c r="D90" s="5">
        <v>971864168</v>
      </c>
      <c r="E90" s="5">
        <v>971864168</v>
      </c>
      <c r="F90" s="5">
        <v>953312255</v>
      </c>
      <c r="G90" s="5">
        <v>732504277</v>
      </c>
      <c r="I90" s="5">
        <v>953312255</v>
      </c>
      <c r="J90" s="5">
        <v>743097458</v>
      </c>
      <c r="K90" s="5">
        <v>735512145</v>
      </c>
      <c r="L90" s="5">
        <v>811605923</v>
      </c>
      <c r="M90" s="5">
        <v>917797911</v>
      </c>
      <c r="N90" s="5">
        <v>1168346195</v>
      </c>
      <c r="O90" s="5">
        <v>1322069121</v>
      </c>
      <c r="P90" s="5">
        <v>1167312377</v>
      </c>
      <c r="Q90" s="5">
        <v>966249384</v>
      </c>
    </row>
    <row r="91" spans="3:17" ht="15.5" x14ac:dyDescent="0.35">
      <c r="C91" t="s">
        <v>317</v>
      </c>
    </row>
    <row r="92" spans="3:17" ht="15.5" x14ac:dyDescent="0.35">
      <c r="C92" t="s">
        <v>228</v>
      </c>
      <c r="D92" s="5">
        <v>29315437041</v>
      </c>
      <c r="E92" s="5">
        <v>29494844934</v>
      </c>
      <c r="F92" s="5">
        <v>29942262412</v>
      </c>
      <c r="G92" s="5">
        <v>30058531403</v>
      </c>
      <c r="I92" s="5">
        <v>29942262412</v>
      </c>
      <c r="J92" s="5">
        <v>30077416249</v>
      </c>
      <c r="K92" s="5">
        <v>29958437584</v>
      </c>
      <c r="L92" s="5">
        <v>29573279641</v>
      </c>
      <c r="M92" s="5">
        <v>30648456115</v>
      </c>
      <c r="N92" s="5">
        <v>29672851844</v>
      </c>
      <c r="O92" s="5">
        <v>3342710624</v>
      </c>
      <c r="P92" s="5">
        <v>3349843329</v>
      </c>
      <c r="Q92" s="5">
        <v>2981591919</v>
      </c>
    </row>
    <row r="93" spans="3:17" ht="15.5" x14ac:dyDescent="0.35">
      <c r="C93" t="s">
        <v>115</v>
      </c>
      <c r="D93" s="5">
        <v>58903377037</v>
      </c>
      <c r="E93" s="5">
        <v>53543991238</v>
      </c>
      <c r="F93" s="5">
        <v>53274131163</v>
      </c>
      <c r="G93" s="5">
        <v>51383798501</v>
      </c>
      <c r="I93" s="5">
        <v>53274131163</v>
      </c>
      <c r="J93" s="5">
        <v>54497332372</v>
      </c>
      <c r="K93" s="5">
        <v>53083934525</v>
      </c>
      <c r="L93" s="5">
        <v>53952185301</v>
      </c>
      <c r="M93" s="5">
        <v>52442481062</v>
      </c>
      <c r="N93" s="5">
        <v>48076063779</v>
      </c>
      <c r="O93" s="5">
        <v>50990872393</v>
      </c>
      <c r="P93" s="5">
        <v>46878125128</v>
      </c>
      <c r="Q93" s="5">
        <v>21571180744</v>
      </c>
    </row>
    <row r="94" spans="3:17" ht="15.5" x14ac:dyDescent="0.35">
      <c r="C94" t="s">
        <v>116</v>
      </c>
    </row>
    <row r="95" spans="3:17" ht="15.5" x14ac:dyDescent="0.35">
      <c r="C95" t="s">
        <v>117</v>
      </c>
    </row>
    <row r="96" spans="3:17" ht="15.5" x14ac:dyDescent="0.35">
      <c r="C96" t="s">
        <v>229</v>
      </c>
      <c r="D96" s="5">
        <v>15047896803</v>
      </c>
      <c r="E96" s="5">
        <v>11871173105</v>
      </c>
      <c r="F96" s="5">
        <v>8181449224</v>
      </c>
      <c r="G96" s="5">
        <v>5733275119</v>
      </c>
      <c r="I96" s="5">
        <v>8181449224</v>
      </c>
      <c r="J96" s="5">
        <v>8292208783</v>
      </c>
      <c r="K96" s="5">
        <v>8353426429</v>
      </c>
      <c r="L96" s="5">
        <v>8972306915</v>
      </c>
      <c r="M96" s="5">
        <v>7129662654</v>
      </c>
      <c r="N96" s="5">
        <v>4521806377</v>
      </c>
      <c r="O96" s="5">
        <v>4064900863</v>
      </c>
      <c r="P96" s="5">
        <v>3816016104</v>
      </c>
      <c r="Q96" s="5">
        <v>8249640257</v>
      </c>
    </row>
    <row r="97" spans="3:17" ht="15.5" x14ac:dyDescent="0.35">
      <c r="C97" t="s">
        <v>230</v>
      </c>
      <c r="N97" s="5">
        <v>2640361968</v>
      </c>
      <c r="O97" s="5">
        <v>2812772505</v>
      </c>
      <c r="P97" s="5">
        <v>2441877699</v>
      </c>
      <c r="Q97" s="5">
        <v>4181427725</v>
      </c>
    </row>
    <row r="98" spans="3:17" ht="15.5" x14ac:dyDescent="0.35">
      <c r="C98" t="s">
        <v>231</v>
      </c>
      <c r="D98" s="5">
        <v>12919123727</v>
      </c>
      <c r="E98" s="5">
        <v>9730537609</v>
      </c>
      <c r="F98" s="5">
        <v>6870434511</v>
      </c>
      <c r="G98" s="5">
        <v>4103702033</v>
      </c>
      <c r="I98" s="5">
        <v>6870434511</v>
      </c>
      <c r="J98" s="5">
        <v>7081864388</v>
      </c>
      <c r="K98" s="5">
        <v>5987209934</v>
      </c>
      <c r="L98" s="5">
        <v>5040148347</v>
      </c>
      <c r="M98" s="5">
        <v>4392559181</v>
      </c>
      <c r="N98" s="5">
        <v>2640361968</v>
      </c>
      <c r="O98" s="5">
        <v>2812772505</v>
      </c>
      <c r="P98" s="5">
        <v>2441877699</v>
      </c>
      <c r="Q98" s="5">
        <v>4181427725</v>
      </c>
    </row>
    <row r="99" spans="3:17" ht="15.5" x14ac:dyDescent="0.35">
      <c r="C99" t="s">
        <v>121</v>
      </c>
    </row>
    <row r="100" spans="3:17" ht="15.5" x14ac:dyDescent="0.35">
      <c r="C100" t="s">
        <v>232</v>
      </c>
      <c r="D100" s="5">
        <v>876664916</v>
      </c>
      <c r="E100" s="5">
        <v>611196072</v>
      </c>
      <c r="F100" s="5">
        <v>49969100</v>
      </c>
      <c r="G100" s="5">
        <v>99742974</v>
      </c>
      <c r="I100" s="5">
        <v>49969100</v>
      </c>
      <c r="J100" s="5">
        <v>16878101</v>
      </c>
      <c r="K100" s="5">
        <v>325396700</v>
      </c>
      <c r="L100" s="5">
        <v>667903059</v>
      </c>
      <c r="M100" s="5">
        <v>121345000</v>
      </c>
      <c r="N100" s="5">
        <v>121345000</v>
      </c>
      <c r="O100" s="5">
        <v>23414271</v>
      </c>
      <c r="P100" s="5">
        <v>153777693</v>
      </c>
      <c r="Q100" s="5">
        <v>3400000000</v>
      </c>
    </row>
    <row r="101" spans="3:17" ht="15.5" x14ac:dyDescent="0.35">
      <c r="C101" t="s">
        <v>120</v>
      </c>
      <c r="D101" s="5">
        <v>21805867</v>
      </c>
      <c r="E101" s="5">
        <v>761280</v>
      </c>
      <c r="F101" s="5">
        <v>25440752</v>
      </c>
      <c r="G101" s="5">
        <v>39697002</v>
      </c>
      <c r="I101" s="5">
        <v>25440752</v>
      </c>
      <c r="J101" s="5">
        <v>22285855</v>
      </c>
      <c r="K101" s="5">
        <v>194793063</v>
      </c>
      <c r="L101" s="5">
        <v>1924386392</v>
      </c>
      <c r="M101" s="5">
        <v>1227012143</v>
      </c>
      <c r="N101" s="5">
        <v>750585038</v>
      </c>
      <c r="O101" s="5">
        <v>689336550</v>
      </c>
      <c r="P101" s="5">
        <v>305754980</v>
      </c>
      <c r="Q101" s="5">
        <v>81400653</v>
      </c>
    </row>
    <row r="102" spans="3:17" ht="15.5" x14ac:dyDescent="0.35">
      <c r="C102" t="s">
        <v>233</v>
      </c>
      <c r="D102" s="5">
        <v>626961945</v>
      </c>
      <c r="E102" s="5">
        <v>461128646</v>
      </c>
      <c r="F102" s="5">
        <v>168055363</v>
      </c>
      <c r="G102" s="5">
        <v>194270263</v>
      </c>
      <c r="I102" s="5">
        <v>168055363</v>
      </c>
      <c r="J102" s="5">
        <v>259730462</v>
      </c>
      <c r="K102" s="5">
        <v>244429403</v>
      </c>
      <c r="L102" s="5">
        <v>546300783</v>
      </c>
      <c r="M102" s="5">
        <v>320108998</v>
      </c>
      <c r="N102" s="5">
        <v>458094977</v>
      </c>
      <c r="O102" s="5">
        <v>418458586</v>
      </c>
      <c r="P102" s="5">
        <v>753910359</v>
      </c>
      <c r="Q102" s="5">
        <v>497647019</v>
      </c>
    </row>
    <row r="103" spans="3:17" ht="15.5" x14ac:dyDescent="0.35">
      <c r="C103" t="s">
        <v>285</v>
      </c>
    </row>
    <row r="104" spans="3:17" ht="15.5" x14ac:dyDescent="0.35">
      <c r="C104" t="s">
        <v>322</v>
      </c>
    </row>
    <row r="105" spans="3:17" ht="15.5" x14ac:dyDescent="0.35">
      <c r="C105" t="s">
        <v>323</v>
      </c>
      <c r="D105" s="5">
        <v>86852369</v>
      </c>
      <c r="E105" s="5">
        <v>117061407</v>
      </c>
      <c r="F105" s="5">
        <v>140737327</v>
      </c>
      <c r="I105" s="5">
        <v>140737327</v>
      </c>
      <c r="M105" s="5">
        <v>756625975</v>
      </c>
      <c r="O105" s="5">
        <v>27804420</v>
      </c>
      <c r="P105" s="5">
        <v>148723371</v>
      </c>
      <c r="Q105" s="5">
        <v>106411902</v>
      </c>
    </row>
    <row r="106" spans="3:17" ht="15.5" x14ac:dyDescent="0.35">
      <c r="C106" t="s">
        <v>288</v>
      </c>
      <c r="D106" s="5">
        <v>603340348</v>
      </c>
      <c r="E106" s="5">
        <v>1067549498</v>
      </c>
      <c r="F106" s="5">
        <v>1067549498</v>
      </c>
      <c r="G106" s="5">
        <v>1295862847</v>
      </c>
      <c r="I106" s="5">
        <v>1067549498</v>
      </c>
      <c r="J106" s="5">
        <v>911449977</v>
      </c>
      <c r="K106" s="5">
        <v>1601597329</v>
      </c>
      <c r="L106" s="5">
        <v>793568334</v>
      </c>
      <c r="M106" s="5">
        <v>1068637332</v>
      </c>
      <c r="N106" s="5">
        <v>551419394</v>
      </c>
      <c r="O106" s="5">
        <v>120918951</v>
      </c>
      <c r="P106" s="5">
        <v>160695373</v>
      </c>
      <c r="Q106" s="5">
        <v>89164860</v>
      </c>
    </row>
    <row r="107" spans="3:17" ht="15.5" x14ac:dyDescent="0.35">
      <c r="C107" t="s">
        <v>237</v>
      </c>
      <c r="D107" s="5">
        <v>2148291455</v>
      </c>
      <c r="E107" s="5">
        <v>2036215003</v>
      </c>
      <c r="F107" s="5">
        <v>2308095100</v>
      </c>
      <c r="G107" s="5">
        <v>1328584389</v>
      </c>
      <c r="I107" s="5">
        <v>2308095100</v>
      </c>
      <c r="J107" s="5">
        <v>2359720831</v>
      </c>
      <c r="K107" s="5">
        <v>1181183900</v>
      </c>
      <c r="L107" s="5">
        <v>1691591963</v>
      </c>
      <c r="M107" s="5">
        <v>4170366637</v>
      </c>
      <c r="N107" s="5">
        <v>3614287377</v>
      </c>
      <c r="O107" s="5">
        <v>4721157573</v>
      </c>
      <c r="P107" s="5">
        <v>3107378995</v>
      </c>
      <c r="Q107" s="5">
        <v>3432582871</v>
      </c>
    </row>
    <row r="108" spans="3:17" ht="15.5" x14ac:dyDescent="0.35">
      <c r="C108" t="s">
        <v>238</v>
      </c>
      <c r="D108" s="5">
        <v>2148291455</v>
      </c>
      <c r="E108" s="5">
        <v>2036215003</v>
      </c>
      <c r="F108" s="5">
        <v>2308095100</v>
      </c>
      <c r="G108" s="5">
        <v>1328584389</v>
      </c>
      <c r="I108" s="5">
        <v>2308095100</v>
      </c>
      <c r="J108" s="5">
        <v>2359720831</v>
      </c>
      <c r="K108" s="5">
        <v>1181183900</v>
      </c>
      <c r="L108" s="5">
        <v>1691591963</v>
      </c>
      <c r="M108" s="5">
        <v>4170366637</v>
      </c>
      <c r="N108" s="5">
        <v>3614287377</v>
      </c>
      <c r="O108" s="5">
        <v>4721157573</v>
      </c>
      <c r="P108" s="5">
        <v>3107378995</v>
      </c>
      <c r="Q108" s="5">
        <v>3432582871</v>
      </c>
    </row>
    <row r="109" spans="3:17" ht="15.5" x14ac:dyDescent="0.35">
      <c r="C109" t="s">
        <v>239</v>
      </c>
    </row>
    <row r="110" spans="3:17" ht="15.5" x14ac:dyDescent="0.35">
      <c r="C110" t="s">
        <v>290</v>
      </c>
      <c r="D110" s="5">
        <v>313163356</v>
      </c>
      <c r="E110" s="5">
        <v>201086904</v>
      </c>
      <c r="F110" s="5">
        <v>472967001</v>
      </c>
      <c r="I110" s="5">
        <v>472967001</v>
      </c>
      <c r="J110" s="5">
        <v>968629509</v>
      </c>
      <c r="M110" s="5">
        <v>806197600</v>
      </c>
      <c r="N110" s="5">
        <v>676743586</v>
      </c>
      <c r="O110" s="5">
        <v>27804420</v>
      </c>
      <c r="P110" s="5">
        <v>148723371</v>
      </c>
      <c r="Q110" s="5">
        <v>106411902</v>
      </c>
    </row>
    <row r="111" spans="3:17" ht="15.5" x14ac:dyDescent="0.35">
      <c r="C111" t="s">
        <v>324</v>
      </c>
      <c r="M111" s="5">
        <v>156013596</v>
      </c>
      <c r="O111" s="5">
        <v>1154089400</v>
      </c>
    </row>
    <row r="112" spans="3:17" ht="15.5" x14ac:dyDescent="0.35">
      <c r="C112" t="s">
        <v>128</v>
      </c>
      <c r="D112" s="5">
        <v>17196188258</v>
      </c>
      <c r="E112" s="5">
        <v>13907388108</v>
      </c>
      <c r="F112" s="5">
        <v>10489544324</v>
      </c>
      <c r="G112" s="5">
        <v>7061859508</v>
      </c>
      <c r="I112" s="5">
        <v>10489544324</v>
      </c>
      <c r="J112" s="5">
        <v>10651929614</v>
      </c>
      <c r="K112" s="5">
        <v>9534610329</v>
      </c>
      <c r="L112" s="5">
        <v>10663898878</v>
      </c>
      <c r="M112" s="5">
        <v>11300029291</v>
      </c>
      <c r="N112" s="5">
        <v>8136093754</v>
      </c>
      <c r="O112" s="5">
        <v>8786058436</v>
      </c>
      <c r="P112" s="5">
        <v>6923395099</v>
      </c>
      <c r="Q112" s="5">
        <v>11682223128</v>
      </c>
    </row>
    <row r="113" spans="2:17" ht="15.5" x14ac:dyDescent="0.35">
      <c r="C113" t="s">
        <v>129</v>
      </c>
    </row>
    <row r="114" spans="2:17" ht="15.5" x14ac:dyDescent="0.35">
      <c r="C114" t="s">
        <v>130</v>
      </c>
      <c r="D114" s="5">
        <v>42164000000</v>
      </c>
      <c r="E114" s="5">
        <v>42164000000</v>
      </c>
      <c r="F114" s="5">
        <v>42164000000</v>
      </c>
      <c r="G114" s="5">
        <v>42164000000</v>
      </c>
      <c r="I114" s="5">
        <v>42164000000</v>
      </c>
      <c r="J114" s="5">
        <v>42164000000</v>
      </c>
      <c r="K114" s="5">
        <v>42164000000</v>
      </c>
      <c r="L114" s="5">
        <v>42164000000</v>
      </c>
      <c r="M114" s="5">
        <v>42164000000</v>
      </c>
      <c r="N114" s="5">
        <v>42164000000</v>
      </c>
      <c r="O114" s="5">
        <v>42164000000</v>
      </c>
      <c r="P114" s="5">
        <v>42164000000</v>
      </c>
      <c r="Q114" s="5">
        <v>22164000000</v>
      </c>
    </row>
    <row r="115" spans="2:17" ht="15.5" x14ac:dyDescent="0.35">
      <c r="C115" t="s">
        <v>131</v>
      </c>
      <c r="D115" s="5">
        <v>6940515304</v>
      </c>
      <c r="E115" s="5">
        <v>6940515304</v>
      </c>
      <c r="F115" s="5">
        <v>6940515304</v>
      </c>
      <c r="G115" s="5">
        <v>6940515304</v>
      </c>
      <c r="I115" s="5">
        <v>6940515304</v>
      </c>
      <c r="J115" s="5">
        <v>6940515304</v>
      </c>
      <c r="K115" s="5">
        <v>6940515304</v>
      </c>
      <c r="L115" s="5">
        <v>6940515304</v>
      </c>
      <c r="M115" s="5">
        <v>6940515304</v>
      </c>
      <c r="N115" s="5">
        <v>6940515304</v>
      </c>
      <c r="O115" s="5">
        <v>6940515304</v>
      </c>
      <c r="P115" s="5">
        <v>6905515304</v>
      </c>
      <c r="Q115" s="5">
        <v>40570804</v>
      </c>
    </row>
    <row r="116" spans="2:17" ht="15.5" x14ac:dyDescent="0.35">
      <c r="C116" t="s">
        <v>132</v>
      </c>
      <c r="D116" s="5">
        <v>-7391016382</v>
      </c>
      <c r="E116" s="5">
        <v>-9460222067</v>
      </c>
      <c r="F116" s="5">
        <v>-6314799738</v>
      </c>
      <c r="G116" s="5">
        <v>-4779112552</v>
      </c>
      <c r="I116" s="5">
        <v>-6314799738</v>
      </c>
      <c r="J116" s="5">
        <v>-5255464053</v>
      </c>
      <c r="K116" s="5">
        <v>-5551164543</v>
      </c>
      <c r="L116" s="5">
        <v>-5812529878</v>
      </c>
      <c r="M116" s="5">
        <v>-7957957183</v>
      </c>
      <c r="N116" s="5">
        <v>-9159496551</v>
      </c>
      <c r="O116" s="5">
        <v>-6899170087</v>
      </c>
      <c r="P116" s="5">
        <v>-9114785275</v>
      </c>
      <c r="Q116" s="5">
        <v>-12315613188</v>
      </c>
    </row>
    <row r="117" spans="2:17" ht="15.5" x14ac:dyDescent="0.35">
      <c r="C117" t="s">
        <v>136</v>
      </c>
      <c r="D117" s="5">
        <v>-5146385</v>
      </c>
      <c r="E117" s="5">
        <v>-6526349</v>
      </c>
      <c r="F117" s="5">
        <v>-3964969</v>
      </c>
      <c r="G117" s="5">
        <v>-2300001</v>
      </c>
      <c r="I117" s="5">
        <v>-3964969</v>
      </c>
      <c r="J117" s="5">
        <v>-2484735</v>
      </c>
      <c r="K117" s="5">
        <v>-2862807</v>
      </c>
      <c r="L117" s="5">
        <v>-2535245</v>
      </c>
      <c r="M117" s="5">
        <v>-2942592</v>
      </c>
      <c r="N117" s="5">
        <v>-3884970</v>
      </c>
      <c r="O117" s="5">
        <v>-531260</v>
      </c>
    </row>
    <row r="118" spans="2:17" ht="15.5" x14ac:dyDescent="0.35">
      <c r="C118" t="s">
        <v>10</v>
      </c>
      <c r="D118" s="5">
        <v>41707188779</v>
      </c>
      <c r="E118" s="5">
        <v>39636603130</v>
      </c>
      <c r="F118" s="5">
        <v>42784586839</v>
      </c>
      <c r="G118" s="5">
        <v>44321938993</v>
      </c>
      <c r="I118" s="5">
        <v>42784586839</v>
      </c>
      <c r="J118" s="5">
        <v>43845402758</v>
      </c>
      <c r="K118" s="5">
        <v>43549324196</v>
      </c>
      <c r="L118" s="5">
        <v>43288286423</v>
      </c>
      <c r="M118" s="5">
        <v>41142451771</v>
      </c>
      <c r="N118" s="5">
        <v>39939970025</v>
      </c>
      <c r="O118" s="5">
        <v>42204813957</v>
      </c>
      <c r="P118" s="5">
        <v>39954730029</v>
      </c>
      <c r="Q118" s="5">
        <v>9888957616</v>
      </c>
    </row>
    <row r="119" spans="2:17" ht="15.5" x14ac:dyDescent="0.35">
      <c r="C119" t="s">
        <v>137</v>
      </c>
      <c r="D119" s="5">
        <v>58903377037</v>
      </c>
      <c r="E119" s="5">
        <v>53543991238</v>
      </c>
      <c r="F119" s="5">
        <v>53274131163</v>
      </c>
      <c r="G119" s="5">
        <v>51383798501</v>
      </c>
      <c r="I119" s="5">
        <v>53274131163</v>
      </c>
      <c r="J119" s="5">
        <v>54497332372</v>
      </c>
      <c r="K119" s="5">
        <v>53083934525</v>
      </c>
      <c r="L119" s="5">
        <v>53952185301</v>
      </c>
      <c r="M119" s="5">
        <v>52442481062</v>
      </c>
      <c r="N119" s="5">
        <v>48076063779</v>
      </c>
      <c r="O119" s="5">
        <v>50990872393</v>
      </c>
      <c r="P119" s="5">
        <v>46878125128</v>
      </c>
      <c r="Q119" s="5">
        <v>21571180744</v>
      </c>
    </row>
    <row r="120" spans="2:17" ht="15.5" x14ac:dyDescent="0.35">
      <c r="C120" t="s">
        <v>138</v>
      </c>
      <c r="D120" s="5">
        <v>421640000</v>
      </c>
      <c r="E120" s="5">
        <v>421640000</v>
      </c>
      <c r="F120" s="5">
        <v>421640000</v>
      </c>
      <c r="G120" s="5">
        <v>421640000</v>
      </c>
      <c r="I120" s="5">
        <v>421640000</v>
      </c>
      <c r="J120" s="5">
        <v>421640000</v>
      </c>
      <c r="K120" s="5">
        <v>421640000</v>
      </c>
      <c r="L120" s="5">
        <v>421640000</v>
      </c>
      <c r="M120" s="5">
        <v>421640000</v>
      </c>
      <c r="N120" s="5">
        <v>421640000</v>
      </c>
      <c r="O120" s="5">
        <v>421640000</v>
      </c>
      <c r="P120" s="5">
        <v>421640000</v>
      </c>
      <c r="Q120" s="5">
        <v>221640000</v>
      </c>
    </row>
    <row r="122" spans="2:17" ht="15.5" x14ac:dyDescent="0.35">
      <c r="B122" t="s">
        <v>139</v>
      </c>
      <c r="C122" t="s">
        <v>140</v>
      </c>
      <c r="D122" s="5">
        <v>-81276477</v>
      </c>
      <c r="E122" s="5">
        <v>1051165791</v>
      </c>
      <c r="F122" s="5">
        <v>666988754</v>
      </c>
      <c r="G122" s="5">
        <v>48973297</v>
      </c>
      <c r="I122" s="5">
        <v>1260264927</v>
      </c>
      <c r="J122" s="5">
        <v>1580761690</v>
      </c>
      <c r="K122" s="5">
        <v>3101148764</v>
      </c>
      <c r="L122" s="5">
        <v>-1672100392</v>
      </c>
      <c r="M122" s="5">
        <v>871383143</v>
      </c>
      <c r="N122" s="5">
        <v>2638297027</v>
      </c>
      <c r="O122" s="5">
        <v>208368123</v>
      </c>
      <c r="P122" s="5">
        <v>-2208272813</v>
      </c>
      <c r="Q122" s="5">
        <v>-142430943</v>
      </c>
    </row>
    <row r="123" spans="2:17" ht="15.5" x14ac:dyDescent="0.35">
      <c r="C123" t="s">
        <v>241</v>
      </c>
      <c r="D123" s="5">
        <v>17321449148</v>
      </c>
      <c r="E123" s="5">
        <v>19804118718</v>
      </c>
      <c r="F123" s="5">
        <v>20103595810</v>
      </c>
      <c r="G123" s="5">
        <v>18051759498</v>
      </c>
      <c r="I123" s="5">
        <v>74901456307</v>
      </c>
      <c r="J123" s="5">
        <v>71151425501</v>
      </c>
      <c r="K123" s="5">
        <v>69651145391</v>
      </c>
      <c r="L123" s="5">
        <v>66128089965</v>
      </c>
      <c r="M123" s="5">
        <v>72586249950</v>
      </c>
      <c r="N123" s="5">
        <v>72041350162</v>
      </c>
      <c r="O123" s="5">
        <v>72509271017</v>
      </c>
      <c r="P123" s="5">
        <v>61769935489</v>
      </c>
      <c r="Q123" s="5">
        <v>52629403498</v>
      </c>
    </row>
    <row r="124" spans="2:17" ht="15.5" x14ac:dyDescent="0.35">
      <c r="C124" t="s">
        <v>242</v>
      </c>
      <c r="D124" s="5">
        <v>-17235341694</v>
      </c>
      <c r="E124" s="5">
        <v>-16876131667</v>
      </c>
      <c r="F124" s="5">
        <v>-19461301849</v>
      </c>
      <c r="G124" s="5">
        <v>-16057852169</v>
      </c>
      <c r="I124" s="5">
        <v>-67152265671</v>
      </c>
      <c r="J124" s="5">
        <v>-64175007047</v>
      </c>
      <c r="K124" s="5">
        <v>-60081479616</v>
      </c>
      <c r="L124" s="5">
        <v>-61822346031</v>
      </c>
      <c r="M124" s="5">
        <v>-63820804703</v>
      </c>
      <c r="N124" s="5">
        <v>-62999772526</v>
      </c>
      <c r="O124" s="5">
        <v>-67217361734</v>
      </c>
      <c r="P124" s="5">
        <v>-53595619714</v>
      </c>
      <c r="Q124" s="5">
        <v>-48121363403</v>
      </c>
    </row>
    <row r="125" spans="2:17" ht="15.5" x14ac:dyDescent="0.35">
      <c r="C125" t="s">
        <v>148</v>
      </c>
      <c r="D125" s="5">
        <v>-96877833</v>
      </c>
      <c r="E125" s="5">
        <v>-347328275</v>
      </c>
      <c r="F125" s="5">
        <v>-540619175</v>
      </c>
      <c r="G125" s="5">
        <v>-245223283</v>
      </c>
      <c r="I125" s="5">
        <v>-1545833471</v>
      </c>
      <c r="J125" s="5">
        <v>-649215577</v>
      </c>
      <c r="K125" s="5">
        <v>-547591280</v>
      </c>
      <c r="L125" s="5">
        <v>-134212646</v>
      </c>
      <c r="M125" s="5">
        <v>-1473298495</v>
      </c>
      <c r="N125" s="5">
        <v>-955117537</v>
      </c>
    </row>
    <row r="126" spans="2:17" ht="15.5" x14ac:dyDescent="0.35">
      <c r="C126" t="s">
        <v>325</v>
      </c>
      <c r="D126" s="5">
        <v>1263958</v>
      </c>
      <c r="E126" s="5">
        <v>1989875</v>
      </c>
      <c r="F126" s="5">
        <v>-38275166</v>
      </c>
      <c r="G126" s="5">
        <v>1886478</v>
      </c>
      <c r="I126" s="5">
        <v>-33102141</v>
      </c>
    </row>
    <row r="127" spans="2:17" ht="15.5" x14ac:dyDescent="0.35">
      <c r="C127" t="s">
        <v>326</v>
      </c>
      <c r="D127" s="5">
        <v>-44862042</v>
      </c>
      <c r="E127" s="5">
        <v>-11380132</v>
      </c>
    </row>
    <row r="128" spans="2:17" ht="15.5" x14ac:dyDescent="0.35">
      <c r="C128" t="s">
        <v>327</v>
      </c>
      <c r="D128" s="5">
        <v>-26908014</v>
      </c>
      <c r="E128" s="5">
        <v>-1520102728</v>
      </c>
      <c r="F128" s="5">
        <v>603589134</v>
      </c>
      <c r="G128" s="5">
        <v>-1701597227</v>
      </c>
      <c r="I128" s="5">
        <v>-4909990097</v>
      </c>
      <c r="J128" s="5">
        <v>-4746441187</v>
      </c>
      <c r="K128" s="5">
        <v>-5920925731</v>
      </c>
      <c r="L128" s="5">
        <v>-5843631680</v>
      </c>
      <c r="M128" s="5">
        <v>-6420763609</v>
      </c>
      <c r="N128" s="5">
        <v>-5448163072</v>
      </c>
      <c r="O128" s="5">
        <v>-5083541160</v>
      </c>
      <c r="P128" s="5">
        <v>-10382588588</v>
      </c>
      <c r="Q128" s="5">
        <v>-4650471038</v>
      </c>
    </row>
    <row r="129" spans="3:17" ht="15.5" x14ac:dyDescent="0.35">
      <c r="C129" t="s">
        <v>149</v>
      </c>
      <c r="D129" s="5">
        <v>-282972829</v>
      </c>
      <c r="E129" s="5">
        <v>113120150</v>
      </c>
      <c r="F129" s="5">
        <v>-398459379</v>
      </c>
      <c r="G129" s="5">
        <v>404780492</v>
      </c>
      <c r="I129" s="5">
        <v>-1549196929</v>
      </c>
      <c r="J129" s="5">
        <v>-1939265849</v>
      </c>
      <c r="K129" s="5">
        <v>-1631881173</v>
      </c>
      <c r="L129" s="5">
        <v>-1081266598</v>
      </c>
      <c r="M129" s="5">
        <v>-1330833439</v>
      </c>
      <c r="N129" s="5">
        <v>-1743052633</v>
      </c>
      <c r="O129" s="5">
        <v>-144695373</v>
      </c>
      <c r="P129" s="5">
        <v>26686814143</v>
      </c>
      <c r="Q129" s="5">
        <v>7910439813</v>
      </c>
    </row>
    <row r="130" spans="3:17" ht="15.5" x14ac:dyDescent="0.35">
      <c r="C130" t="s">
        <v>150</v>
      </c>
      <c r="D130" s="5">
        <v>-34769622</v>
      </c>
      <c r="E130" s="5">
        <v>46648672</v>
      </c>
      <c r="F130" s="5">
        <v>-32445406</v>
      </c>
      <c r="G130" s="5">
        <v>-269437616</v>
      </c>
      <c r="I130" s="5">
        <v>-808903762</v>
      </c>
      <c r="J130" s="5">
        <v>-146864033</v>
      </c>
      <c r="K130" s="5">
        <v>-162030033</v>
      </c>
      <c r="L130" s="5">
        <v>-832227185</v>
      </c>
      <c r="M130" s="5">
        <v>-1071897493</v>
      </c>
      <c r="N130" s="5">
        <v>-349642407</v>
      </c>
      <c r="O130" s="5">
        <v>-683206557</v>
      </c>
      <c r="P130" s="5">
        <v>-19533147795</v>
      </c>
      <c r="Q130" s="5">
        <v>-7018357845</v>
      </c>
    </row>
    <row r="131" spans="3:17" ht="15.5" x14ac:dyDescent="0.35">
      <c r="C131" t="s">
        <v>328</v>
      </c>
      <c r="P131" s="5">
        <v>-18823333333</v>
      </c>
      <c r="Q131" s="5">
        <v>-7000000000</v>
      </c>
    </row>
    <row r="132" spans="3:17" ht="15.5" x14ac:dyDescent="0.35">
      <c r="C132" t="s">
        <v>329</v>
      </c>
    </row>
    <row r="133" spans="3:17" ht="15.5" x14ac:dyDescent="0.35">
      <c r="C133" t="s">
        <v>330</v>
      </c>
      <c r="O133" s="5">
        <v>-299000000</v>
      </c>
    </row>
    <row r="134" spans="3:17" ht="15.5" x14ac:dyDescent="0.35">
      <c r="C134" t="s">
        <v>158</v>
      </c>
      <c r="D134" s="5">
        <v>-34769622</v>
      </c>
      <c r="E134" s="5">
        <v>-21819797</v>
      </c>
      <c r="F134" s="5">
        <v>-126245785</v>
      </c>
      <c r="G134" s="5">
        <v>-297859769</v>
      </c>
      <c r="I134" s="5">
        <v>-848827720</v>
      </c>
      <c r="J134" s="5">
        <v>-153119900</v>
      </c>
      <c r="K134" s="5">
        <v>-7720500</v>
      </c>
      <c r="L134" s="5">
        <v>-335449100</v>
      </c>
      <c r="M134" s="5">
        <v>-611810911</v>
      </c>
      <c r="N134" s="5">
        <v>-117588700</v>
      </c>
      <c r="O134" s="5">
        <v>-277756557</v>
      </c>
      <c r="P134" s="5">
        <v>-732314462</v>
      </c>
      <c r="Q134" s="5">
        <v>-240555402</v>
      </c>
    </row>
    <row r="135" spans="3:17" ht="15.5" x14ac:dyDescent="0.35">
      <c r="C135" t="s">
        <v>254</v>
      </c>
      <c r="F135" s="5">
        <v>90776421</v>
      </c>
      <c r="G135" s="5">
        <v>-8477847</v>
      </c>
      <c r="J135" s="5">
        <v>-195041430</v>
      </c>
      <c r="K135" s="5">
        <v>-201309533</v>
      </c>
      <c r="L135" s="5">
        <v>-939002910</v>
      </c>
      <c r="M135" s="5">
        <v>-366585560</v>
      </c>
      <c r="N135" s="5">
        <v>-232053707</v>
      </c>
      <c r="O135" s="5">
        <v>-147450000</v>
      </c>
    </row>
    <row r="136" spans="3:17" ht="15.5" x14ac:dyDescent="0.35">
      <c r="C136" t="s">
        <v>331</v>
      </c>
      <c r="M136" s="5">
        <v>-377551022</v>
      </c>
    </row>
    <row r="137" spans="3:17" ht="15.5" x14ac:dyDescent="0.35">
      <c r="C137" t="s">
        <v>332</v>
      </c>
      <c r="E137" s="5">
        <v>68468469</v>
      </c>
      <c r="F137" s="5">
        <v>3023958</v>
      </c>
      <c r="G137" s="5">
        <v>36900000</v>
      </c>
      <c r="I137" s="5">
        <v>39923958</v>
      </c>
      <c r="J137" s="5">
        <v>201297297</v>
      </c>
      <c r="K137" s="5">
        <v>47000000</v>
      </c>
      <c r="L137" s="5">
        <v>442224825</v>
      </c>
      <c r="M137" s="5">
        <v>284050000</v>
      </c>
      <c r="O137" s="5">
        <v>41000000</v>
      </c>
      <c r="P137" s="5">
        <v>22500000</v>
      </c>
      <c r="Q137" s="5">
        <v>222197557</v>
      </c>
    </row>
    <row r="138" spans="3:17" ht="15.5" x14ac:dyDescent="0.35">
      <c r="C138" t="s">
        <v>161</v>
      </c>
      <c r="D138" s="5">
        <v>-282972829</v>
      </c>
      <c r="E138" s="5">
        <v>113120150</v>
      </c>
      <c r="F138" s="5">
        <v>-398459379</v>
      </c>
      <c r="G138" s="5">
        <v>404780492</v>
      </c>
      <c r="I138" s="5">
        <v>-1549196929</v>
      </c>
      <c r="J138" s="5">
        <v>-1939265849</v>
      </c>
      <c r="K138" s="5">
        <v>-1631881173</v>
      </c>
      <c r="L138" s="5">
        <v>-1081266598</v>
      </c>
      <c r="M138" s="5">
        <v>-1330833439</v>
      </c>
      <c r="N138" s="5">
        <v>-1743052633</v>
      </c>
      <c r="O138" s="5">
        <v>-144695373</v>
      </c>
      <c r="P138" s="5">
        <v>26686814143</v>
      </c>
      <c r="Q138" s="5">
        <v>7910439813</v>
      </c>
    </row>
    <row r="139" spans="3:17" ht="15.5" x14ac:dyDescent="0.35">
      <c r="C139" t="s">
        <v>333</v>
      </c>
      <c r="O139" s="5">
        <v>16000000</v>
      </c>
      <c r="P139" s="5">
        <v>20000000000</v>
      </c>
      <c r="Q139" s="5">
        <v>8000000000</v>
      </c>
    </row>
    <row r="140" spans="3:17" ht="15.5" x14ac:dyDescent="0.35">
      <c r="C140" t="s">
        <v>131</v>
      </c>
      <c r="P140" s="5">
        <v>6864944500</v>
      </c>
    </row>
    <row r="141" spans="3:17" ht="15.5" x14ac:dyDescent="0.35">
      <c r="C141" t="s">
        <v>334</v>
      </c>
    </row>
    <row r="142" spans="3:17" ht="15.5" x14ac:dyDescent="0.35">
      <c r="C142" t="s">
        <v>335</v>
      </c>
    </row>
    <row r="143" spans="3:17" ht="15.5" x14ac:dyDescent="0.35">
      <c r="C143" t="s">
        <v>324</v>
      </c>
      <c r="E143" s="5">
        <v>500000000</v>
      </c>
      <c r="J143" s="5">
        <v>-300000000</v>
      </c>
      <c r="K143" s="5">
        <v>315441762</v>
      </c>
      <c r="N143" s="5">
        <v>-1154089400</v>
      </c>
    </row>
    <row r="144" spans="3:17" ht="15.5" x14ac:dyDescent="0.35">
      <c r="C144" t="s">
        <v>315</v>
      </c>
      <c r="D144" s="5">
        <v>295619850</v>
      </c>
      <c r="E144" s="5">
        <v>-356459850</v>
      </c>
      <c r="F144" s="5">
        <v>-409784695</v>
      </c>
      <c r="G144" s="5">
        <v>-108613133</v>
      </c>
      <c r="I144" s="5">
        <v>-1479164245</v>
      </c>
      <c r="J144" s="5">
        <v>-1381425356</v>
      </c>
      <c r="K144" s="5">
        <v>-1510545721</v>
      </c>
      <c r="L144" s="5">
        <v>-577792960</v>
      </c>
      <c r="M144" s="5">
        <v>-1106974950</v>
      </c>
      <c r="N144" s="5">
        <v>-440239862</v>
      </c>
    </row>
    <row r="145" spans="2:17" ht="15.5" x14ac:dyDescent="0.35">
      <c r="C145" t="s">
        <v>314</v>
      </c>
      <c r="D145" s="5">
        <v>-578592679</v>
      </c>
      <c r="E145" s="5">
        <v>-30420000</v>
      </c>
      <c r="F145" s="5">
        <v>11325316</v>
      </c>
      <c r="G145" s="5">
        <v>513393625</v>
      </c>
      <c r="I145" s="5">
        <v>-70032684</v>
      </c>
      <c r="J145" s="5">
        <v>-257840493</v>
      </c>
      <c r="K145" s="5">
        <v>-436777214</v>
      </c>
      <c r="L145" s="5">
        <v>-503473638</v>
      </c>
      <c r="M145" s="5">
        <v>-223858489</v>
      </c>
      <c r="N145" s="5">
        <v>-148723371</v>
      </c>
      <c r="O145" s="5">
        <v>-160695373</v>
      </c>
      <c r="P145" s="5">
        <v>-178130357</v>
      </c>
      <c r="Q145" s="5">
        <v>-89560187</v>
      </c>
    </row>
    <row r="146" spans="2:17" ht="15.5" x14ac:dyDescent="0.35">
      <c r="C146" t="s">
        <v>336</v>
      </c>
    </row>
    <row r="147" spans="2:17" ht="15.5" x14ac:dyDescent="0.35">
      <c r="C147" t="s">
        <v>173</v>
      </c>
      <c r="D147" s="5">
        <v>-399018928</v>
      </c>
      <c r="E147" s="5">
        <v>1210934613</v>
      </c>
      <c r="F147" s="5">
        <v>236083969</v>
      </c>
      <c r="G147" s="5">
        <v>184316173</v>
      </c>
      <c r="I147" s="5">
        <v>-1097835764</v>
      </c>
      <c r="J147" s="5">
        <v>-505368192</v>
      </c>
      <c r="K147" s="5">
        <v>1307237558</v>
      </c>
      <c r="L147" s="5">
        <v>-3585594175</v>
      </c>
      <c r="M147" s="5">
        <v>-1531347789</v>
      </c>
      <c r="N147" s="5">
        <v>545601987</v>
      </c>
      <c r="O147" s="5">
        <v>-619533807</v>
      </c>
      <c r="P147" s="5">
        <v>4945393535</v>
      </c>
      <c r="Q147" s="5">
        <v>749651025</v>
      </c>
    </row>
    <row r="148" spans="2:17" ht="15.5" x14ac:dyDescent="0.35">
      <c r="C148" t="s">
        <v>337</v>
      </c>
      <c r="O148" s="5">
        <v>41235219</v>
      </c>
    </row>
    <row r="149" spans="2:17" ht="15.5" x14ac:dyDescent="0.35">
      <c r="C149" t="s">
        <v>176</v>
      </c>
      <c r="D149" s="5">
        <v>1</v>
      </c>
      <c r="E149" s="5">
        <v>1578841573</v>
      </c>
      <c r="I149" s="5">
        <v>2676677337</v>
      </c>
      <c r="J149" s="5">
        <v>3182045529</v>
      </c>
      <c r="K149" s="5">
        <v>1874807971</v>
      </c>
      <c r="L149" s="5">
        <v>5460402146</v>
      </c>
      <c r="M149" s="5">
        <v>6991749935</v>
      </c>
      <c r="N149" s="5">
        <v>6446147948</v>
      </c>
      <c r="O149" s="5">
        <v>7024446536</v>
      </c>
      <c r="P149" s="5">
        <v>2079053001</v>
      </c>
      <c r="Q149" s="5">
        <v>1329401976</v>
      </c>
    </row>
    <row r="150" spans="2:17" ht="15.5" x14ac:dyDescent="0.35">
      <c r="C150" t="s">
        <v>174</v>
      </c>
    </row>
    <row r="151" spans="2:17" ht="15.5" x14ac:dyDescent="0.35">
      <c r="C151" t="s">
        <v>177</v>
      </c>
      <c r="D151" s="5">
        <v>-399018927</v>
      </c>
      <c r="E151" s="5">
        <v>2789776186</v>
      </c>
      <c r="F151" s="5">
        <v>236083969</v>
      </c>
      <c r="G151" s="5">
        <v>184316173</v>
      </c>
      <c r="I151" s="5">
        <v>1578841573</v>
      </c>
      <c r="J151" s="5">
        <v>2676677337</v>
      </c>
      <c r="K151" s="5">
        <v>3182045529</v>
      </c>
      <c r="L151" s="5">
        <v>1874807971</v>
      </c>
      <c r="M151" s="5">
        <v>5460402146</v>
      </c>
      <c r="N151" s="5">
        <v>6991749935</v>
      </c>
      <c r="O151" s="5">
        <v>6446147948</v>
      </c>
      <c r="P151" s="5">
        <v>7024446536</v>
      </c>
      <c r="Q151" s="5">
        <v>2079053001</v>
      </c>
    </row>
    <row r="153" spans="2:17" ht="15.5" x14ac:dyDescent="0.35">
      <c r="B153" t="s">
        <v>178</v>
      </c>
      <c r="C153" t="s">
        <v>12</v>
      </c>
      <c r="D153" s="5">
        <v>420000000</v>
      </c>
      <c r="E153" s="5">
        <v>420000000</v>
      </c>
      <c r="F153" s="5">
        <v>420000000</v>
      </c>
      <c r="G153" s="5">
        <v>420000000</v>
      </c>
      <c r="I153" s="5">
        <v>420000000</v>
      </c>
      <c r="J153" s="5">
        <v>420000000</v>
      </c>
      <c r="K153" s="5">
        <v>420000000</v>
      </c>
      <c r="L153" s="5">
        <v>420000000</v>
      </c>
      <c r="M153" s="5">
        <v>420000000</v>
      </c>
      <c r="N153" s="5">
        <v>420000000</v>
      </c>
      <c r="O153" s="5">
        <v>420000000</v>
      </c>
      <c r="P153" s="5">
        <v>420000000</v>
      </c>
      <c r="Q153" s="5">
        <v>220000000</v>
      </c>
    </row>
    <row r="154" spans="2:17" ht="15.5" x14ac:dyDescent="0.35">
      <c r="C154" t="s">
        <v>179</v>
      </c>
      <c r="D154" s="6">
        <v>4.91</v>
      </c>
      <c r="E154" s="6">
        <v>-7.46</v>
      </c>
      <c r="F154" s="6">
        <v>-3.48</v>
      </c>
      <c r="G154" s="6">
        <v>0.63</v>
      </c>
    </row>
    <row r="155" spans="2:17" ht="15.5" x14ac:dyDescent="0.35">
      <c r="C155" t="s">
        <v>180</v>
      </c>
      <c r="D155" s="6">
        <v>27.29</v>
      </c>
      <c r="E155" s="6">
        <v>-23.59</v>
      </c>
      <c r="F155" s="6">
        <v>-76.44</v>
      </c>
      <c r="G155" s="6">
        <v>265.08</v>
      </c>
    </row>
    <row r="156" spans="2:17" ht="15.5" x14ac:dyDescent="0.35">
      <c r="C156" t="s">
        <v>64</v>
      </c>
      <c r="D156" s="6">
        <v>2.27</v>
      </c>
      <c r="E156" s="6">
        <v>4.09</v>
      </c>
      <c r="F156" s="6">
        <v>5.49</v>
      </c>
      <c r="G156" s="6">
        <v>3.65</v>
      </c>
    </row>
    <row r="157" spans="2:17" ht="15.5" x14ac:dyDescent="0.35">
      <c r="C157" t="s">
        <v>181</v>
      </c>
      <c r="D157" s="5">
        <v>3270000000</v>
      </c>
      <c r="E157" s="5">
        <v>-3430000000</v>
      </c>
      <c r="F157" s="5">
        <v>-1190000000</v>
      </c>
      <c r="G157" s="5">
        <v>830000000</v>
      </c>
    </row>
    <row r="158" spans="2:17" ht="15.5" x14ac:dyDescent="0.35">
      <c r="C158" t="s">
        <v>182</v>
      </c>
      <c r="D158" s="6">
        <v>3.5099999999999999E-2</v>
      </c>
      <c r="E158" s="6">
        <v>-5.8700000000000002E-2</v>
      </c>
      <c r="F158" s="6">
        <v>-2.75E-2</v>
      </c>
      <c r="G158" s="6">
        <v>5.1999999999999998E-3</v>
      </c>
    </row>
    <row r="159" spans="2:17" ht="15.5" x14ac:dyDescent="0.35">
      <c r="C159" t="s">
        <v>183</v>
      </c>
      <c r="D159" s="6">
        <v>4.9599999999999998E-2</v>
      </c>
      <c r="E159" s="6">
        <v>-7.9299999999999995E-2</v>
      </c>
      <c r="F159" s="6">
        <v>-3.4300000000000004E-2</v>
      </c>
      <c r="G159" s="6">
        <v>6.0000000000000001E-3</v>
      </c>
    </row>
    <row r="160" spans="2:17" ht="15.5" x14ac:dyDescent="0.35">
      <c r="C160" t="s">
        <v>184</v>
      </c>
      <c r="D160" s="6">
        <v>6.5299999999999997E-2</v>
      </c>
      <c r="E160" s="6">
        <v>-9.0200000000000002E-2</v>
      </c>
      <c r="F160" s="6">
        <v>-4.2199999999999994E-2</v>
      </c>
      <c r="G160" s="6">
        <v>7.6E-3</v>
      </c>
    </row>
    <row r="161" spans="3:7" ht="15.5" x14ac:dyDescent="0.35">
      <c r="C161" t="s">
        <v>185</v>
      </c>
      <c r="D161" s="6">
        <v>101.76</v>
      </c>
      <c r="E161" s="6">
        <v>-135.94999999999999</v>
      </c>
      <c r="F161" s="6">
        <v>-53.13</v>
      </c>
      <c r="G161" s="6">
        <v>12.87</v>
      </c>
    </row>
    <row r="162" spans="3:7" ht="15.5" x14ac:dyDescent="0.35">
      <c r="C162" t="s">
        <v>186</v>
      </c>
      <c r="D162" s="5">
        <v>42000000000</v>
      </c>
      <c r="E162" s="5">
        <v>40000000000</v>
      </c>
      <c r="F162" s="5">
        <v>43000000000</v>
      </c>
      <c r="G162" s="5">
        <v>44000000000</v>
      </c>
    </row>
    <row r="163" spans="3:7" ht="15.5" x14ac:dyDescent="0.35">
      <c r="C163" t="s">
        <v>187</v>
      </c>
      <c r="D163" s="6">
        <v>1.35</v>
      </c>
      <c r="E163" s="6">
        <v>1.87</v>
      </c>
      <c r="F163" s="6">
        <v>2.62</v>
      </c>
      <c r="G163" s="6">
        <v>1.59</v>
      </c>
    </row>
    <row r="164" spans="3:7" ht="15.5" x14ac:dyDescent="0.35">
      <c r="C164" t="s">
        <v>188</v>
      </c>
      <c r="D164" s="6">
        <v>98.93</v>
      </c>
      <c r="E164" s="6">
        <v>94.02</v>
      </c>
      <c r="F164" s="6">
        <v>101.48</v>
      </c>
      <c r="G164" s="6">
        <v>105.12</v>
      </c>
    </row>
    <row r="165" spans="3:7" ht="15.5" x14ac:dyDescent="0.35">
      <c r="C165" t="s">
        <v>189</v>
      </c>
      <c r="D165" s="6">
        <v>1.36</v>
      </c>
      <c r="E165" s="6">
        <v>1.88</v>
      </c>
      <c r="F165" s="6">
        <v>2.63</v>
      </c>
      <c r="G165" s="6">
        <v>1.6</v>
      </c>
    </row>
    <row r="166" spans="3:7" ht="15.5" x14ac:dyDescent="0.35">
      <c r="C166" t="s">
        <v>190</v>
      </c>
      <c r="D166" s="6">
        <v>98.44</v>
      </c>
      <c r="E166" s="6">
        <v>93.53</v>
      </c>
      <c r="F166" s="6">
        <v>100.97</v>
      </c>
      <c r="G166" s="6">
        <v>104.3</v>
      </c>
    </row>
    <row r="167" spans="3:7" ht="15.5" x14ac:dyDescent="0.35">
      <c r="C167" t="s">
        <v>191</v>
      </c>
      <c r="D167" s="5">
        <v>0</v>
      </c>
      <c r="E167" s="5">
        <v>0</v>
      </c>
      <c r="F167" s="5">
        <v>0</v>
      </c>
      <c r="G167" s="5">
        <v>0</v>
      </c>
    </row>
    <row r="168" spans="3:7" ht="15.5" x14ac:dyDescent="0.35">
      <c r="C168" t="s">
        <v>192</v>
      </c>
      <c r="D168" s="5">
        <v>0</v>
      </c>
      <c r="E168" s="5">
        <v>0</v>
      </c>
      <c r="F168" s="5">
        <v>0</v>
      </c>
    </row>
    <row r="169" spans="3:7" ht="15.5" x14ac:dyDescent="0.35">
      <c r="C169" t="s">
        <v>193</v>
      </c>
      <c r="D169" s="5">
        <v>42000000000</v>
      </c>
      <c r="E169" s="5">
        <v>40000000000</v>
      </c>
      <c r="F169" s="5">
        <v>43000000000</v>
      </c>
      <c r="G169" s="5">
        <v>44000000000</v>
      </c>
    </row>
    <row r="170" spans="3:7" ht="15.5" x14ac:dyDescent="0.35">
      <c r="C170" t="s">
        <v>24</v>
      </c>
      <c r="D170" s="5">
        <v>0</v>
      </c>
      <c r="E170" s="5">
        <v>0</v>
      </c>
      <c r="F170" s="5">
        <v>0</v>
      </c>
      <c r="G170" s="5">
        <v>0</v>
      </c>
    </row>
    <row r="171" spans="3:7" ht="15.5" x14ac:dyDescent="0.35">
      <c r="C171" t="s">
        <v>21</v>
      </c>
      <c r="D171" s="5">
        <v>-2000000000</v>
      </c>
      <c r="E171" s="5">
        <v>-3000000000</v>
      </c>
      <c r="F171" s="5">
        <v>-1000000000</v>
      </c>
      <c r="G171" s="5">
        <v>-1000000000</v>
      </c>
    </row>
    <row r="172" spans="3:7" ht="15.5" x14ac:dyDescent="0.35">
      <c r="C172" t="s">
        <v>194</v>
      </c>
      <c r="D172" s="5">
        <v>15000000000</v>
      </c>
      <c r="E172" s="5">
        <v>12000000000</v>
      </c>
      <c r="F172" s="5">
        <v>15000000000</v>
      </c>
      <c r="G172" s="5">
        <v>16000000000</v>
      </c>
    </row>
    <row r="173" spans="3:7" ht="15.5" x14ac:dyDescent="0.35">
      <c r="C173" t="s">
        <v>195</v>
      </c>
      <c r="D173" s="5">
        <v>0</v>
      </c>
      <c r="E173" s="5">
        <v>1000000000</v>
      </c>
      <c r="F173" s="5">
        <v>1000000000</v>
      </c>
      <c r="G173" s="5">
        <v>0</v>
      </c>
    </row>
    <row r="174" spans="3:7" ht="15.5" x14ac:dyDescent="0.35">
      <c r="C174" t="s">
        <v>196</v>
      </c>
      <c r="D174" s="5">
        <v>0</v>
      </c>
      <c r="E174" s="5">
        <v>0</v>
      </c>
      <c r="F174" s="5">
        <v>0</v>
      </c>
      <c r="G174" s="5">
        <v>0</v>
      </c>
    </row>
    <row r="175" spans="3:7" ht="15.5" x14ac:dyDescent="0.35">
      <c r="C175" t="s">
        <v>13</v>
      </c>
      <c r="D175" s="5">
        <v>0</v>
      </c>
      <c r="E175" s="5">
        <v>1000000000</v>
      </c>
      <c r="F175" s="5">
        <v>1000000000</v>
      </c>
      <c r="G175" s="5">
        <v>0</v>
      </c>
    </row>
    <row r="176" spans="3:7" ht="15.5" x14ac:dyDescent="0.35">
      <c r="C176" t="s">
        <v>16</v>
      </c>
      <c r="D176" s="6">
        <v>-0.28000000000000003</v>
      </c>
      <c r="E176" s="6">
        <v>2.44</v>
      </c>
      <c r="F176" s="6">
        <v>1.5</v>
      </c>
      <c r="G176" s="6">
        <v>-0.61</v>
      </c>
    </row>
    <row r="177" spans="3:17" ht="15.5" x14ac:dyDescent="0.35">
      <c r="C177" t="s">
        <v>49</v>
      </c>
      <c r="I177" s="6">
        <v>-2.17</v>
      </c>
      <c r="J177" s="6">
        <v>0.94</v>
      </c>
      <c r="K177" s="6">
        <v>1.04</v>
      </c>
      <c r="L177" s="6">
        <v>1.74</v>
      </c>
      <c r="M177" s="6">
        <v>2.77</v>
      </c>
      <c r="N177" s="6">
        <v>-7.55</v>
      </c>
      <c r="O177" s="6">
        <v>5.5</v>
      </c>
      <c r="P177" s="6">
        <v>6.26</v>
      </c>
      <c r="Q177" s="6">
        <v>10.45</v>
      </c>
    </row>
    <row r="178" spans="3:17" ht="15.5" x14ac:dyDescent="0.35">
      <c r="C178" t="s">
        <v>63</v>
      </c>
      <c r="I178" s="6">
        <v>-122.58</v>
      </c>
      <c r="J178" s="6">
        <v>209.57</v>
      </c>
      <c r="K178" s="6">
        <v>185.58</v>
      </c>
      <c r="L178" s="6">
        <v>178.16</v>
      </c>
      <c r="M178" s="6">
        <v>920.58</v>
      </c>
      <c r="N178" s="6">
        <v>-56.16</v>
      </c>
      <c r="O178" s="6">
        <v>50.55</v>
      </c>
      <c r="P178" s="6">
        <v>31.95</v>
      </c>
      <c r="Q178" s="5">
        <v>0</v>
      </c>
    </row>
    <row r="179" spans="3:17" ht="15.5" x14ac:dyDescent="0.35">
      <c r="C179" t="s">
        <v>66</v>
      </c>
      <c r="I179" s="6">
        <v>1.52</v>
      </c>
      <c r="J179" s="6">
        <v>1.1399999999999999</v>
      </c>
      <c r="K179" s="6">
        <v>1.2</v>
      </c>
      <c r="L179" s="6">
        <v>1.79</v>
      </c>
      <c r="M179" s="6">
        <v>14.08</v>
      </c>
      <c r="N179" s="6">
        <v>2.6</v>
      </c>
      <c r="O179" s="6">
        <v>1.55</v>
      </c>
      <c r="P179" s="6">
        <v>1.33</v>
      </c>
      <c r="Q179" s="5">
        <v>0</v>
      </c>
    </row>
    <row r="180" spans="3:17" ht="15.5" x14ac:dyDescent="0.35">
      <c r="C180" t="s">
        <v>197</v>
      </c>
      <c r="I180" s="5">
        <v>1500000000</v>
      </c>
      <c r="J180" s="5">
        <v>3780000000</v>
      </c>
      <c r="K180" s="5">
        <v>4040000000</v>
      </c>
      <c r="L180" s="5">
        <v>3020000000</v>
      </c>
      <c r="M180" s="5">
        <v>3210000000</v>
      </c>
      <c r="N180" s="5">
        <v>-1420000000</v>
      </c>
      <c r="O180" s="5">
        <v>4160000000</v>
      </c>
      <c r="P180" s="5">
        <v>4350000000</v>
      </c>
    </row>
    <row r="181" spans="3:17" ht="15.5" x14ac:dyDescent="0.35">
      <c r="C181" t="s">
        <v>198</v>
      </c>
      <c r="I181" s="6">
        <v>-1.72E-2</v>
      </c>
      <c r="J181" s="6">
        <v>7.3000000000000001E-3</v>
      </c>
      <c r="K181" s="6">
        <v>8.199999999999999E-3</v>
      </c>
      <c r="L181" s="6">
        <v>1.3600000000000001E-2</v>
      </c>
      <c r="M181" s="6">
        <v>2.23E-2</v>
      </c>
      <c r="N181" s="6">
        <v>-6.6199999999999995E-2</v>
      </c>
      <c r="O181" s="6">
        <v>4.5499999999999999E-2</v>
      </c>
      <c r="P181" s="6">
        <v>5.6299999999999996E-2</v>
      </c>
      <c r="Q181" s="6">
        <v>0.10730000000000001</v>
      </c>
    </row>
    <row r="182" spans="3:17" ht="15.5" x14ac:dyDescent="0.35">
      <c r="C182" t="s">
        <v>199</v>
      </c>
      <c r="I182" s="6">
        <v>-2.1400000000000002E-2</v>
      </c>
      <c r="J182" s="6">
        <v>9.0000000000000011E-3</v>
      </c>
      <c r="K182" s="6">
        <v>0.01</v>
      </c>
      <c r="L182" s="6">
        <v>1.7000000000000001E-2</v>
      </c>
      <c r="M182" s="6">
        <v>2.8399999999999998E-2</v>
      </c>
      <c r="N182" s="6">
        <v>-7.9699999999999993E-2</v>
      </c>
      <c r="O182" s="6">
        <v>5.4900000000000004E-2</v>
      </c>
      <c r="P182" s="6">
        <v>6.6000000000000003E-2</v>
      </c>
      <c r="Q182" s="6">
        <v>0.2341</v>
      </c>
    </row>
    <row r="183" spans="3:17" ht="15.5" x14ac:dyDescent="0.35">
      <c r="C183" t="s">
        <v>200</v>
      </c>
      <c r="I183" s="6">
        <v>-1.6899999999999998E-2</v>
      </c>
      <c r="J183" s="6">
        <v>3.6299999999999999E-2</v>
      </c>
      <c r="K183" s="6">
        <v>3.9E-2</v>
      </c>
      <c r="L183" s="6">
        <v>2.29E-2</v>
      </c>
      <c r="M183" s="6">
        <v>4.36E-2</v>
      </c>
      <c r="N183" s="6">
        <v>-5.6500000000000002E-2</v>
      </c>
      <c r="O183" s="6">
        <v>7.1900000000000006E-2</v>
      </c>
      <c r="P183" s="6">
        <v>0.12609999999999999</v>
      </c>
      <c r="Q183" s="6">
        <v>0.35479999999999995</v>
      </c>
    </row>
    <row r="184" spans="3:17" ht="15.5" x14ac:dyDescent="0.35">
      <c r="C184" t="s">
        <v>201</v>
      </c>
      <c r="I184" s="6">
        <v>-5.49</v>
      </c>
      <c r="J184" s="6">
        <v>12.99</v>
      </c>
      <c r="K184" s="6">
        <v>5.38</v>
      </c>
    </row>
    <row r="185" spans="3:17" ht="15.5" x14ac:dyDescent="0.35">
      <c r="C185" t="s">
        <v>60</v>
      </c>
      <c r="I185" s="6">
        <v>2.62</v>
      </c>
      <c r="J185" s="6">
        <v>1.89</v>
      </c>
      <c r="K185" s="6">
        <v>1.87</v>
      </c>
      <c r="L185" s="6">
        <v>3.02</v>
      </c>
      <c r="M185" s="6">
        <v>26.13</v>
      </c>
      <c r="N185" s="6">
        <v>4.4800000000000004</v>
      </c>
      <c r="O185" s="6">
        <v>2.78</v>
      </c>
      <c r="P185" s="6">
        <v>2.11</v>
      </c>
      <c r="Q185" s="5">
        <v>0</v>
      </c>
    </row>
    <row r="186" spans="3:17" ht="15.5" x14ac:dyDescent="0.35">
      <c r="C186" t="s">
        <v>57</v>
      </c>
      <c r="I186" s="6">
        <v>101.48</v>
      </c>
      <c r="J186" s="6">
        <v>103.99</v>
      </c>
      <c r="K186" s="6">
        <v>103.29</v>
      </c>
      <c r="L186" s="6">
        <v>102.67</v>
      </c>
      <c r="M186" s="6">
        <v>97.58</v>
      </c>
      <c r="N186" s="6">
        <v>94.73</v>
      </c>
      <c r="O186" s="6">
        <v>100.1</v>
      </c>
      <c r="P186" s="6">
        <v>94.76</v>
      </c>
      <c r="Q186" s="6">
        <v>44.62</v>
      </c>
    </row>
    <row r="187" spans="3:17" ht="15.5" x14ac:dyDescent="0.35">
      <c r="C187" t="s">
        <v>202</v>
      </c>
      <c r="I187" s="6">
        <v>2.63</v>
      </c>
      <c r="J187" s="6">
        <v>1.91</v>
      </c>
      <c r="K187" s="6">
        <v>1.89</v>
      </c>
      <c r="L187" s="6">
        <v>3.06</v>
      </c>
      <c r="M187" s="6">
        <v>26.29</v>
      </c>
      <c r="N187" s="6">
        <v>4.5</v>
      </c>
      <c r="O187" s="6">
        <v>2.79</v>
      </c>
      <c r="P187" s="6">
        <v>2.12</v>
      </c>
      <c r="Q187" s="5">
        <v>0</v>
      </c>
    </row>
    <row r="188" spans="3:17" ht="15.5" x14ac:dyDescent="0.35">
      <c r="C188" t="s">
        <v>203</v>
      </c>
      <c r="I188" s="6">
        <v>100.97</v>
      </c>
      <c r="J188" s="6">
        <v>103.05</v>
      </c>
      <c r="K188" s="6">
        <v>102.17</v>
      </c>
      <c r="L188" s="6">
        <v>101.19</v>
      </c>
      <c r="M188" s="5">
        <v>97</v>
      </c>
      <c r="N188" s="6">
        <v>94.26</v>
      </c>
      <c r="O188" s="6">
        <v>99.65</v>
      </c>
      <c r="P188" s="6">
        <v>94.53</v>
      </c>
      <c r="Q188" s="6">
        <v>44.02</v>
      </c>
    </row>
    <row r="189" spans="3:17" ht="15.5" x14ac:dyDescent="0.35">
      <c r="C189" t="s">
        <v>204</v>
      </c>
      <c r="I189" s="5">
        <v>0</v>
      </c>
      <c r="K189" s="5">
        <v>0</v>
      </c>
      <c r="L189" s="5">
        <v>1000000000</v>
      </c>
      <c r="M189" s="5">
        <v>0</v>
      </c>
      <c r="O189" s="5">
        <v>0</v>
      </c>
      <c r="P189" s="5">
        <v>0</v>
      </c>
      <c r="Q189" s="5">
        <v>0</v>
      </c>
    </row>
    <row r="190" spans="3:17" ht="15.5" x14ac:dyDescent="0.35">
      <c r="C190" t="s">
        <v>205</v>
      </c>
      <c r="I190" s="5">
        <v>0</v>
      </c>
      <c r="M190" s="5">
        <v>1000000000</v>
      </c>
      <c r="O190" s="5">
        <v>0</v>
      </c>
      <c r="P190" s="5">
        <v>0</v>
      </c>
      <c r="Q190" s="5">
        <v>0</v>
      </c>
    </row>
    <row r="191" spans="3:17" ht="15.5" x14ac:dyDescent="0.35">
      <c r="C191" t="s">
        <v>26</v>
      </c>
      <c r="I191" s="5">
        <v>0</v>
      </c>
      <c r="K191" s="5">
        <v>0</v>
      </c>
      <c r="L191" s="5">
        <v>1000000000</v>
      </c>
      <c r="M191" s="5">
        <v>1000000000</v>
      </c>
      <c r="O191" s="5">
        <v>0</v>
      </c>
      <c r="P191" s="5">
        <v>0</v>
      </c>
      <c r="Q191" s="5">
        <v>0</v>
      </c>
    </row>
    <row r="192" spans="3:17" ht="15.5" x14ac:dyDescent="0.35">
      <c r="C192" t="s">
        <v>23</v>
      </c>
      <c r="I192" s="5">
        <v>-1000000000</v>
      </c>
      <c r="J192" s="5">
        <v>-3000000000</v>
      </c>
      <c r="K192" s="5">
        <v>-3000000000</v>
      </c>
      <c r="L192" s="5">
        <v>-1000000000</v>
      </c>
      <c r="M192" s="5">
        <v>-4000000000</v>
      </c>
      <c r="N192" s="5">
        <v>-7000000000</v>
      </c>
      <c r="O192" s="5">
        <v>-6000000000</v>
      </c>
      <c r="P192" s="5">
        <v>-7000000000</v>
      </c>
      <c r="Q192" s="5">
        <v>-2000000000</v>
      </c>
    </row>
    <row r="193" spans="3:17" ht="15.5" x14ac:dyDescent="0.35">
      <c r="C193" t="s">
        <v>206</v>
      </c>
      <c r="I193" s="5">
        <v>15000000000</v>
      </c>
      <c r="J193" s="5">
        <v>16000000000</v>
      </c>
      <c r="K193" s="5">
        <v>15000000000</v>
      </c>
      <c r="L193" s="5">
        <v>15000000000</v>
      </c>
      <c r="M193" s="5">
        <v>15000000000</v>
      </c>
      <c r="N193" s="5">
        <v>14000000000</v>
      </c>
      <c r="O193" s="5">
        <v>44000000000</v>
      </c>
      <c r="P193" s="5">
        <v>40000000000</v>
      </c>
      <c r="Q193" s="5">
        <v>10000000000</v>
      </c>
    </row>
    <row r="194" spans="3:17" ht="15.5" x14ac:dyDescent="0.35">
      <c r="C194" t="s">
        <v>207</v>
      </c>
      <c r="I194" s="5">
        <v>1000000000</v>
      </c>
      <c r="J194" s="5">
        <v>2000000000</v>
      </c>
      <c r="K194" s="5">
        <v>3000000000</v>
      </c>
      <c r="L194" s="5">
        <v>-2000000000</v>
      </c>
      <c r="M194" s="5">
        <v>1000000000</v>
      </c>
      <c r="N194" s="5">
        <v>3000000000</v>
      </c>
      <c r="O194" s="5">
        <v>0</v>
      </c>
      <c r="P194" s="5">
        <v>-2000000000</v>
      </c>
      <c r="Q194" s="5">
        <v>0</v>
      </c>
    </row>
    <row r="195" spans="3:17" ht="15.5" x14ac:dyDescent="0.35">
      <c r="C195" t="s">
        <v>208</v>
      </c>
      <c r="I195" s="5">
        <v>-1000000000</v>
      </c>
      <c r="J195" s="5">
        <v>0</v>
      </c>
      <c r="K195" s="5">
        <v>0</v>
      </c>
      <c r="L195" s="5">
        <v>-1000000000</v>
      </c>
      <c r="M195" s="5">
        <v>-1000000000</v>
      </c>
      <c r="N195" s="5">
        <v>0</v>
      </c>
      <c r="O195" s="5">
        <v>0</v>
      </c>
      <c r="P195" s="5">
        <v>-1000000000</v>
      </c>
      <c r="Q195" s="5">
        <v>0</v>
      </c>
    </row>
    <row r="196" spans="3:17" ht="15.5" x14ac:dyDescent="0.35">
      <c r="C196" t="s">
        <v>15</v>
      </c>
      <c r="I196" s="5">
        <v>0</v>
      </c>
      <c r="J196" s="5">
        <v>1000000000</v>
      </c>
      <c r="K196" s="5">
        <v>3000000000</v>
      </c>
      <c r="L196" s="5">
        <v>-3000000000</v>
      </c>
      <c r="M196" s="5">
        <v>0</v>
      </c>
      <c r="N196" s="5">
        <v>2000000000</v>
      </c>
      <c r="O196" s="5">
        <v>0</v>
      </c>
      <c r="P196" s="5">
        <v>-3000000000</v>
      </c>
      <c r="Q196" s="5">
        <v>0</v>
      </c>
    </row>
    <row r="197" spans="3:17" ht="15.5" x14ac:dyDescent="0.35">
      <c r="C197" t="s">
        <v>17</v>
      </c>
      <c r="I197" s="6">
        <v>0.98</v>
      </c>
      <c r="J197" s="6">
        <v>2.92</v>
      </c>
      <c r="K197" s="6">
        <v>6.86</v>
      </c>
      <c r="L197" s="6">
        <v>-6.99</v>
      </c>
      <c r="M197" s="6">
        <v>-0.25</v>
      </c>
      <c r="N197" s="6">
        <v>5.43</v>
      </c>
      <c r="O197" s="6">
        <v>-0.51</v>
      </c>
      <c r="P197" s="6">
        <v>-6.97</v>
      </c>
      <c r="Q197" s="6">
        <v>-1.73</v>
      </c>
    </row>
  </sheetData>
  <pageMargins left="0.7" right="0.7" top="0.75" bottom="0.75" header="0.3" footer="0.3"/>
  <ignoredErrors>
    <ignoredError sqref="A1:Q19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338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339</v>
      </c>
      <c r="D2" s="2" vm="36">
        <f ca="1">IFERROR(_xlfn.STOCKHISTORY("XIDX:" &amp; $C$1, D3, , 0, 0, 1), "Libur")</f>
        <v>625</v>
      </c>
      <c r="E2" s="2" vm="37">
        <f ca="1">IFERROR(_xlfn.STOCKHISTORY("XIDX:" &amp; $C$1, E3, , 0, 0, 1), "Libur")</f>
        <v>620</v>
      </c>
      <c r="H2" s="2" vm="37">
        <f ca="1">IFERROR(INDEX(D2:G2,COUNT(D2:G2)),"")</f>
        <v>620</v>
      </c>
      <c r="I2" s="2" vm="38">
        <f t="shared" ref="I2:Q2" ca="1" si="0">IFERROR(_xlfn.STOCKHISTORY("XIDX:" &amp; $C$1, I1, , 0, 0, 1), "Libur")</f>
        <v>670</v>
      </c>
      <c r="J2" s="2" vm="39">
        <f t="shared" ca="1" si="0"/>
        <v>1070</v>
      </c>
      <c r="K2" s="2" vm="40">
        <f t="shared" ca="1" si="0"/>
        <v>820</v>
      </c>
      <c r="L2" s="2" vm="41">
        <f t="shared" ca="1" si="0"/>
        <v>385</v>
      </c>
      <c r="M2" s="2" vm="42">
        <f t="shared" ca="1" si="0"/>
        <v>254</v>
      </c>
      <c r="N2" s="2" vm="43">
        <f t="shared" ca="1" si="0"/>
        <v>243</v>
      </c>
      <c r="O2" s="2" vm="44">
        <f t="shared" ca="1" si="0"/>
        <v>530</v>
      </c>
      <c r="P2" s="2" vm="45">
        <f t="shared" ca="1" si="0"/>
        <v>370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5168029000000</v>
      </c>
      <c r="E4" s="2">
        <f>IFERROR(INDEX(E51:E500,MATCH($C$4,$C$51:$C$500,0)),"")</f>
        <v>4954727000000</v>
      </c>
      <c r="H4" s="2">
        <f>IFERROR(SUM(D4:G4)*(4/MAX(1,COUNT(D4:G4))),"")</f>
        <v>20245512000000</v>
      </c>
      <c r="I4" s="2">
        <f t="shared" ref="I4:Q4" si="1">IFERROR(INDEX(I51:I500,MATCH($C$4,$C$51:$C$500,0)),"")</f>
        <v>19279923000000</v>
      </c>
      <c r="J4" s="2">
        <f t="shared" si="1"/>
        <v>17184426000000</v>
      </c>
      <c r="K4" s="2">
        <f t="shared" si="1"/>
        <v>13558595000000</v>
      </c>
      <c r="L4" s="2">
        <f t="shared" si="1"/>
        <v>9801240000000</v>
      </c>
      <c r="M4" s="2">
        <f t="shared" si="1"/>
        <v>6042002000000</v>
      </c>
      <c r="N4" s="2">
        <f t="shared" si="1"/>
        <v>4781480000000</v>
      </c>
      <c r="O4" s="2">
        <f t="shared" si="1"/>
        <v>7447321000000</v>
      </c>
      <c r="P4" s="2">
        <f t="shared" si="1"/>
        <v>6245547000000</v>
      </c>
      <c r="Q4" s="2">
        <f t="shared" si="1"/>
        <v>5076181000000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527406000000</v>
      </c>
      <c r="E5" s="2">
        <f>IFERROR(INDEX(E51:E500,MATCH($C$5,$C$51:$C$500,0)),"")</f>
        <v>440024000000</v>
      </c>
      <c r="H5" s="2">
        <f>IFERROR(SUM(D5:G5)*(4/MAX(1,COUNT(D5:G5))),"")</f>
        <v>1934860000000</v>
      </c>
      <c r="I5" s="2">
        <f t="shared" ref="I5:Q5" si="2">IFERROR(INDEX(I51:I500,MATCH($C$5,$C$51:$C$500,0)),"")</f>
        <v>1872381000000</v>
      </c>
      <c r="J5" s="2">
        <f t="shared" si="2"/>
        <v>1408315000000</v>
      </c>
      <c r="K5" s="2">
        <f t="shared" si="2"/>
        <v>1401920000000</v>
      </c>
      <c r="L5" s="2">
        <f t="shared" si="2"/>
        <v>1233726000000</v>
      </c>
      <c r="M5" s="2">
        <f t="shared" si="2"/>
        <v>255245000000</v>
      </c>
      <c r="N5" s="2">
        <f t="shared" si="2"/>
        <v>12902000000</v>
      </c>
      <c r="O5" s="2">
        <f t="shared" si="2"/>
        <v>681643000000</v>
      </c>
      <c r="P5" s="2">
        <f t="shared" si="2"/>
        <v>363454000000</v>
      </c>
      <c r="Q5" s="2">
        <f t="shared" si="2"/>
        <v>284662000000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9690772000000</v>
      </c>
      <c r="E6" s="2">
        <f>IFERROR(INDEX(E51:E500,MATCH($C$6,$C$51:$C$500,0)),"")</f>
        <v>9281046000000</v>
      </c>
      <c r="H6" s="2">
        <f>IFERROR(INDEX(D6:G6,COUNT(D6:G6)),"")</f>
        <v>9281046000000</v>
      </c>
      <c r="I6" s="2">
        <f t="shared" ref="I6:Q6" si="3">IFERROR(INDEX(I51:I500,MATCH($C$6,$C$51:$C$500,0)),"")</f>
        <v>8843393000000</v>
      </c>
      <c r="J6" s="2">
        <f t="shared" si="3"/>
        <v>7119754000000</v>
      </c>
      <c r="K6" s="2">
        <f t="shared" si="3"/>
        <v>5877355000000</v>
      </c>
      <c r="L6" s="2">
        <f t="shared" si="3"/>
        <v>4485474000000</v>
      </c>
      <c r="M6" s="2">
        <f t="shared" si="3"/>
        <v>3230915000000</v>
      </c>
      <c r="N6" s="2">
        <f t="shared" si="3"/>
        <v>2989127000000</v>
      </c>
      <c r="O6" s="2">
        <f t="shared" si="3"/>
        <v>3017044000000</v>
      </c>
      <c r="P6" s="2">
        <f t="shared" si="3"/>
        <v>2335306000000</v>
      </c>
      <c r="Q6" s="2">
        <f t="shared" si="3"/>
        <v>981604000000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28.5</v>
      </c>
      <c r="E7" s="3">
        <f>IFERROR(INDEX(E51:E500,MATCH($C$7,$C$51:$C$500,0))/1000000000,"")</f>
        <v>28.5</v>
      </c>
      <c r="H7" s="3">
        <f>IFERROR(INDEX(D7:G7,COUNT(D7:G7)),"")</f>
        <v>28.5</v>
      </c>
      <c r="I7" s="3">
        <f t="shared" ref="I7:Q7" si="4">IFERROR(INDEX(I51:I500,MATCH($C$7,$C$51:$C$500,0))/1000000000,"")</f>
        <v>28.5</v>
      </c>
      <c r="J7" s="3">
        <f t="shared" si="4"/>
        <v>28.5</v>
      </c>
      <c r="K7" s="3">
        <f t="shared" si="4"/>
        <v>28.5</v>
      </c>
      <c r="L7" s="3">
        <f t="shared" si="4"/>
        <v>2.85</v>
      </c>
      <c r="M7" s="3">
        <f t="shared" si="4"/>
        <v>2.85</v>
      </c>
      <c r="N7" s="3">
        <f t="shared" si="4"/>
        <v>2.85</v>
      </c>
      <c r="O7" s="3">
        <f t="shared" si="4"/>
        <v>2.85</v>
      </c>
      <c r="P7" s="3">
        <f t="shared" si="4"/>
        <v>2.85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45000000000</v>
      </c>
      <c r="E8" s="2">
        <f>IFERROR(INDEX(E51:E500,MATCH("Free cash flow (Quarter)",$C$51:$C$500,0)),"")</f>
        <v>486000000000</v>
      </c>
      <c r="H8" s="2">
        <f>IFERROR(INDEX(D8:G8,COUNT(D8:G8)),"")</f>
        <v>486000000000</v>
      </c>
      <c r="I8" s="2">
        <f t="shared" ref="I8:Q8" si="5">IFERROR(INDEX(I51:I500,MATCH($C$8,$C$51:$C$500,0)),"")</f>
        <v>2493000000000</v>
      </c>
      <c r="J8" s="2">
        <f t="shared" si="5"/>
        <v>1878000000000</v>
      </c>
      <c r="K8" s="2">
        <f t="shared" si="5"/>
        <v>449000000000</v>
      </c>
      <c r="L8" s="2">
        <f t="shared" si="5"/>
        <v>1271000000000</v>
      </c>
      <c r="M8" s="2">
        <f t="shared" si="5"/>
        <v>772000000000</v>
      </c>
      <c r="N8" s="2">
        <f t="shared" si="5"/>
        <v>-84000000000</v>
      </c>
      <c r="O8" s="2">
        <f t="shared" si="5"/>
        <v>539000000000</v>
      </c>
      <c r="P8" s="2">
        <f t="shared" si="5"/>
        <v>269000000000</v>
      </c>
      <c r="Q8" s="2">
        <f t="shared" si="5"/>
        <v>332000000000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1.58</v>
      </c>
      <c r="E9" s="3">
        <f>IFERROR(INDEX(E51:E500,MATCH("Free cash flow per share (Quarter)",$C$51:$C$500,0)),"")</f>
        <v>17.04</v>
      </c>
      <c r="H9" s="3">
        <f>IFERROR(INDEX(D9:G9,COUNT(D9:G9)),"")</f>
        <v>17.04</v>
      </c>
      <c r="I9" s="3">
        <f t="shared" ref="I9:Q9" si="6">IFERROR(INDEX(I51:I500,MATCH($C$9,$C$51:$C$500,0)),"")</f>
        <v>87.46</v>
      </c>
      <c r="J9" s="3">
        <f t="shared" si="6"/>
        <v>65.89</v>
      </c>
      <c r="K9" s="3">
        <f t="shared" si="6"/>
        <v>15.76</v>
      </c>
      <c r="L9" s="3">
        <f t="shared" si="6"/>
        <v>445.78</v>
      </c>
      <c r="M9" s="3">
        <f t="shared" si="6"/>
        <v>270.74</v>
      </c>
      <c r="N9" s="3">
        <f t="shared" si="6"/>
        <v>-29.34</v>
      </c>
      <c r="O9" s="3">
        <f t="shared" si="6"/>
        <v>188.93</v>
      </c>
      <c r="P9" s="3">
        <f t="shared" si="6"/>
        <v>94.31</v>
      </c>
      <c r="Q9" s="3">
        <f t="shared" si="6"/>
        <v>1393907.56</v>
      </c>
    </row>
    <row r="10" spans="1:17" ht="15.5" x14ac:dyDescent="0.35">
      <c r="C10" t="s">
        <v>18</v>
      </c>
      <c r="D10" s="3">
        <f ca="1">IFERROR(IF(D9=0,"",D2/D9),"")</f>
        <v>395.56962025316454</v>
      </c>
      <c r="E10" s="3">
        <f ca="1">IFERROR(IF(E9=0,"",E2/E9),"")</f>
        <v>36.3849765258216</v>
      </c>
      <c r="I10" s="3">
        <f t="shared" ref="I10:Q10" ca="1" si="7">IFERROR(IF(I9=0,"",I2/I9),"")</f>
        <v>7.6606448662245601</v>
      </c>
      <c r="J10" s="3">
        <f t="shared" ca="1" si="7"/>
        <v>16.239186522992867</v>
      </c>
      <c r="K10" s="3">
        <f t="shared" ca="1" si="7"/>
        <v>52.030456852791879</v>
      </c>
      <c r="L10" s="3">
        <f t="shared" ca="1" si="7"/>
        <v>0.86365471757369117</v>
      </c>
      <c r="M10" s="3">
        <f t="shared" ca="1" si="7"/>
        <v>0.93816946147595481</v>
      </c>
      <c r="N10" s="3">
        <f t="shared" ca="1" si="7"/>
        <v>-8.2822085889570545</v>
      </c>
      <c r="O10" s="3">
        <f t="shared" ca="1" si="7"/>
        <v>2.8052717937860581</v>
      </c>
      <c r="P10" s="3">
        <f t="shared" ca="1" si="7"/>
        <v>3.9232318948149718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1160435000000</v>
      </c>
      <c r="E11" s="2">
        <f>IFERROR(INDEX(E51:E500,MATCH($C$11,$C$51:$C$500,0)),"")</f>
        <v>1423522000000</v>
      </c>
      <c r="H11" s="2">
        <f>IFERROR(INDEX(D11:G11,COUNT(D11:G11)),"")</f>
        <v>1423522000000</v>
      </c>
      <c r="I11" s="2">
        <f t="shared" ref="I11:Q11" si="8">IFERROR(INDEX(I51:I500,MATCH($C$11,$C$51:$C$500,0)),"")</f>
        <v>1457837000000</v>
      </c>
      <c r="J11" s="2">
        <f t="shared" si="8"/>
        <v>1040624000000</v>
      </c>
      <c r="K11" s="2">
        <f t="shared" si="8"/>
        <v>1099244000000</v>
      </c>
      <c r="L11" s="2">
        <f t="shared" si="8"/>
        <v>1341637000000</v>
      </c>
      <c r="M11" s="2">
        <f t="shared" si="8"/>
        <v>662414000000</v>
      </c>
      <c r="N11" s="2">
        <f t="shared" si="8"/>
        <v>599348000000</v>
      </c>
      <c r="O11" s="2">
        <f t="shared" si="8"/>
        <v>535223000000</v>
      </c>
      <c r="P11" s="2">
        <f t="shared" si="8"/>
        <v>467205000000</v>
      </c>
      <c r="Q11" s="2">
        <f t="shared" si="8"/>
        <v>237766000000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-612000000000</v>
      </c>
      <c r="E12" s="2">
        <f>IFERROR(INDEX(E51:E500,MATCH("Net Debt (Quarter)",$C$51:$C$500,0)),"")</f>
        <v>-1411000000000</v>
      </c>
      <c r="H12" s="2">
        <f>IFERROR(INDEX(D12:G12,COUNT(D12:G12)),"")</f>
        <v>-1411000000000</v>
      </c>
      <c r="I12" s="2">
        <f t="shared" ref="I12:Q12" si="9">IFERROR(INDEX(I51:I500,MATCH($C$12,$C$51:$C$500,0)),"")</f>
        <v>-1447000000000</v>
      </c>
      <c r="J12" s="2">
        <f t="shared" si="9"/>
        <v>-538000000000</v>
      </c>
      <c r="K12" s="2">
        <f t="shared" si="9"/>
        <v>-361000000000</v>
      </c>
      <c r="L12" s="2">
        <f t="shared" si="9"/>
        <v>-1241000000000</v>
      </c>
      <c r="M12" s="2">
        <f t="shared" si="9"/>
        <v>-599000000000</v>
      </c>
      <c r="N12" s="2">
        <f t="shared" si="9"/>
        <v>-103000000000</v>
      </c>
      <c r="O12" s="2">
        <f t="shared" si="9"/>
        <v>-531000000000</v>
      </c>
      <c r="P12" s="2">
        <f t="shared" si="9"/>
        <v>6000000000</v>
      </c>
      <c r="Q12" s="2">
        <f t="shared" si="9"/>
        <v>887000000000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549000000000</v>
      </c>
      <c r="E13" s="2">
        <f>IFERROR(INDEX(E51:E500,MATCH("Total Debt (Quarter)",$C$51:$C$500,0)),"")</f>
        <v>12000000000</v>
      </c>
      <c r="H13" s="2">
        <f>IFERROR(INDEX(D13:G13,COUNT(D13:G13)),"")</f>
        <v>12000000000</v>
      </c>
      <c r="I13" s="2">
        <f t="shared" ref="I13:Q13" si="10">IFERROR(INDEX(I51:I500,MATCH($C$13,$C$51:$C$500,0)),"")</f>
        <v>11000000000</v>
      </c>
      <c r="J13" s="2">
        <f t="shared" si="10"/>
        <v>502000000000</v>
      </c>
      <c r="K13" s="2">
        <f t="shared" si="10"/>
        <v>738000000000</v>
      </c>
      <c r="L13" s="2">
        <f t="shared" si="10"/>
        <v>100000000000</v>
      </c>
      <c r="M13" s="2">
        <f t="shared" si="10"/>
        <v>63000000000</v>
      </c>
      <c r="N13" s="2">
        <f t="shared" si="10"/>
        <v>496000000000</v>
      </c>
      <c r="O13" s="2">
        <f t="shared" si="10"/>
        <v>4000000000</v>
      </c>
      <c r="P13" s="2">
        <f t="shared" si="10"/>
        <v>473000000000</v>
      </c>
      <c r="Q13" s="2">
        <f t="shared" si="10"/>
        <v>1125000000000</v>
      </c>
    </row>
    <row r="14" spans="1:17" ht="15.5" x14ac:dyDescent="0.35">
      <c r="C14" t="s">
        <v>27</v>
      </c>
      <c r="D14" s="2">
        <f>IFERROR(INDEX(D51:D500,MATCH($C$14,$C$51:$C$500,0)),"")</f>
        <v>-41759000000</v>
      </c>
      <c r="E14" s="2">
        <f>IFERROR(INDEX(E51:E500,MATCH($C$14,$C$51:$C$500,0)),"")</f>
        <v>-39644000000</v>
      </c>
      <c r="H14" s="2">
        <f>IFERROR(SUM(D14:G14)*(4/MAX(1,COUNT(D14:G14))),"")</f>
        <v>-162806000000</v>
      </c>
      <c r="I14" s="2">
        <f t="shared" ref="I14:Q14" si="11">IFERROR(INDEX(I51:I500,MATCH($C$14,$C$51:$C$500,0)),"")</f>
        <v>-167964000000</v>
      </c>
      <c r="J14" s="2">
        <f t="shared" si="11"/>
        <v>-200246000000</v>
      </c>
      <c r="K14" s="2">
        <f t="shared" si="11"/>
        <v>-123814000000</v>
      </c>
      <c r="L14" s="2">
        <f t="shared" si="11"/>
        <v>-68271000000</v>
      </c>
      <c r="M14" s="2">
        <f t="shared" si="11"/>
        <v>-81709000000</v>
      </c>
      <c r="N14" s="2">
        <f t="shared" si="11"/>
        <v>-97268000000</v>
      </c>
      <c r="O14" s="2">
        <f t="shared" si="11"/>
        <v>-20820000000</v>
      </c>
      <c r="P14" s="2">
        <f t="shared" si="11"/>
        <v>-313212000000</v>
      </c>
      <c r="Q14" s="2">
        <f t="shared" si="11"/>
        <v>-108673000000</v>
      </c>
    </row>
    <row r="15" spans="1:17" ht="15.5" x14ac:dyDescent="0.35">
      <c r="C15" t="s">
        <v>28</v>
      </c>
      <c r="D15" s="2">
        <f>IFERROR(INDEX(D51:D500,MATCH($C$15,$C$51:$C$500,0)),"")</f>
        <v>-147318000000</v>
      </c>
      <c r="E15" s="2">
        <f>IFERROR(INDEX(E51:E500,MATCH($C$15,$C$51:$C$500,0)),"")</f>
        <v>-108551000000</v>
      </c>
      <c r="H15" s="2">
        <f>IFERROR(SUM(D15:G15)*(4/MAX(1,COUNT(D15:G15))),"")</f>
        <v>-511738000000</v>
      </c>
      <c r="I15" s="2">
        <f t="shared" ref="I15:Q15" si="12">IFERROR(INDEX(I51:I500,MATCH($C$15,$C$51:$C$500,0)),"")</f>
        <v>-571536000000</v>
      </c>
      <c r="J15" s="2">
        <f t="shared" si="12"/>
        <v>-519354000000</v>
      </c>
      <c r="K15" s="2">
        <f t="shared" si="12"/>
        <v>-484244000000</v>
      </c>
      <c r="L15" s="2">
        <f t="shared" si="12"/>
        <v>-363608000000</v>
      </c>
      <c r="M15" s="2">
        <f t="shared" si="12"/>
        <v>-113619000000</v>
      </c>
      <c r="N15" s="2">
        <f t="shared" si="12"/>
        <v>13412000000</v>
      </c>
      <c r="O15" s="2">
        <f t="shared" si="12"/>
        <v>-264400000000</v>
      </c>
      <c r="P15" s="2">
        <f t="shared" si="12"/>
        <v>-232451000000</v>
      </c>
      <c r="Q15" s="2">
        <f t="shared" si="12"/>
        <v>-151187000000</v>
      </c>
    </row>
    <row r="16" spans="1:17" ht="15.5" x14ac:dyDescent="0.35">
      <c r="C16" t="s">
        <v>29</v>
      </c>
      <c r="D16" s="2">
        <f>IFERROR(INDEX(D51:D500,MATCH($C$16,$C$51:$C$500,0)),"")</f>
        <v>539180000000</v>
      </c>
      <c r="E16" s="2">
        <f>IFERROR(INDEX(E51:E500,MATCH($C$16,$C$51:$C$500,0)),"")</f>
        <v>581211000000</v>
      </c>
      <c r="H16" s="2">
        <f>IFERROR(SUM(D16:G16)*(4/MAX(1,COUNT(D16:G16))),"")</f>
        <v>2240782000000</v>
      </c>
      <c r="I16" s="2">
        <f t="shared" ref="I16:Q16" si="13">IFERROR(INDEX(I51:I500,MATCH($C$16,$C$51:$C$500,0)),"")</f>
        <v>2273893000000</v>
      </c>
      <c r="J16" s="2">
        <f t="shared" si="13"/>
        <v>1857806000000</v>
      </c>
      <c r="K16" s="2">
        <f t="shared" si="13"/>
        <v>1867946000000</v>
      </c>
      <c r="L16" s="2">
        <f t="shared" si="13"/>
        <v>1537032000000</v>
      </c>
      <c r="M16" s="2">
        <f t="shared" si="13"/>
        <v>344014000000</v>
      </c>
      <c r="N16" s="2">
        <f t="shared" si="13"/>
        <v>-9074000000</v>
      </c>
      <c r="O16" s="2">
        <f t="shared" si="13"/>
        <v>957671000000</v>
      </c>
      <c r="P16" s="2">
        <f t="shared" si="13"/>
        <v>585772000000</v>
      </c>
      <c r="Q16" s="2">
        <f t="shared" si="13"/>
        <v>443779000000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17812500000000</v>
      </c>
      <c r="E20" s="2">
        <f ca="1">IFERROR(E21*E2,"")</f>
        <v>17670000000000</v>
      </c>
      <c r="H20" s="2">
        <f t="shared" ref="H20:Q20" ca="1" si="14">IFERROR(H21*H2,"")</f>
        <v>17670000000000</v>
      </c>
      <c r="I20" s="2">
        <f t="shared" ca="1" si="14"/>
        <v>19095000000000</v>
      </c>
      <c r="J20" s="2">
        <f t="shared" ca="1" si="14"/>
        <v>30495000000000</v>
      </c>
      <c r="K20" s="2">
        <f t="shared" ca="1" si="14"/>
        <v>23370000000000</v>
      </c>
      <c r="L20" s="2">
        <f t="shared" ca="1" si="14"/>
        <v>1097250000000</v>
      </c>
      <c r="M20" s="2">
        <f t="shared" ca="1" si="14"/>
        <v>723900000000</v>
      </c>
      <c r="N20" s="2">
        <f t="shared" ca="1" si="14"/>
        <v>692550000000</v>
      </c>
      <c r="O20" s="2">
        <f t="shared" ca="1" si="14"/>
        <v>1510500000000</v>
      </c>
      <c r="P20" s="2">
        <f t="shared" ca="1" si="14"/>
        <v>1054500000000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28500000000</v>
      </c>
      <c r="E21" s="2">
        <f>IFERROR(INDEX(E51:E500,MATCH($C$7,$C$51:$C$500,0)),"")</f>
        <v>28500000000</v>
      </c>
      <c r="H21" s="2">
        <f>IFERROR(INDEX(D21:G21,COUNT(D21:G21)),"")</f>
        <v>28500000000</v>
      </c>
      <c r="I21" s="2">
        <f t="shared" ref="I21:Q21" si="15">IFERROR(INDEX(I51:I500,MATCH($C$7,$C$51:$C$500,0)),"")</f>
        <v>28500000000</v>
      </c>
      <c r="J21" s="2">
        <f t="shared" si="15"/>
        <v>28500000000</v>
      </c>
      <c r="K21" s="2">
        <f t="shared" si="15"/>
        <v>28500000000</v>
      </c>
      <c r="L21" s="2">
        <f t="shared" si="15"/>
        <v>2850000000</v>
      </c>
      <c r="M21" s="2">
        <f t="shared" si="15"/>
        <v>2850000000</v>
      </c>
      <c r="N21" s="2">
        <f t="shared" si="15"/>
        <v>2850000000</v>
      </c>
      <c r="O21" s="2">
        <f t="shared" si="15"/>
        <v>2850000000</v>
      </c>
      <c r="P21" s="2">
        <f t="shared" si="15"/>
        <v>2850000000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5.4423527867542436</v>
      </c>
      <c r="E23" s="3">
        <f>IFERROR(E5/E6*100,"")</f>
        <v>4.7411035350972286</v>
      </c>
      <c r="H23" s="3">
        <f t="shared" ref="H23:Q23" si="16">IFERROR(H5/H6*100,"")</f>
        <v>20.84743465337851</v>
      </c>
      <c r="I23" s="3">
        <f t="shared" si="16"/>
        <v>21.172653980208729</v>
      </c>
      <c r="J23" s="3">
        <f t="shared" si="16"/>
        <v>19.780388479714329</v>
      </c>
      <c r="K23" s="3">
        <f t="shared" si="16"/>
        <v>23.852906622111476</v>
      </c>
      <c r="L23" s="3">
        <f t="shared" si="16"/>
        <v>27.504919212551449</v>
      </c>
      <c r="M23" s="3">
        <f t="shared" si="16"/>
        <v>7.9000840319228454</v>
      </c>
      <c r="N23" s="3">
        <f t="shared" si="16"/>
        <v>0.43163104143785125</v>
      </c>
      <c r="O23" s="3">
        <f t="shared" si="16"/>
        <v>22.593074545813717</v>
      </c>
      <c r="P23" s="3">
        <f t="shared" si="16"/>
        <v>15.563442221276356</v>
      </c>
      <c r="Q23" s="3">
        <f t="shared" si="16"/>
        <v>28.999678077921441</v>
      </c>
    </row>
    <row r="24" spans="1:17" ht="15.5" x14ac:dyDescent="0.35">
      <c r="C24" t="s">
        <v>47</v>
      </c>
      <c r="D24" s="4">
        <f>IFERROR(_xlfn.RRI(5,I23,D23),"")</f>
        <v>-0.23791699249985532</v>
      </c>
      <c r="E24" s="4">
        <f>IFERROR(_xlfn.RRI(5,J23,E23),"")</f>
        <v>-0.2485001044825923</v>
      </c>
      <c r="H24" s="4">
        <f t="shared" ref="H24:Q24" si="17">IFERROR(_xlfn.RRI(5,M23,H23),"")</f>
        <v>0.2141830954249957</v>
      </c>
      <c r="I24" s="4">
        <f t="shared" si="17"/>
        <v>1.17837440698325</v>
      </c>
      <c r="J24" s="4">
        <f t="shared" si="17"/>
        <v>-2.6240077101500781E-2</v>
      </c>
      <c r="K24" s="4">
        <f t="shared" si="17"/>
        <v>8.9148581179243624E-2</v>
      </c>
      <c r="L24" s="4">
        <f t="shared" si="17"/>
        <v>-1.0528158856464298E-2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60.37</v>
      </c>
      <c r="J25" s="3">
        <f t="shared" si="18"/>
        <v>47.5</v>
      </c>
      <c r="K25" s="3">
        <f t="shared" si="18"/>
        <v>48.71</v>
      </c>
      <c r="L25" s="3">
        <f t="shared" si="18"/>
        <v>412.13</v>
      </c>
      <c r="M25" s="3">
        <f t="shared" si="18"/>
        <v>90.3</v>
      </c>
      <c r="N25" s="3">
        <f t="shared" si="18"/>
        <v>0.73</v>
      </c>
      <c r="O25" s="3">
        <f t="shared" si="18"/>
        <v>243.19</v>
      </c>
      <c r="P25" s="3">
        <f t="shared" si="18"/>
        <v>123.99</v>
      </c>
      <c r="Q25" s="3">
        <f t="shared" si="18"/>
        <v>1229382.3500000001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1.4182414622603279</v>
      </c>
      <c r="J26" s="4">
        <f t="shared" si="19"/>
        <v>-0.27864411474581796</v>
      </c>
      <c r="K26" s="4">
        <f t="shared" si="19"/>
        <v>-0.17044288241544003</v>
      </c>
      <c r="L26" s="4">
        <f t="shared" si="19"/>
        <v>-0.7981310839431639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181.33435087719297</v>
      </c>
      <c r="E27" s="3">
        <f>IFERROR(E4/E21,"")</f>
        <v>173.85007017543859</v>
      </c>
      <c r="H27" s="3">
        <f t="shared" ref="H27:Q27" si="20">IFERROR(H4/H21,"")</f>
        <v>710.36884210526318</v>
      </c>
      <c r="I27" s="3">
        <f t="shared" si="20"/>
        <v>676.4885263157895</v>
      </c>
      <c r="J27" s="3">
        <f t="shared" si="20"/>
        <v>602.96231578947368</v>
      </c>
      <c r="K27" s="3">
        <f t="shared" si="20"/>
        <v>475.74017543859651</v>
      </c>
      <c r="L27" s="3">
        <f t="shared" si="20"/>
        <v>3439.0315789473684</v>
      </c>
      <c r="M27" s="3">
        <f t="shared" si="20"/>
        <v>2120.0007017543858</v>
      </c>
      <c r="N27" s="3">
        <f t="shared" si="20"/>
        <v>1677.7122807017545</v>
      </c>
      <c r="O27" s="3">
        <f t="shared" si="20"/>
        <v>2613.0950877192981</v>
      </c>
      <c r="P27" s="3">
        <f t="shared" si="20"/>
        <v>2191.42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-0.23149989816780947</v>
      </c>
      <c r="E28" s="4">
        <f>IFERROR(_xlfn.RRI(5,J27,E27),"")</f>
        <v>-0.22021129546972984</v>
      </c>
      <c r="H28" s="4">
        <f t="shared" ref="H28:Q28" si="21">IFERROR(_xlfn.RRI(5,M27,H27),"")</f>
        <v>-0.19641914753616796</v>
      </c>
      <c r="I28" s="4">
        <f t="shared" si="21"/>
        <v>-0.16611033698709132</v>
      </c>
      <c r="J28" s="4">
        <f t="shared" si="21"/>
        <v>-0.25419207936660171</v>
      </c>
      <c r="K28" s="4">
        <f t="shared" si="21"/>
        <v>-0.26323524605211057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0.2709473684210526</v>
      </c>
      <c r="J29" s="4">
        <f t="shared" si="22"/>
        <v>-2.4840895093409993E-2</v>
      </c>
      <c r="K29" s="4">
        <f t="shared" si="22"/>
        <v>-0.88180913789338322</v>
      </c>
      <c r="L29" s="4">
        <f t="shared" si="22"/>
        <v>3.5640088593576964</v>
      </c>
      <c r="M29" s="4">
        <f t="shared" si="22"/>
        <v>122.6986301369863</v>
      </c>
      <c r="N29" s="4">
        <f t="shared" si="22"/>
        <v>-0.99699823183519065</v>
      </c>
      <c r="O29" s="4">
        <f t="shared" si="22"/>
        <v>0.96136785224614896</v>
      </c>
      <c r="P29" s="4">
        <f t="shared" si="22"/>
        <v>-0.99989914447689932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5.008261703119872E-2</v>
      </c>
      <c r="I30" s="4">
        <f t="shared" si="23"/>
        <v>0.12194163482679031</v>
      </c>
      <c r="J30" s="4">
        <f t="shared" si="23"/>
        <v>0.26741937494261014</v>
      </c>
      <c r="K30" s="4">
        <f t="shared" si="23"/>
        <v>-0.86166449347225449</v>
      </c>
      <c r="L30" s="4">
        <f t="shared" si="23"/>
        <v>0.62218417008137383</v>
      </c>
      <c r="M30" s="4">
        <f t="shared" si="23"/>
        <v>0.26362590662305374</v>
      </c>
      <c r="N30" s="4">
        <f t="shared" si="23"/>
        <v>-0.35795972806865711</v>
      </c>
      <c r="O30" s="4">
        <f t="shared" si="23"/>
        <v>0.19242093606853003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335.69</v>
      </c>
      <c r="E32" s="3">
        <f>IFERROR(INDEX(E51:E500,MATCH($A$32,$C$51:$C$500,0)),"")</f>
        <v>321.19</v>
      </c>
      <c r="H32" s="3">
        <f>IFERROR(INDEX(D32:G32,COUNT(D32:G32)),"")</f>
        <v>321.19</v>
      </c>
      <c r="I32" s="3">
        <f t="shared" ref="I32:Q32" si="24">IFERROR(INDEX(I51:I500,MATCH($C$32,$C$51:$C$500,0)),"")</f>
        <v>305.75</v>
      </c>
      <c r="J32" s="3">
        <f t="shared" si="24"/>
        <v>244.2</v>
      </c>
      <c r="K32" s="3">
        <f t="shared" si="24"/>
        <v>199.92</v>
      </c>
      <c r="L32" s="3">
        <f t="shared" si="24"/>
        <v>1568.36</v>
      </c>
      <c r="M32" s="3">
        <f t="shared" si="24"/>
        <v>1133.54</v>
      </c>
      <c r="N32" s="3">
        <f t="shared" si="24"/>
        <v>1043.99</v>
      </c>
      <c r="O32" s="3">
        <f t="shared" si="24"/>
        <v>1057.58</v>
      </c>
      <c r="P32" s="3">
        <f t="shared" si="24"/>
        <v>818.44</v>
      </c>
      <c r="Q32" s="3">
        <f t="shared" si="24"/>
        <v>4124369.75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1.85</v>
      </c>
      <c r="E33" s="3">
        <f>IFERROR(INDEX(E51:E500,MATCH($A$33,$C$51:$C$500,0)),"")</f>
        <v>1.95</v>
      </c>
      <c r="H33" s="3">
        <f>IFERROR(INDEX(D33:G33,COUNT(D33:G33)),"")</f>
        <v>1.95</v>
      </c>
      <c r="I33" s="3">
        <f t="shared" ref="I33:Q33" si="25">IFERROR(INDEX(I51:I500,MATCH($C$33,$C$51:$C$500,0)),"")</f>
        <v>2.19</v>
      </c>
      <c r="J33" s="3">
        <f t="shared" si="25"/>
        <v>4.38</v>
      </c>
      <c r="K33" s="3">
        <f t="shared" si="25"/>
        <v>4.0999999999999996</v>
      </c>
      <c r="L33" s="3">
        <f t="shared" si="25"/>
        <v>2.4500000000000002</v>
      </c>
      <c r="M33" s="3">
        <f t="shared" si="25"/>
        <v>2.2400000000000002</v>
      </c>
      <c r="N33" s="3">
        <f t="shared" si="25"/>
        <v>2.33</v>
      </c>
      <c r="O33" s="3">
        <f t="shared" si="25"/>
        <v>5.01</v>
      </c>
      <c r="P33" s="3">
        <f t="shared" si="25"/>
        <v>4.5199999999999996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44.86</v>
      </c>
      <c r="E34" s="3">
        <f>IFERROR(INDEX(E51:E500,MATCH($A$34,$C$51:$C$500,0)),"")</f>
        <v>37.86</v>
      </c>
      <c r="H34" s="3">
        <f>IFERROR(INDEX(D34:G34,COUNT(D34:G34)),"")</f>
        <v>37.86</v>
      </c>
      <c r="I34" s="3">
        <f t="shared" ref="I34:Q34" si="26">IFERROR(INDEX(I51:I500,MATCH($C$34,$C$51:$C$500,0)),"")</f>
        <v>11.1</v>
      </c>
      <c r="J34" s="3">
        <f t="shared" si="26"/>
        <v>22.53</v>
      </c>
      <c r="K34" s="3">
        <f t="shared" si="26"/>
        <v>16.829999999999998</v>
      </c>
      <c r="L34" s="3">
        <f t="shared" si="26"/>
        <v>9.34</v>
      </c>
      <c r="M34" s="3">
        <f t="shared" si="26"/>
        <v>28.13</v>
      </c>
      <c r="N34" s="3">
        <f t="shared" si="26"/>
        <v>3328.77</v>
      </c>
      <c r="O34" s="3">
        <f t="shared" si="26"/>
        <v>21.79</v>
      </c>
      <c r="P34" s="3">
        <f t="shared" si="26"/>
        <v>29.84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3.42</v>
      </c>
      <c r="E35" s="3">
        <f>IFERROR(INDEX(E51:E500,MATCH($A$35,$C$51:$C$500,0)),"")</f>
        <v>3.6</v>
      </c>
      <c r="H35" s="3">
        <f>IFERROR(INDEX(D35:G35,COUNT(D35:G35)),"")</f>
        <v>3.6</v>
      </c>
      <c r="I35" s="3">
        <f t="shared" ref="I35:Q35" si="27">IFERROR(INDEX(I51:I500,MATCH($C$35,$C$51:$C$500,0)),"")</f>
        <v>0.99</v>
      </c>
      <c r="J35" s="3">
        <f t="shared" si="27"/>
        <v>1.77</v>
      </c>
      <c r="K35" s="3">
        <f t="shared" si="27"/>
        <v>1.72</v>
      </c>
      <c r="L35" s="3">
        <f t="shared" si="27"/>
        <v>1.1200000000000001</v>
      </c>
      <c r="M35" s="3">
        <f t="shared" si="27"/>
        <v>1.2</v>
      </c>
      <c r="N35" s="3">
        <f t="shared" si="27"/>
        <v>1.45</v>
      </c>
      <c r="O35" s="3">
        <f t="shared" si="27"/>
        <v>2.0299999999999998</v>
      </c>
      <c r="P35" s="3">
        <f t="shared" si="27"/>
        <v>1.69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5168029000000</v>
      </c>
      <c r="E51" s="5">
        <v>4954727000000</v>
      </c>
      <c r="F51" s="5">
        <v>5334637000000</v>
      </c>
      <c r="G51" s="5">
        <v>5150650000000</v>
      </c>
      <c r="I51" s="5">
        <v>19279923000000</v>
      </c>
      <c r="J51" s="5">
        <v>17184426000000</v>
      </c>
      <c r="K51" s="5">
        <v>13558595000000</v>
      </c>
      <c r="L51" s="5">
        <v>9801240000000</v>
      </c>
      <c r="M51" s="5">
        <v>6042002000000</v>
      </c>
      <c r="N51" s="5">
        <v>4781480000000</v>
      </c>
      <c r="O51" s="5">
        <v>7447321000000</v>
      </c>
      <c r="P51" s="5">
        <v>6245547000000</v>
      </c>
      <c r="Q51" s="5">
        <v>5076181000000</v>
      </c>
    </row>
    <row r="52" spans="2:17" ht="15.5" x14ac:dyDescent="0.35">
      <c r="C52" t="s">
        <v>211</v>
      </c>
      <c r="D52" s="5">
        <v>-2764637000000</v>
      </c>
      <c r="E52" s="5">
        <v>-2575064000000</v>
      </c>
      <c r="F52" s="5">
        <v>-2758596000000</v>
      </c>
      <c r="G52" s="5">
        <v>-2777698000000</v>
      </c>
      <c r="I52" s="5">
        <v>-10191037000000</v>
      </c>
      <c r="J52" s="5">
        <v>-9262115000000</v>
      </c>
      <c r="K52" s="5">
        <v>-6961330000000</v>
      </c>
      <c r="L52" s="5">
        <v>-5111028000000</v>
      </c>
      <c r="M52" s="5">
        <v>-3455042000000</v>
      </c>
      <c r="N52" s="5">
        <v>-2869439000000</v>
      </c>
      <c r="O52" s="5">
        <v>-4117564000000</v>
      </c>
      <c r="P52" s="5">
        <v>-3417869000000</v>
      </c>
      <c r="Q52" s="5">
        <v>-2798053000000</v>
      </c>
    </row>
    <row r="53" spans="2:17" ht="15.5" x14ac:dyDescent="0.35">
      <c r="C53" t="s">
        <v>212</v>
      </c>
      <c r="D53" s="5">
        <v>2403392000000</v>
      </c>
      <c r="E53" s="5">
        <v>2379663000000</v>
      </c>
      <c r="F53" s="5">
        <v>2576041000000</v>
      </c>
      <c r="G53" s="5">
        <v>2372952000000</v>
      </c>
      <c r="I53" s="5">
        <v>9088886000000</v>
      </c>
      <c r="J53" s="5">
        <v>7922311000000</v>
      </c>
      <c r="K53" s="5">
        <v>6597265000000</v>
      </c>
      <c r="L53" s="5">
        <v>4690212000000</v>
      </c>
      <c r="M53" s="5">
        <v>2586960000000</v>
      </c>
      <c r="N53" s="5">
        <v>1912041000000</v>
      </c>
      <c r="O53" s="5">
        <v>3329757000000</v>
      </c>
      <c r="P53" s="5">
        <v>2827678000000</v>
      </c>
      <c r="Q53" s="5">
        <v>2278128000000</v>
      </c>
    </row>
    <row r="54" spans="2:17" ht="15.5" x14ac:dyDescent="0.35">
      <c r="C54" t="s">
        <v>82</v>
      </c>
      <c r="D54" s="5">
        <v>-1807947000000</v>
      </c>
      <c r="E54" s="5">
        <v>-1776308000000</v>
      </c>
      <c r="F54" s="5">
        <v>-1721602000000</v>
      </c>
      <c r="G54" s="5">
        <v>-1646625000000</v>
      </c>
      <c r="I54" s="5">
        <v>-6553717000000</v>
      </c>
      <c r="J54" s="5">
        <v>-5767415000000</v>
      </c>
      <c r="K54" s="5">
        <v>-4564095000000</v>
      </c>
      <c r="L54" s="5">
        <v>-3116080000000</v>
      </c>
      <c r="M54" s="5">
        <v>-2107490000000</v>
      </c>
      <c r="N54" s="5">
        <v>-1832004000000</v>
      </c>
      <c r="O54" s="5">
        <v>-2355670000000</v>
      </c>
      <c r="P54" s="5">
        <v>-1961042000000</v>
      </c>
      <c r="Q54" s="5">
        <v>-1662563000000</v>
      </c>
    </row>
    <row r="55" spans="2:17" ht="15.5" x14ac:dyDescent="0.35">
      <c r="C55" t="s">
        <v>284</v>
      </c>
      <c r="D55" s="5">
        <v>-1584269000000</v>
      </c>
      <c r="E55" s="5">
        <v>-1538719000000</v>
      </c>
      <c r="F55" s="5">
        <v>-1457773000000</v>
      </c>
      <c r="G55" s="5">
        <v>-1444751000000</v>
      </c>
      <c r="I55" s="5">
        <v>-5658491000000</v>
      </c>
      <c r="J55" s="5">
        <v>-4896859000000</v>
      </c>
      <c r="K55" s="5">
        <v>-3843337000000</v>
      </c>
      <c r="L55" s="5">
        <v>-2680626000000</v>
      </c>
      <c r="M55" s="5">
        <v>-1783980000000</v>
      </c>
      <c r="N55" s="5">
        <v>-1575954000000</v>
      </c>
      <c r="O55" s="5">
        <v>-2093551000000</v>
      </c>
      <c r="P55" s="5">
        <v>-1737799000000</v>
      </c>
      <c r="Q55" s="5">
        <v>-1443135000000</v>
      </c>
    </row>
    <row r="56" spans="2:17" ht="15.5" x14ac:dyDescent="0.35">
      <c r="C56" t="s">
        <v>213</v>
      </c>
      <c r="D56" s="5">
        <v>-223678000000</v>
      </c>
      <c r="E56" s="5">
        <v>-237589000000</v>
      </c>
      <c r="F56" s="5">
        <v>-263829000000</v>
      </c>
      <c r="G56" s="5">
        <v>-201874000000</v>
      </c>
      <c r="I56" s="5">
        <v>-895226000000</v>
      </c>
      <c r="J56" s="5">
        <v>-870556000000</v>
      </c>
      <c r="K56" s="5">
        <v>-720758000000</v>
      </c>
      <c r="L56" s="5">
        <v>-435454000000</v>
      </c>
      <c r="M56" s="5">
        <v>-323510000000</v>
      </c>
      <c r="N56" s="5">
        <v>-256050000000</v>
      </c>
      <c r="O56" s="5">
        <v>-262119000000</v>
      </c>
      <c r="P56" s="5">
        <v>-223243000000</v>
      </c>
      <c r="Q56" s="5">
        <v>-219428000000</v>
      </c>
    </row>
    <row r="57" spans="2:17" ht="15.5" x14ac:dyDescent="0.35">
      <c r="C57" t="s">
        <v>89</v>
      </c>
      <c r="D57" s="5">
        <v>595445000000</v>
      </c>
      <c r="E57" s="5">
        <v>603355000000</v>
      </c>
      <c r="F57" s="5">
        <v>854439000000</v>
      </c>
      <c r="G57" s="5">
        <v>726327000000</v>
      </c>
      <c r="I57" s="5">
        <v>2535169000000</v>
      </c>
      <c r="J57" s="5">
        <v>2154896000000</v>
      </c>
      <c r="K57" s="5">
        <v>2033170000000</v>
      </c>
      <c r="L57" s="5">
        <v>1574132000000</v>
      </c>
      <c r="M57" s="5">
        <v>479470000000</v>
      </c>
      <c r="N57" s="5">
        <v>80037000000</v>
      </c>
      <c r="O57" s="5">
        <v>974087000000</v>
      </c>
      <c r="P57" s="5">
        <v>866636000000</v>
      </c>
      <c r="Q57" s="5">
        <v>615565000000</v>
      </c>
    </row>
    <row r="58" spans="2:17" ht="15.5" x14ac:dyDescent="0.35">
      <c r="C58" t="s">
        <v>90</v>
      </c>
      <c r="D58" s="5">
        <v>-56265000000</v>
      </c>
      <c r="E58" s="5">
        <v>-22144000000</v>
      </c>
      <c r="F58" s="5">
        <v>-120660000000</v>
      </c>
      <c r="G58" s="5">
        <v>-59806000000</v>
      </c>
      <c r="I58" s="5">
        <v>-261276000000</v>
      </c>
      <c r="J58" s="5">
        <v>-297090000000</v>
      </c>
      <c r="K58" s="5">
        <v>-165224000000</v>
      </c>
      <c r="L58" s="5">
        <v>-37100000000</v>
      </c>
      <c r="M58" s="5">
        <v>-135456000000</v>
      </c>
      <c r="N58" s="5">
        <v>-89111000000</v>
      </c>
      <c r="O58" s="5">
        <v>-16416000000</v>
      </c>
      <c r="P58" s="5">
        <v>-280864000000</v>
      </c>
      <c r="Q58" s="5">
        <v>-171786000000</v>
      </c>
    </row>
    <row r="59" spans="2:17" ht="15.5" x14ac:dyDescent="0.35">
      <c r="C59" t="s">
        <v>27</v>
      </c>
      <c r="D59" s="5">
        <v>-41759000000</v>
      </c>
      <c r="E59" s="5">
        <v>-39644000000</v>
      </c>
      <c r="F59" s="5">
        <v>-38632000000</v>
      </c>
      <c r="G59" s="5">
        <v>-40120000000</v>
      </c>
      <c r="I59" s="5">
        <v>-167964000000</v>
      </c>
      <c r="J59" s="5">
        <v>-200246000000</v>
      </c>
      <c r="K59" s="5">
        <v>-123814000000</v>
      </c>
      <c r="L59" s="5">
        <v>-68271000000</v>
      </c>
      <c r="M59" s="5">
        <v>-81709000000</v>
      </c>
      <c r="N59" s="5">
        <v>-97268000000</v>
      </c>
      <c r="O59" s="5">
        <v>-20820000000</v>
      </c>
      <c r="P59" s="5">
        <v>-313212000000</v>
      </c>
      <c r="Q59" s="5">
        <v>-108673000000</v>
      </c>
    </row>
    <row r="60" spans="2:17" ht="15.5" x14ac:dyDescent="0.35">
      <c r="C60" t="s">
        <v>340</v>
      </c>
      <c r="D60" s="5">
        <v>-19253000000</v>
      </c>
      <c r="E60" s="5">
        <v>-4997000000</v>
      </c>
      <c r="F60" s="5">
        <v>3767000000</v>
      </c>
      <c r="G60" s="5">
        <v>-21647000000</v>
      </c>
      <c r="I60" s="5">
        <v>-17922000000</v>
      </c>
      <c r="J60" s="5">
        <v>-28861000000</v>
      </c>
      <c r="K60" s="5">
        <v>3772000000</v>
      </c>
      <c r="L60" s="5">
        <v>-17616000000</v>
      </c>
      <c r="M60" s="5">
        <v>-4596000000</v>
      </c>
      <c r="N60" s="5">
        <v>25805000000</v>
      </c>
      <c r="O60" s="5">
        <v>-3362000000</v>
      </c>
      <c r="P60" s="5">
        <v>-2030000000</v>
      </c>
      <c r="Q60" s="5">
        <v>3047000000</v>
      </c>
    </row>
    <row r="61" spans="2:17" ht="15.5" x14ac:dyDescent="0.35">
      <c r="C61" t="s">
        <v>321</v>
      </c>
      <c r="D61" s="5">
        <v>2261000000</v>
      </c>
      <c r="E61" s="5">
        <v>1175000000</v>
      </c>
      <c r="F61" s="5">
        <v>-7623000000</v>
      </c>
      <c r="G61" s="5">
        <v>-2305000000</v>
      </c>
      <c r="I61" s="5">
        <v>-11450000000</v>
      </c>
      <c r="J61" s="5">
        <v>-20410000000</v>
      </c>
      <c r="K61" s="5">
        <v>-21437000000</v>
      </c>
      <c r="L61" s="5">
        <v>-12162000000</v>
      </c>
      <c r="M61" s="5">
        <v>-19320000000</v>
      </c>
      <c r="N61" s="5">
        <v>-21727000000</v>
      </c>
      <c r="O61" s="5">
        <v>-9645000000</v>
      </c>
      <c r="P61" s="5">
        <v>-10708000000</v>
      </c>
      <c r="Q61" s="5">
        <v>-2105000000</v>
      </c>
    </row>
    <row r="62" spans="2:17" ht="15.5" x14ac:dyDescent="0.35">
      <c r="C62" t="s">
        <v>341</v>
      </c>
      <c r="D62" s="5">
        <v>10914000000</v>
      </c>
      <c r="F62" s="5">
        <v>-9859000000</v>
      </c>
      <c r="G62" s="5">
        <v>-138000000</v>
      </c>
      <c r="M62" s="5">
        <v>27000000</v>
      </c>
      <c r="N62" s="5">
        <v>4962000000</v>
      </c>
      <c r="O62" s="5">
        <v>-7632000000</v>
      </c>
      <c r="P62" s="5">
        <v>996000000</v>
      </c>
      <c r="Q62" s="5">
        <v>-787000000</v>
      </c>
    </row>
    <row r="63" spans="2:17" ht="15.5" x14ac:dyDescent="0.35">
      <c r="C63" t="s">
        <v>215</v>
      </c>
      <c r="D63" s="5">
        <v>3924000000</v>
      </c>
      <c r="E63" s="5">
        <v>5665000000</v>
      </c>
      <c r="F63" s="5">
        <v>1475000000</v>
      </c>
      <c r="G63" s="5">
        <v>3304000000</v>
      </c>
      <c r="I63" s="5">
        <v>10602000000</v>
      </c>
      <c r="J63" s="5">
        <v>17246000000</v>
      </c>
      <c r="K63" s="5">
        <v>10295000000</v>
      </c>
      <c r="L63" s="5">
        <v>13410000000</v>
      </c>
      <c r="M63" s="5">
        <v>6133000000</v>
      </c>
      <c r="N63" s="5">
        <v>16513000000</v>
      </c>
      <c r="O63" s="5">
        <v>10209000000</v>
      </c>
      <c r="P63" s="5">
        <v>13311000000</v>
      </c>
      <c r="Q63" s="5">
        <v>5011000000</v>
      </c>
    </row>
    <row r="64" spans="2:17" ht="15.5" x14ac:dyDescent="0.35">
      <c r="C64" t="s">
        <v>81</v>
      </c>
      <c r="D64" s="5">
        <v>-3664000000</v>
      </c>
      <c r="E64" s="5">
        <v>-2371000000</v>
      </c>
      <c r="F64" s="5">
        <v>-1616000000</v>
      </c>
      <c r="G64" s="5">
        <v>-5718000000</v>
      </c>
      <c r="I64" s="5">
        <v>-6441000000</v>
      </c>
      <c r="J64" s="5">
        <v>-15151000000</v>
      </c>
      <c r="K64" s="5">
        <v>-5194000000</v>
      </c>
      <c r="L64" s="5">
        <v>58000000</v>
      </c>
      <c r="M64" s="5">
        <v>-27173000000</v>
      </c>
      <c r="N64" s="5">
        <v>1854000000</v>
      </c>
      <c r="O64" s="5">
        <v>95000000</v>
      </c>
      <c r="P64" s="5">
        <v>-90000000</v>
      </c>
      <c r="Q64" s="5">
        <v>-1000000</v>
      </c>
    </row>
    <row r="65" spans="2:17" ht="15.5" x14ac:dyDescent="0.35">
      <c r="C65" t="s">
        <v>92</v>
      </c>
      <c r="D65" s="5">
        <v>-56265000000</v>
      </c>
      <c r="E65" s="5">
        <v>-22144000000</v>
      </c>
      <c r="F65" s="5">
        <v>-120660000000</v>
      </c>
      <c r="G65" s="5">
        <v>-59806000000</v>
      </c>
      <c r="I65" s="5">
        <v>-261276000000</v>
      </c>
      <c r="J65" s="5">
        <v>-297090000000</v>
      </c>
      <c r="K65" s="5">
        <v>-165224000000</v>
      </c>
      <c r="L65" s="5">
        <v>-37100000000</v>
      </c>
      <c r="M65" s="5">
        <v>-135456000000</v>
      </c>
      <c r="N65" s="5">
        <v>-89111000000</v>
      </c>
      <c r="O65" s="5">
        <v>-16416000000</v>
      </c>
      <c r="P65" s="5">
        <v>-280864000000</v>
      </c>
      <c r="Q65" s="5">
        <v>-171786000000</v>
      </c>
    </row>
    <row r="66" spans="2:17" ht="15.5" x14ac:dyDescent="0.35">
      <c r="C66" t="s">
        <v>29</v>
      </c>
      <c r="D66" s="5">
        <v>539180000000</v>
      </c>
      <c r="E66" s="5">
        <v>581211000000</v>
      </c>
      <c r="F66" s="5">
        <v>733779000000</v>
      </c>
      <c r="G66" s="5">
        <v>666521000000</v>
      </c>
      <c r="I66" s="5">
        <v>2273893000000</v>
      </c>
      <c r="J66" s="5">
        <v>1857806000000</v>
      </c>
      <c r="K66" s="5">
        <v>1867946000000</v>
      </c>
      <c r="L66" s="5">
        <v>1537032000000</v>
      </c>
      <c r="M66" s="5">
        <v>344014000000</v>
      </c>
      <c r="N66" s="5">
        <v>-9074000000</v>
      </c>
      <c r="O66" s="5">
        <v>957671000000</v>
      </c>
      <c r="P66" s="5">
        <v>585772000000</v>
      </c>
      <c r="Q66" s="5">
        <v>443779000000</v>
      </c>
    </row>
    <row r="67" spans="2:17" ht="15.5" x14ac:dyDescent="0.35">
      <c r="C67" t="s">
        <v>28</v>
      </c>
      <c r="D67" s="5">
        <v>-147318000000</v>
      </c>
      <c r="E67" s="5">
        <v>-108551000000</v>
      </c>
      <c r="F67" s="5">
        <v>-180341000000</v>
      </c>
      <c r="G67" s="5">
        <v>-172558000000</v>
      </c>
      <c r="I67" s="5">
        <v>-571536000000</v>
      </c>
      <c r="J67" s="5">
        <v>-519354000000</v>
      </c>
      <c r="K67" s="5">
        <v>-484244000000</v>
      </c>
      <c r="L67" s="5">
        <v>-363608000000</v>
      </c>
      <c r="M67" s="5">
        <v>-113619000000</v>
      </c>
      <c r="N67" s="5">
        <v>13412000000</v>
      </c>
      <c r="O67" s="5">
        <v>-264400000000</v>
      </c>
      <c r="P67" s="5">
        <v>-232451000000</v>
      </c>
      <c r="Q67" s="5">
        <v>-151187000000</v>
      </c>
    </row>
    <row r="68" spans="2:17" ht="15.5" x14ac:dyDescent="0.35">
      <c r="C68" t="s">
        <v>95</v>
      </c>
      <c r="D68" s="5">
        <v>391862000000</v>
      </c>
      <c r="E68" s="5">
        <v>472660000000</v>
      </c>
      <c r="F68" s="5">
        <v>553438000000</v>
      </c>
      <c r="G68" s="5">
        <v>493963000000</v>
      </c>
      <c r="I68" s="5">
        <v>1702357000000</v>
      </c>
      <c r="J68" s="5">
        <v>1338452000000</v>
      </c>
      <c r="K68" s="5">
        <v>1383702000000</v>
      </c>
      <c r="L68" s="5">
        <v>1173424000000</v>
      </c>
      <c r="M68" s="5">
        <v>230395000000</v>
      </c>
      <c r="N68" s="5">
        <v>4338000000</v>
      </c>
      <c r="O68" s="5">
        <v>693271000000</v>
      </c>
      <c r="P68" s="5">
        <v>353321000000</v>
      </c>
      <c r="Q68" s="5">
        <v>292592000000</v>
      </c>
    </row>
    <row r="69" spans="2:17" ht="15.5" x14ac:dyDescent="0.35">
      <c r="C69" t="s">
        <v>96</v>
      </c>
      <c r="D69" s="5">
        <v>131880000000</v>
      </c>
      <c r="E69" s="5">
        <v>-35007000000</v>
      </c>
      <c r="F69" s="5">
        <v>21374000000</v>
      </c>
      <c r="G69" s="5">
        <v>38164000000</v>
      </c>
      <c r="I69" s="5">
        <v>163583000000</v>
      </c>
      <c r="J69" s="5">
        <v>54712000000</v>
      </c>
      <c r="K69" s="5">
        <v>13024000000</v>
      </c>
      <c r="L69" s="5">
        <v>60360000000</v>
      </c>
      <c r="M69" s="5">
        <v>-2323000000</v>
      </c>
      <c r="N69" s="5">
        <v>10418000000</v>
      </c>
      <c r="O69" s="5">
        <v>-11533000000</v>
      </c>
      <c r="P69" s="5">
        <v>10043000000</v>
      </c>
      <c r="Q69" s="5">
        <v>-7931000000</v>
      </c>
    </row>
    <row r="70" spans="2:17" ht="15.5" x14ac:dyDescent="0.35">
      <c r="C70" t="s">
        <v>97</v>
      </c>
      <c r="D70" s="5">
        <v>523742000000</v>
      </c>
      <c r="E70" s="5">
        <v>437653000000</v>
      </c>
      <c r="F70" s="5">
        <v>574812000000</v>
      </c>
      <c r="G70" s="5">
        <v>532127000000</v>
      </c>
      <c r="I70" s="5">
        <v>1865940000000</v>
      </c>
      <c r="J70" s="5">
        <v>1393164000000</v>
      </c>
      <c r="K70" s="5">
        <v>1396726000000</v>
      </c>
      <c r="L70" s="5">
        <v>1233784000000</v>
      </c>
      <c r="M70" s="5">
        <v>228072000000</v>
      </c>
      <c r="N70" s="5">
        <v>14756000000</v>
      </c>
      <c r="O70" s="5">
        <v>681738000000</v>
      </c>
      <c r="P70" s="5">
        <v>363364000000</v>
      </c>
      <c r="Q70" s="5">
        <v>284661000000</v>
      </c>
    </row>
    <row r="71" spans="2:17" ht="15.5" x14ac:dyDescent="0.35">
      <c r="C71" t="s">
        <v>98</v>
      </c>
      <c r="D71" s="5">
        <v>391862000000</v>
      </c>
      <c r="E71" s="5">
        <v>472660000000</v>
      </c>
      <c r="F71" s="5">
        <v>553438000000</v>
      </c>
      <c r="G71" s="5">
        <v>493963000000</v>
      </c>
      <c r="I71" s="5">
        <v>1702357000000</v>
      </c>
      <c r="J71" s="5">
        <v>1338452000000</v>
      </c>
      <c r="K71" s="5">
        <v>1383702000000</v>
      </c>
      <c r="L71" s="5">
        <v>1173424000000</v>
      </c>
      <c r="M71" s="5">
        <v>230395000000</v>
      </c>
      <c r="N71" s="5">
        <v>4338000000</v>
      </c>
      <c r="O71" s="5">
        <v>693271000000</v>
      </c>
      <c r="P71" s="5">
        <v>353321000000</v>
      </c>
      <c r="Q71" s="5">
        <v>292592000000</v>
      </c>
    </row>
    <row r="72" spans="2:17" ht="15.5" x14ac:dyDescent="0.35">
      <c r="C72" t="s">
        <v>8</v>
      </c>
      <c r="D72" s="5">
        <v>527406000000</v>
      </c>
      <c r="E72" s="5">
        <v>440024000000</v>
      </c>
      <c r="F72" s="5">
        <v>576428000000</v>
      </c>
      <c r="G72" s="5">
        <v>537845000000</v>
      </c>
      <c r="I72" s="5">
        <v>1872381000000</v>
      </c>
      <c r="J72" s="5">
        <v>1408315000000</v>
      </c>
      <c r="K72" s="5">
        <v>1401920000000</v>
      </c>
      <c r="L72" s="5">
        <v>1233726000000</v>
      </c>
      <c r="M72" s="5">
        <v>255245000000</v>
      </c>
      <c r="N72" s="5">
        <v>12902000000</v>
      </c>
      <c r="O72" s="5">
        <v>681643000000</v>
      </c>
      <c r="P72" s="5">
        <v>363454000000</v>
      </c>
      <c r="Q72" s="5">
        <v>284662000000</v>
      </c>
    </row>
    <row r="73" spans="2:17" ht="15.5" x14ac:dyDescent="0.35">
      <c r="C73" t="s">
        <v>100</v>
      </c>
      <c r="D73" s="5">
        <v>391862000000</v>
      </c>
      <c r="E73" s="5">
        <v>472660000000</v>
      </c>
      <c r="F73" s="5">
        <v>553438000000</v>
      </c>
      <c r="G73" s="5">
        <v>493963000000</v>
      </c>
      <c r="I73" s="5">
        <v>1702357000000</v>
      </c>
      <c r="J73" s="5">
        <v>1338452000000</v>
      </c>
      <c r="K73" s="5">
        <v>1383702000000</v>
      </c>
      <c r="L73" s="5">
        <v>1173424000000</v>
      </c>
      <c r="M73" s="5">
        <v>230395000000</v>
      </c>
      <c r="N73" s="5">
        <v>4338000000</v>
      </c>
      <c r="O73" s="5">
        <v>693271000000</v>
      </c>
      <c r="P73" s="5">
        <v>353321000000</v>
      </c>
      <c r="Q73" s="5">
        <v>292592000000</v>
      </c>
    </row>
    <row r="74" spans="2:17" ht="15.5" x14ac:dyDescent="0.35">
      <c r="C74" t="s">
        <v>101</v>
      </c>
      <c r="D74" s="5">
        <v>523742000000</v>
      </c>
      <c r="E74" s="5">
        <v>437653000000</v>
      </c>
      <c r="F74" s="5">
        <v>574812000000</v>
      </c>
      <c r="G74" s="5">
        <v>532127000000</v>
      </c>
      <c r="I74" s="5">
        <v>1865940000000</v>
      </c>
      <c r="J74" s="5">
        <v>1393164000000</v>
      </c>
      <c r="K74" s="5">
        <v>1396726000000</v>
      </c>
      <c r="L74" s="5">
        <v>1233784000000</v>
      </c>
      <c r="M74" s="5">
        <v>228072000000</v>
      </c>
      <c r="N74" s="5">
        <v>14756000000</v>
      </c>
      <c r="O74" s="5">
        <v>681738000000</v>
      </c>
      <c r="P74" s="5">
        <v>363364000000</v>
      </c>
      <c r="Q74" s="5">
        <v>284661000000</v>
      </c>
    </row>
    <row r="75" spans="2:17" ht="15.5" x14ac:dyDescent="0.35">
      <c r="C75" t="s">
        <v>102</v>
      </c>
      <c r="D75" s="5">
        <v>523742000000</v>
      </c>
      <c r="E75" s="5">
        <v>437653000000</v>
      </c>
      <c r="F75" s="5">
        <v>574812000000</v>
      </c>
      <c r="G75" s="5">
        <v>532127000000</v>
      </c>
      <c r="I75" s="5">
        <v>1865940000000</v>
      </c>
      <c r="J75" s="5">
        <v>1393164000000</v>
      </c>
      <c r="K75" s="5">
        <v>1396726000000</v>
      </c>
      <c r="L75" s="5">
        <v>1233784000000</v>
      </c>
      <c r="M75" s="5">
        <v>228072000000</v>
      </c>
      <c r="N75" s="5">
        <v>14756000000</v>
      </c>
      <c r="O75" s="5">
        <v>681738000000</v>
      </c>
      <c r="P75" s="5">
        <v>363364000000</v>
      </c>
      <c r="Q75" s="5">
        <v>284661000000</v>
      </c>
    </row>
    <row r="77" spans="2:17" ht="15.5" x14ac:dyDescent="0.35">
      <c r="B77" t="s">
        <v>103</v>
      </c>
      <c r="C77" t="s">
        <v>104</v>
      </c>
    </row>
    <row r="78" spans="2:17" ht="15.5" x14ac:dyDescent="0.35">
      <c r="C78" t="s">
        <v>216</v>
      </c>
    </row>
    <row r="79" spans="2:17" ht="15.5" x14ac:dyDescent="0.35">
      <c r="C79" t="s">
        <v>20</v>
      </c>
      <c r="D79" s="5">
        <v>1160435000000</v>
      </c>
      <c r="E79" s="5">
        <v>1423522000000</v>
      </c>
      <c r="F79" s="5">
        <v>1457837000000</v>
      </c>
      <c r="G79" s="5">
        <v>653188000000</v>
      </c>
      <c r="I79" s="5">
        <v>1457837000000</v>
      </c>
      <c r="J79" s="5">
        <v>1040624000000</v>
      </c>
      <c r="K79" s="5">
        <v>1099244000000</v>
      </c>
      <c r="L79" s="5">
        <v>1341637000000</v>
      </c>
      <c r="M79" s="5">
        <v>662414000000</v>
      </c>
      <c r="N79" s="5">
        <v>599348000000</v>
      </c>
      <c r="O79" s="5">
        <v>535223000000</v>
      </c>
      <c r="P79" s="5">
        <v>467205000000</v>
      </c>
      <c r="Q79" s="5">
        <v>237766000000</v>
      </c>
    </row>
    <row r="80" spans="2:17" ht="15.5" x14ac:dyDescent="0.35">
      <c r="C80" t="s">
        <v>217</v>
      </c>
      <c r="D80" s="5">
        <v>329715000000</v>
      </c>
      <c r="E80" s="5">
        <v>298666000000</v>
      </c>
      <c r="F80" s="5">
        <v>381238000000</v>
      </c>
      <c r="G80" s="5">
        <v>276071000000</v>
      </c>
      <c r="I80" s="5">
        <v>381238000000</v>
      </c>
      <c r="J80" s="5">
        <v>395731000000</v>
      </c>
      <c r="K80" s="5">
        <v>509566000000</v>
      </c>
      <c r="L80" s="5">
        <v>401373000000</v>
      </c>
      <c r="M80" s="5">
        <v>285438000000</v>
      </c>
      <c r="N80" s="5">
        <v>255090000000</v>
      </c>
      <c r="O80" s="5">
        <v>186774000000</v>
      </c>
      <c r="P80" s="5">
        <v>174978000000</v>
      </c>
      <c r="Q80" s="5">
        <v>208990000000</v>
      </c>
    </row>
    <row r="81" spans="3:17" ht="15.5" x14ac:dyDescent="0.35">
      <c r="C81" t="s">
        <v>218</v>
      </c>
      <c r="D81" s="5">
        <v>19154000000</v>
      </c>
      <c r="E81" s="5">
        <v>21752000000</v>
      </c>
      <c r="F81" s="5">
        <v>44644000000</v>
      </c>
      <c r="G81" s="5">
        <v>31871000000</v>
      </c>
      <c r="I81" s="5">
        <v>44644000000</v>
      </c>
      <c r="J81" s="5">
        <v>63889000000</v>
      </c>
      <c r="K81" s="5">
        <v>45113000000</v>
      </c>
      <c r="L81" s="5">
        <v>28105000000</v>
      </c>
      <c r="M81" s="5">
        <v>23194000000</v>
      </c>
      <c r="N81" s="5">
        <v>25080000000</v>
      </c>
      <c r="O81" s="5">
        <v>7006000000</v>
      </c>
      <c r="P81" s="5">
        <v>3934000000</v>
      </c>
      <c r="Q81" s="5">
        <v>11866000000</v>
      </c>
    </row>
    <row r="82" spans="3:17" ht="15.5" x14ac:dyDescent="0.35">
      <c r="C82" t="s">
        <v>219</v>
      </c>
      <c r="D82" s="5">
        <v>523740000000</v>
      </c>
      <c r="E82" s="5">
        <v>503836000000</v>
      </c>
      <c r="F82" s="5">
        <v>479596000000</v>
      </c>
      <c r="G82" s="5">
        <v>436314000000</v>
      </c>
      <c r="I82" s="5">
        <v>479596000000</v>
      </c>
      <c r="J82" s="5">
        <v>556995000000</v>
      </c>
      <c r="K82" s="5">
        <v>546194000000</v>
      </c>
      <c r="L82" s="5">
        <v>297794000000</v>
      </c>
      <c r="M82" s="5">
        <v>220819000000</v>
      </c>
      <c r="N82" s="5">
        <v>275603000000</v>
      </c>
      <c r="O82" s="5">
        <v>182979000000</v>
      </c>
      <c r="P82" s="5">
        <v>144902000000</v>
      </c>
      <c r="Q82" s="5">
        <v>152807000000</v>
      </c>
    </row>
    <row r="83" spans="3:17" ht="15.5" x14ac:dyDescent="0.35">
      <c r="C83" t="s">
        <v>220</v>
      </c>
      <c r="D83" s="5">
        <v>329715000000</v>
      </c>
      <c r="E83" s="5">
        <v>298666000000</v>
      </c>
      <c r="F83" s="5">
        <v>381238000000</v>
      </c>
      <c r="G83" s="5">
        <v>276071000000</v>
      </c>
      <c r="I83" s="5">
        <v>381238000000</v>
      </c>
      <c r="J83" s="5">
        <v>395731000000</v>
      </c>
      <c r="K83" s="5">
        <v>509566000000</v>
      </c>
      <c r="L83" s="5">
        <v>401373000000</v>
      </c>
      <c r="M83" s="5">
        <v>285438000000</v>
      </c>
      <c r="N83" s="5">
        <v>255090000000</v>
      </c>
      <c r="O83" s="5">
        <v>186774000000</v>
      </c>
      <c r="P83" s="5">
        <v>174978000000</v>
      </c>
      <c r="Q83" s="5">
        <v>208990000000</v>
      </c>
    </row>
    <row r="84" spans="3:17" ht="15.5" x14ac:dyDescent="0.35">
      <c r="C84" t="s">
        <v>110</v>
      </c>
      <c r="D84" s="5">
        <v>103966000000</v>
      </c>
      <c r="E84" s="5">
        <v>128852000000</v>
      </c>
      <c r="F84" s="5">
        <v>230279000000</v>
      </c>
      <c r="G84" s="5">
        <v>98398000000</v>
      </c>
      <c r="I84" s="5">
        <v>230279000000</v>
      </c>
      <c r="J84" s="5">
        <v>114660000000</v>
      </c>
      <c r="K84" s="5">
        <v>99765000000</v>
      </c>
      <c r="L84" s="5">
        <v>45489000000</v>
      </c>
      <c r="M84" s="5">
        <v>31081000000</v>
      </c>
      <c r="N84" s="5">
        <v>35947000000</v>
      </c>
      <c r="O84" s="5">
        <v>55940000000</v>
      </c>
      <c r="P84" s="5">
        <v>117637000000</v>
      </c>
      <c r="Q84" s="5">
        <v>61307000000</v>
      </c>
    </row>
    <row r="85" spans="3:17" ht="15.5" x14ac:dyDescent="0.35">
      <c r="C85" t="s">
        <v>221</v>
      </c>
      <c r="D85" s="5">
        <v>103966000000</v>
      </c>
      <c r="E85" s="5">
        <v>128852000000</v>
      </c>
      <c r="F85" s="5">
        <v>230279000000</v>
      </c>
      <c r="G85" s="5">
        <v>98398000000</v>
      </c>
      <c r="I85" s="5">
        <v>230279000000</v>
      </c>
      <c r="J85" s="5">
        <v>114660000000</v>
      </c>
      <c r="K85" s="5">
        <v>99765000000</v>
      </c>
      <c r="L85" s="5">
        <v>45489000000</v>
      </c>
      <c r="M85" s="5">
        <v>31081000000</v>
      </c>
      <c r="N85" s="5">
        <v>35947000000</v>
      </c>
      <c r="O85" s="5">
        <v>55940000000</v>
      </c>
      <c r="P85" s="5">
        <v>117637000000</v>
      </c>
      <c r="Q85" s="5">
        <v>61307000000</v>
      </c>
    </row>
    <row r="86" spans="3:17" ht="15.5" x14ac:dyDescent="0.35">
      <c r="C86" t="s">
        <v>222</v>
      </c>
      <c r="D86" s="5">
        <v>6377955000000</v>
      </c>
      <c r="E86" s="5">
        <v>5962666000000</v>
      </c>
      <c r="F86" s="5">
        <v>5654063000000</v>
      </c>
      <c r="G86" s="5">
        <v>5820222000000</v>
      </c>
      <c r="I86" s="5">
        <v>5654063000000</v>
      </c>
      <c r="J86" s="5">
        <v>5189066000000</v>
      </c>
      <c r="K86" s="5">
        <v>4314827000000</v>
      </c>
      <c r="L86" s="5">
        <v>2733298000000</v>
      </c>
      <c r="M86" s="5">
        <v>2278559000000</v>
      </c>
      <c r="N86" s="5">
        <v>2278434000000</v>
      </c>
      <c r="O86" s="5">
        <v>1769857000000</v>
      </c>
      <c r="P86" s="5">
        <v>1626662000000</v>
      </c>
      <c r="Q86" s="5">
        <v>1301254000000</v>
      </c>
    </row>
    <row r="87" spans="3:17" ht="15.5" x14ac:dyDescent="0.35">
      <c r="C87" t="s">
        <v>81</v>
      </c>
      <c r="D87" s="5">
        <v>325726000000</v>
      </c>
      <c r="E87" s="5">
        <v>192134000000</v>
      </c>
      <c r="F87" s="5">
        <v>222682000000</v>
      </c>
      <c r="G87" s="5">
        <v>204995000000</v>
      </c>
      <c r="I87" s="5">
        <v>222682000000</v>
      </c>
      <c r="J87" s="5">
        <v>74936000000</v>
      </c>
      <c r="K87" s="5">
        <v>24468000000</v>
      </c>
      <c r="L87" s="5">
        <v>58430000000</v>
      </c>
      <c r="M87" s="5">
        <v>8685000000</v>
      </c>
      <c r="N87" s="5">
        <v>10828000000</v>
      </c>
      <c r="O87" s="5">
        <v>13000000</v>
      </c>
      <c r="P87" s="5">
        <v>11547000000</v>
      </c>
      <c r="Q87" s="5">
        <v>1504000000</v>
      </c>
    </row>
    <row r="88" spans="3:17" ht="15.5" x14ac:dyDescent="0.35">
      <c r="C88" t="s">
        <v>223</v>
      </c>
      <c r="D88" s="5">
        <v>9165551000000</v>
      </c>
      <c r="E88" s="5">
        <v>8270682000000</v>
      </c>
      <c r="F88" s="5">
        <v>8131823000000</v>
      </c>
      <c r="G88" s="5">
        <v>7241399000000</v>
      </c>
      <c r="I88" s="5">
        <v>8131823000000</v>
      </c>
      <c r="J88" s="5">
        <v>7095292000000</v>
      </c>
      <c r="K88" s="5">
        <v>6442189000000</v>
      </c>
      <c r="L88" s="5">
        <v>4834403000000</v>
      </c>
      <c r="M88" s="5">
        <v>3503576000000</v>
      </c>
      <c r="N88" s="5">
        <v>3403032000000</v>
      </c>
      <c r="O88" s="5">
        <v>3065521000000</v>
      </c>
      <c r="P88" s="5">
        <v>2841145000000</v>
      </c>
      <c r="Q88" s="5">
        <v>2147694000000</v>
      </c>
    </row>
    <row r="89" spans="3:17" ht="15.5" x14ac:dyDescent="0.35">
      <c r="C89" t="s">
        <v>224</v>
      </c>
    </row>
    <row r="90" spans="3:17" ht="15.5" x14ac:dyDescent="0.35">
      <c r="C90" t="s">
        <v>114</v>
      </c>
      <c r="D90" s="5">
        <v>68451000000</v>
      </c>
      <c r="E90" s="5">
        <v>65988000000</v>
      </c>
      <c r="F90" s="5">
        <v>64321000000</v>
      </c>
      <c r="G90" s="5">
        <v>63316000000</v>
      </c>
      <c r="I90" s="5">
        <v>64321000000</v>
      </c>
      <c r="J90" s="5">
        <v>59489000000</v>
      </c>
      <c r="K90" s="5">
        <v>41789000000</v>
      </c>
      <c r="L90" s="5">
        <v>49235000000</v>
      </c>
      <c r="M90" s="5">
        <v>53495000000</v>
      </c>
      <c r="N90" s="5">
        <v>45654000000</v>
      </c>
      <c r="O90" s="5">
        <v>16620000000</v>
      </c>
      <c r="P90" s="5">
        <v>23499000000</v>
      </c>
      <c r="Q90" s="5">
        <v>31091000000</v>
      </c>
    </row>
    <row r="91" spans="3:17" ht="15.5" x14ac:dyDescent="0.35">
      <c r="C91" t="s">
        <v>342</v>
      </c>
      <c r="D91" s="5">
        <v>87769000000</v>
      </c>
    </row>
    <row r="92" spans="3:17" ht="15.5" x14ac:dyDescent="0.35">
      <c r="C92" t="s">
        <v>111</v>
      </c>
      <c r="D92" s="5">
        <v>3272330000000</v>
      </c>
      <c r="E92" s="5">
        <v>3101904000000</v>
      </c>
      <c r="F92" s="5">
        <v>3010309000000</v>
      </c>
      <c r="G92" s="5">
        <v>2921969000000</v>
      </c>
      <c r="I92" s="5">
        <v>3010309000000</v>
      </c>
      <c r="J92" s="5">
        <v>2631765000000</v>
      </c>
      <c r="K92" s="5">
        <v>1813840000000</v>
      </c>
      <c r="L92" s="5">
        <v>879842000000</v>
      </c>
      <c r="M92" s="5">
        <v>653306000000</v>
      </c>
      <c r="N92" s="5">
        <v>728317000000</v>
      </c>
      <c r="O92" s="5">
        <v>761951000000</v>
      </c>
      <c r="P92" s="5">
        <v>596025000000</v>
      </c>
      <c r="Q92" s="5">
        <v>455410000000</v>
      </c>
    </row>
    <row r="93" spans="3:17" ht="15.5" x14ac:dyDescent="0.35">
      <c r="C93" t="s">
        <v>225</v>
      </c>
      <c r="D93" s="5">
        <v>97461000000</v>
      </c>
      <c r="E93" s="5">
        <v>92751000000</v>
      </c>
      <c r="F93" s="5">
        <v>91599000000</v>
      </c>
      <c r="G93" s="5">
        <v>91042000000</v>
      </c>
      <c r="I93" s="5">
        <v>91599000000</v>
      </c>
      <c r="J93" s="5">
        <v>88215000000</v>
      </c>
      <c r="K93" s="5">
        <v>110729000000</v>
      </c>
      <c r="L93" s="5">
        <v>79437000000</v>
      </c>
      <c r="M93" s="5">
        <v>79437000000</v>
      </c>
      <c r="N93" s="5">
        <v>79437000000</v>
      </c>
    </row>
    <row r="94" spans="3:17" ht="15.5" x14ac:dyDescent="0.35">
      <c r="C94" t="s">
        <v>228</v>
      </c>
      <c r="D94" s="5">
        <v>6577889000000</v>
      </c>
      <c r="E94" s="5">
        <v>6294838000000</v>
      </c>
      <c r="F94" s="5">
        <v>6047661000000</v>
      </c>
      <c r="G94" s="5">
        <v>5965953000000</v>
      </c>
      <c r="I94" s="5">
        <v>6047661000000</v>
      </c>
      <c r="J94" s="5">
        <v>5743928000000</v>
      </c>
      <c r="K94" s="5">
        <v>4361391000000</v>
      </c>
      <c r="L94" s="5">
        <v>2599884000000</v>
      </c>
      <c r="M94" s="5">
        <v>1815621000000</v>
      </c>
      <c r="N94" s="5">
        <v>1979010000000</v>
      </c>
      <c r="O94" s="5">
        <v>1000110000000</v>
      </c>
      <c r="P94" s="5">
        <v>803998000000</v>
      </c>
      <c r="Q94" s="5">
        <v>647688000000</v>
      </c>
    </row>
    <row r="95" spans="3:17" ht="15.5" x14ac:dyDescent="0.35">
      <c r="C95" t="s">
        <v>115</v>
      </c>
      <c r="D95" s="5">
        <v>15743440000000</v>
      </c>
      <c r="E95" s="5">
        <v>14565520000000</v>
      </c>
      <c r="F95" s="5">
        <v>14179484000000</v>
      </c>
      <c r="G95" s="5">
        <v>13207352000000</v>
      </c>
      <c r="I95" s="5">
        <v>14179484000000</v>
      </c>
      <c r="J95" s="5">
        <v>12839220000000</v>
      </c>
      <c r="K95" s="5">
        <v>10803580000000</v>
      </c>
      <c r="L95" s="5">
        <v>7434287000000</v>
      </c>
      <c r="M95" s="5">
        <v>5319197000000</v>
      </c>
      <c r="N95" s="5">
        <v>5382042000000</v>
      </c>
      <c r="O95" s="5">
        <v>4065631000000</v>
      </c>
      <c r="P95" s="5">
        <v>3645143000000</v>
      </c>
      <c r="Q95" s="5">
        <v>2795382000000</v>
      </c>
    </row>
    <row r="96" spans="3:17" ht="15.5" x14ac:dyDescent="0.35">
      <c r="C96" t="s">
        <v>116</v>
      </c>
    </row>
    <row r="97" spans="3:17" ht="15.5" x14ac:dyDescent="0.35">
      <c r="C97" t="s">
        <v>117</v>
      </c>
    </row>
    <row r="98" spans="3:17" ht="15.5" x14ac:dyDescent="0.35">
      <c r="C98" t="s">
        <v>229</v>
      </c>
      <c r="D98" s="5">
        <v>4316823000000</v>
      </c>
      <c r="E98" s="5">
        <v>3680853000000</v>
      </c>
      <c r="F98" s="5">
        <v>3767066000000</v>
      </c>
      <c r="G98" s="5">
        <v>3392497000000</v>
      </c>
      <c r="I98" s="5">
        <v>3767066000000</v>
      </c>
      <c r="J98" s="5">
        <v>4094055000000</v>
      </c>
      <c r="K98" s="5">
        <v>3663650000000</v>
      </c>
      <c r="L98" s="5">
        <v>2145712000000</v>
      </c>
      <c r="M98" s="5">
        <v>1584602000000</v>
      </c>
      <c r="N98" s="5">
        <v>1824206000000</v>
      </c>
      <c r="O98" s="5">
        <v>845941000000</v>
      </c>
      <c r="P98" s="5">
        <v>1152314000000</v>
      </c>
      <c r="Q98" s="5">
        <v>576114000000</v>
      </c>
    </row>
    <row r="99" spans="3:17" ht="15.5" x14ac:dyDescent="0.35">
      <c r="C99" t="s">
        <v>236</v>
      </c>
      <c r="D99" s="5">
        <v>538435000000</v>
      </c>
      <c r="J99" s="5">
        <v>492139000000</v>
      </c>
      <c r="K99" s="5">
        <v>730805000000</v>
      </c>
      <c r="L99" s="5">
        <v>98679000000</v>
      </c>
      <c r="M99" s="5">
        <v>62246000000</v>
      </c>
      <c r="N99" s="5">
        <v>493256000000</v>
      </c>
      <c r="Q99" s="5">
        <v>25000000000</v>
      </c>
    </row>
    <row r="100" spans="3:17" ht="15.5" x14ac:dyDescent="0.35">
      <c r="C100" t="s">
        <v>230</v>
      </c>
    </row>
    <row r="101" spans="3:17" ht="15.5" x14ac:dyDescent="0.35">
      <c r="C101" t="s">
        <v>231</v>
      </c>
      <c r="D101" s="5">
        <v>1455945000000</v>
      </c>
      <c r="E101" s="5">
        <v>1411354000000</v>
      </c>
      <c r="F101" s="5">
        <v>1522566000000</v>
      </c>
      <c r="G101" s="5">
        <v>1345023000000</v>
      </c>
      <c r="I101" s="5">
        <v>1522566000000</v>
      </c>
      <c r="J101" s="5">
        <v>1370563000000</v>
      </c>
      <c r="K101" s="5">
        <v>906937000000</v>
      </c>
      <c r="L101" s="5">
        <v>668074000000</v>
      </c>
      <c r="M101" s="5">
        <v>518806000000</v>
      </c>
      <c r="N101" s="5">
        <v>477557000000</v>
      </c>
      <c r="O101" s="5">
        <v>404284000000</v>
      </c>
      <c r="P101" s="5">
        <v>301142000000</v>
      </c>
      <c r="Q101" s="5">
        <v>218308000000</v>
      </c>
    </row>
    <row r="102" spans="3:17" ht="15.5" x14ac:dyDescent="0.35">
      <c r="C102" t="s">
        <v>121</v>
      </c>
    </row>
    <row r="103" spans="3:17" ht="15.5" x14ac:dyDescent="0.35">
      <c r="C103" t="s">
        <v>232</v>
      </c>
      <c r="D103" s="5">
        <v>542894000000</v>
      </c>
      <c r="E103" s="5">
        <v>525588000000</v>
      </c>
      <c r="F103" s="5">
        <v>524240000000</v>
      </c>
      <c r="G103" s="5">
        <v>468185000000</v>
      </c>
      <c r="I103" s="5">
        <v>524240000000</v>
      </c>
      <c r="J103" s="5">
        <v>620884000000</v>
      </c>
      <c r="K103" s="5">
        <v>591307000000</v>
      </c>
      <c r="L103" s="5">
        <v>325899000000</v>
      </c>
      <c r="M103" s="5">
        <v>244013000000</v>
      </c>
      <c r="N103" s="5">
        <v>300683000000</v>
      </c>
      <c r="O103" s="5">
        <v>189985000000</v>
      </c>
      <c r="P103" s="5">
        <v>148836000000</v>
      </c>
      <c r="Q103" s="5">
        <v>164673000000</v>
      </c>
    </row>
    <row r="104" spans="3:17" ht="15.5" x14ac:dyDescent="0.35">
      <c r="C104" t="s">
        <v>233</v>
      </c>
      <c r="D104" s="5">
        <v>180044000000</v>
      </c>
      <c r="E104" s="5">
        <v>214190000000</v>
      </c>
      <c r="F104" s="5">
        <v>181292000000</v>
      </c>
      <c r="G104" s="5">
        <v>111594000000</v>
      </c>
      <c r="I104" s="5">
        <v>181292000000</v>
      </c>
      <c r="J104" s="5">
        <v>84408000000</v>
      </c>
      <c r="K104" s="5">
        <v>114976000000</v>
      </c>
      <c r="L104" s="5">
        <v>114586000000</v>
      </c>
      <c r="M104" s="5">
        <v>146218000000</v>
      </c>
      <c r="N104" s="5">
        <v>42778000000</v>
      </c>
      <c r="O104" s="5">
        <v>40960000000</v>
      </c>
      <c r="P104" s="5">
        <v>53356000000</v>
      </c>
      <c r="Q104" s="5">
        <v>48670000000</v>
      </c>
    </row>
    <row r="105" spans="3:17" ht="15.5" x14ac:dyDescent="0.35">
      <c r="C105" t="s">
        <v>120</v>
      </c>
      <c r="D105" s="5">
        <v>655537000000</v>
      </c>
      <c r="E105" s="5">
        <v>703283000000</v>
      </c>
      <c r="F105" s="5">
        <v>722470000000</v>
      </c>
      <c r="G105" s="5">
        <v>601473000000</v>
      </c>
      <c r="I105" s="5">
        <v>722470000000</v>
      </c>
      <c r="J105" s="5">
        <v>607899000000</v>
      </c>
      <c r="K105" s="5">
        <v>530202000000</v>
      </c>
      <c r="L105" s="5">
        <v>353614000000</v>
      </c>
      <c r="M105" s="5">
        <v>202561000000</v>
      </c>
      <c r="N105" s="5">
        <v>111090000000</v>
      </c>
      <c r="O105" s="5">
        <v>194992000000</v>
      </c>
      <c r="P105" s="5">
        <v>157212000000</v>
      </c>
      <c r="Q105" s="5">
        <v>110200000000</v>
      </c>
    </row>
    <row r="106" spans="3:17" ht="15.5" x14ac:dyDescent="0.35">
      <c r="C106" t="s">
        <v>285</v>
      </c>
    </row>
    <row r="107" spans="3:17" ht="15.5" x14ac:dyDescent="0.35">
      <c r="C107" t="s">
        <v>343</v>
      </c>
      <c r="D107" s="5">
        <v>4508000000</v>
      </c>
      <c r="E107" s="5">
        <v>5771000000</v>
      </c>
      <c r="F107" s="5">
        <v>5205000000</v>
      </c>
      <c r="G107" s="5">
        <v>3378000000</v>
      </c>
      <c r="I107" s="5">
        <v>5205000000</v>
      </c>
      <c r="J107" s="5">
        <v>4767000000</v>
      </c>
      <c r="K107" s="5">
        <v>4752000000</v>
      </c>
      <c r="L107" s="5">
        <v>1073000000</v>
      </c>
      <c r="M107" s="5">
        <v>44000000</v>
      </c>
      <c r="N107" s="5">
        <v>1208000000</v>
      </c>
      <c r="O107" s="5">
        <v>1799000000</v>
      </c>
      <c r="P107" s="5">
        <v>2107000000</v>
      </c>
      <c r="Q107" s="5">
        <v>2878000000</v>
      </c>
    </row>
    <row r="108" spans="3:17" ht="15.5" x14ac:dyDescent="0.35">
      <c r="C108" t="s">
        <v>344</v>
      </c>
      <c r="Q108" s="5">
        <v>1095396000000</v>
      </c>
    </row>
    <row r="109" spans="3:17" ht="15.5" x14ac:dyDescent="0.35">
      <c r="C109" t="s">
        <v>288</v>
      </c>
      <c r="D109" s="5">
        <v>817511000000</v>
      </c>
      <c r="E109" s="5">
        <v>814612000000</v>
      </c>
      <c r="F109" s="5">
        <v>805434000000</v>
      </c>
      <c r="G109" s="5">
        <v>857795000000</v>
      </c>
      <c r="I109" s="5">
        <v>805434000000</v>
      </c>
      <c r="J109" s="5">
        <v>901025000000</v>
      </c>
      <c r="K109" s="5">
        <v>772107000000</v>
      </c>
      <c r="L109" s="5">
        <v>568768000000</v>
      </c>
      <c r="M109" s="5">
        <v>393591000000</v>
      </c>
      <c r="N109" s="5">
        <v>390002000000</v>
      </c>
      <c r="O109" s="5">
        <v>2361000000</v>
      </c>
      <c r="P109" s="5">
        <v>471043000000</v>
      </c>
      <c r="Q109" s="5">
        <v>1657000000</v>
      </c>
    </row>
    <row r="110" spans="3:17" ht="15.5" x14ac:dyDescent="0.35">
      <c r="C110" t="s">
        <v>237</v>
      </c>
      <c r="D110" s="5">
        <v>1735845000000</v>
      </c>
      <c r="E110" s="5">
        <v>1603621000000</v>
      </c>
      <c r="F110" s="5">
        <v>1569025000000</v>
      </c>
      <c r="G110" s="5">
        <v>1546274000000</v>
      </c>
      <c r="I110" s="5">
        <v>1569025000000</v>
      </c>
      <c r="J110" s="5">
        <v>1625411000000</v>
      </c>
      <c r="K110" s="5">
        <v>1262575000000</v>
      </c>
      <c r="L110" s="5">
        <v>803101000000</v>
      </c>
      <c r="M110" s="5">
        <v>503680000000</v>
      </c>
      <c r="N110" s="5">
        <v>568709000000</v>
      </c>
      <c r="O110" s="5">
        <v>202646000000</v>
      </c>
      <c r="P110" s="5">
        <v>157523000000</v>
      </c>
      <c r="Q110" s="5">
        <v>1237664000000</v>
      </c>
    </row>
    <row r="111" spans="3:17" ht="15.5" x14ac:dyDescent="0.35">
      <c r="C111" t="s">
        <v>238</v>
      </c>
      <c r="D111" s="5">
        <v>1735845000000</v>
      </c>
      <c r="E111" s="5">
        <v>1603621000000</v>
      </c>
      <c r="F111" s="5">
        <v>1569025000000</v>
      </c>
      <c r="G111" s="5">
        <v>1546274000000</v>
      </c>
      <c r="I111" s="5">
        <v>1569025000000</v>
      </c>
      <c r="J111" s="5">
        <v>1625411000000</v>
      </c>
      <c r="K111" s="5">
        <v>1262575000000</v>
      </c>
      <c r="L111" s="5">
        <v>803101000000</v>
      </c>
      <c r="M111" s="5">
        <v>503680000000</v>
      </c>
      <c r="N111" s="5">
        <v>568709000000</v>
      </c>
      <c r="O111" s="5">
        <v>202646000000</v>
      </c>
      <c r="P111" s="5">
        <v>157523000000</v>
      </c>
      <c r="Q111" s="5">
        <v>1237664000000</v>
      </c>
    </row>
    <row r="112" spans="3:17" ht="15.5" x14ac:dyDescent="0.35">
      <c r="C112" t="s">
        <v>239</v>
      </c>
    </row>
    <row r="113" spans="2:17" ht="15.5" x14ac:dyDescent="0.35">
      <c r="C113" t="s">
        <v>290</v>
      </c>
      <c r="D113" s="5">
        <v>1200437000000</v>
      </c>
      <c r="E113" s="5">
        <v>1096539000000</v>
      </c>
      <c r="F113" s="5">
        <v>1083717000000</v>
      </c>
      <c r="G113" s="5">
        <v>1071353000000</v>
      </c>
      <c r="I113" s="5">
        <v>1083717000000</v>
      </c>
      <c r="J113" s="5">
        <v>1225715000000</v>
      </c>
      <c r="K113" s="5">
        <v>970861000000</v>
      </c>
      <c r="L113" s="5">
        <v>612908000000</v>
      </c>
      <c r="M113" s="5">
        <v>317814000000</v>
      </c>
      <c r="N113" s="5">
        <v>350206000000</v>
      </c>
      <c r="O113" s="5">
        <v>1799000000</v>
      </c>
      <c r="P113" s="5">
        <v>2107000000</v>
      </c>
      <c r="Q113" s="5">
        <v>1098274000000</v>
      </c>
    </row>
    <row r="114" spans="2:17" ht="15.5" x14ac:dyDescent="0.35">
      <c r="C114" t="s">
        <v>240</v>
      </c>
      <c r="D114" s="5">
        <v>153238000000</v>
      </c>
      <c r="E114" s="5">
        <v>142289000000</v>
      </c>
      <c r="F114" s="5">
        <v>134166000000</v>
      </c>
      <c r="G114" s="5">
        <v>132474000000</v>
      </c>
      <c r="I114" s="5">
        <v>134166000000</v>
      </c>
      <c r="J114" s="5">
        <v>86551000000</v>
      </c>
      <c r="K114" s="5">
        <v>34424000000</v>
      </c>
      <c r="L114" s="5">
        <v>1483000000</v>
      </c>
      <c r="M114" s="5">
        <v>323000000</v>
      </c>
      <c r="N114" s="5">
        <v>907000000</v>
      </c>
      <c r="O114" s="5">
        <v>3251000000</v>
      </c>
      <c r="P114" s="5">
        <v>1719000000</v>
      </c>
      <c r="Q114" s="5">
        <v>1416000000</v>
      </c>
    </row>
    <row r="115" spans="2:17" ht="15.5" x14ac:dyDescent="0.35">
      <c r="C115" t="s">
        <v>128</v>
      </c>
      <c r="D115" s="5">
        <v>6052668000000</v>
      </c>
      <c r="E115" s="5">
        <v>5284474000000</v>
      </c>
      <c r="F115" s="5">
        <v>5336091000000</v>
      </c>
      <c r="G115" s="5">
        <v>4938771000000</v>
      </c>
      <c r="I115" s="5">
        <v>5336091000000</v>
      </c>
      <c r="J115" s="5">
        <v>5719466000000</v>
      </c>
      <c r="K115" s="5">
        <v>4926225000000</v>
      </c>
      <c r="L115" s="5">
        <v>2948813000000</v>
      </c>
      <c r="M115" s="5">
        <v>2088282000000</v>
      </c>
      <c r="N115" s="5">
        <v>2392915000000</v>
      </c>
      <c r="O115" s="5">
        <v>1048587000000</v>
      </c>
      <c r="P115" s="5">
        <v>1309837000000</v>
      </c>
      <c r="Q115" s="5">
        <v>1813778000000</v>
      </c>
    </row>
    <row r="116" spans="2:17" ht="15.5" x14ac:dyDescent="0.35">
      <c r="C116" t="s">
        <v>129</v>
      </c>
    </row>
    <row r="117" spans="2:17" ht="15.5" x14ac:dyDescent="0.35">
      <c r="C117" t="s">
        <v>130</v>
      </c>
      <c r="D117" s="5">
        <v>285040000000</v>
      </c>
      <c r="E117" s="5">
        <v>285040000000</v>
      </c>
      <c r="F117" s="5">
        <v>285040000000</v>
      </c>
      <c r="G117" s="5">
        <v>285040000000</v>
      </c>
      <c r="I117" s="5">
        <v>285040000000</v>
      </c>
      <c r="J117" s="5">
        <v>285040000000</v>
      </c>
      <c r="K117" s="5">
        <v>285040000000</v>
      </c>
      <c r="L117" s="5">
        <v>285040000000</v>
      </c>
      <c r="M117" s="5">
        <v>285040000000</v>
      </c>
      <c r="N117" s="5">
        <v>285040000000</v>
      </c>
      <c r="O117" s="5">
        <v>285040000000</v>
      </c>
      <c r="P117" s="5">
        <v>285040000000</v>
      </c>
      <c r="Q117" s="5">
        <v>238000000000</v>
      </c>
    </row>
    <row r="118" spans="2:17" ht="15.5" x14ac:dyDescent="0.35">
      <c r="C118" t="s">
        <v>131</v>
      </c>
      <c r="D118" s="5">
        <v>825655000000</v>
      </c>
      <c r="E118" s="5">
        <v>825655000000</v>
      </c>
      <c r="F118" s="5">
        <v>825655000000</v>
      </c>
      <c r="G118" s="5">
        <v>825655000000</v>
      </c>
      <c r="I118" s="5">
        <v>825655000000</v>
      </c>
      <c r="J118" s="5">
        <v>825655000000</v>
      </c>
      <c r="K118" s="5">
        <v>825655000000</v>
      </c>
      <c r="L118" s="5">
        <v>825655000000</v>
      </c>
      <c r="M118" s="5">
        <v>825655000000</v>
      </c>
      <c r="N118" s="5">
        <v>825655000000</v>
      </c>
      <c r="O118" s="5">
        <v>840912000000</v>
      </c>
      <c r="P118" s="5">
        <v>840912000000</v>
      </c>
      <c r="Q118" s="5">
        <v>-99888000000</v>
      </c>
    </row>
    <row r="119" spans="2:17" ht="15.5" x14ac:dyDescent="0.35">
      <c r="C119" t="s">
        <v>132</v>
      </c>
      <c r="D119" s="5">
        <v>8132090000000</v>
      </c>
      <c r="E119" s="5">
        <v>7852292000000</v>
      </c>
      <c r="F119" s="5">
        <v>7381720000000</v>
      </c>
      <c r="G119" s="5">
        <v>6822978000000</v>
      </c>
      <c r="I119" s="5">
        <v>7381720000000</v>
      </c>
      <c r="J119" s="5">
        <v>5774971000000</v>
      </c>
      <c r="K119" s="5">
        <v>4563493000000</v>
      </c>
      <c r="L119" s="5">
        <v>3301331000000</v>
      </c>
      <c r="M119" s="5">
        <v>2111657000000</v>
      </c>
      <c r="N119" s="5">
        <v>1854269000000</v>
      </c>
      <c r="O119" s="5">
        <v>1888572000000</v>
      </c>
      <c r="P119" s="5">
        <v>1195395000000</v>
      </c>
      <c r="Q119" s="5">
        <v>841984000000</v>
      </c>
    </row>
    <row r="120" spans="2:17" ht="15.5" x14ac:dyDescent="0.35">
      <c r="C120" t="s">
        <v>133</v>
      </c>
      <c r="D120" s="5">
        <v>25000000000</v>
      </c>
      <c r="E120" s="5">
        <v>20000000000</v>
      </c>
      <c r="F120" s="5">
        <v>20000000000</v>
      </c>
      <c r="G120" s="5">
        <v>20000000000</v>
      </c>
      <c r="I120" s="5">
        <v>20000000000</v>
      </c>
      <c r="J120" s="5">
        <v>15000000000</v>
      </c>
      <c r="K120" s="5">
        <v>10000000000</v>
      </c>
      <c r="L120" s="5">
        <v>5000000000</v>
      </c>
      <c r="M120" s="5">
        <v>5000000000</v>
      </c>
      <c r="N120" s="5">
        <v>5000000000</v>
      </c>
      <c r="O120" s="5">
        <v>5000000000</v>
      </c>
      <c r="P120" s="5">
        <v>5000000000</v>
      </c>
      <c r="Q120" s="5">
        <v>5000000000</v>
      </c>
    </row>
    <row r="121" spans="2:17" ht="15.5" x14ac:dyDescent="0.35">
      <c r="C121" t="s">
        <v>134</v>
      </c>
      <c r="D121" s="5">
        <v>8107090000000</v>
      </c>
      <c r="E121" s="5">
        <v>7832292000000</v>
      </c>
      <c r="F121" s="5">
        <v>7361720000000</v>
      </c>
      <c r="G121" s="5">
        <v>6802978000000</v>
      </c>
      <c r="I121" s="5">
        <v>7361720000000</v>
      </c>
      <c r="J121" s="5">
        <v>5759971000000</v>
      </c>
      <c r="K121" s="5">
        <v>4553493000000</v>
      </c>
      <c r="L121" s="5">
        <v>3296331000000</v>
      </c>
      <c r="M121" s="5">
        <v>2106657000000</v>
      </c>
      <c r="N121" s="5">
        <v>1849269000000</v>
      </c>
      <c r="O121" s="5">
        <v>1883572000000</v>
      </c>
      <c r="P121" s="5">
        <v>1190395000000</v>
      </c>
      <c r="Q121" s="5">
        <v>836984000000</v>
      </c>
    </row>
    <row r="122" spans="2:17" ht="15.5" x14ac:dyDescent="0.35">
      <c r="C122" t="s">
        <v>135</v>
      </c>
      <c r="D122" s="5">
        <v>8132090000000</v>
      </c>
      <c r="E122" s="5">
        <v>7852292000000</v>
      </c>
      <c r="F122" s="5">
        <v>7381720000000</v>
      </c>
      <c r="G122" s="5">
        <v>6822978000000</v>
      </c>
      <c r="I122" s="5">
        <v>7381720000000</v>
      </c>
      <c r="J122" s="5">
        <v>5774971000000</v>
      </c>
      <c r="K122" s="5">
        <v>4563493000000</v>
      </c>
      <c r="L122" s="5">
        <v>3301331000000</v>
      </c>
      <c r="M122" s="5">
        <v>2111657000000</v>
      </c>
      <c r="N122" s="5">
        <v>1854269000000</v>
      </c>
      <c r="O122" s="5">
        <v>1888572000000</v>
      </c>
      <c r="P122" s="5">
        <v>1195395000000</v>
      </c>
      <c r="Q122" s="5">
        <v>841984000000</v>
      </c>
    </row>
    <row r="123" spans="2:17" ht="15.5" x14ac:dyDescent="0.35">
      <c r="C123" t="s">
        <v>136</v>
      </c>
      <c r="D123" s="5">
        <v>122261000000</v>
      </c>
      <c r="E123" s="5">
        <v>125925000000</v>
      </c>
      <c r="F123" s="5">
        <v>128296000000</v>
      </c>
      <c r="G123" s="5">
        <v>129913000000</v>
      </c>
      <c r="I123" s="5">
        <v>128296000000</v>
      </c>
      <c r="J123" s="5">
        <v>159152000000</v>
      </c>
      <c r="K123" s="5">
        <v>178699000000</v>
      </c>
      <c r="L123" s="5">
        <v>15018000000</v>
      </c>
      <c r="M123" s="5">
        <v>-122000000</v>
      </c>
      <c r="N123" s="5">
        <v>13335000000</v>
      </c>
      <c r="O123" s="5">
        <v>2507000000</v>
      </c>
      <c r="P123" s="5">
        <v>2412000000</v>
      </c>
      <c r="Q123" s="5">
        <v>4000000</v>
      </c>
    </row>
    <row r="124" spans="2:17" ht="15.5" x14ac:dyDescent="0.35">
      <c r="C124" t="s">
        <v>10</v>
      </c>
      <c r="D124" s="5">
        <v>9690772000000</v>
      </c>
      <c r="E124" s="5">
        <v>9281046000000</v>
      </c>
      <c r="F124" s="5">
        <v>8843393000000</v>
      </c>
      <c r="G124" s="5">
        <v>8268581000000</v>
      </c>
      <c r="I124" s="5">
        <v>8843393000000</v>
      </c>
      <c r="J124" s="5">
        <v>7119754000000</v>
      </c>
      <c r="K124" s="5">
        <v>5877355000000</v>
      </c>
      <c r="L124" s="5">
        <v>4485474000000</v>
      </c>
      <c r="M124" s="5">
        <v>3230915000000</v>
      </c>
      <c r="N124" s="5">
        <v>2989127000000</v>
      </c>
      <c r="O124" s="5">
        <v>3017044000000</v>
      </c>
      <c r="P124" s="5">
        <v>2335306000000</v>
      </c>
      <c r="Q124" s="5">
        <v>981604000000</v>
      </c>
    </row>
    <row r="125" spans="2:17" ht="15.5" x14ac:dyDescent="0.35">
      <c r="C125" t="s">
        <v>137</v>
      </c>
      <c r="D125" s="5">
        <v>15743440000000</v>
      </c>
      <c r="E125" s="5">
        <v>14565520000000</v>
      </c>
      <c r="F125" s="5">
        <v>14179484000000</v>
      </c>
      <c r="G125" s="5">
        <v>13207352000000</v>
      </c>
      <c r="I125" s="5">
        <v>14179484000000</v>
      </c>
      <c r="J125" s="5">
        <v>12839220000000</v>
      </c>
      <c r="K125" s="5">
        <v>10803580000000</v>
      </c>
      <c r="L125" s="5">
        <v>7434287000000</v>
      </c>
      <c r="M125" s="5">
        <v>5319197000000</v>
      </c>
      <c r="N125" s="5">
        <v>5382042000000</v>
      </c>
      <c r="O125" s="5">
        <v>4065631000000</v>
      </c>
      <c r="P125" s="5">
        <v>3645143000000</v>
      </c>
      <c r="Q125" s="5">
        <v>2795382000000</v>
      </c>
    </row>
    <row r="126" spans="2:17" ht="15.5" x14ac:dyDescent="0.35">
      <c r="C126" t="s">
        <v>138</v>
      </c>
      <c r="D126" s="5">
        <v>28504000000</v>
      </c>
      <c r="E126" s="5">
        <v>28504000000</v>
      </c>
      <c r="F126" s="5">
        <v>28504000000</v>
      </c>
      <c r="G126" s="5">
        <v>28504000000</v>
      </c>
      <c r="I126" s="5">
        <v>28504000000</v>
      </c>
      <c r="J126" s="5">
        <v>28504000000</v>
      </c>
      <c r="K126" s="5">
        <v>28504000000</v>
      </c>
      <c r="L126" s="5">
        <v>2850400000</v>
      </c>
      <c r="M126" s="5">
        <v>2850400000</v>
      </c>
      <c r="N126" s="5">
        <v>2850400000</v>
      </c>
      <c r="O126" s="5">
        <v>2850400000</v>
      </c>
      <c r="P126" s="5">
        <v>2850400000</v>
      </c>
      <c r="Q126" s="5">
        <v>238000</v>
      </c>
    </row>
    <row r="128" spans="2:17" ht="15.5" x14ac:dyDescent="0.35">
      <c r="B128" t="s">
        <v>139</v>
      </c>
      <c r="C128" t="s">
        <v>140</v>
      </c>
      <c r="D128" s="5">
        <v>290018000000</v>
      </c>
      <c r="E128" s="5">
        <v>601825000000</v>
      </c>
      <c r="F128" s="5">
        <v>1332442000000</v>
      </c>
      <c r="G128" s="5">
        <v>776087000000</v>
      </c>
      <c r="I128" s="5">
        <v>3215166000000</v>
      </c>
      <c r="J128" s="5">
        <v>2873934000000</v>
      </c>
      <c r="K128" s="5">
        <v>1281842000000</v>
      </c>
      <c r="L128" s="5">
        <v>1645770000000</v>
      </c>
      <c r="M128" s="5">
        <v>884104000000</v>
      </c>
      <c r="N128" s="5">
        <v>22678000000</v>
      </c>
      <c r="O128" s="5">
        <v>823703000000</v>
      </c>
      <c r="P128" s="5">
        <v>543567000000</v>
      </c>
      <c r="Q128" s="5">
        <v>500581000000</v>
      </c>
    </row>
    <row r="129" spans="3:17" ht="15.5" x14ac:dyDescent="0.35">
      <c r="C129" t="s">
        <v>241</v>
      </c>
      <c r="D129" s="5">
        <v>5123214000000</v>
      </c>
      <c r="E129" s="5">
        <v>5044565000000</v>
      </c>
      <c r="F129" s="5">
        <v>5241062000000</v>
      </c>
      <c r="G129" s="5">
        <v>5142641000000</v>
      </c>
      <c r="I129" s="5">
        <v>19288257000000</v>
      </c>
      <c r="J129" s="5">
        <v>17316238000000</v>
      </c>
      <c r="K129" s="5">
        <v>13428260000000</v>
      </c>
      <c r="L129" s="5">
        <v>9700582000000</v>
      </c>
      <c r="M129" s="5">
        <v>6019897000000</v>
      </c>
      <c r="N129" s="5">
        <v>4732247000000</v>
      </c>
      <c r="O129" s="5">
        <v>7450312000000</v>
      </c>
      <c r="P129" s="5">
        <v>6302868000000</v>
      </c>
      <c r="Q129" s="5">
        <v>5039299000000</v>
      </c>
    </row>
    <row r="130" spans="3:17" ht="15.5" x14ac:dyDescent="0.35">
      <c r="C130" t="s">
        <v>345</v>
      </c>
      <c r="D130" s="5">
        <v>-538571000000</v>
      </c>
      <c r="E130" s="5">
        <v>-670327000000</v>
      </c>
      <c r="F130" s="5">
        <v>-452653000000</v>
      </c>
      <c r="G130" s="5">
        <v>-472540000000</v>
      </c>
      <c r="I130" s="5">
        <v>-1999116000000</v>
      </c>
      <c r="J130" s="5">
        <v>-1782918000000</v>
      </c>
      <c r="K130" s="5">
        <v>-1447305000000</v>
      </c>
      <c r="L130" s="5">
        <v>-979637000000</v>
      </c>
      <c r="M130" s="5">
        <v>-711120000000</v>
      </c>
      <c r="N130" s="5">
        <v>-704726000000</v>
      </c>
      <c r="O130" s="5">
        <v>-783681000000</v>
      </c>
      <c r="P130" s="5">
        <v>-640052000000</v>
      </c>
      <c r="Q130" s="5">
        <v>-542956000000</v>
      </c>
    </row>
    <row r="131" spans="3:17" ht="15.5" x14ac:dyDescent="0.35">
      <c r="C131" t="s">
        <v>242</v>
      </c>
      <c r="D131" s="5">
        <v>-3239850000000</v>
      </c>
      <c r="E131" s="5">
        <v>-2850377000000</v>
      </c>
      <c r="F131" s="5">
        <v>-2502507000000</v>
      </c>
      <c r="G131" s="5">
        <v>-2937626000000</v>
      </c>
      <c r="I131" s="5">
        <v>-10488374000000</v>
      </c>
      <c r="J131" s="5">
        <v>-9405508000000</v>
      </c>
      <c r="K131" s="5">
        <v>-8088264000000</v>
      </c>
      <c r="L131" s="5">
        <v>-5410579000000</v>
      </c>
      <c r="M131" s="5">
        <v>-3424244000000</v>
      </c>
      <c r="N131" s="5">
        <v>-3225426000000</v>
      </c>
      <c r="O131" s="5">
        <v>-4100476000000</v>
      </c>
      <c r="P131" s="5">
        <v>-3681757000000</v>
      </c>
      <c r="Q131" s="5">
        <v>-2795095000000</v>
      </c>
    </row>
    <row r="132" spans="3:17" ht="15.5" x14ac:dyDescent="0.35">
      <c r="C132" t="s">
        <v>294</v>
      </c>
      <c r="D132" s="5">
        <v>-886964000000</v>
      </c>
      <c r="E132" s="5">
        <v>-764595000000</v>
      </c>
      <c r="F132" s="5">
        <v>-819120000000</v>
      </c>
      <c r="G132" s="5">
        <v>-824485000000</v>
      </c>
      <c r="I132" s="5">
        <v>-3052173000000</v>
      </c>
      <c r="J132" s="5">
        <v>-2700917000000</v>
      </c>
      <c r="K132" s="5">
        <v>-2140045000000</v>
      </c>
      <c r="L132" s="5">
        <v>-1364164000000</v>
      </c>
      <c r="M132" s="5">
        <v>-969433000000</v>
      </c>
      <c r="N132" s="5">
        <v>-640801000000</v>
      </c>
      <c r="O132" s="5">
        <v>-1499444000000</v>
      </c>
      <c r="P132" s="5">
        <v>-1200672000000</v>
      </c>
      <c r="Q132" s="5">
        <v>-1023275000000</v>
      </c>
    </row>
    <row r="133" spans="3:17" ht="15.5" x14ac:dyDescent="0.35">
      <c r="C133" t="s">
        <v>298</v>
      </c>
      <c r="F133" s="5">
        <v>3776000000</v>
      </c>
      <c r="G133" s="5">
        <v>10683000000</v>
      </c>
      <c r="I133" s="5">
        <v>20248000000</v>
      </c>
      <c r="J133" s="5">
        <v>19463000000</v>
      </c>
      <c r="K133" s="5">
        <v>5834000000</v>
      </c>
      <c r="L133" s="5">
        <v>109049000000</v>
      </c>
      <c r="M133" s="5">
        <v>21123000000</v>
      </c>
      <c r="N133" s="5">
        <v>8070000000</v>
      </c>
      <c r="O133" s="5">
        <v>50202000000</v>
      </c>
      <c r="P133" s="5">
        <v>8458000000</v>
      </c>
      <c r="Q133" s="5">
        <v>5900000000</v>
      </c>
    </row>
    <row r="134" spans="3:17" ht="15.5" x14ac:dyDescent="0.35">
      <c r="C134" t="s">
        <v>346</v>
      </c>
      <c r="D134" s="5">
        <v>-3635000000</v>
      </c>
      <c r="E134" s="5">
        <v>-3791000000</v>
      </c>
      <c r="F134" s="5">
        <v>-4212000000</v>
      </c>
      <c r="G134" s="5">
        <v>-8465000000</v>
      </c>
      <c r="I134" s="5">
        <v>-30809000000</v>
      </c>
      <c r="J134" s="5">
        <v>-68608000000</v>
      </c>
      <c r="K134" s="5">
        <v>-26040000000</v>
      </c>
      <c r="L134" s="5">
        <v>-14435000000</v>
      </c>
      <c r="M134" s="5">
        <v>-36239000000</v>
      </c>
    </row>
    <row r="135" spans="3:17" ht="15.5" x14ac:dyDescent="0.35">
      <c r="C135" t="s">
        <v>148</v>
      </c>
      <c r="D135" s="5">
        <v>-167811000000</v>
      </c>
      <c r="E135" s="5">
        <v>-157441000000</v>
      </c>
      <c r="F135" s="5">
        <v>-138116000000</v>
      </c>
      <c r="G135" s="5">
        <v>-142586000000</v>
      </c>
      <c r="I135" s="5">
        <v>-553676000000</v>
      </c>
      <c r="J135" s="5">
        <v>-572424000000</v>
      </c>
      <c r="K135" s="5">
        <v>-476638000000</v>
      </c>
      <c r="L135" s="5">
        <v>-409481000000</v>
      </c>
      <c r="M135" s="5">
        <v>-52119000000</v>
      </c>
      <c r="N135" s="5">
        <v>-109710000000</v>
      </c>
      <c r="O135" s="5">
        <v>-282587000000</v>
      </c>
      <c r="P135" s="5">
        <v>-240210000000</v>
      </c>
      <c r="Q135" s="5">
        <v>-171510000000</v>
      </c>
    </row>
    <row r="136" spans="3:17" ht="15.5" x14ac:dyDescent="0.35">
      <c r="C136" t="s">
        <v>149</v>
      </c>
      <c r="D136" s="5">
        <v>270961000000</v>
      </c>
      <c r="E136" s="5">
        <v>-301565000000</v>
      </c>
      <c r="F136" s="5">
        <v>705466000000</v>
      </c>
      <c r="G136" s="5">
        <v>-1775774000000</v>
      </c>
      <c r="I136" s="5">
        <v>-1759697000000</v>
      </c>
      <c r="J136" s="5">
        <v>-1519515000000</v>
      </c>
      <c r="K136" s="5">
        <v>-214183000000</v>
      </c>
      <c r="L136" s="5">
        <v>-536680000000</v>
      </c>
      <c r="M136" s="5">
        <v>-702077000000</v>
      </c>
      <c r="N136" s="5">
        <v>221292000000</v>
      </c>
      <c r="O136" s="5">
        <v>-454191000000</v>
      </c>
      <c r="P136" s="5">
        <v>-34099000000</v>
      </c>
      <c r="Q136" s="5">
        <v>-821528000000</v>
      </c>
    </row>
    <row r="137" spans="3:17" ht="15.5" x14ac:dyDescent="0.35">
      <c r="C137" t="s">
        <v>150</v>
      </c>
      <c r="D137" s="5">
        <v>-824066000000</v>
      </c>
      <c r="E137" s="5">
        <v>-334575000000</v>
      </c>
      <c r="F137" s="5">
        <v>-226128000000</v>
      </c>
      <c r="G137" s="5">
        <v>-288237000000</v>
      </c>
      <c r="I137" s="5">
        <v>-1031090000000</v>
      </c>
      <c r="J137" s="5">
        <v>-1408010000000</v>
      </c>
      <c r="K137" s="5">
        <v>-1306798000000</v>
      </c>
      <c r="L137" s="5">
        <v>-429867000000</v>
      </c>
      <c r="M137" s="5">
        <v>-118961000000</v>
      </c>
      <c r="N137" s="5">
        <v>-190587000000</v>
      </c>
      <c r="O137" s="5">
        <v>-301494000000</v>
      </c>
      <c r="P137" s="5">
        <v>-280029000000</v>
      </c>
      <c r="Q137" s="5">
        <v>-178965000000</v>
      </c>
    </row>
    <row r="138" spans="3:17" ht="15.5" x14ac:dyDescent="0.35">
      <c r="C138" t="s">
        <v>152</v>
      </c>
      <c r="D138" s="5">
        <v>3924000000</v>
      </c>
      <c r="E138" s="5">
        <v>5766000000</v>
      </c>
      <c r="F138" s="5">
        <v>1374000000</v>
      </c>
      <c r="G138" s="5">
        <v>3304000000</v>
      </c>
      <c r="I138" s="5">
        <v>10501000000</v>
      </c>
      <c r="J138" s="5">
        <v>14079000000</v>
      </c>
      <c r="K138" s="5">
        <v>10446000000</v>
      </c>
      <c r="L138" s="5">
        <v>13259000000</v>
      </c>
      <c r="M138" s="5">
        <v>6182000000</v>
      </c>
      <c r="N138" s="5">
        <v>16617000000</v>
      </c>
      <c r="O138" s="5">
        <v>11373000000</v>
      </c>
      <c r="P138" s="5">
        <v>9357000000</v>
      </c>
      <c r="Q138" s="5">
        <v>4995000000</v>
      </c>
    </row>
    <row r="139" spans="3:17" ht="15.5" x14ac:dyDescent="0.35">
      <c r="C139" t="s">
        <v>336</v>
      </c>
    </row>
    <row r="140" spans="3:17" ht="15.5" x14ac:dyDescent="0.35">
      <c r="C140" t="s">
        <v>347</v>
      </c>
      <c r="D140" s="5">
        <v>2179000000</v>
      </c>
      <c r="E140" s="5">
        <v>690000000</v>
      </c>
      <c r="F140" s="5">
        <v>613000000</v>
      </c>
      <c r="G140" s="5">
        <v>72000000</v>
      </c>
      <c r="I140" s="5">
        <v>4175000000</v>
      </c>
      <c r="J140" s="5">
        <v>5392000000</v>
      </c>
      <c r="K140" s="5">
        <v>2162000000</v>
      </c>
      <c r="L140" s="5">
        <v>253000000</v>
      </c>
      <c r="M140" s="5">
        <v>919000000</v>
      </c>
      <c r="N140" s="5">
        <v>1943000000</v>
      </c>
      <c r="O140" s="5">
        <v>1083000000</v>
      </c>
      <c r="P140" s="5">
        <v>4374000000</v>
      </c>
      <c r="Q140" s="5">
        <v>6176000000</v>
      </c>
    </row>
    <row r="141" spans="3:17" ht="15.5" x14ac:dyDescent="0.35">
      <c r="C141" t="s">
        <v>348</v>
      </c>
      <c r="D141" s="5">
        <v>87500000000</v>
      </c>
      <c r="E141" s="5">
        <v>-87500000000</v>
      </c>
      <c r="K141" s="5">
        <v>-5000000000</v>
      </c>
    </row>
    <row r="142" spans="3:17" ht="15.5" x14ac:dyDescent="0.35">
      <c r="C142" t="s">
        <v>253</v>
      </c>
      <c r="D142" s="5">
        <v>-4171000000</v>
      </c>
      <c r="E142" s="5">
        <v>-7323000000</v>
      </c>
      <c r="F142" s="5">
        <v>20786000000</v>
      </c>
      <c r="G142" s="5">
        <v>-15099000000</v>
      </c>
      <c r="I142" s="5">
        <v>-17805000000</v>
      </c>
      <c r="J142" s="5">
        <v>-54653000000</v>
      </c>
      <c r="K142" s="5">
        <v>-16300000000</v>
      </c>
      <c r="L142" s="5">
        <v>-34269000000</v>
      </c>
      <c r="M142" s="5">
        <v>-4831000000</v>
      </c>
      <c r="N142" s="5">
        <v>-2221000000</v>
      </c>
      <c r="O142" s="5">
        <v>-2226000000</v>
      </c>
      <c r="P142" s="5">
        <v>-3334000000</v>
      </c>
      <c r="Q142" s="5">
        <v>-3950000000</v>
      </c>
    </row>
    <row r="143" spans="3:17" ht="15.5" x14ac:dyDescent="0.35">
      <c r="C143" t="s">
        <v>349</v>
      </c>
      <c r="D143" s="5">
        <v>-22533000000</v>
      </c>
      <c r="E143" s="5">
        <v>-17365000000</v>
      </c>
      <c r="F143" s="5">
        <v>-20669000000</v>
      </c>
      <c r="G143" s="5">
        <v>-19131000000</v>
      </c>
      <c r="I143" s="5">
        <v>-76632000000</v>
      </c>
      <c r="J143" s="5">
        <v>-93199000000</v>
      </c>
      <c r="K143" s="5">
        <v>-120497000000</v>
      </c>
      <c r="L143" s="5">
        <v>-68273000000</v>
      </c>
      <c r="M143" s="5">
        <v>-13672000000</v>
      </c>
      <c r="N143" s="5">
        <v>-1509000000</v>
      </c>
      <c r="O143" s="5">
        <v>-28762000000</v>
      </c>
      <c r="P143" s="5">
        <v>-19088000000</v>
      </c>
      <c r="Q143" s="5">
        <v>-21305000000</v>
      </c>
    </row>
    <row r="144" spans="3:17" ht="15.5" x14ac:dyDescent="0.35">
      <c r="C144" t="s">
        <v>273</v>
      </c>
      <c r="L144" s="5">
        <v>-31873000000</v>
      </c>
      <c r="M144" s="5">
        <v>-39908000000</v>
      </c>
      <c r="N144" s="5">
        <v>-43948000000</v>
      </c>
      <c r="O144" s="5">
        <v>-41193000000</v>
      </c>
      <c r="P144" s="5">
        <v>-39187000000</v>
      </c>
      <c r="Q144" s="5">
        <v>-23742000000</v>
      </c>
    </row>
    <row r="145" spans="3:17" ht="15.5" x14ac:dyDescent="0.35">
      <c r="C145" t="s">
        <v>350</v>
      </c>
    </row>
    <row r="146" spans="3:17" ht="15.5" x14ac:dyDescent="0.35">
      <c r="C146" t="s">
        <v>106</v>
      </c>
      <c r="D146" s="5">
        <v>-87500000000</v>
      </c>
    </row>
    <row r="147" spans="3:17" ht="15.5" x14ac:dyDescent="0.35">
      <c r="C147" t="s">
        <v>351</v>
      </c>
    </row>
    <row r="148" spans="3:17" ht="15.5" x14ac:dyDescent="0.35">
      <c r="C148" t="s">
        <v>352</v>
      </c>
      <c r="D148" s="5">
        <v>-528299000000</v>
      </c>
    </row>
    <row r="149" spans="3:17" ht="15.5" x14ac:dyDescent="0.35">
      <c r="C149" t="s">
        <v>353</v>
      </c>
      <c r="J149" s="5">
        <v>-79400000000</v>
      </c>
    </row>
    <row r="150" spans="3:17" ht="15.5" x14ac:dyDescent="0.35">
      <c r="C150" t="s">
        <v>158</v>
      </c>
      <c r="D150" s="5">
        <v>-240671000000</v>
      </c>
      <c r="E150" s="5">
        <v>-108791000000</v>
      </c>
      <c r="F150" s="5">
        <v>-204036000000</v>
      </c>
      <c r="G150" s="5">
        <v>-261365000000</v>
      </c>
      <c r="I150" s="5">
        <v>-704346000000</v>
      </c>
      <c r="J150" s="5">
        <v>-941014000000</v>
      </c>
      <c r="K150" s="5">
        <v>-816442000000</v>
      </c>
      <c r="L150" s="5">
        <v>-340837000000</v>
      </c>
      <c r="M150" s="5">
        <v>-107559000000</v>
      </c>
      <c r="N150" s="5">
        <v>-104092000000</v>
      </c>
      <c r="O150" s="5">
        <v>-282962000000</v>
      </c>
      <c r="P150" s="5">
        <v>-252913000000</v>
      </c>
      <c r="Q150" s="5">
        <v>-164881000000</v>
      </c>
    </row>
    <row r="151" spans="3:17" ht="15.5" x14ac:dyDescent="0.35">
      <c r="C151" t="s">
        <v>354</v>
      </c>
      <c r="P151" s="5">
        <v>-18500000000</v>
      </c>
    </row>
    <row r="152" spans="3:17" ht="15.5" x14ac:dyDescent="0.35">
      <c r="C152" t="s">
        <v>355</v>
      </c>
      <c r="J152" s="5">
        <v>-586000000</v>
      </c>
      <c r="K152" s="5">
        <v>-232849000000</v>
      </c>
      <c r="N152" s="5">
        <v>-101325000000</v>
      </c>
      <c r="P152" s="5">
        <v>75000000</v>
      </c>
    </row>
    <row r="153" spans="3:17" ht="15.5" x14ac:dyDescent="0.35">
      <c r="C153" t="s">
        <v>161</v>
      </c>
      <c r="D153" s="5">
        <v>270961000000</v>
      </c>
      <c r="E153" s="5">
        <v>-301565000000</v>
      </c>
      <c r="F153" s="5">
        <v>705466000000</v>
      </c>
      <c r="G153" s="5">
        <v>-1775774000000</v>
      </c>
      <c r="I153" s="5">
        <v>-1759697000000</v>
      </c>
      <c r="J153" s="5">
        <v>-1519515000000</v>
      </c>
      <c r="K153" s="5">
        <v>-214183000000</v>
      </c>
      <c r="L153" s="5">
        <v>-536680000000</v>
      </c>
      <c r="M153" s="5">
        <v>-702077000000</v>
      </c>
      <c r="N153" s="5">
        <v>221292000000</v>
      </c>
      <c r="O153" s="5">
        <v>-454191000000</v>
      </c>
      <c r="P153" s="5">
        <v>-34099000000</v>
      </c>
      <c r="Q153" s="5">
        <v>-821528000000</v>
      </c>
    </row>
    <row r="154" spans="3:17" ht="15.5" x14ac:dyDescent="0.35">
      <c r="C154" t="s">
        <v>356</v>
      </c>
      <c r="P154" s="5">
        <v>987840000000</v>
      </c>
    </row>
    <row r="155" spans="3:17" ht="15.5" x14ac:dyDescent="0.35">
      <c r="C155" t="s">
        <v>357</v>
      </c>
      <c r="L155" s="5">
        <v>-4318000000</v>
      </c>
      <c r="M155" s="5">
        <v>1445000000</v>
      </c>
      <c r="N155" s="5">
        <v>26333000000</v>
      </c>
      <c r="O155" s="5">
        <v>66105000000</v>
      </c>
      <c r="P155" s="5">
        <v>-71353000000</v>
      </c>
      <c r="Q155" s="5">
        <v>-102786000000</v>
      </c>
    </row>
    <row r="156" spans="3:17" ht="15.5" x14ac:dyDescent="0.35">
      <c r="C156" t="s">
        <v>358</v>
      </c>
      <c r="D156" s="5">
        <v>526748000000</v>
      </c>
      <c r="F156" s="5">
        <v>1004278000000</v>
      </c>
      <c r="G156" s="5">
        <v>-996782000000</v>
      </c>
      <c r="I156" s="5">
        <v>1004278000000</v>
      </c>
      <c r="J156" s="5">
        <v>1232633000000</v>
      </c>
      <c r="K156" s="5">
        <v>1750681000000</v>
      </c>
      <c r="L156" s="5">
        <v>112070000000</v>
      </c>
      <c r="M156" s="5">
        <v>273004000000</v>
      </c>
      <c r="N156" s="5">
        <v>1140727000000</v>
      </c>
      <c r="O156" s="5">
        <v>350000000000</v>
      </c>
    </row>
    <row r="157" spans="3:17" ht="15.5" x14ac:dyDescent="0.35">
      <c r="C157" t="s">
        <v>313</v>
      </c>
      <c r="F157" s="5">
        <v>-6357000000</v>
      </c>
      <c r="G157" s="5">
        <v>-349595000000</v>
      </c>
      <c r="I157" s="5">
        <v>-1509366000000</v>
      </c>
      <c r="J157" s="5">
        <v>-1497701000000</v>
      </c>
      <c r="K157" s="5">
        <v>-1125746000000</v>
      </c>
      <c r="L157" s="5">
        <v>-79410000000</v>
      </c>
      <c r="M157" s="5">
        <v>-700155000000</v>
      </c>
      <c r="N157" s="5">
        <v>-732270000000</v>
      </c>
      <c r="O157" s="5">
        <v>-350000000000</v>
      </c>
      <c r="P157" s="5">
        <v>-25000000000</v>
      </c>
      <c r="Q157" s="5">
        <v>-395000000000</v>
      </c>
    </row>
    <row r="158" spans="3:17" ht="15.5" x14ac:dyDescent="0.35">
      <c r="C158" t="s">
        <v>359</v>
      </c>
      <c r="J158" s="5">
        <v>-80720000000</v>
      </c>
    </row>
    <row r="159" spans="3:17" ht="15.5" x14ac:dyDescent="0.35">
      <c r="C159" t="s">
        <v>168</v>
      </c>
      <c r="D159" s="5">
        <v>-250258000000</v>
      </c>
      <c r="E159" s="5">
        <v>-295390000000</v>
      </c>
      <c r="F159" s="5">
        <v>-293094000000</v>
      </c>
      <c r="G159" s="5">
        <v>-276986000000</v>
      </c>
      <c r="I159" s="5">
        <v>-1081499000000</v>
      </c>
      <c r="J159" s="5">
        <v>-954347000000</v>
      </c>
      <c r="K159" s="5">
        <v>-850773000000</v>
      </c>
      <c r="L159" s="5">
        <v>-526150000000</v>
      </c>
      <c r="M159" s="5">
        <v>-213940000000</v>
      </c>
      <c r="N159" s="5">
        <v>-184827000000</v>
      </c>
    </row>
    <row r="160" spans="3:17" ht="15.5" x14ac:dyDescent="0.35">
      <c r="C160" t="s">
        <v>360</v>
      </c>
      <c r="O160" s="5">
        <v>-479103000000</v>
      </c>
      <c r="P160" s="5">
        <v>-888897000000</v>
      </c>
      <c r="Q160" s="5">
        <v>-90000000000</v>
      </c>
    </row>
    <row r="161" spans="2:17" ht="15.5" x14ac:dyDescent="0.35">
      <c r="C161" t="s">
        <v>361</v>
      </c>
      <c r="G161" s="5">
        <v>-114016000000</v>
      </c>
      <c r="I161" s="5">
        <v>-114016000000</v>
      </c>
      <c r="J161" s="5">
        <v>-142520000000</v>
      </c>
      <c r="K161" s="5">
        <v>-114016000000</v>
      </c>
      <c r="Q161" s="5">
        <v>-210000000000</v>
      </c>
    </row>
    <row r="162" spans="2:17" ht="15.5" x14ac:dyDescent="0.35">
      <c r="C162" t="s">
        <v>274</v>
      </c>
    </row>
    <row r="163" spans="2:17" ht="15.5" x14ac:dyDescent="0.35">
      <c r="C163" t="s">
        <v>362</v>
      </c>
      <c r="G163" s="5">
        <v>-11000000</v>
      </c>
      <c r="I163" s="5">
        <v>-11000000</v>
      </c>
      <c r="J163" s="5">
        <v>-3000000</v>
      </c>
    </row>
    <row r="164" spans="2:17" ht="15.5" x14ac:dyDescent="0.35">
      <c r="C164" t="s">
        <v>277</v>
      </c>
      <c r="D164" s="5">
        <v>-3000000</v>
      </c>
      <c r="I164" s="5">
        <v>-2000000</v>
      </c>
      <c r="J164" s="5">
        <v>-4000000</v>
      </c>
      <c r="K164" s="5">
        <v>-1000000</v>
      </c>
      <c r="N164" s="5">
        <v>-1000000</v>
      </c>
    </row>
    <row r="165" spans="2:17" ht="15.5" x14ac:dyDescent="0.35">
      <c r="C165" t="s">
        <v>363</v>
      </c>
      <c r="G165" s="5">
        <v>-28289000000</v>
      </c>
      <c r="I165" s="5">
        <v>-28289000000</v>
      </c>
      <c r="J165" s="5">
        <v>-8245000000</v>
      </c>
    </row>
    <row r="166" spans="2:17" ht="15.5" x14ac:dyDescent="0.35">
      <c r="C166" t="s">
        <v>173</v>
      </c>
      <c r="D166" s="5">
        <v>-263087000000</v>
      </c>
      <c r="E166" s="5">
        <v>-34315000000</v>
      </c>
      <c r="F166" s="5">
        <v>804649000000</v>
      </c>
      <c r="G166" s="5">
        <v>-287959000000</v>
      </c>
      <c r="I166" s="5">
        <v>417213000000</v>
      </c>
      <c r="J166" s="5">
        <v>-58620000000</v>
      </c>
      <c r="K166" s="5">
        <v>-242393000000</v>
      </c>
      <c r="L166" s="5">
        <v>679223000000</v>
      </c>
      <c r="M166" s="5">
        <v>63066000000</v>
      </c>
      <c r="N166" s="5">
        <v>53383000000</v>
      </c>
      <c r="O166" s="5">
        <v>68018000000</v>
      </c>
      <c r="P166" s="5">
        <v>229439000000</v>
      </c>
      <c r="Q166" s="5">
        <v>-89912000000</v>
      </c>
    </row>
    <row r="167" spans="2:17" ht="15.5" x14ac:dyDescent="0.35">
      <c r="C167" t="s">
        <v>176</v>
      </c>
      <c r="E167" s="5">
        <v>1457837000000</v>
      </c>
      <c r="I167" s="5">
        <v>1040624000000</v>
      </c>
      <c r="J167" s="5">
        <v>1099244000000</v>
      </c>
      <c r="K167" s="5">
        <v>1341637000000</v>
      </c>
      <c r="L167" s="5">
        <v>662414000000</v>
      </c>
      <c r="M167" s="5">
        <v>599348000000</v>
      </c>
      <c r="N167" s="5">
        <v>545965000000</v>
      </c>
      <c r="O167" s="5">
        <v>467205000000</v>
      </c>
      <c r="P167" s="5">
        <v>237766000000</v>
      </c>
      <c r="Q167" s="5">
        <v>327678000000</v>
      </c>
    </row>
    <row r="168" spans="2:17" ht="15.5" x14ac:dyDescent="0.35">
      <c r="C168" t="s">
        <v>364</v>
      </c>
    </row>
    <row r="169" spans="2:17" ht="15.5" x14ac:dyDescent="0.35">
      <c r="C169" t="s">
        <v>177</v>
      </c>
      <c r="D169" s="5">
        <v>-263087000000</v>
      </c>
      <c r="E169" s="5">
        <v>1423522000000</v>
      </c>
      <c r="F169" s="5">
        <v>804649000000</v>
      </c>
      <c r="G169" s="5">
        <v>-287959000000</v>
      </c>
      <c r="I169" s="5">
        <v>1457837000000</v>
      </c>
      <c r="J169" s="5">
        <v>1040624000000</v>
      </c>
      <c r="K169" s="5">
        <v>1099244000000</v>
      </c>
      <c r="L169" s="5">
        <v>1341637000000</v>
      </c>
      <c r="M169" s="5">
        <v>662414000000</v>
      </c>
      <c r="N169" s="5">
        <v>599348000000</v>
      </c>
      <c r="O169" s="5">
        <v>535223000000</v>
      </c>
      <c r="P169" s="5">
        <v>467205000000</v>
      </c>
      <c r="Q169" s="5">
        <v>237766000000</v>
      </c>
    </row>
    <row r="171" spans="2:17" ht="15.5" x14ac:dyDescent="0.35">
      <c r="B171" t="s">
        <v>178</v>
      </c>
      <c r="C171" t="s">
        <v>12</v>
      </c>
      <c r="D171" s="5">
        <v>28500000000</v>
      </c>
      <c r="E171" s="5">
        <v>28500000000</v>
      </c>
      <c r="F171" s="5">
        <v>28500000000</v>
      </c>
      <c r="G171" s="5">
        <v>28500000000</v>
      </c>
      <c r="I171" s="5">
        <v>28500000000</v>
      </c>
      <c r="J171" s="5">
        <v>28500000000</v>
      </c>
      <c r="K171" s="5">
        <v>28500000000</v>
      </c>
      <c r="L171" s="5">
        <v>2850000000</v>
      </c>
      <c r="M171" s="5">
        <v>2850000000</v>
      </c>
      <c r="N171" s="5">
        <v>2850000000</v>
      </c>
      <c r="O171" s="5">
        <v>2850000000</v>
      </c>
      <c r="P171" s="5">
        <v>2850000000</v>
      </c>
      <c r="Q171" s="5">
        <v>0</v>
      </c>
    </row>
    <row r="172" spans="2:17" ht="15.5" x14ac:dyDescent="0.35">
      <c r="C172" t="s">
        <v>179</v>
      </c>
      <c r="D172" s="6">
        <v>13.82</v>
      </c>
      <c r="E172" s="6">
        <v>16.510000000000002</v>
      </c>
      <c r="F172" s="6">
        <v>19.61</v>
      </c>
      <c r="G172" s="6">
        <v>17.53</v>
      </c>
    </row>
    <row r="173" spans="2:17" ht="15.5" x14ac:dyDescent="0.35">
      <c r="C173" t="s">
        <v>180</v>
      </c>
      <c r="D173" s="6">
        <v>44.86</v>
      </c>
      <c r="E173" s="6">
        <v>37.86</v>
      </c>
      <c r="F173" s="6">
        <v>34.17</v>
      </c>
      <c r="G173" s="6">
        <v>30.8</v>
      </c>
    </row>
    <row r="174" spans="2:17" ht="15.5" x14ac:dyDescent="0.35">
      <c r="C174" t="s">
        <v>64</v>
      </c>
      <c r="D174" s="6">
        <v>3.42</v>
      </c>
      <c r="E174" s="6">
        <v>3.6</v>
      </c>
      <c r="F174" s="6">
        <v>3.58</v>
      </c>
      <c r="G174" s="6">
        <v>2.99</v>
      </c>
    </row>
    <row r="175" spans="2:17" ht="15.5" x14ac:dyDescent="0.35">
      <c r="C175" t="s">
        <v>181</v>
      </c>
      <c r="D175" s="5">
        <v>1010060000000</v>
      </c>
      <c r="E175" s="5">
        <v>990630000000</v>
      </c>
      <c r="F175" s="5">
        <v>1249410000000</v>
      </c>
      <c r="G175" s="5">
        <v>1097780000000</v>
      </c>
    </row>
    <row r="176" spans="2:17" ht="15.5" x14ac:dyDescent="0.35">
      <c r="C176" t="s">
        <v>182</v>
      </c>
      <c r="D176" s="6">
        <v>2.5000000000000001E-2</v>
      </c>
      <c r="E176" s="6">
        <v>3.2300000000000002E-2</v>
      </c>
      <c r="F176" s="6">
        <v>3.9399999999999998E-2</v>
      </c>
      <c r="G176" s="6">
        <v>3.78E-2</v>
      </c>
    </row>
    <row r="177" spans="3:7" ht="15.5" x14ac:dyDescent="0.35">
      <c r="C177" t="s">
        <v>183</v>
      </c>
      <c r="D177" s="6">
        <v>4.1200000000000001E-2</v>
      </c>
      <c r="E177" s="6">
        <v>5.1399999999999994E-2</v>
      </c>
      <c r="F177" s="6">
        <v>6.4100000000000004E-2</v>
      </c>
      <c r="G177" s="6">
        <v>6.1399999999999996E-2</v>
      </c>
    </row>
    <row r="178" spans="3:7" ht="15.5" x14ac:dyDescent="0.35">
      <c r="C178" t="s">
        <v>184</v>
      </c>
      <c r="D178" s="6">
        <v>5.3399999999999996E-2</v>
      </c>
      <c r="E178" s="6">
        <v>5.67E-2</v>
      </c>
      <c r="F178" s="6">
        <v>8.4499999999999992E-2</v>
      </c>
      <c r="G178" s="6">
        <v>7.5700000000000003E-2</v>
      </c>
    </row>
    <row r="179" spans="3:7" ht="15.5" x14ac:dyDescent="0.35">
      <c r="C179" t="s">
        <v>185</v>
      </c>
      <c r="D179" s="6">
        <v>14.26</v>
      </c>
      <c r="E179" s="6">
        <v>15.22</v>
      </c>
      <c r="F179" s="6">
        <v>22.12</v>
      </c>
      <c r="G179" s="6">
        <v>18.100000000000001</v>
      </c>
    </row>
    <row r="180" spans="3:7" ht="15.5" x14ac:dyDescent="0.35">
      <c r="C180" t="s">
        <v>186</v>
      </c>
      <c r="D180" s="5">
        <v>9691000000000</v>
      </c>
      <c r="E180" s="5">
        <v>9281000000000</v>
      </c>
      <c r="F180" s="5">
        <v>8843000000000</v>
      </c>
      <c r="G180" s="5">
        <v>8269000000000</v>
      </c>
    </row>
    <row r="181" spans="3:7" ht="15.5" x14ac:dyDescent="0.35">
      <c r="C181" t="s">
        <v>187</v>
      </c>
      <c r="D181" s="6">
        <v>1.85</v>
      </c>
      <c r="E181" s="6">
        <v>1.95</v>
      </c>
      <c r="F181" s="6">
        <v>2.19</v>
      </c>
      <c r="G181" s="6">
        <v>1.89</v>
      </c>
    </row>
    <row r="182" spans="3:7" ht="15.5" x14ac:dyDescent="0.35">
      <c r="C182" t="s">
        <v>188</v>
      </c>
      <c r="D182" s="6">
        <v>335.69</v>
      </c>
      <c r="E182" s="6">
        <v>321.19</v>
      </c>
      <c r="F182" s="6">
        <v>305.75</v>
      </c>
      <c r="G182" s="6">
        <v>285.52999999999997</v>
      </c>
    </row>
    <row r="183" spans="3:7" ht="15.5" x14ac:dyDescent="0.35">
      <c r="C183" t="s">
        <v>189</v>
      </c>
      <c r="D183" s="6">
        <v>1.87</v>
      </c>
      <c r="E183" s="6">
        <v>1.97</v>
      </c>
      <c r="F183" s="6">
        <v>2.21</v>
      </c>
      <c r="G183" s="6">
        <v>1.91</v>
      </c>
    </row>
    <row r="184" spans="3:7" ht="15.5" x14ac:dyDescent="0.35">
      <c r="C184" t="s">
        <v>190</v>
      </c>
      <c r="D184" s="6">
        <v>332.27</v>
      </c>
      <c r="E184" s="6">
        <v>317.93</v>
      </c>
      <c r="F184" s="6">
        <v>302.54000000000002</v>
      </c>
      <c r="G184" s="6">
        <v>282.33</v>
      </c>
    </row>
    <row r="185" spans="3:7" ht="15.5" x14ac:dyDescent="0.35">
      <c r="C185" t="s">
        <v>191</v>
      </c>
      <c r="D185" s="5">
        <v>544000000000</v>
      </c>
      <c r="E185" s="5">
        <v>6000000000</v>
      </c>
      <c r="F185" s="5">
        <v>6000000000</v>
      </c>
      <c r="G185" s="5">
        <v>5000000000</v>
      </c>
    </row>
    <row r="186" spans="3:7" ht="15.5" x14ac:dyDescent="0.35">
      <c r="C186" t="s">
        <v>192</v>
      </c>
      <c r="D186" s="5">
        <v>5000000000</v>
      </c>
      <c r="E186" s="5">
        <v>6000000000</v>
      </c>
      <c r="F186" s="5">
        <v>5000000000</v>
      </c>
      <c r="G186" s="5">
        <v>3000000000</v>
      </c>
    </row>
    <row r="187" spans="3:7" ht="15.5" x14ac:dyDescent="0.35">
      <c r="C187" t="s">
        <v>193</v>
      </c>
      <c r="D187" s="5">
        <v>9569000000000</v>
      </c>
      <c r="E187" s="5">
        <v>9155000000000</v>
      </c>
      <c r="F187" s="5">
        <v>8715000000000</v>
      </c>
      <c r="G187" s="5">
        <v>8139000000000</v>
      </c>
    </row>
    <row r="188" spans="3:7" ht="15.5" x14ac:dyDescent="0.35">
      <c r="C188" t="s">
        <v>24</v>
      </c>
      <c r="D188" s="5">
        <v>549000000000</v>
      </c>
      <c r="E188" s="5">
        <v>12000000000</v>
      </c>
      <c r="F188" s="5">
        <v>11000000000</v>
      </c>
      <c r="G188" s="5">
        <v>8000000000</v>
      </c>
    </row>
    <row r="189" spans="3:7" ht="15.5" x14ac:dyDescent="0.35">
      <c r="C189" t="s">
        <v>21</v>
      </c>
      <c r="D189" s="5">
        <v>-612000000000</v>
      </c>
      <c r="E189" s="5">
        <v>-1411000000000</v>
      </c>
      <c r="F189" s="5">
        <v>-1447000000000</v>
      </c>
      <c r="G189" s="5">
        <v>-645000000000</v>
      </c>
    </row>
    <row r="190" spans="3:7" ht="15.5" x14ac:dyDescent="0.35">
      <c r="C190" t="s">
        <v>194</v>
      </c>
      <c r="D190" s="5">
        <v>4849000000000</v>
      </c>
      <c r="E190" s="5">
        <v>4590000000000</v>
      </c>
      <c r="F190" s="5">
        <v>4365000000000</v>
      </c>
      <c r="G190" s="5">
        <v>3849000000000</v>
      </c>
    </row>
    <row r="191" spans="3:7" ht="15.5" x14ac:dyDescent="0.35">
      <c r="C191" t="s">
        <v>195</v>
      </c>
      <c r="D191" s="5">
        <v>290000000000</v>
      </c>
      <c r="E191" s="5">
        <v>602000000000</v>
      </c>
      <c r="F191" s="5">
        <v>1332000000000</v>
      </c>
      <c r="G191" s="5">
        <v>776000000000</v>
      </c>
    </row>
    <row r="192" spans="3:7" ht="15.5" x14ac:dyDescent="0.35">
      <c r="C192" t="s">
        <v>196</v>
      </c>
      <c r="D192" s="5">
        <v>-245000000000</v>
      </c>
      <c r="E192" s="5">
        <v>-116000000000</v>
      </c>
      <c r="F192" s="5">
        <v>-183000000000</v>
      </c>
      <c r="G192" s="5">
        <v>-276000000000</v>
      </c>
    </row>
    <row r="193" spans="3:17" ht="15.5" x14ac:dyDescent="0.35">
      <c r="C193" t="s">
        <v>13</v>
      </c>
      <c r="D193" s="5">
        <v>45000000000</v>
      </c>
      <c r="E193" s="5">
        <v>486000000000</v>
      </c>
      <c r="F193" s="5">
        <v>1149000000000</v>
      </c>
      <c r="G193" s="5">
        <v>500000000000</v>
      </c>
    </row>
    <row r="194" spans="3:17" ht="15.5" x14ac:dyDescent="0.35">
      <c r="C194" t="s">
        <v>16</v>
      </c>
      <c r="D194" s="6">
        <v>1.58</v>
      </c>
      <c r="E194" s="6">
        <v>17.04</v>
      </c>
      <c r="F194" s="6">
        <v>40.32</v>
      </c>
      <c r="G194" s="6">
        <v>17.53</v>
      </c>
    </row>
    <row r="195" spans="3:17" ht="15.5" x14ac:dyDescent="0.35">
      <c r="C195" t="s">
        <v>49</v>
      </c>
      <c r="I195" s="6">
        <v>60.37</v>
      </c>
      <c r="J195" s="6">
        <v>47.5</v>
      </c>
      <c r="K195" s="6">
        <v>48.71</v>
      </c>
      <c r="L195" s="6">
        <v>412.13</v>
      </c>
      <c r="M195" s="6">
        <v>90.3</v>
      </c>
      <c r="N195" s="6">
        <v>0.73</v>
      </c>
      <c r="O195" s="6">
        <v>243.19</v>
      </c>
      <c r="P195" s="6">
        <v>123.99</v>
      </c>
      <c r="Q195" s="6">
        <v>1229382.3500000001</v>
      </c>
    </row>
    <row r="196" spans="3:17" ht="15.5" x14ac:dyDescent="0.35">
      <c r="C196" t="s">
        <v>63</v>
      </c>
      <c r="I196" s="6">
        <v>11.1</v>
      </c>
      <c r="J196" s="6">
        <v>22.53</v>
      </c>
      <c r="K196" s="6">
        <v>16.829999999999998</v>
      </c>
      <c r="L196" s="6">
        <v>9.34</v>
      </c>
      <c r="M196" s="6">
        <v>28.13</v>
      </c>
      <c r="N196" s="6">
        <v>3328.77</v>
      </c>
      <c r="O196" s="6">
        <v>21.79</v>
      </c>
      <c r="P196" s="6">
        <v>29.84</v>
      </c>
      <c r="Q196" s="5">
        <v>0</v>
      </c>
    </row>
    <row r="197" spans="3:17" ht="15.5" x14ac:dyDescent="0.35">
      <c r="C197" t="s">
        <v>66</v>
      </c>
      <c r="I197" s="6">
        <v>0.99</v>
      </c>
      <c r="J197" s="6">
        <v>1.77</v>
      </c>
      <c r="K197" s="6">
        <v>1.72</v>
      </c>
      <c r="L197" s="6">
        <v>1.1200000000000001</v>
      </c>
      <c r="M197" s="6">
        <v>1.2</v>
      </c>
      <c r="N197" s="6">
        <v>1.45</v>
      </c>
      <c r="O197" s="6">
        <v>2.0299999999999998</v>
      </c>
      <c r="P197" s="6">
        <v>1.69</v>
      </c>
      <c r="Q197" s="5">
        <v>0</v>
      </c>
    </row>
    <row r="198" spans="3:17" ht="15.5" x14ac:dyDescent="0.35">
      <c r="C198" t="s">
        <v>197</v>
      </c>
      <c r="I198" s="5">
        <v>4009150000000</v>
      </c>
      <c r="J198" s="5">
        <v>3365010000000</v>
      </c>
      <c r="K198" s="5">
        <v>2960370000000</v>
      </c>
      <c r="L198" s="5">
        <v>2248440000000</v>
      </c>
      <c r="M198" s="5">
        <v>1099980000000</v>
      </c>
      <c r="N198" s="5">
        <v>700650000000</v>
      </c>
      <c r="O198" s="5">
        <v>1151160000000</v>
      </c>
      <c r="P198" s="5">
        <v>1013160000000</v>
      </c>
    </row>
    <row r="199" spans="3:17" ht="15.5" x14ac:dyDescent="0.35">
      <c r="C199" t="s">
        <v>198</v>
      </c>
      <c r="I199" s="6">
        <v>0.12140000000000001</v>
      </c>
      <c r="J199" s="6">
        <v>0.10550000000000001</v>
      </c>
      <c r="K199" s="6">
        <v>0.1285</v>
      </c>
      <c r="L199" s="6">
        <v>0.158</v>
      </c>
      <c r="M199" s="6">
        <v>4.8399999999999999E-2</v>
      </c>
      <c r="N199" s="6">
        <v>4.0000000000000002E-4</v>
      </c>
      <c r="O199" s="6">
        <v>0.17050000000000001</v>
      </c>
      <c r="P199" s="6">
        <v>9.6999999999999989E-2</v>
      </c>
      <c r="Q199" s="6">
        <v>0.1047</v>
      </c>
    </row>
    <row r="200" spans="3:17" ht="15.5" x14ac:dyDescent="0.35">
      <c r="C200" t="s">
        <v>199</v>
      </c>
      <c r="I200" s="6">
        <v>0.19750000000000001</v>
      </c>
      <c r="J200" s="6">
        <v>0.19450000000000001</v>
      </c>
      <c r="K200" s="6">
        <v>0.24359999999999998</v>
      </c>
      <c r="L200" s="6">
        <v>0.26280000000000003</v>
      </c>
      <c r="M200" s="6">
        <v>7.9699999999999993E-2</v>
      </c>
      <c r="N200" s="6">
        <v>7.000000000000001E-4</v>
      </c>
      <c r="O200" s="6">
        <v>0.22989999999999999</v>
      </c>
      <c r="P200" s="6">
        <v>0.1515</v>
      </c>
      <c r="Q200" s="6">
        <v>0.29809999999999998</v>
      </c>
    </row>
    <row r="201" spans="3:17" ht="15.5" x14ac:dyDescent="0.35">
      <c r="C201" t="s">
        <v>200</v>
      </c>
      <c r="I201" s="6">
        <v>0.26469999999999999</v>
      </c>
      <c r="J201" s="6">
        <v>0.27129999999999999</v>
      </c>
      <c r="K201" s="6">
        <v>0.32719999999999999</v>
      </c>
      <c r="L201" s="6">
        <v>0.34889999999999999</v>
      </c>
      <c r="M201" s="6">
        <v>0.13150000000000001</v>
      </c>
      <c r="N201" s="6">
        <v>2.3599999999999999E-2</v>
      </c>
      <c r="O201" s="6">
        <v>0.34100000000000003</v>
      </c>
      <c r="P201" s="6">
        <v>0.36780000000000002</v>
      </c>
      <c r="Q201" s="6">
        <v>0.55469999999999997</v>
      </c>
    </row>
    <row r="202" spans="3:17" ht="15.5" x14ac:dyDescent="0.35">
      <c r="C202" t="s">
        <v>201</v>
      </c>
      <c r="I202" s="6">
        <v>15.09</v>
      </c>
      <c r="J202" s="6">
        <v>10.76</v>
      </c>
      <c r="K202" s="6">
        <v>16.420000000000002</v>
      </c>
      <c r="L202" s="6">
        <v>23.06</v>
      </c>
      <c r="M202" s="6">
        <v>5.87</v>
      </c>
      <c r="N202" s="6">
        <v>0.82</v>
      </c>
      <c r="O202" s="6">
        <v>46.79</v>
      </c>
      <c r="P202" s="6">
        <v>2.77</v>
      </c>
      <c r="Q202" s="6">
        <v>5.66</v>
      </c>
    </row>
    <row r="203" spans="3:17" ht="15.5" x14ac:dyDescent="0.35">
      <c r="C203" t="s">
        <v>60</v>
      </c>
      <c r="I203" s="6">
        <v>2.19</v>
      </c>
      <c r="J203" s="6">
        <v>4.38</v>
      </c>
      <c r="K203" s="6">
        <v>4.0999999999999996</v>
      </c>
      <c r="L203" s="6">
        <v>2.4500000000000002</v>
      </c>
      <c r="M203" s="6">
        <v>2.2400000000000002</v>
      </c>
      <c r="N203" s="6">
        <v>2.33</v>
      </c>
      <c r="O203" s="6">
        <v>5.01</v>
      </c>
      <c r="P203" s="6">
        <v>4.5199999999999996</v>
      </c>
      <c r="Q203" s="5">
        <v>0</v>
      </c>
    </row>
    <row r="204" spans="3:17" ht="15.5" x14ac:dyDescent="0.35">
      <c r="C204" t="s">
        <v>57</v>
      </c>
      <c r="I204" s="6">
        <v>305.75</v>
      </c>
      <c r="J204" s="6">
        <v>244.2</v>
      </c>
      <c r="K204" s="6">
        <v>199.92</v>
      </c>
      <c r="L204" s="6">
        <v>1568.36</v>
      </c>
      <c r="M204" s="6">
        <v>1133.54</v>
      </c>
      <c r="N204" s="6">
        <v>1043.99</v>
      </c>
      <c r="O204" s="6">
        <v>1057.58</v>
      </c>
      <c r="P204" s="6">
        <v>818.44</v>
      </c>
      <c r="Q204" s="6">
        <v>4124369.75</v>
      </c>
    </row>
    <row r="205" spans="3:17" ht="15.5" x14ac:dyDescent="0.35">
      <c r="C205" t="s">
        <v>202</v>
      </c>
      <c r="I205" s="6">
        <v>2.21</v>
      </c>
      <c r="J205" s="6">
        <v>4.4400000000000004</v>
      </c>
      <c r="K205" s="6">
        <v>4.18</v>
      </c>
      <c r="L205" s="6">
        <v>2.5</v>
      </c>
      <c r="M205" s="6">
        <v>2.2999999999999998</v>
      </c>
      <c r="N205" s="6">
        <v>2.39</v>
      </c>
      <c r="O205" s="6">
        <v>5.01</v>
      </c>
      <c r="P205" s="6">
        <v>4.5199999999999996</v>
      </c>
      <c r="Q205" s="5">
        <v>0</v>
      </c>
    </row>
    <row r="206" spans="3:17" ht="15.5" x14ac:dyDescent="0.35">
      <c r="C206" t="s">
        <v>203</v>
      </c>
      <c r="I206" s="6">
        <v>302.54000000000002</v>
      </c>
      <c r="J206" s="6">
        <v>241.1</v>
      </c>
      <c r="K206" s="6">
        <v>196.04</v>
      </c>
      <c r="L206" s="6">
        <v>1540.49</v>
      </c>
      <c r="M206" s="6">
        <v>1105.67</v>
      </c>
      <c r="N206" s="6">
        <v>1016.12</v>
      </c>
      <c r="O206" s="6">
        <v>1057.58</v>
      </c>
      <c r="P206" s="6">
        <v>818.44</v>
      </c>
      <c r="Q206" s="6">
        <v>4124369.75</v>
      </c>
    </row>
    <row r="207" spans="3:17" ht="15.5" x14ac:dyDescent="0.35">
      <c r="C207" t="s">
        <v>204</v>
      </c>
      <c r="I207" s="5">
        <v>6000000000</v>
      </c>
      <c r="J207" s="5">
        <v>497000000000</v>
      </c>
      <c r="K207" s="5">
        <v>733000000000</v>
      </c>
      <c r="L207" s="5">
        <v>99000000000</v>
      </c>
      <c r="M207" s="5">
        <v>63000000000</v>
      </c>
      <c r="N207" s="5">
        <v>495000000000</v>
      </c>
      <c r="O207" s="5">
        <v>2000000000</v>
      </c>
      <c r="P207" s="5">
        <v>471000000000</v>
      </c>
      <c r="Q207" s="5">
        <v>27000000000</v>
      </c>
    </row>
    <row r="208" spans="3:17" ht="15.5" x14ac:dyDescent="0.35">
      <c r="C208" t="s">
        <v>205</v>
      </c>
      <c r="I208" s="5">
        <v>5000000000</v>
      </c>
      <c r="J208" s="5">
        <v>5000000000</v>
      </c>
      <c r="K208" s="5">
        <v>5000000000</v>
      </c>
      <c r="L208" s="5">
        <v>1000000000</v>
      </c>
      <c r="M208" s="5">
        <v>0</v>
      </c>
      <c r="N208" s="5">
        <v>1000000000</v>
      </c>
      <c r="O208" s="5">
        <v>2000000000</v>
      </c>
      <c r="P208" s="5">
        <v>2000000000</v>
      </c>
      <c r="Q208" s="5">
        <v>1098000000000</v>
      </c>
    </row>
    <row r="209" spans="3:17" ht="15.5" x14ac:dyDescent="0.35">
      <c r="C209" t="s">
        <v>26</v>
      </c>
      <c r="I209" s="5">
        <v>11000000000</v>
      </c>
      <c r="J209" s="5">
        <v>502000000000</v>
      </c>
      <c r="K209" s="5">
        <v>738000000000</v>
      </c>
      <c r="L209" s="5">
        <v>100000000000</v>
      </c>
      <c r="M209" s="5">
        <v>63000000000</v>
      </c>
      <c r="N209" s="5">
        <v>496000000000</v>
      </c>
      <c r="O209" s="5">
        <v>4000000000</v>
      </c>
      <c r="P209" s="5">
        <v>473000000000</v>
      </c>
      <c r="Q209" s="5">
        <v>1125000000000</v>
      </c>
    </row>
    <row r="210" spans="3:17" ht="15.5" x14ac:dyDescent="0.35">
      <c r="C210" t="s">
        <v>23</v>
      </c>
      <c r="I210" s="5">
        <v>-1447000000000</v>
      </c>
      <c r="J210" s="5">
        <v>-538000000000</v>
      </c>
      <c r="K210" s="5">
        <v>-361000000000</v>
      </c>
      <c r="L210" s="5">
        <v>-1241000000000</v>
      </c>
      <c r="M210" s="5">
        <v>-599000000000</v>
      </c>
      <c r="N210" s="5">
        <v>-103000000000</v>
      </c>
      <c r="O210" s="5">
        <v>-531000000000</v>
      </c>
      <c r="P210" s="5">
        <v>6000000000</v>
      </c>
      <c r="Q210" s="5">
        <v>887000000000</v>
      </c>
    </row>
    <row r="211" spans="3:17" ht="15.5" x14ac:dyDescent="0.35">
      <c r="C211" t="s">
        <v>206</v>
      </c>
      <c r="I211" s="5">
        <v>4365000000000</v>
      </c>
      <c r="J211" s="5">
        <v>3001000000000</v>
      </c>
      <c r="K211" s="5">
        <v>2779000000000</v>
      </c>
      <c r="L211" s="5">
        <v>2689000000000</v>
      </c>
      <c r="M211" s="5">
        <v>1919000000000</v>
      </c>
      <c r="N211" s="5">
        <v>1579000000000</v>
      </c>
      <c r="O211" s="5">
        <v>2220000000000</v>
      </c>
      <c r="P211" s="5">
        <v>1689000000000</v>
      </c>
      <c r="Q211" s="5">
        <v>1572000000000</v>
      </c>
    </row>
    <row r="212" spans="3:17" ht="15.5" x14ac:dyDescent="0.35">
      <c r="C212" t="s">
        <v>207</v>
      </c>
      <c r="I212" s="5">
        <v>3215000000000</v>
      </c>
      <c r="J212" s="5">
        <v>2874000000000</v>
      </c>
      <c r="K212" s="5">
        <v>1282000000000</v>
      </c>
      <c r="L212" s="5">
        <v>1646000000000</v>
      </c>
      <c r="M212" s="5">
        <v>884000000000</v>
      </c>
      <c r="N212" s="5">
        <v>23000000000</v>
      </c>
      <c r="O212" s="5">
        <v>824000000000</v>
      </c>
      <c r="P212" s="5">
        <v>544000000000</v>
      </c>
      <c r="Q212" s="5">
        <v>501000000000</v>
      </c>
    </row>
    <row r="213" spans="3:17" ht="15.5" x14ac:dyDescent="0.35">
      <c r="C213" t="s">
        <v>208</v>
      </c>
      <c r="I213" s="5">
        <v>-722000000000</v>
      </c>
      <c r="J213" s="5">
        <v>-996000000000</v>
      </c>
      <c r="K213" s="5">
        <v>-833000000000</v>
      </c>
      <c r="L213" s="5">
        <v>-375000000000</v>
      </c>
      <c r="M213" s="5">
        <v>-112000000000</v>
      </c>
      <c r="N213" s="5">
        <v>-106000000000</v>
      </c>
      <c r="O213" s="5">
        <v>-285000000000</v>
      </c>
      <c r="P213" s="5">
        <v>-275000000000</v>
      </c>
      <c r="Q213" s="5">
        <v>-169000000000</v>
      </c>
    </row>
    <row r="214" spans="3:17" ht="15.5" x14ac:dyDescent="0.35">
      <c r="C214" t="s">
        <v>15</v>
      </c>
      <c r="I214" s="5">
        <v>2493000000000</v>
      </c>
      <c r="J214" s="5">
        <v>1878000000000</v>
      </c>
      <c r="K214" s="5">
        <v>449000000000</v>
      </c>
      <c r="L214" s="5">
        <v>1271000000000</v>
      </c>
      <c r="M214" s="5">
        <v>772000000000</v>
      </c>
      <c r="N214" s="5">
        <v>-84000000000</v>
      </c>
      <c r="O214" s="5">
        <v>539000000000</v>
      </c>
      <c r="P214" s="5">
        <v>269000000000</v>
      </c>
      <c r="Q214" s="5">
        <v>332000000000</v>
      </c>
    </row>
    <row r="215" spans="3:17" ht="15.5" x14ac:dyDescent="0.35">
      <c r="C215" t="s">
        <v>17</v>
      </c>
      <c r="I215" s="6">
        <v>87.46</v>
      </c>
      <c r="J215" s="6">
        <v>65.89</v>
      </c>
      <c r="K215" s="6">
        <v>15.76</v>
      </c>
      <c r="L215" s="6">
        <v>445.78</v>
      </c>
      <c r="M215" s="6">
        <v>270.74</v>
      </c>
      <c r="N215" s="6">
        <v>-29.34</v>
      </c>
      <c r="O215" s="6">
        <v>188.93</v>
      </c>
      <c r="P215" s="6">
        <v>94.31</v>
      </c>
      <c r="Q215" s="6">
        <v>1393907.56</v>
      </c>
    </row>
  </sheetData>
  <pageMargins left="0.7" right="0.7" top="0.75" bottom="0.75" header="0.3" footer="0.3"/>
  <ignoredErrors>
    <ignoredError sqref="A1:Q21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365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366</v>
      </c>
      <c r="D2" s="2" vm="46">
        <f ca="1">IFERROR(_xlfn.STOCKHISTORY("XIDX:" &amp; $C$1, D3, , 0, 0, 1), "Libur")</f>
        <v>11075</v>
      </c>
      <c r="E2" s="2" vm="47">
        <f ca="1">IFERROR(_xlfn.STOCKHISTORY("XIDX:" &amp; $C$1, E3, , 0, 0, 1), "Libur")</f>
        <v>7050</v>
      </c>
      <c r="H2" s="2" vm="47">
        <f ca="1">IFERROR(INDEX(D2:G2,COUNT(D2:G2)),"")</f>
        <v>7050</v>
      </c>
      <c r="I2" s="2" vm="48">
        <f t="shared" ref="I2:Q2" ca="1" si="0">IFERROR(_xlfn.STOCKHISTORY("XIDX:" &amp; $C$1, I1, , 0, 0, 1), "Libur")</f>
        <v>9100</v>
      </c>
      <c r="J2" s="2" vm="49">
        <f t="shared" ca="1" si="0"/>
        <v>6650</v>
      </c>
      <c r="K2" s="2" vm="50">
        <f t="shared" ca="1" si="0"/>
        <v>7375</v>
      </c>
      <c r="L2" s="2" vm="51">
        <f t="shared" ca="1" si="0"/>
        <v>7950</v>
      </c>
      <c r="M2" s="2" vm="52">
        <f t="shared" ca="1" si="0"/>
        <v>10050</v>
      </c>
      <c r="N2" s="2" vm="53">
        <f t="shared" ca="1" si="0"/>
        <v>7000</v>
      </c>
      <c r="O2" s="2" vm="54">
        <f t="shared" ca="1" si="0"/>
        <v>6625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536440000000</v>
      </c>
      <c r="E4" s="2">
        <f>IFERROR(INDEX(E51:E500,MATCH($C$4,$C$51:$C$500,0)),"")</f>
        <v>510548000000</v>
      </c>
      <c r="H4" s="2">
        <f>IFERROR(SUM(D4:G4)*(4/MAX(1,COUNT(D4:G4))),"")</f>
        <v>2093976000000</v>
      </c>
      <c r="I4" s="2">
        <f t="shared" ref="I4:Q4" si="1">IFERROR(INDEX(I51:I500,MATCH($C$4,$C$51:$C$500,0)),"")</f>
        <v>1914284000000</v>
      </c>
      <c r="J4" s="2">
        <f t="shared" si="1"/>
        <v>1926145000000</v>
      </c>
      <c r="K4" s="2">
        <f t="shared" si="1"/>
        <v>1825584000000</v>
      </c>
      <c r="L4" s="2">
        <f t="shared" si="1"/>
        <v>1758131000000</v>
      </c>
      <c r="M4" s="2">
        <f t="shared" si="1"/>
        <v>1670829000000</v>
      </c>
      <c r="N4" s="2">
        <f t="shared" si="1"/>
        <v>1648031000000</v>
      </c>
      <c r="O4" s="2">
        <f t="shared" si="1"/>
        <v>2287888000000</v>
      </c>
      <c r="P4" s="2">
        <f t="shared" si="1"/>
        <v>2287702000000</v>
      </c>
      <c r="Q4" s="2">
        <f t="shared" si="1"/>
        <v>1526154000000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53913000000</v>
      </c>
      <c r="E5" s="2">
        <f>IFERROR(INDEX(E51:E500,MATCH($C$5,$C$51:$C$500,0)),"")</f>
        <v>62556000000</v>
      </c>
      <c r="H5" s="2">
        <f>IFERROR(SUM(D5:G5)*(4/MAX(1,COUNT(D5:G5))),"")</f>
        <v>232938000000</v>
      </c>
      <c r="I5" s="2">
        <f t="shared" ref="I5:Q5" si="2">IFERROR(INDEX(I51:I500,MATCH($C$5,$C$51:$C$500,0)),"")</f>
        <v>83584000000</v>
      </c>
      <c r="J5" s="2">
        <f t="shared" si="2"/>
        <v>90678000000</v>
      </c>
      <c r="K5" s="2">
        <f t="shared" si="2"/>
        <v>460104000000</v>
      </c>
      <c r="L5" s="2">
        <f t="shared" si="2"/>
        <v>115870000000</v>
      </c>
      <c r="M5" s="2">
        <f t="shared" si="2"/>
        <v>100883000000</v>
      </c>
      <c r="N5" s="2">
        <f t="shared" si="2"/>
        <v>26149000000</v>
      </c>
      <c r="O5" s="2">
        <f t="shared" si="2"/>
        <v>267995000000</v>
      </c>
      <c r="P5" s="2">
        <f t="shared" si="2"/>
        <v>256888000000</v>
      </c>
      <c r="Q5" s="2">
        <f t="shared" si="2"/>
        <v>281253000000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2302764000000</v>
      </c>
      <c r="E6" s="2">
        <f>IFERROR(INDEX(E51:E500,MATCH($C$6,$C$51:$C$500,0)),"")</f>
        <v>2279537000000</v>
      </c>
      <c r="H6" s="2">
        <f>IFERROR(INDEX(D6:G6,COUNT(D6:G6)),"")</f>
        <v>2279537000000</v>
      </c>
      <c r="I6" s="2">
        <f t="shared" ref="I6:Q6" si="3">IFERROR(INDEX(I51:I500,MATCH($C$6,$C$51:$C$500,0)),"")</f>
        <v>2213515000000</v>
      </c>
      <c r="J6" s="2">
        <f t="shared" si="3"/>
        <v>2139399000000</v>
      </c>
      <c r="K6" s="2">
        <f t="shared" si="3"/>
        <v>2095940000000</v>
      </c>
      <c r="L6" s="2">
        <f t="shared" si="3"/>
        <v>1648024000000</v>
      </c>
      <c r="M6" s="2">
        <f t="shared" si="3"/>
        <v>1540273000000</v>
      </c>
      <c r="N6" s="2">
        <f t="shared" si="3"/>
        <v>1431558000000</v>
      </c>
      <c r="O6" s="2">
        <f t="shared" si="3"/>
        <v>1438916000000</v>
      </c>
      <c r="P6" s="2">
        <f t="shared" si="3"/>
        <v>1242867000000</v>
      </c>
      <c r="Q6" s="2">
        <f t="shared" si="3"/>
        <v>486638000000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5</v>
      </c>
      <c r="E7" s="3">
        <f>IFERROR(INDEX(E51:E500,MATCH($C$7,$C$51:$C$500,0))/1000000000,"")</f>
        <v>5</v>
      </c>
      <c r="H7" s="3">
        <f>IFERROR(INDEX(D7:G7,COUNT(D7:G7)),"")</f>
        <v>5</v>
      </c>
      <c r="I7" s="3">
        <f t="shared" ref="I7:Q7" si="4">IFERROR(INDEX(I51:I500,MATCH($C$7,$C$51:$C$500,0))/1000000000,"")</f>
        <v>5</v>
      </c>
      <c r="J7" s="3">
        <f t="shared" si="4"/>
        <v>5</v>
      </c>
      <c r="K7" s="3">
        <f t="shared" si="4"/>
        <v>5</v>
      </c>
      <c r="L7" s="3">
        <f t="shared" si="4"/>
        <v>5</v>
      </c>
      <c r="M7" s="3">
        <f t="shared" si="4"/>
        <v>5</v>
      </c>
      <c r="N7" s="3">
        <f t="shared" si="4"/>
        <v>5</v>
      </c>
      <c r="O7" s="3">
        <f t="shared" si="4"/>
        <v>5</v>
      </c>
      <c r="P7" s="3">
        <f t="shared" si="4"/>
        <v>5</v>
      </c>
      <c r="Q7" s="3">
        <f t="shared" si="4"/>
        <v>5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45000000000</v>
      </c>
      <c r="H8" s="2">
        <f>IFERROR(INDEX(D8:G8,COUNT(D8:G8)),"")</f>
        <v>45000000000</v>
      </c>
      <c r="I8" s="2">
        <f t="shared" ref="I8:Q8" si="5">IFERROR(INDEX(I51:I500,MATCH($C$8,$C$51:$C$500,0)),"")</f>
        <v>74000000000</v>
      </c>
      <c r="J8" s="2">
        <f t="shared" si="5"/>
        <v>-79000000000</v>
      </c>
      <c r="K8" s="2">
        <f t="shared" si="5"/>
        <v>-100000000000</v>
      </c>
      <c r="L8" s="2">
        <f t="shared" si="5"/>
        <v>138000000000</v>
      </c>
      <c r="M8" s="2">
        <f t="shared" si="5"/>
        <v>140000000000</v>
      </c>
      <c r="N8" s="2">
        <f t="shared" si="5"/>
        <v>186000000000</v>
      </c>
      <c r="O8" s="2">
        <f t="shared" si="5"/>
        <v>278000000000</v>
      </c>
      <c r="P8" s="2">
        <f t="shared" si="5"/>
        <v>-76000000000</v>
      </c>
      <c r="Q8" s="2">
        <f t="shared" si="5"/>
        <v>133000000000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-1</v>
      </c>
      <c r="E9" s="3">
        <f>IFERROR(INDEX(E51:E500,MATCH("Free cash flow per share (Quarter)",$C$51:$C$500,0)),"")</f>
        <v>8.92</v>
      </c>
      <c r="H9" s="3">
        <f>IFERROR(INDEX(D9:G9,COUNT(D9:G9)),"")</f>
        <v>8.92</v>
      </c>
      <c r="I9" s="3">
        <f t="shared" ref="I9:Q9" si="6">IFERROR(INDEX(I51:I500,MATCH($C$9,$C$51:$C$500,0)),"")</f>
        <v>14.74</v>
      </c>
      <c r="J9" s="3">
        <f t="shared" si="6"/>
        <v>-15.88</v>
      </c>
      <c r="K9" s="3">
        <f t="shared" si="6"/>
        <v>-19.95</v>
      </c>
      <c r="L9" s="3">
        <f t="shared" si="6"/>
        <v>27.68</v>
      </c>
      <c r="M9" s="3">
        <f t="shared" si="6"/>
        <v>27.95</v>
      </c>
      <c r="N9" s="3">
        <f t="shared" si="6"/>
        <v>37.200000000000003</v>
      </c>
      <c r="O9" s="3">
        <f t="shared" si="6"/>
        <v>55.69</v>
      </c>
      <c r="P9" s="3">
        <f t="shared" si="6"/>
        <v>-15.28</v>
      </c>
      <c r="Q9" s="3">
        <f t="shared" si="6"/>
        <v>26.55</v>
      </c>
    </row>
    <row r="10" spans="1:17" ht="15.5" x14ac:dyDescent="0.35">
      <c r="C10" t="s">
        <v>18</v>
      </c>
      <c r="D10" s="3">
        <f ca="1">IFERROR(IF(D9=0,"",D2/D9),"")</f>
        <v>-11075</v>
      </c>
      <c r="E10" s="3">
        <f ca="1">IFERROR(IF(E9=0,"",E2/E9),"")</f>
        <v>790.35874439461884</v>
      </c>
      <c r="I10" s="3">
        <f t="shared" ref="I10:Q10" ca="1" si="7">IFERROR(IF(I9=0,"",I2/I9),"")</f>
        <v>617.3677069199457</v>
      </c>
      <c r="J10" s="3">
        <f t="shared" ca="1" si="7"/>
        <v>-418.76574307304782</v>
      </c>
      <c r="K10" s="3">
        <f t="shared" ca="1" si="7"/>
        <v>-369.67418546365917</v>
      </c>
      <c r="L10" s="3">
        <f t="shared" ca="1" si="7"/>
        <v>287.21098265895955</v>
      </c>
      <c r="M10" s="3">
        <f t="shared" ca="1" si="7"/>
        <v>359.57066189624328</v>
      </c>
      <c r="N10" s="3">
        <f t="shared" ca="1" si="7"/>
        <v>188.17204301075267</v>
      </c>
      <c r="O10" s="3">
        <f t="shared" ca="1" si="7"/>
        <v>118.96211168971091</v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88318000000</v>
      </c>
      <c r="E11" s="2">
        <f>IFERROR(INDEX(E51:E500,MATCH($C$11,$C$51:$C$500,0)),"")</f>
        <v>127235000000</v>
      </c>
      <c r="H11" s="2">
        <f>IFERROR(INDEX(D11:G11,COUNT(D11:G11)),"")</f>
        <v>127235000000</v>
      </c>
      <c r="I11" s="2">
        <f t="shared" ref="I11:Q11" si="8">IFERROR(INDEX(I51:I500,MATCH($C$11,$C$51:$C$500,0)),"")</f>
        <v>66574000000</v>
      </c>
      <c r="J11" s="2">
        <f t="shared" si="8"/>
        <v>75918000000</v>
      </c>
      <c r="K11" s="2">
        <f t="shared" si="8"/>
        <v>72816000000</v>
      </c>
      <c r="L11" s="2">
        <f t="shared" si="8"/>
        <v>89732000000</v>
      </c>
      <c r="M11" s="2">
        <f t="shared" si="8"/>
        <v>131500000000</v>
      </c>
      <c r="N11" s="2">
        <f t="shared" si="8"/>
        <v>34134000000</v>
      </c>
      <c r="O11" s="2">
        <f t="shared" si="8"/>
        <v>241081000000</v>
      </c>
      <c r="P11" s="2">
        <f t="shared" si="8"/>
        <v>133857000000</v>
      </c>
      <c r="Q11" s="2">
        <f t="shared" si="8"/>
        <v>14166000000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1168000000000</v>
      </c>
      <c r="E12" s="2">
        <f>IFERROR(INDEX(E51:E500,MATCH("Net Debt (Quarter)",$C$51:$C$500,0)),"")</f>
        <v>1111000000000</v>
      </c>
      <c r="H12" s="2">
        <f>IFERROR(INDEX(D12:G12,COUNT(D12:G12)),"")</f>
        <v>1111000000000</v>
      </c>
      <c r="I12" s="2">
        <f t="shared" ref="I12:Q12" si="9">IFERROR(INDEX(I51:I500,MATCH($C$12,$C$51:$C$500,0)),"")</f>
        <v>1129000000000</v>
      </c>
      <c r="J12" s="2">
        <f t="shared" si="9"/>
        <v>1085000000000</v>
      </c>
      <c r="K12" s="2">
        <f t="shared" si="9"/>
        <v>938000000000</v>
      </c>
      <c r="L12" s="2">
        <f t="shared" si="9"/>
        <v>759000000000</v>
      </c>
      <c r="M12" s="2">
        <f t="shared" si="9"/>
        <v>766000000000</v>
      </c>
      <c r="N12" s="2">
        <f t="shared" si="9"/>
        <v>815000000000</v>
      </c>
      <c r="O12" s="2">
        <f t="shared" si="9"/>
        <v>863000000000</v>
      </c>
      <c r="P12" s="2">
        <f t="shared" si="9"/>
        <v>932000000000</v>
      </c>
      <c r="Q12" s="2">
        <f t="shared" si="9"/>
        <v>154000000000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1256000000000</v>
      </c>
      <c r="E13" s="2">
        <f>IFERROR(INDEX(E51:E500,MATCH("Total Debt (Quarter)",$C$51:$C$500,0)),"")</f>
        <v>1238000000000</v>
      </c>
      <c r="H13" s="2">
        <f>IFERROR(INDEX(D13:G13,COUNT(D13:G13)),"")</f>
        <v>1238000000000</v>
      </c>
      <c r="I13" s="2">
        <f t="shared" ref="I13:Q13" si="10">IFERROR(INDEX(I51:I500,MATCH($C$13,$C$51:$C$500,0)),"")</f>
        <v>1196000000000</v>
      </c>
      <c r="J13" s="2">
        <f t="shared" si="10"/>
        <v>1161000000000</v>
      </c>
      <c r="K13" s="2">
        <f t="shared" si="10"/>
        <v>1011000000000</v>
      </c>
      <c r="L13" s="2">
        <f t="shared" si="10"/>
        <v>849000000000</v>
      </c>
      <c r="M13" s="2">
        <f t="shared" si="10"/>
        <v>898000000000</v>
      </c>
      <c r="N13" s="2">
        <f t="shared" si="10"/>
        <v>849000000000</v>
      </c>
      <c r="O13" s="2">
        <f t="shared" si="10"/>
        <v>1104000000000</v>
      </c>
      <c r="P13" s="2">
        <f t="shared" si="10"/>
        <v>1065000000000</v>
      </c>
      <c r="Q13" s="2">
        <f t="shared" si="10"/>
        <v>169000000000</v>
      </c>
    </row>
    <row r="14" spans="1:17" ht="15.5" x14ac:dyDescent="0.35">
      <c r="C14" t="s">
        <v>27</v>
      </c>
      <c r="D14" s="2">
        <f>IFERROR(INDEX(D51:D500,MATCH($C$14,$C$51:$C$500,0)),"")</f>
        <v>-25637000000</v>
      </c>
      <c r="E14" s="2">
        <f>IFERROR(INDEX(E51:E500,MATCH($C$14,$C$51:$C$500,0)),"")</f>
        <v>-21393000000</v>
      </c>
      <c r="H14" s="2">
        <f>IFERROR(SUM(D14:G14)*(4/MAX(1,COUNT(D14:G14))),"")</f>
        <v>-94060000000</v>
      </c>
      <c r="I14" s="2">
        <f t="shared" ref="I14:Q14" si="11">IFERROR(INDEX(I51:I500,MATCH($C$14,$C$51:$C$500,0)),"")</f>
        <v>-97678000000</v>
      </c>
      <c r="J14" s="2">
        <f t="shared" si="11"/>
        <v>-108158000000</v>
      </c>
      <c r="K14" s="2">
        <f t="shared" si="11"/>
        <v>-92651000000</v>
      </c>
      <c r="L14" s="2">
        <f t="shared" si="11"/>
        <v>-81786000000</v>
      </c>
      <c r="M14" s="2">
        <f t="shared" si="11"/>
        <v>-86843000000</v>
      </c>
      <c r="N14" s="2">
        <f t="shared" si="11"/>
        <v>-103570000000</v>
      </c>
      <c r="O14" s="2">
        <f t="shared" si="11"/>
        <v>-120169000000</v>
      </c>
      <c r="P14" s="2">
        <f t="shared" si="11"/>
        <v>-92488000000</v>
      </c>
      <c r="Q14" s="2">
        <f t="shared" si="11"/>
        <v>-80604000000</v>
      </c>
    </row>
    <row r="15" spans="1:17" ht="15.5" x14ac:dyDescent="0.35">
      <c r="C15" t="s">
        <v>28</v>
      </c>
      <c r="D15" s="2">
        <f>IFERROR(INDEX(D51:D500,MATCH($C$15,$C$51:$C$500,0)),"")</f>
        <v>-895000000</v>
      </c>
      <c r="E15" s="2">
        <f>IFERROR(INDEX(E51:E500,MATCH($C$15,$C$51:$C$500,0)),"")</f>
        <v>-1084000000</v>
      </c>
      <c r="H15" s="2">
        <f>IFERROR(SUM(D15:G15)*(4/MAX(1,COUNT(D15:G15))),"")</f>
        <v>-3958000000</v>
      </c>
      <c r="I15" s="2">
        <f t="shared" ref="I15:Q15" si="12">IFERROR(INDEX(I51:I500,MATCH($C$15,$C$51:$C$500,0)),"")</f>
        <v>-3103000000</v>
      </c>
      <c r="J15" s="2">
        <f t="shared" si="12"/>
        <v>-3901000000</v>
      </c>
      <c r="K15" s="2">
        <f t="shared" si="12"/>
        <v>-1027000000</v>
      </c>
      <c r="L15" s="2">
        <f t="shared" si="12"/>
        <v>-1031000000</v>
      </c>
      <c r="M15" s="2">
        <f t="shared" si="12"/>
        <v>-833000000</v>
      </c>
      <c r="N15" s="2">
        <f t="shared" si="12"/>
        <v>-156000000</v>
      </c>
      <c r="O15" s="2">
        <f t="shared" si="12"/>
        <v>-461000000</v>
      </c>
      <c r="P15" s="2">
        <f t="shared" si="12"/>
        <v>-2113000000</v>
      </c>
      <c r="Q15" s="2">
        <f t="shared" si="12"/>
        <v>-914000000</v>
      </c>
    </row>
    <row r="16" spans="1:17" ht="15.5" x14ac:dyDescent="0.35">
      <c r="C16" t="s">
        <v>29</v>
      </c>
      <c r="D16" s="2">
        <f>IFERROR(INDEX(D51:D500,MATCH($C$16,$C$51:$C$500,0)),"")</f>
        <v>58274000000</v>
      </c>
      <c r="E16" s="2">
        <f>IFERROR(INDEX(E51:E500,MATCH($C$16,$C$51:$C$500,0)),"")</f>
        <v>67106000000</v>
      </c>
      <c r="H16" s="2">
        <f>IFERROR(SUM(D16:G16)*(4/MAX(1,COUNT(D16:G16))),"")</f>
        <v>250760000000</v>
      </c>
      <c r="I16" s="2">
        <f t="shared" ref="I16:Q16" si="13">IFERROR(INDEX(I51:I500,MATCH($C$16,$C$51:$C$500,0)),"")</f>
        <v>128591000000</v>
      </c>
      <c r="J16" s="2">
        <f t="shared" si="13"/>
        <v>93100000000</v>
      </c>
      <c r="K16" s="2">
        <f t="shared" si="13"/>
        <v>189705000000</v>
      </c>
      <c r="L16" s="2">
        <f t="shared" si="13"/>
        <v>116698000000</v>
      </c>
      <c r="M16" s="2">
        <f t="shared" si="13"/>
        <v>85411000000</v>
      </c>
      <c r="N16" s="2">
        <f t="shared" si="13"/>
        <v>57886000000</v>
      </c>
      <c r="O16" s="2">
        <f t="shared" si="13"/>
        <v>269950000000</v>
      </c>
      <c r="P16" s="2">
        <f t="shared" si="13"/>
        <v>267723000000</v>
      </c>
      <c r="Q16" s="2">
        <f t="shared" si="13"/>
        <v>106918000000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55375000000000</v>
      </c>
      <c r="E20" s="2">
        <f ca="1">IFERROR(E21*E2,"")</f>
        <v>35250000000000</v>
      </c>
      <c r="H20" s="2">
        <f t="shared" ref="H20:Q20" ca="1" si="14">IFERROR(H21*H2,"")</f>
        <v>35250000000000</v>
      </c>
      <c r="I20" s="2">
        <f t="shared" ca="1" si="14"/>
        <v>45500000000000</v>
      </c>
      <c r="J20" s="2">
        <f t="shared" ca="1" si="14"/>
        <v>33250000000000</v>
      </c>
      <c r="K20" s="2">
        <f t="shared" ca="1" si="14"/>
        <v>36875000000000</v>
      </c>
      <c r="L20" s="2">
        <f t="shared" ca="1" si="14"/>
        <v>39750000000000</v>
      </c>
      <c r="M20" s="2">
        <f t="shared" ca="1" si="14"/>
        <v>50250000000000</v>
      </c>
      <c r="N20" s="2">
        <f t="shared" ca="1" si="14"/>
        <v>35000000000000</v>
      </c>
      <c r="O20" s="2">
        <f t="shared" ca="1" si="14"/>
        <v>33125000000000</v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5000000000</v>
      </c>
      <c r="E21" s="2">
        <f>IFERROR(INDEX(E51:E500,MATCH($C$7,$C$51:$C$500,0)),"")</f>
        <v>5000000000</v>
      </c>
      <c r="H21" s="2">
        <f>IFERROR(INDEX(D21:G21,COUNT(D21:G21)),"")</f>
        <v>5000000000</v>
      </c>
      <c r="I21" s="2">
        <f t="shared" ref="I21:Q21" si="15">IFERROR(INDEX(I51:I500,MATCH($C$7,$C$51:$C$500,0)),"")</f>
        <v>5000000000</v>
      </c>
      <c r="J21" s="2">
        <f t="shared" si="15"/>
        <v>5000000000</v>
      </c>
      <c r="K21" s="2">
        <f t="shared" si="15"/>
        <v>5000000000</v>
      </c>
      <c r="L21" s="2">
        <f t="shared" si="15"/>
        <v>5000000000</v>
      </c>
      <c r="M21" s="2">
        <f t="shared" si="15"/>
        <v>5000000000</v>
      </c>
      <c r="N21" s="2">
        <f t="shared" si="15"/>
        <v>5000000000</v>
      </c>
      <c r="O21" s="2">
        <f t="shared" si="15"/>
        <v>5000000000</v>
      </c>
      <c r="P21" s="2">
        <f t="shared" si="15"/>
        <v>5000000000</v>
      </c>
      <c r="Q21" s="2">
        <f t="shared" si="15"/>
        <v>5000000000</v>
      </c>
    </row>
    <row r="23" spans="1:17" ht="15.5" x14ac:dyDescent="0.35">
      <c r="B23" t="s">
        <v>45</v>
      </c>
      <c r="C23" t="s">
        <v>46</v>
      </c>
      <c r="D23" s="3">
        <f>IFERROR(D5/D6*100,"")</f>
        <v>2.3412299306398743</v>
      </c>
      <c r="E23" s="3">
        <f>IFERROR(E5/E6*100,"")</f>
        <v>2.744241484125943</v>
      </c>
      <c r="H23" s="3">
        <f t="shared" ref="H23:Q23" si="16">IFERROR(H5/H6*100,"")</f>
        <v>10.218654051239353</v>
      </c>
      <c r="I23" s="3">
        <f t="shared" si="16"/>
        <v>3.7760756082520337</v>
      </c>
      <c r="J23" s="3">
        <f t="shared" si="16"/>
        <v>4.2384800591194063</v>
      </c>
      <c r="K23" s="3">
        <f t="shared" si="16"/>
        <v>21.952155118944244</v>
      </c>
      <c r="L23" s="3">
        <f t="shared" si="16"/>
        <v>7.0308442110066354</v>
      </c>
      <c r="M23" s="3">
        <f t="shared" si="16"/>
        <v>6.5496830756625615</v>
      </c>
      <c r="N23" s="3">
        <f t="shared" si="16"/>
        <v>1.8266112864445589</v>
      </c>
      <c r="O23" s="3">
        <f t="shared" si="16"/>
        <v>18.624784212560012</v>
      </c>
      <c r="P23" s="3">
        <f t="shared" si="16"/>
        <v>20.668985498850642</v>
      </c>
      <c r="Q23" s="3">
        <f t="shared" si="16"/>
        <v>57.795116698654844</v>
      </c>
    </row>
    <row r="24" spans="1:17" ht="15.5" x14ac:dyDescent="0.35">
      <c r="C24" t="s">
        <v>47</v>
      </c>
      <c r="D24" s="4">
        <f>IFERROR(_xlfn.RRI(5,I23,D23),"")</f>
        <v>-9.1174137675850919E-2</v>
      </c>
      <c r="E24" s="4">
        <f>IFERROR(_xlfn.RRI(5,J23,E23),"")</f>
        <v>-8.3267905380737917E-2</v>
      </c>
      <c r="H24" s="4">
        <f t="shared" ref="H24:Q24" si="17">IFERROR(_xlfn.RRI(5,M23,H23),"")</f>
        <v>9.3036543867698107E-2</v>
      </c>
      <c r="I24" s="4">
        <f t="shared" si="17"/>
        <v>0.15632232062083617</v>
      </c>
      <c r="J24" s="4">
        <f t="shared" si="17"/>
        <v>-0.25625547983033159</v>
      </c>
      <c r="K24" s="4">
        <f t="shared" si="17"/>
        <v>1.2119052980702483E-2</v>
      </c>
      <c r="L24" s="4">
        <f t="shared" si="17"/>
        <v>-0.34381958178203753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23.41</v>
      </c>
      <c r="J25" s="3">
        <f t="shared" si="18"/>
        <v>17.07</v>
      </c>
      <c r="K25" s="3">
        <f t="shared" si="18"/>
        <v>36.270000000000003</v>
      </c>
      <c r="L25" s="3">
        <f t="shared" si="18"/>
        <v>21.73</v>
      </c>
      <c r="M25" s="3">
        <f t="shared" si="18"/>
        <v>15.75</v>
      </c>
      <c r="N25" s="3">
        <f t="shared" si="18"/>
        <v>11.23</v>
      </c>
      <c r="O25" s="3">
        <f t="shared" si="18"/>
        <v>52.7</v>
      </c>
      <c r="P25" s="3">
        <f t="shared" si="18"/>
        <v>50.79</v>
      </c>
      <c r="Q25" s="3">
        <f t="shared" si="18"/>
        <v>20.53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0.15825539425601076</v>
      </c>
      <c r="J26" s="4">
        <f t="shared" si="19"/>
        <v>-0.20184988385044544</v>
      </c>
      <c r="K26" s="4">
        <f t="shared" si="19"/>
        <v>-6.5124306166707835E-2</v>
      </c>
      <c r="L26" s="4">
        <f t="shared" si="19"/>
        <v>1.1426097474463326E-2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107.288</v>
      </c>
      <c r="E27" s="3">
        <f>IFERROR(E4/E21,"")</f>
        <v>102.1096</v>
      </c>
      <c r="H27" s="3">
        <f t="shared" ref="H27:Q27" si="20">IFERROR(H4/H21,"")</f>
        <v>418.79520000000002</v>
      </c>
      <c r="I27" s="3">
        <f t="shared" si="20"/>
        <v>382.85680000000002</v>
      </c>
      <c r="J27" s="3">
        <f t="shared" si="20"/>
        <v>385.22899999999998</v>
      </c>
      <c r="K27" s="3">
        <f t="shared" si="20"/>
        <v>365.11680000000001</v>
      </c>
      <c r="L27" s="3">
        <f t="shared" si="20"/>
        <v>351.62619999999998</v>
      </c>
      <c r="M27" s="3">
        <f t="shared" si="20"/>
        <v>334.16579999999999</v>
      </c>
      <c r="N27" s="3">
        <f t="shared" si="20"/>
        <v>329.6062</v>
      </c>
      <c r="O27" s="3">
        <f t="shared" si="20"/>
        <v>457.57760000000002</v>
      </c>
      <c r="P27" s="3">
        <f t="shared" si="20"/>
        <v>457.54039999999998</v>
      </c>
      <c r="Q27" s="3">
        <f t="shared" si="20"/>
        <v>305.23079999999999</v>
      </c>
    </row>
    <row r="28" spans="1:17" ht="15.5" x14ac:dyDescent="0.35">
      <c r="C28" t="s">
        <v>52</v>
      </c>
      <c r="D28" s="4">
        <f>IFERROR(_xlfn.RRI(5,I27,D27),"")</f>
        <v>-0.22464077764665535</v>
      </c>
      <c r="E28" s="4">
        <f>IFERROR(_xlfn.RRI(5,J27,E27),"")</f>
        <v>-0.23322221807419796</v>
      </c>
      <c r="H28" s="4">
        <f t="shared" ref="H28:Q28" si="21">IFERROR(_xlfn.RRI(5,M27,H27),"")</f>
        <v>4.618367539994428E-2</v>
      </c>
      <c r="I28" s="4">
        <f t="shared" si="21"/>
        <v>3.0405572119250213E-2</v>
      </c>
      <c r="J28" s="4">
        <f t="shared" si="21"/>
        <v>-3.3836017497144155E-2</v>
      </c>
      <c r="K28" s="4">
        <f t="shared" si="21"/>
        <v>-4.4126385319117722E-2</v>
      </c>
      <c r="L28" s="4">
        <f t="shared" si="21"/>
        <v>2.8704345650881313E-2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0.37141183362624486</v>
      </c>
      <c r="J29" s="4">
        <f t="shared" si="22"/>
        <v>-0.5293631100082713</v>
      </c>
      <c r="K29" s="4">
        <f t="shared" si="22"/>
        <v>0.66912103083294994</v>
      </c>
      <c r="L29" s="4">
        <f t="shared" si="22"/>
        <v>0.37968253968253973</v>
      </c>
      <c r="M29" s="4">
        <f t="shared" si="22"/>
        <v>0.40249332146037392</v>
      </c>
      <c r="N29" s="4">
        <f t="shared" si="22"/>
        <v>-0.78690702087286524</v>
      </c>
      <c r="O29" s="4">
        <f t="shared" si="22"/>
        <v>3.7605827918881743E-2</v>
      </c>
      <c r="P29" s="4">
        <f t="shared" si="22"/>
        <v>1.4739405747686312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9.3869039285706821E-2</v>
      </c>
      <c r="I30" s="4">
        <f t="shared" si="23"/>
        <v>-6.1578956932109574E-3</v>
      </c>
      <c r="J30" s="4">
        <f t="shared" si="23"/>
        <v>5.5084290835151851E-2</v>
      </c>
      <c r="K30" s="4">
        <f t="shared" si="23"/>
        <v>3.8366310587777674E-2</v>
      </c>
      <c r="L30" s="4">
        <f t="shared" si="23"/>
        <v>5.2250709079145724E-2</v>
      </c>
      <c r="M30" s="4">
        <f t="shared" si="23"/>
        <v>1.3833477646961705E-2</v>
      </c>
      <c r="N30" s="4">
        <f t="shared" si="23"/>
        <v>-0.27967146993209463</v>
      </c>
      <c r="O30" s="4">
        <f t="shared" si="23"/>
        <v>8.1304295751896883E-5</v>
      </c>
      <c r="P30" s="4">
        <f t="shared" si="23"/>
        <v>0.4989981351816396</v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429.8</v>
      </c>
      <c r="E32" s="3">
        <f>IFERROR(INDEX(E51:E500,MATCH($A$32,$C$51:$C$500,0)),"")</f>
        <v>425.52</v>
      </c>
      <c r="H32" s="3">
        <f>IFERROR(INDEX(D32:G32,COUNT(D32:G32)),"")</f>
        <v>425.52</v>
      </c>
      <c r="I32" s="3">
        <f t="shared" ref="I32:Q32" si="24">IFERROR(INDEX(I51:I500,MATCH($C$32,$C$51:$C$500,0)),"")</f>
        <v>413.01</v>
      </c>
      <c r="J32" s="3">
        <f t="shared" si="24"/>
        <v>401.29</v>
      </c>
      <c r="K32" s="3">
        <f t="shared" si="24"/>
        <v>393.15</v>
      </c>
      <c r="L32" s="3">
        <f t="shared" si="24"/>
        <v>308.13</v>
      </c>
      <c r="M32" s="3">
        <f t="shared" si="24"/>
        <v>287.95999999999998</v>
      </c>
      <c r="N32" s="3">
        <f t="shared" si="24"/>
        <v>267.77999999999997</v>
      </c>
      <c r="O32" s="3">
        <f t="shared" si="24"/>
        <v>269</v>
      </c>
      <c r="P32" s="3">
        <f t="shared" si="24"/>
        <v>230.9</v>
      </c>
      <c r="Q32" s="3">
        <f t="shared" si="24"/>
        <v>97.33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16.399999999999999</v>
      </c>
      <c r="E33" s="3">
        <f>IFERROR(INDEX(E51:E500,MATCH($A$33,$C$51:$C$500,0)),"")</f>
        <v>26.38</v>
      </c>
      <c r="H33" s="3">
        <f>IFERROR(INDEX(D33:G33,COUNT(D33:G33)),"")</f>
        <v>26.38</v>
      </c>
      <c r="I33" s="3">
        <f t="shared" ref="I33:Q33" si="25">IFERROR(INDEX(I51:I500,MATCH($C$33,$C$51:$C$500,0)),"")</f>
        <v>22.03</v>
      </c>
      <c r="J33" s="3">
        <f t="shared" si="25"/>
        <v>16.57</v>
      </c>
      <c r="K33" s="3">
        <f t="shared" si="25"/>
        <v>18.760000000000002</v>
      </c>
      <c r="L33" s="3">
        <f t="shared" si="25"/>
        <v>25.8</v>
      </c>
      <c r="M33" s="3">
        <f t="shared" si="25"/>
        <v>34.9</v>
      </c>
      <c r="N33" s="3">
        <f t="shared" si="25"/>
        <v>26.14</v>
      </c>
      <c r="O33" s="3">
        <f t="shared" si="25"/>
        <v>24.63</v>
      </c>
      <c r="P33" s="3">
        <f t="shared" si="25"/>
        <v>38.65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653.99</v>
      </c>
      <c r="E34" s="3">
        <f>IFERROR(INDEX(E51:E500,MATCH($A$34,$C$51:$C$500,0)),"")</f>
        <v>897.28</v>
      </c>
      <c r="H34" s="3">
        <f>IFERROR(INDEX(D34:G34,COUNT(D34:G34)),"")</f>
        <v>897.28</v>
      </c>
      <c r="I34" s="3">
        <f t="shared" ref="I34:Q34" si="26">IFERROR(INDEX(I51:I500,MATCH($C$34,$C$51:$C$500,0)),"")</f>
        <v>388.72</v>
      </c>
      <c r="J34" s="3">
        <f t="shared" si="26"/>
        <v>389.57</v>
      </c>
      <c r="K34" s="3">
        <f t="shared" si="26"/>
        <v>203.34</v>
      </c>
      <c r="L34" s="3">
        <f t="shared" si="26"/>
        <v>365.85</v>
      </c>
      <c r="M34" s="3">
        <f t="shared" si="26"/>
        <v>638.1</v>
      </c>
      <c r="N34" s="3">
        <f t="shared" si="26"/>
        <v>623.33000000000004</v>
      </c>
      <c r="O34" s="3">
        <f t="shared" si="26"/>
        <v>125.71</v>
      </c>
      <c r="P34" s="3">
        <f t="shared" si="26"/>
        <v>175.72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65.709999999999994</v>
      </c>
      <c r="E35" s="3">
        <f>IFERROR(INDEX(E51:E500,MATCH($A$35,$C$51:$C$500,0)),"")</f>
        <v>109.93</v>
      </c>
      <c r="H35" s="3">
        <f>IFERROR(INDEX(D35:G35,COUNT(D35:G35)),"")</f>
        <v>109.93</v>
      </c>
      <c r="I35" s="3">
        <f t="shared" ref="I35:Q35" si="27">IFERROR(INDEX(I51:I500,MATCH($C$35,$C$51:$C$500,0)),"")</f>
        <v>23.77</v>
      </c>
      <c r="J35" s="3">
        <f t="shared" si="27"/>
        <v>17.260000000000002</v>
      </c>
      <c r="K35" s="3">
        <f t="shared" si="27"/>
        <v>20.2</v>
      </c>
      <c r="L35" s="3">
        <f t="shared" si="27"/>
        <v>22.61</v>
      </c>
      <c r="M35" s="3">
        <f t="shared" si="27"/>
        <v>30.07</v>
      </c>
      <c r="N35" s="3">
        <f t="shared" si="27"/>
        <v>21.24</v>
      </c>
      <c r="O35" s="3">
        <f t="shared" si="27"/>
        <v>14.48</v>
      </c>
      <c r="P35" s="3">
        <f t="shared" si="27"/>
        <v>19.510000000000002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536440000000</v>
      </c>
      <c r="E51" s="5">
        <v>510548000000</v>
      </c>
      <c r="F51" s="5">
        <v>484692000000</v>
      </c>
      <c r="G51" s="5">
        <v>502987000000</v>
      </c>
      <c r="I51" s="5">
        <v>1914284000000</v>
      </c>
      <c r="J51" s="5">
        <v>1926145000000</v>
      </c>
      <c r="K51" s="5">
        <v>1825584000000</v>
      </c>
      <c r="L51" s="5">
        <v>1758131000000</v>
      </c>
      <c r="M51" s="5">
        <v>1670829000000</v>
      </c>
      <c r="N51" s="5">
        <v>1648031000000</v>
      </c>
      <c r="O51" s="5">
        <v>2287888000000</v>
      </c>
      <c r="P51" s="5">
        <v>2287702000000</v>
      </c>
      <c r="Q51" s="5">
        <v>1526154000000</v>
      </c>
    </row>
    <row r="52" spans="2:17" ht="15.5" x14ac:dyDescent="0.35">
      <c r="C52" t="s">
        <v>211</v>
      </c>
      <c r="D52" s="5">
        <v>-399693000000</v>
      </c>
      <c r="E52" s="5">
        <v>-367621000000</v>
      </c>
      <c r="F52" s="5">
        <v>-389645000000</v>
      </c>
      <c r="G52" s="5">
        <v>-383921000000</v>
      </c>
      <c r="I52" s="5">
        <v>-1454472000000</v>
      </c>
      <c r="J52" s="5">
        <v>-1396518000000</v>
      </c>
      <c r="K52" s="5">
        <v>-1348819000000</v>
      </c>
      <c r="L52" s="5">
        <v>-1383758000000</v>
      </c>
      <c r="M52" s="5">
        <v>-1348278000000</v>
      </c>
      <c r="N52" s="5">
        <v>-1364217000000</v>
      </c>
      <c r="O52" s="5">
        <v>-1760439000000</v>
      </c>
      <c r="P52" s="5">
        <v>-1788687000000</v>
      </c>
      <c r="Q52" s="5">
        <v>-1230937000000</v>
      </c>
    </row>
    <row r="53" spans="2:17" ht="15.5" x14ac:dyDescent="0.35">
      <c r="C53" t="s">
        <v>212</v>
      </c>
      <c r="D53" s="5">
        <v>136747000000</v>
      </c>
      <c r="E53" s="5">
        <v>142927000000</v>
      </c>
      <c r="F53" s="5">
        <v>95047000000</v>
      </c>
      <c r="G53" s="5">
        <v>119066000000</v>
      </c>
      <c r="I53" s="5">
        <v>459812000000</v>
      </c>
      <c r="J53" s="5">
        <v>529627000000</v>
      </c>
      <c r="K53" s="5">
        <v>476765000000</v>
      </c>
      <c r="L53" s="5">
        <v>374373000000</v>
      </c>
      <c r="M53" s="5">
        <v>322551000000</v>
      </c>
      <c r="N53" s="5">
        <v>283814000000</v>
      </c>
      <c r="O53" s="5">
        <v>527449000000</v>
      </c>
      <c r="P53" s="5">
        <v>499015000000</v>
      </c>
      <c r="Q53" s="5">
        <v>295217000000</v>
      </c>
    </row>
    <row r="54" spans="2:17" ht="15.5" x14ac:dyDescent="0.35">
      <c r="C54" t="s">
        <v>82</v>
      </c>
      <c r="D54" s="5">
        <v>-55290000000</v>
      </c>
      <c r="E54" s="5">
        <v>-45264000000</v>
      </c>
      <c r="F54" s="5">
        <v>-72818000000</v>
      </c>
      <c r="G54" s="5">
        <v>-38724000000</v>
      </c>
      <c r="I54" s="5">
        <v>-185667000000</v>
      </c>
      <c r="J54" s="5">
        <v>-157943000000</v>
      </c>
      <c r="K54" s="5">
        <v>-157806000000</v>
      </c>
      <c r="L54" s="5">
        <v>-137867000000</v>
      </c>
      <c r="M54" s="5">
        <v>-114309000000</v>
      </c>
      <c r="N54" s="5">
        <v>-114533000000</v>
      </c>
      <c r="O54" s="5">
        <v>-129456000000</v>
      </c>
      <c r="P54" s="5">
        <v>-134303000000</v>
      </c>
      <c r="Q54" s="5">
        <v>-107521000000</v>
      </c>
    </row>
    <row r="55" spans="2:17" ht="15.5" x14ac:dyDescent="0.35">
      <c r="C55" t="s">
        <v>87</v>
      </c>
      <c r="D55" s="5">
        <v>-55290000000</v>
      </c>
      <c r="E55" s="5">
        <v>-45264000000</v>
      </c>
      <c r="F55" s="5">
        <v>-72818000000</v>
      </c>
      <c r="G55" s="5">
        <v>-38724000000</v>
      </c>
      <c r="I55" s="5">
        <v>-185667000000</v>
      </c>
      <c r="J55" s="5">
        <v>-157943000000</v>
      </c>
      <c r="K55" s="5">
        <v>-157806000000</v>
      </c>
      <c r="L55" s="5">
        <v>-137867000000</v>
      </c>
      <c r="M55" s="5">
        <v>-114309000000</v>
      </c>
      <c r="N55" s="5">
        <v>-114533000000</v>
      </c>
      <c r="O55" s="5">
        <v>-122986000000</v>
      </c>
      <c r="P55" s="5">
        <v>-129179000000</v>
      </c>
      <c r="Q55" s="5">
        <v>-106378000000</v>
      </c>
    </row>
    <row r="56" spans="2:17" ht="15.5" x14ac:dyDescent="0.35">
      <c r="C56" t="s">
        <v>213</v>
      </c>
      <c r="O56" s="5">
        <v>-6470000000</v>
      </c>
      <c r="P56" s="5">
        <v>-5124000000</v>
      </c>
      <c r="Q56" s="5">
        <v>-1143000000</v>
      </c>
    </row>
    <row r="57" spans="2:17" ht="15.5" x14ac:dyDescent="0.35">
      <c r="C57" t="s">
        <v>89</v>
      </c>
      <c r="D57" s="5">
        <v>81457000000</v>
      </c>
      <c r="E57" s="5">
        <v>97663000000</v>
      </c>
      <c r="F57" s="5">
        <v>22229000000</v>
      </c>
      <c r="G57" s="5">
        <v>80342000000</v>
      </c>
      <c r="I57" s="5">
        <v>274145000000</v>
      </c>
      <c r="J57" s="5">
        <v>371684000000</v>
      </c>
      <c r="K57" s="5">
        <v>318959000000</v>
      </c>
      <c r="L57" s="5">
        <v>236506000000</v>
      </c>
      <c r="M57" s="5">
        <v>208242000000</v>
      </c>
      <c r="N57" s="5">
        <v>169281000000</v>
      </c>
      <c r="O57" s="5">
        <v>397993000000</v>
      </c>
      <c r="P57" s="5">
        <v>364712000000</v>
      </c>
      <c r="Q57" s="5">
        <v>187696000000</v>
      </c>
    </row>
    <row r="58" spans="2:17" ht="15.5" x14ac:dyDescent="0.35">
      <c r="C58" t="s">
        <v>90</v>
      </c>
      <c r="D58" s="5">
        <v>-23183000000</v>
      </c>
      <c r="E58" s="5">
        <v>-30557000000</v>
      </c>
      <c r="F58" s="5">
        <v>-38542000000</v>
      </c>
      <c r="G58" s="5">
        <v>-36371000000</v>
      </c>
      <c r="I58" s="5">
        <v>-145554000000</v>
      </c>
      <c r="J58" s="5">
        <v>-278584000000</v>
      </c>
      <c r="K58" s="5">
        <v>-129254000000</v>
      </c>
      <c r="L58" s="5">
        <v>-119808000000</v>
      </c>
      <c r="M58" s="5">
        <v>-122831000000</v>
      </c>
      <c r="N58" s="5">
        <v>-111395000000</v>
      </c>
      <c r="O58" s="5">
        <v>-128043000000</v>
      </c>
      <c r="P58" s="5">
        <v>-96989000000</v>
      </c>
      <c r="Q58" s="5">
        <v>-80778000000</v>
      </c>
    </row>
    <row r="59" spans="2:17" ht="15.5" x14ac:dyDescent="0.35">
      <c r="C59" t="s">
        <v>340</v>
      </c>
      <c r="D59" s="5">
        <v>9667000000</v>
      </c>
      <c r="E59" s="5">
        <v>-832000000</v>
      </c>
      <c r="F59" s="5">
        <v>634000000</v>
      </c>
      <c r="G59" s="5">
        <v>-2447000000</v>
      </c>
      <c r="I59" s="5">
        <v>-4332000000</v>
      </c>
      <c r="J59" s="5">
        <v>-9529000000</v>
      </c>
      <c r="K59" s="5">
        <v>-129000000</v>
      </c>
      <c r="L59" s="5">
        <v>-3928000000</v>
      </c>
      <c r="M59" s="5">
        <v>-1757000000</v>
      </c>
      <c r="N59" s="5">
        <v>3291000000</v>
      </c>
      <c r="O59" s="5">
        <v>-4008000000</v>
      </c>
      <c r="P59" s="5">
        <v>-6559000000</v>
      </c>
      <c r="Q59" s="5">
        <v>250000000</v>
      </c>
    </row>
    <row r="60" spans="2:17" ht="15.5" x14ac:dyDescent="0.35">
      <c r="C60" t="s">
        <v>91</v>
      </c>
    </row>
    <row r="61" spans="2:17" ht="15.5" x14ac:dyDescent="0.35">
      <c r="C61" t="s">
        <v>367</v>
      </c>
      <c r="P61" s="5">
        <v>2600000000</v>
      </c>
    </row>
    <row r="62" spans="2:17" ht="15.5" x14ac:dyDescent="0.35">
      <c r="C62" t="s">
        <v>321</v>
      </c>
      <c r="F62" s="5">
        <v>-55000000</v>
      </c>
      <c r="G62" s="5">
        <v>208000000</v>
      </c>
      <c r="I62" s="5">
        <v>154000000</v>
      </c>
      <c r="J62" s="5">
        <v>-111599000000</v>
      </c>
      <c r="K62" s="5">
        <v>346000000</v>
      </c>
      <c r="L62" s="5">
        <v>19000000</v>
      </c>
      <c r="M62" s="5">
        <v>334000000</v>
      </c>
      <c r="N62" s="5">
        <v>46000000</v>
      </c>
      <c r="P62" s="5">
        <v>6389000000</v>
      </c>
      <c r="Q62" s="5">
        <v>276000000</v>
      </c>
    </row>
    <row r="63" spans="2:17" ht="15.5" x14ac:dyDescent="0.35">
      <c r="C63" t="s">
        <v>368</v>
      </c>
      <c r="D63" s="5">
        <v>-9886000000</v>
      </c>
      <c r="E63" s="5">
        <v>-8973000000</v>
      </c>
      <c r="F63" s="5">
        <v>-9485000000</v>
      </c>
      <c r="G63" s="5">
        <v>-8378000000</v>
      </c>
      <c r="I63" s="5">
        <v>-33559000000</v>
      </c>
      <c r="J63" s="5">
        <v>-31945000000</v>
      </c>
      <c r="K63" s="5">
        <v>-28395000000</v>
      </c>
      <c r="L63" s="5">
        <v>-27399000000</v>
      </c>
      <c r="M63" s="5">
        <v>-24881000000</v>
      </c>
    </row>
    <row r="64" spans="2:17" ht="15.5" x14ac:dyDescent="0.35">
      <c r="C64" t="s">
        <v>27</v>
      </c>
      <c r="D64" s="5">
        <v>-25637000000</v>
      </c>
      <c r="E64" s="5">
        <v>-21393000000</v>
      </c>
      <c r="F64" s="5">
        <v>-22933000000</v>
      </c>
      <c r="G64" s="5">
        <v>-23851000000</v>
      </c>
      <c r="I64" s="5">
        <v>-97678000000</v>
      </c>
      <c r="J64" s="5">
        <v>-108158000000</v>
      </c>
      <c r="K64" s="5">
        <v>-92651000000</v>
      </c>
      <c r="L64" s="5">
        <v>-81786000000</v>
      </c>
      <c r="M64" s="5">
        <v>-86843000000</v>
      </c>
      <c r="N64" s="5">
        <v>-103570000000</v>
      </c>
      <c r="O64" s="5">
        <v>-120169000000</v>
      </c>
      <c r="P64" s="5">
        <v>-92488000000</v>
      </c>
      <c r="Q64" s="5">
        <v>-80604000000</v>
      </c>
    </row>
    <row r="65" spans="2:17" ht="15.5" x14ac:dyDescent="0.35">
      <c r="C65" t="s">
        <v>81</v>
      </c>
      <c r="D65" s="5">
        <v>2673000000</v>
      </c>
      <c r="E65" s="5">
        <v>641000000</v>
      </c>
      <c r="F65" s="5">
        <v>-6703000000</v>
      </c>
      <c r="G65" s="5">
        <v>-1903000000</v>
      </c>
      <c r="I65" s="5">
        <v>-10139000000</v>
      </c>
      <c r="J65" s="5">
        <v>-17353000000</v>
      </c>
      <c r="K65" s="5">
        <v>-8425000000</v>
      </c>
      <c r="L65" s="5">
        <v>-6714000000</v>
      </c>
      <c r="M65" s="5">
        <v>-9684000000</v>
      </c>
      <c r="N65" s="5">
        <v>-11162000000</v>
      </c>
      <c r="O65" s="5">
        <v>-3866000000</v>
      </c>
      <c r="P65" s="5">
        <v>-6931000000</v>
      </c>
      <c r="Q65" s="5">
        <v>-700000000</v>
      </c>
    </row>
    <row r="66" spans="2:17" ht="15.5" x14ac:dyDescent="0.35">
      <c r="C66" t="s">
        <v>92</v>
      </c>
      <c r="D66" s="5">
        <v>-23183000000</v>
      </c>
      <c r="E66" s="5">
        <v>-30557000000</v>
      </c>
      <c r="F66" s="5">
        <v>-38542000000</v>
      </c>
      <c r="G66" s="5">
        <v>-36371000000</v>
      </c>
      <c r="I66" s="5">
        <v>-145554000000</v>
      </c>
      <c r="J66" s="5">
        <v>-278584000000</v>
      </c>
      <c r="K66" s="5">
        <v>-129254000000</v>
      </c>
      <c r="L66" s="5">
        <v>-119808000000</v>
      </c>
      <c r="M66" s="5">
        <v>-122831000000</v>
      </c>
      <c r="N66" s="5">
        <v>-111395000000</v>
      </c>
      <c r="O66" s="5">
        <v>-128043000000</v>
      </c>
      <c r="P66" s="5">
        <v>-96989000000</v>
      </c>
      <c r="Q66" s="5">
        <v>-80778000000</v>
      </c>
    </row>
    <row r="67" spans="2:17" ht="15.5" x14ac:dyDescent="0.35">
      <c r="C67" t="s">
        <v>29</v>
      </c>
      <c r="D67" s="5">
        <v>58274000000</v>
      </c>
      <c r="E67" s="5">
        <v>67106000000</v>
      </c>
      <c r="F67" s="5">
        <v>-16313000000</v>
      </c>
      <c r="G67" s="5">
        <v>43971000000</v>
      </c>
      <c r="I67" s="5">
        <v>128591000000</v>
      </c>
      <c r="J67" s="5">
        <v>93100000000</v>
      </c>
      <c r="K67" s="5">
        <v>189705000000</v>
      </c>
      <c r="L67" s="5">
        <v>116698000000</v>
      </c>
      <c r="M67" s="5">
        <v>85411000000</v>
      </c>
      <c r="N67" s="5">
        <v>57886000000</v>
      </c>
      <c r="O67" s="5">
        <v>269950000000</v>
      </c>
      <c r="P67" s="5">
        <v>267723000000</v>
      </c>
      <c r="Q67" s="5">
        <v>106918000000</v>
      </c>
    </row>
    <row r="68" spans="2:17" ht="15.5" x14ac:dyDescent="0.35">
      <c r="C68" t="s">
        <v>28</v>
      </c>
      <c r="D68" s="5">
        <v>-895000000</v>
      </c>
      <c r="E68" s="5">
        <v>-1084000000</v>
      </c>
      <c r="F68" s="5">
        <v>-105000000</v>
      </c>
      <c r="G68" s="5">
        <v>-771000000</v>
      </c>
      <c r="I68" s="5">
        <v>-3103000000</v>
      </c>
      <c r="J68" s="5">
        <v>-3901000000</v>
      </c>
      <c r="K68" s="5">
        <v>-1027000000</v>
      </c>
      <c r="L68" s="5">
        <v>-1031000000</v>
      </c>
      <c r="M68" s="5">
        <v>-833000000</v>
      </c>
      <c r="N68" s="5">
        <v>-156000000</v>
      </c>
      <c r="O68" s="5">
        <v>-461000000</v>
      </c>
      <c r="P68" s="5">
        <v>-2113000000</v>
      </c>
      <c r="Q68" s="5">
        <v>-914000000</v>
      </c>
    </row>
    <row r="69" spans="2:17" ht="15.5" x14ac:dyDescent="0.35">
      <c r="C69" t="s">
        <v>95</v>
      </c>
      <c r="D69" s="5">
        <v>57379000000</v>
      </c>
      <c r="E69" s="5">
        <v>66022000000</v>
      </c>
      <c r="F69" s="5">
        <v>-16418000000</v>
      </c>
      <c r="G69" s="5">
        <v>43200000000</v>
      </c>
      <c r="I69" s="5">
        <v>125488000000</v>
      </c>
      <c r="J69" s="5">
        <v>89199000000</v>
      </c>
      <c r="K69" s="5">
        <v>188678000000</v>
      </c>
      <c r="L69" s="5">
        <v>115667000000</v>
      </c>
      <c r="M69" s="5">
        <v>84578000000</v>
      </c>
      <c r="N69" s="5">
        <v>57730000000</v>
      </c>
      <c r="O69" s="5">
        <v>269489000000</v>
      </c>
      <c r="P69" s="5">
        <v>265610000000</v>
      </c>
      <c r="Q69" s="5">
        <v>106004000000</v>
      </c>
    </row>
    <row r="70" spans="2:17" ht="15.5" x14ac:dyDescent="0.35">
      <c r="C70" t="s">
        <v>96</v>
      </c>
      <c r="F70" s="5">
        <v>-25630000000</v>
      </c>
      <c r="I70" s="5">
        <v>-25630000000</v>
      </c>
      <c r="J70" s="5">
        <v>5660000000</v>
      </c>
      <c r="K70" s="5">
        <v>295610000000</v>
      </c>
      <c r="L70" s="5">
        <v>7658000000</v>
      </c>
      <c r="M70" s="5">
        <v>24208000000</v>
      </c>
      <c r="N70" s="5">
        <v>-32537000000</v>
      </c>
      <c r="O70" s="5">
        <v>4561000000</v>
      </c>
      <c r="P70" s="5">
        <v>3019000000</v>
      </c>
      <c r="Q70" s="5">
        <v>204856000000</v>
      </c>
    </row>
    <row r="71" spans="2:17" ht="15.5" x14ac:dyDescent="0.35">
      <c r="C71" t="s">
        <v>97</v>
      </c>
      <c r="D71" s="5">
        <v>57379000000</v>
      </c>
      <c r="E71" s="5">
        <v>66022000000</v>
      </c>
      <c r="F71" s="5">
        <v>-42048000000</v>
      </c>
      <c r="G71" s="5">
        <v>43200000000</v>
      </c>
      <c r="I71" s="5">
        <v>99858000000</v>
      </c>
      <c r="J71" s="5">
        <v>94859000000</v>
      </c>
      <c r="K71" s="5">
        <v>484288000000</v>
      </c>
      <c r="L71" s="5">
        <v>123325000000</v>
      </c>
      <c r="M71" s="5">
        <v>108786000000</v>
      </c>
      <c r="N71" s="5">
        <v>25193000000</v>
      </c>
      <c r="O71" s="5">
        <v>274050000000</v>
      </c>
      <c r="P71" s="5">
        <v>268629000000</v>
      </c>
      <c r="Q71" s="5">
        <v>310860000000</v>
      </c>
    </row>
    <row r="72" spans="2:17" ht="15.5" x14ac:dyDescent="0.35">
      <c r="C72" t="s">
        <v>98</v>
      </c>
      <c r="D72" s="5">
        <v>57379000000</v>
      </c>
      <c r="E72" s="5">
        <v>66022000000</v>
      </c>
      <c r="F72" s="5">
        <v>-16418000000</v>
      </c>
      <c r="G72" s="5">
        <v>43200000000</v>
      </c>
      <c r="I72" s="5">
        <v>125488000000</v>
      </c>
      <c r="J72" s="5">
        <v>89199000000</v>
      </c>
      <c r="K72" s="5">
        <v>188678000000</v>
      </c>
      <c r="L72" s="5">
        <v>115667000000</v>
      </c>
      <c r="M72" s="5">
        <v>84578000000</v>
      </c>
      <c r="N72" s="5">
        <v>57730000000</v>
      </c>
      <c r="O72" s="5">
        <v>269489000000</v>
      </c>
      <c r="P72" s="5">
        <v>265610000000</v>
      </c>
      <c r="Q72" s="5">
        <v>106004000000</v>
      </c>
    </row>
    <row r="73" spans="2:17" ht="15.5" x14ac:dyDescent="0.35">
      <c r="C73" t="s">
        <v>8</v>
      </c>
      <c r="D73" s="5">
        <v>53913000000</v>
      </c>
      <c r="E73" s="5">
        <v>62556000000</v>
      </c>
      <c r="F73" s="5">
        <v>-45777000000</v>
      </c>
      <c r="G73" s="5">
        <v>35299000000</v>
      </c>
      <c r="I73" s="5">
        <v>83584000000</v>
      </c>
      <c r="J73" s="5">
        <v>90678000000</v>
      </c>
      <c r="K73" s="5">
        <v>460104000000</v>
      </c>
      <c r="L73" s="5">
        <v>115870000000</v>
      </c>
      <c r="M73" s="5">
        <v>100883000000</v>
      </c>
      <c r="N73" s="5">
        <v>26149000000</v>
      </c>
      <c r="O73" s="5">
        <v>267995000000</v>
      </c>
      <c r="P73" s="5">
        <v>256888000000</v>
      </c>
      <c r="Q73" s="5">
        <v>281253000000</v>
      </c>
    </row>
    <row r="74" spans="2:17" ht="15.5" x14ac:dyDescent="0.35">
      <c r="C74" t="s">
        <v>99</v>
      </c>
      <c r="D74" s="5">
        <v>3466000000</v>
      </c>
      <c r="E74" s="5">
        <v>3466000000</v>
      </c>
      <c r="F74" s="5">
        <v>3729000000</v>
      </c>
      <c r="G74" s="5">
        <v>7901000000</v>
      </c>
      <c r="I74" s="5">
        <v>16274000000</v>
      </c>
      <c r="J74" s="5">
        <v>4181000000</v>
      </c>
      <c r="K74" s="5">
        <v>24184000000</v>
      </c>
      <c r="L74" s="5">
        <v>7455000000</v>
      </c>
      <c r="M74" s="5">
        <v>7903000000</v>
      </c>
      <c r="N74" s="5">
        <v>-956000000</v>
      </c>
      <c r="O74" s="5">
        <v>6055000000</v>
      </c>
      <c r="P74" s="5">
        <v>11741000000</v>
      </c>
      <c r="Q74" s="5">
        <v>29607000000</v>
      </c>
    </row>
    <row r="75" spans="2:17" ht="15.5" x14ac:dyDescent="0.35">
      <c r="C75" t="s">
        <v>100</v>
      </c>
      <c r="D75" s="5">
        <v>57379000000</v>
      </c>
      <c r="E75" s="5">
        <v>66022000000</v>
      </c>
      <c r="F75" s="5">
        <v>-16418000000</v>
      </c>
      <c r="G75" s="5">
        <v>43200000000</v>
      </c>
      <c r="I75" s="5">
        <v>125488000000</v>
      </c>
      <c r="J75" s="5">
        <v>89199000000</v>
      </c>
      <c r="K75" s="5">
        <v>188678000000</v>
      </c>
      <c r="L75" s="5">
        <v>115667000000</v>
      </c>
      <c r="M75" s="5">
        <v>84578000000</v>
      </c>
      <c r="N75" s="5">
        <v>57730000000</v>
      </c>
      <c r="O75" s="5">
        <v>269489000000</v>
      </c>
      <c r="P75" s="5">
        <v>265610000000</v>
      </c>
      <c r="Q75" s="5">
        <v>106004000000</v>
      </c>
    </row>
    <row r="76" spans="2:17" ht="15.5" x14ac:dyDescent="0.35">
      <c r="C76" t="s">
        <v>101</v>
      </c>
      <c r="D76" s="5">
        <v>57379000000</v>
      </c>
      <c r="E76" s="5">
        <v>66022000000</v>
      </c>
      <c r="F76" s="5">
        <v>-42048000000</v>
      </c>
      <c r="G76" s="5">
        <v>43200000000</v>
      </c>
      <c r="I76" s="5">
        <v>99858000000</v>
      </c>
      <c r="J76" s="5">
        <v>94859000000</v>
      </c>
      <c r="K76" s="5">
        <v>484288000000</v>
      </c>
      <c r="L76" s="5">
        <v>123325000000</v>
      </c>
      <c r="M76" s="5">
        <v>108786000000</v>
      </c>
      <c r="N76" s="5">
        <v>25193000000</v>
      </c>
      <c r="O76" s="5">
        <v>274050000000</v>
      </c>
      <c r="P76" s="5">
        <v>268629000000</v>
      </c>
      <c r="Q76" s="5">
        <v>310860000000</v>
      </c>
    </row>
    <row r="77" spans="2:17" ht="15.5" x14ac:dyDescent="0.35">
      <c r="C77" t="s">
        <v>102</v>
      </c>
      <c r="D77" s="5">
        <v>57379000000</v>
      </c>
      <c r="E77" s="5">
        <v>66022000000</v>
      </c>
      <c r="F77" s="5">
        <v>-42048000000</v>
      </c>
      <c r="G77" s="5">
        <v>43200000000</v>
      </c>
      <c r="I77" s="5">
        <v>99858000000</v>
      </c>
      <c r="J77" s="5">
        <v>94859000000</v>
      </c>
      <c r="K77" s="5">
        <v>484288000000</v>
      </c>
      <c r="L77" s="5">
        <v>123325000000</v>
      </c>
      <c r="M77" s="5">
        <v>108786000000</v>
      </c>
      <c r="N77" s="5">
        <v>25193000000</v>
      </c>
      <c r="O77" s="5">
        <v>274050000000</v>
      </c>
      <c r="P77" s="5">
        <v>268629000000</v>
      </c>
      <c r="Q77" s="5">
        <v>310860000000</v>
      </c>
    </row>
    <row r="79" spans="2:17" ht="15.5" x14ac:dyDescent="0.35">
      <c r="B79" t="s">
        <v>103</v>
      </c>
      <c r="C79" t="s">
        <v>104</v>
      </c>
    </row>
    <row r="80" spans="2:17" ht="15.5" x14ac:dyDescent="0.35">
      <c r="C80" t="s">
        <v>216</v>
      </c>
    </row>
    <row r="81" spans="3:17" ht="15.5" x14ac:dyDescent="0.35">
      <c r="C81" t="s">
        <v>20</v>
      </c>
      <c r="D81" s="5">
        <v>88318000000</v>
      </c>
      <c r="E81" s="5">
        <v>127235000000</v>
      </c>
      <c r="F81" s="5">
        <v>66574000000</v>
      </c>
      <c r="G81" s="5">
        <v>130009000000</v>
      </c>
      <c r="I81" s="5">
        <v>66574000000</v>
      </c>
      <c r="J81" s="5">
        <v>75918000000</v>
      </c>
      <c r="K81" s="5">
        <v>72816000000</v>
      </c>
      <c r="L81" s="5">
        <v>89732000000</v>
      </c>
      <c r="M81" s="5">
        <v>131500000000</v>
      </c>
      <c r="N81" s="5">
        <v>34134000000</v>
      </c>
      <c r="O81" s="5">
        <v>241081000000</v>
      </c>
      <c r="P81" s="5">
        <v>133857000000</v>
      </c>
      <c r="Q81" s="5">
        <v>14166000000</v>
      </c>
    </row>
    <row r="82" spans="3:17" ht="15.5" x14ac:dyDescent="0.35">
      <c r="C82" t="s">
        <v>105</v>
      </c>
      <c r="D82" s="5">
        <v>38500000000</v>
      </c>
      <c r="E82" s="5">
        <v>38500000000</v>
      </c>
      <c r="F82" s="5">
        <v>38500000000</v>
      </c>
      <c r="G82" s="5">
        <v>39398000000</v>
      </c>
      <c r="I82" s="5">
        <v>38500000000</v>
      </c>
      <c r="J82" s="5">
        <v>43549000000</v>
      </c>
      <c r="K82" s="5">
        <v>16933000000</v>
      </c>
    </row>
    <row r="83" spans="3:17" ht="15.5" x14ac:dyDescent="0.35">
      <c r="C83" t="s">
        <v>217</v>
      </c>
      <c r="D83" s="5">
        <v>465664000000</v>
      </c>
      <c r="E83" s="5">
        <v>469323000000</v>
      </c>
      <c r="F83" s="5">
        <v>497446000000</v>
      </c>
      <c r="G83" s="5">
        <v>537129000000</v>
      </c>
      <c r="I83" s="5">
        <v>497446000000</v>
      </c>
      <c r="J83" s="5">
        <v>549802000000</v>
      </c>
      <c r="K83" s="5">
        <v>516905000000</v>
      </c>
      <c r="L83" s="5">
        <v>393801000000</v>
      </c>
      <c r="M83" s="5">
        <v>463200000000</v>
      </c>
      <c r="N83" s="5">
        <v>576133000000</v>
      </c>
      <c r="O83" s="5">
        <v>601313000000</v>
      </c>
      <c r="P83" s="5">
        <v>604104000000</v>
      </c>
      <c r="Q83" s="5">
        <v>218501000000</v>
      </c>
    </row>
    <row r="84" spans="3:17" ht="15.5" x14ac:dyDescent="0.35">
      <c r="C84" t="s">
        <v>218</v>
      </c>
      <c r="D84" s="5">
        <v>16141000000</v>
      </c>
      <c r="E84" s="5">
        <v>6926000000</v>
      </c>
      <c r="F84" s="5">
        <v>20356000000</v>
      </c>
      <c r="G84" s="5">
        <v>27118000000</v>
      </c>
      <c r="I84" s="5">
        <v>20356000000</v>
      </c>
      <c r="J84" s="5">
        <v>22380000000</v>
      </c>
      <c r="M84" s="5">
        <v>6582000000</v>
      </c>
      <c r="N84" s="5">
        <v>9971000000</v>
      </c>
      <c r="O84" s="5">
        <v>20158000000</v>
      </c>
      <c r="P84" s="5">
        <v>26963000000</v>
      </c>
      <c r="Q84" s="5">
        <v>57126000000</v>
      </c>
    </row>
    <row r="85" spans="3:17" ht="15.5" x14ac:dyDescent="0.35">
      <c r="C85" t="s">
        <v>219</v>
      </c>
      <c r="D85" s="5">
        <v>319231000000</v>
      </c>
      <c r="E85" s="5">
        <v>228591000000</v>
      </c>
      <c r="F85" s="5">
        <v>214766000000</v>
      </c>
      <c r="G85" s="5">
        <v>212784000000</v>
      </c>
      <c r="I85" s="5">
        <v>214766000000</v>
      </c>
      <c r="J85" s="5">
        <v>181478000000</v>
      </c>
      <c r="K85" s="5">
        <v>180458000000</v>
      </c>
      <c r="L85" s="5">
        <v>151821000000</v>
      </c>
      <c r="M85" s="5">
        <v>246407000000</v>
      </c>
      <c r="N85" s="5">
        <v>230939000000</v>
      </c>
      <c r="O85" s="5">
        <v>336281000000</v>
      </c>
      <c r="P85" s="5">
        <v>201855000000</v>
      </c>
      <c r="Q85" s="5">
        <v>90347000000</v>
      </c>
    </row>
    <row r="86" spans="3:17" ht="15.5" x14ac:dyDescent="0.35">
      <c r="C86" t="s">
        <v>220</v>
      </c>
      <c r="D86" s="5">
        <v>465664000000</v>
      </c>
      <c r="E86" s="5">
        <v>469323000000</v>
      </c>
      <c r="F86" s="5">
        <v>497446000000</v>
      </c>
      <c r="G86" s="5">
        <v>537129000000</v>
      </c>
      <c r="I86" s="5">
        <v>497446000000</v>
      </c>
      <c r="J86" s="5">
        <v>549802000000</v>
      </c>
      <c r="K86" s="5">
        <v>516905000000</v>
      </c>
      <c r="L86" s="5">
        <v>393801000000</v>
      </c>
      <c r="M86" s="5">
        <v>463200000000</v>
      </c>
      <c r="N86" s="5">
        <v>576133000000</v>
      </c>
      <c r="O86" s="5">
        <v>601313000000</v>
      </c>
      <c r="P86" s="5">
        <v>604104000000</v>
      </c>
      <c r="Q86" s="5">
        <v>218501000000</v>
      </c>
    </row>
    <row r="87" spans="3:17" ht="15.5" x14ac:dyDescent="0.35">
      <c r="C87" t="s">
        <v>110</v>
      </c>
      <c r="D87" s="5">
        <v>16585000000</v>
      </c>
      <c r="E87" s="5">
        <v>16688000000</v>
      </c>
      <c r="F87" s="5">
        <v>16563000000</v>
      </c>
      <c r="G87" s="5">
        <v>18403000000</v>
      </c>
      <c r="I87" s="5">
        <v>16563000000</v>
      </c>
      <c r="J87" s="5">
        <v>18116000000</v>
      </c>
      <c r="K87" s="5">
        <v>1266000000</v>
      </c>
      <c r="L87" s="5">
        <v>2793000000</v>
      </c>
      <c r="M87" s="5">
        <v>1144000000</v>
      </c>
      <c r="N87" s="5">
        <v>6869000000</v>
      </c>
      <c r="O87" s="5">
        <v>7807000000</v>
      </c>
      <c r="P87" s="5">
        <v>4082000000</v>
      </c>
      <c r="Q87" s="5">
        <v>2458000000</v>
      </c>
    </row>
    <row r="88" spans="3:17" ht="15.5" x14ac:dyDescent="0.35">
      <c r="C88" t="s">
        <v>222</v>
      </c>
      <c r="D88" s="5">
        <v>121370000000</v>
      </c>
      <c r="E88" s="5">
        <v>84181000000</v>
      </c>
      <c r="F88" s="5">
        <v>104533000000</v>
      </c>
      <c r="G88" s="5">
        <v>114144000000</v>
      </c>
      <c r="I88" s="5">
        <v>104533000000</v>
      </c>
      <c r="J88" s="5">
        <v>80038000000</v>
      </c>
      <c r="K88" s="5">
        <v>57251000000</v>
      </c>
      <c r="L88" s="5">
        <v>45553000000</v>
      </c>
      <c r="M88" s="5">
        <v>34941000000</v>
      </c>
      <c r="N88" s="5">
        <v>21022000000</v>
      </c>
      <c r="O88" s="5">
        <v>33066000000</v>
      </c>
      <c r="P88" s="5">
        <v>13522000000</v>
      </c>
    </row>
    <row r="89" spans="3:17" ht="15.5" x14ac:dyDescent="0.35">
      <c r="C89" t="s">
        <v>81</v>
      </c>
      <c r="D89" s="5">
        <v>200996000000</v>
      </c>
      <c r="E89" s="5">
        <v>200996000000</v>
      </c>
      <c r="F89" s="5">
        <v>200996000000</v>
      </c>
      <c r="G89" s="5">
        <v>235816000000</v>
      </c>
      <c r="I89" s="5">
        <v>200996000000</v>
      </c>
      <c r="J89" s="5">
        <v>235816000000</v>
      </c>
      <c r="K89" s="5">
        <v>317908000000</v>
      </c>
      <c r="L89" s="5">
        <v>42155000000</v>
      </c>
      <c r="M89" s="5">
        <v>42155000000</v>
      </c>
      <c r="N89" s="5">
        <v>23442000000</v>
      </c>
      <c r="O89" s="5">
        <v>55458000000</v>
      </c>
      <c r="P89" s="5">
        <v>61761000000</v>
      </c>
      <c r="Q89" s="5">
        <v>-17245000000</v>
      </c>
    </row>
    <row r="90" spans="3:17" ht="15.5" x14ac:dyDescent="0.35">
      <c r="C90" t="s">
        <v>223</v>
      </c>
      <c r="D90" s="5">
        <v>822678000000</v>
      </c>
      <c r="E90" s="5">
        <v>803953000000</v>
      </c>
      <c r="F90" s="5">
        <v>798650000000</v>
      </c>
      <c r="G90" s="5">
        <v>915656000000</v>
      </c>
      <c r="I90" s="5">
        <v>798650000000</v>
      </c>
      <c r="J90" s="5">
        <v>837068000000</v>
      </c>
      <c r="K90" s="5">
        <v>800686000000</v>
      </c>
      <c r="L90" s="5">
        <v>702956000000</v>
      </c>
      <c r="M90" s="5">
        <v>762722000000</v>
      </c>
      <c r="N90" s="5">
        <v>771851000000</v>
      </c>
      <c r="O90" s="5">
        <v>972877000000</v>
      </c>
      <c r="P90" s="5">
        <v>800295000000</v>
      </c>
      <c r="Q90" s="5">
        <v>249647000000</v>
      </c>
    </row>
    <row r="91" spans="3:17" ht="15.5" x14ac:dyDescent="0.35">
      <c r="C91" t="s">
        <v>224</v>
      </c>
    </row>
    <row r="92" spans="3:17" ht="15.5" x14ac:dyDescent="0.35">
      <c r="C92" t="s">
        <v>369</v>
      </c>
      <c r="D92" s="5">
        <v>136985000000</v>
      </c>
      <c r="E92" s="5">
        <v>124838000000</v>
      </c>
      <c r="F92" s="5">
        <v>120615000000</v>
      </c>
      <c r="G92" s="5">
        <v>125060000000</v>
      </c>
      <c r="I92" s="5">
        <v>120615000000</v>
      </c>
      <c r="J92" s="5">
        <v>121125000000</v>
      </c>
      <c r="K92" s="5">
        <v>54960000000</v>
      </c>
      <c r="L92" s="5">
        <v>121472000000</v>
      </c>
      <c r="M92" s="5">
        <v>113188000000</v>
      </c>
      <c r="N92" s="5">
        <v>115090000000</v>
      </c>
      <c r="O92" s="5">
        <v>109993000000</v>
      </c>
      <c r="P92" s="5">
        <v>110112000000</v>
      </c>
      <c r="Q92" s="5">
        <v>35170000000</v>
      </c>
    </row>
    <row r="93" spans="3:17" ht="15.5" x14ac:dyDescent="0.35">
      <c r="C93" t="s">
        <v>342</v>
      </c>
      <c r="Q93" s="5">
        <v>101641000000</v>
      </c>
    </row>
    <row r="94" spans="3:17" ht="15.5" x14ac:dyDescent="0.35">
      <c r="C94" t="s">
        <v>111</v>
      </c>
      <c r="D94" s="5">
        <v>2672777000000</v>
      </c>
      <c r="E94" s="5">
        <v>2574742000000</v>
      </c>
      <c r="F94" s="5">
        <v>2434719000000</v>
      </c>
      <c r="G94" s="5">
        <v>2359231000000</v>
      </c>
      <c r="I94" s="5">
        <v>2434719000000</v>
      </c>
      <c r="J94" s="5">
        <v>2477538000000</v>
      </c>
      <c r="K94" s="5">
        <v>2625639000000</v>
      </c>
      <c r="L94" s="5">
        <v>1958848000000</v>
      </c>
      <c r="M94" s="5">
        <v>1970557000000</v>
      </c>
      <c r="N94" s="5">
        <v>1864670000000</v>
      </c>
      <c r="O94" s="5">
        <v>1994065000000</v>
      </c>
      <c r="P94" s="5">
        <v>1844703000000</v>
      </c>
      <c r="Q94" s="5">
        <v>458537000000</v>
      </c>
    </row>
    <row r="95" spans="3:17" ht="15.5" x14ac:dyDescent="0.35">
      <c r="C95" t="s">
        <v>228</v>
      </c>
      <c r="D95" s="5">
        <v>3363930000000</v>
      </c>
      <c r="E95" s="5">
        <v>3211936000000</v>
      </c>
      <c r="F95" s="5">
        <v>3072580000000</v>
      </c>
      <c r="G95" s="5">
        <v>3014074000000</v>
      </c>
      <c r="I95" s="5">
        <v>3072580000000</v>
      </c>
      <c r="J95" s="5">
        <v>2847134000000</v>
      </c>
      <c r="K95" s="5">
        <v>2708567000000</v>
      </c>
      <c r="L95" s="5">
        <v>2106913000000</v>
      </c>
      <c r="M95" s="5">
        <v>2084574000000</v>
      </c>
      <c r="N95" s="5">
        <v>1980360000000</v>
      </c>
      <c r="O95" s="5">
        <v>2104658000000</v>
      </c>
      <c r="P95" s="5">
        <v>1955436000000</v>
      </c>
      <c r="Q95" s="5">
        <v>595348000000</v>
      </c>
    </row>
    <row r="96" spans="3:17" ht="15.5" x14ac:dyDescent="0.35">
      <c r="C96" t="s">
        <v>115</v>
      </c>
      <c r="D96" s="5">
        <v>4186608000000</v>
      </c>
      <c r="E96" s="5">
        <v>4015889000000</v>
      </c>
      <c r="F96" s="5">
        <v>3871230000000</v>
      </c>
      <c r="G96" s="5">
        <v>3929730000000</v>
      </c>
      <c r="I96" s="5">
        <v>3871230000000</v>
      </c>
      <c r="J96" s="5">
        <v>3684202000000</v>
      </c>
      <c r="K96" s="5">
        <v>3509253000000</v>
      </c>
      <c r="L96" s="5">
        <v>2809869000000</v>
      </c>
      <c r="M96" s="5">
        <v>2847296000000</v>
      </c>
      <c r="N96" s="5">
        <v>2752211000000</v>
      </c>
      <c r="O96" s="5">
        <v>3077535000000</v>
      </c>
      <c r="P96" s="5">
        <v>2755731000000</v>
      </c>
      <c r="Q96" s="5">
        <v>844995000000</v>
      </c>
    </row>
    <row r="97" spans="3:17" ht="15.5" x14ac:dyDescent="0.35">
      <c r="C97" t="s">
        <v>116</v>
      </c>
    </row>
    <row r="98" spans="3:17" ht="15.5" x14ac:dyDescent="0.35">
      <c r="C98" t="s">
        <v>117</v>
      </c>
    </row>
    <row r="99" spans="3:17" ht="15.5" x14ac:dyDescent="0.35">
      <c r="C99" t="s">
        <v>229</v>
      </c>
      <c r="D99" s="5">
        <v>863161000000</v>
      </c>
      <c r="E99" s="5">
        <v>759914000000</v>
      </c>
      <c r="F99" s="5">
        <v>728019000000</v>
      </c>
      <c r="G99" s="5">
        <v>688634000000</v>
      </c>
      <c r="I99" s="5">
        <v>728019000000</v>
      </c>
      <c r="J99" s="5">
        <v>620990000000</v>
      </c>
      <c r="K99" s="5">
        <v>889080000000</v>
      </c>
      <c r="L99" s="5">
        <v>859876000000</v>
      </c>
      <c r="M99" s="5">
        <v>954930000000</v>
      </c>
      <c r="N99" s="5">
        <v>936229000000</v>
      </c>
      <c r="O99" s="5">
        <v>976285000000</v>
      </c>
      <c r="P99" s="5">
        <v>774242000000</v>
      </c>
      <c r="Q99" s="5">
        <v>239005000000</v>
      </c>
    </row>
    <row r="100" spans="3:17" ht="15.5" x14ac:dyDescent="0.35">
      <c r="C100" t="s">
        <v>230</v>
      </c>
    </row>
    <row r="101" spans="3:17" ht="15.5" x14ac:dyDescent="0.35">
      <c r="C101" t="s">
        <v>231</v>
      </c>
      <c r="D101" s="5">
        <v>335372000000</v>
      </c>
      <c r="E101" s="5">
        <v>235517000000</v>
      </c>
      <c r="F101" s="5">
        <v>235122000000</v>
      </c>
      <c r="G101" s="5">
        <v>239902000000</v>
      </c>
      <c r="I101" s="5">
        <v>235122000000</v>
      </c>
      <c r="J101" s="5">
        <v>203858000000</v>
      </c>
      <c r="K101" s="5">
        <v>180458000000</v>
      </c>
      <c r="L101" s="5">
        <v>151821000000</v>
      </c>
      <c r="M101" s="5">
        <v>252989000000</v>
      </c>
      <c r="N101" s="5">
        <v>240910000000</v>
      </c>
      <c r="O101" s="5">
        <v>356439000000</v>
      </c>
      <c r="P101" s="5">
        <v>228818000000</v>
      </c>
      <c r="Q101" s="5">
        <v>147473000000</v>
      </c>
    </row>
    <row r="102" spans="3:17" ht="15.5" x14ac:dyDescent="0.35">
      <c r="C102" t="s">
        <v>121</v>
      </c>
      <c r="D102" s="5">
        <v>7289000000</v>
      </c>
      <c r="E102" s="5">
        <v>789000000</v>
      </c>
      <c r="F102" s="5">
        <v>831000000</v>
      </c>
      <c r="G102" s="5">
        <v>674000000</v>
      </c>
      <c r="I102" s="5">
        <v>831000000</v>
      </c>
      <c r="J102" s="5">
        <v>419000000</v>
      </c>
      <c r="K102" s="5">
        <v>10413000000</v>
      </c>
      <c r="L102" s="5">
        <v>458000000</v>
      </c>
      <c r="Q102" s="5">
        <v>5869000000</v>
      </c>
    </row>
    <row r="103" spans="3:17" ht="15.5" x14ac:dyDescent="0.35">
      <c r="C103" t="s">
        <v>233</v>
      </c>
      <c r="D103" s="5">
        <v>85102000000</v>
      </c>
      <c r="E103" s="5">
        <v>69021000000</v>
      </c>
      <c r="F103" s="5">
        <v>71443000000</v>
      </c>
      <c r="G103" s="5">
        <v>57813000000</v>
      </c>
      <c r="I103" s="5">
        <v>71443000000</v>
      </c>
      <c r="J103" s="5">
        <v>57853000000</v>
      </c>
      <c r="K103" s="5">
        <v>43693000000</v>
      </c>
      <c r="L103" s="5">
        <v>16346000000</v>
      </c>
      <c r="M103" s="5">
        <v>8356000000</v>
      </c>
      <c r="N103" s="5">
        <v>10970000000</v>
      </c>
      <c r="O103" s="5">
        <v>7591000000</v>
      </c>
      <c r="P103" s="5">
        <v>14802000000</v>
      </c>
      <c r="Q103" s="5">
        <v>1275000000</v>
      </c>
    </row>
    <row r="104" spans="3:17" ht="15.5" x14ac:dyDescent="0.35">
      <c r="C104" t="s">
        <v>120</v>
      </c>
      <c r="D104" s="5">
        <v>85559000000</v>
      </c>
      <c r="E104" s="5">
        <v>99603000000</v>
      </c>
      <c r="F104" s="5">
        <v>62048000000</v>
      </c>
      <c r="G104" s="5">
        <v>31070000000</v>
      </c>
      <c r="I104" s="5">
        <v>62048000000</v>
      </c>
      <c r="J104" s="5">
        <v>29891000000</v>
      </c>
      <c r="K104" s="5">
        <v>30761000000</v>
      </c>
      <c r="L104" s="5">
        <v>25821000000</v>
      </c>
      <c r="M104" s="5">
        <v>44169000000</v>
      </c>
      <c r="N104" s="5">
        <v>119863000000</v>
      </c>
      <c r="O104" s="5">
        <v>72931000000</v>
      </c>
      <c r="P104" s="5">
        <v>102811000000</v>
      </c>
      <c r="Q104" s="5">
        <v>18023000000</v>
      </c>
    </row>
    <row r="105" spans="3:17" ht="15.5" x14ac:dyDescent="0.35">
      <c r="C105" t="s">
        <v>236</v>
      </c>
      <c r="K105" s="5">
        <v>431204000000</v>
      </c>
      <c r="L105" s="5">
        <v>508766000000</v>
      </c>
      <c r="M105" s="5">
        <v>404079000000</v>
      </c>
      <c r="N105" s="5">
        <v>291129000000</v>
      </c>
      <c r="O105" s="5">
        <v>284811000000</v>
      </c>
      <c r="P105" s="5">
        <v>214999000000</v>
      </c>
    </row>
    <row r="106" spans="3:17" ht="15.5" x14ac:dyDescent="0.35">
      <c r="C106" t="s">
        <v>285</v>
      </c>
    </row>
    <row r="107" spans="3:17" ht="15.5" x14ac:dyDescent="0.35">
      <c r="C107" t="s">
        <v>370</v>
      </c>
      <c r="D107" s="5">
        <v>892721000000</v>
      </c>
      <c r="E107" s="5">
        <v>876521000000</v>
      </c>
      <c r="F107" s="5">
        <v>829009000000</v>
      </c>
      <c r="G107" s="5">
        <v>887303000000</v>
      </c>
      <c r="I107" s="5">
        <v>829009000000</v>
      </c>
      <c r="J107" s="5">
        <v>813073000000</v>
      </c>
      <c r="K107" s="5">
        <v>379812000000</v>
      </c>
      <c r="L107" s="5">
        <v>195911000000</v>
      </c>
      <c r="M107" s="5">
        <v>250585000000</v>
      </c>
      <c r="N107" s="5">
        <v>281309000000</v>
      </c>
      <c r="O107" s="5">
        <v>554323000000</v>
      </c>
      <c r="P107" s="5">
        <v>620341000000</v>
      </c>
      <c r="Q107" s="5">
        <v>101330000000</v>
      </c>
    </row>
    <row r="108" spans="3:17" ht="15.5" x14ac:dyDescent="0.35">
      <c r="C108" t="s">
        <v>371</v>
      </c>
      <c r="D108" s="5">
        <v>13767000000</v>
      </c>
      <c r="E108" s="5">
        <v>7877000000</v>
      </c>
      <c r="F108" s="5">
        <v>9141000000</v>
      </c>
      <c r="G108" s="5">
        <v>8410000000</v>
      </c>
      <c r="I108" s="5">
        <v>9141000000</v>
      </c>
      <c r="J108" s="5">
        <v>20144000000</v>
      </c>
      <c r="K108" s="5">
        <v>14843000000</v>
      </c>
      <c r="L108" s="5">
        <v>1937000000</v>
      </c>
      <c r="M108" s="5">
        <v>827000000</v>
      </c>
      <c r="N108" s="5">
        <v>3432000000</v>
      </c>
      <c r="O108" s="5">
        <v>10826000000</v>
      </c>
      <c r="P108" s="5">
        <v>17233000000</v>
      </c>
      <c r="Q108" s="5">
        <v>8231000000</v>
      </c>
    </row>
    <row r="109" spans="3:17" ht="15.5" x14ac:dyDescent="0.35">
      <c r="C109" t="s">
        <v>288</v>
      </c>
      <c r="D109" s="5">
        <v>349839000000</v>
      </c>
      <c r="E109" s="5">
        <v>353985000000</v>
      </c>
      <c r="F109" s="5">
        <v>357576000000</v>
      </c>
      <c r="G109" s="5">
        <v>350002000000</v>
      </c>
      <c r="I109" s="5">
        <v>357576000000</v>
      </c>
      <c r="J109" s="5">
        <v>328023000000</v>
      </c>
      <c r="K109" s="5">
        <v>185419000000</v>
      </c>
      <c r="L109" s="5">
        <v>142281000000</v>
      </c>
      <c r="M109" s="5">
        <v>242023000000</v>
      </c>
      <c r="N109" s="5">
        <v>273357000000</v>
      </c>
      <c r="O109" s="5">
        <v>254513000000</v>
      </c>
      <c r="P109" s="5">
        <v>212812000000</v>
      </c>
      <c r="Q109" s="5">
        <v>59069000000</v>
      </c>
    </row>
    <row r="110" spans="3:17" ht="15.5" x14ac:dyDescent="0.35">
      <c r="C110" t="s">
        <v>237</v>
      </c>
      <c r="D110" s="5">
        <v>1020683000000</v>
      </c>
      <c r="E110" s="5">
        <v>976438000000</v>
      </c>
      <c r="F110" s="5">
        <v>929696000000</v>
      </c>
      <c r="G110" s="5">
        <v>985533000000</v>
      </c>
      <c r="I110" s="5">
        <v>929696000000</v>
      </c>
      <c r="J110" s="5">
        <v>923813000000</v>
      </c>
      <c r="K110" s="5">
        <v>524233000000</v>
      </c>
      <c r="L110" s="5">
        <v>301969000000</v>
      </c>
      <c r="M110" s="5">
        <v>352093000000</v>
      </c>
      <c r="N110" s="5">
        <v>384424000000</v>
      </c>
      <c r="O110" s="5">
        <v>662334000000</v>
      </c>
      <c r="P110" s="5">
        <v>738622000000</v>
      </c>
      <c r="Q110" s="5">
        <v>119352000000</v>
      </c>
    </row>
    <row r="111" spans="3:17" ht="15.5" x14ac:dyDescent="0.35">
      <c r="C111" t="s">
        <v>238</v>
      </c>
      <c r="D111" s="5">
        <v>1020683000000</v>
      </c>
      <c r="E111" s="5">
        <v>976438000000</v>
      </c>
      <c r="F111" s="5">
        <v>929696000000</v>
      </c>
      <c r="G111" s="5">
        <v>985533000000</v>
      </c>
      <c r="I111" s="5">
        <v>929696000000</v>
      </c>
      <c r="J111" s="5">
        <v>923813000000</v>
      </c>
      <c r="K111" s="5">
        <v>524233000000</v>
      </c>
      <c r="L111" s="5">
        <v>301969000000</v>
      </c>
      <c r="M111" s="5">
        <v>352093000000</v>
      </c>
      <c r="N111" s="5">
        <v>384424000000</v>
      </c>
      <c r="O111" s="5">
        <v>662334000000</v>
      </c>
      <c r="P111" s="5">
        <v>738622000000</v>
      </c>
      <c r="Q111" s="5">
        <v>119352000000</v>
      </c>
    </row>
    <row r="112" spans="3:17" ht="15.5" x14ac:dyDescent="0.35">
      <c r="C112" t="s">
        <v>324</v>
      </c>
      <c r="D112" s="5">
        <v>108164000000</v>
      </c>
      <c r="E112" s="5">
        <v>85984000000</v>
      </c>
      <c r="F112" s="5">
        <v>84919000000</v>
      </c>
      <c r="G112" s="5">
        <v>84406000000</v>
      </c>
      <c r="I112" s="5">
        <v>84919000000</v>
      </c>
      <c r="J112" s="5">
        <v>81803000000</v>
      </c>
      <c r="K112" s="5">
        <v>115366000000</v>
      </c>
      <c r="L112" s="5">
        <v>90637000000</v>
      </c>
      <c r="M112" s="5">
        <v>83288000000</v>
      </c>
      <c r="N112" s="5">
        <v>82464000000</v>
      </c>
      <c r="O112" s="5">
        <v>81439000000</v>
      </c>
      <c r="P112" s="5">
        <v>84354000000</v>
      </c>
    </row>
    <row r="113" spans="2:17" ht="15.5" x14ac:dyDescent="0.35">
      <c r="C113" t="s">
        <v>239</v>
      </c>
    </row>
    <row r="114" spans="2:17" ht="15.5" x14ac:dyDescent="0.35">
      <c r="C114" t="s">
        <v>290</v>
      </c>
      <c r="D114" s="5">
        <v>906488000000</v>
      </c>
      <c r="E114" s="5">
        <v>884398000000</v>
      </c>
      <c r="F114" s="5">
        <v>838150000000</v>
      </c>
      <c r="G114" s="5">
        <v>895713000000</v>
      </c>
      <c r="I114" s="5">
        <v>838150000000</v>
      </c>
      <c r="J114" s="5">
        <v>833217000000</v>
      </c>
      <c r="K114" s="5">
        <v>394655000000</v>
      </c>
      <c r="L114" s="5">
        <v>197848000000</v>
      </c>
      <c r="M114" s="5">
        <v>251412000000</v>
      </c>
      <c r="N114" s="5">
        <v>284741000000</v>
      </c>
      <c r="O114" s="5">
        <v>565149000000</v>
      </c>
      <c r="P114" s="5">
        <v>637574000000</v>
      </c>
      <c r="Q114" s="5">
        <v>109561000000</v>
      </c>
    </row>
    <row r="115" spans="2:17" ht="15.5" x14ac:dyDescent="0.35">
      <c r="C115" t="s">
        <v>128</v>
      </c>
      <c r="D115" s="5">
        <v>1883844000000</v>
      </c>
      <c r="E115" s="5">
        <v>1736352000000</v>
      </c>
      <c r="F115" s="5">
        <v>1657715000000</v>
      </c>
      <c r="G115" s="5">
        <v>1674167000000</v>
      </c>
      <c r="I115" s="5">
        <v>1657715000000</v>
      </c>
      <c r="J115" s="5">
        <v>1544803000000</v>
      </c>
      <c r="K115" s="5">
        <v>1413313000000</v>
      </c>
      <c r="L115" s="5">
        <v>1161845000000</v>
      </c>
      <c r="M115" s="5">
        <v>1307023000000</v>
      </c>
      <c r="N115" s="5">
        <v>1320653000000</v>
      </c>
      <c r="O115" s="5">
        <v>1638619000000</v>
      </c>
      <c r="P115" s="5">
        <v>1512864000000</v>
      </c>
      <c r="Q115" s="5">
        <v>358357000000</v>
      </c>
    </row>
    <row r="116" spans="2:17" ht="15.5" x14ac:dyDescent="0.35">
      <c r="C116" t="s">
        <v>129</v>
      </c>
    </row>
    <row r="117" spans="2:17" ht="15.5" x14ac:dyDescent="0.35">
      <c r="C117" t="s">
        <v>130</v>
      </c>
      <c r="D117" s="5">
        <v>500000000000</v>
      </c>
      <c r="E117" s="5">
        <v>500000000000</v>
      </c>
      <c r="F117" s="5">
        <v>500000000000</v>
      </c>
      <c r="G117" s="5">
        <v>500000000000</v>
      </c>
      <c r="I117" s="5">
        <v>500000000000</v>
      </c>
      <c r="J117" s="5">
        <v>500000000000</v>
      </c>
      <c r="K117" s="5">
        <v>500000000000</v>
      </c>
      <c r="L117" s="5">
        <v>500000000000</v>
      </c>
      <c r="M117" s="5">
        <v>500000000000</v>
      </c>
      <c r="N117" s="5">
        <v>500000000000</v>
      </c>
      <c r="O117" s="5">
        <v>500000000000</v>
      </c>
      <c r="P117" s="5">
        <v>500000000000</v>
      </c>
      <c r="Q117" s="5">
        <v>400000000000</v>
      </c>
    </row>
    <row r="118" spans="2:17" ht="15.5" x14ac:dyDescent="0.35">
      <c r="C118" t="s">
        <v>131</v>
      </c>
      <c r="D118" s="5">
        <v>287995000000</v>
      </c>
      <c r="E118" s="5">
        <v>287995000000</v>
      </c>
      <c r="F118" s="5">
        <v>287995000000</v>
      </c>
      <c r="G118" s="5">
        <v>287995000000</v>
      </c>
      <c r="I118" s="5">
        <v>287995000000</v>
      </c>
      <c r="J118" s="5">
        <v>287995000000</v>
      </c>
      <c r="K118" s="5">
        <v>287995000000</v>
      </c>
      <c r="L118" s="5">
        <v>287995000000</v>
      </c>
      <c r="M118" s="5">
        <v>287995000000</v>
      </c>
      <c r="N118" s="5">
        <v>287995000000</v>
      </c>
      <c r="O118" s="5">
        <v>287995000000</v>
      </c>
      <c r="P118" s="5">
        <v>287995000000</v>
      </c>
      <c r="Q118" s="5">
        <v>1400000000</v>
      </c>
    </row>
    <row r="119" spans="2:17" ht="15.5" x14ac:dyDescent="0.35">
      <c r="C119" t="s">
        <v>132</v>
      </c>
      <c r="D119" s="5">
        <v>1160004000000</v>
      </c>
      <c r="E119" s="5">
        <v>1138591000000</v>
      </c>
      <c r="F119" s="5">
        <v>1076035000000</v>
      </c>
      <c r="G119" s="5">
        <v>1086992000000</v>
      </c>
      <c r="I119" s="5">
        <v>1076035000000</v>
      </c>
      <c r="J119" s="5">
        <v>982631000000</v>
      </c>
      <c r="K119" s="5">
        <v>859861000000</v>
      </c>
      <c r="L119" s="5">
        <v>710510000000</v>
      </c>
      <c r="M119" s="5">
        <v>609640000000</v>
      </c>
      <c r="N119" s="5">
        <v>527470000000</v>
      </c>
      <c r="O119" s="5">
        <v>501536000000</v>
      </c>
      <c r="P119" s="5">
        <v>304738000000</v>
      </c>
      <c r="Q119" s="5">
        <v>102483000000</v>
      </c>
    </row>
    <row r="120" spans="2:17" ht="15.5" x14ac:dyDescent="0.35">
      <c r="C120" t="s">
        <v>133</v>
      </c>
      <c r="D120" s="5">
        <v>56000000000</v>
      </c>
      <c r="E120" s="5">
        <v>46000000000</v>
      </c>
      <c r="F120" s="5">
        <v>46000000000</v>
      </c>
      <c r="G120" s="5">
        <v>46000000000</v>
      </c>
      <c r="I120" s="5">
        <v>46000000000</v>
      </c>
      <c r="J120" s="5">
        <v>36000000000</v>
      </c>
      <c r="K120" s="5">
        <v>26000000000</v>
      </c>
      <c r="L120" s="5">
        <v>16000000000</v>
      </c>
      <c r="M120" s="5">
        <v>6000000000</v>
      </c>
    </row>
    <row r="121" spans="2:17" ht="15.5" x14ac:dyDescent="0.35">
      <c r="C121" t="s">
        <v>134</v>
      </c>
      <c r="D121" s="5">
        <v>1104004000000</v>
      </c>
      <c r="E121" s="5">
        <v>1092591000000</v>
      </c>
      <c r="F121" s="5">
        <v>1030035000000</v>
      </c>
      <c r="G121" s="5">
        <v>1040992000000</v>
      </c>
      <c r="I121" s="5">
        <v>1030035000000</v>
      </c>
      <c r="J121" s="5">
        <v>946631000000</v>
      </c>
      <c r="K121" s="5">
        <v>833861000000</v>
      </c>
      <c r="L121" s="5">
        <v>694510000000</v>
      </c>
      <c r="M121" s="5">
        <v>603640000000</v>
      </c>
    </row>
    <row r="122" spans="2:17" ht="15.5" x14ac:dyDescent="0.35">
      <c r="C122" t="s">
        <v>135</v>
      </c>
      <c r="D122" s="5">
        <v>1160004000000</v>
      </c>
      <c r="E122" s="5">
        <v>1138591000000</v>
      </c>
      <c r="F122" s="5">
        <v>1076035000000</v>
      </c>
      <c r="G122" s="5">
        <v>1086992000000</v>
      </c>
      <c r="I122" s="5">
        <v>1076035000000</v>
      </c>
      <c r="J122" s="5">
        <v>982631000000</v>
      </c>
      <c r="K122" s="5">
        <v>859861000000</v>
      </c>
      <c r="L122" s="5">
        <v>710510000000</v>
      </c>
      <c r="M122" s="5">
        <v>609640000000</v>
      </c>
      <c r="N122" s="5">
        <v>527470000000</v>
      </c>
      <c r="O122" s="5">
        <v>501536000000</v>
      </c>
      <c r="P122" s="5">
        <v>304738000000</v>
      </c>
      <c r="Q122" s="5">
        <v>102483000000</v>
      </c>
    </row>
    <row r="123" spans="2:17" ht="15.5" x14ac:dyDescent="0.35">
      <c r="C123" t="s">
        <v>136</v>
      </c>
      <c r="D123" s="5">
        <v>153769000000</v>
      </c>
      <c r="E123" s="5">
        <v>151955000000</v>
      </c>
      <c r="F123" s="5">
        <v>148489000000</v>
      </c>
      <c r="G123" s="5">
        <v>144760000000</v>
      </c>
      <c r="I123" s="5">
        <v>148489000000</v>
      </c>
      <c r="J123" s="5">
        <v>132957000000</v>
      </c>
      <c r="K123" s="5">
        <v>130176000000</v>
      </c>
      <c r="L123" s="5">
        <v>107364000000</v>
      </c>
      <c r="M123" s="5">
        <v>100483000000</v>
      </c>
      <c r="N123" s="5">
        <v>92651000000</v>
      </c>
      <c r="O123" s="5">
        <v>93927000000</v>
      </c>
      <c r="P123" s="5">
        <v>88373000000</v>
      </c>
    </row>
    <row r="124" spans="2:17" ht="15.5" x14ac:dyDescent="0.35">
      <c r="C124" t="s">
        <v>10</v>
      </c>
      <c r="D124" s="5">
        <v>2302764000000</v>
      </c>
      <c r="E124" s="5">
        <v>2279537000000</v>
      </c>
      <c r="F124" s="5">
        <v>2213515000000</v>
      </c>
      <c r="G124" s="5">
        <v>2255563000000</v>
      </c>
      <c r="I124" s="5">
        <v>2213515000000</v>
      </c>
      <c r="J124" s="5">
        <v>2139399000000</v>
      </c>
      <c r="K124" s="5">
        <v>2095940000000</v>
      </c>
      <c r="L124" s="5">
        <v>1648024000000</v>
      </c>
      <c r="M124" s="5">
        <v>1540273000000</v>
      </c>
      <c r="N124" s="5">
        <v>1431558000000</v>
      </c>
      <c r="O124" s="5">
        <v>1438916000000</v>
      </c>
      <c r="P124" s="5">
        <v>1242867000000</v>
      </c>
      <c r="Q124" s="5">
        <v>486638000000</v>
      </c>
    </row>
    <row r="125" spans="2:17" ht="15.5" x14ac:dyDescent="0.35">
      <c r="C125" t="s">
        <v>137</v>
      </c>
      <c r="D125" s="5">
        <v>4186608000000</v>
      </c>
      <c r="E125" s="5">
        <v>4015889000000</v>
      </c>
      <c r="F125" s="5">
        <v>3871230000000</v>
      </c>
      <c r="G125" s="5">
        <v>3929730000000</v>
      </c>
      <c r="I125" s="5">
        <v>3871230000000</v>
      </c>
      <c r="J125" s="5">
        <v>3684202000000</v>
      </c>
      <c r="K125" s="5">
        <v>3509253000000</v>
      </c>
      <c r="L125" s="5">
        <v>2809869000000</v>
      </c>
      <c r="M125" s="5">
        <v>2847296000000</v>
      </c>
      <c r="N125" s="5">
        <v>2752211000000</v>
      </c>
      <c r="O125" s="5">
        <v>3077535000000</v>
      </c>
      <c r="P125" s="5">
        <v>2755731000000</v>
      </c>
      <c r="Q125" s="5">
        <v>844995000000</v>
      </c>
    </row>
    <row r="126" spans="2:17" ht="15.5" x14ac:dyDescent="0.35">
      <c r="C126" t="s">
        <v>138</v>
      </c>
      <c r="D126" s="5">
        <v>5000000000</v>
      </c>
      <c r="E126" s="5">
        <v>5000000000</v>
      </c>
      <c r="F126" s="5">
        <v>5000000000</v>
      </c>
      <c r="G126" s="5">
        <v>5000000000</v>
      </c>
      <c r="I126" s="5">
        <v>5000000000</v>
      </c>
      <c r="J126" s="5">
        <v>5000000000</v>
      </c>
      <c r="K126" s="5">
        <v>5000000000</v>
      </c>
      <c r="L126" s="5">
        <v>5000000000</v>
      </c>
      <c r="M126" s="5">
        <v>5000000000</v>
      </c>
      <c r="N126" s="5">
        <v>5000000000</v>
      </c>
      <c r="O126" s="5">
        <v>5000000000</v>
      </c>
      <c r="P126" s="5">
        <v>5000000000</v>
      </c>
      <c r="Q126" s="5">
        <v>5000000000</v>
      </c>
    </row>
    <row r="128" spans="2:17" ht="15.5" x14ac:dyDescent="0.35">
      <c r="B128" t="s">
        <v>139</v>
      </c>
      <c r="C128" t="s">
        <v>140</v>
      </c>
      <c r="D128" s="5">
        <v>210691000000</v>
      </c>
      <c r="E128" s="5">
        <v>243474000000</v>
      </c>
      <c r="F128" s="5">
        <v>327755000000</v>
      </c>
      <c r="G128" s="5">
        <v>75391000000</v>
      </c>
      <c r="I128" s="5">
        <v>691330000000</v>
      </c>
      <c r="J128" s="5">
        <v>602435000000</v>
      </c>
      <c r="K128" s="5">
        <v>535835000000</v>
      </c>
      <c r="L128" s="5">
        <v>445367000000</v>
      </c>
      <c r="M128" s="5">
        <v>452680000000</v>
      </c>
      <c r="N128" s="5">
        <v>295509000000</v>
      </c>
      <c r="O128" s="5">
        <v>599995000000</v>
      </c>
      <c r="P128" s="5">
        <v>368970000000</v>
      </c>
      <c r="Q128" s="5">
        <v>260187000000</v>
      </c>
    </row>
    <row r="129" spans="3:17" ht="15.5" x14ac:dyDescent="0.35">
      <c r="C129" t="s">
        <v>241</v>
      </c>
      <c r="D129" s="5">
        <v>545127000000</v>
      </c>
      <c r="E129" s="5">
        <v>540253000000</v>
      </c>
      <c r="F129" s="5">
        <v>516832000000</v>
      </c>
      <c r="G129" s="5">
        <v>554106000000</v>
      </c>
      <c r="I129" s="5">
        <v>1966296000000</v>
      </c>
      <c r="J129" s="5">
        <v>1870213000000</v>
      </c>
      <c r="K129" s="5">
        <v>1695229000000</v>
      </c>
      <c r="L129" s="5">
        <v>1838598000000</v>
      </c>
      <c r="M129" s="5">
        <v>1787076000000</v>
      </c>
      <c r="N129" s="5">
        <v>1689997000000</v>
      </c>
      <c r="O129" s="5">
        <v>2322702000000</v>
      </c>
      <c r="P129" s="5">
        <v>2123978000000</v>
      </c>
      <c r="Q129" s="5">
        <v>1519541000000</v>
      </c>
    </row>
    <row r="130" spans="3:17" ht="15.5" x14ac:dyDescent="0.35">
      <c r="C130" t="s">
        <v>242</v>
      </c>
      <c r="D130" s="5">
        <v>-322477000000</v>
      </c>
      <c r="E130" s="5">
        <v>-285654000000</v>
      </c>
      <c r="F130" s="5">
        <v>-176471000000</v>
      </c>
      <c r="G130" s="5">
        <v>-468954000000</v>
      </c>
      <c r="I130" s="5">
        <v>-1234365000000</v>
      </c>
      <c r="J130" s="5">
        <v>-1221617000000</v>
      </c>
      <c r="K130" s="5">
        <v>-1128896000000</v>
      </c>
      <c r="L130" s="5">
        <v>-1365204000000</v>
      </c>
      <c r="M130" s="5">
        <v>-1305755000000</v>
      </c>
      <c r="N130" s="5">
        <v>-1370690000000</v>
      </c>
      <c r="O130" s="5">
        <v>-1679233000000</v>
      </c>
      <c r="P130" s="5">
        <v>-1714888000000</v>
      </c>
      <c r="Q130" s="5">
        <v>-1237150000000</v>
      </c>
    </row>
    <row r="131" spans="3:17" ht="15.5" x14ac:dyDescent="0.35">
      <c r="C131" t="s">
        <v>372</v>
      </c>
      <c r="D131" s="5">
        <v>-2558000000</v>
      </c>
      <c r="E131" s="5">
        <v>-600000000</v>
      </c>
      <c r="F131" s="5">
        <v>-2964000000</v>
      </c>
      <c r="G131" s="5">
        <v>-1822000000</v>
      </c>
      <c r="I131" s="5">
        <v>-5234000000</v>
      </c>
      <c r="J131" s="5">
        <v>-13265000000</v>
      </c>
      <c r="K131" s="5">
        <v>-2834000000</v>
      </c>
      <c r="L131" s="5">
        <v>-453000000</v>
      </c>
      <c r="M131" s="5">
        <v>-3224000000</v>
      </c>
      <c r="N131" s="5">
        <v>-637000000</v>
      </c>
      <c r="O131" s="5">
        <v>-6041000000</v>
      </c>
      <c r="P131" s="5">
        <v>-6502000000</v>
      </c>
      <c r="Q131" s="5">
        <v>-1022000000</v>
      </c>
    </row>
    <row r="132" spans="3:17" ht="15.5" x14ac:dyDescent="0.35">
      <c r="C132" t="s">
        <v>163</v>
      </c>
    </row>
    <row r="133" spans="3:17" ht="15.5" x14ac:dyDescent="0.35">
      <c r="C133" t="s">
        <v>152</v>
      </c>
      <c r="D133" s="5">
        <v>233000000</v>
      </c>
      <c r="E133" s="5">
        <v>681000000</v>
      </c>
      <c r="F133" s="5">
        <v>625000000</v>
      </c>
      <c r="G133" s="5">
        <v>650000000</v>
      </c>
      <c r="I133" s="5">
        <v>2053000000</v>
      </c>
      <c r="J133" s="5">
        <v>2147000000</v>
      </c>
      <c r="K133" s="5">
        <v>1757000000</v>
      </c>
      <c r="L133" s="5">
        <v>849000000</v>
      </c>
      <c r="M133" s="5">
        <v>542000000</v>
      </c>
      <c r="N133" s="5">
        <v>749000000</v>
      </c>
      <c r="O133" s="5">
        <v>382000000</v>
      </c>
      <c r="P133" s="5">
        <v>294000000</v>
      </c>
      <c r="Q133" s="5">
        <v>315000000</v>
      </c>
    </row>
    <row r="134" spans="3:17" ht="15.5" x14ac:dyDescent="0.35">
      <c r="C134" t="s">
        <v>148</v>
      </c>
      <c r="D134" s="5">
        <v>-10782000000</v>
      </c>
      <c r="E134" s="5">
        <v>-10058000000</v>
      </c>
      <c r="F134" s="5">
        <v>-10267000000</v>
      </c>
      <c r="G134" s="5">
        <v>-8589000000</v>
      </c>
      <c r="I134" s="5">
        <v>-37420000000</v>
      </c>
      <c r="J134" s="5">
        <v>-35043000000</v>
      </c>
      <c r="K134" s="5">
        <v>-29421000000</v>
      </c>
      <c r="L134" s="5">
        <v>-28423000000</v>
      </c>
      <c r="M134" s="5">
        <v>-25730000000</v>
      </c>
      <c r="N134" s="5">
        <v>-24847000000</v>
      </c>
      <c r="O134" s="5">
        <v>-34112000000</v>
      </c>
      <c r="P134" s="5">
        <v>-32288000000</v>
      </c>
      <c r="Q134" s="5">
        <v>-20876000000</v>
      </c>
    </row>
    <row r="135" spans="3:17" ht="15.5" x14ac:dyDescent="0.35">
      <c r="C135" t="s">
        <v>373</v>
      </c>
      <c r="D135" s="5">
        <v>1148000000</v>
      </c>
      <c r="E135" s="5">
        <v>-1148000000</v>
      </c>
    </row>
    <row r="136" spans="3:17" ht="15.5" x14ac:dyDescent="0.35">
      <c r="C136" t="s">
        <v>374</v>
      </c>
      <c r="M136" s="5">
        <v>-229000000</v>
      </c>
      <c r="N136" s="5">
        <v>937000000</v>
      </c>
      <c r="O136" s="5">
        <v>-3703000000</v>
      </c>
      <c r="P136" s="5">
        <v>-1624000000</v>
      </c>
      <c r="Q136" s="5">
        <v>-621000000</v>
      </c>
    </row>
    <row r="137" spans="3:17" ht="15.5" x14ac:dyDescent="0.35">
      <c r="C137" t="s">
        <v>149</v>
      </c>
      <c r="D137" s="5">
        <v>-21687000000</v>
      </c>
      <c r="E137" s="5">
        <v>22170000000</v>
      </c>
      <c r="F137" s="5">
        <v>-75068000000</v>
      </c>
      <c r="G137" s="5">
        <v>60445000000</v>
      </c>
      <c r="I137" s="5">
        <v>-88809000000</v>
      </c>
      <c r="J137" s="5">
        <v>-71625000000</v>
      </c>
      <c r="K137" s="5">
        <v>34031000000</v>
      </c>
      <c r="L137" s="5">
        <v>-154502000000</v>
      </c>
      <c r="M137" s="5">
        <v>-42735000000</v>
      </c>
      <c r="N137" s="5">
        <v>-392977000000</v>
      </c>
      <c r="O137" s="5">
        <v>-171238000000</v>
      </c>
      <c r="P137" s="5">
        <v>132529000000</v>
      </c>
      <c r="Q137" s="5">
        <v>-172592000000</v>
      </c>
    </row>
    <row r="138" spans="3:17" ht="15.5" x14ac:dyDescent="0.35">
      <c r="C138" t="s">
        <v>150</v>
      </c>
      <c r="D138" s="5">
        <v>-227921000000</v>
      </c>
      <c r="E138" s="5">
        <v>-204983000000</v>
      </c>
      <c r="F138" s="5">
        <v>-316122000000</v>
      </c>
      <c r="G138" s="5">
        <v>-44430000000</v>
      </c>
      <c r="I138" s="5">
        <v>-611865000000</v>
      </c>
      <c r="J138" s="5">
        <v>-527708000000</v>
      </c>
      <c r="K138" s="5">
        <v>-576302000000</v>
      </c>
      <c r="L138" s="5">
        <v>-332633000000</v>
      </c>
      <c r="M138" s="5">
        <v>-312579000000</v>
      </c>
      <c r="N138" s="5">
        <v>-109479000000</v>
      </c>
      <c r="O138" s="5">
        <v>-321533000000</v>
      </c>
      <c r="P138" s="5">
        <v>-405058000000</v>
      </c>
      <c r="Q138" s="5">
        <v>-108030000000</v>
      </c>
    </row>
    <row r="139" spans="3:17" ht="15.5" x14ac:dyDescent="0.35">
      <c r="C139" t="s">
        <v>375</v>
      </c>
    </row>
    <row r="140" spans="3:17" ht="15.5" x14ac:dyDescent="0.35">
      <c r="C140" t="s">
        <v>376</v>
      </c>
      <c r="F140" s="5">
        <v>898000000</v>
      </c>
      <c r="G140" s="5">
        <v>-5918000000</v>
      </c>
      <c r="I140" s="5">
        <v>5049000000</v>
      </c>
      <c r="J140" s="5">
        <v>-26616000000</v>
      </c>
      <c r="K140" s="5">
        <v>-6453000000</v>
      </c>
    </row>
    <row r="141" spans="3:17" ht="15.5" x14ac:dyDescent="0.35">
      <c r="C141" t="s">
        <v>377</v>
      </c>
      <c r="D141" s="5">
        <v>-12148000000</v>
      </c>
      <c r="E141" s="5">
        <v>-4222000000</v>
      </c>
      <c r="F141" s="5">
        <v>4445000000</v>
      </c>
      <c r="G141" s="5">
        <v>-17225000000</v>
      </c>
      <c r="I141" s="5">
        <v>510000000</v>
      </c>
      <c r="J141" s="5">
        <v>-66165000000</v>
      </c>
      <c r="K141" s="5">
        <v>66512000000</v>
      </c>
    </row>
    <row r="142" spans="3:17" ht="15.5" x14ac:dyDescent="0.35">
      <c r="C142" t="s">
        <v>378</v>
      </c>
      <c r="D142" s="5">
        <v>-67000000</v>
      </c>
      <c r="E142" s="5">
        <v>-1895000000</v>
      </c>
      <c r="F142" s="5">
        <v>13815000000</v>
      </c>
      <c r="G142" s="5">
        <v>-349000000</v>
      </c>
      <c r="I142" s="5">
        <v>-64000000</v>
      </c>
      <c r="J142" s="5">
        <v>24883000000</v>
      </c>
      <c r="K142" s="5">
        <v>-1123000000</v>
      </c>
      <c r="L142" s="5">
        <v>-25764000000</v>
      </c>
    </row>
    <row r="143" spans="3:17" ht="15.5" x14ac:dyDescent="0.35">
      <c r="C143" t="s">
        <v>253</v>
      </c>
      <c r="D143" s="5">
        <v>-214227000000</v>
      </c>
      <c r="E143" s="5">
        <v>-197282000000</v>
      </c>
      <c r="F143" s="5">
        <v>-394369000000</v>
      </c>
      <c r="G143" s="5">
        <v>-69275000000</v>
      </c>
      <c r="I143" s="5">
        <v>-605901000000</v>
      </c>
      <c r="J143" s="5">
        <v>-162274000000</v>
      </c>
      <c r="K143" s="5">
        <v>67060000000</v>
      </c>
      <c r="L143" s="5">
        <v>-45052000000</v>
      </c>
    </row>
    <row r="144" spans="3:17" ht="15.5" x14ac:dyDescent="0.35">
      <c r="C144" t="s">
        <v>160</v>
      </c>
      <c r="F144" s="5">
        <v>3000000</v>
      </c>
      <c r="G144" s="5">
        <v>289000000</v>
      </c>
      <c r="I144" s="5">
        <v>293000000</v>
      </c>
      <c r="J144" s="5">
        <v>222028000000</v>
      </c>
      <c r="K144" s="5">
        <v>346000000</v>
      </c>
      <c r="L144" s="5">
        <v>108000000</v>
      </c>
      <c r="M144" s="5">
        <v>342000000</v>
      </c>
      <c r="N144" s="5">
        <v>46000000</v>
      </c>
      <c r="P144" s="5">
        <v>40320000000</v>
      </c>
      <c r="Q144" s="5">
        <v>19411000000</v>
      </c>
    </row>
    <row r="145" spans="3:17" ht="15.5" x14ac:dyDescent="0.35">
      <c r="C145" t="s">
        <v>158</v>
      </c>
      <c r="D145" s="5">
        <v>-1479000000</v>
      </c>
      <c r="E145" s="5">
        <v>-1584000000</v>
      </c>
      <c r="F145" s="5">
        <v>59086000000</v>
      </c>
      <c r="G145" s="5">
        <v>48048000000</v>
      </c>
      <c r="I145" s="5">
        <v>-11752000000</v>
      </c>
      <c r="J145" s="5">
        <v>-519564000000</v>
      </c>
      <c r="K145" s="5">
        <v>-702644000000</v>
      </c>
      <c r="L145" s="5">
        <v>-261925000000</v>
      </c>
      <c r="M145" s="5">
        <v>-312921000000</v>
      </c>
      <c r="N145" s="5">
        <v>-109525000000</v>
      </c>
      <c r="O145" s="5">
        <v>-321533000000</v>
      </c>
      <c r="P145" s="5">
        <v>-445378000000</v>
      </c>
      <c r="Q145" s="5">
        <v>-127441000000</v>
      </c>
    </row>
    <row r="146" spans="3:17" ht="15.5" x14ac:dyDescent="0.35">
      <c r="C146" t="s">
        <v>161</v>
      </c>
      <c r="D146" s="5">
        <v>-21687000000</v>
      </c>
      <c r="E146" s="5">
        <v>22170000000</v>
      </c>
      <c r="F146" s="5">
        <v>-75068000000</v>
      </c>
      <c r="G146" s="5">
        <v>60445000000</v>
      </c>
      <c r="I146" s="5">
        <v>-88809000000</v>
      </c>
      <c r="J146" s="5">
        <v>-71625000000</v>
      </c>
      <c r="K146" s="5">
        <v>34031000000</v>
      </c>
      <c r="L146" s="5">
        <v>-154502000000</v>
      </c>
      <c r="M146" s="5">
        <v>-42735000000</v>
      </c>
      <c r="N146" s="5">
        <v>-392977000000</v>
      </c>
      <c r="O146" s="5">
        <v>-171238000000</v>
      </c>
      <c r="P146" s="5">
        <v>132529000000</v>
      </c>
      <c r="Q146" s="5">
        <v>-172592000000</v>
      </c>
    </row>
    <row r="147" spans="3:17" ht="15.5" x14ac:dyDescent="0.35">
      <c r="C147" t="s">
        <v>379</v>
      </c>
      <c r="P147" s="5">
        <v>134410000000</v>
      </c>
    </row>
    <row r="148" spans="3:17" ht="15.5" x14ac:dyDescent="0.35">
      <c r="C148" t="s">
        <v>380</v>
      </c>
    </row>
    <row r="149" spans="3:17" ht="15.5" x14ac:dyDescent="0.35">
      <c r="C149" t="s">
        <v>381</v>
      </c>
      <c r="L149" s="5">
        <v>-8283000000</v>
      </c>
      <c r="M149" s="5">
        <v>1902000000</v>
      </c>
      <c r="N149" s="5">
        <v>-5097000000</v>
      </c>
      <c r="O149" s="5">
        <v>119000000</v>
      </c>
      <c r="P149" s="5">
        <v>-29641000000</v>
      </c>
      <c r="Q149" s="5">
        <v>-29138000000</v>
      </c>
    </row>
    <row r="150" spans="3:17" ht="15.5" x14ac:dyDescent="0.35">
      <c r="C150" t="s">
        <v>310</v>
      </c>
      <c r="D150" s="5">
        <v>22179000000</v>
      </c>
      <c r="E150" s="5">
        <v>1066000000</v>
      </c>
      <c r="F150" s="5">
        <v>513000000</v>
      </c>
      <c r="G150" s="5">
        <v>2245000000</v>
      </c>
      <c r="I150" s="5">
        <v>3116000000</v>
      </c>
      <c r="J150" s="5">
        <v>-33563000000</v>
      </c>
      <c r="K150" s="5">
        <v>24729000000</v>
      </c>
      <c r="L150" s="5">
        <v>7349000000</v>
      </c>
      <c r="M150" s="5">
        <v>824000000</v>
      </c>
      <c r="N150" s="5">
        <v>1025000000</v>
      </c>
      <c r="O150" s="5">
        <v>-2915000000</v>
      </c>
      <c r="P150" s="5">
        <v>-119616000000</v>
      </c>
      <c r="Q150" s="5">
        <v>-11111000000</v>
      </c>
    </row>
    <row r="151" spans="3:17" ht="15.5" x14ac:dyDescent="0.35">
      <c r="C151" t="s">
        <v>382</v>
      </c>
      <c r="D151" s="5">
        <v>96560000000</v>
      </c>
      <c r="E151" s="5">
        <v>134787000000</v>
      </c>
      <c r="F151" s="5">
        <v>25075000000</v>
      </c>
      <c r="G151" s="5">
        <v>211337000000</v>
      </c>
      <c r="I151" s="5">
        <v>379258000000</v>
      </c>
      <c r="J151" s="5">
        <v>1050842000000</v>
      </c>
      <c r="K151" s="5">
        <v>393575000000</v>
      </c>
      <c r="L151" s="5">
        <v>192547000000</v>
      </c>
      <c r="M151" s="5">
        <v>325950000000</v>
      </c>
      <c r="N151" s="5">
        <v>6318000000</v>
      </c>
      <c r="O151" s="5">
        <v>305893000000</v>
      </c>
      <c r="P151" s="5">
        <v>289836000000</v>
      </c>
      <c r="Q151" s="5">
        <v>46833000000</v>
      </c>
    </row>
    <row r="152" spans="3:17" ht="15.5" x14ac:dyDescent="0.35">
      <c r="C152" t="s">
        <v>383</v>
      </c>
      <c r="D152" s="5">
        <v>-82598000000</v>
      </c>
      <c r="E152" s="5">
        <v>-82434000000</v>
      </c>
      <c r="F152" s="5">
        <v>-80338000000</v>
      </c>
      <c r="G152" s="5">
        <v>-97479000000</v>
      </c>
      <c r="I152" s="5">
        <v>-333346000000</v>
      </c>
      <c r="J152" s="5">
        <v>-913832000000</v>
      </c>
      <c r="K152" s="5">
        <v>-251924000000</v>
      </c>
      <c r="L152" s="5">
        <v>-240350000000</v>
      </c>
      <c r="M152" s="5">
        <v>-270241000000</v>
      </c>
      <c r="N152" s="5">
        <v>-255622000000</v>
      </c>
      <c r="O152" s="5">
        <v>-258502000000</v>
      </c>
      <c r="P152" s="5">
        <v>-44075000000</v>
      </c>
      <c r="Q152" s="5">
        <v>-92479000000</v>
      </c>
    </row>
    <row r="153" spans="3:17" ht="15.5" x14ac:dyDescent="0.35">
      <c r="C153" t="s">
        <v>384</v>
      </c>
      <c r="D153" s="5">
        <v>-25637000000</v>
      </c>
      <c r="E153" s="5">
        <v>-21554000000</v>
      </c>
      <c r="F153" s="5">
        <v>-22978000000</v>
      </c>
      <c r="G153" s="5">
        <v>-23850000000</v>
      </c>
      <c r="I153" s="5">
        <v>-97839000000</v>
      </c>
      <c r="J153" s="5">
        <v>-108186000000</v>
      </c>
      <c r="K153" s="5">
        <v>-91857000000</v>
      </c>
      <c r="L153" s="5">
        <v>-89377000000</v>
      </c>
      <c r="M153" s="5">
        <v>-93677000000</v>
      </c>
      <c r="N153" s="5">
        <v>-108660000000</v>
      </c>
      <c r="O153" s="5">
        <v>-127159000000</v>
      </c>
      <c r="P153" s="5">
        <v>-97204000000</v>
      </c>
      <c r="Q153" s="5">
        <v>-82034000000</v>
      </c>
    </row>
    <row r="154" spans="3:17" ht="15.5" x14ac:dyDescent="0.35">
      <c r="C154" t="s">
        <v>168</v>
      </c>
      <c r="D154" s="5">
        <v>-4411000000</v>
      </c>
      <c r="E154" s="5">
        <v>-1100000000</v>
      </c>
      <c r="F154" s="5">
        <v>-1612000000</v>
      </c>
      <c r="G154" s="5">
        <v>6743000000</v>
      </c>
      <c r="I154" s="5">
        <v>-4708000000</v>
      </c>
      <c r="J154" s="5">
        <v>-4432000000</v>
      </c>
      <c r="K154" s="5">
        <v>-777000000</v>
      </c>
    </row>
    <row r="155" spans="3:17" ht="15.5" x14ac:dyDescent="0.35">
      <c r="C155" t="s">
        <v>277</v>
      </c>
      <c r="D155" s="5">
        <v>-32500000000</v>
      </c>
      <c r="G155" s="5">
        <v>-25000000000</v>
      </c>
      <c r="I155" s="5">
        <v>-25000000000</v>
      </c>
      <c r="J155" s="5">
        <v>-50000000000</v>
      </c>
      <c r="K155" s="5">
        <v>-35000000000</v>
      </c>
      <c r="L155" s="5">
        <v>-15000000000</v>
      </c>
      <c r="N155" s="5">
        <v>-25000000000</v>
      </c>
      <c r="O155" s="5">
        <v>-77500000000</v>
      </c>
    </row>
    <row r="156" spans="3:17" ht="15.5" x14ac:dyDescent="0.35">
      <c r="C156" t="s">
        <v>167</v>
      </c>
      <c r="D156" s="5">
        <v>6372000000</v>
      </c>
      <c r="E156" s="5">
        <v>-8595000000</v>
      </c>
      <c r="F156" s="5">
        <v>5014000000</v>
      </c>
      <c r="G156" s="5">
        <v>-13551000000</v>
      </c>
      <c r="I156" s="5">
        <v>-9548000000</v>
      </c>
      <c r="J156" s="5">
        <v>-11054000000</v>
      </c>
      <c r="K156" s="5">
        <v>-3343000000</v>
      </c>
      <c r="L156" s="5">
        <v>-814000000</v>
      </c>
      <c r="M156" s="5">
        <v>-7422000000</v>
      </c>
      <c r="N156" s="5">
        <v>-5941000000</v>
      </c>
      <c r="O156" s="5">
        <v>-10673000000</v>
      </c>
      <c r="P156" s="5">
        <v>-1181000000</v>
      </c>
      <c r="Q156" s="5">
        <v>-4663000000</v>
      </c>
    </row>
    <row r="157" spans="3:17" ht="15.5" x14ac:dyDescent="0.35">
      <c r="C157" t="s">
        <v>173</v>
      </c>
      <c r="D157" s="5">
        <v>-38917000000</v>
      </c>
      <c r="E157" s="5">
        <v>60661000000</v>
      </c>
      <c r="F157" s="5">
        <v>-63435000000</v>
      </c>
      <c r="G157" s="5">
        <v>91406000000</v>
      </c>
      <c r="I157" s="5">
        <v>-9344000000</v>
      </c>
      <c r="J157" s="5">
        <v>3102000000</v>
      </c>
      <c r="K157" s="5">
        <v>-6436000000</v>
      </c>
      <c r="L157" s="5">
        <v>-41768000000</v>
      </c>
      <c r="M157" s="5">
        <v>97366000000</v>
      </c>
      <c r="N157" s="5">
        <v>-206947000000</v>
      </c>
      <c r="O157" s="5">
        <v>107224000000</v>
      </c>
      <c r="P157" s="5">
        <v>96441000000</v>
      </c>
      <c r="Q157" s="5">
        <v>-20435000000</v>
      </c>
    </row>
    <row r="158" spans="3:17" ht="15.5" x14ac:dyDescent="0.35">
      <c r="C158" t="s">
        <v>176</v>
      </c>
      <c r="E158" s="5">
        <v>66574000000</v>
      </c>
      <c r="I158" s="5">
        <v>75918000000</v>
      </c>
      <c r="J158" s="5">
        <v>72816000000</v>
      </c>
      <c r="K158" s="5">
        <v>79252000000</v>
      </c>
      <c r="L158" s="5">
        <v>131500000000</v>
      </c>
      <c r="M158" s="5">
        <v>34134000000</v>
      </c>
      <c r="N158" s="5">
        <v>241081000000</v>
      </c>
      <c r="O158" s="5">
        <v>133857000000</v>
      </c>
      <c r="P158" s="5">
        <v>37459000000</v>
      </c>
      <c r="Q158" s="5">
        <v>57894000000</v>
      </c>
    </row>
    <row r="159" spans="3:17" ht="15.5" x14ac:dyDescent="0.35">
      <c r="C159" t="s">
        <v>385</v>
      </c>
      <c r="P159" s="5">
        <v>-43000000</v>
      </c>
    </row>
    <row r="160" spans="3:17" ht="15.5" x14ac:dyDescent="0.35">
      <c r="C160" t="s">
        <v>177</v>
      </c>
      <c r="D160" s="5">
        <v>-38917000000</v>
      </c>
      <c r="E160" s="5">
        <v>127235000000</v>
      </c>
      <c r="F160" s="5">
        <v>-63435000000</v>
      </c>
      <c r="G160" s="5">
        <v>91406000000</v>
      </c>
      <c r="I160" s="5">
        <v>66574000000</v>
      </c>
      <c r="J160" s="5">
        <v>75918000000</v>
      </c>
      <c r="K160" s="5">
        <v>72816000000</v>
      </c>
      <c r="L160" s="5">
        <v>89732000000</v>
      </c>
      <c r="M160" s="5">
        <v>131500000000</v>
      </c>
      <c r="N160" s="5">
        <v>34134000000</v>
      </c>
      <c r="O160" s="5">
        <v>241081000000</v>
      </c>
      <c r="P160" s="5">
        <v>133857000000</v>
      </c>
      <c r="Q160" s="5">
        <v>37459000000</v>
      </c>
    </row>
    <row r="162" spans="2:17" ht="15.5" x14ac:dyDescent="0.35">
      <c r="B162" t="s">
        <v>178</v>
      </c>
      <c r="C162" t="s">
        <v>12</v>
      </c>
      <c r="D162" s="5">
        <v>5000000000</v>
      </c>
      <c r="E162" s="5">
        <v>5000000000</v>
      </c>
      <c r="F162" s="5">
        <v>5000000000</v>
      </c>
      <c r="G162" s="5">
        <v>5000000000</v>
      </c>
      <c r="I162" s="5">
        <v>5000000000</v>
      </c>
      <c r="J162" s="5">
        <v>5000000000</v>
      </c>
      <c r="K162" s="5">
        <v>5000000000</v>
      </c>
      <c r="L162" s="5">
        <v>5000000000</v>
      </c>
      <c r="M162" s="5">
        <v>5000000000</v>
      </c>
      <c r="N162" s="5">
        <v>5000000000</v>
      </c>
      <c r="O162" s="5">
        <v>5000000000</v>
      </c>
      <c r="P162" s="5">
        <v>5000000000</v>
      </c>
      <c r="Q162" s="5">
        <v>5000000000</v>
      </c>
    </row>
    <row r="163" spans="2:17" ht="15.5" x14ac:dyDescent="0.35">
      <c r="C163" t="s">
        <v>179</v>
      </c>
      <c r="D163" s="6">
        <v>10.78</v>
      </c>
      <c r="E163" s="6">
        <v>12.51</v>
      </c>
      <c r="F163" s="6">
        <v>-2.46</v>
      </c>
      <c r="G163" s="6">
        <v>7.06</v>
      </c>
    </row>
    <row r="164" spans="2:17" ht="15.5" x14ac:dyDescent="0.35">
      <c r="C164" t="s">
        <v>180</v>
      </c>
      <c r="D164" s="6">
        <v>653.99</v>
      </c>
      <c r="E164" s="6">
        <v>897.28</v>
      </c>
      <c r="F164" s="6">
        <v>-3699.19</v>
      </c>
      <c r="G164" s="6">
        <v>825.07</v>
      </c>
    </row>
    <row r="165" spans="2:17" ht="15.5" x14ac:dyDescent="0.35">
      <c r="C165" t="s">
        <v>64</v>
      </c>
      <c r="D165" s="6">
        <v>65.709999999999994</v>
      </c>
      <c r="E165" s="6">
        <v>109.93</v>
      </c>
      <c r="F165" s="6">
        <v>93.87</v>
      </c>
      <c r="G165" s="6">
        <v>57.9</v>
      </c>
    </row>
    <row r="166" spans="2:17" ht="15.5" x14ac:dyDescent="0.35">
      <c r="C166" t="s">
        <v>181</v>
      </c>
      <c r="D166" s="5">
        <v>159410000000</v>
      </c>
      <c r="E166" s="5">
        <v>163290000000</v>
      </c>
      <c r="F166" s="6">
        <v>135240000000.00002</v>
      </c>
      <c r="G166" s="5">
        <v>162970000000</v>
      </c>
    </row>
    <row r="167" spans="2:17" ht="15.5" x14ac:dyDescent="0.35">
      <c r="C167" t="s">
        <v>182</v>
      </c>
      <c r="D167" s="6">
        <v>1.29E-2</v>
      </c>
      <c r="E167" s="6">
        <v>1.5600000000000001E-2</v>
      </c>
      <c r="F167" s="6">
        <v>-3.2000000000000002E-3</v>
      </c>
      <c r="G167" s="6">
        <v>9.0000000000000011E-3</v>
      </c>
    </row>
    <row r="168" spans="2:17" ht="15.5" x14ac:dyDescent="0.35">
      <c r="C168" t="s">
        <v>183</v>
      </c>
      <c r="D168" s="6">
        <v>2.5099999999999997E-2</v>
      </c>
      <c r="E168" s="6">
        <v>2.9399999999999999E-2</v>
      </c>
      <c r="F168" s="6">
        <v>-6.0000000000000001E-3</v>
      </c>
      <c r="G168" s="6">
        <v>1.67E-2</v>
      </c>
    </row>
    <row r="169" spans="2:17" ht="15.5" x14ac:dyDescent="0.35">
      <c r="C169" t="s">
        <v>184</v>
      </c>
      <c r="D169" s="6">
        <v>2.4799999999999999E-2</v>
      </c>
      <c r="E169" s="6">
        <v>3.0499999999999999E-2</v>
      </c>
      <c r="F169" s="6">
        <v>6.9999999999999993E-3</v>
      </c>
      <c r="G169" s="6">
        <v>2.53E-2</v>
      </c>
    </row>
    <row r="170" spans="2:17" ht="15.5" x14ac:dyDescent="0.35">
      <c r="C170" t="s">
        <v>185</v>
      </c>
      <c r="D170" s="6">
        <v>3.18</v>
      </c>
      <c r="E170" s="6">
        <v>4.57</v>
      </c>
      <c r="F170" s="6">
        <v>0.97</v>
      </c>
      <c r="G170" s="6">
        <v>3.37</v>
      </c>
    </row>
    <row r="171" spans="2:17" ht="15.5" x14ac:dyDescent="0.35">
      <c r="C171" t="s">
        <v>186</v>
      </c>
      <c r="D171" s="5">
        <v>2303000000000</v>
      </c>
      <c r="E171" s="5">
        <v>2280000000000</v>
      </c>
      <c r="F171" s="5">
        <v>2214000000000</v>
      </c>
      <c r="G171" s="5">
        <v>2256000000000</v>
      </c>
    </row>
    <row r="172" spans="2:17" ht="15.5" x14ac:dyDescent="0.35">
      <c r="C172" t="s">
        <v>187</v>
      </c>
      <c r="D172" s="6">
        <v>16.399999999999999</v>
      </c>
      <c r="E172" s="6">
        <v>26.38</v>
      </c>
      <c r="F172" s="6">
        <v>22.03</v>
      </c>
      <c r="G172" s="6">
        <v>13.8</v>
      </c>
    </row>
    <row r="173" spans="2:17" ht="15.5" x14ac:dyDescent="0.35">
      <c r="C173" t="s">
        <v>188</v>
      </c>
      <c r="D173" s="6">
        <v>429.8</v>
      </c>
      <c r="E173" s="6">
        <v>425.52</v>
      </c>
      <c r="F173" s="6">
        <v>413.01</v>
      </c>
      <c r="G173" s="6">
        <v>422.16</v>
      </c>
    </row>
    <row r="174" spans="2:17" ht="15.5" x14ac:dyDescent="0.35">
      <c r="C174" t="s">
        <v>189</v>
      </c>
      <c r="D174" s="6">
        <v>16.399999999999999</v>
      </c>
      <c r="E174" s="6">
        <v>26.38</v>
      </c>
      <c r="F174" s="6">
        <v>22.03</v>
      </c>
      <c r="G174" s="6">
        <v>13.8</v>
      </c>
    </row>
    <row r="175" spans="2:17" ht="15.5" x14ac:dyDescent="0.35">
      <c r="C175" t="s">
        <v>190</v>
      </c>
      <c r="D175" s="6">
        <v>429.8</v>
      </c>
      <c r="E175" s="6">
        <v>425.52</v>
      </c>
      <c r="F175" s="6">
        <v>413.01</v>
      </c>
      <c r="G175" s="6">
        <v>422.16</v>
      </c>
    </row>
    <row r="176" spans="2:17" ht="15.5" x14ac:dyDescent="0.35">
      <c r="C176" t="s">
        <v>191</v>
      </c>
      <c r="D176" s="5">
        <v>350000000000</v>
      </c>
      <c r="E176" s="5">
        <v>354000000000</v>
      </c>
      <c r="F176" s="5">
        <v>358000000000</v>
      </c>
      <c r="G176" s="5">
        <v>350000000000</v>
      </c>
    </row>
    <row r="177" spans="3:17" ht="15.5" x14ac:dyDescent="0.35">
      <c r="C177" t="s">
        <v>192</v>
      </c>
      <c r="D177" s="5">
        <v>906000000000</v>
      </c>
      <c r="E177" s="5">
        <v>884000000000</v>
      </c>
      <c r="F177" s="5">
        <v>838000000000</v>
      </c>
      <c r="G177" s="5">
        <v>896000000000</v>
      </c>
    </row>
    <row r="178" spans="3:17" ht="15.5" x14ac:dyDescent="0.35">
      <c r="C178" t="s">
        <v>193</v>
      </c>
      <c r="D178" s="5">
        <v>2149000000000</v>
      </c>
      <c r="E178" s="5">
        <v>2128000000000</v>
      </c>
      <c r="F178" s="5">
        <v>2065000000000</v>
      </c>
      <c r="G178" s="5">
        <v>2111000000000</v>
      </c>
    </row>
    <row r="179" spans="3:17" ht="15.5" x14ac:dyDescent="0.35">
      <c r="C179" t="s">
        <v>24</v>
      </c>
      <c r="D179" s="5">
        <v>1256000000000</v>
      </c>
      <c r="E179" s="5">
        <v>1238000000000</v>
      </c>
      <c r="F179" s="5">
        <v>1196000000000</v>
      </c>
      <c r="G179" s="5">
        <v>1246000000000</v>
      </c>
    </row>
    <row r="180" spans="3:17" ht="15.5" x14ac:dyDescent="0.35">
      <c r="C180" t="s">
        <v>21</v>
      </c>
      <c r="D180" s="5">
        <v>1168000000000</v>
      </c>
      <c r="E180" s="5">
        <v>1111000000000</v>
      </c>
      <c r="F180" s="5">
        <v>1129000000000</v>
      </c>
      <c r="G180" s="5">
        <v>1116000000000</v>
      </c>
    </row>
    <row r="181" spans="3:17" ht="15.5" x14ac:dyDescent="0.35">
      <c r="C181" t="s">
        <v>194</v>
      </c>
      <c r="D181" s="5">
        <v>-40000000000</v>
      </c>
      <c r="E181" s="5">
        <v>44000000000</v>
      </c>
      <c r="F181" s="5">
        <v>71000000000</v>
      </c>
      <c r="G181" s="5">
        <v>227000000000</v>
      </c>
    </row>
    <row r="182" spans="3:17" ht="15.5" x14ac:dyDescent="0.35">
      <c r="C182" t="s">
        <v>195</v>
      </c>
      <c r="D182" s="5">
        <v>211000000000</v>
      </c>
      <c r="E182" s="5">
        <v>243000000000</v>
      </c>
      <c r="F182" s="5">
        <v>328000000000</v>
      </c>
      <c r="G182" s="5">
        <v>75000000000</v>
      </c>
    </row>
    <row r="183" spans="3:17" ht="15.5" x14ac:dyDescent="0.35">
      <c r="C183" t="s">
        <v>196</v>
      </c>
      <c r="D183" s="5">
        <v>-216000000000</v>
      </c>
      <c r="E183" s="5">
        <v>-199000000000</v>
      </c>
      <c r="F183" s="5">
        <v>-335000000000</v>
      </c>
      <c r="G183" s="5">
        <v>-21000000000</v>
      </c>
    </row>
    <row r="184" spans="3:17" ht="15.5" x14ac:dyDescent="0.35">
      <c r="C184" t="s">
        <v>13</v>
      </c>
      <c r="D184" s="5">
        <v>-5000000000</v>
      </c>
      <c r="E184" s="5">
        <v>45000000000</v>
      </c>
      <c r="F184" s="5">
        <v>-8000000000</v>
      </c>
      <c r="G184" s="5">
        <v>54000000000</v>
      </c>
    </row>
    <row r="185" spans="3:17" ht="15.5" x14ac:dyDescent="0.35">
      <c r="C185" t="s">
        <v>16</v>
      </c>
      <c r="D185" s="5">
        <v>-1</v>
      </c>
      <c r="E185" s="6">
        <v>8.92</v>
      </c>
      <c r="F185" s="6">
        <v>-1.51</v>
      </c>
      <c r="G185" s="6">
        <v>10.83</v>
      </c>
    </row>
    <row r="186" spans="3:17" ht="15.5" x14ac:dyDescent="0.35">
      <c r="C186" t="s">
        <v>49</v>
      </c>
      <c r="I186" s="6">
        <v>23.41</v>
      </c>
      <c r="J186" s="6">
        <v>17.07</v>
      </c>
      <c r="K186" s="6">
        <v>36.270000000000003</v>
      </c>
      <c r="L186" s="6">
        <v>21.73</v>
      </c>
      <c r="M186" s="6">
        <v>15.75</v>
      </c>
      <c r="N186" s="6">
        <v>11.23</v>
      </c>
      <c r="O186" s="6">
        <v>52.7</v>
      </c>
      <c r="P186" s="6">
        <v>50.79</v>
      </c>
      <c r="Q186" s="6">
        <v>20.53</v>
      </c>
    </row>
    <row r="187" spans="3:17" ht="15.5" x14ac:dyDescent="0.35">
      <c r="C187" t="s">
        <v>63</v>
      </c>
      <c r="I187" s="6">
        <v>388.72</v>
      </c>
      <c r="J187" s="6">
        <v>389.57</v>
      </c>
      <c r="K187" s="6">
        <v>203.34</v>
      </c>
      <c r="L187" s="6">
        <v>365.85</v>
      </c>
      <c r="M187" s="6">
        <v>638.1</v>
      </c>
      <c r="N187" s="6">
        <v>623.33000000000004</v>
      </c>
      <c r="O187" s="6">
        <v>125.71</v>
      </c>
      <c r="P187" s="6">
        <v>175.72</v>
      </c>
      <c r="Q187" s="5">
        <v>0</v>
      </c>
    </row>
    <row r="188" spans="3:17" ht="15.5" x14ac:dyDescent="0.35">
      <c r="C188" t="s">
        <v>66</v>
      </c>
      <c r="I188" s="6">
        <v>23.77</v>
      </c>
      <c r="J188" s="6">
        <v>17.260000000000002</v>
      </c>
      <c r="K188" s="6">
        <v>20.2</v>
      </c>
      <c r="L188" s="6">
        <v>22.61</v>
      </c>
      <c r="M188" s="6">
        <v>30.07</v>
      </c>
      <c r="N188" s="6">
        <v>21.24</v>
      </c>
      <c r="O188" s="6">
        <v>14.48</v>
      </c>
      <c r="P188" s="6">
        <v>19.510000000000002</v>
      </c>
      <c r="Q188" s="5">
        <v>0</v>
      </c>
    </row>
    <row r="189" spans="3:17" ht="15.5" x14ac:dyDescent="0.35">
      <c r="C189" t="s">
        <v>197</v>
      </c>
      <c r="I189" s="5">
        <v>641190000000</v>
      </c>
      <c r="J189" s="5">
        <v>738440000000</v>
      </c>
      <c r="K189" s="5">
        <v>673060000000</v>
      </c>
      <c r="L189" s="5">
        <v>510050000000</v>
      </c>
      <c r="M189" s="5">
        <v>435780000000</v>
      </c>
      <c r="N189" s="5">
        <v>367290000000</v>
      </c>
      <c r="O189" s="5">
        <v>575670000000</v>
      </c>
      <c r="P189" s="5">
        <v>505740000000</v>
      </c>
    </row>
    <row r="190" spans="3:17" ht="15.5" x14ac:dyDescent="0.35">
      <c r="C190" t="s">
        <v>198</v>
      </c>
      <c r="I190" s="6">
        <v>3.0200000000000001E-2</v>
      </c>
      <c r="J190" s="6">
        <v>2.3199999999999998E-2</v>
      </c>
      <c r="K190" s="6">
        <v>5.1699999999999996E-2</v>
      </c>
      <c r="L190" s="6">
        <v>3.8699999999999998E-2</v>
      </c>
      <c r="M190" s="6">
        <v>2.7699999999999999E-2</v>
      </c>
      <c r="N190" s="6">
        <v>2.0400000000000001E-2</v>
      </c>
      <c r="O190" s="6">
        <v>8.5600000000000009E-2</v>
      </c>
      <c r="P190" s="6">
        <v>9.2200000000000004E-2</v>
      </c>
      <c r="Q190" s="6">
        <v>0.1215</v>
      </c>
    </row>
    <row r="191" spans="3:17" ht="15.5" x14ac:dyDescent="0.35">
      <c r="C191" t="s">
        <v>199</v>
      </c>
      <c r="I191" s="6">
        <v>5.67E-2</v>
      </c>
      <c r="J191" s="6">
        <v>4.2599999999999999E-2</v>
      </c>
      <c r="K191" s="6">
        <v>9.2300000000000007E-2</v>
      </c>
      <c r="L191" s="6">
        <v>7.0499999999999993E-2</v>
      </c>
      <c r="M191" s="6">
        <v>5.4699999999999999E-2</v>
      </c>
      <c r="N191" s="6">
        <v>4.1900000000000007E-2</v>
      </c>
      <c r="O191" s="6">
        <v>0.19589999999999999</v>
      </c>
      <c r="P191" s="6">
        <v>0.22</v>
      </c>
      <c r="Q191" s="6">
        <v>0.21100000000000002</v>
      </c>
    </row>
    <row r="192" spans="3:17" ht="15.5" x14ac:dyDescent="0.35">
      <c r="C192" t="s">
        <v>200</v>
      </c>
      <c r="I192" s="6">
        <v>8.8300000000000003E-2</v>
      </c>
      <c r="J192" s="6">
        <v>0.1308</v>
      </c>
      <c r="K192" s="6">
        <v>0.1396</v>
      </c>
      <c r="L192" s="6">
        <v>0.1231</v>
      </c>
      <c r="M192" s="6">
        <v>0.11230000000000001</v>
      </c>
      <c r="N192" s="6">
        <v>8.6400000000000005E-2</v>
      </c>
      <c r="O192" s="6">
        <v>0.19500000000000001</v>
      </c>
      <c r="P192" s="6">
        <v>0.28190000000000004</v>
      </c>
      <c r="Q192" s="6">
        <v>0.61950000000000005</v>
      </c>
    </row>
    <row r="193" spans="3:17" ht="15.5" x14ac:dyDescent="0.35">
      <c r="C193" t="s">
        <v>201</v>
      </c>
      <c r="I193" s="6">
        <v>2.81</v>
      </c>
      <c r="J193" s="6">
        <v>3.44</v>
      </c>
      <c r="K193" s="6">
        <v>3.44</v>
      </c>
      <c r="L193" s="6">
        <v>2.89</v>
      </c>
      <c r="M193" s="6">
        <v>2.4</v>
      </c>
      <c r="N193" s="6">
        <v>1.63</v>
      </c>
      <c r="O193" s="6">
        <v>3.31</v>
      </c>
      <c r="P193" s="6">
        <v>3.94</v>
      </c>
      <c r="Q193" s="6">
        <v>2.33</v>
      </c>
    </row>
    <row r="194" spans="3:17" ht="15.5" x14ac:dyDescent="0.35">
      <c r="C194" t="s">
        <v>60</v>
      </c>
      <c r="I194" s="6">
        <v>22.03</v>
      </c>
      <c r="J194" s="6">
        <v>16.57</v>
      </c>
      <c r="K194" s="6">
        <v>18.760000000000002</v>
      </c>
      <c r="L194" s="6">
        <v>25.8</v>
      </c>
      <c r="M194" s="6">
        <v>34.9</v>
      </c>
      <c r="N194" s="6">
        <v>26.14</v>
      </c>
      <c r="O194" s="6">
        <v>24.63</v>
      </c>
      <c r="P194" s="6">
        <v>38.65</v>
      </c>
      <c r="Q194" s="5">
        <v>0</v>
      </c>
    </row>
    <row r="195" spans="3:17" ht="15.5" x14ac:dyDescent="0.35">
      <c r="C195" t="s">
        <v>57</v>
      </c>
      <c r="I195" s="6">
        <v>413.01</v>
      </c>
      <c r="J195" s="6">
        <v>401.29</v>
      </c>
      <c r="K195" s="6">
        <v>393.15</v>
      </c>
      <c r="L195" s="6">
        <v>308.13</v>
      </c>
      <c r="M195" s="6">
        <v>287.95999999999998</v>
      </c>
      <c r="N195" s="6">
        <v>267.77999999999997</v>
      </c>
      <c r="O195" s="5">
        <v>269</v>
      </c>
      <c r="P195" s="6">
        <v>230.9</v>
      </c>
      <c r="Q195" s="6">
        <v>97.33</v>
      </c>
    </row>
    <row r="196" spans="3:17" ht="15.5" x14ac:dyDescent="0.35">
      <c r="C196" t="s">
        <v>202</v>
      </c>
      <c r="I196" s="6">
        <v>22.03</v>
      </c>
      <c r="J196" s="6">
        <v>16.57</v>
      </c>
      <c r="K196" s="6">
        <v>18.760000000000002</v>
      </c>
      <c r="L196" s="6">
        <v>25.8</v>
      </c>
      <c r="M196" s="6">
        <v>34.9</v>
      </c>
      <c r="N196" s="6">
        <v>26.14</v>
      </c>
      <c r="O196" s="6">
        <v>24.63</v>
      </c>
      <c r="P196" s="6">
        <v>38.65</v>
      </c>
      <c r="Q196" s="5">
        <v>0</v>
      </c>
    </row>
    <row r="197" spans="3:17" ht="15.5" x14ac:dyDescent="0.35">
      <c r="C197" t="s">
        <v>203</v>
      </c>
      <c r="I197" s="6">
        <v>413.01</v>
      </c>
      <c r="J197" s="6">
        <v>401.29</v>
      </c>
      <c r="K197" s="6">
        <v>393.15</v>
      </c>
      <c r="L197" s="6">
        <v>308.13</v>
      </c>
      <c r="M197" s="6">
        <v>287.95999999999998</v>
      </c>
      <c r="N197" s="6">
        <v>267.77999999999997</v>
      </c>
      <c r="O197" s="5">
        <v>269</v>
      </c>
      <c r="P197" s="6">
        <v>230.9</v>
      </c>
      <c r="Q197" s="6">
        <v>97.33</v>
      </c>
    </row>
    <row r="198" spans="3:17" ht="15.5" x14ac:dyDescent="0.35">
      <c r="C198" t="s">
        <v>204</v>
      </c>
      <c r="I198" s="5">
        <v>358000000000</v>
      </c>
      <c r="J198" s="5">
        <v>328000000000</v>
      </c>
      <c r="K198" s="5">
        <v>617000000000</v>
      </c>
      <c r="L198" s="5">
        <v>651000000000</v>
      </c>
      <c r="M198" s="5">
        <v>646000000000</v>
      </c>
      <c r="N198" s="5">
        <v>564000000000</v>
      </c>
      <c r="O198" s="5">
        <v>539000000000</v>
      </c>
      <c r="P198" s="5">
        <v>428000000000</v>
      </c>
      <c r="Q198" s="5">
        <v>59000000000</v>
      </c>
    </row>
    <row r="199" spans="3:17" ht="15.5" x14ac:dyDescent="0.35">
      <c r="C199" t="s">
        <v>205</v>
      </c>
      <c r="I199" s="5">
        <v>838000000000</v>
      </c>
      <c r="J199" s="5">
        <v>833000000000</v>
      </c>
      <c r="K199" s="5">
        <v>395000000000</v>
      </c>
      <c r="L199" s="5">
        <v>198000000000</v>
      </c>
      <c r="M199" s="5">
        <v>251000000000</v>
      </c>
      <c r="N199" s="5">
        <v>285000000000</v>
      </c>
      <c r="O199" s="5">
        <v>565000000000</v>
      </c>
      <c r="P199" s="5">
        <v>638000000000</v>
      </c>
      <c r="Q199" s="5">
        <v>110000000000</v>
      </c>
    </row>
    <row r="200" spans="3:17" ht="15.5" x14ac:dyDescent="0.35">
      <c r="C200" t="s">
        <v>26</v>
      </c>
      <c r="I200" s="5">
        <v>1196000000000</v>
      </c>
      <c r="J200" s="5">
        <v>1161000000000</v>
      </c>
      <c r="K200" s="5">
        <v>1011000000000</v>
      </c>
      <c r="L200" s="5">
        <v>849000000000</v>
      </c>
      <c r="M200" s="5">
        <v>898000000000</v>
      </c>
      <c r="N200" s="5">
        <v>849000000000</v>
      </c>
      <c r="O200" s="5">
        <v>1104000000000</v>
      </c>
      <c r="P200" s="5">
        <v>1065000000000</v>
      </c>
      <c r="Q200" s="5">
        <v>169000000000</v>
      </c>
    </row>
    <row r="201" spans="3:17" ht="15.5" x14ac:dyDescent="0.35">
      <c r="C201" t="s">
        <v>23</v>
      </c>
      <c r="I201" s="5">
        <v>1129000000000</v>
      </c>
      <c r="J201" s="5">
        <v>1085000000000</v>
      </c>
      <c r="K201" s="5">
        <v>938000000000</v>
      </c>
      <c r="L201" s="5">
        <v>759000000000</v>
      </c>
      <c r="M201" s="5">
        <v>766000000000</v>
      </c>
      <c r="N201" s="5">
        <v>815000000000</v>
      </c>
      <c r="O201" s="5">
        <v>863000000000</v>
      </c>
      <c r="P201" s="5">
        <v>932000000000</v>
      </c>
      <c r="Q201" s="5">
        <v>154000000000</v>
      </c>
    </row>
    <row r="202" spans="3:17" ht="15.5" x14ac:dyDescent="0.35">
      <c r="C202" t="s">
        <v>206</v>
      </c>
      <c r="I202" s="5">
        <v>71000000000</v>
      </c>
      <c r="J202" s="5">
        <v>216000000000</v>
      </c>
      <c r="K202" s="5">
        <v>-88000000000</v>
      </c>
      <c r="L202" s="5">
        <v>-157000000000</v>
      </c>
      <c r="M202" s="5">
        <v>-192000000000</v>
      </c>
      <c r="N202" s="5">
        <v>-164000000000</v>
      </c>
      <c r="O202" s="5">
        <v>-3000000000</v>
      </c>
      <c r="P202" s="5">
        <v>26000000000</v>
      </c>
      <c r="Q202" s="5">
        <v>11000000000</v>
      </c>
    </row>
    <row r="203" spans="3:17" ht="15.5" x14ac:dyDescent="0.35">
      <c r="C203" t="s">
        <v>207</v>
      </c>
      <c r="I203" s="5">
        <v>691000000000</v>
      </c>
      <c r="J203" s="5">
        <v>602000000000</v>
      </c>
      <c r="K203" s="5">
        <v>536000000000</v>
      </c>
      <c r="L203" s="5">
        <v>445000000000</v>
      </c>
      <c r="M203" s="5">
        <v>453000000000</v>
      </c>
      <c r="N203" s="5">
        <v>296000000000</v>
      </c>
      <c r="O203" s="5">
        <v>600000000000</v>
      </c>
      <c r="P203" s="5">
        <v>369000000000</v>
      </c>
      <c r="Q203" s="5">
        <v>260000000000</v>
      </c>
    </row>
    <row r="204" spans="3:17" ht="15.5" x14ac:dyDescent="0.35">
      <c r="C204" t="s">
        <v>208</v>
      </c>
      <c r="I204" s="5">
        <v>-618000000000</v>
      </c>
      <c r="J204" s="5">
        <v>-682000000000</v>
      </c>
      <c r="K204" s="5">
        <v>-636000000000</v>
      </c>
      <c r="L204" s="5">
        <v>-307000000000</v>
      </c>
      <c r="M204" s="5">
        <v>-313000000000</v>
      </c>
      <c r="N204" s="5">
        <v>-110000000000</v>
      </c>
      <c r="O204" s="5">
        <v>-322000000000</v>
      </c>
      <c r="P204" s="5">
        <v>-445000000000</v>
      </c>
      <c r="Q204" s="5">
        <v>-127000000000</v>
      </c>
    </row>
    <row r="205" spans="3:17" ht="15.5" x14ac:dyDescent="0.35">
      <c r="C205" t="s">
        <v>15</v>
      </c>
      <c r="I205" s="5">
        <v>74000000000</v>
      </c>
      <c r="J205" s="5">
        <v>-79000000000</v>
      </c>
      <c r="K205" s="5">
        <v>-100000000000</v>
      </c>
      <c r="L205" s="5">
        <v>138000000000</v>
      </c>
      <c r="M205" s="5">
        <v>140000000000</v>
      </c>
      <c r="N205" s="5">
        <v>186000000000</v>
      </c>
      <c r="O205" s="5">
        <v>278000000000</v>
      </c>
      <c r="P205" s="5">
        <v>-76000000000</v>
      </c>
      <c r="Q205" s="5">
        <v>133000000000</v>
      </c>
    </row>
    <row r="206" spans="3:17" ht="15.5" x14ac:dyDescent="0.35">
      <c r="C206" t="s">
        <v>17</v>
      </c>
      <c r="I206" s="6">
        <v>14.74</v>
      </c>
      <c r="J206" s="6">
        <v>-15.88</v>
      </c>
      <c r="K206" s="6">
        <v>-19.95</v>
      </c>
      <c r="L206" s="6">
        <v>27.68</v>
      </c>
      <c r="M206" s="6">
        <v>27.95</v>
      </c>
      <c r="N206" s="6">
        <v>37.200000000000003</v>
      </c>
      <c r="O206" s="6">
        <v>55.69</v>
      </c>
      <c r="P206" s="6">
        <v>-15.28</v>
      </c>
      <c r="Q206" s="6">
        <v>26.55</v>
      </c>
    </row>
  </sheetData>
  <pageMargins left="0.7" right="0.7" top="0.75" bottom="0.75" header="0.3" footer="0.3"/>
  <ignoredErrors>
    <ignoredError sqref="A1:Q207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386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387</v>
      </c>
      <c r="D2" s="2" vm="55">
        <f ca="1">IFERROR(_xlfn.STOCKHISTORY("XIDX:" &amp; $C$1, D3, , 0, 0, 1), "Libur")</f>
        <v>1300</v>
      </c>
      <c r="E2" s="2" vm="56">
        <f ca="1">IFERROR(_xlfn.STOCKHISTORY("XIDX:" &amp; $C$1, E3, , 0, 0, 1), "Libur")</f>
        <v>1100</v>
      </c>
      <c r="H2" s="2" vm="56">
        <f ca="1">IFERROR(INDEX(D2:G2,COUNT(D2:G2)),"")</f>
        <v>1100</v>
      </c>
      <c r="I2" s="2" vm="57">
        <f t="shared" ref="I2:Q2" ca="1" si="0">IFERROR(_xlfn.STOCKHISTORY("XIDX:" &amp; $C$1, I1, , 0, 0, 1), "Libur")</f>
        <v>1385</v>
      </c>
      <c r="J2" s="2" vm="58">
        <f t="shared" ca="1" si="0"/>
        <v>705</v>
      </c>
      <c r="K2" s="2" vm="59">
        <f t="shared" ca="1" si="0"/>
        <v>715</v>
      </c>
      <c r="L2" s="2" vm="60">
        <f t="shared" ca="1" si="0"/>
        <v>570</v>
      </c>
      <c r="M2" s="2" vm="61">
        <f t="shared" ca="1" si="0"/>
        <v>515</v>
      </c>
      <c r="N2" s="2" vm="44">
        <f t="shared" ca="1" si="0"/>
        <v>530</v>
      </c>
      <c r="O2" s="2" vm="62">
        <f t="shared" ca="1" si="0"/>
        <v>680</v>
      </c>
      <c r="P2" s="2" vm="63">
        <f t="shared" ca="1" si="0"/>
        <v>1640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231977492000</v>
      </c>
      <c r="E4" s="2">
        <f>IFERROR(INDEX(E51:E500,MATCH($C$4,$C$51:$C$500,0)),"")</f>
        <v>211293254000</v>
      </c>
      <c r="H4" s="2">
        <f>IFERROR(SUM(D4:G4)*(4/MAX(1,COUNT(D4:G4))),"")</f>
        <v>886541492000</v>
      </c>
      <c r="I4" s="2">
        <f t="shared" ref="I4:Q4" si="1">IFERROR(INDEX(I51:I500,MATCH($C$4,$C$51:$C$500,0)),"")</f>
        <v>929960416000</v>
      </c>
      <c r="J4" s="2">
        <f t="shared" si="1"/>
        <v>824595836000</v>
      </c>
      <c r="K4" s="2">
        <f t="shared" si="1"/>
        <v>735204940000</v>
      </c>
      <c r="L4" s="2">
        <f t="shared" si="1"/>
        <v>726573259000</v>
      </c>
      <c r="M4" s="2">
        <f t="shared" si="1"/>
        <v>516836950000</v>
      </c>
      <c r="N4" s="2">
        <f t="shared" si="1"/>
        <v>356532157000</v>
      </c>
      <c r="O4" s="2">
        <f t="shared" si="1"/>
        <v>523218738000</v>
      </c>
      <c r="P4" s="2">
        <f t="shared" si="1"/>
        <v>521835612000</v>
      </c>
      <c r="Q4" s="2">
        <f t="shared" si="1"/>
        <v>422052835000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73896096000</v>
      </c>
      <c r="E5" s="2">
        <f>IFERROR(INDEX(E51:E500,MATCH($C$5,$C$51:$C$500,0)),"")</f>
        <v>50470826000</v>
      </c>
      <c r="H5" s="2">
        <f>IFERROR(SUM(D5:G5)*(4/MAX(1,COUNT(D5:G5))),"")</f>
        <v>248733844000</v>
      </c>
      <c r="I5" s="2">
        <f t="shared" ref="I5:Q5" si="2">IFERROR(INDEX(I51:I500,MATCH($C$5,$C$51:$C$500,0)),"")</f>
        <v>256512720000</v>
      </c>
      <c r="J5" s="2">
        <f t="shared" si="2"/>
        <v>212216227000</v>
      </c>
      <c r="K5" s="2">
        <f t="shared" si="2"/>
        <v>190854844000</v>
      </c>
      <c r="L5" s="2">
        <f t="shared" si="2"/>
        <v>161724767000</v>
      </c>
      <c r="M5" s="2">
        <f t="shared" si="2"/>
        <v>60056173000</v>
      </c>
      <c r="N5" s="2">
        <f t="shared" si="2"/>
        <v>-23773444000</v>
      </c>
      <c r="O5" s="2">
        <f t="shared" si="2"/>
        <v>135301570000</v>
      </c>
      <c r="P5" s="2">
        <f t="shared" si="2"/>
        <v>170180811000</v>
      </c>
      <c r="Q5" s="2">
        <f t="shared" si="2"/>
        <v>130154955000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1380112054000</v>
      </c>
      <c r="E6" s="2">
        <f>IFERROR(INDEX(E51:E500,MATCH($C$6,$C$51:$C$500,0)),"")</f>
        <v>1306447831000</v>
      </c>
      <c r="H6" s="2">
        <f>IFERROR(INDEX(D6:G6,COUNT(D6:G6)),"")</f>
        <v>1306447831000</v>
      </c>
      <c r="I6" s="2">
        <f t="shared" ref="I6:Q6" si="3">IFERROR(INDEX(I51:I500,MATCH($C$6,$C$51:$C$500,0)),"")</f>
        <v>1360801231000</v>
      </c>
      <c r="J6" s="2">
        <f t="shared" si="3"/>
        <v>1277228391000</v>
      </c>
      <c r="K6" s="2">
        <f t="shared" si="3"/>
        <v>1222866854000</v>
      </c>
      <c r="L6" s="2">
        <f t="shared" si="3"/>
        <v>1161970187000</v>
      </c>
      <c r="M6" s="2">
        <f t="shared" si="3"/>
        <v>1064992645000</v>
      </c>
      <c r="N6" s="2">
        <f t="shared" si="3"/>
        <v>1004936472000</v>
      </c>
      <c r="O6" s="2">
        <f t="shared" si="3"/>
        <v>1073271761000</v>
      </c>
      <c r="P6" s="2">
        <f t="shared" si="3"/>
        <v>1103479577000</v>
      </c>
      <c r="Q6" s="2">
        <f t="shared" si="3"/>
        <v>237047676000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1.82</v>
      </c>
      <c r="E7" s="3">
        <f>IFERROR(INDEX(E51:E500,MATCH($C$7,$C$51:$C$500,0))/1000000000,"")</f>
        <v>1.82</v>
      </c>
      <c r="H7" s="3">
        <f>IFERROR(INDEX(D7:G7,COUNT(D7:G7)),"")</f>
        <v>1.82</v>
      </c>
      <c r="I7" s="3">
        <f t="shared" ref="I7:Q7" si="4">IFERROR(INDEX(I51:I500,MATCH($C$7,$C$51:$C$500,0))/1000000000,"")</f>
        <v>1.82</v>
      </c>
      <c r="J7" s="3">
        <f t="shared" si="4"/>
        <v>1.82</v>
      </c>
      <c r="K7" s="3">
        <f t="shared" si="4"/>
        <v>1.82</v>
      </c>
      <c r="L7" s="3">
        <f t="shared" si="4"/>
        <v>1.82</v>
      </c>
      <c r="M7" s="3">
        <f t="shared" si="4"/>
        <v>1.82</v>
      </c>
      <c r="N7" s="3">
        <f t="shared" si="4"/>
        <v>1.82</v>
      </c>
      <c r="O7" s="3">
        <f t="shared" si="4"/>
        <v>1.82</v>
      </c>
      <c r="P7" s="3">
        <f t="shared" si="4"/>
        <v>1.82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118000000000</v>
      </c>
      <c r="E8" s="2">
        <f>IFERROR(INDEX(E51:E500,MATCH("Free cash flow (Quarter)",$C$51:$C$500,0)),"")</f>
        <v>44000000000</v>
      </c>
      <c r="H8" s="2">
        <f>IFERROR(INDEX(D8:G8,COUNT(D8:G8)),"")</f>
        <v>44000000000</v>
      </c>
      <c r="I8" s="2">
        <f t="shared" ref="I8:Q8" si="5">IFERROR(INDEX(I51:I500,MATCH($C$8,$C$51:$C$500,0)),"")</f>
        <v>416000000000</v>
      </c>
      <c r="J8" s="2">
        <f t="shared" si="5"/>
        <v>355000000000</v>
      </c>
      <c r="K8" s="2">
        <f t="shared" si="5"/>
        <v>222000000000</v>
      </c>
      <c r="L8" s="2">
        <f t="shared" si="5"/>
        <v>311000000000</v>
      </c>
      <c r="M8" s="2">
        <f t="shared" si="5"/>
        <v>261000000000</v>
      </c>
      <c r="N8" s="2">
        <f t="shared" si="5"/>
        <v>140000000000</v>
      </c>
      <c r="O8" s="2">
        <f t="shared" si="5"/>
        <v>37000000000</v>
      </c>
      <c r="P8" s="2">
        <f t="shared" si="5"/>
        <v>-314000000000</v>
      </c>
      <c r="Q8" s="2">
        <f t="shared" si="5"/>
        <v>151000000000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64.89</v>
      </c>
      <c r="E9" s="3">
        <f>IFERROR(INDEX(E51:E500,MATCH("Free cash flow per share (Quarter)",$C$51:$C$500,0)),"")</f>
        <v>24.12</v>
      </c>
      <c r="H9" s="3">
        <f>IFERROR(INDEX(D9:G9,COUNT(D9:G9)),"")</f>
        <v>24.12</v>
      </c>
      <c r="I9" s="3">
        <f t="shared" ref="I9:Q9" si="6">IFERROR(INDEX(I51:I500,MATCH($C$9,$C$51:$C$500,0)),"")</f>
        <v>228.72</v>
      </c>
      <c r="J9" s="3">
        <f t="shared" si="6"/>
        <v>195.41</v>
      </c>
      <c r="K9" s="3">
        <f t="shared" si="6"/>
        <v>122.02</v>
      </c>
      <c r="L9" s="3">
        <f t="shared" si="6"/>
        <v>171.07</v>
      </c>
      <c r="M9" s="3">
        <f t="shared" si="6"/>
        <v>143.31</v>
      </c>
      <c r="N9" s="3">
        <f t="shared" si="6"/>
        <v>77.069999999999993</v>
      </c>
      <c r="O9" s="3">
        <f t="shared" si="6"/>
        <v>20.420000000000002</v>
      </c>
      <c r="P9" s="3">
        <f t="shared" si="6"/>
        <v>-172.86</v>
      </c>
      <c r="Q9" s="3">
        <f t="shared" si="6"/>
        <v>151489.42000000001</v>
      </c>
    </row>
    <row r="10" spans="1:17" ht="15.5" x14ac:dyDescent="0.35">
      <c r="C10" t="s">
        <v>18</v>
      </c>
      <c r="D10" s="3">
        <f ca="1">IFERROR(IF(D9=0,"",D2/D9),"")</f>
        <v>20.033903529049159</v>
      </c>
      <c r="E10" s="3">
        <f ca="1">IFERROR(IF(E9=0,"",E2/E9),"")</f>
        <v>45.605306799336645</v>
      </c>
      <c r="I10" s="3">
        <f t="shared" ref="I10:Q10" ca="1" si="7">IFERROR(IF(I9=0,"",I2/I9),"")</f>
        <v>6.0554389646729625</v>
      </c>
      <c r="J10" s="3">
        <f t="shared" ca="1" si="7"/>
        <v>3.6077989867458164</v>
      </c>
      <c r="K10" s="3">
        <f t="shared" ca="1" si="7"/>
        <v>5.8596951319455828</v>
      </c>
      <c r="L10" s="3">
        <f t="shared" ca="1" si="7"/>
        <v>3.3319693692640442</v>
      </c>
      <c r="M10" s="3">
        <f t="shared" ca="1" si="7"/>
        <v>3.5936082618100622</v>
      </c>
      <c r="N10" s="3">
        <f t="shared" ca="1" si="7"/>
        <v>6.8768651874918909</v>
      </c>
      <c r="O10" s="3">
        <f t="shared" ca="1" si="7"/>
        <v>33.300685602350633</v>
      </c>
      <c r="P10" s="3">
        <f t="shared" ca="1" si="7"/>
        <v>-9.4874464884877927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1072918140000</v>
      </c>
      <c r="E11" s="2">
        <f>IFERROR(INDEX(E51:E500,MATCH($C$11,$C$51:$C$500,0)),"")</f>
        <v>1110986539000</v>
      </c>
      <c r="H11" s="2">
        <f>IFERROR(INDEX(D11:G11,COUNT(D11:G11)),"")</f>
        <v>1110986539000</v>
      </c>
      <c r="I11" s="2">
        <f t="shared" ref="I11:Q11" si="8">IFERROR(INDEX(I51:I500,MATCH($C$11,$C$51:$C$500,0)),"")</f>
        <v>1082282254000</v>
      </c>
      <c r="J11" s="2">
        <f t="shared" si="8"/>
        <v>810397210000</v>
      </c>
      <c r="K11" s="2">
        <f t="shared" si="8"/>
        <v>670181616000</v>
      </c>
      <c r="L11" s="2">
        <f t="shared" si="8"/>
        <v>1019760808000</v>
      </c>
      <c r="M11" s="2">
        <f t="shared" si="8"/>
        <v>768869513000</v>
      </c>
      <c r="N11" s="2">
        <f t="shared" si="8"/>
        <v>519655836000</v>
      </c>
      <c r="O11" s="2">
        <f t="shared" si="8"/>
        <v>491547357000</v>
      </c>
      <c r="P11" s="2">
        <f t="shared" si="8"/>
        <v>556526562000</v>
      </c>
      <c r="Q11" s="2">
        <f t="shared" si="8"/>
        <v>174600833000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-588000000000</v>
      </c>
      <c r="E12" s="2">
        <f>IFERROR(INDEX(E51:E500,MATCH("Net Debt (Quarter)",$C$51:$C$500,0)),"")</f>
        <v>-635000000000</v>
      </c>
      <c r="H12" s="2">
        <f>IFERROR(INDEX(D12:G12,COUNT(D12:G12)),"")</f>
        <v>-635000000000</v>
      </c>
      <c r="I12" s="2">
        <f t="shared" ref="I12:Q12" si="9">IFERROR(INDEX(I51:I500,MATCH($C$12,$C$51:$C$500,0)),"")</f>
        <v>-606000000000</v>
      </c>
      <c r="J12" s="2">
        <f t="shared" si="9"/>
        <v>-382000000000</v>
      </c>
      <c r="K12" s="2">
        <f t="shared" si="9"/>
        <v>-221000000000</v>
      </c>
      <c r="L12" s="2">
        <f t="shared" si="9"/>
        <v>-189000000000</v>
      </c>
      <c r="M12" s="2">
        <f t="shared" si="9"/>
        <v>-34000000000</v>
      </c>
      <c r="N12" s="2">
        <f t="shared" si="9"/>
        <v>170000000000</v>
      </c>
      <c r="O12" s="2">
        <f t="shared" si="9"/>
        <v>-486000000000</v>
      </c>
      <c r="P12" s="2">
        <f t="shared" si="9"/>
        <v>-554000000000</v>
      </c>
      <c r="Q12" s="2">
        <f t="shared" si="9"/>
        <v>-172000000000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485000000000</v>
      </c>
      <c r="E13" s="2">
        <f>IFERROR(INDEX(E51:E500,MATCH("Total Debt (Quarter)",$C$51:$C$500,0)),"")</f>
        <v>476000000000</v>
      </c>
      <c r="H13" s="2">
        <f>IFERROR(INDEX(D13:G13,COUNT(D13:G13)),"")</f>
        <v>476000000000</v>
      </c>
      <c r="I13" s="2">
        <f t="shared" ref="I13:Q13" si="10">IFERROR(INDEX(I51:I500,MATCH($C$13,$C$51:$C$500,0)),"")</f>
        <v>476000000000</v>
      </c>
      <c r="J13" s="2">
        <f t="shared" si="10"/>
        <v>429000000000</v>
      </c>
      <c r="K13" s="2">
        <f t="shared" si="10"/>
        <v>449000000000</v>
      </c>
      <c r="L13" s="2">
        <f t="shared" si="10"/>
        <v>831000000000</v>
      </c>
      <c r="M13" s="2">
        <f t="shared" si="10"/>
        <v>735000000000</v>
      </c>
      <c r="N13" s="2">
        <f t="shared" si="10"/>
        <v>690000000000</v>
      </c>
      <c r="O13" s="2">
        <f t="shared" si="10"/>
        <v>5000000000</v>
      </c>
      <c r="P13" s="2">
        <f t="shared" si="10"/>
        <v>3000000000</v>
      </c>
      <c r="Q13" s="2">
        <f t="shared" si="10"/>
        <v>2000000000</v>
      </c>
    </row>
    <row r="14" spans="1:17" ht="15.5" x14ac:dyDescent="0.35">
      <c r="C14" t="s">
        <v>27</v>
      </c>
      <c r="D14" s="2">
        <f>IFERROR(INDEX(D51:D500,MATCH($C$14,$C$51:$C$500,0)),"")</f>
        <v>-9380356000</v>
      </c>
      <c r="E14" s="2">
        <f>IFERROR(INDEX(E51:E500,MATCH($C$14,$C$51:$C$500,0)),"")</f>
        <v>-9205666000</v>
      </c>
      <c r="H14" s="2">
        <f>IFERROR(SUM(D14:G14)*(4/MAX(1,COUNT(D14:G14))),"")</f>
        <v>-37172044000</v>
      </c>
      <c r="I14" s="2">
        <f t="shared" ref="I14:Q14" si="11">IFERROR(INDEX(I51:I500,MATCH($C$14,$C$51:$C$500,0)),"")</f>
        <v>-34121599000</v>
      </c>
      <c r="J14" s="2">
        <f t="shared" si="11"/>
        <v>-31793535000</v>
      </c>
      <c r="K14" s="2">
        <f t="shared" si="11"/>
        <v>-46424352000</v>
      </c>
      <c r="L14" s="2">
        <f t="shared" si="11"/>
        <v>-58597992000</v>
      </c>
      <c r="M14" s="2">
        <f t="shared" si="11"/>
        <v>-54452977000</v>
      </c>
      <c r="N14" s="2">
        <f t="shared" si="11"/>
        <v>-51128297000</v>
      </c>
      <c r="O14" s="2">
        <f t="shared" si="11"/>
        <v>-17183000</v>
      </c>
      <c r="P14" s="2">
        <f t="shared" si="11"/>
        <v>-13491000</v>
      </c>
      <c r="Q14" s="2">
        <f t="shared" si="11"/>
        <v>-9085000</v>
      </c>
    </row>
    <row r="15" spans="1:17" ht="15.5" x14ac:dyDescent="0.35">
      <c r="C15" t="s">
        <v>28</v>
      </c>
      <c r="D15" s="2">
        <f>IFERROR(INDEX(D51:D500,MATCH($C$15,$C$51:$C$500,0)),"")</f>
        <v>-13790990000</v>
      </c>
      <c r="E15" s="2">
        <f>IFERROR(INDEX(E51:E500,MATCH($C$15,$C$51:$C$500,0)),"")</f>
        <v>-9460921000</v>
      </c>
      <c r="H15" s="2">
        <f>IFERROR(SUM(D15:G15)*(4/MAX(1,COUNT(D15:G15))),"")</f>
        <v>-46503822000</v>
      </c>
      <c r="I15" s="2">
        <f t="shared" ref="I15:Q15" si="12">IFERROR(INDEX(I51:I500,MATCH($C$15,$C$51:$C$500,0)),"")</f>
        <v>-67423950000</v>
      </c>
      <c r="J15" s="2">
        <f t="shared" si="12"/>
        <v>-57630259000</v>
      </c>
      <c r="K15" s="2">
        <f t="shared" si="12"/>
        <v>-45965586000</v>
      </c>
      <c r="L15" s="2">
        <f t="shared" si="12"/>
        <v>-51262069000</v>
      </c>
      <c r="M15" s="2">
        <f t="shared" si="12"/>
        <v>-21184813000</v>
      </c>
      <c r="N15" s="2">
        <f t="shared" si="12"/>
        <v>12804848000</v>
      </c>
      <c r="O15" s="2">
        <f t="shared" si="12"/>
        <v>-35195880000</v>
      </c>
      <c r="P15" s="2">
        <f t="shared" si="12"/>
        <v>-50371777000</v>
      </c>
      <c r="Q15" s="2">
        <f t="shared" si="12"/>
        <v>-44551847000</v>
      </c>
    </row>
    <row r="16" spans="1:17" ht="15.5" x14ac:dyDescent="0.35">
      <c r="C16" t="s">
        <v>29</v>
      </c>
      <c r="D16" s="2">
        <f>IFERROR(INDEX(D51:D500,MATCH($C$16,$C$51:$C$500,0)),"")</f>
        <v>87687086000</v>
      </c>
      <c r="E16" s="2">
        <f>IFERROR(INDEX(E51:E500,MATCH($C$16,$C$51:$C$500,0)),"")</f>
        <v>59931747000</v>
      </c>
      <c r="H16" s="2">
        <f>IFERROR(SUM(D16:G16)*(4/MAX(1,COUNT(D16:G16))),"")</f>
        <v>295237666000</v>
      </c>
      <c r="I16" s="2">
        <f t="shared" ref="I16:Q16" si="13">IFERROR(INDEX(I51:I500,MATCH($C$16,$C$51:$C$500,0)),"")</f>
        <v>323936670000</v>
      </c>
      <c r="J16" s="2">
        <f t="shared" si="13"/>
        <v>269846486000</v>
      </c>
      <c r="K16" s="2">
        <f t="shared" si="13"/>
        <v>236820430000</v>
      </c>
      <c r="L16" s="2">
        <f t="shared" si="13"/>
        <v>212986836000</v>
      </c>
      <c r="M16" s="2">
        <f t="shared" si="13"/>
        <v>81240986000</v>
      </c>
      <c r="N16" s="2">
        <f t="shared" si="13"/>
        <v>-36578292000</v>
      </c>
      <c r="O16" s="2">
        <f t="shared" si="13"/>
        <v>170497450000</v>
      </c>
      <c r="P16" s="2">
        <f t="shared" si="13"/>
        <v>220552588000</v>
      </c>
      <c r="Q16" s="2">
        <f t="shared" si="13"/>
        <v>174706802000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2366000000000</v>
      </c>
      <c r="E20" s="2">
        <f ca="1">IFERROR(E21*E2,"")</f>
        <v>2002000000000</v>
      </c>
      <c r="H20" s="2">
        <f t="shared" ref="H20:Q20" ca="1" si="14">IFERROR(H21*H2,"")</f>
        <v>2002000000000</v>
      </c>
      <c r="I20" s="2">
        <f t="shared" ca="1" si="14"/>
        <v>2520700000000</v>
      </c>
      <c r="J20" s="2">
        <f t="shared" ca="1" si="14"/>
        <v>1283100000000</v>
      </c>
      <c r="K20" s="2">
        <f t="shared" ca="1" si="14"/>
        <v>1301300000000</v>
      </c>
      <c r="L20" s="2">
        <f t="shared" ca="1" si="14"/>
        <v>1037400000000</v>
      </c>
      <c r="M20" s="2">
        <f t="shared" ca="1" si="14"/>
        <v>937300000000</v>
      </c>
      <c r="N20" s="2">
        <f t="shared" ca="1" si="14"/>
        <v>964600000000</v>
      </c>
      <c r="O20" s="2">
        <f t="shared" ca="1" si="14"/>
        <v>1237600000000</v>
      </c>
      <c r="P20" s="2">
        <f t="shared" ca="1" si="14"/>
        <v>2984800000000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1820000000</v>
      </c>
      <c r="E21" s="2">
        <f>IFERROR(INDEX(E51:E500,MATCH($C$7,$C$51:$C$500,0)),"")</f>
        <v>1820000000</v>
      </c>
      <c r="H21" s="2">
        <f>IFERROR(INDEX(D21:G21,COUNT(D21:G21)),"")</f>
        <v>1820000000</v>
      </c>
      <c r="I21" s="2">
        <f t="shared" ref="I21:Q21" si="15">IFERROR(INDEX(I51:I500,MATCH($C$7,$C$51:$C$500,0)),"")</f>
        <v>1820000000</v>
      </c>
      <c r="J21" s="2">
        <f t="shared" si="15"/>
        <v>1820000000</v>
      </c>
      <c r="K21" s="2">
        <f t="shared" si="15"/>
        <v>1820000000</v>
      </c>
      <c r="L21" s="2">
        <f t="shared" si="15"/>
        <v>1820000000</v>
      </c>
      <c r="M21" s="2">
        <f t="shared" si="15"/>
        <v>1820000000</v>
      </c>
      <c r="N21" s="2">
        <f t="shared" si="15"/>
        <v>1820000000</v>
      </c>
      <c r="O21" s="2">
        <f t="shared" si="15"/>
        <v>1820000000</v>
      </c>
      <c r="P21" s="2">
        <f t="shared" si="15"/>
        <v>1820000000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5.3543547993676173</v>
      </c>
      <c r="E23" s="3">
        <f>IFERROR(E5/E6*100,"")</f>
        <v>3.8632102103432557</v>
      </c>
      <c r="H23" s="3">
        <f t="shared" ref="H23:Q23" si="16">IFERROR(H5/H6*100,"")</f>
        <v>19.038941938432444</v>
      </c>
      <c r="I23" s="3">
        <f t="shared" si="16"/>
        <v>18.850124041370741</v>
      </c>
      <c r="J23" s="3">
        <f t="shared" si="16"/>
        <v>16.615370320248385</v>
      </c>
      <c r="K23" s="3">
        <f t="shared" si="16"/>
        <v>15.607164702822176</v>
      </c>
      <c r="L23" s="3">
        <f t="shared" si="16"/>
        <v>13.918151154767965</v>
      </c>
      <c r="M23" s="3">
        <f t="shared" si="16"/>
        <v>5.6391162213143735</v>
      </c>
      <c r="N23" s="3">
        <f t="shared" si="16"/>
        <v>-2.365666354280751</v>
      </c>
      <c r="O23" s="3">
        <f t="shared" si="16"/>
        <v>12.606459511609195</v>
      </c>
      <c r="P23" s="3">
        <f t="shared" si="16"/>
        <v>15.422198520670946</v>
      </c>
      <c r="Q23" s="3">
        <f t="shared" si="16"/>
        <v>54.906657258263948</v>
      </c>
    </row>
    <row r="24" spans="1:17" ht="15.5" x14ac:dyDescent="0.35">
      <c r="C24" t="s">
        <v>47</v>
      </c>
      <c r="D24" s="4">
        <f>IFERROR(_xlfn.RRI(5,I23,D23),"")</f>
        <v>-0.22253904641886968</v>
      </c>
      <c r="E24" s="4">
        <f>IFERROR(_xlfn.RRI(5,J23,E23),"")</f>
        <v>-0.25305665362894314</v>
      </c>
      <c r="H24" s="4">
        <f t="shared" ref="H24:Q24" si="17">IFERROR(_xlfn.RRI(5,M23,H23),"")</f>
        <v>0.27551729831488525</v>
      </c>
      <c r="I24" s="4" t="str">
        <f t="shared" si="17"/>
        <v/>
      </c>
      <c r="J24" s="4">
        <f t="shared" si="17"/>
        <v>5.6777062720495985E-2</v>
      </c>
      <c r="K24" s="4">
        <f t="shared" si="17"/>
        <v>2.3872751646405455E-3</v>
      </c>
      <c r="L24" s="4">
        <f t="shared" si="17"/>
        <v>-0.24003899421144836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141.07</v>
      </c>
      <c r="J25" s="3">
        <f t="shared" si="18"/>
        <v>116.71</v>
      </c>
      <c r="K25" s="3">
        <f t="shared" si="18"/>
        <v>104.96</v>
      </c>
      <c r="L25" s="3">
        <f t="shared" si="18"/>
        <v>88.94</v>
      </c>
      <c r="M25" s="3">
        <f t="shared" si="18"/>
        <v>33.03</v>
      </c>
      <c r="N25" s="3">
        <f t="shared" si="18"/>
        <v>-13.07</v>
      </c>
      <c r="O25" s="3">
        <f t="shared" si="18"/>
        <v>74.41</v>
      </c>
      <c r="P25" s="3">
        <f t="shared" si="18"/>
        <v>93.59</v>
      </c>
      <c r="Q25" s="3">
        <f t="shared" si="18"/>
        <v>130154.96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>
        <f t="shared" si="19"/>
        <v>9.4196579706217198E-2</v>
      </c>
      <c r="K26" s="4">
        <f t="shared" si="19"/>
        <v>2.3196097239039482E-2</v>
      </c>
      <c r="L26" s="4">
        <f t="shared" si="19"/>
        <v>-0.76722985323597226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127.46016043956044</v>
      </c>
      <c r="E27" s="3">
        <f>IFERROR(E4/E21,"")</f>
        <v>116.0951945054945</v>
      </c>
      <c r="H27" s="3">
        <f t="shared" ref="H27:Q27" si="20">IFERROR(H4/H21,"")</f>
        <v>487.11070989010989</v>
      </c>
      <c r="I27" s="3">
        <f t="shared" si="20"/>
        <v>510.96726153846151</v>
      </c>
      <c r="J27" s="3">
        <f t="shared" si="20"/>
        <v>453.07463516483517</v>
      </c>
      <c r="K27" s="3">
        <f t="shared" si="20"/>
        <v>403.95875824175823</v>
      </c>
      <c r="L27" s="3">
        <f t="shared" si="20"/>
        <v>399.21607637362638</v>
      </c>
      <c r="M27" s="3">
        <f t="shared" si="20"/>
        <v>283.97634615384618</v>
      </c>
      <c r="N27" s="3">
        <f t="shared" si="20"/>
        <v>195.89678956043957</v>
      </c>
      <c r="O27" s="3">
        <f t="shared" si="20"/>
        <v>287.48282307692307</v>
      </c>
      <c r="P27" s="3">
        <f t="shared" si="20"/>
        <v>286.72286373626372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-0.24247620868588771</v>
      </c>
      <c r="E28" s="4">
        <f>IFERROR(_xlfn.RRI(5,J27,E27),"")</f>
        <v>-0.23839655680974003</v>
      </c>
      <c r="H28" s="4">
        <f t="shared" ref="H28:Q28" si="21">IFERROR(_xlfn.RRI(5,M27,H27),"")</f>
        <v>0.11395873232012299</v>
      </c>
      <c r="I28" s="4">
        <f t="shared" si="21"/>
        <v>0.21135978369627373</v>
      </c>
      <c r="J28" s="4">
        <f t="shared" si="21"/>
        <v>9.5245732532676097E-2</v>
      </c>
      <c r="K28" s="4">
        <f t="shared" si="21"/>
        <v>7.0964167982362936E-2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0.20872247450946793</v>
      </c>
      <c r="J29" s="4">
        <f t="shared" si="22"/>
        <v>0.11194740853658537</v>
      </c>
      <c r="K29" s="4">
        <f t="shared" si="22"/>
        <v>0.18012143017764781</v>
      </c>
      <c r="L29" s="4">
        <f t="shared" si="22"/>
        <v>1.6927036027853466</v>
      </c>
      <c r="M29" s="4">
        <f t="shared" si="22"/>
        <v>-3.5271614384085694</v>
      </c>
      <c r="N29" s="4">
        <f t="shared" si="22"/>
        <v>-1.1756484343502216</v>
      </c>
      <c r="O29" s="4">
        <f t="shared" si="22"/>
        <v>-0.20493642483171284</v>
      </c>
      <c r="P29" s="4">
        <f t="shared" si="22"/>
        <v>-0.99928093404968976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-4.6689002298351545E-2</v>
      </c>
      <c r="I30" s="4">
        <f t="shared" si="23"/>
        <v>0.12777723995200957</v>
      </c>
      <c r="J30" s="4">
        <f t="shared" si="23"/>
        <v>0.12158636474885497</v>
      </c>
      <c r="K30" s="4">
        <f t="shared" si="23"/>
        <v>1.1879987176902107E-2</v>
      </c>
      <c r="L30" s="4">
        <f t="shared" si="23"/>
        <v>0.40580749692915713</v>
      </c>
      <c r="M30" s="4">
        <f t="shared" si="23"/>
        <v>0.44962225665383676</v>
      </c>
      <c r="N30" s="4">
        <f t="shared" si="23"/>
        <v>-0.3185791503514539</v>
      </c>
      <c r="O30" s="4">
        <f t="shared" si="23"/>
        <v>2.6505013613367899E-3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758.98</v>
      </c>
      <c r="E32" s="3">
        <f>IFERROR(INDEX(E51:E500,MATCH($A$32,$C$51:$C$500,0)),"")</f>
        <v>718.47</v>
      </c>
      <c r="H32" s="3">
        <f>IFERROR(INDEX(D32:G32,COUNT(D32:G32)),"")</f>
        <v>718.47</v>
      </c>
      <c r="I32" s="3">
        <f t="shared" ref="I32:Q32" si="24">IFERROR(INDEX(I51:I500,MATCH($C$32,$C$51:$C$500,0)),"")</f>
        <v>748.36</v>
      </c>
      <c r="J32" s="3">
        <f t="shared" si="24"/>
        <v>702.4</v>
      </c>
      <c r="K32" s="3">
        <f t="shared" si="24"/>
        <v>672.5</v>
      </c>
      <c r="L32" s="3">
        <f t="shared" si="24"/>
        <v>639.01</v>
      </c>
      <c r="M32" s="3">
        <f t="shared" si="24"/>
        <v>585.67999999999995</v>
      </c>
      <c r="N32" s="3">
        <f t="shared" si="24"/>
        <v>552.65</v>
      </c>
      <c r="O32" s="3">
        <f t="shared" si="24"/>
        <v>590.23</v>
      </c>
      <c r="P32" s="3">
        <f t="shared" si="24"/>
        <v>606.85</v>
      </c>
      <c r="Q32" s="3">
        <f t="shared" si="24"/>
        <v>237047.67999999999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1.4</v>
      </c>
      <c r="E33" s="3">
        <f>IFERROR(INDEX(E51:E500,MATCH($A$33,$C$51:$C$500,0)),"")</f>
        <v>1.53</v>
      </c>
      <c r="H33" s="3">
        <f>IFERROR(INDEX(D33:G33,COUNT(D33:G33)),"")</f>
        <v>1.53</v>
      </c>
      <c r="I33" s="3">
        <f t="shared" ref="I33:Q33" si="25">IFERROR(INDEX(I51:I500,MATCH($C$33,$C$51:$C$500,0)),"")</f>
        <v>1.85</v>
      </c>
      <c r="J33" s="3">
        <f t="shared" si="25"/>
        <v>1</v>
      </c>
      <c r="K33" s="3">
        <f t="shared" si="25"/>
        <v>1.06</v>
      </c>
      <c r="L33" s="3">
        <f t="shared" si="25"/>
        <v>0.89</v>
      </c>
      <c r="M33" s="3">
        <f t="shared" si="25"/>
        <v>0.88</v>
      </c>
      <c r="N33" s="3">
        <f t="shared" si="25"/>
        <v>0.96</v>
      </c>
      <c r="O33" s="3">
        <f t="shared" si="25"/>
        <v>1.1499999999999999</v>
      </c>
      <c r="P33" s="3">
        <f t="shared" si="25"/>
        <v>2.7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26.21</v>
      </c>
      <c r="E34" s="3">
        <f>IFERROR(INDEX(E51:E500,MATCH($A$34,$C$51:$C$500,0)),"")</f>
        <v>39.630000000000003</v>
      </c>
      <c r="H34" s="3">
        <f>IFERROR(INDEX(D34:G34,COUNT(D34:G34)),"")</f>
        <v>39.630000000000003</v>
      </c>
      <c r="I34" s="3">
        <f t="shared" ref="I34:Q34" si="26">IFERROR(INDEX(I51:I500,MATCH($C$34,$C$51:$C$500,0)),"")</f>
        <v>9.82</v>
      </c>
      <c r="J34" s="3">
        <f t="shared" si="26"/>
        <v>6.04</v>
      </c>
      <c r="K34" s="3">
        <f t="shared" si="26"/>
        <v>6.81</v>
      </c>
      <c r="L34" s="3">
        <f t="shared" si="26"/>
        <v>6.41</v>
      </c>
      <c r="M34" s="3">
        <f t="shared" si="26"/>
        <v>15.59</v>
      </c>
      <c r="N34" s="3">
        <f t="shared" si="26"/>
        <v>-40.549999999999997</v>
      </c>
      <c r="O34" s="3">
        <f t="shared" si="26"/>
        <v>9.14</v>
      </c>
      <c r="P34" s="3">
        <f t="shared" si="26"/>
        <v>17.52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8.35</v>
      </c>
      <c r="E35" s="3">
        <f>IFERROR(INDEX(E51:E500,MATCH($A$35,$C$51:$C$500,0)),"")</f>
        <v>9.4700000000000006</v>
      </c>
      <c r="H35" s="3">
        <f>IFERROR(INDEX(D35:G35,COUNT(D35:G35)),"")</f>
        <v>9.4700000000000006</v>
      </c>
      <c r="I35" s="3">
        <f t="shared" ref="I35:Q35" si="27">IFERROR(INDEX(I51:I500,MATCH($C$35,$C$51:$C$500,0)),"")</f>
        <v>2.71</v>
      </c>
      <c r="J35" s="3">
        <f t="shared" si="27"/>
        <v>1.55</v>
      </c>
      <c r="K35" s="3">
        <f t="shared" si="27"/>
        <v>1.77</v>
      </c>
      <c r="L35" s="3">
        <f t="shared" si="27"/>
        <v>1.43</v>
      </c>
      <c r="M35" s="3">
        <f t="shared" si="27"/>
        <v>1.81</v>
      </c>
      <c r="N35" s="3">
        <f t="shared" si="27"/>
        <v>2.7</v>
      </c>
      <c r="O35" s="3">
        <f t="shared" si="27"/>
        <v>2.36</v>
      </c>
      <c r="P35" s="3">
        <f t="shared" si="27"/>
        <v>5.71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388</v>
      </c>
      <c r="E50" t="s">
        <v>71</v>
      </c>
      <c r="F50" t="s">
        <v>72</v>
      </c>
      <c r="G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231977492000</v>
      </c>
      <c r="E51" s="5">
        <v>211293254000</v>
      </c>
      <c r="F51" s="5">
        <v>202206984000</v>
      </c>
      <c r="G51" s="5">
        <v>269720224000</v>
      </c>
      <c r="I51" s="5">
        <v>929960416000</v>
      </c>
      <c r="J51" s="5">
        <v>824595836000</v>
      </c>
      <c r="K51" s="5">
        <v>735204940000</v>
      </c>
      <c r="L51" s="5">
        <v>726573259000</v>
      </c>
      <c r="M51" s="5">
        <v>516836950000</v>
      </c>
      <c r="N51" s="5">
        <v>356532157000</v>
      </c>
      <c r="O51" s="5">
        <v>523218738000</v>
      </c>
      <c r="P51" s="5">
        <v>521835612000</v>
      </c>
      <c r="Q51" s="5">
        <v>422052835000</v>
      </c>
    </row>
    <row r="52" spans="2:17" ht="15.5" x14ac:dyDescent="0.35">
      <c r="C52" t="s">
        <v>211</v>
      </c>
      <c r="D52" s="5">
        <v>-131597722000</v>
      </c>
      <c r="E52" s="5">
        <v>-134998739000</v>
      </c>
      <c r="F52" s="5">
        <v>-118449818000</v>
      </c>
      <c r="G52" s="5">
        <v>-158946167000</v>
      </c>
      <c r="I52" s="5">
        <v>-530701854000</v>
      </c>
      <c r="J52" s="5">
        <v>-477078570000</v>
      </c>
      <c r="K52" s="5">
        <v>-408727911000</v>
      </c>
      <c r="L52" s="5">
        <v>-379726574000</v>
      </c>
      <c r="M52" s="5">
        <v>-318589633000</v>
      </c>
      <c r="N52" s="5">
        <v>-280821575000</v>
      </c>
      <c r="O52" s="5">
        <v>-305575085000</v>
      </c>
      <c r="P52" s="5">
        <v>-271837460000</v>
      </c>
      <c r="Q52" s="5">
        <v>-215264377000</v>
      </c>
    </row>
    <row r="53" spans="2:17" ht="15.5" x14ac:dyDescent="0.35">
      <c r="C53" t="s">
        <v>212</v>
      </c>
      <c r="D53" s="5">
        <v>100379770000</v>
      </c>
      <c r="E53" s="5">
        <v>76294515000</v>
      </c>
      <c r="F53" s="5">
        <v>83757166000</v>
      </c>
      <c r="G53" s="5">
        <v>110774057000</v>
      </c>
      <c r="I53" s="5">
        <v>399258562000</v>
      </c>
      <c r="J53" s="5">
        <v>347517266000</v>
      </c>
      <c r="K53" s="5">
        <v>326477029000</v>
      </c>
      <c r="L53" s="5">
        <v>346846685000</v>
      </c>
      <c r="M53" s="5">
        <v>198247317000</v>
      </c>
      <c r="N53" s="5">
        <v>75710582000</v>
      </c>
      <c r="O53" s="5">
        <v>217643653000</v>
      </c>
      <c r="P53" s="5">
        <v>249998152000</v>
      </c>
      <c r="Q53" s="5">
        <v>206788458000</v>
      </c>
    </row>
    <row r="54" spans="2:17" ht="15.5" x14ac:dyDescent="0.35">
      <c r="C54" t="s">
        <v>82</v>
      </c>
      <c r="D54" s="5">
        <v>-19217059000</v>
      </c>
      <c r="E54" s="5">
        <v>-17108473000</v>
      </c>
      <c r="F54" s="5">
        <v>-18468233000</v>
      </c>
      <c r="G54" s="5">
        <v>-28335483000</v>
      </c>
      <c r="I54" s="5">
        <v>-98399353000</v>
      </c>
      <c r="J54" s="5">
        <v>-90927968000</v>
      </c>
      <c r="K54" s="5">
        <v>-81269044000</v>
      </c>
      <c r="L54" s="5">
        <v>-101790132000</v>
      </c>
      <c r="M54" s="5">
        <v>-85119463000</v>
      </c>
      <c r="N54" s="5">
        <v>-93432117000</v>
      </c>
      <c r="O54" s="5">
        <v>-88549135000</v>
      </c>
      <c r="P54" s="5">
        <v>-69703452000</v>
      </c>
      <c r="Q54" s="5">
        <v>-41082043000</v>
      </c>
    </row>
    <row r="55" spans="2:17" ht="15.5" x14ac:dyDescent="0.35">
      <c r="C55" t="s">
        <v>213</v>
      </c>
      <c r="D55" s="5">
        <v>-25347970000</v>
      </c>
      <c r="E55" s="5">
        <v>-20325361000</v>
      </c>
      <c r="F55" s="5">
        <v>-16202377000</v>
      </c>
      <c r="G55" s="5">
        <v>-32674507000</v>
      </c>
      <c r="I55" s="5">
        <v>-95810901000</v>
      </c>
      <c r="J55" s="5">
        <v>-89423994000</v>
      </c>
      <c r="K55" s="5">
        <v>-76343229000</v>
      </c>
      <c r="L55" s="5">
        <v>-88903663000</v>
      </c>
      <c r="M55" s="5">
        <v>-69638009000</v>
      </c>
      <c r="N55" s="5">
        <v>-86230339000</v>
      </c>
      <c r="O55" s="5">
        <v>-81038279000</v>
      </c>
      <c r="P55" s="5">
        <v>-58783365000</v>
      </c>
      <c r="Q55" s="5">
        <v>-50451032000</v>
      </c>
    </row>
    <row r="56" spans="2:17" ht="15.5" x14ac:dyDescent="0.35">
      <c r="C56" t="s">
        <v>81</v>
      </c>
    </row>
    <row r="57" spans="2:17" ht="15.5" x14ac:dyDescent="0.35">
      <c r="C57" t="s">
        <v>89</v>
      </c>
      <c r="D57" s="5">
        <v>81162711000</v>
      </c>
      <c r="E57" s="5">
        <v>59186042000</v>
      </c>
      <c r="F57" s="5">
        <v>65288933000</v>
      </c>
      <c r="G57" s="5">
        <v>82438574000</v>
      </c>
      <c r="I57" s="5">
        <v>300859209000</v>
      </c>
      <c r="J57" s="5">
        <v>256589298000</v>
      </c>
      <c r="K57" s="5">
        <v>245207985000</v>
      </c>
      <c r="L57" s="5">
        <v>245056553000</v>
      </c>
      <c r="M57" s="5">
        <v>113127854000</v>
      </c>
      <c r="N57" s="5">
        <v>-17721535000</v>
      </c>
      <c r="O57" s="5">
        <v>129094518000</v>
      </c>
      <c r="P57" s="5">
        <v>180294700000</v>
      </c>
      <c r="Q57" s="5">
        <v>165706415000</v>
      </c>
    </row>
    <row r="58" spans="2:17" ht="15.5" x14ac:dyDescent="0.35">
      <c r="C58" t="s">
        <v>90</v>
      </c>
      <c r="D58" s="5">
        <v>6524375000</v>
      </c>
      <c r="E58" s="5">
        <v>745705000</v>
      </c>
      <c r="F58" s="5">
        <v>3557279000</v>
      </c>
      <c r="G58" s="5">
        <v>4637918000</v>
      </c>
      <c r="I58" s="5">
        <v>23077461000</v>
      </c>
      <c r="J58" s="5">
        <v>13257188000</v>
      </c>
      <c r="K58" s="5">
        <v>-8387555000</v>
      </c>
      <c r="L58" s="5">
        <v>-32069717000</v>
      </c>
      <c r="M58" s="5">
        <v>-31886868000</v>
      </c>
      <c r="N58" s="5">
        <v>-18856757000</v>
      </c>
      <c r="O58" s="5">
        <v>41402932000</v>
      </c>
      <c r="P58" s="5">
        <v>40257888000</v>
      </c>
      <c r="Q58" s="5">
        <v>9000387000</v>
      </c>
    </row>
    <row r="59" spans="2:17" ht="15.5" x14ac:dyDescent="0.35">
      <c r="C59" t="s">
        <v>215</v>
      </c>
      <c r="D59" s="5">
        <v>15904731000</v>
      </c>
      <c r="E59" s="5">
        <v>9951371000</v>
      </c>
      <c r="F59" s="5">
        <v>12588880000</v>
      </c>
      <c r="G59" s="5">
        <v>13505536000</v>
      </c>
      <c r="I59" s="5">
        <v>57199060000</v>
      </c>
      <c r="J59" s="5">
        <v>45050723000</v>
      </c>
      <c r="K59" s="5">
        <v>38036797000</v>
      </c>
      <c r="L59" s="5">
        <v>26528275000</v>
      </c>
      <c r="M59" s="5">
        <v>22566109000</v>
      </c>
      <c r="N59" s="5">
        <v>32271540000</v>
      </c>
      <c r="O59" s="5">
        <v>41420115000</v>
      </c>
      <c r="P59" s="5">
        <v>40271379000</v>
      </c>
      <c r="Q59" s="5">
        <v>9009472000</v>
      </c>
    </row>
    <row r="60" spans="2:17" ht="15.5" x14ac:dyDescent="0.35">
      <c r="C60" t="s">
        <v>27</v>
      </c>
      <c r="D60" s="5">
        <v>-9380356000</v>
      </c>
      <c r="E60" s="5">
        <v>-9205666000</v>
      </c>
      <c r="F60" s="5">
        <v>-9031601000</v>
      </c>
      <c r="G60" s="5">
        <v>-8867618000</v>
      </c>
      <c r="I60" s="5">
        <v>-34121599000</v>
      </c>
      <c r="J60" s="5">
        <v>-31793535000</v>
      </c>
      <c r="K60" s="5">
        <v>-46424352000</v>
      </c>
      <c r="L60" s="5">
        <v>-58597992000</v>
      </c>
      <c r="M60" s="5">
        <v>-54452977000</v>
      </c>
      <c r="N60" s="5">
        <v>-51128297000</v>
      </c>
      <c r="O60" s="5">
        <v>-17183000</v>
      </c>
      <c r="P60" s="5">
        <v>-13491000</v>
      </c>
      <c r="Q60" s="5">
        <v>-9085000</v>
      </c>
    </row>
    <row r="61" spans="2:17" ht="15.5" x14ac:dyDescent="0.35">
      <c r="C61" t="s">
        <v>92</v>
      </c>
      <c r="D61" s="5">
        <v>6524375000</v>
      </c>
      <c r="E61" s="5">
        <v>745705000</v>
      </c>
      <c r="F61" s="5">
        <v>3557279000</v>
      </c>
      <c r="G61" s="5">
        <v>4637918000</v>
      </c>
      <c r="I61" s="5">
        <v>23077461000</v>
      </c>
      <c r="J61" s="5">
        <v>13257188000</v>
      </c>
      <c r="K61" s="5">
        <v>-8387555000</v>
      </c>
      <c r="L61" s="5">
        <v>-32069717000</v>
      </c>
      <c r="M61" s="5">
        <v>-31886868000</v>
      </c>
      <c r="N61" s="5">
        <v>-18856757000</v>
      </c>
      <c r="O61" s="5">
        <v>41402932000</v>
      </c>
      <c r="P61" s="5">
        <v>40257888000</v>
      </c>
      <c r="Q61" s="5">
        <v>9000387000</v>
      </c>
    </row>
    <row r="62" spans="2:17" ht="15.5" x14ac:dyDescent="0.35">
      <c r="C62" t="s">
        <v>29</v>
      </c>
      <c r="D62" s="5">
        <v>87687086000</v>
      </c>
      <c r="E62" s="5">
        <v>59931747000</v>
      </c>
      <c r="F62" s="5">
        <v>68846212000</v>
      </c>
      <c r="G62" s="5">
        <v>87076492000</v>
      </c>
      <c r="I62" s="5">
        <v>323936670000</v>
      </c>
      <c r="J62" s="5">
        <v>269846486000</v>
      </c>
      <c r="K62" s="5">
        <v>236820430000</v>
      </c>
      <c r="L62" s="5">
        <v>212986836000</v>
      </c>
      <c r="M62" s="5">
        <v>81240986000</v>
      </c>
      <c r="N62" s="5">
        <v>-36578292000</v>
      </c>
      <c r="O62" s="5">
        <v>170497450000</v>
      </c>
      <c r="P62" s="5">
        <v>220552588000</v>
      </c>
      <c r="Q62" s="5">
        <v>174706802000</v>
      </c>
    </row>
    <row r="63" spans="2:17" ht="15.5" x14ac:dyDescent="0.35">
      <c r="C63" t="s">
        <v>28</v>
      </c>
      <c r="D63" s="5">
        <v>-13790990000</v>
      </c>
      <c r="E63" s="5">
        <v>-9460921000</v>
      </c>
      <c r="F63" s="5">
        <v>-16034483000</v>
      </c>
      <c r="G63" s="5">
        <v>-20860522000</v>
      </c>
      <c r="I63" s="5">
        <v>-67423950000</v>
      </c>
      <c r="J63" s="5">
        <v>-57630259000</v>
      </c>
      <c r="K63" s="5">
        <v>-45965586000</v>
      </c>
      <c r="L63" s="5">
        <v>-51262069000</v>
      </c>
      <c r="M63" s="5">
        <v>-21184813000</v>
      </c>
      <c r="N63" s="5">
        <v>12804848000</v>
      </c>
      <c r="O63" s="5">
        <v>-35195880000</v>
      </c>
      <c r="P63" s="5">
        <v>-50371777000</v>
      </c>
      <c r="Q63" s="5">
        <v>-44551847000</v>
      </c>
    </row>
    <row r="64" spans="2:17" ht="15.5" x14ac:dyDescent="0.35">
      <c r="C64" t="s">
        <v>95</v>
      </c>
      <c r="D64" s="5">
        <v>73896096000</v>
      </c>
      <c r="E64" s="5">
        <v>50470826000</v>
      </c>
      <c r="F64" s="5">
        <v>52811729000</v>
      </c>
      <c r="G64" s="5">
        <v>66215970000</v>
      </c>
      <c r="I64" s="5">
        <v>256512720000</v>
      </c>
      <c r="J64" s="5">
        <v>212216227000</v>
      </c>
      <c r="K64" s="5">
        <v>190854844000</v>
      </c>
      <c r="L64" s="5">
        <v>161724767000</v>
      </c>
      <c r="M64" s="5">
        <v>60056173000</v>
      </c>
      <c r="N64" s="5">
        <v>-23773444000</v>
      </c>
      <c r="O64" s="5">
        <v>135301570000</v>
      </c>
      <c r="P64" s="5">
        <v>170180811000</v>
      </c>
      <c r="Q64" s="5">
        <v>130154955000</v>
      </c>
    </row>
    <row r="65" spans="2:17" ht="15.5" x14ac:dyDescent="0.35">
      <c r="C65" t="s">
        <v>96</v>
      </c>
    </row>
    <row r="66" spans="2:17" ht="15.5" x14ac:dyDescent="0.35">
      <c r="C66" t="s">
        <v>97</v>
      </c>
      <c r="D66" s="5">
        <v>73896096000</v>
      </c>
      <c r="E66" s="5">
        <v>50470826000</v>
      </c>
      <c r="F66" s="5">
        <v>52811729000</v>
      </c>
      <c r="G66" s="5">
        <v>66215970000</v>
      </c>
      <c r="I66" s="5">
        <v>256512720000</v>
      </c>
      <c r="J66" s="5">
        <v>212216227000</v>
      </c>
      <c r="K66" s="5">
        <v>190854844000</v>
      </c>
      <c r="L66" s="5">
        <v>161724767000</v>
      </c>
      <c r="M66" s="5">
        <v>60056173000</v>
      </c>
      <c r="N66" s="5">
        <v>-23773444000</v>
      </c>
      <c r="O66" s="5">
        <v>135301570000</v>
      </c>
      <c r="P66" s="5">
        <v>170180811000</v>
      </c>
      <c r="Q66" s="5">
        <v>130154955000</v>
      </c>
    </row>
    <row r="67" spans="2:17" ht="15.5" x14ac:dyDescent="0.35">
      <c r="C67" t="s">
        <v>98</v>
      </c>
      <c r="D67" s="5">
        <v>73896096000</v>
      </c>
      <c r="E67" s="5">
        <v>50470826000</v>
      </c>
      <c r="F67" s="5">
        <v>52811729000</v>
      </c>
      <c r="G67" s="5">
        <v>66215970000</v>
      </c>
      <c r="I67" s="5">
        <v>256512720000</v>
      </c>
      <c r="J67" s="5">
        <v>212216227000</v>
      </c>
      <c r="K67" s="5">
        <v>190854844000</v>
      </c>
      <c r="L67" s="5">
        <v>161724767000</v>
      </c>
      <c r="M67" s="5">
        <v>60056173000</v>
      </c>
      <c r="N67" s="5">
        <v>-23773444000</v>
      </c>
      <c r="O67" s="5">
        <v>135301570000</v>
      </c>
      <c r="P67" s="5">
        <v>170180811000</v>
      </c>
      <c r="Q67" s="5">
        <v>130154955000</v>
      </c>
    </row>
    <row r="68" spans="2:17" ht="15.5" x14ac:dyDescent="0.35">
      <c r="C68" t="s">
        <v>8</v>
      </c>
      <c r="D68" s="5">
        <v>73896096000</v>
      </c>
      <c r="E68" s="5">
        <v>50470826000</v>
      </c>
      <c r="F68" s="5">
        <v>52811729000</v>
      </c>
      <c r="G68" s="5">
        <v>66215970000</v>
      </c>
      <c r="I68" s="5">
        <v>256512720000</v>
      </c>
      <c r="J68" s="5">
        <v>212216227000</v>
      </c>
      <c r="K68" s="5">
        <v>190854844000</v>
      </c>
      <c r="L68" s="5">
        <v>161724767000</v>
      </c>
      <c r="M68" s="5">
        <v>60056173000</v>
      </c>
      <c r="N68" s="5">
        <v>-23773444000</v>
      </c>
      <c r="O68" s="5">
        <v>135301570000</v>
      </c>
      <c r="P68" s="5">
        <v>170180811000</v>
      </c>
      <c r="Q68" s="5">
        <v>130154955000</v>
      </c>
    </row>
    <row r="69" spans="2:17" ht="15.5" x14ac:dyDescent="0.35">
      <c r="C69" t="s">
        <v>100</v>
      </c>
      <c r="D69" s="5">
        <v>73896096000</v>
      </c>
      <c r="E69" s="5">
        <v>50470826000</v>
      </c>
      <c r="F69" s="5">
        <v>52811729000</v>
      </c>
      <c r="G69" s="5">
        <v>66215970000</v>
      </c>
      <c r="I69" s="5">
        <v>256512720000</v>
      </c>
      <c r="J69" s="5">
        <v>212216227000</v>
      </c>
      <c r="K69" s="5">
        <v>190854844000</v>
      </c>
      <c r="L69" s="5">
        <v>161724767000</v>
      </c>
      <c r="M69" s="5">
        <v>60056173000</v>
      </c>
      <c r="N69" s="5">
        <v>-23773444000</v>
      </c>
      <c r="O69" s="5">
        <v>135301570000</v>
      </c>
      <c r="P69" s="5">
        <v>170180811000</v>
      </c>
      <c r="Q69" s="5">
        <v>130154955000</v>
      </c>
    </row>
    <row r="70" spans="2:17" ht="15.5" x14ac:dyDescent="0.35">
      <c r="C70" t="s">
        <v>101</v>
      </c>
      <c r="D70" s="5">
        <v>73896096000</v>
      </c>
      <c r="E70" s="5">
        <v>50470826000</v>
      </c>
      <c r="F70" s="5">
        <v>52811729000</v>
      </c>
      <c r="G70" s="5">
        <v>66215970000</v>
      </c>
      <c r="I70" s="5">
        <v>256512720000</v>
      </c>
      <c r="J70" s="5">
        <v>212216227000</v>
      </c>
      <c r="K70" s="5">
        <v>190854844000</v>
      </c>
      <c r="L70" s="5">
        <v>161724767000</v>
      </c>
      <c r="M70" s="5">
        <v>60056173000</v>
      </c>
      <c r="N70" s="5">
        <v>-23773444000</v>
      </c>
      <c r="O70" s="5">
        <v>135301570000</v>
      </c>
      <c r="P70" s="5">
        <v>170180811000</v>
      </c>
      <c r="Q70" s="5">
        <v>130154955000</v>
      </c>
    </row>
    <row r="71" spans="2:17" ht="15.5" x14ac:dyDescent="0.35">
      <c r="C71" t="s">
        <v>102</v>
      </c>
      <c r="D71" s="5">
        <v>73896096000</v>
      </c>
      <c r="E71" s="5">
        <v>50470826000</v>
      </c>
      <c r="F71" s="5">
        <v>52811729000</v>
      </c>
      <c r="G71" s="5">
        <v>66215970000</v>
      </c>
      <c r="I71" s="5">
        <v>256512720000</v>
      </c>
      <c r="J71" s="5">
        <v>212216227000</v>
      </c>
      <c r="K71" s="5">
        <v>190854844000</v>
      </c>
      <c r="L71" s="5">
        <v>161724767000</v>
      </c>
      <c r="M71" s="5">
        <v>60056173000</v>
      </c>
      <c r="N71" s="5">
        <v>-23773444000</v>
      </c>
      <c r="O71" s="5">
        <v>135301570000</v>
      </c>
      <c r="P71" s="5">
        <v>170180811000</v>
      </c>
      <c r="Q71" s="5">
        <v>130154955000</v>
      </c>
    </row>
    <row r="73" spans="2:17" ht="15.5" x14ac:dyDescent="0.35">
      <c r="B73" t="s">
        <v>103</v>
      </c>
      <c r="C73" t="s">
        <v>104</v>
      </c>
    </row>
    <row r="74" spans="2:17" ht="15.5" x14ac:dyDescent="0.35">
      <c r="C74" t="s">
        <v>216</v>
      </c>
    </row>
    <row r="75" spans="2:17" ht="15.5" x14ac:dyDescent="0.35">
      <c r="C75" t="s">
        <v>20</v>
      </c>
      <c r="D75" s="5">
        <v>1072918140000</v>
      </c>
      <c r="E75" s="5">
        <v>1110986539000</v>
      </c>
      <c r="F75" s="5">
        <v>1102777560000</v>
      </c>
      <c r="G75" s="5">
        <v>1082282254000</v>
      </c>
      <c r="I75" s="5">
        <v>1082282254000</v>
      </c>
      <c r="J75" s="5">
        <v>810397210000</v>
      </c>
      <c r="K75" s="5">
        <v>670181616000</v>
      </c>
      <c r="L75" s="5">
        <v>1019760808000</v>
      </c>
      <c r="M75" s="5">
        <v>768869513000</v>
      </c>
      <c r="N75" s="5">
        <v>519655836000</v>
      </c>
      <c r="O75" s="5">
        <v>491547357000</v>
      </c>
      <c r="P75" s="5">
        <v>556526562000</v>
      </c>
      <c r="Q75" s="5">
        <v>174600833000</v>
      </c>
    </row>
    <row r="76" spans="2:17" ht="15.5" x14ac:dyDescent="0.35">
      <c r="C76" t="s">
        <v>217</v>
      </c>
      <c r="D76" s="5">
        <v>74161561000</v>
      </c>
      <c r="E76" s="5">
        <v>62532342000</v>
      </c>
      <c r="F76" s="5">
        <v>53036618000</v>
      </c>
      <c r="G76" s="5">
        <v>70516315000</v>
      </c>
      <c r="I76" s="5">
        <v>70516315000</v>
      </c>
      <c r="J76" s="5">
        <v>80209035000</v>
      </c>
      <c r="K76" s="5">
        <v>61624447000</v>
      </c>
      <c r="L76" s="5">
        <v>65853462000</v>
      </c>
      <c r="M76" s="5">
        <v>51537369000</v>
      </c>
      <c r="N76" s="5">
        <v>65640252000</v>
      </c>
      <c r="O76" s="5">
        <v>84336788000</v>
      </c>
      <c r="P76" s="5">
        <v>78519855000</v>
      </c>
      <c r="Q76" s="5">
        <v>58021527000</v>
      </c>
    </row>
    <row r="77" spans="2:17" ht="15.5" x14ac:dyDescent="0.35">
      <c r="C77" t="s">
        <v>219</v>
      </c>
      <c r="D77" s="5">
        <v>934099000</v>
      </c>
      <c r="E77" s="5">
        <v>937608000</v>
      </c>
      <c r="F77" s="5">
        <v>523302000</v>
      </c>
      <c r="G77" s="5">
        <v>725897000</v>
      </c>
      <c r="I77" s="5">
        <v>725897000</v>
      </c>
      <c r="J77" s="5">
        <v>1450149000</v>
      </c>
      <c r="K77" s="5">
        <v>11888179000</v>
      </c>
      <c r="L77" s="5">
        <v>8843245000</v>
      </c>
      <c r="M77" s="5">
        <v>6762762000</v>
      </c>
      <c r="N77" s="5">
        <v>5238828000</v>
      </c>
      <c r="O77" s="5">
        <v>8363056000</v>
      </c>
      <c r="P77" s="5">
        <v>10349382000</v>
      </c>
      <c r="Q77" s="5">
        <v>7025182000</v>
      </c>
    </row>
    <row r="78" spans="2:17" ht="15.5" x14ac:dyDescent="0.35">
      <c r="C78" t="s">
        <v>218</v>
      </c>
      <c r="D78" s="5">
        <v>428782000</v>
      </c>
      <c r="E78" s="5">
        <v>428782000</v>
      </c>
      <c r="F78" s="5">
        <v>722396000</v>
      </c>
      <c r="G78" s="5">
        <v>4542396000</v>
      </c>
      <c r="I78" s="5">
        <v>4542396000</v>
      </c>
      <c r="J78" s="5">
        <v>4037966000</v>
      </c>
      <c r="K78" s="5">
        <v>1803832000</v>
      </c>
      <c r="L78" s="5">
        <v>4743923000</v>
      </c>
      <c r="M78" s="5">
        <v>11937012000</v>
      </c>
      <c r="N78" s="5">
        <v>15610909000</v>
      </c>
      <c r="O78" s="5">
        <v>4243758000</v>
      </c>
      <c r="Q78" s="5">
        <v>43514000</v>
      </c>
    </row>
    <row r="79" spans="2:17" ht="15.5" x14ac:dyDescent="0.35">
      <c r="C79" t="s">
        <v>220</v>
      </c>
      <c r="D79" s="5">
        <v>74161561000</v>
      </c>
      <c r="E79" s="5">
        <v>62532342000</v>
      </c>
      <c r="F79" s="5">
        <v>53036618000</v>
      </c>
      <c r="G79" s="5">
        <v>70516315000</v>
      </c>
      <c r="I79" s="5">
        <v>70516315000</v>
      </c>
      <c r="J79" s="5">
        <v>80209035000</v>
      </c>
      <c r="K79" s="5">
        <v>61624447000</v>
      </c>
      <c r="L79" s="5">
        <v>65853462000</v>
      </c>
      <c r="M79" s="5">
        <v>51537369000</v>
      </c>
      <c r="N79" s="5">
        <v>65640252000</v>
      </c>
      <c r="O79" s="5">
        <v>84336788000</v>
      </c>
      <c r="P79" s="5">
        <v>78519855000</v>
      </c>
      <c r="Q79" s="5">
        <v>58021527000</v>
      </c>
    </row>
    <row r="80" spans="2:17" ht="15.5" x14ac:dyDescent="0.35">
      <c r="C80" t="s">
        <v>110</v>
      </c>
      <c r="L80" s="5">
        <v>289007000</v>
      </c>
      <c r="M80" s="5">
        <v>207958000</v>
      </c>
      <c r="N80" s="5">
        <v>1767591000</v>
      </c>
      <c r="O80" s="5">
        <v>352296000</v>
      </c>
      <c r="P80" s="5">
        <v>16886471000</v>
      </c>
      <c r="Q80" s="5">
        <v>4449385000</v>
      </c>
    </row>
    <row r="81" spans="3:17" ht="15.5" x14ac:dyDescent="0.35">
      <c r="C81" t="s">
        <v>221</v>
      </c>
      <c r="L81" s="5">
        <v>289007000</v>
      </c>
      <c r="M81" s="5">
        <v>207958000</v>
      </c>
      <c r="N81" s="5">
        <v>1767591000</v>
      </c>
      <c r="O81" s="5">
        <v>352296000</v>
      </c>
      <c r="P81" s="5">
        <v>16886471000</v>
      </c>
      <c r="Q81" s="5">
        <v>4449385000</v>
      </c>
    </row>
    <row r="82" spans="3:17" ht="15.5" x14ac:dyDescent="0.35">
      <c r="C82" t="s">
        <v>222</v>
      </c>
    </row>
    <row r="83" spans="3:17" ht="15.5" x14ac:dyDescent="0.35">
      <c r="C83" t="s">
        <v>81</v>
      </c>
      <c r="D83" s="5">
        <v>7070327000</v>
      </c>
      <c r="E83" s="5">
        <v>164718167000</v>
      </c>
      <c r="F83" s="5">
        <v>7790998000</v>
      </c>
      <c r="G83" s="5">
        <v>54395560000</v>
      </c>
      <c r="I83" s="5">
        <v>54395560000</v>
      </c>
      <c r="J83" s="5">
        <v>6033295000</v>
      </c>
      <c r="O83" s="5">
        <v>63407079000</v>
      </c>
    </row>
    <row r="84" spans="3:17" ht="15.5" x14ac:dyDescent="0.35">
      <c r="C84" t="s">
        <v>223</v>
      </c>
      <c r="D84" s="5">
        <v>1174818458000</v>
      </c>
      <c r="E84" s="5">
        <v>1218682863000</v>
      </c>
      <c r="F84" s="5">
        <v>1180142059000</v>
      </c>
      <c r="G84" s="5">
        <v>1171207359000</v>
      </c>
      <c r="I84" s="5">
        <v>1171207359000</v>
      </c>
      <c r="J84" s="5">
        <v>901435563000</v>
      </c>
      <c r="K84" s="5">
        <v>759121894000</v>
      </c>
      <c r="L84" s="5">
        <v>1095977072000</v>
      </c>
      <c r="M84" s="5">
        <v>826945321000</v>
      </c>
      <c r="N84" s="5">
        <v>599961286000</v>
      </c>
      <c r="O84" s="5">
        <v>630179197000</v>
      </c>
      <c r="P84" s="5">
        <v>717026395000</v>
      </c>
      <c r="Q84" s="5">
        <v>244669511000</v>
      </c>
    </row>
    <row r="85" spans="3:17" ht="15.5" x14ac:dyDescent="0.35">
      <c r="C85" t="s">
        <v>224</v>
      </c>
    </row>
    <row r="86" spans="3:17" ht="15.5" x14ac:dyDescent="0.35">
      <c r="C86" t="s">
        <v>114</v>
      </c>
      <c r="D86" s="5">
        <v>50340962000</v>
      </c>
      <c r="E86" s="5">
        <v>43899975000</v>
      </c>
      <c r="F86" s="5">
        <v>52417627000</v>
      </c>
      <c r="G86" s="5">
        <v>52786724000</v>
      </c>
      <c r="I86" s="5">
        <v>52786724000</v>
      </c>
      <c r="J86" s="5">
        <v>57911494000</v>
      </c>
      <c r="K86" s="5">
        <v>55762548000</v>
      </c>
      <c r="L86" s="5">
        <v>51020185000</v>
      </c>
      <c r="M86" s="5">
        <v>40280551000</v>
      </c>
      <c r="N86" s="5">
        <v>28890503000</v>
      </c>
      <c r="O86" s="5">
        <v>8497155000</v>
      </c>
      <c r="P86" s="5">
        <v>921272000</v>
      </c>
      <c r="Q86" s="5">
        <v>1270115000</v>
      </c>
    </row>
    <row r="87" spans="3:17" ht="15.5" x14ac:dyDescent="0.35">
      <c r="C87" t="s">
        <v>111</v>
      </c>
      <c r="D87" s="5">
        <v>326028554000</v>
      </c>
      <c r="E87" s="5">
        <v>334730797000</v>
      </c>
      <c r="F87" s="5">
        <v>337201145000</v>
      </c>
      <c r="G87" s="5">
        <v>340338357000</v>
      </c>
      <c r="I87" s="5">
        <v>340338357000</v>
      </c>
      <c r="J87" s="5">
        <v>348650706000</v>
      </c>
      <c r="K87" s="5">
        <v>359356153000</v>
      </c>
      <c r="L87" s="5">
        <v>362665282000</v>
      </c>
      <c r="M87" s="5">
        <v>368232004000</v>
      </c>
      <c r="N87" s="5">
        <v>355031684000</v>
      </c>
      <c r="O87" s="5">
        <v>354391477000</v>
      </c>
      <c r="P87" s="5">
        <v>251630477000</v>
      </c>
      <c r="Q87" s="5">
        <v>76343980000</v>
      </c>
    </row>
    <row r="88" spans="3:17" ht="15.5" x14ac:dyDescent="0.35">
      <c r="C88" t="s">
        <v>113</v>
      </c>
      <c r="D88" s="5">
        <v>999725000</v>
      </c>
      <c r="E88" s="5">
        <v>1300893000</v>
      </c>
      <c r="F88" s="5">
        <v>1602061000</v>
      </c>
      <c r="G88" s="5">
        <v>1903229000</v>
      </c>
      <c r="I88" s="5">
        <v>1903229000</v>
      </c>
      <c r="J88" s="5">
        <v>3224301000</v>
      </c>
      <c r="K88" s="5">
        <v>4631410000</v>
      </c>
      <c r="L88" s="5">
        <v>3594146000</v>
      </c>
      <c r="M88" s="5">
        <v>2450723000</v>
      </c>
      <c r="N88" s="5">
        <v>2298926000</v>
      </c>
      <c r="O88" s="5">
        <v>2439280000</v>
      </c>
      <c r="P88" s="5">
        <v>4011537000</v>
      </c>
      <c r="Q88" s="5">
        <v>5306733000</v>
      </c>
    </row>
    <row r="89" spans="3:17" ht="15.5" x14ac:dyDescent="0.35">
      <c r="C89" t="s">
        <v>228</v>
      </c>
      <c r="D89" s="5">
        <v>803306621000</v>
      </c>
      <c r="E89" s="5">
        <v>827161409000</v>
      </c>
      <c r="F89" s="5">
        <v>859692961000</v>
      </c>
      <c r="G89" s="5">
        <v>887024659000</v>
      </c>
      <c r="I89" s="5">
        <v>887024659000</v>
      </c>
      <c r="J89" s="5">
        <v>949302775000</v>
      </c>
      <c r="K89" s="5">
        <v>1029192493000</v>
      </c>
      <c r="L89" s="5">
        <v>1095851302000</v>
      </c>
      <c r="M89" s="5">
        <v>1135932375000</v>
      </c>
      <c r="N89" s="5">
        <v>1225091421000</v>
      </c>
      <c r="O89" s="5">
        <v>634689649000</v>
      </c>
      <c r="P89" s="5">
        <v>538218732000</v>
      </c>
      <c r="Q89" s="5">
        <v>90068026000</v>
      </c>
    </row>
    <row r="90" spans="3:17" ht="15.5" x14ac:dyDescent="0.35">
      <c r="C90" t="s">
        <v>115</v>
      </c>
      <c r="D90" s="5">
        <v>1978125079000</v>
      </c>
      <c r="E90" s="5">
        <v>2045844272000</v>
      </c>
      <c r="F90" s="5">
        <v>2039835020000</v>
      </c>
      <c r="G90" s="5">
        <v>2058232018000</v>
      </c>
      <c r="I90" s="5">
        <v>2058232018000</v>
      </c>
      <c r="J90" s="5">
        <v>1850738338000</v>
      </c>
      <c r="K90" s="5">
        <v>1788314387000</v>
      </c>
      <c r="L90" s="5">
        <v>2191828374000</v>
      </c>
      <c r="M90" s="5">
        <v>1962877696000</v>
      </c>
      <c r="N90" s="5">
        <v>1825052707000</v>
      </c>
      <c r="O90" s="5">
        <v>1264868846000</v>
      </c>
      <c r="P90" s="5">
        <v>1255245127000</v>
      </c>
      <c r="Q90" s="5">
        <v>334737537000</v>
      </c>
    </row>
    <row r="91" spans="3:17" ht="15.5" x14ac:dyDescent="0.35">
      <c r="C91" t="s">
        <v>116</v>
      </c>
    </row>
    <row r="92" spans="3:17" ht="15.5" x14ac:dyDescent="0.35">
      <c r="C92" t="s">
        <v>117</v>
      </c>
    </row>
    <row r="93" spans="3:17" ht="15.5" x14ac:dyDescent="0.35">
      <c r="C93" t="s">
        <v>229</v>
      </c>
      <c r="D93" s="5">
        <v>177146860000</v>
      </c>
      <c r="E93" s="5">
        <v>318530276000</v>
      </c>
      <c r="F93" s="5">
        <v>205355895000</v>
      </c>
      <c r="G93" s="5">
        <v>276564623000</v>
      </c>
      <c r="I93" s="5">
        <v>276564623000</v>
      </c>
      <c r="J93" s="5">
        <v>185272012000</v>
      </c>
      <c r="K93" s="5">
        <v>205967850000</v>
      </c>
      <c r="L93" s="5">
        <v>634871410000</v>
      </c>
      <c r="M93" s="5">
        <v>171288589000</v>
      </c>
      <c r="N93" s="5">
        <v>134865783000</v>
      </c>
      <c r="O93" s="5">
        <v>191597085000</v>
      </c>
      <c r="P93" s="5">
        <v>151765550000</v>
      </c>
      <c r="Q93" s="5">
        <v>97689861000</v>
      </c>
    </row>
    <row r="94" spans="3:17" ht="15.5" x14ac:dyDescent="0.35">
      <c r="C94" t="s">
        <v>230</v>
      </c>
    </row>
    <row r="95" spans="3:17" ht="15.5" x14ac:dyDescent="0.35">
      <c r="C95" t="s">
        <v>231</v>
      </c>
      <c r="D95" s="5">
        <v>28670519000</v>
      </c>
      <c r="E95" s="5">
        <v>37337091000</v>
      </c>
      <c r="F95" s="5">
        <v>32086189000</v>
      </c>
      <c r="G95" s="5">
        <v>46380750000</v>
      </c>
      <c r="I95" s="5">
        <v>46380750000</v>
      </c>
      <c r="J95" s="5">
        <v>47303552000</v>
      </c>
      <c r="K95" s="5">
        <v>45873129000</v>
      </c>
      <c r="L95" s="5">
        <v>92475125000</v>
      </c>
      <c r="M95" s="5">
        <v>78428203000</v>
      </c>
      <c r="N95" s="5">
        <v>59052319000</v>
      </c>
      <c r="O95" s="5">
        <v>42854633000</v>
      </c>
      <c r="P95" s="5">
        <v>63924363000</v>
      </c>
      <c r="Q95" s="5">
        <v>41217417000</v>
      </c>
    </row>
    <row r="96" spans="3:17" ht="15.5" x14ac:dyDescent="0.35">
      <c r="C96" t="s">
        <v>121</v>
      </c>
    </row>
    <row r="97" spans="3:17" ht="15.5" x14ac:dyDescent="0.35">
      <c r="C97" t="s">
        <v>232</v>
      </c>
      <c r="D97" s="5">
        <v>1362881000</v>
      </c>
      <c r="E97" s="5">
        <v>1366390000</v>
      </c>
      <c r="F97" s="5">
        <v>1245698000</v>
      </c>
      <c r="G97" s="5">
        <v>5268293000</v>
      </c>
      <c r="I97" s="5">
        <v>5268293000</v>
      </c>
      <c r="J97" s="5">
        <v>5488115000</v>
      </c>
      <c r="K97" s="5">
        <v>13692011000</v>
      </c>
      <c r="L97" s="5">
        <v>13587168000</v>
      </c>
      <c r="M97" s="5">
        <v>18699774000</v>
      </c>
      <c r="N97" s="5">
        <v>20849737000</v>
      </c>
      <c r="O97" s="5">
        <v>12606814000</v>
      </c>
      <c r="P97" s="5">
        <v>10349382000</v>
      </c>
      <c r="Q97" s="5">
        <v>7068696000</v>
      </c>
    </row>
    <row r="98" spans="3:17" ht="15.5" x14ac:dyDescent="0.35">
      <c r="C98" t="s">
        <v>120</v>
      </c>
      <c r="D98" s="5">
        <v>55922379000</v>
      </c>
      <c r="E98" s="5">
        <v>44936010000</v>
      </c>
      <c r="F98" s="5">
        <v>84151618000</v>
      </c>
      <c r="G98" s="5">
        <v>96300539000</v>
      </c>
      <c r="I98" s="5">
        <v>96300539000</v>
      </c>
      <c r="J98" s="5">
        <v>65690863000</v>
      </c>
      <c r="K98" s="5">
        <v>42362703000</v>
      </c>
      <c r="L98" s="5">
        <v>54608458000</v>
      </c>
      <c r="M98" s="5">
        <v>46138355000</v>
      </c>
      <c r="N98" s="5">
        <v>47228818000</v>
      </c>
      <c r="O98" s="5">
        <v>53635776000</v>
      </c>
      <c r="P98" s="5">
        <v>32800845000</v>
      </c>
      <c r="Q98" s="5">
        <v>28184004000</v>
      </c>
    </row>
    <row r="99" spans="3:17" ht="15.5" x14ac:dyDescent="0.35">
      <c r="C99" t="s">
        <v>233</v>
      </c>
      <c r="D99" s="5">
        <v>19879327000</v>
      </c>
      <c r="E99" s="5">
        <v>15311547000</v>
      </c>
      <c r="F99" s="5">
        <v>15426102000</v>
      </c>
      <c r="G99" s="5">
        <v>18595791000</v>
      </c>
      <c r="I99" s="5">
        <v>18595791000</v>
      </c>
      <c r="J99" s="5">
        <v>20337635000</v>
      </c>
      <c r="K99" s="5">
        <v>14747727000</v>
      </c>
      <c r="L99" s="5">
        <v>38224196000</v>
      </c>
      <c r="M99" s="5">
        <v>19580251000</v>
      </c>
      <c r="N99" s="5">
        <v>3063010000</v>
      </c>
      <c r="O99" s="5">
        <v>13955729000</v>
      </c>
      <c r="P99" s="5">
        <v>41895899000</v>
      </c>
      <c r="Q99" s="5">
        <v>18905469000</v>
      </c>
    </row>
    <row r="100" spans="3:17" ht="15.5" x14ac:dyDescent="0.35">
      <c r="C100" t="s">
        <v>389</v>
      </c>
      <c r="K100" s="5">
        <v>47165162000</v>
      </c>
      <c r="L100" s="5">
        <v>28129063000</v>
      </c>
      <c r="M100" s="5">
        <v>5030815000</v>
      </c>
      <c r="N100" s="5">
        <v>2985981000</v>
      </c>
      <c r="O100" s="5">
        <v>5137054000</v>
      </c>
      <c r="P100" s="5">
        <v>2795061000</v>
      </c>
      <c r="Q100" s="5">
        <v>2314275000</v>
      </c>
    </row>
    <row r="101" spans="3:17" ht="15.5" x14ac:dyDescent="0.35">
      <c r="C101" t="s">
        <v>390</v>
      </c>
      <c r="D101" s="5">
        <v>420866165000</v>
      </c>
      <c r="E101" s="5">
        <v>420866165000</v>
      </c>
      <c r="F101" s="5">
        <v>420866165000</v>
      </c>
      <c r="G101" s="5">
        <v>420866164000</v>
      </c>
      <c r="I101" s="5">
        <v>420866164000</v>
      </c>
      <c r="J101" s="5">
        <v>388237935000</v>
      </c>
      <c r="K101" s="5">
        <v>359479683000</v>
      </c>
      <c r="L101" s="5">
        <v>394986777000</v>
      </c>
      <c r="M101" s="5">
        <v>726596462000</v>
      </c>
      <c r="N101" s="5">
        <v>685250452000</v>
      </c>
    </row>
    <row r="102" spans="3:17" ht="15.5" x14ac:dyDescent="0.35">
      <c r="C102" t="s">
        <v>317</v>
      </c>
    </row>
    <row r="103" spans="3:17" ht="15.5" x14ac:dyDescent="0.35">
      <c r="C103" t="s">
        <v>237</v>
      </c>
      <c r="D103" s="5">
        <v>420866165000</v>
      </c>
      <c r="E103" s="5">
        <v>420866165000</v>
      </c>
      <c r="F103" s="5">
        <v>420866165000</v>
      </c>
      <c r="G103" s="5">
        <v>420866164000</v>
      </c>
      <c r="I103" s="5">
        <v>420866164000</v>
      </c>
      <c r="J103" s="5">
        <v>388237935000</v>
      </c>
      <c r="K103" s="5">
        <v>359479683000</v>
      </c>
      <c r="L103" s="5">
        <v>394986777000</v>
      </c>
      <c r="M103" s="5">
        <v>726596462000</v>
      </c>
      <c r="N103" s="5">
        <v>685250452000</v>
      </c>
    </row>
    <row r="104" spans="3:17" ht="15.5" x14ac:dyDescent="0.35">
      <c r="C104" t="s">
        <v>238</v>
      </c>
      <c r="D104" s="5">
        <v>420866165000</v>
      </c>
      <c r="E104" s="5">
        <v>420866165000</v>
      </c>
      <c r="F104" s="5">
        <v>420866165000</v>
      </c>
      <c r="G104" s="5">
        <v>420866164000</v>
      </c>
      <c r="I104" s="5">
        <v>420866164000</v>
      </c>
      <c r="J104" s="5">
        <v>388237935000</v>
      </c>
      <c r="K104" s="5">
        <v>359479683000</v>
      </c>
      <c r="L104" s="5">
        <v>394986777000</v>
      </c>
      <c r="M104" s="5">
        <v>726596462000</v>
      </c>
      <c r="N104" s="5">
        <v>685250452000</v>
      </c>
    </row>
    <row r="105" spans="3:17" ht="15.5" x14ac:dyDescent="0.35">
      <c r="C105" t="s">
        <v>128</v>
      </c>
      <c r="D105" s="5">
        <v>598013025000</v>
      </c>
      <c r="E105" s="5">
        <v>739396441000</v>
      </c>
      <c r="F105" s="5">
        <v>626222060000</v>
      </c>
      <c r="G105" s="5">
        <v>697430787000</v>
      </c>
      <c r="I105" s="5">
        <v>697430787000</v>
      </c>
      <c r="J105" s="5">
        <v>573509947000</v>
      </c>
      <c r="K105" s="5">
        <v>565447533000</v>
      </c>
      <c r="L105" s="5">
        <v>1029858187000</v>
      </c>
      <c r="M105" s="5">
        <v>897885051000</v>
      </c>
      <c r="N105" s="5">
        <v>820116235000</v>
      </c>
      <c r="O105" s="5">
        <v>191597085000</v>
      </c>
      <c r="P105" s="5">
        <v>151765550000</v>
      </c>
      <c r="Q105" s="5">
        <v>97689861000</v>
      </c>
    </row>
    <row r="106" spans="3:17" ht="15.5" x14ac:dyDescent="0.35">
      <c r="C106" t="s">
        <v>129</v>
      </c>
    </row>
    <row r="107" spans="3:17" ht="15.5" x14ac:dyDescent="0.35">
      <c r="C107" t="s">
        <v>130</v>
      </c>
      <c r="D107" s="5">
        <v>181838482000</v>
      </c>
      <c r="E107" s="5">
        <v>181838482000</v>
      </c>
      <c r="F107" s="5">
        <v>181838482000</v>
      </c>
      <c r="G107" s="5">
        <v>181838482000</v>
      </c>
      <c r="I107" s="5">
        <v>181838482000</v>
      </c>
      <c r="J107" s="5">
        <v>181838482000</v>
      </c>
      <c r="K107" s="5">
        <v>181838482000</v>
      </c>
      <c r="L107" s="5">
        <v>181838482000</v>
      </c>
      <c r="M107" s="5">
        <v>181838482000</v>
      </c>
      <c r="N107" s="5">
        <v>181838482000</v>
      </c>
      <c r="O107" s="5">
        <v>181838482000</v>
      </c>
      <c r="P107" s="5">
        <v>181838482000</v>
      </c>
      <c r="Q107" s="5">
        <v>10000000000</v>
      </c>
    </row>
    <row r="108" spans="3:17" ht="15.5" x14ac:dyDescent="0.35">
      <c r="C108" t="s">
        <v>131</v>
      </c>
      <c r="D108" s="5">
        <v>749460284000</v>
      </c>
      <c r="E108" s="5">
        <v>749460284000</v>
      </c>
      <c r="F108" s="5">
        <v>749460284000</v>
      </c>
      <c r="G108" s="5">
        <v>749460284000</v>
      </c>
      <c r="I108" s="5">
        <v>749460284000</v>
      </c>
      <c r="J108" s="5">
        <v>749460284000</v>
      </c>
      <c r="K108" s="5">
        <v>749460284000</v>
      </c>
      <c r="L108" s="5">
        <v>749460284000</v>
      </c>
      <c r="M108" s="5">
        <v>749460284000</v>
      </c>
      <c r="N108" s="5">
        <v>749460284000</v>
      </c>
      <c r="O108" s="5">
        <v>749460284000</v>
      </c>
      <c r="P108" s="5">
        <v>749460284000</v>
      </c>
    </row>
    <row r="109" spans="3:17" ht="15.5" x14ac:dyDescent="0.35">
      <c r="C109" t="s">
        <v>132</v>
      </c>
      <c r="D109" s="5">
        <v>448813288000</v>
      </c>
      <c r="E109" s="5">
        <v>375149065000</v>
      </c>
      <c r="F109" s="5">
        <v>482314194000</v>
      </c>
      <c r="G109" s="5">
        <v>429502465000</v>
      </c>
      <c r="I109" s="5">
        <v>429502465000</v>
      </c>
      <c r="J109" s="5">
        <v>345929625000</v>
      </c>
      <c r="K109" s="5">
        <v>291568088000</v>
      </c>
      <c r="L109" s="5">
        <v>230671421000</v>
      </c>
      <c r="M109" s="5">
        <v>133693879000</v>
      </c>
      <c r="N109" s="5">
        <v>73637706000</v>
      </c>
      <c r="O109" s="5">
        <v>141972995000</v>
      </c>
      <c r="P109" s="5">
        <v>172180811000</v>
      </c>
      <c r="Q109" s="5">
        <v>227047676000</v>
      </c>
    </row>
    <row r="110" spans="3:17" ht="15.5" x14ac:dyDescent="0.35">
      <c r="C110" t="s">
        <v>133</v>
      </c>
      <c r="D110" s="5">
        <v>14000000000</v>
      </c>
      <c r="E110" s="5">
        <v>14000000000</v>
      </c>
      <c r="F110" s="5">
        <v>12000000000</v>
      </c>
      <c r="G110" s="5">
        <v>12000000000</v>
      </c>
      <c r="I110" s="5">
        <v>12000000000</v>
      </c>
      <c r="J110" s="5">
        <v>10000000000</v>
      </c>
      <c r="K110" s="5">
        <v>8000000000</v>
      </c>
      <c r="L110" s="5">
        <v>6000000000</v>
      </c>
      <c r="M110" s="5">
        <v>4000000000</v>
      </c>
      <c r="N110" s="5">
        <v>4000000000</v>
      </c>
      <c r="O110" s="5">
        <v>2000000000</v>
      </c>
      <c r="P110" s="5">
        <v>2000000000</v>
      </c>
      <c r="Q110" s="5">
        <v>96892721000</v>
      </c>
    </row>
    <row r="111" spans="3:17" ht="15.5" x14ac:dyDescent="0.35">
      <c r="C111" t="s">
        <v>134</v>
      </c>
      <c r="D111" s="5">
        <v>434813288000</v>
      </c>
      <c r="E111" s="5">
        <v>361149065000</v>
      </c>
      <c r="F111" s="5">
        <v>470314194000</v>
      </c>
      <c r="G111" s="5">
        <v>417502465000</v>
      </c>
      <c r="I111" s="5">
        <v>417502465000</v>
      </c>
      <c r="J111" s="5">
        <v>335929625000</v>
      </c>
      <c r="K111" s="5">
        <v>283568088000</v>
      </c>
      <c r="L111" s="5">
        <v>224671421000</v>
      </c>
      <c r="M111" s="5">
        <v>129693879000</v>
      </c>
      <c r="N111" s="5">
        <v>69637706000</v>
      </c>
      <c r="O111" s="5">
        <v>139972995000</v>
      </c>
      <c r="P111" s="5">
        <v>170180811000</v>
      </c>
      <c r="Q111" s="5">
        <v>130154955000</v>
      </c>
    </row>
    <row r="112" spans="3:17" ht="15.5" x14ac:dyDescent="0.35">
      <c r="C112" t="s">
        <v>135</v>
      </c>
      <c r="D112" s="5">
        <v>448813288000</v>
      </c>
      <c r="E112" s="5">
        <v>375149065000</v>
      </c>
      <c r="F112" s="5">
        <v>482314194000</v>
      </c>
      <c r="G112" s="5">
        <v>429502465000</v>
      </c>
      <c r="I112" s="5">
        <v>429502465000</v>
      </c>
      <c r="J112" s="5">
        <v>345929625000</v>
      </c>
      <c r="K112" s="5">
        <v>291568088000</v>
      </c>
      <c r="L112" s="5">
        <v>230671421000</v>
      </c>
      <c r="M112" s="5">
        <v>133693879000</v>
      </c>
      <c r="N112" s="5">
        <v>73637706000</v>
      </c>
      <c r="O112" s="5">
        <v>141972995000</v>
      </c>
      <c r="P112" s="5">
        <v>172180811000</v>
      </c>
      <c r="Q112" s="5">
        <v>227047676000</v>
      </c>
    </row>
    <row r="113" spans="2:17" ht="15.5" x14ac:dyDescent="0.35">
      <c r="C113" t="s">
        <v>10</v>
      </c>
      <c r="D113" s="5">
        <v>1380112054000</v>
      </c>
      <c r="E113" s="5">
        <v>1306447831000</v>
      </c>
      <c r="F113" s="5">
        <v>1413612960000</v>
      </c>
      <c r="G113" s="5">
        <v>1360801231000</v>
      </c>
      <c r="I113" s="5">
        <v>1360801231000</v>
      </c>
      <c r="J113" s="5">
        <v>1277228391000</v>
      </c>
      <c r="K113" s="5">
        <v>1222866854000</v>
      </c>
      <c r="L113" s="5">
        <v>1161970187000</v>
      </c>
      <c r="M113" s="5">
        <v>1064992645000</v>
      </c>
      <c r="N113" s="5">
        <v>1004936472000</v>
      </c>
      <c r="O113" s="5">
        <v>1073271761000</v>
      </c>
      <c r="P113" s="5">
        <v>1103479577000</v>
      </c>
      <c r="Q113" s="5">
        <v>237047676000</v>
      </c>
    </row>
    <row r="114" spans="2:17" ht="15.5" x14ac:dyDescent="0.35">
      <c r="C114" t="s">
        <v>137</v>
      </c>
      <c r="D114" s="5">
        <v>1978125079000</v>
      </c>
      <c r="E114" s="5">
        <v>2045844272000</v>
      </c>
      <c r="F114" s="5">
        <v>2039835020000</v>
      </c>
      <c r="G114" s="5">
        <v>2058232018000</v>
      </c>
      <c r="I114" s="5">
        <v>2058232018000</v>
      </c>
      <c r="J114" s="5">
        <v>1850738338000</v>
      </c>
      <c r="K114" s="5">
        <v>1788314387000</v>
      </c>
      <c r="L114" s="5">
        <v>2191828374000</v>
      </c>
      <c r="M114" s="5">
        <v>1962877696000</v>
      </c>
      <c r="N114" s="5">
        <v>1825052707000</v>
      </c>
      <c r="O114" s="5">
        <v>1264868846000</v>
      </c>
      <c r="P114" s="5">
        <v>1255245127000</v>
      </c>
      <c r="Q114" s="5">
        <v>334737537000</v>
      </c>
    </row>
    <row r="115" spans="2:17" ht="15.5" x14ac:dyDescent="0.35">
      <c r="C115" t="s">
        <v>138</v>
      </c>
      <c r="D115" s="5">
        <v>1818384820</v>
      </c>
      <c r="E115" s="5">
        <v>1818384820</v>
      </c>
      <c r="F115" s="5">
        <v>1818384820</v>
      </c>
      <c r="G115" s="5">
        <v>1818384820</v>
      </c>
      <c r="I115" s="5">
        <v>1818384820</v>
      </c>
      <c r="J115" s="5">
        <v>1818384820</v>
      </c>
      <c r="K115" s="5">
        <v>1818384820</v>
      </c>
      <c r="L115" s="5">
        <v>1818384820</v>
      </c>
      <c r="M115" s="5">
        <v>1818384820</v>
      </c>
      <c r="N115" s="5">
        <v>1818384820</v>
      </c>
      <c r="O115" s="5">
        <v>1818384820</v>
      </c>
      <c r="P115" s="5">
        <v>1818384820</v>
      </c>
      <c r="Q115" s="5">
        <v>1000000</v>
      </c>
    </row>
    <row r="117" spans="2:17" ht="15.5" x14ac:dyDescent="0.35">
      <c r="B117" t="s">
        <v>139</v>
      </c>
      <c r="C117" t="s">
        <v>140</v>
      </c>
      <c r="D117" s="5">
        <v>118334181000</v>
      </c>
      <c r="E117" s="5">
        <v>43853651000</v>
      </c>
      <c r="F117" s="5">
        <v>68842499000</v>
      </c>
      <c r="G117" s="5">
        <v>125185099000</v>
      </c>
      <c r="I117" s="5">
        <v>423182719000</v>
      </c>
      <c r="J117" s="5">
        <v>380189790000</v>
      </c>
      <c r="K117" s="5">
        <v>249113182000</v>
      </c>
      <c r="L117" s="5">
        <v>343943108000</v>
      </c>
      <c r="M117" s="5">
        <v>305237437000</v>
      </c>
      <c r="N117" s="5">
        <v>159011538000</v>
      </c>
      <c r="O117" s="5">
        <v>162770628000</v>
      </c>
      <c r="P117" s="5">
        <v>-129624989000</v>
      </c>
      <c r="Q117" s="5">
        <v>187387982000</v>
      </c>
    </row>
    <row r="118" spans="2:17" ht="15.5" x14ac:dyDescent="0.35">
      <c r="C118" t="s">
        <v>292</v>
      </c>
      <c r="D118" s="5">
        <v>233345272000</v>
      </c>
      <c r="E118" s="5">
        <v>188833834000</v>
      </c>
      <c r="F118" s="5">
        <v>211790887000</v>
      </c>
      <c r="G118" s="5">
        <v>270576007000</v>
      </c>
      <c r="I118" s="5">
        <v>935226943000</v>
      </c>
      <c r="J118" s="5">
        <v>806170205000</v>
      </c>
      <c r="K118" s="5">
        <v>735347994000</v>
      </c>
      <c r="L118" s="5">
        <v>710378896000</v>
      </c>
      <c r="M118" s="5">
        <v>528951781000</v>
      </c>
      <c r="N118" s="5">
        <v>387575347000</v>
      </c>
      <c r="O118" s="5">
        <v>498471153000</v>
      </c>
      <c r="P118" s="5">
        <v>494239889000</v>
      </c>
      <c r="Q118" s="5">
        <v>413524453000</v>
      </c>
    </row>
    <row r="119" spans="2:17" ht="15.5" x14ac:dyDescent="0.35">
      <c r="C119" t="s">
        <v>391</v>
      </c>
      <c r="G119" s="5">
        <v>-212386655000</v>
      </c>
      <c r="I119" s="5">
        <v>-212386655000</v>
      </c>
      <c r="J119" s="5">
        <v>-195079258000</v>
      </c>
      <c r="K119" s="5">
        <v>-164112103000</v>
      </c>
      <c r="L119" s="5">
        <v>-133949293000</v>
      </c>
    </row>
    <row r="120" spans="2:17" ht="15.5" x14ac:dyDescent="0.35">
      <c r="C120" t="s">
        <v>392</v>
      </c>
      <c r="D120" s="5">
        <v>-99562639000</v>
      </c>
      <c r="E120" s="5">
        <v>-93376212000</v>
      </c>
      <c r="F120" s="5">
        <v>-98393717000</v>
      </c>
      <c r="G120" s="5">
        <v>54525084000</v>
      </c>
      <c r="I120" s="5">
        <v>-199983744000</v>
      </c>
      <c r="J120" s="5">
        <v>-142073483000</v>
      </c>
      <c r="K120" s="5">
        <v>-213780395000</v>
      </c>
      <c r="L120" s="5">
        <v>-151452869000</v>
      </c>
      <c r="M120" s="5">
        <v>-204506229000</v>
      </c>
      <c r="N120" s="5">
        <v>-182720195000</v>
      </c>
      <c r="O120" s="5">
        <v>-183654831000</v>
      </c>
      <c r="P120" s="5">
        <v>-532701939000</v>
      </c>
      <c r="Q120" s="5">
        <v>-199951179000</v>
      </c>
    </row>
    <row r="121" spans="2:17" ht="15.5" x14ac:dyDescent="0.35">
      <c r="C121" t="s">
        <v>393</v>
      </c>
      <c r="D121" s="5">
        <v>-8834761000</v>
      </c>
      <c r="E121" s="5">
        <v>-20847802000</v>
      </c>
      <c r="F121" s="5">
        <v>-13815533000</v>
      </c>
      <c r="G121" s="5">
        <v>-36397566000</v>
      </c>
      <c r="I121" s="5">
        <v>-75933732000</v>
      </c>
      <c r="J121" s="5">
        <v>-71869005000</v>
      </c>
      <c r="K121" s="5">
        <v>-66798650000</v>
      </c>
      <c r="L121" s="5">
        <v>-60921754000</v>
      </c>
      <c r="M121" s="5">
        <v>-59139049000</v>
      </c>
      <c r="N121" s="5">
        <v>-58773295000</v>
      </c>
      <c r="O121" s="5">
        <v>-74972690000</v>
      </c>
      <c r="P121" s="5">
        <v>-62441260000</v>
      </c>
      <c r="Q121" s="5">
        <v>-34874646000</v>
      </c>
    </row>
    <row r="122" spans="2:17" ht="15.5" x14ac:dyDescent="0.35">
      <c r="C122" t="s">
        <v>148</v>
      </c>
      <c r="D122" s="5">
        <v>-22365683000</v>
      </c>
      <c r="E122" s="5">
        <v>-42172984000</v>
      </c>
      <c r="F122" s="5">
        <v>-41120674000</v>
      </c>
      <c r="G122" s="5">
        <v>38469831000</v>
      </c>
      <c r="I122" s="5">
        <v>-68520649000</v>
      </c>
      <c r="J122" s="5">
        <v>-53024094000</v>
      </c>
      <c r="K122" s="5">
        <v>-73735135000</v>
      </c>
      <c r="L122" s="5">
        <v>-41414227000</v>
      </c>
      <c r="M122" s="5">
        <v>21954418000</v>
      </c>
      <c r="N122" s="5">
        <v>-15799026000</v>
      </c>
      <c r="O122" s="5">
        <v>-110015606000</v>
      </c>
      <c r="P122" s="5">
        <v>-60951972000</v>
      </c>
      <c r="Q122" s="5">
        <v>-45007484000</v>
      </c>
    </row>
    <row r="123" spans="2:17" ht="15.5" x14ac:dyDescent="0.35">
      <c r="C123" t="s">
        <v>394</v>
      </c>
      <c r="D123" s="5">
        <v>15751992000</v>
      </c>
      <c r="E123" s="5">
        <v>11416815000</v>
      </c>
      <c r="F123" s="5">
        <v>10381536000</v>
      </c>
      <c r="G123" s="5">
        <v>10398398000</v>
      </c>
      <c r="I123" s="5">
        <v>44780556000</v>
      </c>
      <c r="J123" s="5">
        <v>36065425000</v>
      </c>
      <c r="K123" s="5">
        <v>32191471000</v>
      </c>
      <c r="L123" s="5">
        <v>21302355000</v>
      </c>
      <c r="M123" s="5">
        <v>17976516000</v>
      </c>
      <c r="N123" s="5">
        <v>28728707000</v>
      </c>
      <c r="O123" s="5">
        <v>32942602000</v>
      </c>
      <c r="P123" s="5">
        <v>32230293000</v>
      </c>
      <c r="Q123" s="5">
        <v>7192051000</v>
      </c>
    </row>
    <row r="124" spans="2:17" ht="15.5" x14ac:dyDescent="0.35">
      <c r="C124" t="s">
        <v>395</v>
      </c>
    </row>
    <row r="125" spans="2:17" ht="15.5" x14ac:dyDescent="0.35">
      <c r="C125" t="s">
        <v>396</v>
      </c>
    </row>
    <row r="126" spans="2:17" ht="15.5" x14ac:dyDescent="0.35">
      <c r="C126" t="s">
        <v>397</v>
      </c>
      <c r="Q126" s="5">
        <v>46504787000</v>
      </c>
    </row>
    <row r="127" spans="2:17" ht="15.5" x14ac:dyDescent="0.35">
      <c r="C127" t="s">
        <v>317</v>
      </c>
    </row>
    <row r="128" spans="2:17" ht="15.5" x14ac:dyDescent="0.35">
      <c r="C128" t="s">
        <v>149</v>
      </c>
      <c r="D128" s="5">
        <v>-156058518000</v>
      </c>
      <c r="E128" s="5">
        <v>-35644672000</v>
      </c>
      <c r="F128" s="5">
        <v>-47098053000</v>
      </c>
      <c r="G128" s="5">
        <v>-10109179000</v>
      </c>
      <c r="I128" s="5">
        <v>-146018424000</v>
      </c>
      <c r="J128" s="5">
        <v>-215108424000</v>
      </c>
      <c r="K128" s="5">
        <v>-571452899000</v>
      </c>
      <c r="L128" s="5">
        <v>-60172180000</v>
      </c>
      <c r="M128" s="5">
        <v>-11381694000</v>
      </c>
      <c r="N128" s="5">
        <v>-112040741000</v>
      </c>
      <c r="O128" s="5">
        <v>-102102308000</v>
      </c>
      <c r="P128" s="5">
        <v>696251090000</v>
      </c>
      <c r="Q128" s="5">
        <v>-78686006000</v>
      </c>
    </row>
    <row r="129" spans="2:17" ht="15.5" x14ac:dyDescent="0.35">
      <c r="C129" t="s">
        <v>150</v>
      </c>
      <c r="D129" s="5">
        <v>-344062000</v>
      </c>
      <c r="F129" s="5">
        <v>-1249140000</v>
      </c>
      <c r="G129" s="5">
        <v>2371320000</v>
      </c>
      <c r="I129" s="5">
        <v>-5279251000</v>
      </c>
      <c r="J129" s="5">
        <v>-24865772000</v>
      </c>
      <c r="K129" s="5">
        <v>-27239475000</v>
      </c>
      <c r="L129" s="5">
        <v>-32879633000</v>
      </c>
      <c r="M129" s="5">
        <v>-44642066000</v>
      </c>
      <c r="N129" s="5">
        <v>-18862318000</v>
      </c>
      <c r="O129" s="5">
        <v>-125647525000</v>
      </c>
      <c r="P129" s="5">
        <v>-184700372000</v>
      </c>
      <c r="Q129" s="5">
        <v>-25871412000</v>
      </c>
    </row>
    <row r="130" spans="2:17" ht="15.5" x14ac:dyDescent="0.35">
      <c r="C130" t="s">
        <v>158</v>
      </c>
      <c r="D130" s="5">
        <v>-344062000</v>
      </c>
      <c r="F130" s="5">
        <v>-1249140000</v>
      </c>
      <c r="G130" s="5">
        <v>365520000</v>
      </c>
      <c r="I130" s="5">
        <v>-7285051000</v>
      </c>
      <c r="J130" s="5">
        <v>-24865772000</v>
      </c>
      <c r="K130" s="5">
        <v>-27239475000</v>
      </c>
      <c r="L130" s="5">
        <v>-32879633000</v>
      </c>
      <c r="M130" s="5">
        <v>-44642066000</v>
      </c>
      <c r="N130" s="5">
        <v>-18862318000</v>
      </c>
      <c r="O130" s="5">
        <v>-125647525000</v>
      </c>
      <c r="P130" s="5">
        <v>-184700372000</v>
      </c>
      <c r="Q130" s="5">
        <v>-35898567000</v>
      </c>
    </row>
    <row r="131" spans="2:17" ht="15.5" x14ac:dyDescent="0.35">
      <c r="C131" t="s">
        <v>398</v>
      </c>
      <c r="G131" s="5">
        <v>2005800000</v>
      </c>
      <c r="I131" s="5">
        <v>2005800000</v>
      </c>
    </row>
    <row r="132" spans="2:17" ht="15.5" x14ac:dyDescent="0.35">
      <c r="C132" t="s">
        <v>399</v>
      </c>
    </row>
    <row r="133" spans="2:17" ht="15.5" x14ac:dyDescent="0.35">
      <c r="C133" t="s">
        <v>400</v>
      </c>
      <c r="Q133" s="5">
        <v>10027155000</v>
      </c>
    </row>
    <row r="134" spans="2:17" ht="15.5" x14ac:dyDescent="0.35">
      <c r="C134" t="s">
        <v>161</v>
      </c>
      <c r="D134" s="5">
        <v>-156058518000</v>
      </c>
      <c r="E134" s="5">
        <v>-35644672000</v>
      </c>
      <c r="F134" s="5">
        <v>-47098053000</v>
      </c>
      <c r="G134" s="5">
        <v>-10109179000</v>
      </c>
      <c r="I134" s="5">
        <v>-146018424000</v>
      </c>
      <c r="J134" s="5">
        <v>-215108424000</v>
      </c>
      <c r="K134" s="5">
        <v>-571452899000</v>
      </c>
      <c r="L134" s="5">
        <v>-60172180000</v>
      </c>
      <c r="M134" s="5">
        <v>-11381694000</v>
      </c>
      <c r="N134" s="5">
        <v>-112040741000</v>
      </c>
      <c r="O134" s="5">
        <v>-102102308000</v>
      </c>
      <c r="P134" s="5">
        <v>696251090000</v>
      </c>
      <c r="Q134" s="5">
        <v>-78686006000</v>
      </c>
    </row>
    <row r="135" spans="2:17" ht="15.5" x14ac:dyDescent="0.35">
      <c r="C135" t="s">
        <v>162</v>
      </c>
      <c r="D135" s="5">
        <v>-156058519000</v>
      </c>
      <c r="E135" s="5">
        <v>-1000</v>
      </c>
      <c r="F135" s="5">
        <v>-47098053000</v>
      </c>
      <c r="G135" s="5">
        <v>-1076249000</v>
      </c>
      <c r="I135" s="5">
        <v>-125365660000</v>
      </c>
      <c r="J135" s="5">
        <v>-197313434000</v>
      </c>
      <c r="K135" s="5">
        <v>-113207337000</v>
      </c>
      <c r="L135" s="5">
        <v>-42039321000</v>
      </c>
      <c r="N135" s="5">
        <v>-101484057000</v>
      </c>
      <c r="O135" s="5">
        <v>-102102308000</v>
      </c>
      <c r="P135" s="5">
        <v>-104123964000</v>
      </c>
      <c r="Q135" s="5">
        <v>-78686006000</v>
      </c>
    </row>
    <row r="136" spans="2:17" ht="15.5" x14ac:dyDescent="0.35">
      <c r="C136" t="s">
        <v>379</v>
      </c>
      <c r="P136" s="5">
        <v>800375054000</v>
      </c>
    </row>
    <row r="137" spans="2:17" ht="15.5" x14ac:dyDescent="0.35">
      <c r="C137" t="s">
        <v>168</v>
      </c>
      <c r="D137" s="5">
        <v>1000</v>
      </c>
      <c r="E137" s="5">
        <v>-35644671000</v>
      </c>
      <c r="G137" s="5">
        <v>-9032930000</v>
      </c>
      <c r="I137" s="5">
        <v>-20652764000</v>
      </c>
      <c r="J137" s="5">
        <v>-17794990000</v>
      </c>
      <c r="K137" s="5">
        <v>-458245562000</v>
      </c>
      <c r="L137" s="5">
        <v>-18132859000</v>
      </c>
      <c r="M137" s="5">
        <v>-11381694000</v>
      </c>
      <c r="N137" s="5">
        <v>-10556684000</v>
      </c>
    </row>
    <row r="138" spans="2:17" ht="15.5" x14ac:dyDescent="0.35">
      <c r="C138" t="s">
        <v>401</v>
      </c>
      <c r="D138" s="5">
        <v>-38068399000</v>
      </c>
      <c r="E138" s="5">
        <v>8208979000</v>
      </c>
      <c r="F138" s="5">
        <v>20495306000</v>
      </c>
      <c r="G138" s="5">
        <v>117447240000</v>
      </c>
      <c r="I138" s="5">
        <v>271885044000</v>
      </c>
      <c r="J138" s="5">
        <v>140215594000</v>
      </c>
      <c r="K138" s="5">
        <v>-349579192000</v>
      </c>
      <c r="L138" s="5">
        <v>250891295000</v>
      </c>
      <c r="M138" s="5">
        <v>249213677000</v>
      </c>
      <c r="N138" s="5">
        <v>28108479000</v>
      </c>
      <c r="O138" s="5">
        <v>-64979205000</v>
      </c>
      <c r="P138" s="5">
        <v>381925729000</v>
      </c>
      <c r="Q138" s="5">
        <v>82830564000</v>
      </c>
    </row>
    <row r="139" spans="2:17" ht="15.5" x14ac:dyDescent="0.35">
      <c r="C139" t="s">
        <v>176</v>
      </c>
      <c r="F139" s="5">
        <v>1082282254000</v>
      </c>
      <c r="I139" s="5">
        <v>810397210000</v>
      </c>
      <c r="J139" s="5">
        <v>670181616000</v>
      </c>
      <c r="K139" s="5">
        <v>1019760808000</v>
      </c>
      <c r="L139" s="5">
        <v>768869513000</v>
      </c>
      <c r="M139" s="5">
        <v>519655836000</v>
      </c>
      <c r="N139" s="5">
        <v>491547357000</v>
      </c>
      <c r="O139" s="5">
        <v>556526562000</v>
      </c>
      <c r="P139" s="5">
        <v>174600833000</v>
      </c>
      <c r="Q139" s="5">
        <v>91770269000</v>
      </c>
    </row>
    <row r="140" spans="2:17" ht="15.5" x14ac:dyDescent="0.35">
      <c r="C140" t="s">
        <v>174</v>
      </c>
    </row>
    <row r="141" spans="2:17" ht="15.5" x14ac:dyDescent="0.35">
      <c r="C141" t="s">
        <v>177</v>
      </c>
      <c r="D141" s="5">
        <v>-38068399000</v>
      </c>
      <c r="E141" s="5">
        <v>8208979000</v>
      </c>
      <c r="F141" s="5">
        <v>1102777560000</v>
      </c>
      <c r="G141" s="5">
        <v>117447240000</v>
      </c>
      <c r="I141" s="5">
        <v>1082282254000</v>
      </c>
      <c r="J141" s="5">
        <v>810397210000</v>
      </c>
      <c r="K141" s="5">
        <v>670181616000</v>
      </c>
      <c r="L141" s="5">
        <v>1019760808000</v>
      </c>
      <c r="M141" s="5">
        <v>768869513000</v>
      </c>
      <c r="N141" s="5">
        <v>519655836000</v>
      </c>
      <c r="O141" s="5">
        <v>491547357000</v>
      </c>
      <c r="P141" s="5">
        <v>556526562000</v>
      </c>
      <c r="Q141" s="5">
        <v>174600833000</v>
      </c>
    </row>
    <row r="143" spans="2:17" ht="15.5" x14ac:dyDescent="0.35">
      <c r="B143" t="s">
        <v>178</v>
      </c>
      <c r="C143" t="s">
        <v>12</v>
      </c>
      <c r="D143" s="5">
        <v>1820000000</v>
      </c>
      <c r="E143" s="5">
        <v>1820000000</v>
      </c>
      <c r="F143" s="5">
        <v>1820000000</v>
      </c>
      <c r="G143" s="5">
        <v>1820000000</v>
      </c>
      <c r="I143" s="5">
        <v>1820000000</v>
      </c>
      <c r="J143" s="5">
        <v>1820000000</v>
      </c>
      <c r="K143" s="5">
        <v>1820000000</v>
      </c>
      <c r="L143" s="5">
        <v>1820000000</v>
      </c>
      <c r="M143" s="5">
        <v>1820000000</v>
      </c>
      <c r="N143" s="5">
        <v>1820000000</v>
      </c>
      <c r="O143" s="5">
        <v>1820000000</v>
      </c>
      <c r="P143" s="5">
        <v>1820000000</v>
      </c>
      <c r="Q143" s="5">
        <v>0</v>
      </c>
    </row>
    <row r="144" spans="2:17" ht="15.5" x14ac:dyDescent="0.35">
      <c r="C144" t="s">
        <v>179</v>
      </c>
      <c r="D144" s="6">
        <v>40.64</v>
      </c>
      <c r="E144" s="6">
        <v>27.76</v>
      </c>
      <c r="F144" s="6">
        <v>29.04</v>
      </c>
      <c r="G144" s="6">
        <v>36.409999999999997</v>
      </c>
    </row>
    <row r="145" spans="3:7" ht="15.5" x14ac:dyDescent="0.35">
      <c r="C145" t="s">
        <v>180</v>
      </c>
      <c r="D145" s="6">
        <v>26.21</v>
      </c>
      <c r="E145" s="6">
        <v>39.630000000000003</v>
      </c>
      <c r="F145" s="6">
        <v>44.25</v>
      </c>
      <c r="G145" s="6">
        <v>38.04</v>
      </c>
    </row>
    <row r="146" spans="3:7" ht="15.5" x14ac:dyDescent="0.35">
      <c r="C146" t="s">
        <v>64</v>
      </c>
      <c r="D146" s="6">
        <v>8.35</v>
      </c>
      <c r="E146" s="6">
        <v>9.4700000000000006</v>
      </c>
      <c r="F146" s="6">
        <v>11.56</v>
      </c>
      <c r="G146" s="6">
        <v>9.34</v>
      </c>
    </row>
    <row r="147" spans="3:7" ht="15.5" x14ac:dyDescent="0.35">
      <c r="C147" t="s">
        <v>181</v>
      </c>
      <c r="E147" s="5">
        <v>83670000000</v>
      </c>
      <c r="F147" s="5">
        <v>89890000000</v>
      </c>
      <c r="G147" s="5">
        <v>108180000000</v>
      </c>
    </row>
    <row r="148" spans="3:7" ht="15.5" x14ac:dyDescent="0.35">
      <c r="C148" t="s">
        <v>182</v>
      </c>
      <c r="D148" s="6">
        <v>3.7400000000000003E-2</v>
      </c>
      <c r="E148" s="6">
        <v>2.4700000000000003E-2</v>
      </c>
      <c r="F148" s="6">
        <v>2.5899999999999999E-2</v>
      </c>
      <c r="G148" s="6">
        <v>3.2199999999999999E-2</v>
      </c>
    </row>
    <row r="149" spans="3:7" ht="15.5" x14ac:dyDescent="0.35">
      <c r="C149" t="s">
        <v>183</v>
      </c>
      <c r="D149" s="6">
        <v>5.3499999999999999E-2</v>
      </c>
      <c r="E149" s="6">
        <v>3.8599999999999995E-2</v>
      </c>
      <c r="F149" s="6">
        <v>3.7400000000000003E-2</v>
      </c>
      <c r="G149" s="6">
        <v>4.87E-2</v>
      </c>
    </row>
    <row r="150" spans="3:7" ht="15.5" x14ac:dyDescent="0.35">
      <c r="C150" t="s">
        <v>184</v>
      </c>
      <c r="D150" s="6">
        <v>4.5999999999999999E-2</v>
      </c>
      <c r="E150" s="6">
        <v>3.32E-2</v>
      </c>
      <c r="F150" s="6">
        <v>3.61E-2</v>
      </c>
      <c r="G150" s="6">
        <v>4.6900000000000004E-2</v>
      </c>
    </row>
    <row r="151" spans="3:7" ht="15.5" x14ac:dyDescent="0.35">
      <c r="C151" t="s">
        <v>185</v>
      </c>
      <c r="D151" s="6">
        <v>8.65</v>
      </c>
      <c r="E151" s="6">
        <v>6.43</v>
      </c>
      <c r="F151" s="6">
        <v>7.23</v>
      </c>
      <c r="G151" s="6">
        <v>9.3000000000000007</v>
      </c>
    </row>
    <row r="152" spans="3:7" ht="15.5" x14ac:dyDescent="0.35">
      <c r="C152" t="s">
        <v>186</v>
      </c>
      <c r="D152" s="5">
        <v>1380000000000</v>
      </c>
      <c r="E152" s="5">
        <v>1306000000000</v>
      </c>
      <c r="F152" s="5">
        <v>1414000000000</v>
      </c>
      <c r="G152" s="5">
        <v>1361000000000</v>
      </c>
    </row>
    <row r="153" spans="3:7" ht="15.5" x14ac:dyDescent="0.35">
      <c r="C153" t="s">
        <v>187</v>
      </c>
      <c r="D153" s="6">
        <v>1.4</v>
      </c>
      <c r="E153" s="6">
        <v>1.53</v>
      </c>
      <c r="F153" s="6">
        <v>1.65</v>
      </c>
      <c r="G153" s="6">
        <v>1.85</v>
      </c>
    </row>
    <row r="154" spans="3:7" ht="15.5" x14ac:dyDescent="0.35">
      <c r="C154" t="s">
        <v>188</v>
      </c>
      <c r="D154" s="6">
        <v>758.98</v>
      </c>
      <c r="E154" s="6">
        <v>718.47</v>
      </c>
      <c r="F154" s="6">
        <v>777.4</v>
      </c>
      <c r="G154" s="6">
        <v>748.36</v>
      </c>
    </row>
    <row r="155" spans="3:7" ht="15.5" x14ac:dyDescent="0.35">
      <c r="C155" t="s">
        <v>189</v>
      </c>
      <c r="D155" s="6">
        <v>1.4</v>
      </c>
      <c r="E155" s="6">
        <v>1.53</v>
      </c>
      <c r="F155" s="6">
        <v>1.65</v>
      </c>
      <c r="G155" s="6">
        <v>1.85</v>
      </c>
    </row>
    <row r="156" spans="3:7" ht="15.5" x14ac:dyDescent="0.35">
      <c r="C156" t="s">
        <v>190</v>
      </c>
      <c r="D156" s="6">
        <v>758.43</v>
      </c>
      <c r="E156" s="6">
        <v>717.75</v>
      </c>
      <c r="F156" s="6">
        <v>776.52</v>
      </c>
      <c r="G156" s="6">
        <v>747.31</v>
      </c>
    </row>
    <row r="157" spans="3:7" ht="15.5" x14ac:dyDescent="0.35">
      <c r="C157" t="s">
        <v>191</v>
      </c>
      <c r="D157" s="5">
        <v>64000000000</v>
      </c>
      <c r="E157" s="5">
        <v>55000000000</v>
      </c>
      <c r="F157" s="5">
        <v>65000000000</v>
      </c>
      <c r="G157" s="5">
        <v>56000000000</v>
      </c>
    </row>
    <row r="158" spans="3:7" ht="15.5" x14ac:dyDescent="0.35">
      <c r="C158" t="s">
        <v>192</v>
      </c>
      <c r="D158" s="5">
        <v>421000000000</v>
      </c>
      <c r="E158" s="5">
        <v>421000000000</v>
      </c>
      <c r="F158" s="5">
        <v>421000000000</v>
      </c>
      <c r="G158" s="5">
        <v>421000000000</v>
      </c>
    </row>
    <row r="159" spans="3:7" ht="15.5" x14ac:dyDescent="0.35">
      <c r="C159" t="s">
        <v>193</v>
      </c>
      <c r="D159" s="5">
        <v>1380000000000</v>
      </c>
      <c r="E159" s="5">
        <v>1306000000000</v>
      </c>
      <c r="F159" s="5">
        <v>1414000000000</v>
      </c>
      <c r="G159" s="5">
        <v>1361000000000</v>
      </c>
    </row>
    <row r="160" spans="3:7" ht="15.5" x14ac:dyDescent="0.35">
      <c r="C160" t="s">
        <v>24</v>
      </c>
      <c r="D160" s="5">
        <v>485000000000</v>
      </c>
      <c r="E160" s="5">
        <v>476000000000</v>
      </c>
      <c r="F160" s="5">
        <v>486000000000</v>
      </c>
      <c r="G160" s="5">
        <v>476000000000</v>
      </c>
    </row>
    <row r="161" spans="3:17" ht="15.5" x14ac:dyDescent="0.35">
      <c r="C161" t="s">
        <v>21</v>
      </c>
      <c r="D161" s="5">
        <v>-588000000000</v>
      </c>
      <c r="E161" s="5">
        <v>-635000000000</v>
      </c>
      <c r="F161" s="5">
        <v>-617000000000</v>
      </c>
      <c r="G161" s="5">
        <v>-606000000000</v>
      </c>
    </row>
    <row r="162" spans="3:17" ht="15.5" x14ac:dyDescent="0.35">
      <c r="C162" t="s">
        <v>194</v>
      </c>
      <c r="D162" s="5">
        <v>998000000000</v>
      </c>
      <c r="E162" s="5">
        <v>900000000000</v>
      </c>
      <c r="F162" s="5">
        <v>975000000000</v>
      </c>
      <c r="G162" s="5">
        <v>895000000000</v>
      </c>
    </row>
    <row r="163" spans="3:17" ht="15.5" x14ac:dyDescent="0.35">
      <c r="C163" t="s">
        <v>195</v>
      </c>
      <c r="D163" s="5">
        <v>118000000000</v>
      </c>
      <c r="E163" s="5">
        <v>44000000000</v>
      </c>
      <c r="F163" s="5">
        <v>69000000000</v>
      </c>
      <c r="G163" s="5">
        <v>125000000000</v>
      </c>
    </row>
    <row r="164" spans="3:17" ht="15.5" x14ac:dyDescent="0.35">
      <c r="C164" t="s">
        <v>196</v>
      </c>
      <c r="D164" s="5">
        <v>0</v>
      </c>
      <c r="F164" s="5">
        <v>-1000000000</v>
      </c>
      <c r="G164" s="5">
        <v>0</v>
      </c>
    </row>
    <row r="165" spans="3:17" ht="15.5" x14ac:dyDescent="0.35">
      <c r="C165" t="s">
        <v>13</v>
      </c>
      <c r="D165" s="5">
        <v>118000000000</v>
      </c>
      <c r="E165" s="5">
        <v>44000000000</v>
      </c>
      <c r="F165" s="5">
        <v>68000000000</v>
      </c>
      <c r="G165" s="5">
        <v>126000000000</v>
      </c>
    </row>
    <row r="166" spans="3:17" ht="15.5" x14ac:dyDescent="0.35">
      <c r="C166" t="s">
        <v>16</v>
      </c>
      <c r="D166" s="6">
        <v>64.89</v>
      </c>
      <c r="E166" s="6">
        <v>24.12</v>
      </c>
      <c r="F166" s="6">
        <v>37.17</v>
      </c>
      <c r="G166" s="6">
        <v>69.05</v>
      </c>
    </row>
    <row r="167" spans="3:17" ht="15.5" x14ac:dyDescent="0.35">
      <c r="C167" t="s">
        <v>49</v>
      </c>
      <c r="I167" s="6">
        <v>141.07</v>
      </c>
      <c r="J167" s="6">
        <v>116.71</v>
      </c>
      <c r="K167" s="6">
        <v>104.96</v>
      </c>
      <c r="L167" s="6">
        <v>88.94</v>
      </c>
      <c r="M167" s="6">
        <v>33.03</v>
      </c>
      <c r="N167" s="6">
        <v>-13.07</v>
      </c>
      <c r="O167" s="6">
        <v>74.41</v>
      </c>
      <c r="P167" s="6">
        <v>93.59</v>
      </c>
      <c r="Q167" s="6">
        <v>130154.96</v>
      </c>
    </row>
    <row r="168" spans="3:17" ht="15.5" x14ac:dyDescent="0.35">
      <c r="C168" t="s">
        <v>63</v>
      </c>
      <c r="I168" s="6">
        <v>9.82</v>
      </c>
      <c r="J168" s="6">
        <v>6.04</v>
      </c>
      <c r="K168" s="6">
        <v>6.81</v>
      </c>
      <c r="L168" s="6">
        <v>6.41</v>
      </c>
      <c r="M168" s="6">
        <v>15.59</v>
      </c>
      <c r="N168" s="6">
        <v>-40.549999999999997</v>
      </c>
      <c r="O168" s="6">
        <v>9.14</v>
      </c>
      <c r="P168" s="6">
        <v>17.52</v>
      </c>
      <c r="Q168" s="5">
        <v>0</v>
      </c>
    </row>
    <row r="169" spans="3:17" ht="15.5" x14ac:dyDescent="0.35">
      <c r="C169" t="s">
        <v>66</v>
      </c>
      <c r="I169" s="6">
        <v>2.71</v>
      </c>
      <c r="J169" s="6">
        <v>1.55</v>
      </c>
      <c r="K169" s="6">
        <v>1.77</v>
      </c>
      <c r="L169" s="6">
        <v>1.43</v>
      </c>
      <c r="M169" s="6">
        <v>1.81</v>
      </c>
      <c r="N169" s="6">
        <v>2.7</v>
      </c>
      <c r="O169" s="6">
        <v>2.36</v>
      </c>
      <c r="P169" s="6">
        <v>5.71</v>
      </c>
      <c r="Q169" s="5">
        <v>0</v>
      </c>
    </row>
    <row r="170" spans="3:17" ht="15.5" x14ac:dyDescent="0.35">
      <c r="C170" t="s">
        <v>197</v>
      </c>
      <c r="I170" s="5">
        <v>398420000000</v>
      </c>
      <c r="J170" s="5">
        <v>367280000000</v>
      </c>
      <c r="K170" s="5">
        <v>354010000000</v>
      </c>
      <c r="L170" s="5">
        <v>349470000000</v>
      </c>
      <c r="M170" s="5">
        <v>217100000000</v>
      </c>
      <c r="N170" s="5">
        <v>84460000000</v>
      </c>
      <c r="O170" s="5">
        <v>155100000000</v>
      </c>
      <c r="P170" s="5">
        <v>194280000000</v>
      </c>
    </row>
    <row r="171" spans="3:17" ht="15.5" x14ac:dyDescent="0.35">
      <c r="C171" t="s">
        <v>198</v>
      </c>
      <c r="I171" s="6">
        <v>0.1246</v>
      </c>
      <c r="J171" s="6">
        <v>0.11470000000000001</v>
      </c>
      <c r="K171" s="6">
        <v>0.1067</v>
      </c>
      <c r="L171" s="6">
        <v>7.3800000000000004E-2</v>
      </c>
      <c r="M171" s="6">
        <v>3.0600000000000002E-2</v>
      </c>
      <c r="N171" s="6">
        <v>-1.3000000000000001E-2</v>
      </c>
      <c r="O171" s="6">
        <v>0.107</v>
      </c>
      <c r="P171" s="6">
        <v>0.1356</v>
      </c>
      <c r="Q171" s="6">
        <v>0.38880000000000003</v>
      </c>
    </row>
    <row r="172" spans="3:17" ht="15.5" x14ac:dyDescent="0.35">
      <c r="C172" t="s">
        <v>199</v>
      </c>
      <c r="I172" s="6">
        <v>0.1885</v>
      </c>
      <c r="J172" s="6">
        <v>0.16620000000000001</v>
      </c>
      <c r="K172" s="6">
        <v>0.15609999999999999</v>
      </c>
      <c r="L172" s="6">
        <v>0.13919999999999999</v>
      </c>
      <c r="M172" s="6">
        <v>5.6399999999999999E-2</v>
      </c>
      <c r="N172" s="6">
        <v>-2.3700000000000002E-2</v>
      </c>
      <c r="O172" s="6">
        <v>0.12609999999999999</v>
      </c>
      <c r="P172" s="6">
        <v>0.1542</v>
      </c>
      <c r="Q172" s="6">
        <v>0.54909999999999992</v>
      </c>
    </row>
    <row r="173" spans="3:17" ht="15.5" x14ac:dyDescent="0.35">
      <c r="C173" t="s">
        <v>200</v>
      </c>
      <c r="I173" s="6">
        <v>0.17460000000000001</v>
      </c>
      <c r="J173" s="6">
        <v>0.158</v>
      </c>
      <c r="K173" s="6">
        <v>0.15620000000000001</v>
      </c>
      <c r="L173" s="6">
        <v>0.1464</v>
      </c>
      <c r="M173" s="6">
        <v>6.5000000000000002E-2</v>
      </c>
      <c r="N173" s="6">
        <v>-1.2800000000000001E-2</v>
      </c>
      <c r="O173" s="6">
        <v>0.1186</v>
      </c>
      <c r="P173" s="6">
        <v>0.26899999999999996</v>
      </c>
      <c r="Q173" s="6">
        <v>1.3981000000000001</v>
      </c>
    </row>
    <row r="174" spans="3:17" ht="15.5" x14ac:dyDescent="0.35">
      <c r="C174" t="s">
        <v>201</v>
      </c>
      <c r="I174" s="6">
        <v>8.82</v>
      </c>
      <c r="J174" s="6">
        <v>8.07</v>
      </c>
      <c r="K174" s="6">
        <v>5.28</v>
      </c>
      <c r="L174" s="6">
        <v>4.18</v>
      </c>
      <c r="M174" s="6">
        <v>2.08</v>
      </c>
      <c r="N174" s="6">
        <v>-0.35</v>
      </c>
      <c r="O174" s="6">
        <v>7512.92</v>
      </c>
      <c r="P174" s="6">
        <v>13364.07</v>
      </c>
      <c r="Q174" s="6">
        <v>18239.560000000001</v>
      </c>
    </row>
    <row r="175" spans="3:17" ht="15.5" x14ac:dyDescent="0.35">
      <c r="C175" t="s">
        <v>60</v>
      </c>
      <c r="I175" s="6">
        <v>1.85</v>
      </c>
      <c r="J175" s="5">
        <v>1</v>
      </c>
      <c r="K175" s="6">
        <v>1.06</v>
      </c>
      <c r="L175" s="6">
        <v>0.89</v>
      </c>
      <c r="M175" s="6">
        <v>0.88</v>
      </c>
      <c r="N175" s="6">
        <v>0.96</v>
      </c>
      <c r="O175" s="6">
        <v>1.1499999999999999</v>
      </c>
      <c r="P175" s="6">
        <v>2.7</v>
      </c>
      <c r="Q175" s="5">
        <v>0</v>
      </c>
    </row>
    <row r="176" spans="3:17" ht="15.5" x14ac:dyDescent="0.35">
      <c r="C176" t="s">
        <v>57</v>
      </c>
      <c r="I176" s="6">
        <v>748.36</v>
      </c>
      <c r="J176" s="6">
        <v>702.4</v>
      </c>
      <c r="K176" s="6">
        <v>672.5</v>
      </c>
      <c r="L176" s="6">
        <v>639.01</v>
      </c>
      <c r="M176" s="6">
        <v>585.67999999999995</v>
      </c>
      <c r="N176" s="6">
        <v>552.65</v>
      </c>
      <c r="O176" s="6">
        <v>590.23</v>
      </c>
      <c r="P176" s="6">
        <v>606.85</v>
      </c>
      <c r="Q176" s="6">
        <v>237047.67999999999</v>
      </c>
    </row>
    <row r="177" spans="3:17" ht="15.5" x14ac:dyDescent="0.35">
      <c r="C177" t="s">
        <v>202</v>
      </c>
      <c r="I177" s="6">
        <v>1.85</v>
      </c>
      <c r="J177" s="6">
        <v>1.01</v>
      </c>
      <c r="K177" s="6">
        <v>1.07</v>
      </c>
      <c r="L177" s="6">
        <v>0.89</v>
      </c>
      <c r="M177" s="6">
        <v>0.88</v>
      </c>
      <c r="N177" s="6">
        <v>0.96</v>
      </c>
      <c r="O177" s="6">
        <v>1.1499999999999999</v>
      </c>
      <c r="P177" s="6">
        <v>2.71</v>
      </c>
      <c r="Q177" s="5">
        <v>0</v>
      </c>
    </row>
    <row r="178" spans="3:17" ht="15.5" x14ac:dyDescent="0.35">
      <c r="C178" t="s">
        <v>203</v>
      </c>
      <c r="I178" s="6">
        <v>747.31</v>
      </c>
      <c r="J178" s="6">
        <v>700.62</v>
      </c>
      <c r="K178" s="6">
        <v>669.95</v>
      </c>
      <c r="L178" s="6">
        <v>637.04</v>
      </c>
      <c r="M178" s="6">
        <v>584.33000000000004</v>
      </c>
      <c r="N178" s="6">
        <v>551.39</v>
      </c>
      <c r="O178" s="6">
        <v>588.89</v>
      </c>
      <c r="P178" s="6">
        <v>604.64</v>
      </c>
      <c r="Q178" s="6">
        <v>231740.94</v>
      </c>
    </row>
    <row r="179" spans="3:17" ht="15.5" x14ac:dyDescent="0.35">
      <c r="C179" t="s">
        <v>204</v>
      </c>
      <c r="I179" s="5">
        <v>56000000000</v>
      </c>
      <c r="J179" s="5">
        <v>40000000000</v>
      </c>
      <c r="K179" s="5">
        <v>89000000000</v>
      </c>
      <c r="L179" s="5">
        <v>436000000000</v>
      </c>
      <c r="M179" s="5">
        <v>8000000000</v>
      </c>
      <c r="N179" s="5">
        <v>5000000000</v>
      </c>
      <c r="O179" s="5">
        <v>5000000000</v>
      </c>
      <c r="P179" s="5">
        <v>3000000000</v>
      </c>
      <c r="Q179" s="5">
        <v>2000000000</v>
      </c>
    </row>
    <row r="180" spans="3:17" ht="15.5" x14ac:dyDescent="0.35">
      <c r="C180" t="s">
        <v>205</v>
      </c>
      <c r="I180" s="5">
        <v>421000000000</v>
      </c>
      <c r="J180" s="5">
        <v>388000000000</v>
      </c>
      <c r="K180" s="5">
        <v>359000000000</v>
      </c>
      <c r="L180" s="5">
        <v>395000000000</v>
      </c>
      <c r="M180" s="5">
        <v>727000000000</v>
      </c>
      <c r="N180" s="5">
        <v>685000000000</v>
      </c>
    </row>
    <row r="181" spans="3:17" ht="15.5" x14ac:dyDescent="0.35">
      <c r="C181" t="s">
        <v>26</v>
      </c>
      <c r="I181" s="5">
        <v>476000000000</v>
      </c>
      <c r="J181" s="5">
        <v>429000000000</v>
      </c>
      <c r="K181" s="5">
        <v>449000000000</v>
      </c>
      <c r="L181" s="5">
        <v>831000000000</v>
      </c>
      <c r="M181" s="5">
        <v>735000000000</v>
      </c>
      <c r="N181" s="5">
        <v>690000000000</v>
      </c>
      <c r="O181" s="5">
        <v>5000000000</v>
      </c>
      <c r="P181" s="5">
        <v>3000000000</v>
      </c>
      <c r="Q181" s="5">
        <v>2000000000</v>
      </c>
    </row>
    <row r="182" spans="3:17" ht="15.5" x14ac:dyDescent="0.35">
      <c r="C182" t="s">
        <v>23</v>
      </c>
      <c r="I182" s="5">
        <v>-606000000000</v>
      </c>
      <c r="J182" s="5">
        <v>-382000000000</v>
      </c>
      <c r="K182" s="5">
        <v>-221000000000</v>
      </c>
      <c r="L182" s="5">
        <v>-189000000000</v>
      </c>
      <c r="M182" s="5">
        <v>-34000000000</v>
      </c>
      <c r="N182" s="5">
        <v>170000000000</v>
      </c>
      <c r="O182" s="5">
        <v>-486000000000</v>
      </c>
      <c r="P182" s="5">
        <v>-554000000000</v>
      </c>
      <c r="Q182" s="5">
        <v>-172000000000</v>
      </c>
    </row>
    <row r="183" spans="3:17" ht="15.5" x14ac:dyDescent="0.35">
      <c r="C183" t="s">
        <v>206</v>
      </c>
      <c r="I183" s="5">
        <v>895000000000</v>
      </c>
      <c r="J183" s="5">
        <v>716000000000</v>
      </c>
      <c r="K183" s="5">
        <v>553000000000</v>
      </c>
      <c r="L183" s="5">
        <v>461000000000</v>
      </c>
      <c r="M183" s="5">
        <v>656000000000</v>
      </c>
      <c r="N183" s="5">
        <v>465000000000</v>
      </c>
      <c r="O183" s="5">
        <v>439000000000</v>
      </c>
      <c r="P183" s="5">
        <v>565000000000</v>
      </c>
      <c r="Q183" s="5">
        <v>147000000000</v>
      </c>
    </row>
    <row r="184" spans="3:17" ht="15.5" x14ac:dyDescent="0.35">
      <c r="C184" t="s">
        <v>207</v>
      </c>
      <c r="I184" s="5">
        <v>423000000000</v>
      </c>
      <c r="J184" s="5">
        <v>380000000000</v>
      </c>
      <c r="K184" s="5">
        <v>249000000000</v>
      </c>
      <c r="L184" s="5">
        <v>344000000000</v>
      </c>
      <c r="M184" s="5">
        <v>305000000000</v>
      </c>
      <c r="N184" s="5">
        <v>159000000000</v>
      </c>
      <c r="O184" s="5">
        <v>163000000000</v>
      </c>
      <c r="P184" s="5">
        <v>-130000000000</v>
      </c>
      <c r="Q184" s="5">
        <v>187000000000</v>
      </c>
    </row>
    <row r="185" spans="3:17" ht="15.5" x14ac:dyDescent="0.35">
      <c r="C185" t="s">
        <v>208</v>
      </c>
      <c r="I185" s="5">
        <v>-7000000000</v>
      </c>
      <c r="J185" s="5">
        <v>-25000000000</v>
      </c>
      <c r="K185" s="5">
        <v>-27000000000</v>
      </c>
      <c r="L185" s="5">
        <v>-33000000000</v>
      </c>
      <c r="M185" s="5">
        <v>-45000000000</v>
      </c>
      <c r="N185" s="5">
        <v>-19000000000</v>
      </c>
      <c r="O185" s="5">
        <v>-126000000000</v>
      </c>
      <c r="P185" s="5">
        <v>-185000000000</v>
      </c>
      <c r="Q185" s="5">
        <v>-36000000000</v>
      </c>
    </row>
    <row r="186" spans="3:17" ht="15.5" x14ac:dyDescent="0.35">
      <c r="C186" t="s">
        <v>15</v>
      </c>
      <c r="I186" s="5">
        <v>416000000000</v>
      </c>
      <c r="J186" s="5">
        <v>355000000000</v>
      </c>
      <c r="K186" s="5">
        <v>222000000000</v>
      </c>
      <c r="L186" s="5">
        <v>311000000000</v>
      </c>
      <c r="M186" s="5">
        <v>261000000000</v>
      </c>
      <c r="N186" s="5">
        <v>140000000000</v>
      </c>
      <c r="O186" s="5">
        <v>37000000000</v>
      </c>
      <c r="P186" s="5">
        <v>-314000000000</v>
      </c>
      <c r="Q186" s="5">
        <v>151000000000</v>
      </c>
    </row>
    <row r="187" spans="3:17" ht="15.5" x14ac:dyDescent="0.35">
      <c r="C187" t="s">
        <v>17</v>
      </c>
      <c r="I187" s="6">
        <v>228.72</v>
      </c>
      <c r="J187" s="6">
        <v>195.41</v>
      </c>
      <c r="K187" s="6">
        <v>122.02</v>
      </c>
      <c r="L187" s="6">
        <v>171.07</v>
      </c>
      <c r="M187" s="6">
        <v>143.31</v>
      </c>
      <c r="N187" s="6">
        <v>77.069999999999993</v>
      </c>
      <c r="O187" s="6">
        <v>20.420000000000002</v>
      </c>
      <c r="P187" s="6">
        <v>-172.86</v>
      </c>
      <c r="Q187" s="6">
        <v>151489.42000000001</v>
      </c>
    </row>
  </sheetData>
  <pageMargins left="0.7" right="0.7" top="0.75" bottom="0.75" header="0.3" footer="0.3"/>
  <ignoredErrors>
    <ignoredError sqref="A1:Q18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2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402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403</v>
      </c>
      <c r="D2" s="2" vm="64">
        <f ca="1">IFERROR(_xlfn.STOCKHISTORY("XIDX:" &amp; $C$1, D3, , 0, 0, 1), "Libur")</f>
        <v>1990</v>
      </c>
      <c r="E2" s="2" vm="65">
        <f ca="1">IFERROR(_xlfn.STOCKHISTORY("XIDX:" &amp; $C$1, E3, , 0, 0, 1), "Libur")</f>
        <v>860</v>
      </c>
      <c r="H2" s="2" vm="65">
        <f ca="1">IFERROR(INDEX(D2:G2,COUNT(D2:G2)),"")</f>
        <v>860</v>
      </c>
      <c r="I2" s="2" vm="66">
        <f t="shared" ref="I2:Q2" ca="1" si="0">IFERROR(_xlfn.STOCKHISTORY("XIDX:" &amp; $C$1, I1, , 0, 0, 1), "Libur")</f>
        <v>6098.0119999999997</v>
      </c>
      <c r="J2" s="2" vm="67">
        <f t="shared" ca="1" si="0"/>
        <v>692.572</v>
      </c>
      <c r="K2" s="2" vm="68">
        <f t="shared" ca="1" si="0"/>
        <v>672.30160000000001</v>
      </c>
      <c r="L2" s="2" vm="69">
        <f t="shared" ca="1" si="0"/>
        <v>743.24800000000005</v>
      </c>
      <c r="M2" s="2" vm="70">
        <f t="shared" ca="1" si="0"/>
        <v>258.10980000000001</v>
      </c>
      <c r="N2" s="2" vm="71">
        <f t="shared" ca="1" si="0"/>
        <v>286.48829999999998</v>
      </c>
      <c r="O2" s="2" vm="72">
        <f t="shared" ca="1" si="0"/>
        <v>408.78640000000001</v>
      </c>
      <c r="P2" s="2" vm="73">
        <f t="shared" ca="1" si="0"/>
        <v>341.21839999999997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114391552081</v>
      </c>
      <c r="E4" s="2">
        <f>IFERROR(INDEX(E51:E500,MATCH($C$4,$C$51:$C$500,0)),"")</f>
        <v>173106436459</v>
      </c>
      <c r="H4" s="2">
        <f>IFERROR(SUM(D4:G4)*(4/MAX(1,COUNT(D4:G4))),"")</f>
        <v>574995977080</v>
      </c>
      <c r="I4" s="2">
        <f t="shared" ref="I4:Q4" si="1">IFERROR(INDEX(I51:I500,MATCH($C$4,$C$51:$C$500,0)),"")</f>
        <v>410719479745</v>
      </c>
      <c r="J4" s="2">
        <f t="shared" si="1"/>
        <v>365587667602</v>
      </c>
      <c r="K4" s="2">
        <f t="shared" si="1"/>
        <v>279072020902</v>
      </c>
      <c r="L4" s="2">
        <f t="shared" si="1"/>
        <v>319782354630</v>
      </c>
      <c r="M4" s="2">
        <f t="shared" si="1"/>
        <v>249103324854</v>
      </c>
      <c r="N4" s="2">
        <f t="shared" si="1"/>
        <v>155372926625</v>
      </c>
      <c r="O4" s="2">
        <f t="shared" si="1"/>
        <v>258598010674</v>
      </c>
      <c r="P4" s="2">
        <f t="shared" si="1"/>
        <v>251190687395</v>
      </c>
      <c r="Q4" s="2">
        <f t="shared" si="1"/>
        <v>229955620274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26341767270</v>
      </c>
      <c r="E5" s="2">
        <f>IFERROR(INDEX(E51:E500,MATCH($C$5,$C$51:$C$500,0)),"")</f>
        <v>97161354304</v>
      </c>
      <c r="H5" s="2">
        <f>IFERROR(SUM(D5:G5)*(4/MAX(1,COUNT(D5:G5))),"")</f>
        <v>247006243148</v>
      </c>
      <c r="I5" s="2">
        <f t="shared" ref="I5:Q5" si="2">IFERROR(INDEX(I51:I500,MATCH($C$5,$C$51:$C$500,0)),"")</f>
        <v>87125226200</v>
      </c>
      <c r="J5" s="2">
        <f t="shared" si="2"/>
        <v>37402779740</v>
      </c>
      <c r="K5" s="2">
        <f t="shared" si="2"/>
        <v>13250029224</v>
      </c>
      <c r="L5" s="2">
        <f t="shared" si="2"/>
        <v>37877588985</v>
      </c>
      <c r="M5" s="2">
        <f t="shared" si="2"/>
        <v>51249837984</v>
      </c>
      <c r="N5" s="2">
        <f t="shared" si="2"/>
        <v>-23969245720</v>
      </c>
      <c r="O5" s="2">
        <f t="shared" si="2"/>
        <v>13480475136</v>
      </c>
      <c r="P5" s="2">
        <f t="shared" si="2"/>
        <v>90830194610</v>
      </c>
      <c r="Q5" s="2">
        <f t="shared" si="2"/>
        <v>16123886785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3471089491230</v>
      </c>
      <c r="E6" s="2">
        <f>IFERROR(INDEX(E51:E500,MATCH($C$6,$C$51:$C$500,0)),"")</f>
        <v>3388475855058</v>
      </c>
      <c r="H6" s="2">
        <f>IFERROR(INDEX(D6:G6,COUNT(D6:G6)),"")</f>
        <v>3388475855058</v>
      </c>
      <c r="I6" s="2">
        <f t="shared" ref="I6:Q6" si="3">IFERROR(INDEX(I51:I500,MATCH($C$6,$C$51:$C$500,0)),"")</f>
        <v>2775093397256</v>
      </c>
      <c r="J6" s="2">
        <f t="shared" si="3"/>
        <v>2607994825717</v>
      </c>
      <c r="K6" s="2">
        <f t="shared" si="3"/>
        <v>2437998541065</v>
      </c>
      <c r="L6" s="2">
        <f t="shared" si="3"/>
        <v>2301416113796</v>
      </c>
      <c r="M6" s="2">
        <f t="shared" si="3"/>
        <v>2265798584647</v>
      </c>
      <c r="N6" s="2">
        <f t="shared" si="3"/>
        <v>1837673057173</v>
      </c>
      <c r="O6" s="2">
        <f t="shared" si="3"/>
        <v>1883091551246</v>
      </c>
      <c r="P6" s="2">
        <f t="shared" si="3"/>
        <v>1862866358177</v>
      </c>
      <c r="Q6" s="2">
        <f t="shared" si="3"/>
        <v>1450762590527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16.2</v>
      </c>
      <c r="E7" s="3">
        <f>IFERROR(INDEX(E51:E500,MATCH($C$7,$C$51:$C$500,0))/1000000000,"")</f>
        <v>16.2</v>
      </c>
      <c r="H7" s="3">
        <f>IFERROR(INDEX(D7:G7,COUNT(D7:G7)),"")</f>
        <v>16.2</v>
      </c>
      <c r="I7" s="3">
        <f t="shared" ref="I7:Q7" si="4">IFERROR(INDEX(I51:I500,MATCH($C$7,$C$51:$C$500,0))/1000000000,"")</f>
        <v>10.95</v>
      </c>
      <c r="J7" s="3">
        <f t="shared" si="4"/>
        <v>10.95</v>
      </c>
      <c r="K7" s="3">
        <f t="shared" si="4"/>
        <v>10.95</v>
      </c>
      <c r="L7" s="3">
        <f t="shared" si="4"/>
        <v>10.95</v>
      </c>
      <c r="M7" s="3">
        <f t="shared" si="4"/>
        <v>10.95</v>
      </c>
      <c r="N7" s="3">
        <f t="shared" si="4"/>
        <v>9.9499999999999993</v>
      </c>
      <c r="O7" s="3">
        <f t="shared" si="4"/>
        <v>9.9499999999999993</v>
      </c>
      <c r="P7" s="3">
        <f t="shared" si="4"/>
        <v>9.9499999999999993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48000000000</v>
      </c>
      <c r="E8" s="2">
        <f>IFERROR(INDEX(E51:E500,MATCH("Free cash flow (Quarter)",$C$51:$C$500,0)),"")</f>
        <v>27000000000</v>
      </c>
      <c r="H8" s="2">
        <f>IFERROR(INDEX(D8:G8,COUNT(D8:G8)),"")</f>
        <v>27000000000</v>
      </c>
      <c r="I8" s="2">
        <f t="shared" ref="I8:Q8" si="5">IFERROR(INDEX(I51:I500,MATCH($C$8,$C$51:$C$500,0)),"")</f>
        <v>-124000000000</v>
      </c>
      <c r="J8" s="2">
        <f t="shared" si="5"/>
        <v>6000000000</v>
      </c>
      <c r="K8" s="2">
        <f t="shared" si="5"/>
        <v>-84000000000</v>
      </c>
      <c r="L8" s="2">
        <f t="shared" si="5"/>
        <v>-2000000000</v>
      </c>
      <c r="M8" s="2">
        <f t="shared" si="5"/>
        <v>-108000000000</v>
      </c>
      <c r="N8" s="2">
        <f t="shared" si="5"/>
        <v>-131000000000</v>
      </c>
      <c r="O8" s="2">
        <f t="shared" si="5"/>
        <v>-87000000000</v>
      </c>
      <c r="P8" s="2">
        <f t="shared" si="5"/>
        <v>-190000000000</v>
      </c>
      <c r="Q8" s="2">
        <f t="shared" si="5"/>
        <v>-212000000000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2.95</v>
      </c>
      <c r="E9" s="3">
        <f>IFERROR(INDEX(E51:E500,MATCH("Free cash flow per share (Quarter)",$C$51:$C$500,0)),"")</f>
        <v>1.67</v>
      </c>
      <c r="H9" s="3">
        <f>IFERROR(INDEX(D9:G9,COUNT(D9:G9)),"")</f>
        <v>1.67</v>
      </c>
      <c r="I9" s="3">
        <f t="shared" ref="I9:Q9" si="6">IFERROR(INDEX(I51:I500,MATCH($C$9,$C$51:$C$500,0)),"")</f>
        <v>-11.34</v>
      </c>
      <c r="J9" s="3">
        <f t="shared" si="6"/>
        <v>0.52</v>
      </c>
      <c r="K9" s="3">
        <f t="shared" si="6"/>
        <v>-7.64</v>
      </c>
      <c r="L9" s="3">
        <f t="shared" si="6"/>
        <v>-0.22</v>
      </c>
      <c r="M9" s="3">
        <f t="shared" si="6"/>
        <v>-9.91</v>
      </c>
      <c r="N9" s="3">
        <f t="shared" si="6"/>
        <v>-13.19</v>
      </c>
      <c r="O9" s="3">
        <f t="shared" si="6"/>
        <v>-8.76</v>
      </c>
      <c r="P9" s="3">
        <f t="shared" si="6"/>
        <v>-19.14</v>
      </c>
      <c r="Q9" s="3">
        <f t="shared" si="6"/>
        <v>-337387.06</v>
      </c>
    </row>
    <row r="10" spans="1:17" ht="15.5" x14ac:dyDescent="0.35">
      <c r="C10" t="s">
        <v>18</v>
      </c>
      <c r="D10" s="3">
        <f ca="1">IFERROR(IF(D9=0,"",D2/D9),"")</f>
        <v>674.57627118644064</v>
      </c>
      <c r="E10" s="3">
        <f ca="1">IFERROR(IF(E9=0,"",E2/E9),"")</f>
        <v>514.97005988023955</v>
      </c>
      <c r="I10" s="3">
        <f t="shared" ref="I10:Q10" ca="1" si="7">IFERROR(IF(I9=0,"",I2/I9),"")</f>
        <v>-537.74356261022922</v>
      </c>
      <c r="J10" s="3">
        <f t="shared" ca="1" si="7"/>
        <v>1331.8692307692306</v>
      </c>
      <c r="K10" s="3">
        <f t="shared" ca="1" si="7"/>
        <v>-87.997591623036655</v>
      </c>
      <c r="L10" s="3">
        <f t="shared" ca="1" si="7"/>
        <v>-3378.4</v>
      </c>
      <c r="M10" s="3">
        <f t="shared" ca="1" si="7"/>
        <v>-26.045388496468213</v>
      </c>
      <c r="N10" s="3">
        <f t="shared" ca="1" si="7"/>
        <v>-21.720113722517059</v>
      </c>
      <c r="O10" s="3">
        <f t="shared" ca="1" si="7"/>
        <v>-46.665114155251146</v>
      </c>
      <c r="P10" s="3">
        <f t="shared" ca="1" si="7"/>
        <v>-17.827502612330196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258576605054</v>
      </c>
      <c r="E11" s="2">
        <f>IFERROR(INDEX(E51:E500,MATCH($C$11,$C$51:$C$500,0)),"")</f>
        <v>194241618429</v>
      </c>
      <c r="H11" s="2">
        <f>IFERROR(INDEX(D11:G11,COUNT(D11:G11)),"")</f>
        <v>194241618429</v>
      </c>
      <c r="I11" s="2">
        <f t="shared" ref="I11:Q11" si="8">IFERROR(INDEX(I51:I500,MATCH($C$11,$C$51:$C$500,0)),"")</f>
        <v>157457165079</v>
      </c>
      <c r="J11" s="2">
        <f t="shared" si="8"/>
        <v>258277639668</v>
      </c>
      <c r="K11" s="2">
        <f t="shared" si="8"/>
        <v>240425270385</v>
      </c>
      <c r="L11" s="2">
        <f t="shared" si="8"/>
        <v>284517902936</v>
      </c>
      <c r="M11" s="2">
        <f t="shared" si="8"/>
        <v>331983367036</v>
      </c>
      <c r="N11" s="2">
        <f t="shared" si="8"/>
        <v>86893436986</v>
      </c>
      <c r="O11" s="2">
        <f t="shared" si="8"/>
        <v>191492005788</v>
      </c>
      <c r="P11" s="2">
        <f t="shared" si="8"/>
        <v>269560883477</v>
      </c>
      <c r="Q11" s="2">
        <f t="shared" si="8"/>
        <v>101160959950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405000000000</v>
      </c>
      <c r="E12" s="2">
        <f>IFERROR(INDEX(E51:E500,MATCH("Net Debt (Quarter)",$C$51:$C$500,0)),"")</f>
        <v>433000000000</v>
      </c>
      <c r="H12" s="2">
        <f>IFERROR(INDEX(D12:G12,COUNT(D12:G12)),"")</f>
        <v>433000000000</v>
      </c>
      <c r="I12" s="2">
        <f t="shared" ref="I12:Q12" si="9">IFERROR(INDEX(I51:I500,MATCH($C$12,$C$51:$C$500,0)),"")</f>
        <v>454000000000</v>
      </c>
      <c r="J12" s="2">
        <f t="shared" si="9"/>
        <v>310000000000</v>
      </c>
      <c r="K12" s="2">
        <f t="shared" si="9"/>
        <v>290000000000</v>
      </c>
      <c r="L12" s="2">
        <f t="shared" si="9"/>
        <v>-55000000000</v>
      </c>
      <c r="M12" s="2">
        <f t="shared" si="9"/>
        <v>-124000000000</v>
      </c>
      <c r="N12" s="2">
        <f t="shared" si="9"/>
        <v>202000000000</v>
      </c>
      <c r="O12" s="2">
        <f t="shared" si="9"/>
        <v>99000000000</v>
      </c>
      <c r="P12" s="2">
        <f t="shared" si="9"/>
        <v>21000000000</v>
      </c>
      <c r="Q12" s="2">
        <f t="shared" si="9"/>
        <v>130000000000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663000000000</v>
      </c>
      <c r="E13" s="2">
        <f>IFERROR(INDEX(E51:E500,MATCH("Total Debt (Quarter)",$C$51:$C$500,0)),"")</f>
        <v>628000000000</v>
      </c>
      <c r="H13" s="2">
        <f>IFERROR(INDEX(D13:G13,COUNT(D13:G13)),"")</f>
        <v>628000000000</v>
      </c>
      <c r="I13" s="2">
        <f t="shared" ref="I13:Q13" si="10">IFERROR(INDEX(I51:I500,MATCH($C$13,$C$51:$C$500,0)),"")</f>
        <v>612000000000</v>
      </c>
      <c r="J13" s="2">
        <f t="shared" si="10"/>
        <v>569000000000</v>
      </c>
      <c r="K13" s="2">
        <f t="shared" si="10"/>
        <v>531000000000</v>
      </c>
      <c r="L13" s="2">
        <f t="shared" si="10"/>
        <v>230000000000</v>
      </c>
      <c r="M13" s="2">
        <f t="shared" si="10"/>
        <v>208000000000</v>
      </c>
      <c r="N13" s="2">
        <f t="shared" si="10"/>
        <v>289000000000</v>
      </c>
      <c r="O13" s="2">
        <f t="shared" si="10"/>
        <v>291000000000</v>
      </c>
      <c r="P13" s="2">
        <f t="shared" si="10"/>
        <v>291000000000</v>
      </c>
      <c r="Q13" s="2">
        <f t="shared" si="10"/>
        <v>231000000000</v>
      </c>
    </row>
    <row r="14" spans="1:17" ht="15.5" x14ac:dyDescent="0.35">
      <c r="C14" t="s">
        <v>27</v>
      </c>
      <c r="D14" s="2">
        <f>IFERROR(INDEX(D51:D500,MATCH($C$14,$C$51:$C$500,0)),"")</f>
        <v>-4871663708</v>
      </c>
      <c r="E14" s="2">
        <f>IFERROR(INDEX(E51:E500,MATCH($C$14,$C$51:$C$500,0)),"")</f>
        <v>-4898563357</v>
      </c>
      <c r="H14" s="2">
        <f>IFERROR(SUM(D14:G14)*(4/MAX(1,COUNT(D14:G14))),"")</f>
        <v>-19540454130</v>
      </c>
      <c r="I14" s="2">
        <f t="shared" ref="I14:Q14" si="11">IFERROR(INDEX(I51:I500,MATCH($C$14,$C$51:$C$500,0)),"")</f>
        <v>-21468073293</v>
      </c>
      <c r="J14" s="2">
        <f t="shared" si="11"/>
        <v>-19287140380</v>
      </c>
      <c r="K14" s="2">
        <f t="shared" si="11"/>
        <v>-18607212698</v>
      </c>
      <c r="L14" s="2">
        <f t="shared" si="11"/>
        <v>-13325555528</v>
      </c>
      <c r="M14" s="2">
        <f t="shared" si="11"/>
        <v>-17563055455</v>
      </c>
      <c r="N14" s="2">
        <f t="shared" si="11"/>
        <v>-23962910972</v>
      </c>
      <c r="O14" s="2">
        <f t="shared" si="11"/>
        <v>-19723324314</v>
      </c>
      <c r="P14" s="2">
        <f t="shared" si="11"/>
        <v>-21970413929</v>
      </c>
      <c r="Q14" s="2">
        <f t="shared" si="11"/>
        <v>-23811182236</v>
      </c>
    </row>
    <row r="15" spans="1:17" ht="15.5" x14ac:dyDescent="0.35">
      <c r="C15" t="s">
        <v>28</v>
      </c>
      <c r="D15" s="2">
        <f>IFERROR(INDEX(D51:D500,MATCH($C$15,$C$51:$C$500,0)),"")</f>
        <v>-2443356683</v>
      </c>
      <c r="E15" s="2">
        <f>IFERROR(INDEX(E51:E500,MATCH($C$15,$C$51:$C$500,0)),"")</f>
        <v>-3075229553</v>
      </c>
      <c r="H15" s="2">
        <f>IFERROR(SUM(D15:G15)*(4/MAX(1,COUNT(D15:G15))),"")</f>
        <v>-11037172472</v>
      </c>
      <c r="I15" s="2">
        <f t="shared" ref="I15:Q15" si="12">IFERROR(INDEX(I51:I500,MATCH($C$15,$C$51:$C$500,0)),"")</f>
        <v>-13685488823</v>
      </c>
      <c r="J15" s="2">
        <f t="shared" si="12"/>
        <v>-11512232797</v>
      </c>
      <c r="K15" s="2">
        <f t="shared" si="12"/>
        <v>-6902059791</v>
      </c>
      <c r="L15" s="2">
        <f t="shared" si="12"/>
        <v>-8909658748</v>
      </c>
      <c r="M15" s="2">
        <f t="shared" si="12"/>
        <v>-6336886306</v>
      </c>
      <c r="N15" s="2">
        <f t="shared" si="12"/>
        <v>-3249726947</v>
      </c>
      <c r="O15" s="2">
        <f t="shared" si="12"/>
        <v>-5902644257</v>
      </c>
      <c r="P15" s="2">
        <f t="shared" si="12"/>
        <v>-5271032973</v>
      </c>
      <c r="Q15" s="2">
        <f t="shared" si="12"/>
        <v>-6758442357</v>
      </c>
    </row>
    <row r="16" spans="1:17" ht="15.5" x14ac:dyDescent="0.35">
      <c r="C16" t="s">
        <v>29</v>
      </c>
      <c r="D16" s="2">
        <f>IFERROR(INDEX(D51:D500,MATCH($C$16,$C$51:$C$500,0)),"")</f>
        <v>19343575172</v>
      </c>
      <c r="E16" s="2">
        <f>IFERROR(INDEX(E51:E500,MATCH($C$16,$C$51:$C$500,0)),"")</f>
        <v>63673112326</v>
      </c>
      <c r="H16" s="2">
        <f>IFERROR(SUM(D16:G16)*(4/MAX(1,COUNT(D16:G16))),"")</f>
        <v>166033374996</v>
      </c>
      <c r="I16" s="2">
        <f t="shared" ref="I16:Q16" si="13">IFERROR(INDEX(I51:I500,MATCH($C$16,$C$51:$C$500,0)),"")</f>
        <v>105898771398</v>
      </c>
      <c r="J16" s="2">
        <f t="shared" si="13"/>
        <v>46318943076</v>
      </c>
      <c r="K16" s="2">
        <f t="shared" si="13"/>
        <v>21692783309</v>
      </c>
      <c r="L16" s="2">
        <f t="shared" si="13"/>
        <v>44755418474</v>
      </c>
      <c r="M16" s="2">
        <f t="shared" si="13"/>
        <v>47302366631</v>
      </c>
      <c r="N16" s="2">
        <f t="shared" si="13"/>
        <v>-35897031200</v>
      </c>
      <c r="O16" s="2">
        <f t="shared" si="13"/>
        <v>12620875932</v>
      </c>
      <c r="P16" s="2">
        <f t="shared" si="13"/>
        <v>96800110838</v>
      </c>
      <c r="Q16" s="2">
        <f t="shared" si="13"/>
        <v>18951912367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32238000000000</v>
      </c>
      <c r="E20" s="2">
        <f ca="1">IFERROR(E21*E2,"")</f>
        <v>13932000000000</v>
      </c>
      <c r="H20" s="2">
        <f t="shared" ref="H20:Q20" ca="1" si="14">IFERROR(H21*H2,"")</f>
        <v>13932000000000</v>
      </c>
      <c r="I20" s="2">
        <f t="shared" ca="1" si="14"/>
        <v>66773231400000</v>
      </c>
      <c r="J20" s="2">
        <f t="shared" ca="1" si="14"/>
        <v>7583663400000</v>
      </c>
      <c r="K20" s="2">
        <f t="shared" ca="1" si="14"/>
        <v>7361702520000</v>
      </c>
      <c r="L20" s="2">
        <f t="shared" ca="1" si="14"/>
        <v>8138565600000.001</v>
      </c>
      <c r="M20" s="2">
        <f t="shared" ca="1" si="14"/>
        <v>2826302310000</v>
      </c>
      <c r="N20" s="2">
        <f t="shared" ca="1" si="14"/>
        <v>2850558585000</v>
      </c>
      <c r="O20" s="2">
        <f t="shared" ca="1" si="14"/>
        <v>4067424680000</v>
      </c>
      <c r="P20" s="2">
        <f t="shared" ca="1" si="14"/>
        <v>3395123079999.9995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16200000000</v>
      </c>
      <c r="E21" s="2">
        <f>IFERROR(INDEX(E51:E500,MATCH($C$7,$C$51:$C$500,0)),"")</f>
        <v>16200000000</v>
      </c>
      <c r="H21" s="2">
        <f>IFERROR(INDEX(D21:G21,COUNT(D21:G21)),"")</f>
        <v>16200000000</v>
      </c>
      <c r="I21" s="2">
        <f t="shared" ref="I21:Q21" si="15">IFERROR(INDEX(I51:I500,MATCH($C$7,$C$51:$C$500,0)),"")</f>
        <v>10950000000</v>
      </c>
      <c r="J21" s="2">
        <f t="shared" si="15"/>
        <v>10950000000</v>
      </c>
      <c r="K21" s="2">
        <f t="shared" si="15"/>
        <v>10950000000</v>
      </c>
      <c r="L21" s="2">
        <f t="shared" si="15"/>
        <v>10950000000</v>
      </c>
      <c r="M21" s="2">
        <f t="shared" si="15"/>
        <v>10950000000</v>
      </c>
      <c r="N21" s="2">
        <f t="shared" si="15"/>
        <v>9950000000</v>
      </c>
      <c r="O21" s="2">
        <f t="shared" si="15"/>
        <v>9950000000</v>
      </c>
      <c r="P21" s="2">
        <f t="shared" si="15"/>
        <v>9950000000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0.75889046757666989</v>
      </c>
      <c r="E23" s="3">
        <f>IFERROR(E5/E6*100,"")</f>
        <v>2.8674058325948115</v>
      </c>
      <c r="H23" s="3">
        <f t="shared" ref="H23:Q23" si="16">IFERROR(H5/H6*100,"")</f>
        <v>7.2895972618276792</v>
      </c>
      <c r="I23" s="3">
        <f t="shared" si="16"/>
        <v>3.1395421244614337</v>
      </c>
      <c r="J23" s="3">
        <f t="shared" si="16"/>
        <v>1.4341585102538339</v>
      </c>
      <c r="K23" s="3">
        <f t="shared" si="16"/>
        <v>0.54347978478329773</v>
      </c>
      <c r="L23" s="3">
        <f t="shared" si="16"/>
        <v>1.6458383496117952</v>
      </c>
      <c r="M23" s="3">
        <f t="shared" si="16"/>
        <v>2.2618885160961675</v>
      </c>
      <c r="N23" s="3">
        <f t="shared" si="16"/>
        <v>-1.3043259042429067</v>
      </c>
      <c r="O23" s="3">
        <f t="shared" si="16"/>
        <v>0.71586934406244174</v>
      </c>
      <c r="P23" s="3">
        <f t="shared" si="16"/>
        <v>4.8758298850211874</v>
      </c>
      <c r="Q23" s="3">
        <f t="shared" si="16"/>
        <v>1.1114076755413771</v>
      </c>
    </row>
    <row r="24" spans="1:17" ht="15.5" x14ac:dyDescent="0.35">
      <c r="C24" t="s">
        <v>47</v>
      </c>
      <c r="D24" s="4">
        <f>IFERROR(_xlfn.RRI(5,I23,D23),"")</f>
        <v>-0.2472295602180854</v>
      </c>
      <c r="E24" s="4">
        <f>IFERROR(_xlfn.RRI(5,J23,E23),"")</f>
        <v>0.14862536354766509</v>
      </c>
      <c r="H24" s="4">
        <f t="shared" ref="H24:Q24" si="17">IFERROR(_xlfn.RRI(5,M23,H23),"")</f>
        <v>0.26370722316732542</v>
      </c>
      <c r="I24" s="4" t="str">
        <f t="shared" si="17"/>
        <v/>
      </c>
      <c r="J24" s="4">
        <f t="shared" si="17"/>
        <v>0.14908638228751037</v>
      </c>
      <c r="K24" s="4">
        <f t="shared" si="17"/>
        <v>-0.35519711792605613</v>
      </c>
      <c r="L24" s="4">
        <f t="shared" si="17"/>
        <v>8.1689856539481909E-2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7.97</v>
      </c>
      <c r="J25" s="3">
        <f t="shared" si="18"/>
        <v>3.41</v>
      </c>
      <c r="K25" s="3">
        <f t="shared" si="18"/>
        <v>1.19</v>
      </c>
      <c r="L25" s="3">
        <f t="shared" si="18"/>
        <v>3.37</v>
      </c>
      <c r="M25" s="3">
        <f t="shared" si="18"/>
        <v>4.63</v>
      </c>
      <c r="N25" s="3">
        <f t="shared" si="18"/>
        <v>-2.39</v>
      </c>
      <c r="O25" s="3">
        <f t="shared" si="18"/>
        <v>1.35</v>
      </c>
      <c r="P25" s="3">
        <f t="shared" si="18"/>
        <v>9.11</v>
      </c>
      <c r="Q25" s="3">
        <f t="shared" si="18"/>
        <v>25656.35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>
        <f t="shared" si="19"/>
        <v>0.20360538491274616</v>
      </c>
      <c r="K26" s="4">
        <f t="shared" si="19"/>
        <v>-0.33441164214376817</v>
      </c>
      <c r="L26" s="4">
        <f t="shared" si="19"/>
        <v>-0.83262638130987088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7.0612069185802468</v>
      </c>
      <c r="E27" s="3">
        <f>IFERROR(E4/E21,"")</f>
        <v>10.685582497469136</v>
      </c>
      <c r="H27" s="3">
        <f t="shared" ref="H27:Q27" si="20">IFERROR(H4/H21,"")</f>
        <v>35.493578832098763</v>
      </c>
      <c r="I27" s="3">
        <f t="shared" si="20"/>
        <v>37.508628287214613</v>
      </c>
      <c r="J27" s="3">
        <f t="shared" si="20"/>
        <v>33.387001607488585</v>
      </c>
      <c r="K27" s="3">
        <f t="shared" si="20"/>
        <v>25.48602930611872</v>
      </c>
      <c r="L27" s="3">
        <f t="shared" si="20"/>
        <v>29.203868002739725</v>
      </c>
      <c r="M27" s="3">
        <f t="shared" si="20"/>
        <v>22.749162087123288</v>
      </c>
      <c r="N27" s="3">
        <f t="shared" si="20"/>
        <v>15.615369510050252</v>
      </c>
      <c r="O27" s="3">
        <f t="shared" si="20"/>
        <v>25.989749816482412</v>
      </c>
      <c r="P27" s="3">
        <f t="shared" si="20"/>
        <v>25.24529521557789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-0.28393977406667514</v>
      </c>
      <c r="E28" s="4">
        <f>IFERROR(_xlfn.RRI(5,J27,E27),"")</f>
        <v>-0.20375969629177093</v>
      </c>
      <c r="H28" s="4">
        <f t="shared" ref="H28:Q28" si="21">IFERROR(_xlfn.RRI(5,M27,H27),"")</f>
        <v>9.3042068804891853E-2</v>
      </c>
      <c r="I28" s="4">
        <f t="shared" si="21"/>
        <v>0.19155963657806296</v>
      </c>
      <c r="J28" s="4">
        <f t="shared" si="21"/>
        <v>5.1368748930264108E-2</v>
      </c>
      <c r="K28" s="4">
        <f t="shared" si="21"/>
        <v>1.8999268614405818E-3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1.3372434017595307</v>
      </c>
      <c r="J29" s="4">
        <f t="shared" si="22"/>
        <v>1.8655462184873952</v>
      </c>
      <c r="K29" s="4">
        <f t="shared" si="22"/>
        <v>-0.64688427299703266</v>
      </c>
      <c r="L29" s="4">
        <f t="shared" si="22"/>
        <v>-0.2721382289416846</v>
      </c>
      <c r="M29" s="4">
        <f t="shared" si="22"/>
        <v>-2.9372384937238492</v>
      </c>
      <c r="N29" s="4">
        <f t="shared" si="22"/>
        <v>-2.7703703703703701</v>
      </c>
      <c r="O29" s="4">
        <f t="shared" si="22"/>
        <v>-0.85181119648737658</v>
      </c>
      <c r="P29" s="4">
        <f t="shared" si="22"/>
        <v>-0.99964492221223988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-5.372229130017827E-2</v>
      </c>
      <c r="I30" s="4">
        <f t="shared" si="23"/>
        <v>0.12345003987424738</v>
      </c>
      <c r="J30" s="4">
        <f t="shared" si="23"/>
        <v>0.31001189736029178</v>
      </c>
      <c r="K30" s="4">
        <f t="shared" si="23"/>
        <v>-0.12730637928757316</v>
      </c>
      <c r="L30" s="4">
        <f t="shared" si="23"/>
        <v>0.28373378724440995</v>
      </c>
      <c r="M30" s="4">
        <f t="shared" si="23"/>
        <v>0.45684430153776612</v>
      </c>
      <c r="N30" s="4">
        <f t="shared" si="23"/>
        <v>-0.39917199587095842</v>
      </c>
      <c r="O30" s="4">
        <f t="shared" si="23"/>
        <v>2.9488845131236487E-2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172.72</v>
      </c>
      <c r="E32" s="3">
        <f>IFERROR(INDEX(E51:E500,MATCH($A$32,$C$51:$C$500,0)),"")</f>
        <v>171.1</v>
      </c>
      <c r="H32" s="3">
        <f>IFERROR(INDEX(D32:G32,COUNT(D32:G32)),"")</f>
        <v>171.1</v>
      </c>
      <c r="I32" s="3">
        <f t="shared" ref="I32:Q32" si="24">IFERROR(INDEX(I51:I500,MATCH($C$32,$C$51:$C$500,0)),"")</f>
        <v>199.79</v>
      </c>
      <c r="J32" s="3">
        <f t="shared" si="24"/>
        <v>191.92</v>
      </c>
      <c r="K32" s="3">
        <f t="shared" si="24"/>
        <v>188.52</v>
      </c>
      <c r="L32" s="3">
        <f t="shared" si="24"/>
        <v>187.18</v>
      </c>
      <c r="M32" s="3">
        <f t="shared" si="24"/>
        <v>183.96</v>
      </c>
      <c r="N32" s="3">
        <f t="shared" si="24"/>
        <v>161.19999999999999</v>
      </c>
      <c r="O32" s="3">
        <f t="shared" si="24"/>
        <v>166.06</v>
      </c>
      <c r="P32" s="3">
        <f t="shared" si="24"/>
        <v>164.71</v>
      </c>
      <c r="Q32" s="3">
        <f t="shared" si="24"/>
        <v>2080832.16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4.9800000000000004</v>
      </c>
      <c r="E33" s="3">
        <f>IFERROR(INDEX(E51:E500,MATCH($A$33,$C$51:$C$500,0)),"")</f>
        <v>11.4</v>
      </c>
      <c r="H33" s="3">
        <f>IFERROR(INDEX(D33:G33,COUNT(D33:G33)),"")</f>
        <v>11.4</v>
      </c>
      <c r="I33" s="3">
        <f t="shared" ref="I33:Q33" si="25">IFERROR(INDEX(I51:I500,MATCH($C$33,$C$51:$C$500,0)),"")</f>
        <v>45.17</v>
      </c>
      <c r="J33" s="3">
        <f t="shared" si="25"/>
        <v>5.34</v>
      </c>
      <c r="K33" s="3">
        <f t="shared" si="25"/>
        <v>5.28</v>
      </c>
      <c r="L33" s="3">
        <f t="shared" si="25"/>
        <v>5.88</v>
      </c>
      <c r="M33" s="3">
        <f t="shared" si="25"/>
        <v>2.08</v>
      </c>
      <c r="N33" s="3">
        <f t="shared" si="25"/>
        <v>2.63</v>
      </c>
      <c r="O33" s="3">
        <f t="shared" si="25"/>
        <v>3.64</v>
      </c>
      <c r="P33" s="3">
        <f t="shared" si="25"/>
        <v>3.07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527.61</v>
      </c>
      <c r="E34" s="3">
        <f>IFERROR(INDEX(E51:E500,MATCH($A$34,$C$51:$C$500,0)),"")</f>
        <v>325</v>
      </c>
      <c r="H34" s="3">
        <f>IFERROR(INDEX(D34:G34,COUNT(D34:G34)),"")</f>
        <v>325</v>
      </c>
      <c r="I34" s="3">
        <f t="shared" ref="I34:Q34" si="26">IFERROR(INDEX(I51:I500,MATCH($C$34,$C$51:$C$500,0)),"")</f>
        <v>1132.3699999999999</v>
      </c>
      <c r="J34" s="3">
        <f t="shared" si="26"/>
        <v>300.58999999999997</v>
      </c>
      <c r="K34" s="3">
        <f t="shared" si="26"/>
        <v>836.13</v>
      </c>
      <c r="L34" s="3">
        <f t="shared" si="26"/>
        <v>326.41000000000003</v>
      </c>
      <c r="M34" s="3">
        <f t="shared" si="26"/>
        <v>82.51</v>
      </c>
      <c r="N34" s="3">
        <f t="shared" si="26"/>
        <v>-177.41</v>
      </c>
      <c r="O34" s="3">
        <f t="shared" si="26"/>
        <v>448.15</v>
      </c>
      <c r="P34" s="3">
        <f t="shared" si="26"/>
        <v>55.43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121.78</v>
      </c>
      <c r="E35" s="3">
        <f>IFERROR(INDEX(E51:E500,MATCH($A$35,$C$51:$C$500,0)),"")</f>
        <v>182.47</v>
      </c>
      <c r="H35" s="3">
        <f>IFERROR(INDEX(D35:G35,COUNT(D35:G35)),"")</f>
        <v>182.47</v>
      </c>
      <c r="I35" s="3">
        <f t="shared" ref="I35:Q35" si="27">IFERROR(INDEX(I51:I500,MATCH($C$35,$C$51:$C$500,0)),"")</f>
        <v>240.5</v>
      </c>
      <c r="J35" s="3">
        <f t="shared" si="27"/>
        <v>30.69</v>
      </c>
      <c r="K35" s="3">
        <f t="shared" si="27"/>
        <v>39.020000000000003</v>
      </c>
      <c r="L35" s="3">
        <f t="shared" si="27"/>
        <v>37.65</v>
      </c>
      <c r="M35" s="3">
        <f t="shared" si="27"/>
        <v>16.78</v>
      </c>
      <c r="N35" s="3">
        <f t="shared" si="27"/>
        <v>27.15</v>
      </c>
      <c r="O35" s="3">
        <f t="shared" si="27"/>
        <v>23.28</v>
      </c>
      <c r="P35" s="3">
        <f t="shared" si="27"/>
        <v>20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114391552081</v>
      </c>
      <c r="E51" s="5">
        <v>173106436459</v>
      </c>
      <c r="F51" s="5">
        <v>116571420719</v>
      </c>
      <c r="G51" s="5">
        <v>80220304408</v>
      </c>
      <c r="I51" s="5">
        <v>410719479745</v>
      </c>
      <c r="J51" s="5">
        <v>365587667602</v>
      </c>
      <c r="K51" s="5">
        <v>279072020902</v>
      </c>
      <c r="L51" s="5">
        <v>319782354630</v>
      </c>
      <c r="M51" s="5">
        <v>249103324854</v>
      </c>
      <c r="N51" s="5">
        <v>155372926625</v>
      </c>
      <c r="O51" s="5">
        <v>258598010674</v>
      </c>
      <c r="P51" s="5">
        <v>251190687395</v>
      </c>
      <c r="Q51" s="5">
        <v>229955620274</v>
      </c>
    </row>
    <row r="52" spans="2:17" ht="15.5" x14ac:dyDescent="0.35">
      <c r="C52" t="s">
        <v>211</v>
      </c>
      <c r="D52" s="5">
        <v>-37533047669</v>
      </c>
      <c r="E52" s="5">
        <v>-70439053945</v>
      </c>
      <c r="F52" s="5">
        <v>-50192024487</v>
      </c>
      <c r="G52" s="5">
        <v>-39719106221</v>
      </c>
      <c r="I52" s="5">
        <v>-214480823719</v>
      </c>
      <c r="J52" s="5">
        <v>-179070549491</v>
      </c>
      <c r="K52" s="5">
        <v>-135025222018</v>
      </c>
      <c r="L52" s="5">
        <v>-157960363039</v>
      </c>
      <c r="M52" s="5">
        <v>-144231471722</v>
      </c>
      <c r="N52" s="5">
        <v>-101477828798</v>
      </c>
      <c r="O52" s="5">
        <v>-133384514795</v>
      </c>
      <c r="P52" s="5">
        <v>-140777186771</v>
      </c>
      <c r="Q52" s="5">
        <v>-131803081918</v>
      </c>
    </row>
    <row r="53" spans="2:17" ht="15.5" x14ac:dyDescent="0.35">
      <c r="C53" t="s">
        <v>212</v>
      </c>
      <c r="D53" s="5">
        <v>76858504412</v>
      </c>
      <c r="E53" s="5">
        <v>102667382514</v>
      </c>
      <c r="F53" s="5">
        <v>66379396232</v>
      </c>
      <c r="G53" s="5">
        <v>40501198187</v>
      </c>
      <c r="I53" s="5">
        <v>196238656026</v>
      </c>
      <c r="J53" s="5">
        <v>186517118111</v>
      </c>
      <c r="K53" s="5">
        <v>144046798884</v>
      </c>
      <c r="L53" s="5">
        <v>161821991591</v>
      </c>
      <c r="M53" s="5">
        <v>104871853132</v>
      </c>
      <c r="N53" s="5">
        <v>53895097827</v>
      </c>
      <c r="O53" s="5">
        <v>125213495879</v>
      </c>
      <c r="P53" s="5">
        <v>110413500624</v>
      </c>
      <c r="Q53" s="5">
        <v>98152538356</v>
      </c>
    </row>
    <row r="54" spans="2:17" ht="15.5" x14ac:dyDescent="0.35">
      <c r="C54" t="s">
        <v>82</v>
      </c>
      <c r="D54" s="5">
        <v>-57514929240</v>
      </c>
      <c r="E54" s="5">
        <v>-38994270188</v>
      </c>
      <c r="F54" s="5">
        <v>-23476761868</v>
      </c>
      <c r="G54" s="5">
        <v>-21681624400</v>
      </c>
      <c r="I54" s="5">
        <v>-90339884628</v>
      </c>
      <c r="J54" s="5">
        <v>-140198175035</v>
      </c>
      <c r="K54" s="5">
        <v>-122354015575</v>
      </c>
      <c r="L54" s="5">
        <v>-117066573117</v>
      </c>
      <c r="M54" s="5">
        <v>-57569486501</v>
      </c>
      <c r="N54" s="5">
        <v>-89792129027</v>
      </c>
      <c r="O54" s="5">
        <v>-112592619947</v>
      </c>
      <c r="P54" s="5">
        <v>-13613389786</v>
      </c>
      <c r="Q54" s="5">
        <v>-79200625989</v>
      </c>
    </row>
    <row r="55" spans="2:17" ht="15.5" x14ac:dyDescent="0.35">
      <c r="C55" t="s">
        <v>284</v>
      </c>
      <c r="D55" s="5">
        <v>-5071424035</v>
      </c>
      <c r="E55" s="5">
        <v>-3930239520</v>
      </c>
      <c r="F55" s="5">
        <v>-5216770211</v>
      </c>
      <c r="G55" s="5">
        <v>-5858891533</v>
      </c>
      <c r="I55" s="5">
        <v>-21461038068</v>
      </c>
      <c r="J55" s="5">
        <v>-25143517623</v>
      </c>
      <c r="K55" s="5">
        <v>-26066910384</v>
      </c>
      <c r="L55" s="5">
        <v>-26652630785</v>
      </c>
      <c r="M55" s="5">
        <v>-15400817247</v>
      </c>
      <c r="N55" s="5">
        <v>-12957670912</v>
      </c>
      <c r="O55" s="5">
        <v>-20816598801</v>
      </c>
      <c r="P55" s="5">
        <v>-12438072133</v>
      </c>
      <c r="Q55" s="5">
        <v>-10542835720</v>
      </c>
    </row>
    <row r="56" spans="2:17" ht="15.5" x14ac:dyDescent="0.35">
      <c r="C56" t="s">
        <v>213</v>
      </c>
      <c r="D56" s="5">
        <v>-23093604251</v>
      </c>
      <c r="E56" s="5">
        <v>-22122866339</v>
      </c>
      <c r="F56" s="5">
        <v>-20434632587</v>
      </c>
      <c r="G56" s="5">
        <v>-23059736458</v>
      </c>
      <c r="I56" s="5">
        <v>-88882133708</v>
      </c>
      <c r="J56" s="5">
        <v>-114712065795</v>
      </c>
      <c r="K56" s="5">
        <v>-98432535121</v>
      </c>
      <c r="L56" s="5">
        <v>-92237751013</v>
      </c>
      <c r="M56" s="5">
        <v>-79168319837</v>
      </c>
      <c r="N56" s="5">
        <v>-66430523301</v>
      </c>
      <c r="O56" s="5">
        <v>-75742371256</v>
      </c>
      <c r="P56" s="5">
        <v>-72909417350</v>
      </c>
      <c r="Q56" s="5">
        <v>-55017316257</v>
      </c>
    </row>
    <row r="57" spans="2:17" ht="15.5" x14ac:dyDescent="0.35">
      <c r="C57" t="s">
        <v>27</v>
      </c>
      <c r="D57" s="5">
        <v>-4871663708</v>
      </c>
      <c r="E57" s="5">
        <v>-4898563357</v>
      </c>
      <c r="F57" s="5">
        <v>-5929537365</v>
      </c>
      <c r="G57" s="5">
        <v>-5283206406</v>
      </c>
      <c r="I57" s="5">
        <v>-21468073293</v>
      </c>
      <c r="J57" s="5">
        <v>-19287140380</v>
      </c>
      <c r="K57" s="5">
        <v>-18607212698</v>
      </c>
      <c r="L57" s="5">
        <v>-13325555528</v>
      </c>
      <c r="M57" s="5">
        <v>-17563055455</v>
      </c>
      <c r="N57" s="5">
        <v>-23962910972</v>
      </c>
      <c r="O57" s="5">
        <v>-19723324314</v>
      </c>
      <c r="P57" s="5">
        <v>-21970413929</v>
      </c>
      <c r="Q57" s="5">
        <v>-23811182236</v>
      </c>
    </row>
    <row r="58" spans="2:17" ht="15.5" x14ac:dyDescent="0.35">
      <c r="C58" t="s">
        <v>91</v>
      </c>
      <c r="D58" s="5">
        <v>-1521354930</v>
      </c>
      <c r="E58" s="5">
        <v>2865862192</v>
      </c>
      <c r="F58" s="5">
        <v>7770713606</v>
      </c>
      <c r="G58" s="5">
        <v>6499021256</v>
      </c>
      <c r="I58" s="5">
        <v>23412833174</v>
      </c>
      <c r="J58" s="5">
        <v>23914178663</v>
      </c>
      <c r="K58" s="5">
        <v>10389594593</v>
      </c>
      <c r="L58" s="5">
        <v>8471738030</v>
      </c>
      <c r="M58" s="5">
        <v>7543382239</v>
      </c>
      <c r="N58" s="5">
        <v>7723571535</v>
      </c>
      <c r="O58" s="5">
        <v>6516342587</v>
      </c>
      <c r="P58" s="5">
        <v>91281190732</v>
      </c>
      <c r="Q58" s="5">
        <v>5573680668</v>
      </c>
    </row>
    <row r="59" spans="2:17" ht="15.5" x14ac:dyDescent="0.35">
      <c r="C59" t="s">
        <v>215</v>
      </c>
      <c r="D59" s="5">
        <v>1871680025</v>
      </c>
      <c r="E59" s="5">
        <v>1546820330</v>
      </c>
      <c r="F59" s="5">
        <v>2439411184</v>
      </c>
      <c r="G59" s="5">
        <v>2999827836</v>
      </c>
      <c r="I59" s="5">
        <v>10746097514</v>
      </c>
      <c r="J59" s="5">
        <v>12875646402</v>
      </c>
      <c r="K59" s="5">
        <v>9442077572</v>
      </c>
      <c r="L59" s="5">
        <v>11941509988</v>
      </c>
      <c r="M59" s="5">
        <v>3519383720</v>
      </c>
      <c r="N59" s="5">
        <v>4903930411</v>
      </c>
      <c r="O59" s="5">
        <v>10697386294</v>
      </c>
      <c r="P59" s="5">
        <v>8342901965</v>
      </c>
      <c r="Q59" s="5">
        <v>3767767234</v>
      </c>
    </row>
    <row r="60" spans="2:17" ht="15.5" x14ac:dyDescent="0.35">
      <c r="C60" t="s">
        <v>81</v>
      </c>
      <c r="D60" s="5">
        <v>-24828562341</v>
      </c>
      <c r="E60" s="5">
        <v>-12455283494</v>
      </c>
      <c r="F60" s="5">
        <v>-2105946495</v>
      </c>
      <c r="G60" s="5">
        <v>3021360905</v>
      </c>
      <c r="I60" s="5">
        <v>7312429753</v>
      </c>
      <c r="J60" s="5">
        <v>-17845276302</v>
      </c>
      <c r="K60" s="5">
        <v>920970463</v>
      </c>
      <c r="L60" s="5">
        <v>-5263883809</v>
      </c>
      <c r="M60" s="5">
        <v>43499940079</v>
      </c>
      <c r="N60" s="5">
        <v>931474212</v>
      </c>
      <c r="O60" s="5">
        <v>-13524054457</v>
      </c>
      <c r="P60" s="5">
        <v>-5919579071</v>
      </c>
      <c r="Q60" s="5">
        <v>829260322</v>
      </c>
    </row>
    <row r="61" spans="2:17" ht="15.5" x14ac:dyDescent="0.35">
      <c r="C61" t="s">
        <v>89</v>
      </c>
      <c r="D61" s="5">
        <v>19343575172</v>
      </c>
      <c r="E61" s="5">
        <v>63673112326</v>
      </c>
      <c r="F61" s="5">
        <v>42902634364</v>
      </c>
      <c r="G61" s="5">
        <v>18819573787</v>
      </c>
      <c r="I61" s="5">
        <v>105898771398</v>
      </c>
      <c r="J61" s="5">
        <v>46318943076</v>
      </c>
      <c r="K61" s="5">
        <v>21692783309</v>
      </c>
      <c r="L61" s="5">
        <v>44755418474</v>
      </c>
      <c r="M61" s="5">
        <v>47302366631</v>
      </c>
      <c r="N61" s="5">
        <v>-35897031200</v>
      </c>
      <c r="O61" s="5">
        <v>12620875932</v>
      </c>
      <c r="P61" s="5">
        <v>96800110838</v>
      </c>
      <c r="Q61" s="5">
        <v>18951912367</v>
      </c>
    </row>
    <row r="62" spans="2:17" ht="15.5" x14ac:dyDescent="0.35">
      <c r="C62" t="s">
        <v>29</v>
      </c>
      <c r="D62" s="5">
        <v>19343575172</v>
      </c>
      <c r="E62" s="5">
        <v>63673112326</v>
      </c>
      <c r="F62" s="5">
        <v>42902634364</v>
      </c>
      <c r="G62" s="5">
        <v>18819573787</v>
      </c>
      <c r="I62" s="5">
        <v>105898771398</v>
      </c>
      <c r="J62" s="5">
        <v>46318943076</v>
      </c>
      <c r="K62" s="5">
        <v>21692783309</v>
      </c>
      <c r="L62" s="5">
        <v>44755418474</v>
      </c>
      <c r="M62" s="5">
        <v>47302366631</v>
      </c>
      <c r="N62" s="5">
        <v>-35897031200</v>
      </c>
      <c r="O62" s="5">
        <v>12620875932</v>
      </c>
      <c r="P62" s="5">
        <v>96800110838</v>
      </c>
      <c r="Q62" s="5">
        <v>18951912367</v>
      </c>
    </row>
    <row r="63" spans="2:17" ht="15.5" x14ac:dyDescent="0.35">
      <c r="C63" t="s">
        <v>28</v>
      </c>
      <c r="D63" s="5">
        <v>-2443356683</v>
      </c>
      <c r="E63" s="5">
        <v>-3075229553</v>
      </c>
      <c r="F63" s="5">
        <v>-5809820805</v>
      </c>
      <c r="G63" s="5">
        <v>-3887596376</v>
      </c>
      <c r="I63" s="5">
        <v>-13685488823</v>
      </c>
      <c r="J63" s="5">
        <v>-11512232797</v>
      </c>
      <c r="K63" s="5">
        <v>-6902059791</v>
      </c>
      <c r="L63" s="5">
        <v>-8909658748</v>
      </c>
      <c r="M63" s="5">
        <v>-6336886306</v>
      </c>
      <c r="N63" s="5">
        <v>-3249726947</v>
      </c>
      <c r="O63" s="5">
        <v>-5902644257</v>
      </c>
      <c r="P63" s="5">
        <v>-5271032973</v>
      </c>
      <c r="Q63" s="5">
        <v>-6758442357</v>
      </c>
    </row>
    <row r="64" spans="2:17" ht="15.5" x14ac:dyDescent="0.35">
      <c r="C64" t="s">
        <v>404</v>
      </c>
      <c r="D64" s="5">
        <v>-99785090</v>
      </c>
      <c r="E64" s="5">
        <v>741058325</v>
      </c>
      <c r="F64" s="5">
        <v>-2653432188</v>
      </c>
      <c r="G64" s="5">
        <v>-780660470</v>
      </c>
      <c r="I64" s="5">
        <v>-3434092658</v>
      </c>
      <c r="J64" s="5">
        <v>-2482334971</v>
      </c>
      <c r="K64" s="5">
        <v>-955878859</v>
      </c>
      <c r="L64" s="5">
        <v>-134305759</v>
      </c>
      <c r="M64" s="5">
        <v>-133196669</v>
      </c>
      <c r="N64" s="5">
        <v>-155650030</v>
      </c>
      <c r="O64" s="5">
        <v>-151758628</v>
      </c>
      <c r="P64" s="5">
        <v>-308847352</v>
      </c>
      <c r="Q64" s="5">
        <v>-300279365</v>
      </c>
    </row>
    <row r="65" spans="2:17" ht="15.5" x14ac:dyDescent="0.35">
      <c r="C65" t="s">
        <v>405</v>
      </c>
    </row>
    <row r="66" spans="2:17" ht="15.5" x14ac:dyDescent="0.35">
      <c r="C66" t="s">
        <v>368</v>
      </c>
      <c r="D66" s="5">
        <v>-2343571593</v>
      </c>
      <c r="E66" s="5">
        <v>-3816287878</v>
      </c>
      <c r="F66" s="5">
        <v>-3156388617</v>
      </c>
      <c r="G66" s="5">
        <v>-3106935906</v>
      </c>
      <c r="I66" s="5">
        <v>-10251396165</v>
      </c>
      <c r="J66" s="5">
        <v>-9029897826</v>
      </c>
      <c r="K66" s="5">
        <v>-5946180932</v>
      </c>
      <c r="L66" s="5">
        <v>-8775352989</v>
      </c>
      <c r="M66" s="5">
        <v>-6203689637</v>
      </c>
      <c r="N66" s="5">
        <v>-3094076917</v>
      </c>
      <c r="O66" s="5">
        <v>-5750885629</v>
      </c>
      <c r="P66" s="5">
        <v>-4962185621</v>
      </c>
      <c r="Q66" s="5">
        <v>-6458162992</v>
      </c>
    </row>
    <row r="67" spans="2:17" ht="15.5" x14ac:dyDescent="0.35">
      <c r="C67" t="s">
        <v>406</v>
      </c>
      <c r="D67" s="5">
        <v>-2443356683</v>
      </c>
      <c r="E67" s="5">
        <v>-3075229553</v>
      </c>
      <c r="F67" s="5">
        <v>-5809820805</v>
      </c>
      <c r="G67" s="5">
        <v>-3887596376</v>
      </c>
      <c r="I67" s="5">
        <v>-13685488823</v>
      </c>
      <c r="J67" s="5">
        <v>-11512232797</v>
      </c>
      <c r="K67" s="5">
        <v>-6902059791</v>
      </c>
      <c r="L67" s="5">
        <v>-8909658748</v>
      </c>
      <c r="M67" s="5">
        <v>-6336886306</v>
      </c>
      <c r="N67" s="5">
        <v>-3249726947</v>
      </c>
      <c r="O67" s="5">
        <v>-5902644257</v>
      </c>
      <c r="P67" s="5">
        <v>-5271032973</v>
      </c>
      <c r="Q67" s="5">
        <v>-6758442357</v>
      </c>
    </row>
    <row r="68" spans="2:17" ht="15.5" x14ac:dyDescent="0.35">
      <c r="C68" t="s">
        <v>93</v>
      </c>
      <c r="D68" s="5">
        <v>16900218489</v>
      </c>
      <c r="E68" s="5">
        <v>60597882773</v>
      </c>
      <c r="F68" s="5">
        <v>37092813559</v>
      </c>
      <c r="G68" s="5">
        <v>14931977411</v>
      </c>
      <c r="I68" s="5">
        <v>92213282575</v>
      </c>
      <c r="J68" s="5">
        <v>34806710279</v>
      </c>
      <c r="K68" s="5">
        <v>14790723518</v>
      </c>
      <c r="L68" s="5">
        <v>35845759726</v>
      </c>
      <c r="M68" s="5">
        <v>40965480325</v>
      </c>
      <c r="N68" s="5">
        <v>-39146758147</v>
      </c>
      <c r="O68" s="5">
        <v>6718231675</v>
      </c>
      <c r="P68" s="5">
        <v>91529077865</v>
      </c>
      <c r="Q68" s="5">
        <v>12193470010</v>
      </c>
    </row>
    <row r="69" spans="2:17" ht="15.5" x14ac:dyDescent="0.35">
      <c r="C69" t="s">
        <v>407</v>
      </c>
      <c r="E69" s="5">
        <v>35131909434</v>
      </c>
      <c r="Q69" s="5">
        <v>-490489240</v>
      </c>
    </row>
    <row r="70" spans="2:17" ht="15.5" x14ac:dyDescent="0.35">
      <c r="C70" t="s">
        <v>95</v>
      </c>
      <c r="D70" s="5">
        <v>16900218489</v>
      </c>
      <c r="E70" s="5">
        <v>95729792207</v>
      </c>
      <c r="F70" s="5">
        <v>37092813559</v>
      </c>
      <c r="G70" s="5">
        <v>14931977411</v>
      </c>
      <c r="I70" s="5">
        <v>92213282575</v>
      </c>
      <c r="J70" s="5">
        <v>34806710279</v>
      </c>
      <c r="K70" s="5">
        <v>14790723518</v>
      </c>
      <c r="L70" s="5">
        <v>35845759726</v>
      </c>
      <c r="M70" s="5">
        <v>40965480325</v>
      </c>
      <c r="N70" s="5">
        <v>-39146758147</v>
      </c>
      <c r="O70" s="5">
        <v>6718231675</v>
      </c>
      <c r="P70" s="5">
        <v>91529077865</v>
      </c>
      <c r="Q70" s="5">
        <v>11702980770</v>
      </c>
    </row>
    <row r="71" spans="2:17" ht="15.5" x14ac:dyDescent="0.35">
      <c r="C71" t="s">
        <v>96</v>
      </c>
      <c r="F71" s="5">
        <v>11597974</v>
      </c>
      <c r="G71" s="5">
        <v>-79378797</v>
      </c>
      <c r="I71" s="5">
        <v>-67780823</v>
      </c>
      <c r="J71" s="5">
        <v>81622304</v>
      </c>
      <c r="K71" s="5">
        <v>266976632</v>
      </c>
      <c r="L71" s="5">
        <v>972630074</v>
      </c>
      <c r="M71" s="5">
        <v>579659682</v>
      </c>
      <c r="N71" s="5">
        <v>-184689743</v>
      </c>
      <c r="O71" s="5">
        <v>2211394</v>
      </c>
      <c r="P71" s="5">
        <v>149756418</v>
      </c>
      <c r="Q71" s="5">
        <v>28187474</v>
      </c>
    </row>
    <row r="72" spans="2:17" ht="15.5" x14ac:dyDescent="0.35">
      <c r="C72" t="s">
        <v>97</v>
      </c>
      <c r="D72" s="5">
        <v>16900218489</v>
      </c>
      <c r="E72" s="5">
        <v>95729792207</v>
      </c>
      <c r="F72" s="5">
        <v>37104411533</v>
      </c>
      <c r="G72" s="5">
        <v>14852598614</v>
      </c>
      <c r="I72" s="5">
        <v>92145501752</v>
      </c>
      <c r="J72" s="5">
        <v>34888332583</v>
      </c>
      <c r="K72" s="5">
        <v>15057700150</v>
      </c>
      <c r="L72" s="5">
        <v>36818389800</v>
      </c>
      <c r="M72" s="5">
        <v>41545140007</v>
      </c>
      <c r="N72" s="5">
        <v>-39331447890</v>
      </c>
      <c r="O72" s="5">
        <v>6720443069</v>
      </c>
      <c r="P72" s="5">
        <v>91678834283</v>
      </c>
      <c r="Q72" s="5">
        <v>11731168244</v>
      </c>
    </row>
    <row r="73" spans="2:17" ht="15.5" x14ac:dyDescent="0.35">
      <c r="C73" t="s">
        <v>98</v>
      </c>
      <c r="D73" s="5">
        <v>16900218489</v>
      </c>
      <c r="E73" s="5">
        <v>95729792207</v>
      </c>
      <c r="F73" s="5">
        <v>37092813559</v>
      </c>
      <c r="G73" s="5">
        <v>14931977411</v>
      </c>
      <c r="I73" s="5">
        <v>92213282575</v>
      </c>
      <c r="J73" s="5">
        <v>34806710279</v>
      </c>
      <c r="K73" s="5">
        <v>14790723518</v>
      </c>
      <c r="L73" s="5">
        <v>35845759726</v>
      </c>
      <c r="M73" s="5">
        <v>40965480325</v>
      </c>
      <c r="N73" s="5">
        <v>-39146758147</v>
      </c>
      <c r="O73" s="5">
        <v>6718231675</v>
      </c>
      <c r="P73" s="5">
        <v>91529077865</v>
      </c>
      <c r="Q73" s="5">
        <v>11702980770</v>
      </c>
    </row>
    <row r="74" spans="2:17" ht="15.5" x14ac:dyDescent="0.35">
      <c r="C74" t="s">
        <v>8</v>
      </c>
      <c r="D74" s="5">
        <v>26341767270</v>
      </c>
      <c r="E74" s="5">
        <v>97161354304</v>
      </c>
      <c r="F74" s="5">
        <v>35283476394</v>
      </c>
      <c r="G74" s="5">
        <v>18749110463</v>
      </c>
      <c r="I74" s="5">
        <v>87125226200</v>
      </c>
      <c r="J74" s="5">
        <v>37402779740</v>
      </c>
      <c r="K74" s="5">
        <v>13250029224</v>
      </c>
      <c r="L74" s="5">
        <v>37877588985</v>
      </c>
      <c r="M74" s="5">
        <v>51249837984</v>
      </c>
      <c r="N74" s="5">
        <v>-23969245720</v>
      </c>
      <c r="O74" s="5">
        <v>13480475136</v>
      </c>
      <c r="P74" s="5">
        <v>90830194610</v>
      </c>
      <c r="Q74" s="5">
        <v>16123886785</v>
      </c>
    </row>
    <row r="75" spans="2:17" ht="15.5" x14ac:dyDescent="0.35">
      <c r="C75" t="s">
        <v>99</v>
      </c>
      <c r="D75" s="5">
        <v>-9441548781</v>
      </c>
      <c r="E75" s="5">
        <v>-1431562097</v>
      </c>
      <c r="F75" s="5">
        <v>1820935139</v>
      </c>
      <c r="G75" s="5">
        <v>-3896511849</v>
      </c>
      <c r="I75" s="5">
        <v>5020275552</v>
      </c>
      <c r="J75" s="5">
        <v>-2514447157</v>
      </c>
      <c r="K75" s="5">
        <v>1807670926</v>
      </c>
      <c r="L75" s="5">
        <v>-1059199185</v>
      </c>
      <c r="M75" s="5">
        <v>-9704697977</v>
      </c>
      <c r="N75" s="5">
        <v>-15362202170</v>
      </c>
      <c r="O75" s="5">
        <v>-6760032067</v>
      </c>
      <c r="P75" s="5">
        <v>848639673</v>
      </c>
      <c r="Q75" s="5">
        <v>-4392718541</v>
      </c>
    </row>
    <row r="76" spans="2:17" ht="15.5" x14ac:dyDescent="0.35">
      <c r="C76" t="s">
        <v>100</v>
      </c>
      <c r="D76" s="5">
        <v>16900218489</v>
      </c>
      <c r="E76" s="5">
        <v>95729792207</v>
      </c>
      <c r="F76" s="5">
        <v>37092813559</v>
      </c>
      <c r="G76" s="5">
        <v>14931977411</v>
      </c>
      <c r="I76" s="5">
        <v>92213282575</v>
      </c>
      <c r="J76" s="5">
        <v>34806710279</v>
      </c>
      <c r="K76" s="5">
        <v>14790723518</v>
      </c>
      <c r="L76" s="5">
        <v>35845759726</v>
      </c>
      <c r="M76" s="5">
        <v>40965480325</v>
      </c>
      <c r="N76" s="5">
        <v>-39146758147</v>
      </c>
      <c r="O76" s="5">
        <v>6718231675</v>
      </c>
      <c r="P76" s="5">
        <v>91529077865</v>
      </c>
      <c r="Q76" s="5">
        <v>11702980770</v>
      </c>
    </row>
    <row r="77" spans="2:17" ht="15.5" x14ac:dyDescent="0.35">
      <c r="C77" t="s">
        <v>101</v>
      </c>
      <c r="D77" s="5">
        <v>16900218489</v>
      </c>
      <c r="E77" s="5">
        <v>95729792207</v>
      </c>
      <c r="F77" s="5">
        <v>37104411533</v>
      </c>
      <c r="G77" s="5">
        <v>14852598614</v>
      </c>
      <c r="I77" s="5">
        <v>92145501752</v>
      </c>
      <c r="J77" s="5">
        <v>34888332583</v>
      </c>
      <c r="K77" s="5">
        <v>15057700150</v>
      </c>
      <c r="L77" s="5">
        <v>36818389800</v>
      </c>
      <c r="M77" s="5">
        <v>41545140007</v>
      </c>
      <c r="N77" s="5">
        <v>-39331447890</v>
      </c>
      <c r="O77" s="5">
        <v>6720443069</v>
      </c>
      <c r="P77" s="5">
        <v>91678834283</v>
      </c>
      <c r="Q77" s="5">
        <v>11731168244</v>
      </c>
    </row>
    <row r="78" spans="2:17" ht="15.5" x14ac:dyDescent="0.35">
      <c r="C78" t="s">
        <v>102</v>
      </c>
      <c r="D78" s="5">
        <v>16900218489</v>
      </c>
      <c r="E78" s="5">
        <v>95729792207</v>
      </c>
      <c r="F78" s="5">
        <v>37104411533</v>
      </c>
      <c r="G78" s="5">
        <v>14852598614</v>
      </c>
      <c r="I78" s="5">
        <v>92145501752</v>
      </c>
      <c r="J78" s="5">
        <v>34888332583</v>
      </c>
      <c r="K78" s="5">
        <v>15057700150</v>
      </c>
      <c r="L78" s="5">
        <v>36818389800</v>
      </c>
      <c r="M78" s="5">
        <v>41545140007</v>
      </c>
      <c r="N78" s="5">
        <v>-39331447890</v>
      </c>
      <c r="O78" s="5">
        <v>6720443069</v>
      </c>
      <c r="P78" s="5">
        <v>91678834283</v>
      </c>
      <c r="Q78" s="5">
        <v>11731168244</v>
      </c>
    </row>
    <row r="80" spans="2:17" ht="15.5" x14ac:dyDescent="0.35">
      <c r="B80" t="s">
        <v>103</v>
      </c>
      <c r="C80" t="s">
        <v>104</v>
      </c>
    </row>
    <row r="81" spans="3:17" ht="15.5" x14ac:dyDescent="0.35">
      <c r="C81" t="s">
        <v>216</v>
      </c>
    </row>
    <row r="82" spans="3:17" ht="15.5" x14ac:dyDescent="0.35">
      <c r="C82" t="s">
        <v>20</v>
      </c>
      <c r="D82" s="5">
        <v>258576605054</v>
      </c>
      <c r="E82" s="5">
        <v>194241618429</v>
      </c>
      <c r="F82" s="5">
        <v>157457165079</v>
      </c>
      <c r="G82" s="5">
        <v>255176637249</v>
      </c>
      <c r="I82" s="5">
        <v>157457165079</v>
      </c>
      <c r="J82" s="5">
        <v>258277639668</v>
      </c>
      <c r="K82" s="5">
        <v>240425270385</v>
      </c>
      <c r="L82" s="5">
        <v>284517902936</v>
      </c>
      <c r="M82" s="5">
        <v>331983367036</v>
      </c>
      <c r="N82" s="5">
        <v>86893436986</v>
      </c>
      <c r="O82" s="5">
        <v>191492005788</v>
      </c>
      <c r="P82" s="5">
        <v>269560883477</v>
      </c>
      <c r="Q82" s="5">
        <v>101160959950</v>
      </c>
    </row>
    <row r="83" spans="3:17" ht="15.5" x14ac:dyDescent="0.35">
      <c r="C83" t="s">
        <v>217</v>
      </c>
      <c r="D83" s="5">
        <v>49185985146</v>
      </c>
      <c r="E83" s="5">
        <v>108684096418</v>
      </c>
      <c r="F83" s="5">
        <v>22033321280</v>
      </c>
      <c r="G83" s="5">
        <v>12921034680</v>
      </c>
      <c r="I83" s="5">
        <v>22033321280</v>
      </c>
      <c r="J83" s="5">
        <v>12209257370</v>
      </c>
      <c r="K83" s="5">
        <v>23059936056</v>
      </c>
      <c r="L83" s="5">
        <v>14789301619</v>
      </c>
      <c r="M83" s="5">
        <v>4687557179</v>
      </c>
      <c r="N83" s="5">
        <v>3378310529</v>
      </c>
      <c r="O83" s="5">
        <v>10742977992</v>
      </c>
      <c r="P83" s="5">
        <v>13332843619</v>
      </c>
      <c r="Q83" s="5">
        <v>3575113986</v>
      </c>
    </row>
    <row r="84" spans="3:17" ht="15.5" x14ac:dyDescent="0.35">
      <c r="C84" t="s">
        <v>219</v>
      </c>
      <c r="D84" s="5">
        <v>22432654212</v>
      </c>
      <c r="E84" s="5">
        <v>47912128799</v>
      </c>
      <c r="F84" s="5">
        <v>7857031597</v>
      </c>
      <c r="G84" s="5">
        <v>22127805126</v>
      </c>
      <c r="I84" s="5">
        <v>7857031597</v>
      </c>
      <c r="J84" s="5">
        <v>10922616046</v>
      </c>
      <c r="K84" s="5">
        <v>5149800027</v>
      </c>
      <c r="L84" s="5">
        <v>3355593354</v>
      </c>
      <c r="M84" s="5">
        <v>23443890591</v>
      </c>
      <c r="N84" s="5">
        <v>42163263616</v>
      </c>
      <c r="O84" s="5">
        <v>64876954096</v>
      </c>
      <c r="P84" s="5">
        <v>102168065636</v>
      </c>
      <c r="Q84" s="5">
        <v>13233012848</v>
      </c>
    </row>
    <row r="85" spans="3:17" ht="15.5" x14ac:dyDescent="0.35">
      <c r="C85" t="s">
        <v>218</v>
      </c>
    </row>
    <row r="86" spans="3:17" ht="15.5" x14ac:dyDescent="0.35">
      <c r="C86" t="s">
        <v>220</v>
      </c>
      <c r="D86" s="5">
        <v>49185985146</v>
      </c>
      <c r="E86" s="5">
        <v>108684096418</v>
      </c>
      <c r="F86" s="5">
        <v>22033321280</v>
      </c>
      <c r="G86" s="5">
        <v>12921034680</v>
      </c>
      <c r="I86" s="5">
        <v>22033321280</v>
      </c>
      <c r="J86" s="5">
        <v>12209257370</v>
      </c>
      <c r="K86" s="5">
        <v>23059936056</v>
      </c>
      <c r="L86" s="5">
        <v>14789301619</v>
      </c>
      <c r="M86" s="5">
        <v>4687557179</v>
      </c>
      <c r="N86" s="5">
        <v>3378310529</v>
      </c>
      <c r="O86" s="5">
        <v>10742977992</v>
      </c>
      <c r="P86" s="5">
        <v>13332843619</v>
      </c>
      <c r="Q86" s="5">
        <v>3575113986</v>
      </c>
    </row>
    <row r="87" spans="3:17" ht="15.5" x14ac:dyDescent="0.35">
      <c r="C87" t="s">
        <v>110</v>
      </c>
      <c r="M87" s="5">
        <v>13500000000</v>
      </c>
      <c r="N87" s="5">
        <v>13500000000</v>
      </c>
    </row>
    <row r="88" spans="3:17" ht="15.5" x14ac:dyDescent="0.35">
      <c r="C88" t="s">
        <v>221</v>
      </c>
      <c r="D88" s="5">
        <v>2124435458</v>
      </c>
      <c r="E88" s="5">
        <v>4064804361</v>
      </c>
      <c r="F88" s="5">
        <v>6038244679</v>
      </c>
      <c r="G88" s="5">
        <v>3866115461</v>
      </c>
      <c r="I88" s="5">
        <v>6038244679</v>
      </c>
      <c r="J88" s="5">
        <v>2718005154</v>
      </c>
      <c r="K88" s="5">
        <v>7901640800</v>
      </c>
      <c r="L88" s="5">
        <v>1029384648</v>
      </c>
      <c r="M88" s="5">
        <v>1251299791</v>
      </c>
      <c r="N88" s="5">
        <v>1823633893</v>
      </c>
      <c r="O88" s="5">
        <v>2098806431</v>
      </c>
      <c r="P88" s="5">
        <v>443063287</v>
      </c>
      <c r="Q88" s="5">
        <v>12974688117</v>
      </c>
    </row>
    <row r="89" spans="3:17" ht="15.5" x14ac:dyDescent="0.35">
      <c r="C89" t="s">
        <v>222</v>
      </c>
      <c r="D89" s="5">
        <v>730928726848</v>
      </c>
      <c r="E89" s="5">
        <v>603562170166</v>
      </c>
      <c r="F89" s="5">
        <v>661390808174</v>
      </c>
      <c r="G89" s="5">
        <v>650337704040</v>
      </c>
      <c r="I89" s="5">
        <v>661390808174</v>
      </c>
      <c r="J89" s="5">
        <v>580238895234</v>
      </c>
      <c r="K89" s="5">
        <v>489992240297</v>
      </c>
      <c r="L89" s="5">
        <v>380291325097</v>
      </c>
      <c r="M89" s="5">
        <v>232681192966</v>
      </c>
      <c r="N89" s="5">
        <v>208106838150</v>
      </c>
      <c r="O89" s="5">
        <v>206998228569</v>
      </c>
      <c r="P89" s="5">
        <v>156819096666</v>
      </c>
      <c r="Q89" s="5">
        <v>118041046666</v>
      </c>
    </row>
    <row r="90" spans="3:17" ht="15.5" x14ac:dyDescent="0.35">
      <c r="C90" t="s">
        <v>408</v>
      </c>
      <c r="D90" s="5">
        <v>730928726848</v>
      </c>
      <c r="E90" s="5">
        <v>603562170166</v>
      </c>
      <c r="F90" s="5">
        <v>661390808174</v>
      </c>
      <c r="G90" s="5">
        <v>650337704040</v>
      </c>
      <c r="I90" s="5">
        <v>661390808174</v>
      </c>
      <c r="J90" s="5">
        <v>580238895234</v>
      </c>
      <c r="K90" s="5">
        <v>489992240297</v>
      </c>
      <c r="L90" s="5">
        <v>380291325097</v>
      </c>
      <c r="M90" s="5">
        <v>232681192966</v>
      </c>
      <c r="N90" s="5">
        <v>208106838150</v>
      </c>
      <c r="O90" s="5">
        <v>206998228569</v>
      </c>
      <c r="P90" s="5">
        <v>156819096666</v>
      </c>
      <c r="Q90" s="5">
        <v>118041046666</v>
      </c>
    </row>
    <row r="91" spans="3:17" ht="15.5" x14ac:dyDescent="0.35">
      <c r="C91" t="s">
        <v>81</v>
      </c>
      <c r="D91" s="5">
        <v>19454145527</v>
      </c>
      <c r="E91" s="5">
        <v>19454145527</v>
      </c>
      <c r="F91" s="5">
        <v>19454145527</v>
      </c>
      <c r="G91" s="5">
        <v>21544526185</v>
      </c>
      <c r="I91" s="5">
        <v>19454145527</v>
      </c>
      <c r="J91" s="5">
        <v>20447075261</v>
      </c>
      <c r="K91" s="5">
        <v>20617761240</v>
      </c>
      <c r="L91" s="5">
        <v>19227259910</v>
      </c>
      <c r="M91" s="5">
        <v>21609241146</v>
      </c>
      <c r="N91" s="5">
        <v>21439157263</v>
      </c>
      <c r="O91" s="5">
        <v>21421884449</v>
      </c>
      <c r="P91" s="5">
        <v>21399989465</v>
      </c>
      <c r="Q91" s="5">
        <v>238340113228</v>
      </c>
    </row>
    <row r="92" spans="3:17" ht="15.5" x14ac:dyDescent="0.35">
      <c r="C92" t="s">
        <v>409</v>
      </c>
      <c r="D92" s="5">
        <v>730928726848</v>
      </c>
      <c r="E92" s="5">
        <v>603562170166</v>
      </c>
      <c r="F92" s="5">
        <v>661390808174</v>
      </c>
      <c r="G92" s="5">
        <v>650337704040</v>
      </c>
      <c r="I92" s="5">
        <v>661390808174</v>
      </c>
      <c r="J92" s="5">
        <v>580238895234</v>
      </c>
      <c r="K92" s="5">
        <v>489992240297</v>
      </c>
      <c r="L92" s="5">
        <v>380291325097</v>
      </c>
      <c r="M92" s="5">
        <v>232681192966</v>
      </c>
      <c r="N92" s="5">
        <v>208106838150</v>
      </c>
      <c r="O92" s="5">
        <v>206998228569</v>
      </c>
      <c r="P92" s="5">
        <v>156819096666</v>
      </c>
      <c r="Q92" s="5">
        <v>118041046666</v>
      </c>
    </row>
    <row r="93" spans="3:17" ht="15.5" x14ac:dyDescent="0.35">
      <c r="C93" t="s">
        <v>223</v>
      </c>
      <c r="D93" s="5">
        <v>1583672606107</v>
      </c>
      <c r="E93" s="5">
        <v>1618274243239</v>
      </c>
      <c r="F93" s="5">
        <v>1504987554224</v>
      </c>
      <c r="G93" s="5">
        <v>1485012374220</v>
      </c>
      <c r="I93" s="5">
        <v>1504987554224</v>
      </c>
      <c r="J93" s="5">
        <v>1486825385380</v>
      </c>
      <c r="K93" s="5">
        <v>1336023237388</v>
      </c>
      <c r="L93" s="5">
        <v>1303767800733</v>
      </c>
      <c r="M93" s="5">
        <v>1289399265055</v>
      </c>
      <c r="N93" s="5">
        <v>1068609224315</v>
      </c>
      <c r="O93" s="5">
        <v>1053485909654</v>
      </c>
      <c r="P93" s="5">
        <v>1092177376492</v>
      </c>
      <c r="Q93" s="5">
        <v>707382079074</v>
      </c>
    </row>
    <row r="94" spans="3:17" ht="15.5" x14ac:dyDescent="0.35">
      <c r="C94" t="s">
        <v>224</v>
      </c>
    </row>
    <row r="95" spans="3:17" ht="15.5" x14ac:dyDescent="0.35">
      <c r="C95" t="s">
        <v>342</v>
      </c>
      <c r="D95" s="5">
        <v>594181209251</v>
      </c>
      <c r="E95" s="5">
        <v>595702564183</v>
      </c>
      <c r="F95" s="5">
        <v>592836701991</v>
      </c>
      <c r="G95" s="5">
        <v>611899986008</v>
      </c>
      <c r="I95" s="5">
        <v>592836701991</v>
      </c>
      <c r="J95" s="5">
        <v>608413713717</v>
      </c>
      <c r="K95" s="5">
        <v>577649535053</v>
      </c>
      <c r="L95" s="5">
        <v>241330079518</v>
      </c>
      <c r="M95" s="5">
        <v>212858341488</v>
      </c>
      <c r="N95" s="5">
        <v>206289959249</v>
      </c>
      <c r="O95" s="5">
        <v>227320231965</v>
      </c>
      <c r="P95" s="5">
        <v>237824812399</v>
      </c>
      <c r="Q95" s="5">
        <v>211042461597</v>
      </c>
    </row>
    <row r="96" spans="3:17" ht="15.5" x14ac:dyDescent="0.35">
      <c r="C96" t="s">
        <v>107</v>
      </c>
      <c r="D96" s="5">
        <v>883104200613</v>
      </c>
      <c r="E96" s="5">
        <v>889144629190</v>
      </c>
      <c r="F96" s="5">
        <v>313197070935</v>
      </c>
      <c r="G96" s="5">
        <v>278216409692</v>
      </c>
      <c r="I96" s="5">
        <v>313197070935</v>
      </c>
      <c r="J96" s="5">
        <v>282725231849</v>
      </c>
      <c r="K96" s="5">
        <v>291994955804</v>
      </c>
      <c r="L96" s="5">
        <v>248865666069</v>
      </c>
      <c r="M96" s="5">
        <v>209542667555</v>
      </c>
      <c r="N96" s="5">
        <v>156957359536</v>
      </c>
      <c r="O96" s="5">
        <v>135277852411</v>
      </c>
      <c r="P96" s="5">
        <v>130983955199</v>
      </c>
      <c r="Q96" s="5">
        <v>109629343760</v>
      </c>
    </row>
    <row r="97" spans="3:17" ht="15.5" x14ac:dyDescent="0.35">
      <c r="C97" t="s">
        <v>111</v>
      </c>
      <c r="D97" s="5">
        <v>385909587631</v>
      </c>
      <c r="E97" s="5">
        <v>392238352378</v>
      </c>
      <c r="F97" s="5">
        <v>397311784598</v>
      </c>
      <c r="G97" s="5">
        <v>397547994847</v>
      </c>
      <c r="I97" s="5">
        <v>397311784598</v>
      </c>
      <c r="J97" s="5">
        <v>412386692905</v>
      </c>
      <c r="K97" s="5">
        <v>431000265755</v>
      </c>
      <c r="L97" s="5">
        <v>438379778423</v>
      </c>
      <c r="M97" s="5">
        <v>466637434299</v>
      </c>
      <c r="N97" s="5">
        <v>507764208287</v>
      </c>
      <c r="O97" s="5">
        <v>546342524101</v>
      </c>
      <c r="P97" s="5">
        <v>507859278429</v>
      </c>
      <c r="Q97" s="5">
        <v>490552391832</v>
      </c>
    </row>
    <row r="98" spans="3:17" ht="15.5" x14ac:dyDescent="0.35">
      <c r="C98" t="s">
        <v>113</v>
      </c>
      <c r="D98" s="5">
        <v>3538625353</v>
      </c>
      <c r="E98" s="5">
        <v>3894993210</v>
      </c>
      <c r="F98" s="5">
        <v>4251350515</v>
      </c>
      <c r="G98" s="5">
        <v>4607686719</v>
      </c>
      <c r="I98" s="5">
        <v>4251350515</v>
      </c>
      <c r="J98" s="5">
        <v>5372945331</v>
      </c>
      <c r="K98" s="5">
        <v>6235279949</v>
      </c>
      <c r="L98" s="5">
        <v>2831131472</v>
      </c>
      <c r="M98" s="5">
        <v>4204738486</v>
      </c>
      <c r="N98" s="5">
        <v>5676760588</v>
      </c>
      <c r="O98" s="5">
        <v>6754591968</v>
      </c>
      <c r="P98" s="5">
        <v>8100974404</v>
      </c>
      <c r="Q98" s="5">
        <v>9540064838</v>
      </c>
    </row>
    <row r="99" spans="3:17" ht="15.5" x14ac:dyDescent="0.35">
      <c r="C99" t="s">
        <v>228</v>
      </c>
      <c r="D99" s="5">
        <v>2692817013089</v>
      </c>
      <c r="E99" s="5">
        <v>2545920267747</v>
      </c>
      <c r="F99" s="5">
        <v>2017557415794</v>
      </c>
      <c r="G99" s="5">
        <v>2017015729809</v>
      </c>
      <c r="I99" s="5">
        <v>2017557415794</v>
      </c>
      <c r="J99" s="5">
        <v>1935240127156</v>
      </c>
      <c r="K99" s="5">
        <v>1874681305678</v>
      </c>
      <c r="L99" s="5">
        <v>1408393149269</v>
      </c>
      <c r="M99" s="5">
        <v>1357153079943</v>
      </c>
      <c r="N99" s="5">
        <v>1293405737735</v>
      </c>
      <c r="O99" s="5">
        <v>1307936070537</v>
      </c>
      <c r="P99" s="5">
        <v>1271220539665</v>
      </c>
      <c r="Q99" s="5">
        <v>1073125346760</v>
      </c>
    </row>
    <row r="100" spans="3:17" ht="15.5" x14ac:dyDescent="0.35">
      <c r="C100" t="s">
        <v>115</v>
      </c>
      <c r="D100" s="5">
        <v>4276489619196</v>
      </c>
      <c r="E100" s="5">
        <v>4164194510986</v>
      </c>
      <c r="F100" s="5">
        <v>3522544970018</v>
      </c>
      <c r="G100" s="5">
        <v>3502028104029</v>
      </c>
      <c r="I100" s="5">
        <v>3522544970018</v>
      </c>
      <c r="J100" s="5">
        <v>3422065512536</v>
      </c>
      <c r="K100" s="5">
        <v>3210704543066</v>
      </c>
      <c r="L100" s="5">
        <v>2712160950002</v>
      </c>
      <c r="M100" s="5">
        <v>2646552344998</v>
      </c>
      <c r="N100" s="5">
        <v>2362014962050</v>
      </c>
      <c r="O100" s="5">
        <v>2361421980191</v>
      </c>
      <c r="P100" s="5">
        <v>2363397916157</v>
      </c>
      <c r="Q100" s="5">
        <v>1780507425834</v>
      </c>
    </row>
    <row r="101" spans="3:17" ht="15.5" x14ac:dyDescent="0.35">
      <c r="C101" t="s">
        <v>116</v>
      </c>
    </row>
    <row r="102" spans="3:17" ht="15.5" x14ac:dyDescent="0.35">
      <c r="C102" t="s">
        <v>117</v>
      </c>
    </row>
    <row r="103" spans="3:17" ht="15.5" x14ac:dyDescent="0.35">
      <c r="C103" t="s">
        <v>229</v>
      </c>
      <c r="D103" s="5">
        <v>686203568447</v>
      </c>
      <c r="E103" s="5">
        <v>649218766345</v>
      </c>
      <c r="F103" s="5">
        <v>599455397212</v>
      </c>
      <c r="G103" s="5">
        <v>607250049325</v>
      </c>
      <c r="I103" s="5">
        <v>599455397212</v>
      </c>
      <c r="J103" s="5">
        <v>478215943536</v>
      </c>
      <c r="K103" s="5">
        <v>449272988572</v>
      </c>
      <c r="L103" s="5">
        <v>120632658595</v>
      </c>
      <c r="M103" s="5">
        <v>151015221172</v>
      </c>
      <c r="N103" s="5">
        <v>306664655767</v>
      </c>
      <c r="O103" s="5">
        <v>263098800326</v>
      </c>
      <c r="P103" s="5">
        <v>304727195906</v>
      </c>
      <c r="Q103" s="5">
        <v>81072181361</v>
      </c>
    </row>
    <row r="104" spans="3:17" ht="15.5" x14ac:dyDescent="0.35">
      <c r="C104" t="s">
        <v>236</v>
      </c>
      <c r="D104" s="5">
        <v>499885302987</v>
      </c>
      <c r="E104" s="5">
        <v>453304774422</v>
      </c>
      <c r="F104" s="5">
        <v>427464974321</v>
      </c>
      <c r="G104" s="5">
        <v>420418263289</v>
      </c>
      <c r="I104" s="5">
        <v>427464974321</v>
      </c>
      <c r="J104" s="5">
        <v>344749646431</v>
      </c>
      <c r="K104" s="5">
        <v>294698805085</v>
      </c>
      <c r="N104" s="5">
        <v>86468126453</v>
      </c>
      <c r="O104" s="5">
        <v>84982053310</v>
      </c>
      <c r="P104" s="5">
        <v>85675513355</v>
      </c>
      <c r="Q104" s="5">
        <v>5710919943</v>
      </c>
    </row>
    <row r="105" spans="3:17" ht="15.5" x14ac:dyDescent="0.35">
      <c r="C105" t="s">
        <v>230</v>
      </c>
      <c r="D105" s="5">
        <v>41077126529</v>
      </c>
      <c r="E105" s="5">
        <v>11134673990</v>
      </c>
      <c r="F105" s="5">
        <v>45058453669</v>
      </c>
      <c r="G105" s="5">
        <v>29469945567</v>
      </c>
      <c r="I105" s="5">
        <v>45058453669</v>
      </c>
      <c r="J105" s="5">
        <v>31490423177</v>
      </c>
      <c r="K105" s="5">
        <v>37818409038</v>
      </c>
      <c r="L105" s="5">
        <v>35927937105</v>
      </c>
      <c r="M105" s="5">
        <v>16071970964</v>
      </c>
      <c r="N105" s="5">
        <v>18924347016</v>
      </c>
      <c r="O105" s="5">
        <v>15834243876</v>
      </c>
      <c r="P105" s="5">
        <v>11913845788</v>
      </c>
      <c r="Q105" s="5">
        <v>6912590339</v>
      </c>
    </row>
    <row r="106" spans="3:17" ht="15.5" x14ac:dyDescent="0.35">
      <c r="C106" t="s">
        <v>231</v>
      </c>
      <c r="D106" s="5">
        <v>41077126529</v>
      </c>
      <c r="E106" s="5">
        <v>11134673990</v>
      </c>
      <c r="F106" s="5">
        <v>45058453669</v>
      </c>
      <c r="G106" s="5">
        <v>29469945567</v>
      </c>
      <c r="I106" s="5">
        <v>45058453669</v>
      </c>
      <c r="J106" s="5">
        <v>31490423177</v>
      </c>
      <c r="K106" s="5">
        <v>37818409038</v>
      </c>
      <c r="L106" s="5">
        <v>35927937105</v>
      </c>
      <c r="M106" s="5">
        <v>16071970964</v>
      </c>
      <c r="N106" s="5">
        <v>18924347016</v>
      </c>
      <c r="O106" s="5">
        <v>15834243876</v>
      </c>
      <c r="P106" s="5">
        <v>11913845788</v>
      </c>
      <c r="Q106" s="5">
        <v>6912590339</v>
      </c>
    </row>
    <row r="107" spans="3:17" ht="15.5" x14ac:dyDescent="0.35">
      <c r="C107" t="s">
        <v>121</v>
      </c>
    </row>
    <row r="108" spans="3:17" ht="15.5" x14ac:dyDescent="0.35">
      <c r="C108" t="s">
        <v>232</v>
      </c>
      <c r="D108" s="5">
        <v>22432654212</v>
      </c>
      <c r="E108" s="5">
        <v>47912128799</v>
      </c>
      <c r="F108" s="5">
        <v>7857031597</v>
      </c>
      <c r="G108" s="5">
        <v>22127805126</v>
      </c>
      <c r="I108" s="5">
        <v>7857031597</v>
      </c>
      <c r="J108" s="5">
        <v>10922616046</v>
      </c>
      <c r="K108" s="5">
        <v>5149800027</v>
      </c>
      <c r="L108" s="5">
        <v>3355593354</v>
      </c>
      <c r="M108" s="5">
        <v>23443890591</v>
      </c>
      <c r="N108" s="5">
        <v>42163263616</v>
      </c>
      <c r="O108" s="5">
        <v>64876954096</v>
      </c>
      <c r="P108" s="5">
        <v>102168065636</v>
      </c>
      <c r="Q108" s="5">
        <v>13233012848</v>
      </c>
    </row>
    <row r="109" spans="3:17" ht="15.5" x14ac:dyDescent="0.35">
      <c r="C109" t="s">
        <v>233</v>
      </c>
      <c r="D109" s="5">
        <v>15472856114</v>
      </c>
      <c r="E109" s="5">
        <v>17555372897</v>
      </c>
      <c r="F109" s="5">
        <v>6244951675</v>
      </c>
      <c r="G109" s="5">
        <v>3792486530</v>
      </c>
      <c r="I109" s="5">
        <v>6244951675</v>
      </c>
      <c r="J109" s="5">
        <v>6115338050</v>
      </c>
      <c r="K109" s="5">
        <v>5338856421</v>
      </c>
      <c r="L109" s="5">
        <v>7742687057</v>
      </c>
      <c r="M109" s="5">
        <v>5238158756</v>
      </c>
      <c r="N109" s="5">
        <v>3430977162</v>
      </c>
      <c r="O109" s="5">
        <v>3944170964</v>
      </c>
      <c r="P109" s="5">
        <v>3377083881</v>
      </c>
      <c r="Q109" s="5">
        <v>3117583718</v>
      </c>
    </row>
    <row r="110" spans="3:17" ht="15.5" x14ac:dyDescent="0.35">
      <c r="C110" t="s">
        <v>120</v>
      </c>
      <c r="D110" s="5">
        <v>14167099492</v>
      </c>
      <c r="E110" s="5">
        <v>13960562025</v>
      </c>
      <c r="F110" s="5">
        <v>11954087208</v>
      </c>
      <c r="G110" s="5">
        <v>11780519473</v>
      </c>
      <c r="I110" s="5">
        <v>11954087208</v>
      </c>
      <c r="J110" s="5">
        <v>7725739511</v>
      </c>
      <c r="K110" s="5">
        <v>6559405497</v>
      </c>
      <c r="L110" s="5">
        <v>5096968294</v>
      </c>
      <c r="M110" s="5">
        <v>4670463720</v>
      </c>
      <c r="N110" s="5">
        <v>6867062735</v>
      </c>
      <c r="O110" s="5">
        <v>8053078580</v>
      </c>
      <c r="P110" s="5">
        <v>6706750945</v>
      </c>
      <c r="Q110" s="5">
        <v>3089386994</v>
      </c>
    </row>
    <row r="111" spans="3:17" ht="15.5" x14ac:dyDescent="0.35">
      <c r="C111" t="s">
        <v>235</v>
      </c>
      <c r="D111" s="5">
        <v>111519319784</v>
      </c>
      <c r="E111" s="5">
        <v>124474319784</v>
      </c>
      <c r="F111" s="5">
        <v>137371342157</v>
      </c>
      <c r="G111" s="5">
        <v>150394655876</v>
      </c>
      <c r="I111" s="5">
        <v>137371342157</v>
      </c>
      <c r="J111" s="5">
        <v>184154319784</v>
      </c>
      <c r="K111" s="5">
        <v>203910000000</v>
      </c>
      <c r="L111" s="5">
        <v>214000000000</v>
      </c>
      <c r="M111" s="5">
        <v>186815364583</v>
      </c>
      <c r="N111" s="5">
        <v>181111220809</v>
      </c>
      <c r="O111" s="5">
        <v>191367326122</v>
      </c>
      <c r="P111" s="5">
        <v>174831876687</v>
      </c>
      <c r="Q111" s="5">
        <v>204651377682</v>
      </c>
    </row>
    <row r="112" spans="3:17" ht="15.5" x14ac:dyDescent="0.35">
      <c r="C112" t="s">
        <v>237</v>
      </c>
      <c r="D112" s="5">
        <v>119196562519</v>
      </c>
      <c r="E112" s="5">
        <v>126499889583</v>
      </c>
      <c r="F112" s="5">
        <v>147996175550</v>
      </c>
      <c r="G112" s="5">
        <v>162000249426</v>
      </c>
      <c r="I112" s="5">
        <v>147996175550</v>
      </c>
      <c r="J112" s="5">
        <v>335854743283</v>
      </c>
      <c r="K112" s="5">
        <v>323433013429</v>
      </c>
      <c r="L112" s="5">
        <v>290112177611</v>
      </c>
      <c r="M112" s="5">
        <v>229738539179</v>
      </c>
      <c r="N112" s="5">
        <v>217677249110</v>
      </c>
      <c r="O112" s="5">
        <v>215231628619</v>
      </c>
      <c r="P112" s="5">
        <v>195804362074</v>
      </c>
      <c r="Q112" s="5">
        <v>248672653946</v>
      </c>
    </row>
    <row r="113" spans="2:17" ht="15.5" x14ac:dyDescent="0.35">
      <c r="C113" t="s">
        <v>238</v>
      </c>
      <c r="D113" s="5">
        <v>119196562519</v>
      </c>
      <c r="E113" s="5">
        <v>126499889583</v>
      </c>
      <c r="F113" s="5">
        <v>147996175550</v>
      </c>
      <c r="G113" s="5">
        <v>162000249426</v>
      </c>
      <c r="I113" s="5">
        <v>147996175550</v>
      </c>
      <c r="J113" s="5">
        <v>335854743283</v>
      </c>
      <c r="K113" s="5">
        <v>323433013429</v>
      </c>
      <c r="L113" s="5">
        <v>290112177611</v>
      </c>
      <c r="M113" s="5">
        <v>229738539179</v>
      </c>
      <c r="N113" s="5">
        <v>217677249110</v>
      </c>
      <c r="O113" s="5">
        <v>215231628619</v>
      </c>
      <c r="P113" s="5">
        <v>195804362074</v>
      </c>
      <c r="Q113" s="5">
        <v>248672653946</v>
      </c>
    </row>
    <row r="114" spans="2:17" ht="15.5" x14ac:dyDescent="0.35">
      <c r="C114" t="s">
        <v>128</v>
      </c>
      <c r="D114" s="5">
        <v>805400130966</v>
      </c>
      <c r="E114" s="5">
        <v>775718655928</v>
      </c>
      <c r="F114" s="5">
        <v>747451572762</v>
      </c>
      <c r="G114" s="5">
        <v>769250298751</v>
      </c>
      <c r="I114" s="5">
        <v>747451572762</v>
      </c>
      <c r="J114" s="5">
        <v>814070686819</v>
      </c>
      <c r="K114" s="5">
        <v>772706002001</v>
      </c>
      <c r="L114" s="5">
        <v>410744836206</v>
      </c>
      <c r="M114" s="5">
        <v>380753760351</v>
      </c>
      <c r="N114" s="5">
        <v>524341904877</v>
      </c>
      <c r="O114" s="5">
        <v>478330428945</v>
      </c>
      <c r="P114" s="5">
        <v>500531557980</v>
      </c>
      <c r="Q114" s="5">
        <v>329744835307</v>
      </c>
    </row>
    <row r="115" spans="2:17" ht="15.5" x14ac:dyDescent="0.35">
      <c r="C115" t="s">
        <v>129</v>
      </c>
    </row>
    <row r="116" spans="2:17" ht="15.5" x14ac:dyDescent="0.35">
      <c r="C116" t="s">
        <v>130</v>
      </c>
      <c r="D116" s="5">
        <v>1619859999000</v>
      </c>
      <c r="E116" s="5">
        <v>1619859999000</v>
      </c>
      <c r="F116" s="5">
        <v>1094500000000</v>
      </c>
      <c r="G116" s="5">
        <v>1094500000000</v>
      </c>
      <c r="I116" s="5">
        <v>1094500000000</v>
      </c>
      <c r="J116" s="5">
        <v>1094500000000</v>
      </c>
      <c r="K116" s="5">
        <v>1094500000000</v>
      </c>
      <c r="L116" s="5">
        <v>1094500000000</v>
      </c>
      <c r="M116" s="5">
        <v>1094500000000</v>
      </c>
      <c r="N116" s="5">
        <v>995000000000</v>
      </c>
      <c r="O116" s="5">
        <v>995000000000</v>
      </c>
      <c r="P116" s="5">
        <v>995000000000</v>
      </c>
      <c r="Q116" s="5">
        <v>627650000000</v>
      </c>
    </row>
    <row r="117" spans="2:17" ht="15.5" x14ac:dyDescent="0.35">
      <c r="C117" t="s">
        <v>131</v>
      </c>
      <c r="D117" s="5">
        <v>42528952111</v>
      </c>
      <c r="E117" s="5">
        <v>42536857655</v>
      </c>
      <c r="F117" s="5">
        <v>567896856655</v>
      </c>
      <c r="G117" s="5">
        <v>567896856655</v>
      </c>
      <c r="I117" s="5">
        <v>567896856655</v>
      </c>
      <c r="J117" s="5">
        <v>567896856655</v>
      </c>
      <c r="K117" s="5">
        <v>567896856655</v>
      </c>
      <c r="L117" s="5">
        <v>567896856655</v>
      </c>
      <c r="M117" s="5">
        <v>568073092129</v>
      </c>
      <c r="N117" s="5">
        <v>309557642129</v>
      </c>
      <c r="O117" s="5">
        <v>309557642129</v>
      </c>
      <c r="P117" s="5">
        <v>309557642129</v>
      </c>
      <c r="Q117" s="5">
        <v>218005368627</v>
      </c>
    </row>
    <row r="118" spans="2:17" ht="15.5" x14ac:dyDescent="0.35">
      <c r="C118" t="s">
        <v>132</v>
      </c>
      <c r="D118" s="5">
        <v>1116024512053</v>
      </c>
      <c r="E118" s="5">
        <v>1089682744783</v>
      </c>
      <c r="F118" s="5">
        <v>504868115701</v>
      </c>
      <c r="G118" s="5">
        <v>469584639307</v>
      </c>
      <c r="I118" s="5">
        <v>504868115701</v>
      </c>
      <c r="J118" s="5">
        <v>417742889501</v>
      </c>
      <c r="K118" s="5">
        <v>380340109761</v>
      </c>
      <c r="L118" s="5">
        <v>367090080537</v>
      </c>
      <c r="M118" s="5">
        <v>329212491552</v>
      </c>
      <c r="N118" s="5">
        <v>277962653568</v>
      </c>
      <c r="O118" s="5">
        <v>326349494622</v>
      </c>
      <c r="P118" s="5">
        <v>312869019486</v>
      </c>
      <c r="Q118" s="5">
        <v>222038824876</v>
      </c>
    </row>
    <row r="119" spans="2:17" ht="15.5" x14ac:dyDescent="0.35">
      <c r="C119" t="s">
        <v>133</v>
      </c>
      <c r="D119" s="5">
        <v>12200000000</v>
      </c>
      <c r="E119" s="5">
        <v>10200000000</v>
      </c>
      <c r="F119" s="5">
        <v>10200000000</v>
      </c>
      <c r="G119" s="5">
        <v>10200000000</v>
      </c>
      <c r="I119" s="5">
        <v>10200000000</v>
      </c>
      <c r="J119" s="5">
        <v>8200000000</v>
      </c>
      <c r="K119" s="5">
        <v>6200000000</v>
      </c>
      <c r="L119" s="5">
        <v>4200000000</v>
      </c>
      <c r="M119" s="5">
        <v>4000000000</v>
      </c>
      <c r="N119" s="5">
        <v>2000000000</v>
      </c>
      <c r="O119" s="5">
        <v>1000000000</v>
      </c>
    </row>
    <row r="120" spans="2:17" ht="15.5" x14ac:dyDescent="0.35">
      <c r="C120" t="s">
        <v>134</v>
      </c>
      <c r="D120" s="5">
        <v>1103824512053</v>
      </c>
      <c r="E120" s="5">
        <v>1079482744783</v>
      </c>
      <c r="F120" s="5">
        <v>494668115701</v>
      </c>
      <c r="G120" s="5">
        <v>459384639307</v>
      </c>
      <c r="I120" s="5">
        <v>494668115701</v>
      </c>
      <c r="J120" s="5">
        <v>409542889501</v>
      </c>
      <c r="K120" s="5">
        <v>374140109761</v>
      </c>
      <c r="L120" s="5">
        <v>362890080537</v>
      </c>
      <c r="M120" s="5">
        <v>325212491552</v>
      </c>
      <c r="N120" s="5">
        <v>275962653568</v>
      </c>
      <c r="O120" s="5">
        <v>325349494622</v>
      </c>
    </row>
    <row r="121" spans="2:17" ht="15.5" x14ac:dyDescent="0.35">
      <c r="C121" t="s">
        <v>135</v>
      </c>
      <c r="D121" s="5">
        <v>1116024512053</v>
      </c>
      <c r="E121" s="5">
        <v>1089682744783</v>
      </c>
      <c r="F121" s="5">
        <v>504868115701</v>
      </c>
      <c r="G121" s="5">
        <v>469584639307</v>
      </c>
      <c r="I121" s="5">
        <v>504868115701</v>
      </c>
      <c r="J121" s="5">
        <v>417742889501</v>
      </c>
      <c r="K121" s="5">
        <v>380340109761</v>
      </c>
      <c r="L121" s="5">
        <v>367090080537</v>
      </c>
      <c r="M121" s="5">
        <v>329212491552</v>
      </c>
      <c r="N121" s="5">
        <v>277962653568</v>
      </c>
      <c r="O121" s="5">
        <v>326349494622</v>
      </c>
      <c r="P121" s="5">
        <v>312869019486</v>
      </c>
      <c r="Q121" s="5">
        <v>222038824876</v>
      </c>
    </row>
    <row r="122" spans="2:17" ht="15.5" x14ac:dyDescent="0.35">
      <c r="C122" t="s">
        <v>136</v>
      </c>
      <c r="D122" s="5">
        <v>673221882539</v>
      </c>
      <c r="E122" s="5">
        <v>616942108093</v>
      </c>
      <c r="F122" s="5">
        <v>588374279373</v>
      </c>
      <c r="G122" s="5">
        <v>579251783131</v>
      </c>
      <c r="I122" s="5">
        <v>588374279373</v>
      </c>
      <c r="J122" s="5">
        <v>507408004300</v>
      </c>
      <c r="K122" s="5">
        <v>374643813409</v>
      </c>
      <c r="L122" s="5">
        <v>252701916694</v>
      </c>
      <c r="M122" s="5">
        <v>252403759820</v>
      </c>
      <c r="N122" s="5">
        <v>233713604213</v>
      </c>
      <c r="O122" s="5">
        <v>230762530046</v>
      </c>
      <c r="P122" s="5">
        <v>224039707097</v>
      </c>
      <c r="Q122" s="5">
        <v>144728283796</v>
      </c>
    </row>
    <row r="123" spans="2:17" ht="15.5" x14ac:dyDescent="0.35">
      <c r="C123" t="s">
        <v>10</v>
      </c>
      <c r="D123" s="5">
        <v>3471089491230</v>
      </c>
      <c r="E123" s="5">
        <v>3388475855058</v>
      </c>
      <c r="F123" s="5">
        <v>2775093397256</v>
      </c>
      <c r="G123" s="5">
        <v>2732777805278</v>
      </c>
      <c r="I123" s="5">
        <v>2775093397256</v>
      </c>
      <c r="J123" s="5">
        <v>2607994825717</v>
      </c>
      <c r="K123" s="5">
        <v>2437998541065</v>
      </c>
      <c r="L123" s="5">
        <v>2301416113796</v>
      </c>
      <c r="M123" s="5">
        <v>2265798584647</v>
      </c>
      <c r="N123" s="5">
        <v>1837673057173</v>
      </c>
      <c r="O123" s="5">
        <v>1883091551246</v>
      </c>
      <c r="P123" s="5">
        <v>1862866358177</v>
      </c>
      <c r="Q123" s="5">
        <v>1450762590527</v>
      </c>
    </row>
    <row r="124" spans="2:17" ht="15.5" x14ac:dyDescent="0.35">
      <c r="C124" t="s">
        <v>137</v>
      </c>
      <c r="D124" s="5">
        <v>4276489622196</v>
      </c>
      <c r="E124" s="5">
        <v>4164194510986</v>
      </c>
      <c r="F124" s="5">
        <v>3522544970018</v>
      </c>
      <c r="G124" s="5">
        <v>3502028104029</v>
      </c>
      <c r="I124" s="5">
        <v>3522544970018</v>
      </c>
      <c r="J124" s="5">
        <v>3422065512536</v>
      </c>
      <c r="K124" s="5">
        <v>3210704543066</v>
      </c>
      <c r="L124" s="5">
        <v>2712160950002</v>
      </c>
      <c r="M124" s="5">
        <v>2646552344998</v>
      </c>
      <c r="N124" s="5">
        <v>2362014962050</v>
      </c>
      <c r="O124" s="5">
        <v>2361421980191</v>
      </c>
      <c r="P124" s="5">
        <v>2363397916157</v>
      </c>
      <c r="Q124" s="5">
        <v>1780507425834</v>
      </c>
    </row>
    <row r="125" spans="2:17" ht="15.5" x14ac:dyDescent="0.35">
      <c r="C125" t="s">
        <v>138</v>
      </c>
      <c r="D125" s="5">
        <v>16198599990</v>
      </c>
      <c r="E125" s="5">
        <v>16198599990</v>
      </c>
      <c r="F125" s="5">
        <v>10945000000</v>
      </c>
      <c r="G125" s="5">
        <v>10945000000</v>
      </c>
      <c r="I125" s="5">
        <v>10945000000</v>
      </c>
      <c r="J125" s="5">
        <v>10945000000</v>
      </c>
      <c r="K125" s="5">
        <v>10945000000</v>
      </c>
      <c r="L125" s="5">
        <v>10945000000</v>
      </c>
      <c r="M125" s="5">
        <v>10945000000</v>
      </c>
      <c r="N125" s="5">
        <v>9950000000</v>
      </c>
      <c r="O125" s="5">
        <v>9950000000</v>
      </c>
      <c r="P125" s="5">
        <v>9950000000</v>
      </c>
      <c r="Q125" s="5">
        <v>627650</v>
      </c>
    </row>
    <row r="127" spans="2:17" ht="15.5" x14ac:dyDescent="0.35">
      <c r="B127" t="s">
        <v>139</v>
      </c>
      <c r="C127" t="s">
        <v>140</v>
      </c>
      <c r="D127" s="5">
        <v>87299918279</v>
      </c>
      <c r="E127" s="5">
        <v>28452348276</v>
      </c>
      <c r="F127" s="5">
        <v>-51340607762</v>
      </c>
      <c r="G127" s="5">
        <v>-55364080799</v>
      </c>
      <c r="I127" s="5">
        <v>-106920933422</v>
      </c>
      <c r="J127" s="5">
        <v>28873674417</v>
      </c>
      <c r="K127" s="5">
        <v>-29607941336</v>
      </c>
      <c r="L127" s="5">
        <v>31170812283</v>
      </c>
      <c r="M127" s="5">
        <v>-73201077269</v>
      </c>
      <c r="N127" s="5">
        <v>-103326654854</v>
      </c>
      <c r="O127" s="5">
        <v>-12040422969</v>
      </c>
      <c r="P127" s="5">
        <v>-141417686932</v>
      </c>
      <c r="Q127" s="5">
        <v>-156350389921</v>
      </c>
    </row>
    <row r="128" spans="2:17" ht="15.5" x14ac:dyDescent="0.35">
      <c r="C128" t="s">
        <v>292</v>
      </c>
      <c r="D128" s="5">
        <v>164767192290</v>
      </c>
      <c r="E128" s="5">
        <v>80331543035</v>
      </c>
      <c r="F128" s="5">
        <v>84994336122</v>
      </c>
      <c r="G128" s="5">
        <v>61592792564</v>
      </c>
      <c r="I128" s="5">
        <v>276774530113</v>
      </c>
      <c r="J128" s="5">
        <v>377942323153</v>
      </c>
      <c r="K128" s="5">
        <v>333163568961</v>
      </c>
      <c r="L128" s="5">
        <v>311396177070</v>
      </c>
      <c r="M128" s="5">
        <v>211904460108</v>
      </c>
      <c r="N128" s="5">
        <v>158511973334</v>
      </c>
      <c r="O128" s="5">
        <v>262758781634</v>
      </c>
      <c r="P128" s="5">
        <v>250708174868</v>
      </c>
      <c r="Q128" s="5">
        <v>179649545139</v>
      </c>
    </row>
    <row r="129" spans="3:17" ht="15.5" x14ac:dyDescent="0.35">
      <c r="C129" t="s">
        <v>293</v>
      </c>
      <c r="D129" s="5">
        <v>-37378555090</v>
      </c>
      <c r="E129" s="5">
        <v>-27084210547</v>
      </c>
      <c r="F129" s="5">
        <v>-80476043850</v>
      </c>
      <c r="G129" s="5">
        <v>-113662361454</v>
      </c>
      <c r="I129" s="5">
        <v>-256542138283</v>
      </c>
      <c r="J129" s="5">
        <v>-155318853166</v>
      </c>
      <c r="K129" s="5">
        <v>-223069923034</v>
      </c>
      <c r="L129" s="5">
        <v>-167044348641</v>
      </c>
      <c r="M129" s="5">
        <v>-192570506185</v>
      </c>
      <c r="N129" s="5">
        <v>-175034464796</v>
      </c>
      <c r="O129" s="5">
        <v>-169929157080</v>
      </c>
      <c r="P129" s="5">
        <v>-294374711716</v>
      </c>
      <c r="Q129" s="5">
        <v>-232996556745</v>
      </c>
    </row>
    <row r="130" spans="3:17" ht="15.5" x14ac:dyDescent="0.35">
      <c r="C130" t="s">
        <v>410</v>
      </c>
      <c r="D130" s="5">
        <v>-26253996982</v>
      </c>
      <c r="E130" s="5">
        <v>-11685217482</v>
      </c>
      <c r="F130" s="5">
        <v>-43579385543</v>
      </c>
      <c r="G130" s="5">
        <v>5601177206</v>
      </c>
      <c r="I130" s="5">
        <v>-76074820125</v>
      </c>
      <c r="J130" s="5">
        <v>-143336731161</v>
      </c>
      <c r="K130" s="5">
        <v>-82777240601</v>
      </c>
      <c r="L130" s="5">
        <v>-83181390737</v>
      </c>
      <c r="M130" s="5">
        <v>-51281391386</v>
      </c>
      <c r="N130" s="5">
        <v>-37679968819</v>
      </c>
      <c r="O130" s="5">
        <v>-53698037927</v>
      </c>
      <c r="P130" s="5">
        <v>-48892926340</v>
      </c>
      <c r="Q130" s="5">
        <v>-40354942628</v>
      </c>
    </row>
    <row r="131" spans="3:17" ht="15.5" x14ac:dyDescent="0.35">
      <c r="C131" t="s">
        <v>345</v>
      </c>
      <c r="D131" s="5">
        <v>-6447354929</v>
      </c>
      <c r="E131" s="5">
        <v>-5247574431</v>
      </c>
      <c r="F131" s="5">
        <v>-5555850197</v>
      </c>
      <c r="G131" s="5">
        <v>-5180640792</v>
      </c>
      <c r="I131" s="5">
        <v>-26293976431</v>
      </c>
      <c r="J131" s="5">
        <v>-31675181164</v>
      </c>
      <c r="K131" s="5">
        <v>-24421508186</v>
      </c>
      <c r="L131" s="5">
        <v>-23906390313</v>
      </c>
      <c r="M131" s="5">
        <v>-21140637905</v>
      </c>
      <c r="N131" s="5">
        <v>-19881845978</v>
      </c>
      <c r="O131" s="5">
        <v>-24490571976</v>
      </c>
      <c r="P131" s="5">
        <v>-21530551738</v>
      </c>
      <c r="Q131" s="5">
        <v>-17105317375</v>
      </c>
    </row>
    <row r="132" spans="3:17" ht="15.5" x14ac:dyDescent="0.35">
      <c r="C132" t="s">
        <v>411</v>
      </c>
      <c r="D132" s="5">
        <v>-4457915046</v>
      </c>
      <c r="E132" s="5">
        <v>-4510449270</v>
      </c>
      <c r="F132" s="5">
        <v>-3233538113</v>
      </c>
      <c r="G132" s="5">
        <v>-1431669753</v>
      </c>
      <c r="I132" s="5">
        <v>-14062552917</v>
      </c>
      <c r="J132" s="5">
        <v>-12279690130</v>
      </c>
      <c r="K132" s="5">
        <v>-11958626359</v>
      </c>
      <c r="L132" s="5">
        <v>8319625485</v>
      </c>
      <c r="M132" s="5">
        <v>-3200133044</v>
      </c>
      <c r="N132" s="5">
        <v>-16286703229</v>
      </c>
      <c r="O132" s="5">
        <v>-17703456227</v>
      </c>
      <c r="P132" s="5">
        <v>-14585962170</v>
      </c>
      <c r="Q132" s="5">
        <v>-3890859825</v>
      </c>
    </row>
    <row r="133" spans="3:17" ht="15.5" x14ac:dyDescent="0.35">
      <c r="C133" t="s">
        <v>412</v>
      </c>
      <c r="D133" s="5">
        <v>1871680027</v>
      </c>
      <c r="E133" s="5">
        <v>1546820328</v>
      </c>
      <c r="F133" s="5">
        <v>2439411184</v>
      </c>
      <c r="G133" s="5">
        <v>2999827836</v>
      </c>
      <c r="I133" s="5">
        <v>10746097514</v>
      </c>
      <c r="J133" s="5">
        <v>12875646402</v>
      </c>
      <c r="K133" s="5">
        <v>9442077572</v>
      </c>
      <c r="L133" s="5">
        <v>11941509988</v>
      </c>
      <c r="M133" s="5">
        <v>1740572004</v>
      </c>
      <c r="N133" s="5">
        <v>8078516152</v>
      </c>
      <c r="O133" s="5">
        <v>11013753278</v>
      </c>
      <c r="P133" s="5">
        <v>8342901965</v>
      </c>
      <c r="Q133" s="5">
        <v>3767767234</v>
      </c>
    </row>
    <row r="134" spans="3:17" ht="15.5" x14ac:dyDescent="0.35">
      <c r="C134" t="s">
        <v>163</v>
      </c>
      <c r="D134" s="5">
        <v>-4801131991</v>
      </c>
      <c r="E134" s="5">
        <v>-4898563357</v>
      </c>
      <c r="F134" s="5">
        <v>-5929537365</v>
      </c>
      <c r="G134" s="5">
        <v>-5283206406</v>
      </c>
      <c r="I134" s="5">
        <v>-21468073293</v>
      </c>
      <c r="J134" s="5">
        <v>-19333839517</v>
      </c>
      <c r="K134" s="5">
        <v>-18607212698</v>
      </c>
      <c r="L134" s="5">
        <v>-9622813888</v>
      </c>
      <c r="M134" s="5">
        <v>-17797658432</v>
      </c>
      <c r="N134" s="5">
        <v>-19678927684</v>
      </c>
      <c r="O134" s="5">
        <v>-19854263986</v>
      </c>
      <c r="P134" s="5">
        <v>-21970413929</v>
      </c>
      <c r="Q134" s="5">
        <v>-23811182236</v>
      </c>
    </row>
    <row r="135" spans="3:17" ht="15.5" x14ac:dyDescent="0.35">
      <c r="C135" t="s">
        <v>413</v>
      </c>
      <c r="K135" s="5">
        <v>-11379076991</v>
      </c>
      <c r="L135" s="5">
        <v>-16731556681</v>
      </c>
      <c r="M135" s="5">
        <v>-855782429</v>
      </c>
      <c r="N135" s="5">
        <v>-1355233834</v>
      </c>
      <c r="O135" s="5">
        <v>-137470685</v>
      </c>
      <c r="P135" s="5">
        <v>885802128</v>
      </c>
      <c r="Q135" s="5">
        <v>-21608843485</v>
      </c>
    </row>
    <row r="136" spans="3:17" ht="15.5" x14ac:dyDescent="0.35">
      <c r="C136" t="s">
        <v>317</v>
      </c>
    </row>
    <row r="137" spans="3:17" ht="15.5" x14ac:dyDescent="0.35">
      <c r="C137" t="s">
        <v>149</v>
      </c>
      <c r="D137" s="5">
        <v>45917786553</v>
      </c>
      <c r="E137" s="5">
        <v>15604136237</v>
      </c>
      <c r="F137" s="5">
        <v>4160218755</v>
      </c>
      <c r="G137" s="5">
        <v>46090750989</v>
      </c>
      <c r="I137" s="5">
        <v>119813878613</v>
      </c>
      <c r="J137" s="5">
        <v>172905903483</v>
      </c>
      <c r="K137" s="5">
        <v>421845185410</v>
      </c>
      <c r="L137" s="5">
        <v>40169238567</v>
      </c>
      <c r="M137" s="5">
        <v>305459526377</v>
      </c>
      <c r="N137" s="5">
        <v>18472258007</v>
      </c>
      <c r="O137" s="5">
        <v>13730739390</v>
      </c>
      <c r="P137" s="5">
        <v>241849143361</v>
      </c>
      <c r="Q137" s="5">
        <v>223494606256</v>
      </c>
    </row>
    <row r="138" spans="3:17" ht="15.5" x14ac:dyDescent="0.35">
      <c r="C138" t="s">
        <v>150</v>
      </c>
      <c r="D138" s="5">
        <v>-71072515829</v>
      </c>
      <c r="E138" s="5">
        <v>-7272031163</v>
      </c>
      <c r="F138" s="5">
        <v>-50540265679</v>
      </c>
      <c r="G138" s="5">
        <v>42174731263</v>
      </c>
      <c r="I138" s="5">
        <v>-113713202292</v>
      </c>
      <c r="J138" s="5">
        <v>-183923179575</v>
      </c>
      <c r="K138" s="5">
        <v>-436329109777</v>
      </c>
      <c r="L138" s="5">
        <v>-118796187390</v>
      </c>
      <c r="M138" s="5">
        <v>12827503310</v>
      </c>
      <c r="N138" s="5">
        <v>-19745559235</v>
      </c>
      <c r="O138" s="5">
        <v>-79744837155</v>
      </c>
      <c r="P138" s="5">
        <v>-70865457574</v>
      </c>
      <c r="Q138" s="5">
        <v>-125630423927</v>
      </c>
    </row>
    <row r="139" spans="3:17" ht="15.5" x14ac:dyDescent="0.35">
      <c r="C139" t="s">
        <v>414</v>
      </c>
      <c r="D139" s="5">
        <v>14967412604</v>
      </c>
      <c r="E139" s="5">
        <v>7559706000</v>
      </c>
      <c r="G139" s="5">
        <v>-13566866883</v>
      </c>
      <c r="I139" s="5">
        <v>2000000000</v>
      </c>
      <c r="J139" s="5">
        <v>750000000</v>
      </c>
      <c r="K139" s="5">
        <v>1000000000</v>
      </c>
      <c r="M139" s="5">
        <v>975000000</v>
      </c>
      <c r="O139" s="5">
        <v>17000000000</v>
      </c>
      <c r="P139" s="5">
        <v>67000000000</v>
      </c>
    </row>
    <row r="140" spans="3:17" ht="15.5" x14ac:dyDescent="0.35">
      <c r="C140" t="s">
        <v>415</v>
      </c>
      <c r="F140" s="5">
        <v>-165990000</v>
      </c>
      <c r="I140" s="5">
        <v>-165990000</v>
      </c>
      <c r="J140" s="5">
        <v>-7600000000</v>
      </c>
      <c r="Q140" s="5">
        <v>-2500000000</v>
      </c>
    </row>
    <row r="141" spans="3:17" ht="15.5" x14ac:dyDescent="0.35">
      <c r="C141" t="s">
        <v>416</v>
      </c>
      <c r="F141" s="5">
        <v>-2288819499</v>
      </c>
      <c r="I141" s="5">
        <v>-2288819499</v>
      </c>
      <c r="N141" s="5">
        <v>15250000000</v>
      </c>
    </row>
    <row r="142" spans="3:17" ht="15.5" x14ac:dyDescent="0.35">
      <c r="C142" t="s">
        <v>158</v>
      </c>
      <c r="D142" s="5">
        <v>-2820633100</v>
      </c>
      <c r="E142" s="5">
        <v>-1451470532</v>
      </c>
      <c r="F142" s="5">
        <v>-4192107050</v>
      </c>
      <c r="G142" s="5">
        <v>-4357979247</v>
      </c>
      <c r="I142" s="5">
        <v>-16962174950</v>
      </c>
      <c r="J142" s="5">
        <v>-6027106558</v>
      </c>
      <c r="K142" s="5">
        <v>-9082433438</v>
      </c>
      <c r="L142" s="5">
        <v>-12028895105</v>
      </c>
      <c r="M142" s="5">
        <v>-13895855465</v>
      </c>
      <c r="N142" s="5">
        <v>-25709491904</v>
      </c>
      <c r="O142" s="5">
        <v>-75150356556</v>
      </c>
      <c r="P142" s="5">
        <v>-51487799056</v>
      </c>
      <c r="Q142" s="5">
        <v>-55410597023</v>
      </c>
    </row>
    <row r="143" spans="3:17" ht="15.5" x14ac:dyDescent="0.35">
      <c r="C143" t="s">
        <v>331</v>
      </c>
      <c r="F143" s="5">
        <v>-3615274401</v>
      </c>
      <c r="I143" s="5">
        <v>-3615274401</v>
      </c>
    </row>
    <row r="144" spans="3:17" ht="15.5" x14ac:dyDescent="0.35">
      <c r="C144" t="s">
        <v>328</v>
      </c>
      <c r="F144" s="5">
        <v>7539205344</v>
      </c>
      <c r="G144" s="5">
        <v>-12161805344</v>
      </c>
      <c r="I144" s="5">
        <v>-4622600000</v>
      </c>
      <c r="J144" s="5">
        <v>-7886205583</v>
      </c>
      <c r="K144" s="5">
        <v>-51899554949</v>
      </c>
      <c r="L144" s="5">
        <v>-11822696002</v>
      </c>
      <c r="M144" s="5">
        <v>-7420210426</v>
      </c>
      <c r="N144" s="5">
        <v>-6017136015</v>
      </c>
      <c r="O144" s="5">
        <v>-20146270883</v>
      </c>
      <c r="P144" s="5">
        <v>-88791216873</v>
      </c>
      <c r="Q144" s="5">
        <v>-47920737944</v>
      </c>
    </row>
    <row r="145" spans="3:17" ht="15.5" x14ac:dyDescent="0.35">
      <c r="C145" t="s">
        <v>417</v>
      </c>
      <c r="F145" s="5">
        <v>-176241312</v>
      </c>
      <c r="G145" s="5">
        <v>-79947926</v>
      </c>
      <c r="I145" s="5">
        <v>-256189238</v>
      </c>
      <c r="K145" s="5">
        <v>-2478181271</v>
      </c>
      <c r="L145" s="5">
        <v>-2278111776</v>
      </c>
      <c r="M145" s="5">
        <v>-20286427722</v>
      </c>
      <c r="N145" s="5">
        <v>-1922910545</v>
      </c>
      <c r="P145" s="5">
        <v>2413558355</v>
      </c>
    </row>
    <row r="146" spans="3:17" ht="15.5" x14ac:dyDescent="0.35">
      <c r="C146" t="s">
        <v>418</v>
      </c>
      <c r="D146" s="5">
        <v>14158052977</v>
      </c>
      <c r="E146" s="5">
        <v>-14158052977</v>
      </c>
    </row>
    <row r="147" spans="3:17" ht="15.5" x14ac:dyDescent="0.35">
      <c r="C147" t="s">
        <v>419</v>
      </c>
      <c r="N147" s="5">
        <v>-846191444</v>
      </c>
      <c r="O147" s="5">
        <v>-1386801432</v>
      </c>
      <c r="Q147" s="5">
        <v>-3107928174</v>
      </c>
    </row>
    <row r="148" spans="3:17" ht="15.5" x14ac:dyDescent="0.35">
      <c r="C148" t="s">
        <v>253</v>
      </c>
      <c r="D148" s="5">
        <v>-36679791836</v>
      </c>
      <c r="F148" s="5">
        <v>2114183240</v>
      </c>
      <c r="G148" s="5">
        <v>62406012088</v>
      </c>
      <c r="K148" s="5">
        <v>-323302000</v>
      </c>
      <c r="L148" s="5">
        <v>-966363452</v>
      </c>
      <c r="M148" s="5">
        <v>-556809204</v>
      </c>
      <c r="N148" s="5">
        <v>-312155000</v>
      </c>
    </row>
    <row r="149" spans="3:17" ht="15.5" x14ac:dyDescent="0.35">
      <c r="C149" t="s">
        <v>420</v>
      </c>
      <c r="J149" s="5">
        <v>-17120412992</v>
      </c>
      <c r="K149" s="5">
        <v>-42138254416</v>
      </c>
      <c r="L149" s="5">
        <v>-18327291785</v>
      </c>
      <c r="M149" s="5">
        <v>-543893873</v>
      </c>
      <c r="O149" s="5">
        <v>17315091</v>
      </c>
    </row>
    <row r="150" spans="3:17" ht="15.5" x14ac:dyDescent="0.35">
      <c r="C150" t="s">
        <v>160</v>
      </c>
      <c r="D150" s="5">
        <v>210000000</v>
      </c>
      <c r="J150" s="5">
        <v>85585586</v>
      </c>
      <c r="K150" s="5">
        <v>358356518</v>
      </c>
      <c r="L150" s="5">
        <v>456473090</v>
      </c>
      <c r="M150" s="5">
        <v>54555700000</v>
      </c>
      <c r="N150" s="5">
        <v>195000000</v>
      </c>
    </row>
    <row r="151" spans="3:17" ht="15.5" x14ac:dyDescent="0.35">
      <c r="C151" t="s">
        <v>421</v>
      </c>
      <c r="D151" s="5">
        <v>-3279758474</v>
      </c>
      <c r="E151" s="5">
        <v>777786346</v>
      </c>
      <c r="F151" s="5">
        <v>5100831138</v>
      </c>
      <c r="G151" s="5">
        <v>-3446782460</v>
      </c>
      <c r="I151" s="5">
        <v>1654048678</v>
      </c>
      <c r="J151" s="5">
        <v>-7915766040</v>
      </c>
    </row>
    <row r="152" spans="3:17" ht="15.5" x14ac:dyDescent="0.35">
      <c r="C152" t="s">
        <v>422</v>
      </c>
      <c r="J152" s="5">
        <v>-2603299956</v>
      </c>
      <c r="N152" s="5">
        <v>-150134327</v>
      </c>
    </row>
    <row r="153" spans="3:17" ht="15.5" x14ac:dyDescent="0.35">
      <c r="C153" t="s">
        <v>423</v>
      </c>
      <c r="L153" s="5">
        <v>13500000000</v>
      </c>
    </row>
    <row r="154" spans="3:17" ht="15.5" x14ac:dyDescent="0.35">
      <c r="C154" t="s">
        <v>424</v>
      </c>
      <c r="I154" s="5">
        <v>-291600000</v>
      </c>
      <c r="J154" s="5">
        <v>-500000000</v>
      </c>
      <c r="K154" s="5">
        <v>-4835879279</v>
      </c>
      <c r="L154" s="5">
        <v>-74884625</v>
      </c>
    </row>
    <row r="155" spans="3:17" ht="15.5" x14ac:dyDescent="0.35">
      <c r="C155" t="s">
        <v>425</v>
      </c>
      <c r="Q155" s="5">
        <v>9000000000</v>
      </c>
    </row>
    <row r="156" spans="3:17" ht="15.5" x14ac:dyDescent="0.35">
      <c r="C156" t="s">
        <v>426</v>
      </c>
      <c r="Q156" s="5">
        <v>-22500000000</v>
      </c>
    </row>
    <row r="157" spans="3:17" ht="15.5" x14ac:dyDescent="0.35">
      <c r="C157" t="s">
        <v>427</v>
      </c>
      <c r="D157" s="5">
        <v>-49798000</v>
      </c>
      <c r="F157" s="5">
        <v>-54856053139</v>
      </c>
      <c r="G157" s="5">
        <v>13382101035</v>
      </c>
      <c r="I157" s="5">
        <v>-89164602882</v>
      </c>
      <c r="J157" s="5">
        <v>-135105974032</v>
      </c>
      <c r="K157" s="5">
        <v>-2555847276</v>
      </c>
    </row>
    <row r="158" spans="3:17" ht="15.5" x14ac:dyDescent="0.35">
      <c r="C158" t="s">
        <v>428</v>
      </c>
      <c r="L158" s="5">
        <v>-47254417735</v>
      </c>
    </row>
    <row r="159" spans="3:17" ht="15.5" x14ac:dyDescent="0.35">
      <c r="C159" t="s">
        <v>429</v>
      </c>
      <c r="K159" s="5">
        <v>-323874013666</v>
      </c>
    </row>
    <row r="160" spans="3:17" ht="15.5" x14ac:dyDescent="0.35">
      <c r="C160" t="s">
        <v>155</v>
      </c>
      <c r="K160" s="5">
        <v>-500000000</v>
      </c>
      <c r="L160" s="5">
        <v>-20000000000</v>
      </c>
      <c r="N160" s="5">
        <v>-232540000</v>
      </c>
      <c r="O160" s="5">
        <v>-78723375</v>
      </c>
      <c r="Q160" s="5">
        <v>-3191160786</v>
      </c>
    </row>
    <row r="161" spans="3:17" ht="15.5" x14ac:dyDescent="0.35">
      <c r="C161" t="s">
        <v>430</v>
      </c>
      <c r="D161" s="5">
        <v>-57578000000</v>
      </c>
      <c r="L161" s="5">
        <v>-20000000000</v>
      </c>
    </row>
    <row r="162" spans="3:17" ht="15.5" x14ac:dyDescent="0.35">
      <c r="C162" t="s">
        <v>431</v>
      </c>
    </row>
    <row r="163" spans="3:17" ht="15.5" x14ac:dyDescent="0.35">
      <c r="C163" t="s">
        <v>161</v>
      </c>
      <c r="D163" s="5">
        <v>45917786553</v>
      </c>
      <c r="E163" s="5">
        <v>15604136237</v>
      </c>
      <c r="F163" s="5">
        <v>4160218755</v>
      </c>
      <c r="G163" s="5">
        <v>46090750989</v>
      </c>
      <c r="I163" s="5">
        <v>119813878613</v>
      </c>
      <c r="J163" s="5">
        <v>172905903483</v>
      </c>
      <c r="K163" s="5">
        <v>421845185410</v>
      </c>
      <c r="L163" s="5">
        <v>40169238567</v>
      </c>
      <c r="M163" s="5">
        <v>305459526377</v>
      </c>
      <c r="N163" s="5">
        <v>18472258007</v>
      </c>
      <c r="O163" s="5">
        <v>13730739390</v>
      </c>
      <c r="P163" s="5">
        <v>241849143361</v>
      </c>
      <c r="Q163" s="5">
        <v>223494606256</v>
      </c>
    </row>
    <row r="164" spans="3:17" ht="15.5" x14ac:dyDescent="0.35">
      <c r="C164" t="s">
        <v>432</v>
      </c>
      <c r="D164" s="5">
        <v>12559000000</v>
      </c>
      <c r="F164" s="5">
        <v>-70094134342</v>
      </c>
      <c r="G164" s="5">
        <v>35536134342</v>
      </c>
      <c r="P164" s="5">
        <v>55730000000</v>
      </c>
    </row>
    <row r="165" spans="3:17" ht="15.5" x14ac:dyDescent="0.35">
      <c r="C165" t="s">
        <v>433</v>
      </c>
      <c r="M165" s="5">
        <v>358015450000</v>
      </c>
    </row>
    <row r="166" spans="3:17" ht="15.5" x14ac:dyDescent="0.35">
      <c r="C166" t="s">
        <v>434</v>
      </c>
      <c r="P166" s="5">
        <v>45550000000</v>
      </c>
    </row>
    <row r="167" spans="3:17" ht="15.5" x14ac:dyDescent="0.35">
      <c r="C167" t="s">
        <v>435</v>
      </c>
      <c r="P167" s="5">
        <v>-45550000000</v>
      </c>
      <c r="Q167" s="5">
        <v>-21000000000</v>
      </c>
    </row>
    <row r="168" spans="3:17" ht="15.5" x14ac:dyDescent="0.35">
      <c r="C168" t="s">
        <v>279</v>
      </c>
      <c r="F168" s="5">
        <v>82715327890</v>
      </c>
      <c r="I168" s="5">
        <v>82715327890</v>
      </c>
      <c r="J168" s="5">
        <v>76294651209</v>
      </c>
      <c r="K168" s="5">
        <v>314698805085</v>
      </c>
      <c r="L168" s="5">
        <v>230000000000</v>
      </c>
      <c r="M168" s="5">
        <v>25000000000</v>
      </c>
      <c r="N168" s="5">
        <v>1593867763</v>
      </c>
      <c r="O168" s="5">
        <v>201500000000</v>
      </c>
      <c r="P168" s="5">
        <v>79964593412</v>
      </c>
      <c r="Q168" s="5">
        <v>1990249748</v>
      </c>
    </row>
    <row r="169" spans="3:17" ht="15.5" x14ac:dyDescent="0.35">
      <c r="C169" t="s">
        <v>312</v>
      </c>
      <c r="D169" s="5">
        <v>46580528565</v>
      </c>
      <c r="E169" s="5">
        <v>25839800101</v>
      </c>
      <c r="F169" s="5">
        <v>1925517428</v>
      </c>
      <c r="G169" s="5">
        <v>22758707989</v>
      </c>
      <c r="I169" s="5">
        <v>77594134286</v>
      </c>
      <c r="J169" s="5">
        <v>135108284964</v>
      </c>
      <c r="K169" s="5">
        <v>121524727119</v>
      </c>
      <c r="L169" s="5">
        <v>18976992881</v>
      </c>
      <c r="M169" s="5">
        <v>28566000000</v>
      </c>
      <c r="N169" s="5">
        <v>20425500000</v>
      </c>
      <c r="O169" s="5">
        <v>13505000000</v>
      </c>
      <c r="P169" s="5">
        <v>23200000000</v>
      </c>
      <c r="Q169" s="5">
        <v>37825000000</v>
      </c>
    </row>
    <row r="170" spans="3:17" ht="15.5" x14ac:dyDescent="0.35">
      <c r="C170" t="s">
        <v>436</v>
      </c>
      <c r="Q170" s="5">
        <v>217350000000</v>
      </c>
    </row>
    <row r="171" spans="3:17" ht="15.5" x14ac:dyDescent="0.35">
      <c r="C171" t="s">
        <v>437</v>
      </c>
      <c r="D171" s="5">
        <v>-20839025213</v>
      </c>
      <c r="F171" s="5">
        <v>-10022058661</v>
      </c>
      <c r="G171" s="5">
        <v>-11851846342</v>
      </c>
      <c r="I171" s="5">
        <v>-39778905003</v>
      </c>
      <c r="J171" s="5">
        <v>-38148809862</v>
      </c>
      <c r="K171" s="5">
        <v>-14000000000</v>
      </c>
      <c r="L171" s="5">
        <v>-208415364583</v>
      </c>
      <c r="M171" s="5">
        <v>-105786395684</v>
      </c>
      <c r="N171" s="5">
        <v>-3217698466</v>
      </c>
      <c r="O171" s="5">
        <v>-201274010610</v>
      </c>
      <c r="P171" s="5">
        <v>-20069500996</v>
      </c>
      <c r="Q171" s="5">
        <v>-11630643492</v>
      </c>
    </row>
    <row r="172" spans="3:17" ht="15.5" x14ac:dyDescent="0.35">
      <c r="C172" t="s">
        <v>168</v>
      </c>
      <c r="D172" s="5">
        <v>-114660760</v>
      </c>
      <c r="E172" s="5">
        <v>-351630840</v>
      </c>
      <c r="F172" s="5">
        <v>-364433560</v>
      </c>
      <c r="I172" s="5">
        <v>-364433560</v>
      </c>
      <c r="J172" s="5">
        <v>-347889933</v>
      </c>
      <c r="K172" s="5">
        <v>-378346794</v>
      </c>
      <c r="L172" s="5">
        <v>-390771673</v>
      </c>
      <c r="M172" s="5">
        <v>-334465406</v>
      </c>
      <c r="N172" s="5">
        <v>-329411290</v>
      </c>
    </row>
    <row r="173" spans="3:17" ht="15.5" x14ac:dyDescent="0.35">
      <c r="C173" t="s">
        <v>313</v>
      </c>
      <c r="D173" s="5">
        <v>9884025213</v>
      </c>
      <c r="E173" s="5">
        <v>-9884025213</v>
      </c>
      <c r="O173" s="5">
        <v>-250000</v>
      </c>
      <c r="Q173" s="5">
        <v>-1040000000</v>
      </c>
    </row>
    <row r="174" spans="3:17" ht="15.5" x14ac:dyDescent="0.35">
      <c r="C174" t="s">
        <v>438</v>
      </c>
      <c r="D174" s="5">
        <v>-2152081252</v>
      </c>
      <c r="E174" s="5">
        <v>-7811</v>
      </c>
      <c r="G174" s="5">
        <v>-352245000</v>
      </c>
      <c r="I174" s="5">
        <v>-352245000</v>
      </c>
      <c r="J174" s="5">
        <v>-332895</v>
      </c>
      <c r="L174" s="5">
        <v>-1618058</v>
      </c>
      <c r="M174" s="5">
        <v>-1062533</v>
      </c>
    </row>
    <row r="175" spans="3:17" ht="15.5" x14ac:dyDescent="0.35">
      <c r="C175" t="s">
        <v>173</v>
      </c>
      <c r="D175" s="5">
        <v>62145189003</v>
      </c>
      <c r="E175" s="5">
        <v>36784453350</v>
      </c>
      <c r="F175" s="5">
        <v>-97720654686</v>
      </c>
      <c r="G175" s="5">
        <v>32901401453</v>
      </c>
      <c r="I175" s="5">
        <v>-100820257101</v>
      </c>
      <c r="J175" s="5">
        <v>17856398325</v>
      </c>
      <c r="K175" s="5">
        <v>-44091865703</v>
      </c>
      <c r="L175" s="5">
        <v>-47456136540</v>
      </c>
      <c r="M175" s="5">
        <v>245085952418</v>
      </c>
      <c r="N175" s="5">
        <v>-104599956082</v>
      </c>
      <c r="O175" s="5">
        <v>-78054520734</v>
      </c>
      <c r="P175" s="5">
        <v>168391091271</v>
      </c>
      <c r="Q175" s="5">
        <v>-58486207592</v>
      </c>
    </row>
    <row r="176" spans="3:17" ht="15.5" x14ac:dyDescent="0.35">
      <c r="C176" t="s">
        <v>174</v>
      </c>
      <c r="F176" s="5">
        <v>1182516</v>
      </c>
      <c r="G176" s="5">
        <v>-1798006</v>
      </c>
      <c r="I176" s="5">
        <v>-217488</v>
      </c>
      <c r="J176" s="5">
        <v>-4029042</v>
      </c>
      <c r="K176" s="5">
        <v>-766848</v>
      </c>
      <c r="L176" s="5">
        <v>-9327560</v>
      </c>
      <c r="M176" s="5">
        <v>3977632</v>
      </c>
      <c r="N176" s="5">
        <v>1387280</v>
      </c>
      <c r="O176" s="5">
        <v>-14356955</v>
      </c>
      <c r="P176" s="5">
        <v>8832256</v>
      </c>
      <c r="Q176" s="5">
        <v>2137462</v>
      </c>
    </row>
    <row r="177" spans="2:17" ht="15.5" x14ac:dyDescent="0.35">
      <c r="C177" t="s">
        <v>176</v>
      </c>
      <c r="D177" s="5">
        <v>2189897622</v>
      </c>
      <c r="E177" s="5">
        <v>157457165079</v>
      </c>
      <c r="I177" s="5">
        <v>258277639668</v>
      </c>
      <c r="J177" s="5">
        <v>240425270385</v>
      </c>
      <c r="K177" s="5">
        <v>284517902936</v>
      </c>
      <c r="L177" s="5">
        <v>331983367036</v>
      </c>
      <c r="M177" s="5">
        <v>86893436986</v>
      </c>
      <c r="N177" s="5">
        <v>191492005788</v>
      </c>
      <c r="O177" s="5">
        <v>269560883477</v>
      </c>
      <c r="P177" s="5">
        <v>101160959950</v>
      </c>
      <c r="Q177" s="5">
        <v>159645030080</v>
      </c>
    </row>
    <row r="178" spans="2:17" ht="15.5" x14ac:dyDescent="0.35">
      <c r="C178" t="s">
        <v>177</v>
      </c>
      <c r="D178" s="5">
        <v>64335086625</v>
      </c>
      <c r="E178" s="5">
        <v>194241618429</v>
      </c>
      <c r="F178" s="5">
        <v>-97719472170</v>
      </c>
      <c r="G178" s="5">
        <v>32899603447</v>
      </c>
      <c r="I178" s="5">
        <v>157457165079</v>
      </c>
      <c r="J178" s="5">
        <v>258277639668</v>
      </c>
      <c r="K178" s="5">
        <v>240425270385</v>
      </c>
      <c r="L178" s="5">
        <v>284517902936</v>
      </c>
      <c r="M178" s="5">
        <v>331983367036</v>
      </c>
      <c r="N178" s="5">
        <v>86893436986</v>
      </c>
      <c r="O178" s="5">
        <v>191492005788</v>
      </c>
      <c r="P178" s="5">
        <v>269560883477</v>
      </c>
      <c r="Q178" s="5">
        <v>101160959950</v>
      </c>
    </row>
    <row r="180" spans="2:17" ht="15.5" x14ac:dyDescent="0.35">
      <c r="B180" t="s">
        <v>178</v>
      </c>
      <c r="C180" t="s">
        <v>12</v>
      </c>
      <c r="D180" s="5">
        <v>16200000000</v>
      </c>
      <c r="E180" s="5">
        <v>16200000000</v>
      </c>
      <c r="F180" s="5">
        <v>10950000000</v>
      </c>
      <c r="G180" s="5">
        <v>10950000000</v>
      </c>
      <c r="I180" s="5">
        <v>10950000000</v>
      </c>
      <c r="J180" s="5">
        <v>10950000000</v>
      </c>
      <c r="K180" s="5">
        <v>10950000000</v>
      </c>
      <c r="L180" s="5">
        <v>10950000000</v>
      </c>
      <c r="M180" s="5">
        <v>10950000000</v>
      </c>
      <c r="N180" s="5">
        <v>9950000000</v>
      </c>
      <c r="O180" s="5">
        <v>9950000000</v>
      </c>
      <c r="P180" s="5">
        <v>9950000000</v>
      </c>
      <c r="Q180" s="5">
        <v>0</v>
      </c>
    </row>
    <row r="181" spans="2:17" ht="15.5" x14ac:dyDescent="0.35">
      <c r="C181" t="s">
        <v>179</v>
      </c>
      <c r="D181" s="6">
        <v>1.63</v>
      </c>
      <c r="E181" s="5">
        <v>6</v>
      </c>
      <c r="F181" s="6">
        <v>3.22</v>
      </c>
      <c r="G181" s="6">
        <v>1.72</v>
      </c>
    </row>
    <row r="182" spans="2:17" ht="15.5" x14ac:dyDescent="0.35">
      <c r="C182" t="s">
        <v>180</v>
      </c>
      <c r="D182" s="6">
        <v>527.61</v>
      </c>
      <c r="E182" s="5">
        <v>325</v>
      </c>
      <c r="F182" s="6">
        <v>2802.8</v>
      </c>
      <c r="G182" s="6">
        <v>2017.44</v>
      </c>
    </row>
    <row r="183" spans="2:17" ht="15.5" x14ac:dyDescent="0.35">
      <c r="C183" t="s">
        <v>64</v>
      </c>
      <c r="D183" s="6">
        <v>121.78</v>
      </c>
      <c r="E183" s="6">
        <v>182.47</v>
      </c>
      <c r="F183" s="6">
        <v>847.37</v>
      </c>
      <c r="G183" s="6">
        <v>473.44</v>
      </c>
    </row>
    <row r="184" spans="2:17" ht="15.5" x14ac:dyDescent="0.35">
      <c r="C184" t="s">
        <v>181</v>
      </c>
      <c r="D184" s="5">
        <v>28850000000</v>
      </c>
      <c r="E184" s="5">
        <v>72760000000</v>
      </c>
      <c r="F184" s="5">
        <v>55080000000</v>
      </c>
      <c r="G184" s="5">
        <v>19120000000</v>
      </c>
    </row>
    <row r="185" spans="2:17" ht="15.5" x14ac:dyDescent="0.35">
      <c r="C185" t="s">
        <v>182</v>
      </c>
      <c r="D185" s="6">
        <v>6.1999999999999998E-3</v>
      </c>
      <c r="E185" s="6">
        <v>2.3300000000000001E-2</v>
      </c>
      <c r="F185" s="6">
        <v>0.01</v>
      </c>
      <c r="G185" s="6">
        <v>5.4000000000000003E-3</v>
      </c>
    </row>
    <row r="186" spans="2:17" ht="15.5" x14ac:dyDescent="0.35">
      <c r="C186" t="s">
        <v>183</v>
      </c>
      <c r="D186" s="6">
        <v>9.3999999999999986E-3</v>
      </c>
      <c r="E186" s="6">
        <v>3.5099999999999999E-2</v>
      </c>
      <c r="F186" s="6">
        <v>1.61E-2</v>
      </c>
      <c r="G186" s="6">
        <v>8.6999999999999994E-3</v>
      </c>
    </row>
    <row r="187" spans="2:17" ht="15.5" x14ac:dyDescent="0.35">
      <c r="C187" t="s">
        <v>184</v>
      </c>
      <c r="D187" s="6">
        <v>5.4000000000000003E-3</v>
      </c>
      <c r="E187" s="6">
        <v>1.9799999999999998E-2</v>
      </c>
      <c r="F187" s="6">
        <v>1.47E-2</v>
      </c>
      <c r="G187" s="6">
        <v>6.5000000000000006E-3</v>
      </c>
    </row>
    <row r="188" spans="2:17" ht="15.5" x14ac:dyDescent="0.35">
      <c r="C188" t="s">
        <v>185</v>
      </c>
      <c r="D188" s="6">
        <v>3.97</v>
      </c>
      <c r="E188" s="5">
        <v>13</v>
      </c>
      <c r="F188" s="6">
        <v>7.24</v>
      </c>
      <c r="G188" s="6">
        <v>3.56</v>
      </c>
    </row>
    <row r="189" spans="2:17" ht="15.5" x14ac:dyDescent="0.35">
      <c r="C189" t="s">
        <v>186</v>
      </c>
      <c r="D189" s="5">
        <v>3471000000000</v>
      </c>
      <c r="E189" s="5">
        <v>3388000000000</v>
      </c>
      <c r="F189" s="5">
        <v>2775000000000</v>
      </c>
      <c r="G189" s="5">
        <v>2733000000000</v>
      </c>
    </row>
    <row r="190" spans="2:17" ht="15.5" x14ac:dyDescent="0.35">
      <c r="C190" t="s">
        <v>187</v>
      </c>
      <c r="D190" s="6">
        <v>4.9800000000000004</v>
      </c>
      <c r="E190" s="6">
        <v>11.4</v>
      </c>
      <c r="F190" s="6">
        <v>45.17</v>
      </c>
      <c r="G190" s="6">
        <v>17.64</v>
      </c>
    </row>
    <row r="191" spans="2:17" ht="15.5" x14ac:dyDescent="0.35">
      <c r="C191" t="s">
        <v>188</v>
      </c>
      <c r="D191" s="6">
        <v>172.72</v>
      </c>
      <c r="E191" s="6">
        <v>171.1</v>
      </c>
      <c r="F191" s="6">
        <v>199.79</v>
      </c>
      <c r="G191" s="6">
        <v>196.76</v>
      </c>
    </row>
    <row r="192" spans="2:17" ht="15.5" x14ac:dyDescent="0.35">
      <c r="C192" t="s">
        <v>189</v>
      </c>
      <c r="D192" s="6">
        <v>4.99</v>
      </c>
      <c r="E192" s="6">
        <v>11.41</v>
      </c>
      <c r="F192" s="6">
        <v>45.26</v>
      </c>
      <c r="G192" s="6">
        <v>17.670000000000002</v>
      </c>
    </row>
    <row r="193" spans="3:17" ht="15.5" x14ac:dyDescent="0.35">
      <c r="C193" t="s">
        <v>190</v>
      </c>
      <c r="D193" s="6">
        <v>172.5</v>
      </c>
      <c r="E193" s="6">
        <v>170.86</v>
      </c>
      <c r="F193" s="6">
        <v>199.4</v>
      </c>
      <c r="G193" s="6">
        <v>196.34</v>
      </c>
    </row>
    <row r="194" spans="3:17" ht="15.5" x14ac:dyDescent="0.35">
      <c r="C194" t="s">
        <v>191</v>
      </c>
      <c r="D194" s="5">
        <v>552000000000</v>
      </c>
      <c r="E194" s="5">
        <v>503000000000</v>
      </c>
      <c r="F194" s="5">
        <v>474000000000</v>
      </c>
      <c r="G194" s="5">
        <v>464000000000</v>
      </c>
    </row>
    <row r="195" spans="3:17" ht="15.5" x14ac:dyDescent="0.35">
      <c r="C195" t="s">
        <v>192</v>
      </c>
      <c r="D195" s="5">
        <v>112000000000</v>
      </c>
      <c r="E195" s="5">
        <v>124000000000</v>
      </c>
      <c r="F195" s="5">
        <v>137000000000</v>
      </c>
      <c r="G195" s="5">
        <v>150000000000</v>
      </c>
    </row>
    <row r="196" spans="3:17" ht="15.5" x14ac:dyDescent="0.35">
      <c r="C196" t="s">
        <v>193</v>
      </c>
      <c r="D196" s="5">
        <v>2798000000000</v>
      </c>
      <c r="E196" s="5">
        <v>2772000000000</v>
      </c>
      <c r="F196" s="5">
        <v>2187000000000</v>
      </c>
      <c r="G196" s="5">
        <v>2154000000000</v>
      </c>
    </row>
    <row r="197" spans="3:17" ht="15.5" x14ac:dyDescent="0.35">
      <c r="C197" t="s">
        <v>24</v>
      </c>
      <c r="D197" s="5">
        <v>663000000000</v>
      </c>
      <c r="E197" s="5">
        <v>628000000000</v>
      </c>
      <c r="F197" s="5">
        <v>612000000000</v>
      </c>
      <c r="G197" s="5">
        <v>615000000000</v>
      </c>
    </row>
    <row r="198" spans="3:17" ht="15.5" x14ac:dyDescent="0.35">
      <c r="C198" t="s">
        <v>21</v>
      </c>
      <c r="D198" s="5">
        <v>405000000000</v>
      </c>
      <c r="E198" s="5">
        <v>433000000000</v>
      </c>
      <c r="F198" s="5">
        <v>454000000000</v>
      </c>
      <c r="G198" s="5">
        <v>359000000000</v>
      </c>
    </row>
    <row r="199" spans="3:17" ht="15.5" x14ac:dyDescent="0.35">
      <c r="C199" t="s">
        <v>194</v>
      </c>
      <c r="D199" s="5">
        <v>897000000000</v>
      </c>
      <c r="E199" s="5">
        <v>969000000000</v>
      </c>
      <c r="F199" s="5">
        <v>906000000000</v>
      </c>
      <c r="G199" s="5">
        <v>878000000000</v>
      </c>
    </row>
    <row r="200" spans="3:17" ht="15.5" x14ac:dyDescent="0.35">
      <c r="C200" t="s">
        <v>195</v>
      </c>
      <c r="D200" s="5">
        <v>87000000000</v>
      </c>
      <c r="E200" s="5">
        <v>28000000000</v>
      </c>
      <c r="F200" s="5">
        <v>-51000000000</v>
      </c>
      <c r="G200" s="5">
        <v>-55000000000</v>
      </c>
    </row>
    <row r="201" spans="3:17" ht="15.5" x14ac:dyDescent="0.35">
      <c r="C201" t="s">
        <v>196</v>
      </c>
      <c r="D201" s="5">
        <v>-40000000000</v>
      </c>
      <c r="E201" s="5">
        <v>-1000000000</v>
      </c>
      <c r="F201" s="5">
        <v>-2000000000</v>
      </c>
      <c r="G201" s="5">
        <v>58000000000</v>
      </c>
    </row>
    <row r="202" spans="3:17" ht="15.5" x14ac:dyDescent="0.35">
      <c r="C202" t="s">
        <v>13</v>
      </c>
      <c r="D202" s="5">
        <v>48000000000</v>
      </c>
      <c r="E202" s="5">
        <v>27000000000</v>
      </c>
      <c r="F202" s="5">
        <v>-54000000000</v>
      </c>
      <c r="G202" s="5">
        <v>3000000000</v>
      </c>
    </row>
    <row r="203" spans="3:17" ht="15.5" x14ac:dyDescent="0.35">
      <c r="C203" t="s">
        <v>16</v>
      </c>
      <c r="D203" s="6">
        <v>2.95</v>
      </c>
      <c r="E203" s="6">
        <v>1.67</v>
      </c>
      <c r="F203" s="6">
        <v>-4.9000000000000004</v>
      </c>
      <c r="G203" s="6">
        <v>0.24</v>
      </c>
    </row>
    <row r="204" spans="3:17" ht="15.5" x14ac:dyDescent="0.35">
      <c r="C204" t="s">
        <v>49</v>
      </c>
      <c r="I204" s="6">
        <v>7.97</v>
      </c>
      <c r="J204" s="6">
        <v>3.41</v>
      </c>
      <c r="K204" s="6">
        <v>1.19</v>
      </c>
      <c r="L204" s="6">
        <v>3.37</v>
      </c>
      <c r="M204" s="6">
        <v>4.63</v>
      </c>
      <c r="N204" s="6">
        <v>-2.39</v>
      </c>
      <c r="O204" s="6">
        <v>1.35</v>
      </c>
      <c r="P204" s="6">
        <v>9.11</v>
      </c>
      <c r="Q204" s="6">
        <v>25656.35</v>
      </c>
    </row>
    <row r="205" spans="3:17" ht="15.5" x14ac:dyDescent="0.35">
      <c r="C205" t="s">
        <v>63</v>
      </c>
      <c r="I205" s="6">
        <v>1132.3699999999999</v>
      </c>
      <c r="J205" s="6">
        <v>300.58999999999997</v>
      </c>
      <c r="K205" s="6">
        <v>836.13</v>
      </c>
      <c r="L205" s="6">
        <v>326.41000000000003</v>
      </c>
      <c r="M205" s="6">
        <v>82.51</v>
      </c>
      <c r="N205" s="6">
        <v>-177.41</v>
      </c>
      <c r="O205" s="6">
        <v>448.15</v>
      </c>
      <c r="P205" s="6">
        <v>55.43</v>
      </c>
      <c r="Q205" s="5">
        <v>0</v>
      </c>
    </row>
    <row r="206" spans="3:17" ht="15.5" x14ac:dyDescent="0.35">
      <c r="C206" t="s">
        <v>66</v>
      </c>
      <c r="I206" s="6">
        <v>240.5</v>
      </c>
      <c r="J206" s="6">
        <v>30.69</v>
      </c>
      <c r="K206" s="6">
        <v>39.020000000000003</v>
      </c>
      <c r="L206" s="6">
        <v>37.65</v>
      </c>
      <c r="M206" s="6">
        <v>16.78</v>
      </c>
      <c r="N206" s="6">
        <v>27.15</v>
      </c>
      <c r="O206" s="6">
        <v>23.28</v>
      </c>
      <c r="P206" s="5">
        <v>20</v>
      </c>
      <c r="Q206" s="5">
        <v>0</v>
      </c>
    </row>
    <row r="207" spans="3:17" ht="15.5" x14ac:dyDescent="0.35">
      <c r="C207" t="s">
        <v>197</v>
      </c>
      <c r="I207" s="5">
        <v>152570000000</v>
      </c>
      <c r="J207" s="5">
        <v>96470000000</v>
      </c>
      <c r="K207" s="5">
        <v>71630000000</v>
      </c>
      <c r="L207" s="5">
        <v>94280000000</v>
      </c>
      <c r="M207" s="5">
        <v>94940000000</v>
      </c>
      <c r="N207" s="5">
        <v>8720000000</v>
      </c>
      <c r="O207" s="5">
        <v>52760000000</v>
      </c>
      <c r="P207" s="6">
        <v>132020000000.00002</v>
      </c>
    </row>
    <row r="208" spans="3:17" ht="15.5" x14ac:dyDescent="0.35">
      <c r="C208" t="s">
        <v>198</v>
      </c>
      <c r="I208" s="6">
        <v>2.4799999999999999E-2</v>
      </c>
      <c r="J208" s="6">
        <v>1.09E-2</v>
      </c>
      <c r="K208" s="6">
        <v>4.0999999999999995E-3</v>
      </c>
      <c r="L208" s="6">
        <v>1.3600000000000001E-2</v>
      </c>
      <c r="M208" s="6">
        <v>1.9099999999999999E-2</v>
      </c>
      <c r="N208" s="6">
        <v>-1.01E-2</v>
      </c>
      <c r="O208" s="6">
        <v>5.6999999999999993E-3</v>
      </c>
      <c r="P208" s="6">
        <v>3.8399999999999997E-2</v>
      </c>
      <c r="Q208" s="6">
        <v>9.0000000000000011E-3</v>
      </c>
    </row>
    <row r="209" spans="3:17" ht="15.5" x14ac:dyDescent="0.35">
      <c r="C209" t="s">
        <v>199</v>
      </c>
      <c r="I209" s="6">
        <v>3.9900000000000005E-2</v>
      </c>
      <c r="J209" s="6">
        <v>1.78E-2</v>
      </c>
      <c r="K209" s="6">
        <v>6.3E-3</v>
      </c>
      <c r="L209" s="6">
        <v>1.8000000000000002E-2</v>
      </c>
      <c r="M209" s="6">
        <v>2.52E-2</v>
      </c>
      <c r="N209" s="6">
        <v>-1.4800000000000001E-2</v>
      </c>
      <c r="O209" s="6">
        <v>8.199999999999999E-3</v>
      </c>
      <c r="P209" s="6">
        <v>5.5300000000000002E-2</v>
      </c>
      <c r="Q209" s="6">
        <v>1.23E-2</v>
      </c>
    </row>
    <row r="210" spans="3:17" ht="15.5" x14ac:dyDescent="0.35">
      <c r="C210" t="s">
        <v>200</v>
      </c>
      <c r="I210" s="6">
        <v>3.61E-2</v>
      </c>
      <c r="J210" s="6">
        <v>1.6200000000000003E-2</v>
      </c>
      <c r="K210" s="6">
        <v>8.1000000000000013E-3</v>
      </c>
      <c r="L210" s="6">
        <v>1.7600000000000001E-2</v>
      </c>
      <c r="M210" s="6">
        <v>2.0799999999999999E-2</v>
      </c>
      <c r="N210" s="6">
        <v>-1.7299999999999999E-2</v>
      </c>
      <c r="O210" s="6">
        <v>6.0999999999999995E-3</v>
      </c>
      <c r="P210" s="6">
        <v>5.1500000000000004E-2</v>
      </c>
      <c r="Q210" s="6">
        <v>2.23E-2</v>
      </c>
    </row>
    <row r="211" spans="3:17" ht="15.5" x14ac:dyDescent="0.35">
      <c r="C211" t="s">
        <v>201</v>
      </c>
      <c r="I211" s="6">
        <v>4.93</v>
      </c>
      <c r="J211" s="6">
        <v>2.4</v>
      </c>
      <c r="K211" s="6">
        <v>1.17</v>
      </c>
      <c r="L211" s="6">
        <v>3.36</v>
      </c>
      <c r="M211" s="6">
        <v>2.69</v>
      </c>
      <c r="N211" s="6">
        <v>-1.5</v>
      </c>
      <c r="O211" s="6">
        <v>0.64</v>
      </c>
      <c r="P211" s="6">
        <v>4.41</v>
      </c>
      <c r="Q211" s="6">
        <v>0.8</v>
      </c>
    </row>
    <row r="212" spans="3:17" ht="15.5" x14ac:dyDescent="0.35">
      <c r="C212" t="s">
        <v>60</v>
      </c>
      <c r="I212" s="6">
        <v>45.17</v>
      </c>
      <c r="J212" s="6">
        <v>5.34</v>
      </c>
      <c r="K212" s="6">
        <v>5.28</v>
      </c>
      <c r="L212" s="6">
        <v>5.88</v>
      </c>
      <c r="M212" s="6">
        <v>2.08</v>
      </c>
      <c r="N212" s="6">
        <v>2.63</v>
      </c>
      <c r="O212" s="6">
        <v>3.64</v>
      </c>
      <c r="P212" s="6">
        <v>3.07</v>
      </c>
      <c r="Q212" s="5">
        <v>0</v>
      </c>
    </row>
    <row r="213" spans="3:17" ht="15.5" x14ac:dyDescent="0.35">
      <c r="C213" t="s">
        <v>57</v>
      </c>
      <c r="I213" s="6">
        <v>199.79</v>
      </c>
      <c r="J213" s="6">
        <v>191.92</v>
      </c>
      <c r="K213" s="6">
        <v>188.52</v>
      </c>
      <c r="L213" s="6">
        <v>187.18</v>
      </c>
      <c r="M213" s="6">
        <v>183.96</v>
      </c>
      <c r="N213" s="6">
        <v>161.19999999999999</v>
      </c>
      <c r="O213" s="6">
        <v>166.06</v>
      </c>
      <c r="P213" s="6">
        <v>164.71</v>
      </c>
      <c r="Q213" s="6">
        <v>2080832.16</v>
      </c>
    </row>
    <row r="214" spans="3:17" ht="15.5" x14ac:dyDescent="0.35">
      <c r="C214" t="s">
        <v>202</v>
      </c>
      <c r="I214" s="6">
        <v>45.26</v>
      </c>
      <c r="J214" s="6">
        <v>5.35</v>
      </c>
      <c r="K214" s="6">
        <v>5.29</v>
      </c>
      <c r="L214" s="6">
        <v>5.88</v>
      </c>
      <c r="M214" s="6">
        <v>2.08</v>
      </c>
      <c r="N214" s="6">
        <v>2.64</v>
      </c>
      <c r="O214" s="6">
        <v>3.66</v>
      </c>
      <c r="P214" s="6">
        <v>3.08</v>
      </c>
      <c r="Q214" s="5">
        <v>0</v>
      </c>
    </row>
    <row r="215" spans="3:17" ht="15.5" x14ac:dyDescent="0.35">
      <c r="C215" t="s">
        <v>203</v>
      </c>
      <c r="I215" s="6">
        <v>199.4</v>
      </c>
      <c r="J215" s="6">
        <v>191.43</v>
      </c>
      <c r="K215" s="6">
        <v>187.95</v>
      </c>
      <c r="L215" s="6">
        <v>186.92</v>
      </c>
      <c r="M215" s="6">
        <v>183.57</v>
      </c>
      <c r="N215" s="6">
        <v>160.63</v>
      </c>
      <c r="O215" s="6">
        <v>165.38</v>
      </c>
      <c r="P215" s="6">
        <v>163.89</v>
      </c>
      <c r="Q215" s="6">
        <v>2065632.51</v>
      </c>
    </row>
    <row r="216" spans="3:17" ht="15.5" x14ac:dyDescent="0.35">
      <c r="C216" t="s">
        <v>204</v>
      </c>
      <c r="I216" s="5">
        <v>474000000000</v>
      </c>
      <c r="J216" s="5">
        <v>385000000000</v>
      </c>
      <c r="K216" s="5">
        <v>327000000000</v>
      </c>
      <c r="L216" s="5">
        <v>16000000000</v>
      </c>
      <c r="M216" s="5">
        <v>22000000000</v>
      </c>
      <c r="N216" s="5">
        <v>108000000000</v>
      </c>
      <c r="O216" s="5">
        <v>99000000000</v>
      </c>
      <c r="P216" s="5">
        <v>116000000000</v>
      </c>
      <c r="Q216" s="5">
        <v>26000000000</v>
      </c>
    </row>
    <row r="217" spans="3:17" ht="15.5" x14ac:dyDescent="0.35">
      <c r="C217" t="s">
        <v>205</v>
      </c>
      <c r="I217" s="5">
        <v>137000000000</v>
      </c>
      <c r="J217" s="5">
        <v>184000000000</v>
      </c>
      <c r="K217" s="5">
        <v>204000000000</v>
      </c>
      <c r="L217" s="5">
        <v>214000000000</v>
      </c>
      <c r="M217" s="5">
        <v>187000000000</v>
      </c>
      <c r="N217" s="5">
        <v>181000000000</v>
      </c>
      <c r="O217" s="5">
        <v>191000000000</v>
      </c>
      <c r="P217" s="5">
        <v>175000000000</v>
      </c>
      <c r="Q217" s="5">
        <v>205000000000</v>
      </c>
    </row>
    <row r="218" spans="3:17" ht="15.5" x14ac:dyDescent="0.35">
      <c r="C218" t="s">
        <v>26</v>
      </c>
      <c r="I218" s="5">
        <v>612000000000</v>
      </c>
      <c r="J218" s="5">
        <v>569000000000</v>
      </c>
      <c r="K218" s="5">
        <v>531000000000</v>
      </c>
      <c r="L218" s="5">
        <v>230000000000</v>
      </c>
      <c r="M218" s="5">
        <v>208000000000</v>
      </c>
      <c r="N218" s="5">
        <v>289000000000</v>
      </c>
      <c r="O218" s="5">
        <v>291000000000</v>
      </c>
      <c r="P218" s="5">
        <v>291000000000</v>
      </c>
      <c r="Q218" s="5">
        <v>231000000000</v>
      </c>
    </row>
    <row r="219" spans="3:17" ht="15.5" x14ac:dyDescent="0.35">
      <c r="C219" t="s">
        <v>23</v>
      </c>
      <c r="I219" s="5">
        <v>454000000000</v>
      </c>
      <c r="J219" s="5">
        <v>310000000000</v>
      </c>
      <c r="K219" s="5">
        <v>290000000000</v>
      </c>
      <c r="L219" s="5">
        <v>-55000000000</v>
      </c>
      <c r="M219" s="5">
        <v>-124000000000</v>
      </c>
      <c r="N219" s="5">
        <v>202000000000</v>
      </c>
      <c r="O219" s="5">
        <v>99000000000</v>
      </c>
      <c r="P219" s="5">
        <v>21000000000</v>
      </c>
      <c r="Q219" s="5">
        <v>130000000000</v>
      </c>
    </row>
    <row r="220" spans="3:17" ht="15.5" x14ac:dyDescent="0.35">
      <c r="C220" t="s">
        <v>206</v>
      </c>
      <c r="I220" s="5">
        <v>906000000000</v>
      </c>
      <c r="J220" s="5">
        <v>1009000000000</v>
      </c>
      <c r="K220" s="5">
        <v>887000000000</v>
      </c>
      <c r="L220" s="5">
        <v>1183000000000</v>
      </c>
      <c r="M220" s="5">
        <v>1138000000000</v>
      </c>
      <c r="N220" s="5">
        <v>762000000000</v>
      </c>
      <c r="O220" s="5">
        <v>790000000000</v>
      </c>
      <c r="P220" s="5">
        <v>787000000000</v>
      </c>
      <c r="Q220" s="5">
        <v>626000000000</v>
      </c>
    </row>
    <row r="221" spans="3:17" ht="15.5" x14ac:dyDescent="0.35">
      <c r="C221" t="s">
        <v>207</v>
      </c>
      <c r="I221" s="5">
        <v>-107000000000</v>
      </c>
      <c r="J221" s="5">
        <v>29000000000</v>
      </c>
      <c r="K221" s="5">
        <v>-30000000000</v>
      </c>
      <c r="L221" s="5">
        <v>31000000000</v>
      </c>
      <c r="M221" s="5">
        <v>-73000000000</v>
      </c>
      <c r="N221" s="5">
        <v>-103000000000</v>
      </c>
      <c r="O221" s="5">
        <v>-12000000000</v>
      </c>
      <c r="P221" s="5">
        <v>-141000000000</v>
      </c>
      <c r="Q221" s="5">
        <v>-156000000000</v>
      </c>
    </row>
    <row r="222" spans="3:17" ht="15.5" x14ac:dyDescent="0.35">
      <c r="C222" t="s">
        <v>208</v>
      </c>
      <c r="I222" s="5">
        <v>-17000000000</v>
      </c>
      <c r="J222" s="5">
        <v>-23000000000</v>
      </c>
      <c r="K222" s="5">
        <v>-54000000000</v>
      </c>
      <c r="L222" s="5">
        <v>-34000000000</v>
      </c>
      <c r="M222" s="5">
        <v>-35000000000</v>
      </c>
      <c r="N222" s="5">
        <v>-28000000000</v>
      </c>
      <c r="O222" s="5">
        <v>-75000000000</v>
      </c>
      <c r="P222" s="5">
        <v>-49000000000</v>
      </c>
      <c r="Q222" s="5">
        <v>-55000000000</v>
      </c>
    </row>
    <row r="223" spans="3:17" ht="15.5" x14ac:dyDescent="0.35">
      <c r="C223" t="s">
        <v>15</v>
      </c>
      <c r="I223" s="5">
        <v>-124000000000</v>
      </c>
      <c r="J223" s="5">
        <v>6000000000</v>
      </c>
      <c r="K223" s="5">
        <v>-84000000000</v>
      </c>
      <c r="L223" s="5">
        <v>-2000000000</v>
      </c>
      <c r="M223" s="5">
        <v>-108000000000</v>
      </c>
      <c r="N223" s="5">
        <v>-131000000000</v>
      </c>
      <c r="O223" s="5">
        <v>-87000000000</v>
      </c>
      <c r="P223" s="5">
        <v>-190000000000</v>
      </c>
      <c r="Q223" s="5">
        <v>-212000000000</v>
      </c>
    </row>
    <row r="224" spans="3:17" ht="15.5" x14ac:dyDescent="0.35">
      <c r="C224" t="s">
        <v>17</v>
      </c>
      <c r="I224" s="6">
        <v>-11.34</v>
      </c>
      <c r="J224" s="6">
        <v>0.52</v>
      </c>
      <c r="K224" s="6">
        <v>-7.64</v>
      </c>
      <c r="L224" s="6">
        <v>-0.22</v>
      </c>
      <c r="M224" s="6">
        <v>-9.91</v>
      </c>
      <c r="N224" s="6">
        <v>-13.19</v>
      </c>
      <c r="O224" s="6">
        <v>-8.76</v>
      </c>
      <c r="P224" s="6">
        <v>-19.14</v>
      </c>
      <c r="Q224" s="6">
        <v>-337387.06</v>
      </c>
    </row>
  </sheetData>
  <pageMargins left="0.7" right="0.7" top="0.75" bottom="0.75" header="0.3" footer="0.3"/>
  <ignoredErrors>
    <ignoredError sqref="A1:Q22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439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440</v>
      </c>
      <c r="D2" s="2" vm="74">
        <f ca="1">IFERROR(_xlfn.STOCKHISTORY("XIDX:" &amp; $C$1, D3, , 0, 0, 1), "Libur")</f>
        <v>79</v>
      </c>
      <c r="E2" s="2" vm="75">
        <f ca="1">IFERROR(_xlfn.STOCKHISTORY("XIDX:" &amp; $C$1, E3, , 0, 0, 1), "Libur")</f>
        <v>68</v>
      </c>
      <c r="H2" s="2" vm="75">
        <f ca="1">IFERROR(INDEX(D2:G2,COUNT(D2:G2)),"")</f>
        <v>68</v>
      </c>
      <c r="I2" s="2" vm="76">
        <f t="shared" ref="I2:Q2" ca="1" si="0">IFERROR(_xlfn.STOCKHISTORY("XIDX:" &amp; $C$1, I1, , 0, 0, 1), "Libur")</f>
        <v>89</v>
      </c>
      <c r="J2" s="2" vm="77">
        <f t="shared" ca="1" si="0"/>
        <v>82</v>
      </c>
      <c r="K2" s="2" vm="78">
        <f t="shared" ca="1" si="0"/>
        <v>88</v>
      </c>
      <c r="L2" s="2" vm="30">
        <f t="shared" ca="1" si="0"/>
        <v>193</v>
      </c>
      <c r="M2" s="2" vm="79">
        <f t="shared" ca="1" si="0"/>
        <v>498</v>
      </c>
      <c r="N2" s="2" vm="80">
        <f t="shared" ca="1" si="0"/>
        <v>81</v>
      </c>
      <c r="O2" s="2" vm="76">
        <f t="shared" ca="1" si="0"/>
        <v>89</v>
      </c>
      <c r="P2" s="2" vm="81">
        <f t="shared" ca="1" si="0"/>
        <v>86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176089495685</v>
      </c>
      <c r="E4" s="2">
        <f>IFERROR(INDEX(E51:E500,MATCH($C$4,$C$51:$C$500,0)),"")</f>
        <v>170273359627</v>
      </c>
      <c r="H4" s="2">
        <f>IFERROR(SUM(D4:G4)*(4/MAX(1,COUNT(D4:G4))),"")</f>
        <v>692725710624</v>
      </c>
      <c r="I4" s="2">
        <f t="shared" ref="I4:Q4" si="1">IFERROR(INDEX(I51:I500,MATCH($C$4,$C$51:$C$500,0)),"")</f>
        <v>619527322043</v>
      </c>
      <c r="J4" s="2">
        <f t="shared" si="1"/>
        <v>541955832866</v>
      </c>
      <c r="K4" s="2">
        <f t="shared" si="1"/>
        <v>441461405484</v>
      </c>
      <c r="L4" s="2">
        <f t="shared" si="1"/>
        <v>333909938076</v>
      </c>
      <c r="M4" s="2">
        <f t="shared" si="1"/>
        <v>212042439331</v>
      </c>
      <c r="N4" s="2">
        <f t="shared" si="1"/>
        <v>162257365449</v>
      </c>
      <c r="O4" s="2">
        <f t="shared" si="1"/>
        <v>162596163771</v>
      </c>
      <c r="P4" s="2">
        <f t="shared" si="1"/>
        <v>132167476386</v>
      </c>
      <c r="Q4" s="2">
        <f t="shared" si="1"/>
        <v>60629413398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12430689419</v>
      </c>
      <c r="E5" s="2">
        <f>IFERROR(INDEX(E51:E500,MATCH($C$5,$C$51:$C$500,0)),"")</f>
        <v>15674034917</v>
      </c>
      <c r="H5" s="2">
        <f>IFERROR(SUM(D5:G5)*(4/MAX(1,COUNT(D5:G5))),"")</f>
        <v>56209448672</v>
      </c>
      <c r="I5" s="2">
        <f t="shared" ref="I5:Q5" si="2">IFERROR(INDEX(I51:I500,MATCH($C$5,$C$51:$C$500,0)),"")</f>
        <v>42154266439</v>
      </c>
      <c r="J5" s="2">
        <f t="shared" si="2"/>
        <v>57698502260</v>
      </c>
      <c r="K5" s="2">
        <f t="shared" si="2"/>
        <v>35108311885</v>
      </c>
      <c r="L5" s="2">
        <f t="shared" si="2"/>
        <v>21374105823</v>
      </c>
      <c r="M5" s="2">
        <f t="shared" si="2"/>
        <v>19516509266</v>
      </c>
      <c r="N5" s="2">
        <f t="shared" si="2"/>
        <v>5151722660</v>
      </c>
      <c r="O5" s="2">
        <f t="shared" si="2"/>
        <v>12675489222</v>
      </c>
      <c r="P5" s="2">
        <f t="shared" si="2"/>
        <v>17452125701</v>
      </c>
      <c r="Q5" s="2">
        <f t="shared" si="2"/>
        <v>25746710832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633648061259</v>
      </c>
      <c r="E6" s="2">
        <f>IFERROR(INDEX(E51:E500,MATCH($C$6,$C$51:$C$500,0)),"")</f>
        <v>620814958629</v>
      </c>
      <c r="H6" s="2">
        <f>IFERROR(INDEX(D6:G6,COUNT(D6:G6)),"")</f>
        <v>620814958629</v>
      </c>
      <c r="I6" s="2">
        <f t="shared" ref="I6:Q6" si="3">IFERROR(INDEX(I51:I500,MATCH($C$6,$C$51:$C$500,0)),"")</f>
        <v>604682804670</v>
      </c>
      <c r="J6" s="2">
        <f t="shared" si="3"/>
        <v>559793404636</v>
      </c>
      <c r="K6" s="2">
        <f t="shared" si="3"/>
        <v>500930468530</v>
      </c>
      <c r="L6" s="2">
        <f t="shared" si="3"/>
        <v>266943324616</v>
      </c>
      <c r="M6" s="2">
        <f t="shared" si="3"/>
        <v>244717189203</v>
      </c>
      <c r="N6" s="2">
        <f t="shared" si="3"/>
        <v>224465753624</v>
      </c>
      <c r="O6" s="2">
        <f t="shared" si="3"/>
        <v>218492730999</v>
      </c>
      <c r="P6" s="2">
        <f t="shared" si="3"/>
        <v>206090917502</v>
      </c>
      <c r="Q6" s="2">
        <f t="shared" si="3"/>
        <v>130095489773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3.53</v>
      </c>
      <c r="E7" s="3">
        <f>IFERROR(INDEX(E51:E500,MATCH($C$7,$C$51:$C$500,0))/1000000000,"")</f>
        <v>3.53</v>
      </c>
      <c r="H7" s="3">
        <f>IFERROR(INDEX(D7:G7,COUNT(D7:G7)),"")</f>
        <v>3.53</v>
      </c>
      <c r="I7" s="3">
        <f t="shared" ref="I7:Q7" si="4">IFERROR(INDEX(I51:I500,MATCH($C$7,$C$51:$C$500,0))/1000000000,"")</f>
        <v>3.53</v>
      </c>
      <c r="J7" s="3">
        <f t="shared" si="4"/>
        <v>3.53</v>
      </c>
      <c r="K7" s="3">
        <f t="shared" si="4"/>
        <v>3.53</v>
      </c>
      <c r="L7" s="3">
        <f t="shared" si="4"/>
        <v>1.55</v>
      </c>
      <c r="M7" s="3">
        <f t="shared" si="4"/>
        <v>1.55</v>
      </c>
      <c r="N7" s="3">
        <f t="shared" si="4"/>
        <v>1.55</v>
      </c>
      <c r="O7" s="3">
        <f t="shared" si="4"/>
        <v>1.55</v>
      </c>
      <c r="P7" s="3">
        <f t="shared" si="4"/>
        <v>1.55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14000000000</v>
      </c>
      <c r="E8" s="2">
        <f>IFERROR(INDEX(E51:E500,MATCH("Free cash flow (Quarter)",$C$51:$C$500,0)),"")</f>
        <v>-34000000000</v>
      </c>
      <c r="H8" s="2">
        <f>IFERROR(INDEX(D8:G8,COUNT(D8:G8)),"")</f>
        <v>-34000000000</v>
      </c>
      <c r="I8" s="2">
        <f t="shared" ref="I8:Q8" si="5">IFERROR(INDEX(I51:I500,MATCH($C$8,$C$51:$C$500,0)),"")</f>
        <v>-464000000000</v>
      </c>
      <c r="J8" s="2">
        <f t="shared" si="5"/>
        <v>-628000000000</v>
      </c>
      <c r="K8" s="2">
        <f t="shared" si="5"/>
        <v>-202000000000</v>
      </c>
      <c r="L8" s="2">
        <f t="shared" si="5"/>
        <v>-54000000000</v>
      </c>
      <c r="M8" s="2">
        <f t="shared" si="5"/>
        <v>-31000000000</v>
      </c>
      <c r="N8" s="2">
        <f t="shared" si="5"/>
        <v>64000000000</v>
      </c>
      <c r="O8" s="2">
        <f t="shared" si="5"/>
        <v>33000000000</v>
      </c>
      <c r="P8" s="2">
        <f t="shared" si="5"/>
        <v>40000000000</v>
      </c>
      <c r="Q8" s="2">
        <f t="shared" si="5"/>
        <v>-52000000000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3.93</v>
      </c>
      <c r="E9" s="3">
        <f>IFERROR(INDEX(E51:E500,MATCH("Free cash flow per share (Quarter)",$C$51:$C$500,0)),"")</f>
        <v>-9.61</v>
      </c>
      <c r="H9" s="3">
        <f>IFERROR(INDEX(D9:G9,COUNT(D9:G9)),"")</f>
        <v>-9.61</v>
      </c>
      <c r="I9" s="3">
        <f t="shared" ref="I9:Q9" si="6">IFERROR(INDEX(I51:I500,MATCH($C$9,$C$51:$C$500,0)),"")</f>
        <v>-131.41999999999999</v>
      </c>
      <c r="J9" s="3">
        <f t="shared" si="6"/>
        <v>-177.73</v>
      </c>
      <c r="K9" s="3">
        <f t="shared" si="6"/>
        <v>-57.12</v>
      </c>
      <c r="L9" s="3">
        <f t="shared" si="6"/>
        <v>-35.06</v>
      </c>
      <c r="M9" s="3">
        <f t="shared" si="6"/>
        <v>-20.239999999999998</v>
      </c>
      <c r="N9" s="3">
        <f t="shared" si="6"/>
        <v>41.15</v>
      </c>
      <c r="O9" s="3">
        <f t="shared" si="6"/>
        <v>21.04</v>
      </c>
      <c r="P9" s="3">
        <f t="shared" si="6"/>
        <v>25.99</v>
      </c>
      <c r="Q9" s="3">
        <f t="shared" si="6"/>
        <v>-55190.3</v>
      </c>
    </row>
    <row r="10" spans="1:17" ht="15.5" x14ac:dyDescent="0.35">
      <c r="C10" t="s">
        <v>18</v>
      </c>
      <c r="D10" s="3">
        <f ca="1">IFERROR(IF(D9=0,"",D2/D9),"")</f>
        <v>20.101781170483459</v>
      </c>
      <c r="E10" s="3">
        <f ca="1">IFERROR(IF(E9=0,"",E2/E9),"")</f>
        <v>-7.0759625390218526</v>
      </c>
      <c r="I10" s="3">
        <f t="shared" ref="I10:Q10" ca="1" si="7">IFERROR(IF(I9=0,"",I2/I9),"")</f>
        <v>-0.67721807943996359</v>
      </c>
      <c r="J10" s="3">
        <f t="shared" ca="1" si="7"/>
        <v>-0.46137399426095765</v>
      </c>
      <c r="K10" s="3">
        <f t="shared" ca="1" si="7"/>
        <v>-1.5406162464985995</v>
      </c>
      <c r="L10" s="3">
        <f t="shared" ca="1" si="7"/>
        <v>-5.5048488305761545</v>
      </c>
      <c r="M10" s="3">
        <f t="shared" ca="1" si="7"/>
        <v>-24.604743083003953</v>
      </c>
      <c r="N10" s="3">
        <f t="shared" ca="1" si="7"/>
        <v>1.968408262454435</v>
      </c>
      <c r="O10" s="3">
        <f t="shared" ca="1" si="7"/>
        <v>4.2300380228136882</v>
      </c>
      <c r="P10" s="3">
        <f t="shared" ca="1" si="7"/>
        <v>3.3089649865332822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12468723749</v>
      </c>
      <c r="E11" s="2">
        <f>IFERROR(INDEX(E51:E500,MATCH($C$11,$C$51:$C$500,0)),"")</f>
        <v>31713433782</v>
      </c>
      <c r="H11" s="2">
        <f>IFERROR(INDEX(D11:G11,COUNT(D11:G11)),"")</f>
        <v>31713433782</v>
      </c>
      <c r="I11" s="2">
        <f t="shared" ref="I11:Q11" si="8">IFERROR(INDEX(I51:I500,MATCH($C$11,$C$51:$C$500,0)),"")</f>
        <v>43029686172</v>
      </c>
      <c r="J11" s="2">
        <f t="shared" si="8"/>
        <v>23536683059</v>
      </c>
      <c r="K11" s="2">
        <f t="shared" si="8"/>
        <v>142229455873</v>
      </c>
      <c r="L11" s="2">
        <f t="shared" si="8"/>
        <v>26812736807</v>
      </c>
      <c r="M11" s="2">
        <f t="shared" si="8"/>
        <v>1253478102</v>
      </c>
      <c r="N11" s="2">
        <f t="shared" si="8"/>
        <v>1018547283</v>
      </c>
      <c r="O11" s="2">
        <f t="shared" si="8"/>
        <v>912096011</v>
      </c>
      <c r="P11" s="2">
        <f t="shared" si="8"/>
        <v>819071394</v>
      </c>
      <c r="Q11" s="2">
        <f t="shared" si="8"/>
        <v>2341076479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1416000000000</v>
      </c>
      <c r="E12" s="2">
        <f>IFERROR(INDEX(E51:E500,MATCH("Net Debt (Quarter)",$C$51:$C$500,0)),"")</f>
        <v>1477000000000</v>
      </c>
      <c r="H12" s="2">
        <f>IFERROR(INDEX(D12:G12,COUNT(D12:G12)),"")</f>
        <v>1477000000000</v>
      </c>
      <c r="I12" s="2">
        <f t="shared" ref="I12:Q12" si="9">IFERROR(INDEX(I51:I500,MATCH($C$12,$C$51:$C$500,0)),"")</f>
        <v>1509000000000</v>
      </c>
      <c r="J12" s="2">
        <f t="shared" si="9"/>
        <v>1374000000000</v>
      </c>
      <c r="K12" s="2">
        <f t="shared" si="9"/>
        <v>797000000000</v>
      </c>
      <c r="L12" s="2">
        <f t="shared" si="9"/>
        <v>867000000000</v>
      </c>
      <c r="M12" s="2">
        <f t="shared" si="9"/>
        <v>545000000000</v>
      </c>
      <c r="N12" s="2">
        <f t="shared" si="9"/>
        <v>283000000000</v>
      </c>
      <c r="O12" s="2">
        <f t="shared" si="9"/>
        <v>286000000000</v>
      </c>
      <c r="P12" s="2">
        <f t="shared" si="9"/>
        <v>306000000000</v>
      </c>
      <c r="Q12" s="2">
        <f t="shared" si="9"/>
        <v>190000000000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1428000000000</v>
      </c>
      <c r="E13" s="2">
        <f>IFERROR(INDEX(E51:E500,MATCH("Total Debt (Quarter)",$C$51:$C$500,0)),"")</f>
        <v>1509000000000</v>
      </c>
      <c r="H13" s="2">
        <f>IFERROR(INDEX(D13:G13,COUNT(D13:G13)),"")</f>
        <v>1509000000000</v>
      </c>
      <c r="I13" s="2">
        <f t="shared" ref="I13:Q13" si="10">IFERROR(INDEX(I51:I500,MATCH($C$13,$C$51:$C$500,0)),"")</f>
        <v>1552000000000</v>
      </c>
      <c r="J13" s="2">
        <f t="shared" si="10"/>
        <v>1398000000000</v>
      </c>
      <c r="K13" s="2">
        <f t="shared" si="10"/>
        <v>939000000000</v>
      </c>
      <c r="L13" s="2">
        <f t="shared" si="10"/>
        <v>894000000000</v>
      </c>
      <c r="M13" s="2">
        <f t="shared" si="10"/>
        <v>546000000000</v>
      </c>
      <c r="N13" s="2">
        <f t="shared" si="10"/>
        <v>284000000000</v>
      </c>
      <c r="O13" s="2">
        <f t="shared" si="10"/>
        <v>287000000000</v>
      </c>
      <c r="P13" s="2">
        <f t="shared" si="10"/>
        <v>307000000000</v>
      </c>
      <c r="Q13" s="2">
        <f t="shared" si="10"/>
        <v>193000000000</v>
      </c>
    </row>
    <row r="14" spans="1:17" ht="15.5" x14ac:dyDescent="0.35">
      <c r="C14" t="s">
        <v>27</v>
      </c>
      <c r="D14" s="2">
        <f>IFERROR(INDEX(D51:D500,MATCH($C$14,$C$51:$C$500,0)),"")</f>
        <v>-29857755453</v>
      </c>
      <c r="E14" s="2">
        <f>IFERROR(INDEX(E51:E500,MATCH($C$14,$C$51:$C$500,0)),"")</f>
        <v>-30371812696</v>
      </c>
      <c r="H14" s="2">
        <f>IFERROR(SUM(D14:G14)*(4/MAX(1,COUNT(D14:G14))),"")</f>
        <v>-120459136298</v>
      </c>
      <c r="I14" s="2">
        <f t="shared" ref="I14:Q14" si="11">IFERROR(INDEX(I51:I500,MATCH($C$14,$C$51:$C$500,0)),"")</f>
        <v>-116611869535</v>
      </c>
      <c r="J14" s="2">
        <f t="shared" si="11"/>
        <v>-92816629256</v>
      </c>
      <c r="K14" s="2">
        <f t="shared" si="11"/>
        <v>-67590651331</v>
      </c>
      <c r="L14" s="2">
        <f t="shared" si="11"/>
        <v>-63285118910</v>
      </c>
      <c r="M14" s="2">
        <f t="shared" si="11"/>
        <v>-37912737482</v>
      </c>
      <c r="N14" s="2">
        <f t="shared" si="11"/>
        <v>-26977274558</v>
      </c>
      <c r="O14" s="2">
        <f t="shared" si="11"/>
        <v>-34027205287</v>
      </c>
      <c r="P14" s="2">
        <f t="shared" si="11"/>
        <v>-26988363342</v>
      </c>
      <c r="Q14" s="2">
        <f t="shared" si="11"/>
        <v>-13787463346</v>
      </c>
    </row>
    <row r="15" spans="1:17" ht="15.5" x14ac:dyDescent="0.35">
      <c r="C15" t="s">
        <v>28</v>
      </c>
      <c r="D15" s="2">
        <f>IFERROR(INDEX(D51:D500,MATCH($C$15,$C$51:$C$500,0)),"")</f>
        <v>-3989725905</v>
      </c>
      <c r="E15" s="2">
        <f>IFERROR(INDEX(E51:E500,MATCH($C$15,$C$51:$C$500,0)),"")</f>
        <v>-5130243439</v>
      </c>
      <c r="H15" s="2">
        <f>IFERROR(SUM(D15:G15)*(4/MAX(1,COUNT(D15:G15))),"")</f>
        <v>-18239938688</v>
      </c>
      <c r="I15" s="2">
        <f t="shared" ref="I15:Q15" si="12">IFERROR(INDEX(I51:I500,MATCH($C$15,$C$51:$C$500,0)),"")</f>
        <v>-9510361117</v>
      </c>
      <c r="J15" s="2">
        <f t="shared" si="12"/>
        <v>-17020251488</v>
      </c>
      <c r="K15" s="2">
        <f t="shared" si="12"/>
        <v>-19541986660</v>
      </c>
      <c r="L15" s="2">
        <f t="shared" si="12"/>
        <v>-10647366260</v>
      </c>
      <c r="M15" s="2">
        <f t="shared" si="12"/>
        <v>-5758611594</v>
      </c>
      <c r="N15" s="2">
        <f t="shared" si="12"/>
        <v>-3131138198</v>
      </c>
      <c r="O15" s="2">
        <f t="shared" si="12"/>
        <v>-4352085703</v>
      </c>
      <c r="P15" s="2">
        <f t="shared" si="12"/>
        <v>-4832882172</v>
      </c>
      <c r="Q15" s="2">
        <f t="shared" si="12"/>
        <v>-404513594</v>
      </c>
    </row>
    <row r="16" spans="1:17" ht="15.5" x14ac:dyDescent="0.35">
      <c r="C16" t="s">
        <v>29</v>
      </c>
      <c r="D16" s="2">
        <f>IFERROR(INDEX(D51:D500,MATCH($C$16,$C$51:$C$500,0)),"")</f>
        <v>16420334407</v>
      </c>
      <c r="E16" s="2">
        <f>IFERROR(INDEX(E51:E500,MATCH($C$16,$C$51:$C$500,0)),"")</f>
        <v>20804197939</v>
      </c>
      <c r="H16" s="2">
        <f>IFERROR(SUM(D16:G16)*(4/MAX(1,COUNT(D16:G16))),"")</f>
        <v>74449064692</v>
      </c>
      <c r="I16" s="2">
        <f t="shared" ref="I16:Q16" si="13">IFERROR(INDEX(I51:I500,MATCH($C$16,$C$51:$C$500,0)),"")</f>
        <v>45361805101</v>
      </c>
      <c r="J16" s="2">
        <f t="shared" si="13"/>
        <v>57635086283</v>
      </c>
      <c r="K16" s="2">
        <f t="shared" si="13"/>
        <v>46728103383</v>
      </c>
      <c r="L16" s="2">
        <f t="shared" si="13"/>
        <v>28758494482</v>
      </c>
      <c r="M16" s="2">
        <f t="shared" si="13"/>
        <v>17152920335</v>
      </c>
      <c r="N16" s="2">
        <f t="shared" si="13"/>
        <v>6247416953</v>
      </c>
      <c r="O16" s="2">
        <f t="shared" si="13"/>
        <v>12460341391</v>
      </c>
      <c r="P16" s="2">
        <f t="shared" si="13"/>
        <v>19264217360</v>
      </c>
      <c r="Q16" s="2">
        <f t="shared" si="13"/>
        <v>3705162158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278870000000</v>
      </c>
      <c r="E20" s="2">
        <f ca="1">IFERROR(E21*E2,"")</f>
        <v>240040000000</v>
      </c>
      <c r="H20" s="2">
        <f t="shared" ref="H20:Q20" ca="1" si="14">IFERROR(H21*H2,"")</f>
        <v>240040000000</v>
      </c>
      <c r="I20" s="2">
        <f t="shared" ca="1" si="14"/>
        <v>314170000000</v>
      </c>
      <c r="J20" s="2">
        <f t="shared" ca="1" si="14"/>
        <v>289460000000</v>
      </c>
      <c r="K20" s="2">
        <f t="shared" ca="1" si="14"/>
        <v>310640000000</v>
      </c>
      <c r="L20" s="2">
        <f t="shared" ca="1" si="14"/>
        <v>299150000000</v>
      </c>
      <c r="M20" s="2">
        <f t="shared" ca="1" si="14"/>
        <v>771900000000</v>
      </c>
      <c r="N20" s="2">
        <f t="shared" ca="1" si="14"/>
        <v>125550000000</v>
      </c>
      <c r="O20" s="2">
        <f t="shared" ca="1" si="14"/>
        <v>137950000000</v>
      </c>
      <c r="P20" s="2">
        <f t="shared" ca="1" si="14"/>
        <v>133300000000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3530000000</v>
      </c>
      <c r="E21" s="2">
        <f>IFERROR(INDEX(E51:E500,MATCH($C$7,$C$51:$C$500,0)),"")</f>
        <v>3530000000</v>
      </c>
      <c r="H21" s="2">
        <f>IFERROR(INDEX(D21:G21,COUNT(D21:G21)),"")</f>
        <v>3530000000</v>
      </c>
      <c r="I21" s="2">
        <f t="shared" ref="I21:Q21" si="15">IFERROR(INDEX(I51:I500,MATCH($C$7,$C$51:$C$500,0)),"")</f>
        <v>3530000000</v>
      </c>
      <c r="J21" s="2">
        <f t="shared" si="15"/>
        <v>3530000000</v>
      </c>
      <c r="K21" s="2">
        <f t="shared" si="15"/>
        <v>3530000000</v>
      </c>
      <c r="L21" s="2">
        <f t="shared" si="15"/>
        <v>1550000000</v>
      </c>
      <c r="M21" s="2">
        <f t="shared" si="15"/>
        <v>1550000000</v>
      </c>
      <c r="N21" s="2">
        <f t="shared" si="15"/>
        <v>1550000000</v>
      </c>
      <c r="O21" s="2">
        <f t="shared" si="15"/>
        <v>1550000000</v>
      </c>
      <c r="P21" s="2">
        <f t="shared" si="15"/>
        <v>1550000000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1.9617655570982686</v>
      </c>
      <c r="E23" s="3">
        <f>IFERROR(E5/E6*100,"")</f>
        <v>2.5247514898182128</v>
      </c>
      <c r="H23" s="3">
        <f t="shared" ref="H23:Q23" si="16">IFERROR(H5/H6*100,"")</f>
        <v>9.0541389009266524</v>
      </c>
      <c r="I23" s="3">
        <f t="shared" si="16"/>
        <v>6.971302328004068</v>
      </c>
      <c r="J23" s="3">
        <f t="shared" si="16"/>
        <v>10.307106475739539</v>
      </c>
      <c r="K23" s="3">
        <f t="shared" si="16"/>
        <v>7.0086197767180556</v>
      </c>
      <c r="L23" s="3">
        <f t="shared" si="16"/>
        <v>8.0069827008211618</v>
      </c>
      <c r="M23" s="3">
        <f t="shared" si="16"/>
        <v>7.9751280772559427</v>
      </c>
      <c r="N23" s="3">
        <f t="shared" si="16"/>
        <v>2.2951040757110732</v>
      </c>
      <c r="O23" s="3">
        <f t="shared" si="16"/>
        <v>5.8013322292438243</v>
      </c>
      <c r="P23" s="3">
        <f t="shared" si="16"/>
        <v>8.4681682786096744</v>
      </c>
      <c r="Q23" s="3">
        <f t="shared" si="16"/>
        <v>19.7906252376041</v>
      </c>
    </row>
    <row r="24" spans="1:17" ht="15.5" x14ac:dyDescent="0.35">
      <c r="C24" t="s">
        <v>47</v>
      </c>
      <c r="D24" s="4">
        <f>IFERROR(_xlfn.RRI(5,I23,D23),"")</f>
        <v>-0.22399121543609268</v>
      </c>
      <c r="E24" s="4">
        <f>IFERROR(_xlfn.RRI(5,J23,E23),"")</f>
        <v>-0.24522696716097936</v>
      </c>
      <c r="H24" s="4">
        <f t="shared" ref="H24:Q24" si="17">IFERROR(_xlfn.RRI(5,M23,H23),"")</f>
        <v>2.5703641291098922E-2</v>
      </c>
      <c r="I24" s="4">
        <f t="shared" si="17"/>
        <v>0.24882707739417298</v>
      </c>
      <c r="J24" s="4">
        <f t="shared" si="17"/>
        <v>0.12181645246115558</v>
      </c>
      <c r="K24" s="4">
        <f t="shared" si="17"/>
        <v>-3.7127897410670352E-2</v>
      </c>
      <c r="L24" s="4">
        <f t="shared" si="17"/>
        <v>-0.16554701019094686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10.14</v>
      </c>
      <c r="J25" s="3">
        <f t="shared" si="18"/>
        <v>11.49</v>
      </c>
      <c r="K25" s="3">
        <f t="shared" si="18"/>
        <v>7.69</v>
      </c>
      <c r="L25" s="3">
        <f t="shared" si="18"/>
        <v>11.68</v>
      </c>
      <c r="M25" s="3">
        <f t="shared" si="18"/>
        <v>7.35</v>
      </c>
      <c r="N25" s="3">
        <f t="shared" si="18"/>
        <v>2.0099999999999998</v>
      </c>
      <c r="O25" s="3">
        <f t="shared" si="18"/>
        <v>5.23</v>
      </c>
      <c r="P25" s="3">
        <f t="shared" si="18"/>
        <v>9.31</v>
      </c>
      <c r="Q25" s="3">
        <f t="shared" si="18"/>
        <v>3474.37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0.3821920144223534</v>
      </c>
      <c r="J26" s="4">
        <f t="shared" si="19"/>
        <v>0.17047911238906388</v>
      </c>
      <c r="K26" s="4">
        <f t="shared" si="19"/>
        <v>-3.7511981831979124E-2</v>
      </c>
      <c r="L26" s="4">
        <f t="shared" si="19"/>
        <v>-0.67987959676266285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49.883709825779036</v>
      </c>
      <c r="E27" s="3">
        <f>IFERROR(E4/E21,"")</f>
        <v>48.236079214447592</v>
      </c>
      <c r="H27" s="3">
        <f t="shared" ref="H27:Q27" si="20">IFERROR(H4/H21,"")</f>
        <v>196.23957808045327</v>
      </c>
      <c r="I27" s="3">
        <f t="shared" si="20"/>
        <v>175.50349066373937</v>
      </c>
      <c r="J27" s="3">
        <f t="shared" si="20"/>
        <v>153.5285645512748</v>
      </c>
      <c r="K27" s="3">
        <f t="shared" si="20"/>
        <v>125.05988823909348</v>
      </c>
      <c r="L27" s="3">
        <f t="shared" si="20"/>
        <v>215.42576650064515</v>
      </c>
      <c r="M27" s="3">
        <f t="shared" si="20"/>
        <v>136.80157376193549</v>
      </c>
      <c r="N27" s="3">
        <f t="shared" si="20"/>
        <v>104.68217125741936</v>
      </c>
      <c r="O27" s="3">
        <f t="shared" si="20"/>
        <v>104.90075082</v>
      </c>
      <c r="P27" s="3">
        <f t="shared" si="20"/>
        <v>85.269339603870961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-0.2224387717694688</v>
      </c>
      <c r="E28" s="4">
        <f>IFERROR(_xlfn.RRI(5,J27,E27),"")</f>
        <v>-0.20670162977911866</v>
      </c>
      <c r="H28" s="4">
        <f t="shared" ref="H28:Q28" si="21">IFERROR(_xlfn.RRI(5,M27,H27),"")</f>
        <v>7.4828321762396621E-2</v>
      </c>
      <c r="I28" s="4">
        <f t="shared" si="21"/>
        <v>0.1088750385743753</v>
      </c>
      <c r="J28" s="4">
        <f t="shared" si="21"/>
        <v>7.9150754115189237E-2</v>
      </c>
      <c r="K28" s="4">
        <f t="shared" si="21"/>
        <v>7.9605348289706779E-2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-0.11749347258485636</v>
      </c>
      <c r="J29" s="4">
        <f t="shared" si="22"/>
        <v>0.49414824447334194</v>
      </c>
      <c r="K29" s="4">
        <f t="shared" si="22"/>
        <v>-0.34160958904109584</v>
      </c>
      <c r="L29" s="4">
        <f t="shared" si="22"/>
        <v>0.58911564625850343</v>
      </c>
      <c r="M29" s="4">
        <f t="shared" si="22"/>
        <v>2.6567164179104479</v>
      </c>
      <c r="N29" s="4">
        <f t="shared" si="22"/>
        <v>-0.61567877629063106</v>
      </c>
      <c r="O29" s="4">
        <f t="shared" si="22"/>
        <v>-0.43823845327604727</v>
      </c>
      <c r="P29" s="4">
        <f t="shared" si="22"/>
        <v>-0.99732037750728908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0.11815199423266039</v>
      </c>
      <c r="I30" s="4">
        <f t="shared" si="23"/>
        <v>0.1431324924888846</v>
      </c>
      <c r="J30" s="4">
        <f t="shared" si="23"/>
        <v>0.22764034666138508</v>
      </c>
      <c r="K30" s="4">
        <f t="shared" si="23"/>
        <v>-0.41947571884944901</v>
      </c>
      <c r="L30" s="4">
        <f t="shared" si="23"/>
        <v>0.57473163923927417</v>
      </c>
      <c r="M30" s="4">
        <f t="shared" si="23"/>
        <v>0.30682782100050937</v>
      </c>
      <c r="N30" s="4">
        <f t="shared" si="23"/>
        <v>-2.0836796769520345E-3</v>
      </c>
      <c r="O30" s="4">
        <f t="shared" si="23"/>
        <v>0.23022825446202744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179.3</v>
      </c>
      <c r="E32" s="3">
        <f>IFERROR(INDEX(E51:E500,MATCH($A$32,$C$51:$C$500,0)),"")</f>
        <v>175.67</v>
      </c>
      <c r="H32" s="3">
        <f>IFERROR(INDEX(D32:G32,COUNT(D32:G32)),"")</f>
        <v>175.67</v>
      </c>
      <c r="I32" s="3">
        <f t="shared" ref="I32:Q32" si="24">IFERROR(INDEX(I51:I500,MATCH($C$32,$C$51:$C$500,0)),"")</f>
        <v>171.1</v>
      </c>
      <c r="J32" s="3">
        <f t="shared" si="24"/>
        <v>158.4</v>
      </c>
      <c r="K32" s="3">
        <f t="shared" si="24"/>
        <v>141.75</v>
      </c>
      <c r="L32" s="3">
        <f t="shared" si="24"/>
        <v>172.22</v>
      </c>
      <c r="M32" s="3">
        <f t="shared" si="24"/>
        <v>157.88</v>
      </c>
      <c r="N32" s="3">
        <f t="shared" si="24"/>
        <v>144.82</v>
      </c>
      <c r="O32" s="3">
        <f t="shared" si="24"/>
        <v>140.96</v>
      </c>
      <c r="P32" s="3">
        <f t="shared" si="24"/>
        <v>132.96</v>
      </c>
      <c r="Q32" s="3">
        <f t="shared" si="24"/>
        <v>136942.62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0.38</v>
      </c>
      <c r="E33" s="3">
        <f>IFERROR(INDEX(E51:E500,MATCH($A$33,$C$51:$C$500,0)),"")</f>
        <v>0.44</v>
      </c>
      <c r="H33" s="3">
        <f>IFERROR(INDEX(D33:G33,COUNT(D33:G33)),"")</f>
        <v>0.44</v>
      </c>
      <c r="I33" s="3">
        <f t="shared" ref="I33:Q33" si="25">IFERROR(INDEX(I51:I500,MATCH($C$33,$C$51:$C$500,0)),"")</f>
        <v>0.52</v>
      </c>
      <c r="J33" s="3">
        <f t="shared" si="25"/>
        <v>0.52</v>
      </c>
      <c r="K33" s="3">
        <f t="shared" si="25"/>
        <v>0.62</v>
      </c>
      <c r="L33" s="3">
        <f t="shared" si="25"/>
        <v>1.1200000000000001</v>
      </c>
      <c r="M33" s="3">
        <f t="shared" si="25"/>
        <v>3.15</v>
      </c>
      <c r="N33" s="3">
        <f t="shared" si="25"/>
        <v>0.56000000000000005</v>
      </c>
      <c r="O33" s="3">
        <f t="shared" si="25"/>
        <v>0.63</v>
      </c>
      <c r="P33" s="3">
        <f t="shared" si="25"/>
        <v>0.65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19.32</v>
      </c>
      <c r="E34" s="3">
        <f>IFERROR(INDEX(E51:E500,MATCH($A$34,$C$51:$C$500,0)),"")</f>
        <v>17.57</v>
      </c>
      <c r="H34" s="3">
        <f>IFERROR(INDEX(D34:G34,COUNT(D34:G34)),"")</f>
        <v>17.57</v>
      </c>
      <c r="I34" s="3">
        <f t="shared" ref="I34:Q34" si="26">IFERROR(INDEX(I51:I500,MATCH($C$34,$C$51:$C$500,0)),"")</f>
        <v>8.7799999999999994</v>
      </c>
      <c r="J34" s="3">
        <f t="shared" si="26"/>
        <v>7.14</v>
      </c>
      <c r="K34" s="3">
        <f t="shared" si="26"/>
        <v>11.44</v>
      </c>
      <c r="L34" s="3">
        <f t="shared" si="26"/>
        <v>16.52</v>
      </c>
      <c r="M34" s="3">
        <f t="shared" si="26"/>
        <v>67.760000000000005</v>
      </c>
      <c r="N34" s="3">
        <f t="shared" si="26"/>
        <v>40.299999999999997</v>
      </c>
      <c r="O34" s="3">
        <f t="shared" si="26"/>
        <v>17.02</v>
      </c>
      <c r="P34" s="3">
        <f t="shared" si="26"/>
        <v>9.24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1.36</v>
      </c>
      <c r="E35" s="3">
        <f>IFERROR(INDEX(E51:E500,MATCH($A$35,$C$51:$C$500,0)),"")</f>
        <v>1.62</v>
      </c>
      <c r="H35" s="3">
        <f>IFERROR(INDEX(D35:G35,COUNT(D35:G35)),"")</f>
        <v>1.62</v>
      </c>
      <c r="I35" s="3">
        <f t="shared" ref="I35:Q35" si="27">IFERROR(INDEX(I51:I500,MATCH($C$35,$C$51:$C$500,0)),"")</f>
        <v>0.51</v>
      </c>
      <c r="J35" s="3">
        <f t="shared" si="27"/>
        <v>0.53</v>
      </c>
      <c r="K35" s="3">
        <f t="shared" si="27"/>
        <v>0.7</v>
      </c>
      <c r="L35" s="3">
        <f t="shared" si="27"/>
        <v>0.9</v>
      </c>
      <c r="M35" s="3">
        <f t="shared" si="27"/>
        <v>3.64</v>
      </c>
      <c r="N35" s="3">
        <f t="shared" si="27"/>
        <v>0.77</v>
      </c>
      <c r="O35" s="3">
        <f t="shared" si="27"/>
        <v>0.85</v>
      </c>
      <c r="P35" s="3">
        <f t="shared" si="27"/>
        <v>1.01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176089495685</v>
      </c>
      <c r="E51" s="5">
        <v>170273359627</v>
      </c>
      <c r="F51" s="5">
        <v>182599824896</v>
      </c>
      <c r="G51" s="5">
        <v>147965927161</v>
      </c>
      <c r="I51" s="5">
        <v>619527322043</v>
      </c>
      <c r="J51" s="5">
        <v>541955832866</v>
      </c>
      <c r="K51" s="5">
        <v>441461405484</v>
      </c>
      <c r="L51" s="5">
        <v>333909938076</v>
      </c>
      <c r="M51" s="5">
        <v>212042439331</v>
      </c>
      <c r="N51" s="5">
        <v>162257365449</v>
      </c>
      <c r="O51" s="5">
        <v>162596163771</v>
      </c>
      <c r="P51" s="5">
        <v>132167476386</v>
      </c>
      <c r="Q51" s="5">
        <v>60629413398</v>
      </c>
    </row>
    <row r="52" spans="2:17" ht="15.5" x14ac:dyDescent="0.35">
      <c r="C52" t="s">
        <v>211</v>
      </c>
      <c r="D52" s="5">
        <v>-119677343657</v>
      </c>
      <c r="E52" s="5">
        <v>-111246758126</v>
      </c>
      <c r="F52" s="5">
        <v>-115685876815</v>
      </c>
      <c r="G52" s="5">
        <v>-120947651403</v>
      </c>
      <c r="I52" s="5">
        <v>-416485318105</v>
      </c>
      <c r="J52" s="5">
        <v>-357243701462</v>
      </c>
      <c r="K52" s="5">
        <v>-288453057240</v>
      </c>
      <c r="L52" s="5">
        <v>-206108736537</v>
      </c>
      <c r="M52" s="5">
        <v>-130402418856</v>
      </c>
      <c r="N52" s="5">
        <v>-103385215198</v>
      </c>
      <c r="O52" s="5">
        <v>-96040749238</v>
      </c>
      <c r="P52" s="5">
        <v>-70760051816</v>
      </c>
      <c r="Q52" s="5">
        <v>-33152238089</v>
      </c>
    </row>
    <row r="53" spans="2:17" ht="15.5" x14ac:dyDescent="0.35">
      <c r="C53" t="s">
        <v>212</v>
      </c>
      <c r="D53" s="5">
        <v>56412152028</v>
      </c>
      <c r="E53" s="5">
        <v>59026601501</v>
      </c>
      <c r="F53" s="5">
        <v>66913948081</v>
      </c>
      <c r="G53" s="5">
        <v>27018275758</v>
      </c>
      <c r="I53" s="5">
        <v>203042003938</v>
      </c>
      <c r="J53" s="5">
        <v>184712131404</v>
      </c>
      <c r="K53" s="5">
        <v>153008348244</v>
      </c>
      <c r="L53" s="5">
        <v>127801201539</v>
      </c>
      <c r="M53" s="5">
        <v>81640020475</v>
      </c>
      <c r="N53" s="5">
        <v>58872150251</v>
      </c>
      <c r="O53" s="5">
        <v>66555414533</v>
      </c>
      <c r="P53" s="5">
        <v>61407424570</v>
      </c>
      <c r="Q53" s="5">
        <v>27477175309</v>
      </c>
    </row>
    <row r="54" spans="2:17" ht="15.5" x14ac:dyDescent="0.35">
      <c r="C54" t="s">
        <v>82</v>
      </c>
      <c r="D54" s="5">
        <v>-17284464763</v>
      </c>
      <c r="E54" s="5">
        <v>-14946183686</v>
      </c>
      <c r="F54" s="5">
        <v>-15492950378</v>
      </c>
      <c r="G54" s="5">
        <v>-15542185237</v>
      </c>
      <c r="I54" s="5">
        <v>-60110408563</v>
      </c>
      <c r="J54" s="5">
        <v>-45519923608</v>
      </c>
      <c r="K54" s="5">
        <v>-40115734148</v>
      </c>
      <c r="L54" s="5">
        <v>-35199721694</v>
      </c>
      <c r="M54" s="5">
        <v>-26839192474</v>
      </c>
      <c r="N54" s="5">
        <v>-21997540639</v>
      </c>
      <c r="O54" s="5">
        <v>-20448407003</v>
      </c>
      <c r="P54" s="5">
        <v>-16025054347</v>
      </c>
      <c r="Q54" s="5">
        <v>-9933486048</v>
      </c>
    </row>
    <row r="55" spans="2:17" ht="15.5" x14ac:dyDescent="0.35">
      <c r="C55" t="s">
        <v>87</v>
      </c>
      <c r="D55" s="5">
        <v>-9707217366</v>
      </c>
      <c r="E55" s="5">
        <v>-8442570663</v>
      </c>
      <c r="F55" s="5">
        <v>-9383060392</v>
      </c>
      <c r="G55" s="5">
        <v>-8947753277</v>
      </c>
      <c r="I55" s="5">
        <v>-34010820878</v>
      </c>
      <c r="J55" s="5">
        <v>-27991943641</v>
      </c>
      <c r="K55" s="5">
        <v>-24361440331</v>
      </c>
      <c r="L55" s="5">
        <v>-19804237637</v>
      </c>
      <c r="M55" s="5">
        <v>-17820222099</v>
      </c>
      <c r="N55" s="5">
        <v>-15083726972</v>
      </c>
      <c r="O55" s="5">
        <v>-12553244238</v>
      </c>
      <c r="P55" s="5">
        <v>-9873087046</v>
      </c>
      <c r="Q55" s="5">
        <v>-6863522117</v>
      </c>
    </row>
    <row r="56" spans="2:17" ht="15.5" x14ac:dyDescent="0.35">
      <c r="C56" t="s">
        <v>213</v>
      </c>
      <c r="D56" s="5">
        <v>-4277247397</v>
      </c>
      <c r="E56" s="5">
        <v>-4203613023</v>
      </c>
      <c r="F56" s="5">
        <v>-4519889986</v>
      </c>
      <c r="G56" s="5">
        <v>-5004431960</v>
      </c>
      <c r="I56" s="5">
        <v>-19739587685</v>
      </c>
      <c r="J56" s="5">
        <v>-12727979967</v>
      </c>
      <c r="K56" s="5">
        <v>-10954293817</v>
      </c>
      <c r="L56" s="5">
        <v>-9105484057</v>
      </c>
      <c r="M56" s="5">
        <v>-9018970375</v>
      </c>
      <c r="N56" s="5">
        <v>-6913813667</v>
      </c>
      <c r="O56" s="5">
        <v>-7895162765</v>
      </c>
      <c r="P56" s="5">
        <v>-6151967301</v>
      </c>
      <c r="Q56" s="5">
        <v>-3069963931</v>
      </c>
    </row>
    <row r="57" spans="2:17" ht="15.5" x14ac:dyDescent="0.35">
      <c r="C57" t="s">
        <v>214</v>
      </c>
      <c r="D57" s="5">
        <v>2300000000</v>
      </c>
      <c r="E57" s="5">
        <v>-2300000000</v>
      </c>
      <c r="F57" s="5">
        <v>-6360000000</v>
      </c>
      <c r="I57" s="5">
        <v>-6360000000</v>
      </c>
      <c r="J57" s="5">
        <v>-4800000000</v>
      </c>
      <c r="K57" s="5">
        <v>-4800000000</v>
      </c>
      <c r="L57" s="5">
        <v>-6290000000</v>
      </c>
    </row>
    <row r="58" spans="2:17" ht="15.5" x14ac:dyDescent="0.35">
      <c r="C58" t="s">
        <v>81</v>
      </c>
      <c r="D58" s="5">
        <v>3694743777</v>
      </c>
      <c r="E58" s="5">
        <v>2363091884</v>
      </c>
      <c r="F58" s="5">
        <v>2153630931</v>
      </c>
      <c r="G58" s="5">
        <v>10574131273</v>
      </c>
      <c r="I58" s="5">
        <v>15145119764</v>
      </c>
      <c r="J58" s="5">
        <v>-1618127465</v>
      </c>
      <c r="K58" s="5">
        <v>-14803416670</v>
      </c>
      <c r="L58" s="5">
        <v>-7656796077</v>
      </c>
      <c r="M58" s="5">
        <v>164581266</v>
      </c>
      <c r="N58" s="5">
        <v>-504148086</v>
      </c>
      <c r="O58" s="5">
        <v>-585781984</v>
      </c>
      <c r="P58" s="5">
        <v>767590837</v>
      </c>
      <c r="Q58" s="5">
        <v>-224376614</v>
      </c>
    </row>
    <row r="59" spans="2:17" ht="15.5" x14ac:dyDescent="0.35">
      <c r="C59" t="s">
        <v>89</v>
      </c>
      <c r="D59" s="5">
        <v>39127687265</v>
      </c>
      <c r="E59" s="5">
        <v>44080417815</v>
      </c>
      <c r="F59" s="5">
        <v>51420997703</v>
      </c>
      <c r="G59" s="5">
        <v>11476090521</v>
      </c>
      <c r="I59" s="5">
        <v>142931595375</v>
      </c>
      <c r="J59" s="5">
        <v>139192207796</v>
      </c>
      <c r="K59" s="5">
        <v>112892614096</v>
      </c>
      <c r="L59" s="5">
        <v>92601479845</v>
      </c>
      <c r="M59" s="5">
        <v>54800828001</v>
      </c>
      <c r="N59" s="5">
        <v>36874609612</v>
      </c>
      <c r="O59" s="5">
        <v>46107007530</v>
      </c>
      <c r="P59" s="5">
        <v>45382370223</v>
      </c>
      <c r="Q59" s="5">
        <v>17543689261</v>
      </c>
    </row>
    <row r="60" spans="2:17" ht="15.5" x14ac:dyDescent="0.35">
      <c r="C60" t="s">
        <v>90</v>
      </c>
      <c r="D60" s="5">
        <v>-22707352858</v>
      </c>
      <c r="E60" s="5">
        <v>-23276219876</v>
      </c>
      <c r="F60" s="5">
        <v>-30155580072</v>
      </c>
      <c r="G60" s="5">
        <v>-22348747855</v>
      </c>
      <c r="I60" s="5">
        <v>-97569790274</v>
      </c>
      <c r="J60" s="5">
        <v>-81557121513</v>
      </c>
      <c r="K60" s="5">
        <v>-66164510713</v>
      </c>
      <c r="L60" s="5">
        <v>-63842985363</v>
      </c>
      <c r="M60" s="5">
        <v>-37647907666</v>
      </c>
      <c r="N60" s="5">
        <v>-30627192659</v>
      </c>
      <c r="O60" s="5">
        <v>-33646666139</v>
      </c>
      <c r="P60" s="5">
        <v>-26118152863</v>
      </c>
      <c r="Q60" s="5">
        <v>-13838527103</v>
      </c>
    </row>
    <row r="61" spans="2:17" ht="15.5" x14ac:dyDescent="0.35">
      <c r="C61" t="s">
        <v>215</v>
      </c>
      <c r="D61" s="5">
        <v>279318996</v>
      </c>
      <c r="E61" s="5">
        <v>65959289</v>
      </c>
      <c r="F61" s="5">
        <v>17341151</v>
      </c>
      <c r="G61" s="5">
        <v>12716468</v>
      </c>
      <c r="I61" s="5">
        <v>175812350</v>
      </c>
      <c r="J61" s="5">
        <v>951249437</v>
      </c>
      <c r="K61" s="5">
        <v>869552030</v>
      </c>
      <c r="L61" s="5">
        <v>27103491</v>
      </c>
      <c r="M61" s="5">
        <v>20481868</v>
      </c>
      <c r="N61" s="5">
        <v>326352319</v>
      </c>
      <c r="O61" s="5">
        <v>11341622</v>
      </c>
      <c r="P61" s="5">
        <v>238036214</v>
      </c>
      <c r="Q61" s="5">
        <v>292687591</v>
      </c>
    </row>
    <row r="62" spans="2:17" ht="15.5" x14ac:dyDescent="0.35">
      <c r="C62" t="s">
        <v>27</v>
      </c>
      <c r="D62" s="5">
        <v>-29857755453</v>
      </c>
      <c r="E62" s="5">
        <v>-30371812696</v>
      </c>
      <c r="F62" s="5">
        <v>-30995224566</v>
      </c>
      <c r="G62" s="5">
        <v>-28922647981</v>
      </c>
      <c r="I62" s="5">
        <v>-116611869535</v>
      </c>
      <c r="J62" s="5">
        <v>-92816629256</v>
      </c>
      <c r="K62" s="5">
        <v>-67590651331</v>
      </c>
      <c r="L62" s="5">
        <v>-63285118910</v>
      </c>
      <c r="M62" s="5">
        <v>-37912737482</v>
      </c>
      <c r="N62" s="5">
        <v>-26977274558</v>
      </c>
      <c r="O62" s="5">
        <v>-34027205287</v>
      </c>
      <c r="P62" s="5">
        <v>-26988363342</v>
      </c>
      <c r="Q62" s="5">
        <v>-13787463346</v>
      </c>
    </row>
    <row r="63" spans="2:17" ht="15.5" x14ac:dyDescent="0.35">
      <c r="C63" t="s">
        <v>321</v>
      </c>
      <c r="D63" s="5">
        <v>3176339822</v>
      </c>
      <c r="E63" s="5">
        <v>4666541647</v>
      </c>
      <c r="F63" s="5">
        <v>-1331327588</v>
      </c>
      <c r="G63" s="5">
        <v>-4012947615</v>
      </c>
      <c r="I63" s="5">
        <v>3721147147</v>
      </c>
      <c r="J63" s="5">
        <v>11926385771</v>
      </c>
      <c r="K63" s="5">
        <v>15360005258</v>
      </c>
      <c r="L63" s="5">
        <v>7071826133</v>
      </c>
      <c r="M63" s="5">
        <v>79766682</v>
      </c>
      <c r="N63" s="5">
        <v>-3472122334</v>
      </c>
      <c r="O63" s="5">
        <v>954979510</v>
      </c>
      <c r="P63" s="5">
        <v>-135416572</v>
      </c>
      <c r="Q63" s="5">
        <v>-119374734</v>
      </c>
    </row>
    <row r="64" spans="2:17" ht="15.5" x14ac:dyDescent="0.35">
      <c r="C64" t="s">
        <v>92</v>
      </c>
      <c r="D64" s="5">
        <v>-22707352858</v>
      </c>
      <c r="E64" s="5">
        <v>-23276219876</v>
      </c>
      <c r="F64" s="5">
        <v>-30155580072</v>
      </c>
      <c r="G64" s="5">
        <v>-22348747855</v>
      </c>
      <c r="I64" s="5">
        <v>-97569790274</v>
      </c>
      <c r="J64" s="5">
        <v>-81557121513</v>
      </c>
      <c r="K64" s="5">
        <v>-66164510713</v>
      </c>
      <c r="L64" s="5">
        <v>-63842985363</v>
      </c>
      <c r="M64" s="5">
        <v>-37647907666</v>
      </c>
      <c r="N64" s="5">
        <v>-30627192659</v>
      </c>
      <c r="O64" s="5">
        <v>-33646666139</v>
      </c>
      <c r="P64" s="5">
        <v>-26118152863</v>
      </c>
      <c r="Q64" s="5">
        <v>-13838527103</v>
      </c>
    </row>
    <row r="65" spans="2:17" ht="15.5" x14ac:dyDescent="0.35">
      <c r="C65" t="s">
        <v>29</v>
      </c>
      <c r="D65" s="5">
        <v>16420334407</v>
      </c>
      <c r="E65" s="5">
        <v>20804197939</v>
      </c>
      <c r="F65" s="5">
        <v>21265417631</v>
      </c>
      <c r="G65" s="5">
        <v>-10872657334</v>
      </c>
      <c r="I65" s="5">
        <v>45361805101</v>
      </c>
      <c r="J65" s="5">
        <v>57635086283</v>
      </c>
      <c r="K65" s="5">
        <v>46728103383</v>
      </c>
      <c r="L65" s="5">
        <v>28758494482</v>
      </c>
      <c r="M65" s="5">
        <v>17152920335</v>
      </c>
      <c r="N65" s="5">
        <v>6247416953</v>
      </c>
      <c r="O65" s="5">
        <v>12460341391</v>
      </c>
      <c r="P65" s="5">
        <v>19264217360</v>
      </c>
      <c r="Q65" s="5">
        <v>3705162158</v>
      </c>
    </row>
    <row r="66" spans="2:17" ht="15.5" x14ac:dyDescent="0.35">
      <c r="C66" t="s">
        <v>28</v>
      </c>
      <c r="D66" s="5">
        <v>-3989725905</v>
      </c>
      <c r="E66" s="5">
        <v>-5130243439</v>
      </c>
      <c r="F66" s="5">
        <v>1434046426</v>
      </c>
      <c r="G66" s="5">
        <v>-1117450727</v>
      </c>
      <c r="I66" s="5">
        <v>-9510361117</v>
      </c>
      <c r="J66" s="5">
        <v>-17020251488</v>
      </c>
      <c r="K66" s="5">
        <v>-19541986660</v>
      </c>
      <c r="L66" s="5">
        <v>-10647366260</v>
      </c>
      <c r="M66" s="5">
        <v>-5758611594</v>
      </c>
      <c r="N66" s="5">
        <v>-3131138198</v>
      </c>
      <c r="O66" s="5">
        <v>-4352085703</v>
      </c>
      <c r="P66" s="5">
        <v>-4832882172</v>
      </c>
      <c r="Q66" s="5">
        <v>-404513594</v>
      </c>
    </row>
    <row r="67" spans="2:17" ht="15.5" x14ac:dyDescent="0.35">
      <c r="C67" t="s">
        <v>95</v>
      </c>
      <c r="D67" s="5">
        <v>12430608502</v>
      </c>
      <c r="E67" s="5">
        <v>15673954500</v>
      </c>
      <c r="F67" s="5">
        <v>22699464057</v>
      </c>
      <c r="G67" s="5">
        <v>-11990108061</v>
      </c>
      <c r="I67" s="5">
        <v>35851443984</v>
      </c>
      <c r="J67" s="5">
        <v>40614834795</v>
      </c>
      <c r="K67" s="5">
        <v>27186116723</v>
      </c>
      <c r="L67" s="5">
        <v>18111128222</v>
      </c>
      <c r="M67" s="5">
        <v>11394308741</v>
      </c>
      <c r="N67" s="5">
        <v>3116278755</v>
      </c>
      <c r="O67" s="5">
        <v>8108255688</v>
      </c>
      <c r="P67" s="5">
        <v>14431335188</v>
      </c>
      <c r="Q67" s="5">
        <v>3300648564</v>
      </c>
    </row>
    <row r="68" spans="2:17" ht="15.5" x14ac:dyDescent="0.35">
      <c r="C68" t="s">
        <v>96</v>
      </c>
      <c r="F68" s="5">
        <v>6302500288</v>
      </c>
      <c r="I68" s="5">
        <v>6302500288</v>
      </c>
      <c r="J68" s="5">
        <v>17083345298</v>
      </c>
      <c r="K68" s="5">
        <v>7922070747</v>
      </c>
      <c r="L68" s="5">
        <v>3262977601</v>
      </c>
      <c r="M68" s="5">
        <v>8122200525</v>
      </c>
      <c r="N68" s="5">
        <v>2035443905</v>
      </c>
      <c r="O68" s="5">
        <v>4567233534</v>
      </c>
      <c r="P68" s="5">
        <v>3020790513</v>
      </c>
      <c r="Q68" s="5">
        <v>22446062268</v>
      </c>
    </row>
    <row r="69" spans="2:17" ht="15.5" x14ac:dyDescent="0.35">
      <c r="C69" t="s">
        <v>97</v>
      </c>
      <c r="D69" s="5">
        <v>12430608502</v>
      </c>
      <c r="E69" s="5">
        <v>15673954500</v>
      </c>
      <c r="F69" s="5">
        <v>29001964345</v>
      </c>
      <c r="G69" s="5">
        <v>-11990108061</v>
      </c>
      <c r="I69" s="5">
        <v>42153944272</v>
      </c>
      <c r="J69" s="5">
        <v>57698180093</v>
      </c>
      <c r="K69" s="5">
        <v>35108187470</v>
      </c>
      <c r="L69" s="5">
        <v>21374105823</v>
      </c>
      <c r="M69" s="5">
        <v>19516509266</v>
      </c>
      <c r="N69" s="5">
        <v>5151722660</v>
      </c>
      <c r="O69" s="5">
        <v>12675489222</v>
      </c>
      <c r="P69" s="5">
        <v>17452125701</v>
      </c>
      <c r="Q69" s="5">
        <v>25746710832</v>
      </c>
    </row>
    <row r="70" spans="2:17" ht="15.5" x14ac:dyDescent="0.35">
      <c r="C70" t="s">
        <v>98</v>
      </c>
      <c r="D70" s="5">
        <v>12430608502</v>
      </c>
      <c r="E70" s="5">
        <v>15673954500</v>
      </c>
      <c r="F70" s="5">
        <v>22699464057</v>
      </c>
      <c r="G70" s="5">
        <v>-11990108061</v>
      </c>
      <c r="I70" s="5">
        <v>35851443984</v>
      </c>
      <c r="J70" s="5">
        <v>40614834795</v>
      </c>
      <c r="K70" s="5">
        <v>27186116723</v>
      </c>
      <c r="L70" s="5">
        <v>18111128222</v>
      </c>
      <c r="M70" s="5">
        <v>11394308741</v>
      </c>
      <c r="N70" s="5">
        <v>3116278755</v>
      </c>
      <c r="O70" s="5">
        <v>8108255688</v>
      </c>
      <c r="P70" s="5">
        <v>14431335188</v>
      </c>
      <c r="Q70" s="5">
        <v>3300648564</v>
      </c>
    </row>
    <row r="71" spans="2:17" ht="15.5" x14ac:dyDescent="0.35">
      <c r="C71" t="s">
        <v>8</v>
      </c>
      <c r="D71" s="5">
        <v>12430689419</v>
      </c>
      <c r="E71" s="5">
        <v>15674034917</v>
      </c>
      <c r="F71" s="5">
        <v>29002044761</v>
      </c>
      <c r="G71" s="5">
        <v>-11990027644</v>
      </c>
      <c r="I71" s="5">
        <v>42154266439</v>
      </c>
      <c r="J71" s="5">
        <v>57698502260</v>
      </c>
      <c r="K71" s="5">
        <v>35108311885</v>
      </c>
      <c r="L71" s="5">
        <v>21374105823</v>
      </c>
      <c r="M71" s="5">
        <v>19516509266</v>
      </c>
      <c r="N71" s="5">
        <v>5151722660</v>
      </c>
      <c r="O71" s="5">
        <v>12675489222</v>
      </c>
      <c r="P71" s="5">
        <v>17452125701</v>
      </c>
      <c r="Q71" s="5">
        <v>25746710832</v>
      </c>
    </row>
    <row r="72" spans="2:17" ht="15.5" x14ac:dyDescent="0.35">
      <c r="C72" t="s">
        <v>99</v>
      </c>
      <c r="D72" s="5">
        <v>-80917</v>
      </c>
      <c r="E72" s="5">
        <v>-80417</v>
      </c>
      <c r="F72" s="5">
        <v>-80416</v>
      </c>
      <c r="G72" s="5">
        <v>-80417</v>
      </c>
      <c r="I72" s="5">
        <v>-322167</v>
      </c>
      <c r="J72" s="5">
        <v>-322167</v>
      </c>
      <c r="K72" s="5">
        <v>-124415</v>
      </c>
    </row>
    <row r="73" spans="2:17" ht="15.5" x14ac:dyDescent="0.35">
      <c r="C73" t="s">
        <v>100</v>
      </c>
      <c r="D73" s="5">
        <v>12430608502</v>
      </c>
      <c r="E73" s="5">
        <v>15673954500</v>
      </c>
      <c r="F73" s="5">
        <v>22699464057</v>
      </c>
      <c r="G73" s="5">
        <v>-11990108061</v>
      </c>
      <c r="I73" s="5">
        <v>35851443984</v>
      </c>
      <c r="J73" s="5">
        <v>40614834795</v>
      </c>
      <c r="K73" s="5">
        <v>27186116723</v>
      </c>
      <c r="L73" s="5">
        <v>18111128222</v>
      </c>
      <c r="M73" s="5">
        <v>11394308741</v>
      </c>
      <c r="N73" s="5">
        <v>3116278755</v>
      </c>
      <c r="O73" s="5">
        <v>8108255688</v>
      </c>
      <c r="P73" s="5">
        <v>14431335188</v>
      </c>
      <c r="Q73" s="5">
        <v>3300648564</v>
      </c>
    </row>
    <row r="74" spans="2:17" ht="15.5" x14ac:dyDescent="0.35">
      <c r="C74" t="s">
        <v>101</v>
      </c>
      <c r="D74" s="5">
        <v>12430608502</v>
      </c>
      <c r="E74" s="5">
        <v>15673954500</v>
      </c>
      <c r="F74" s="5">
        <v>29001964345</v>
      </c>
      <c r="G74" s="5">
        <v>-11990108061</v>
      </c>
      <c r="I74" s="5">
        <v>42153944272</v>
      </c>
      <c r="J74" s="5">
        <v>57698180093</v>
      </c>
      <c r="K74" s="5">
        <v>35108187470</v>
      </c>
      <c r="L74" s="5">
        <v>21374105823</v>
      </c>
      <c r="M74" s="5">
        <v>19516509266</v>
      </c>
      <c r="N74" s="5">
        <v>5151722660</v>
      </c>
      <c r="O74" s="5">
        <v>12675489222</v>
      </c>
      <c r="P74" s="5">
        <v>17452125701</v>
      </c>
      <c r="Q74" s="5">
        <v>25746710832</v>
      </c>
    </row>
    <row r="75" spans="2:17" ht="15.5" x14ac:dyDescent="0.35">
      <c r="C75" t="s">
        <v>102</v>
      </c>
      <c r="D75" s="5">
        <v>12430608502</v>
      </c>
      <c r="E75" s="5">
        <v>15673954500</v>
      </c>
      <c r="F75" s="5">
        <v>29001964345</v>
      </c>
      <c r="G75" s="5">
        <v>-11990108061</v>
      </c>
      <c r="I75" s="5">
        <v>42153944272</v>
      </c>
      <c r="J75" s="5">
        <v>57698180093</v>
      </c>
      <c r="K75" s="5">
        <v>35108187470</v>
      </c>
      <c r="L75" s="5">
        <v>21374105823</v>
      </c>
      <c r="M75" s="5">
        <v>19516509266</v>
      </c>
      <c r="N75" s="5">
        <v>5151722660</v>
      </c>
      <c r="O75" s="5">
        <v>12675489222</v>
      </c>
      <c r="P75" s="5">
        <v>17452125701</v>
      </c>
      <c r="Q75" s="5">
        <v>25746710832</v>
      </c>
    </row>
    <row r="77" spans="2:17" ht="15.5" x14ac:dyDescent="0.35">
      <c r="B77" t="s">
        <v>103</v>
      </c>
      <c r="C77" t="s">
        <v>104</v>
      </c>
    </row>
    <row r="78" spans="2:17" ht="15.5" x14ac:dyDescent="0.35">
      <c r="C78" t="s">
        <v>216</v>
      </c>
    </row>
    <row r="79" spans="2:17" ht="15.5" x14ac:dyDescent="0.35">
      <c r="C79" t="s">
        <v>20</v>
      </c>
      <c r="D79" s="5">
        <v>12468723749</v>
      </c>
      <c r="E79" s="5">
        <v>31713433782</v>
      </c>
      <c r="F79" s="5">
        <v>43029686172</v>
      </c>
      <c r="G79" s="5">
        <v>5500330554</v>
      </c>
      <c r="I79" s="5">
        <v>43029686172</v>
      </c>
      <c r="J79" s="5">
        <v>23536683059</v>
      </c>
      <c r="K79" s="5">
        <v>142229455873</v>
      </c>
      <c r="L79" s="5">
        <v>26812736807</v>
      </c>
      <c r="M79" s="5">
        <v>1253478102</v>
      </c>
      <c r="N79" s="5">
        <v>1018547283</v>
      </c>
      <c r="O79" s="5">
        <v>912096011</v>
      </c>
      <c r="P79" s="5">
        <v>819071394</v>
      </c>
      <c r="Q79" s="5">
        <v>2341076479</v>
      </c>
    </row>
    <row r="80" spans="2:17" ht="15.5" x14ac:dyDescent="0.35">
      <c r="C80" t="s">
        <v>441</v>
      </c>
      <c r="O80" s="5">
        <v>2450537235</v>
      </c>
      <c r="P80" s="5">
        <v>2400139988</v>
      </c>
      <c r="Q80" s="5">
        <v>810102034</v>
      </c>
    </row>
    <row r="81" spans="3:17" ht="15.5" x14ac:dyDescent="0.35">
      <c r="C81" t="s">
        <v>217</v>
      </c>
      <c r="D81" s="5">
        <v>73825575827</v>
      </c>
      <c r="E81" s="5">
        <v>77105722549</v>
      </c>
      <c r="F81" s="5">
        <v>68847130062</v>
      </c>
      <c r="G81" s="5">
        <v>72247623290</v>
      </c>
      <c r="I81" s="5">
        <v>68847130062</v>
      </c>
      <c r="J81" s="5">
        <v>56991065926</v>
      </c>
      <c r="K81" s="5">
        <v>31546572671</v>
      </c>
      <c r="L81" s="5">
        <v>35591588247</v>
      </c>
      <c r="M81" s="5">
        <v>26327554323</v>
      </c>
      <c r="N81" s="5">
        <v>18513035108</v>
      </c>
      <c r="O81" s="5">
        <v>22017348292</v>
      </c>
      <c r="P81" s="5">
        <v>19258122101</v>
      </c>
      <c r="Q81" s="5">
        <v>8248475621</v>
      </c>
    </row>
    <row r="82" spans="3:17" ht="15.5" x14ac:dyDescent="0.35">
      <c r="C82" t="s">
        <v>219</v>
      </c>
      <c r="D82" s="5">
        <v>8565745412</v>
      </c>
      <c r="E82" s="5">
        <v>15798864780</v>
      </c>
      <c r="F82" s="5">
        <v>7067334763</v>
      </c>
      <c r="G82" s="5">
        <v>10127044151</v>
      </c>
      <c r="I82" s="5">
        <v>7067334763</v>
      </c>
      <c r="J82" s="5">
        <v>6464230597</v>
      </c>
      <c r="K82" s="5">
        <v>1638568169</v>
      </c>
      <c r="L82" s="5">
        <v>2143448993</v>
      </c>
      <c r="M82" s="5">
        <v>537565726</v>
      </c>
      <c r="N82" s="5">
        <v>939185314</v>
      </c>
      <c r="O82" s="5">
        <v>644645702</v>
      </c>
      <c r="P82" s="5">
        <v>598743227</v>
      </c>
      <c r="Q82" s="5">
        <v>168826740</v>
      </c>
    </row>
    <row r="83" spans="3:17" ht="15.5" x14ac:dyDescent="0.35">
      <c r="C83" t="s">
        <v>218</v>
      </c>
    </row>
    <row r="84" spans="3:17" ht="15.5" x14ac:dyDescent="0.35">
      <c r="C84" t="s">
        <v>220</v>
      </c>
      <c r="D84" s="5">
        <v>73825575827</v>
      </c>
      <c r="E84" s="5">
        <v>77105722549</v>
      </c>
      <c r="F84" s="5">
        <v>68847130062</v>
      </c>
      <c r="G84" s="5">
        <v>72247623290</v>
      </c>
      <c r="I84" s="5">
        <v>68847130062</v>
      </c>
      <c r="J84" s="5">
        <v>56991065926</v>
      </c>
      <c r="K84" s="5">
        <v>31546572671</v>
      </c>
      <c r="L84" s="5">
        <v>35591588247</v>
      </c>
      <c r="M84" s="5">
        <v>26327554323</v>
      </c>
      <c r="N84" s="5">
        <v>18513035108</v>
      </c>
      <c r="O84" s="5">
        <v>22017348292</v>
      </c>
      <c r="P84" s="5">
        <v>19258122101</v>
      </c>
      <c r="Q84" s="5">
        <v>8248475621</v>
      </c>
    </row>
    <row r="85" spans="3:17" ht="15.5" x14ac:dyDescent="0.35">
      <c r="C85" t="s">
        <v>110</v>
      </c>
      <c r="D85" s="5">
        <v>8565745412</v>
      </c>
      <c r="E85" s="5">
        <v>15798864780</v>
      </c>
      <c r="F85" s="5">
        <v>7067334763</v>
      </c>
      <c r="G85" s="5">
        <v>10127044151</v>
      </c>
      <c r="I85" s="5">
        <v>7067334763</v>
      </c>
      <c r="J85" s="5">
        <v>6464230597</v>
      </c>
      <c r="K85" s="5">
        <v>1638568169</v>
      </c>
      <c r="L85" s="5">
        <v>2143448993</v>
      </c>
      <c r="M85" s="5">
        <v>537565726</v>
      </c>
      <c r="N85" s="5">
        <v>939185314</v>
      </c>
      <c r="O85" s="5">
        <v>644645702</v>
      </c>
      <c r="P85" s="5">
        <v>598743227</v>
      </c>
      <c r="Q85" s="5">
        <v>168826740</v>
      </c>
    </row>
    <row r="86" spans="3:17" ht="15.5" x14ac:dyDescent="0.35">
      <c r="C86" t="s">
        <v>221</v>
      </c>
      <c r="D86" s="5">
        <v>8565745412</v>
      </c>
      <c r="E86" s="5">
        <v>15798864780</v>
      </c>
      <c r="F86" s="5">
        <v>7067334763</v>
      </c>
      <c r="G86" s="5">
        <v>10127044151</v>
      </c>
      <c r="I86" s="5">
        <v>7067334763</v>
      </c>
      <c r="J86" s="5">
        <v>6464230597</v>
      </c>
      <c r="K86" s="5">
        <v>1638568169</v>
      </c>
      <c r="L86" s="5">
        <v>2143448993</v>
      </c>
      <c r="M86" s="5">
        <v>537565726</v>
      </c>
      <c r="N86" s="5">
        <v>939185314</v>
      </c>
      <c r="O86" s="5">
        <v>644645702</v>
      </c>
      <c r="P86" s="5">
        <v>598743227</v>
      </c>
      <c r="Q86" s="5">
        <v>168826740</v>
      </c>
    </row>
    <row r="87" spans="3:17" ht="15.5" x14ac:dyDescent="0.35">
      <c r="C87" t="s">
        <v>222</v>
      </c>
      <c r="D87" s="5">
        <v>1503713479</v>
      </c>
      <c r="E87" s="5">
        <v>1357843589</v>
      </c>
      <c r="F87" s="5">
        <v>1326456582</v>
      </c>
      <c r="G87" s="5">
        <v>1005745165</v>
      </c>
      <c r="I87" s="5">
        <v>1326456582</v>
      </c>
      <c r="J87" s="5">
        <v>871112864</v>
      </c>
      <c r="K87" s="5">
        <v>804854855</v>
      </c>
      <c r="L87" s="5">
        <v>614356661</v>
      </c>
      <c r="M87" s="5">
        <v>308484331</v>
      </c>
      <c r="N87" s="5">
        <v>235477155</v>
      </c>
      <c r="O87" s="5">
        <v>67153508</v>
      </c>
      <c r="P87" s="5">
        <v>20362236</v>
      </c>
    </row>
    <row r="88" spans="3:17" ht="15.5" x14ac:dyDescent="0.35">
      <c r="C88" t="s">
        <v>81</v>
      </c>
      <c r="D88" s="5">
        <v>49567658569</v>
      </c>
      <c r="E88" s="5">
        <v>51796009164</v>
      </c>
      <c r="F88" s="5">
        <v>53422182359</v>
      </c>
      <c r="G88" s="5">
        <v>50249922114</v>
      </c>
      <c r="I88" s="5">
        <v>53422182359</v>
      </c>
      <c r="J88" s="5">
        <v>56526408884</v>
      </c>
      <c r="K88" s="5">
        <v>43416354666</v>
      </c>
      <c r="L88" s="5">
        <v>41152112915</v>
      </c>
      <c r="M88" s="5">
        <v>40608699663</v>
      </c>
      <c r="N88" s="5">
        <v>35642665741</v>
      </c>
      <c r="O88" s="5">
        <v>36991043713</v>
      </c>
      <c r="P88" s="5">
        <v>35736708257</v>
      </c>
      <c r="Q88" s="5">
        <v>33183043773</v>
      </c>
    </row>
    <row r="89" spans="3:17" ht="15.5" x14ac:dyDescent="0.35">
      <c r="C89" t="s">
        <v>223</v>
      </c>
      <c r="D89" s="5">
        <v>170527740075</v>
      </c>
      <c r="E89" s="5">
        <v>191855110777</v>
      </c>
      <c r="F89" s="5">
        <v>176379034698</v>
      </c>
      <c r="G89" s="5">
        <v>239197000278</v>
      </c>
      <c r="I89" s="5">
        <v>176379034698</v>
      </c>
      <c r="J89" s="5">
        <v>145704558879</v>
      </c>
      <c r="K89" s="5">
        <v>211719868122</v>
      </c>
      <c r="L89" s="5">
        <v>93436162188</v>
      </c>
      <c r="M89" s="5">
        <v>51176784882</v>
      </c>
      <c r="N89" s="5">
        <v>32947871930</v>
      </c>
      <c r="O89" s="5">
        <v>40277548078</v>
      </c>
      <c r="P89" s="5">
        <v>47317148338</v>
      </c>
      <c r="Q89" s="5">
        <v>28247112776</v>
      </c>
    </row>
    <row r="90" spans="3:17" ht="15.5" x14ac:dyDescent="0.35">
      <c r="C90" t="s">
        <v>224</v>
      </c>
    </row>
    <row r="91" spans="3:17" ht="15.5" x14ac:dyDescent="0.35">
      <c r="C91" t="s">
        <v>111</v>
      </c>
      <c r="D91" s="5">
        <v>1969137080108</v>
      </c>
      <c r="E91" s="5">
        <v>2013737865935</v>
      </c>
      <c r="F91" s="5">
        <v>2074848037784</v>
      </c>
      <c r="G91" s="5">
        <v>1858802920587</v>
      </c>
      <c r="I91" s="5">
        <v>2074848037784</v>
      </c>
      <c r="J91" s="5">
        <v>1916524945511</v>
      </c>
      <c r="K91" s="5">
        <v>1316819802351</v>
      </c>
      <c r="L91" s="5">
        <v>1137159180123</v>
      </c>
      <c r="M91" s="5">
        <v>764359118475</v>
      </c>
      <c r="N91" s="5">
        <v>492889499289</v>
      </c>
      <c r="O91" s="5">
        <v>495008096641</v>
      </c>
      <c r="P91" s="5">
        <v>500888586108</v>
      </c>
      <c r="Q91" s="5">
        <v>301096487171</v>
      </c>
    </row>
    <row r="92" spans="3:17" ht="15.5" x14ac:dyDescent="0.35">
      <c r="C92" t="s">
        <v>369</v>
      </c>
    </row>
    <row r="93" spans="3:17" ht="15.5" x14ac:dyDescent="0.35">
      <c r="C93" t="s">
        <v>228</v>
      </c>
      <c r="D93" s="5">
        <v>1978760826622</v>
      </c>
      <c r="E93" s="5">
        <v>2023361612449</v>
      </c>
      <c r="F93" s="5">
        <v>2084471784298</v>
      </c>
      <c r="G93" s="5">
        <v>1858802920587</v>
      </c>
      <c r="I93" s="5">
        <v>2084471784298</v>
      </c>
      <c r="J93" s="5">
        <v>1916755154553</v>
      </c>
      <c r="K93" s="5">
        <v>1316819802351</v>
      </c>
      <c r="L93" s="5">
        <v>1150259646776</v>
      </c>
      <c r="M93" s="5">
        <v>765562360231</v>
      </c>
      <c r="N93" s="5">
        <v>503355347901</v>
      </c>
      <c r="O93" s="5">
        <v>495856432129</v>
      </c>
      <c r="P93" s="5">
        <v>501561168793</v>
      </c>
      <c r="Q93" s="5">
        <v>302214843560</v>
      </c>
    </row>
    <row r="94" spans="3:17" ht="15.5" x14ac:dyDescent="0.35">
      <c r="C94" t="s">
        <v>115</v>
      </c>
      <c r="D94" s="5">
        <v>2149288566697</v>
      </c>
      <c r="E94" s="5">
        <v>2215216723226</v>
      </c>
      <c r="F94" s="5">
        <v>2260850818996</v>
      </c>
      <c r="G94" s="5">
        <v>2097999920865</v>
      </c>
      <c r="I94" s="5">
        <v>2260850818996</v>
      </c>
      <c r="J94" s="5">
        <v>2062459713432</v>
      </c>
      <c r="K94" s="5">
        <v>1528539670473</v>
      </c>
      <c r="L94" s="5">
        <v>1243695808964</v>
      </c>
      <c r="M94" s="5">
        <v>816739145113</v>
      </c>
      <c r="N94" s="5">
        <v>536303219831</v>
      </c>
      <c r="O94" s="5">
        <v>536133980207</v>
      </c>
      <c r="P94" s="5">
        <v>548878317131</v>
      </c>
      <c r="Q94" s="5">
        <v>330461956336</v>
      </c>
    </row>
    <row r="95" spans="3:17" ht="15.5" x14ac:dyDescent="0.35">
      <c r="C95" t="s">
        <v>116</v>
      </c>
    </row>
    <row r="96" spans="3:17" ht="15.5" x14ac:dyDescent="0.35">
      <c r="C96" t="s">
        <v>117</v>
      </c>
    </row>
    <row r="97" spans="3:17" ht="15.5" x14ac:dyDescent="0.35">
      <c r="C97" t="s">
        <v>229</v>
      </c>
      <c r="D97" s="5">
        <v>386780011150</v>
      </c>
      <c r="E97" s="5">
        <v>419772485178</v>
      </c>
      <c r="F97" s="5">
        <v>510426683477</v>
      </c>
      <c r="G97" s="5">
        <v>481688117052</v>
      </c>
      <c r="I97" s="5">
        <v>510426683477</v>
      </c>
      <c r="J97" s="5">
        <v>439823666236</v>
      </c>
      <c r="K97" s="5">
        <v>314744991723</v>
      </c>
      <c r="L97" s="5">
        <v>239880153930</v>
      </c>
      <c r="M97" s="5">
        <v>159848739818</v>
      </c>
      <c r="N97" s="5">
        <v>150765896036</v>
      </c>
      <c r="O97" s="5">
        <v>165747918407</v>
      </c>
      <c r="P97" s="5">
        <v>155864998470</v>
      </c>
      <c r="Q97" s="5">
        <v>70695371241</v>
      </c>
    </row>
    <row r="98" spans="3:17" ht="15.5" x14ac:dyDescent="0.35">
      <c r="C98" t="s">
        <v>236</v>
      </c>
      <c r="F98" s="5">
        <v>19994338302</v>
      </c>
      <c r="G98" s="5">
        <v>14356156211</v>
      </c>
      <c r="I98" s="5">
        <v>19994338302</v>
      </c>
      <c r="J98" s="5">
        <v>25000000000</v>
      </c>
      <c r="K98" s="5">
        <v>25000000000</v>
      </c>
      <c r="L98" s="5">
        <v>25000000000</v>
      </c>
      <c r="M98" s="5">
        <v>32673723145</v>
      </c>
      <c r="N98" s="5">
        <v>35936043922</v>
      </c>
      <c r="O98" s="5">
        <v>25000000000</v>
      </c>
    </row>
    <row r="99" spans="3:17" ht="15.5" x14ac:dyDescent="0.35">
      <c r="C99" t="s">
        <v>230</v>
      </c>
      <c r="F99" s="5">
        <v>32431660000</v>
      </c>
      <c r="I99" s="5">
        <v>32431660000</v>
      </c>
      <c r="J99" s="5">
        <v>20307920000</v>
      </c>
      <c r="L99" s="5">
        <v>9800348000</v>
      </c>
      <c r="M99" s="5">
        <v>5609090000</v>
      </c>
      <c r="N99" s="5">
        <v>11914283856</v>
      </c>
      <c r="O99" s="5">
        <v>1319125717</v>
      </c>
      <c r="P99" s="5">
        <v>10316635984</v>
      </c>
    </row>
    <row r="100" spans="3:17" ht="15.5" x14ac:dyDescent="0.35">
      <c r="C100" t="s">
        <v>324</v>
      </c>
    </row>
    <row r="101" spans="3:17" ht="15.5" x14ac:dyDescent="0.35">
      <c r="C101" t="s">
        <v>121</v>
      </c>
      <c r="D101" s="5">
        <v>6404466164</v>
      </c>
      <c r="E101" s="5">
        <v>6586043036</v>
      </c>
      <c r="F101" s="5">
        <v>3446180023</v>
      </c>
      <c r="G101" s="5">
        <v>14005778628</v>
      </c>
      <c r="I101" s="5">
        <v>3446180023</v>
      </c>
      <c r="J101" s="5">
        <v>17400700321</v>
      </c>
      <c r="K101" s="5">
        <v>4969565074</v>
      </c>
      <c r="L101" s="5">
        <v>3331039406</v>
      </c>
      <c r="M101" s="5">
        <v>1414176695</v>
      </c>
      <c r="N101" s="5">
        <v>2116780349</v>
      </c>
      <c r="O101" s="5">
        <v>982485294</v>
      </c>
      <c r="P101" s="5">
        <v>14185161805</v>
      </c>
      <c r="Q101" s="5">
        <v>239410750</v>
      </c>
    </row>
    <row r="102" spans="3:17" ht="15.5" x14ac:dyDescent="0.35">
      <c r="C102" t="s">
        <v>120</v>
      </c>
      <c r="D102" s="5">
        <v>23433055438</v>
      </c>
      <c r="E102" s="5">
        <v>11774892082</v>
      </c>
      <c r="F102" s="5">
        <v>18187263258</v>
      </c>
      <c r="G102" s="5">
        <v>23589142001</v>
      </c>
      <c r="I102" s="5">
        <v>18187263258</v>
      </c>
      <c r="J102" s="5">
        <v>8272167414</v>
      </c>
      <c r="K102" s="5">
        <v>7363002918</v>
      </c>
      <c r="L102" s="5">
        <v>6688086774</v>
      </c>
      <c r="M102" s="5">
        <v>6575561997</v>
      </c>
      <c r="N102" s="5">
        <v>5219289444</v>
      </c>
      <c r="O102" s="5">
        <v>2120851613</v>
      </c>
      <c r="P102" s="5">
        <v>3054163156</v>
      </c>
      <c r="Q102" s="5">
        <v>1094450450</v>
      </c>
    </row>
    <row r="103" spans="3:17" ht="15.5" x14ac:dyDescent="0.35">
      <c r="C103" t="s">
        <v>233</v>
      </c>
      <c r="D103" s="5">
        <v>3096863477</v>
      </c>
      <c r="E103" s="5">
        <v>4075925395</v>
      </c>
      <c r="F103" s="5">
        <v>272070464</v>
      </c>
      <c r="G103" s="5">
        <v>825276560</v>
      </c>
      <c r="I103" s="5">
        <v>272070464</v>
      </c>
      <c r="J103" s="5">
        <v>1429580697</v>
      </c>
      <c r="K103" s="5">
        <v>4978167935</v>
      </c>
      <c r="L103" s="5">
        <v>1283901060</v>
      </c>
      <c r="M103" s="5">
        <v>357548800</v>
      </c>
      <c r="N103" s="5">
        <v>299745596</v>
      </c>
      <c r="O103" s="5">
        <v>310971497</v>
      </c>
      <c r="P103" s="5">
        <v>2398170197</v>
      </c>
      <c r="Q103" s="5">
        <v>126273543</v>
      </c>
    </row>
    <row r="104" spans="3:17" ht="15.5" x14ac:dyDescent="0.35">
      <c r="C104" t="s">
        <v>285</v>
      </c>
    </row>
    <row r="105" spans="3:17" ht="15.5" x14ac:dyDescent="0.35">
      <c r="C105" t="s">
        <v>286</v>
      </c>
      <c r="D105" s="5">
        <v>1050612816466</v>
      </c>
      <c r="E105" s="5">
        <v>1092729973385</v>
      </c>
      <c r="F105" s="5">
        <v>1068828332991</v>
      </c>
      <c r="G105" s="5">
        <v>930710540275</v>
      </c>
      <c r="I105" s="5">
        <v>1068828332991</v>
      </c>
      <c r="J105" s="5">
        <v>799553863660</v>
      </c>
      <c r="K105" s="5">
        <v>338324308007</v>
      </c>
      <c r="L105" s="5">
        <v>163864788066</v>
      </c>
      <c r="M105" s="5">
        <v>63731494175</v>
      </c>
      <c r="N105" s="5">
        <v>37915627838</v>
      </c>
      <c r="O105" s="5">
        <v>37552972480</v>
      </c>
      <c r="P105" s="5">
        <v>26053376452</v>
      </c>
      <c r="Q105" s="5">
        <v>31628571417</v>
      </c>
    </row>
    <row r="106" spans="3:17" ht="15.5" x14ac:dyDescent="0.35">
      <c r="C106" t="s">
        <v>371</v>
      </c>
      <c r="D106" s="5">
        <v>43962839328</v>
      </c>
      <c r="E106" s="5">
        <v>47531187632</v>
      </c>
      <c r="F106" s="5">
        <v>46607422393</v>
      </c>
      <c r="G106" s="5">
        <v>82413858619</v>
      </c>
      <c r="I106" s="5">
        <v>46607422393</v>
      </c>
      <c r="J106" s="5">
        <v>240561491059</v>
      </c>
      <c r="K106" s="5">
        <v>358630846873</v>
      </c>
      <c r="L106" s="5">
        <v>524692596147</v>
      </c>
      <c r="M106" s="5">
        <v>338516303753</v>
      </c>
      <c r="N106" s="5">
        <v>115127352331</v>
      </c>
      <c r="O106" s="5">
        <v>106958600113</v>
      </c>
      <c r="P106" s="5">
        <v>155402094894</v>
      </c>
      <c r="Q106" s="5">
        <v>93735049311</v>
      </c>
    </row>
    <row r="107" spans="3:17" ht="15.5" x14ac:dyDescent="0.35">
      <c r="C107" t="s">
        <v>288</v>
      </c>
      <c r="D107" s="5">
        <v>333775887204</v>
      </c>
      <c r="E107" s="5">
        <v>368585062243</v>
      </c>
      <c r="F107" s="5">
        <v>416216559023</v>
      </c>
      <c r="G107" s="5">
        <v>399403829980</v>
      </c>
      <c r="I107" s="5">
        <v>416216559023</v>
      </c>
      <c r="J107" s="5">
        <v>332872014328</v>
      </c>
      <c r="K107" s="5">
        <v>217078797715</v>
      </c>
      <c r="L107" s="5">
        <v>180197718220</v>
      </c>
      <c r="M107" s="5">
        <v>110991155785</v>
      </c>
      <c r="N107" s="5">
        <v>95065620399</v>
      </c>
      <c r="O107" s="5">
        <v>117065366201</v>
      </c>
      <c r="P107" s="5">
        <v>125533768912</v>
      </c>
      <c r="Q107" s="5">
        <v>67137097820</v>
      </c>
    </row>
    <row r="108" spans="3:17" ht="15.5" x14ac:dyDescent="0.35">
      <c r="C108" t="s">
        <v>237</v>
      </c>
      <c r="D108" s="5">
        <v>1128860494288</v>
      </c>
      <c r="E108" s="5">
        <v>1174629279419</v>
      </c>
      <c r="F108" s="5">
        <v>1145741330849</v>
      </c>
      <c r="G108" s="5">
        <v>1041618459933</v>
      </c>
      <c r="I108" s="5">
        <v>1145741330849</v>
      </c>
      <c r="J108" s="5">
        <v>1062842642560</v>
      </c>
      <c r="K108" s="5">
        <v>712864210220</v>
      </c>
      <c r="L108" s="5">
        <v>736872330418</v>
      </c>
      <c r="M108" s="5">
        <v>412173216092</v>
      </c>
      <c r="N108" s="5">
        <v>161071570171</v>
      </c>
      <c r="O108" s="5">
        <v>151893330801</v>
      </c>
      <c r="P108" s="5">
        <v>186922401159</v>
      </c>
      <c r="Q108" s="5">
        <v>129671095322</v>
      </c>
    </row>
    <row r="109" spans="3:17" ht="15.5" x14ac:dyDescent="0.35">
      <c r="C109" t="s">
        <v>238</v>
      </c>
      <c r="D109" s="5">
        <v>1128860494288</v>
      </c>
      <c r="E109" s="5">
        <v>1174629279419</v>
      </c>
      <c r="F109" s="5">
        <v>1145741330849</v>
      </c>
      <c r="G109" s="5">
        <v>1041618459933</v>
      </c>
      <c r="I109" s="5">
        <v>1145741330849</v>
      </c>
      <c r="J109" s="5">
        <v>1062842642560</v>
      </c>
      <c r="K109" s="5">
        <v>712864210220</v>
      </c>
      <c r="L109" s="5">
        <v>736872330418</v>
      </c>
      <c r="M109" s="5">
        <v>412173216092</v>
      </c>
      <c r="N109" s="5">
        <v>161071570171</v>
      </c>
      <c r="O109" s="5">
        <v>151893330801</v>
      </c>
      <c r="P109" s="5">
        <v>186922401159</v>
      </c>
      <c r="Q109" s="5">
        <v>129671095322</v>
      </c>
    </row>
    <row r="110" spans="3:17" ht="15.5" x14ac:dyDescent="0.35">
      <c r="C110" t="s">
        <v>239</v>
      </c>
    </row>
    <row r="111" spans="3:17" ht="15.5" x14ac:dyDescent="0.35">
      <c r="C111" t="s">
        <v>290</v>
      </c>
      <c r="D111" s="5">
        <v>1094575655794</v>
      </c>
      <c r="E111" s="5">
        <v>1140261161017</v>
      </c>
      <c r="F111" s="5">
        <v>1115435755384</v>
      </c>
      <c r="G111" s="5">
        <v>1013124398894</v>
      </c>
      <c r="I111" s="5">
        <v>1115435755384</v>
      </c>
      <c r="J111" s="5">
        <v>1040115354719</v>
      </c>
      <c r="K111" s="5">
        <v>696955154880</v>
      </c>
      <c r="L111" s="5">
        <v>688557384213</v>
      </c>
      <c r="M111" s="5">
        <v>402247797928</v>
      </c>
      <c r="N111" s="5">
        <v>153042980169</v>
      </c>
      <c r="O111" s="5">
        <v>144511572593</v>
      </c>
      <c r="P111" s="5">
        <v>181455471346</v>
      </c>
      <c r="Q111" s="5">
        <v>125363620728</v>
      </c>
    </row>
    <row r="112" spans="3:17" ht="15.5" x14ac:dyDescent="0.35">
      <c r="C112" t="s">
        <v>240</v>
      </c>
      <c r="D112" s="5">
        <v>26862096385</v>
      </c>
      <c r="E112" s="5">
        <v>24516951409</v>
      </c>
      <c r="F112" s="5">
        <v>23170187491</v>
      </c>
      <c r="G112" s="5">
        <v>22741430271</v>
      </c>
      <c r="I112" s="5">
        <v>23170187491</v>
      </c>
      <c r="J112" s="5">
        <v>17189213287</v>
      </c>
      <c r="K112" s="5">
        <v>11102477495</v>
      </c>
      <c r="L112" s="5">
        <v>9658770863</v>
      </c>
      <c r="M112" s="5">
        <v>7678292007</v>
      </c>
      <c r="N112" s="5">
        <v>5973527318</v>
      </c>
      <c r="O112" s="5">
        <v>6089372332</v>
      </c>
      <c r="P112" s="5">
        <v>4773512283</v>
      </c>
      <c r="Q112" s="5">
        <v>3573465655</v>
      </c>
    </row>
    <row r="113" spans="2:17" ht="15.5" x14ac:dyDescent="0.35">
      <c r="C113" t="s">
        <v>128</v>
      </c>
      <c r="D113" s="5">
        <v>1515640505438</v>
      </c>
      <c r="E113" s="5">
        <v>1594401764597</v>
      </c>
      <c r="F113" s="5">
        <v>1656168014326</v>
      </c>
      <c r="G113" s="5">
        <v>1523306576985</v>
      </c>
      <c r="I113" s="5">
        <v>1656168014326</v>
      </c>
      <c r="J113" s="5">
        <v>1502666308796</v>
      </c>
      <c r="K113" s="5">
        <v>1027609201943</v>
      </c>
      <c r="L113" s="5">
        <v>976752484348</v>
      </c>
      <c r="M113" s="5">
        <v>572021955910</v>
      </c>
      <c r="N113" s="5">
        <v>311837466207</v>
      </c>
      <c r="O113" s="5">
        <v>317641249208</v>
      </c>
      <c r="P113" s="5">
        <v>342787399629</v>
      </c>
      <c r="Q113" s="5">
        <v>200366466563</v>
      </c>
    </row>
    <row r="114" spans="2:17" ht="15.5" x14ac:dyDescent="0.35">
      <c r="C114" t="s">
        <v>129</v>
      </c>
    </row>
    <row r="115" spans="2:17" ht="15.5" x14ac:dyDescent="0.35">
      <c r="C115" t="s">
        <v>130</v>
      </c>
      <c r="D115" s="5">
        <v>353400000000</v>
      </c>
      <c r="E115" s="5">
        <v>353400000000</v>
      </c>
      <c r="F115" s="5">
        <v>353400000000</v>
      </c>
      <c r="G115" s="5">
        <v>353400000000</v>
      </c>
      <c r="I115" s="5">
        <v>353400000000</v>
      </c>
      <c r="J115" s="5">
        <v>353400000000</v>
      </c>
      <c r="K115" s="5">
        <v>353400000000</v>
      </c>
      <c r="L115" s="5">
        <v>155000000000</v>
      </c>
      <c r="M115" s="5">
        <v>155000000000</v>
      </c>
      <c r="N115" s="5">
        <v>155000000000</v>
      </c>
      <c r="O115" s="5">
        <v>155000000000</v>
      </c>
      <c r="P115" s="5">
        <v>155000000000</v>
      </c>
      <c r="Q115" s="5">
        <v>95000000000</v>
      </c>
    </row>
    <row r="116" spans="2:17" ht="15.5" x14ac:dyDescent="0.35">
      <c r="C116" t="s">
        <v>131</v>
      </c>
      <c r="D116" s="5">
        <v>-2527244135</v>
      </c>
      <c r="E116" s="5">
        <v>-2527244135</v>
      </c>
      <c r="F116" s="5">
        <v>-2527244135</v>
      </c>
      <c r="G116" s="5">
        <v>-2527244135</v>
      </c>
      <c r="I116" s="5">
        <v>-2527244135</v>
      </c>
      <c r="J116" s="5">
        <v>-2527244135</v>
      </c>
      <c r="K116" s="5">
        <v>-2527244135</v>
      </c>
      <c r="L116" s="5">
        <v>-1205244135</v>
      </c>
      <c r="M116" s="5">
        <v>-1205244135</v>
      </c>
      <c r="N116" s="5">
        <v>-1205244135</v>
      </c>
      <c r="O116" s="5">
        <v>-1205244135</v>
      </c>
      <c r="P116" s="5">
        <v>-1205244135</v>
      </c>
      <c r="Q116" s="5">
        <v>289228553</v>
      </c>
    </row>
    <row r="117" spans="2:17" ht="15.5" x14ac:dyDescent="0.35">
      <c r="C117" t="s">
        <v>132</v>
      </c>
      <c r="D117" s="5">
        <v>233207576908</v>
      </c>
      <c r="E117" s="5">
        <v>218146042766</v>
      </c>
      <c r="F117" s="5">
        <v>200387635195</v>
      </c>
      <c r="G117" s="5">
        <v>173570354234</v>
      </c>
      <c r="I117" s="5">
        <v>200387635195</v>
      </c>
      <c r="J117" s="5">
        <v>152393686469</v>
      </c>
      <c r="K117" s="5">
        <v>106640482414</v>
      </c>
      <c r="L117" s="5">
        <v>71996455836</v>
      </c>
      <c r="M117" s="5">
        <v>50313733675</v>
      </c>
      <c r="N117" s="5">
        <v>35028332018</v>
      </c>
      <c r="O117" s="5">
        <v>27706931421</v>
      </c>
      <c r="P117" s="5">
        <v>16559453380</v>
      </c>
      <c r="Q117" s="5">
        <v>1623217447</v>
      </c>
    </row>
    <row r="118" spans="2:17" ht="15.5" x14ac:dyDescent="0.35">
      <c r="C118" t="s">
        <v>133</v>
      </c>
      <c r="D118" s="5">
        <v>1050000000</v>
      </c>
      <c r="E118" s="5">
        <v>650000000</v>
      </c>
      <c r="F118" s="5">
        <v>650000000</v>
      </c>
      <c r="G118" s="5">
        <v>650000000</v>
      </c>
      <c r="I118" s="5">
        <v>650000000</v>
      </c>
      <c r="J118" s="5">
        <v>250000000</v>
      </c>
      <c r="K118" s="5">
        <v>200000000</v>
      </c>
      <c r="L118" s="5">
        <v>150000000</v>
      </c>
      <c r="M118" s="5">
        <v>100000000</v>
      </c>
    </row>
    <row r="119" spans="2:17" ht="15.5" x14ac:dyDescent="0.35">
      <c r="C119" t="s">
        <v>134</v>
      </c>
      <c r="D119" s="5">
        <v>232157576908</v>
      </c>
      <c r="E119" s="5">
        <v>217496042766</v>
      </c>
      <c r="F119" s="5">
        <v>199737635195</v>
      </c>
      <c r="G119" s="5">
        <v>172920354234</v>
      </c>
      <c r="I119" s="5">
        <v>199737635195</v>
      </c>
      <c r="J119" s="5">
        <v>152143686469</v>
      </c>
      <c r="K119" s="5">
        <v>106440482414</v>
      </c>
      <c r="L119" s="5">
        <v>71846455836</v>
      </c>
      <c r="M119" s="5">
        <v>50213733675</v>
      </c>
    </row>
    <row r="120" spans="2:17" ht="15.5" x14ac:dyDescent="0.35">
      <c r="C120" t="s">
        <v>135</v>
      </c>
      <c r="D120" s="5">
        <v>233207576908</v>
      </c>
      <c r="E120" s="5">
        <v>218146042766</v>
      </c>
      <c r="F120" s="5">
        <v>200387635195</v>
      </c>
      <c r="G120" s="5">
        <v>173570354234</v>
      </c>
      <c r="I120" s="5">
        <v>200387635195</v>
      </c>
      <c r="J120" s="5">
        <v>152393686469</v>
      </c>
      <c r="K120" s="5">
        <v>106640482414</v>
      </c>
      <c r="L120" s="5">
        <v>71996455836</v>
      </c>
      <c r="M120" s="5">
        <v>50313733675</v>
      </c>
      <c r="N120" s="5">
        <v>35028332018</v>
      </c>
      <c r="O120" s="5">
        <v>27706931421</v>
      </c>
      <c r="P120" s="5">
        <v>16559453380</v>
      </c>
      <c r="Q120" s="5">
        <v>1623217447</v>
      </c>
    </row>
    <row r="121" spans="2:17" ht="15.5" x14ac:dyDescent="0.35">
      <c r="C121" t="s">
        <v>136</v>
      </c>
      <c r="D121" s="5">
        <v>69917</v>
      </c>
      <c r="E121" s="5">
        <v>150834</v>
      </c>
      <c r="F121" s="5">
        <v>231251</v>
      </c>
      <c r="G121" s="5">
        <v>311667</v>
      </c>
      <c r="I121" s="5">
        <v>231251</v>
      </c>
      <c r="J121" s="5">
        <v>553418</v>
      </c>
      <c r="K121" s="5">
        <v>875585</v>
      </c>
    </row>
    <row r="122" spans="2:17" ht="15.5" x14ac:dyDescent="0.35">
      <c r="C122" t="s">
        <v>10</v>
      </c>
      <c r="D122" s="5">
        <v>633648061259</v>
      </c>
      <c r="E122" s="5">
        <v>620814958629</v>
      </c>
      <c r="F122" s="5">
        <v>604682804670</v>
      </c>
      <c r="G122" s="5">
        <v>574693343880</v>
      </c>
      <c r="I122" s="5">
        <v>604682804670</v>
      </c>
      <c r="J122" s="5">
        <v>559793404636</v>
      </c>
      <c r="K122" s="5">
        <v>500930468530</v>
      </c>
      <c r="L122" s="5">
        <v>266943324616</v>
      </c>
      <c r="M122" s="5">
        <v>244717189203</v>
      </c>
      <c r="N122" s="5">
        <v>224465753624</v>
      </c>
      <c r="O122" s="5">
        <v>218492730999</v>
      </c>
      <c r="P122" s="5">
        <v>206090917502</v>
      </c>
      <c r="Q122" s="5">
        <v>130095489773</v>
      </c>
    </row>
    <row r="123" spans="2:17" ht="15.5" x14ac:dyDescent="0.35">
      <c r="C123" t="s">
        <v>137</v>
      </c>
      <c r="D123" s="5">
        <v>2149288566697</v>
      </c>
      <c r="E123" s="5">
        <v>2215216723226</v>
      </c>
      <c r="F123" s="5">
        <v>2260850818996</v>
      </c>
      <c r="G123" s="5">
        <v>2097999920865</v>
      </c>
      <c r="I123" s="5">
        <v>2260850818996</v>
      </c>
      <c r="J123" s="5">
        <v>2062459713432</v>
      </c>
      <c r="K123" s="5">
        <v>1528539670473</v>
      </c>
      <c r="L123" s="5">
        <v>1243695808964</v>
      </c>
      <c r="M123" s="5">
        <v>816739145113</v>
      </c>
      <c r="N123" s="5">
        <v>536303219831</v>
      </c>
      <c r="O123" s="5">
        <v>536133980207</v>
      </c>
      <c r="P123" s="5">
        <v>548878317131</v>
      </c>
      <c r="Q123" s="5">
        <v>330461956336</v>
      </c>
    </row>
    <row r="124" spans="2:17" ht="15.5" x14ac:dyDescent="0.35">
      <c r="C124" t="s">
        <v>138</v>
      </c>
      <c r="D124" s="5">
        <v>3534000000</v>
      </c>
      <c r="E124" s="5">
        <v>3534000000</v>
      </c>
      <c r="F124" s="5">
        <v>3534000000</v>
      </c>
      <c r="G124" s="5">
        <v>3534000000</v>
      </c>
      <c r="I124" s="5">
        <v>3534000000</v>
      </c>
      <c r="J124" s="5">
        <v>3534000000</v>
      </c>
      <c r="K124" s="5">
        <v>3534000000</v>
      </c>
      <c r="L124" s="5">
        <v>1550000000</v>
      </c>
      <c r="M124" s="5">
        <v>1550000000</v>
      </c>
      <c r="N124" s="5">
        <v>1550000000</v>
      </c>
      <c r="O124" s="5">
        <v>1550000000</v>
      </c>
      <c r="P124" s="5">
        <v>1550000000</v>
      </c>
      <c r="Q124" s="5">
        <v>950000</v>
      </c>
    </row>
    <row r="126" spans="2:17" ht="15.5" x14ac:dyDescent="0.35">
      <c r="B126" t="s">
        <v>139</v>
      </c>
      <c r="C126" t="s">
        <v>140</v>
      </c>
      <c r="D126" s="5">
        <v>96957947136</v>
      </c>
      <c r="E126" s="5">
        <v>39711508163</v>
      </c>
      <c r="F126" s="5">
        <v>35848770016</v>
      </c>
      <c r="G126" s="5">
        <v>37090372683</v>
      </c>
      <c r="I126" s="5">
        <v>181009594132</v>
      </c>
      <c r="J126" s="5">
        <v>166558580864</v>
      </c>
      <c r="K126" s="5">
        <v>195211454335</v>
      </c>
      <c r="L126" s="5">
        <v>160209716433</v>
      </c>
      <c r="M126" s="5">
        <v>70732275946</v>
      </c>
      <c r="N126" s="5">
        <v>71220006957</v>
      </c>
      <c r="O126" s="5">
        <v>49057833730</v>
      </c>
      <c r="P126" s="5">
        <v>66049919586</v>
      </c>
      <c r="Q126" s="5">
        <v>5235469411</v>
      </c>
    </row>
    <row r="127" spans="2:17" ht="15.5" x14ac:dyDescent="0.35">
      <c r="C127" t="s">
        <v>241</v>
      </c>
      <c r="D127" s="5">
        <v>162930707659</v>
      </c>
      <c r="E127" s="5">
        <v>172257538015</v>
      </c>
      <c r="F127" s="5">
        <v>173408976490</v>
      </c>
      <c r="G127" s="5">
        <v>130211294598</v>
      </c>
      <c r="I127" s="5">
        <v>568422807982</v>
      </c>
      <c r="J127" s="5">
        <v>492722018376</v>
      </c>
      <c r="K127" s="5">
        <v>437369599080</v>
      </c>
      <c r="L127" s="5">
        <v>359363628913</v>
      </c>
      <c r="M127" s="5">
        <v>203025656484</v>
      </c>
      <c r="N127" s="5">
        <v>163931722688</v>
      </c>
      <c r="O127" s="5">
        <v>160151108259</v>
      </c>
      <c r="P127" s="5">
        <v>119109383706</v>
      </c>
      <c r="Q127" s="5">
        <v>57166203743</v>
      </c>
    </row>
    <row r="128" spans="2:17" ht="15.5" x14ac:dyDescent="0.35">
      <c r="C128" t="s">
        <v>442</v>
      </c>
      <c r="D128" s="5">
        <v>-56863043499</v>
      </c>
      <c r="E128" s="5">
        <v>-127239208840</v>
      </c>
      <c r="F128" s="5">
        <v>-85132442437</v>
      </c>
      <c r="G128" s="5">
        <v>-98311844308</v>
      </c>
      <c r="I128" s="5">
        <v>-326293674566</v>
      </c>
      <c r="J128" s="5">
        <v>-240786497398</v>
      </c>
      <c r="K128" s="5">
        <v>-209744617676</v>
      </c>
      <c r="L128" s="5">
        <v>-157906407621</v>
      </c>
      <c r="M128" s="5">
        <v>-105184839647</v>
      </c>
      <c r="N128" s="5">
        <v>-66187136206</v>
      </c>
      <c r="O128" s="5">
        <v>-86290880872</v>
      </c>
      <c r="P128" s="5">
        <v>-42405134582</v>
      </c>
      <c r="Q128" s="5">
        <v>-36254269410</v>
      </c>
    </row>
    <row r="129" spans="3:17" ht="15.5" x14ac:dyDescent="0.35">
      <c r="C129" t="s">
        <v>443</v>
      </c>
      <c r="D129" s="5">
        <v>-10308230032</v>
      </c>
      <c r="E129" s="5">
        <v>-8195695663</v>
      </c>
      <c r="F129" s="5">
        <v>-12009776841</v>
      </c>
      <c r="G129" s="5">
        <v>-8710903277</v>
      </c>
      <c r="I129" s="5">
        <v>-35908901613</v>
      </c>
      <c r="J129" s="5">
        <v>-27718597432</v>
      </c>
      <c r="K129" s="5">
        <v>-23092473601</v>
      </c>
      <c r="L129" s="5">
        <v>-19280297590</v>
      </c>
      <c r="M129" s="5">
        <v>-17721309633</v>
      </c>
      <c r="N129" s="5">
        <v>-14467516170</v>
      </c>
      <c r="O129" s="5">
        <v>-12031763191</v>
      </c>
      <c r="P129" s="5">
        <v>-9665291381</v>
      </c>
      <c r="Q129" s="5">
        <v>-6436820200</v>
      </c>
    </row>
    <row r="130" spans="3:17" ht="15.5" x14ac:dyDescent="0.35">
      <c r="C130" t="s">
        <v>411</v>
      </c>
      <c r="D130" s="5">
        <v>7361161666</v>
      </c>
      <c r="E130" s="5">
        <v>577840319</v>
      </c>
      <c r="F130" s="5">
        <v>-40025439290</v>
      </c>
      <c r="G130" s="5">
        <v>9270142028</v>
      </c>
      <c r="I130" s="5">
        <v>-17823771220</v>
      </c>
      <c r="J130" s="5">
        <v>-47643700431</v>
      </c>
      <c r="K130" s="5">
        <v>-8057649336</v>
      </c>
      <c r="L130" s="5">
        <v>-20060821803</v>
      </c>
      <c r="M130" s="5">
        <v>-5602374852</v>
      </c>
      <c r="N130" s="5">
        <v>-6757566810</v>
      </c>
      <c r="O130" s="5">
        <v>4806977421</v>
      </c>
      <c r="P130" s="5">
        <v>-9923004976</v>
      </c>
      <c r="Q130" s="5">
        <v>-7127257128</v>
      </c>
    </row>
    <row r="131" spans="3:17" ht="15.5" x14ac:dyDescent="0.35">
      <c r="C131" t="s">
        <v>444</v>
      </c>
      <c r="D131" s="5">
        <v>-2245075043</v>
      </c>
      <c r="E131" s="5">
        <v>2245075043</v>
      </c>
      <c r="F131" s="5">
        <v>7152800662</v>
      </c>
      <c r="G131" s="5">
        <v>-7152800662</v>
      </c>
      <c r="O131" s="5">
        <v>-19319887384</v>
      </c>
      <c r="P131" s="5">
        <v>8281629605</v>
      </c>
      <c r="Q131" s="5">
        <v>-2405075185</v>
      </c>
    </row>
    <row r="132" spans="3:17" ht="15.5" x14ac:dyDescent="0.35">
      <c r="C132" t="s">
        <v>445</v>
      </c>
      <c r="K132" s="5">
        <v>1447817360</v>
      </c>
      <c r="L132" s="5">
        <v>332832625</v>
      </c>
      <c r="M132" s="5">
        <v>1439244250</v>
      </c>
      <c r="N132" s="5">
        <v>1225002500</v>
      </c>
      <c r="O132" s="5">
        <v>1730937875</v>
      </c>
      <c r="P132" s="5">
        <v>414301000</v>
      </c>
    </row>
    <row r="133" spans="3:17" ht="15.5" x14ac:dyDescent="0.35">
      <c r="C133" t="s">
        <v>394</v>
      </c>
      <c r="D133" s="5">
        <v>279318997</v>
      </c>
      <c r="E133" s="5">
        <v>65959289</v>
      </c>
      <c r="F133" s="5">
        <v>17330233</v>
      </c>
      <c r="G133" s="5">
        <v>12727386</v>
      </c>
      <c r="I133" s="5">
        <v>175812350</v>
      </c>
      <c r="J133" s="5">
        <v>951249437</v>
      </c>
      <c r="K133" s="5">
        <v>869636459</v>
      </c>
      <c r="L133" s="5">
        <v>27103491</v>
      </c>
      <c r="M133" s="5">
        <v>20481868</v>
      </c>
      <c r="N133" s="5">
        <v>326352319</v>
      </c>
      <c r="O133" s="5">
        <v>11341622</v>
      </c>
      <c r="P133" s="5">
        <v>238036214</v>
      </c>
      <c r="Q133" s="5">
        <v>292687591</v>
      </c>
    </row>
    <row r="134" spans="3:17" ht="15.5" x14ac:dyDescent="0.35">
      <c r="C134" t="s">
        <v>295</v>
      </c>
      <c r="D134" s="5">
        <v>-4196892612</v>
      </c>
      <c r="F134" s="5">
        <v>-7779759563</v>
      </c>
      <c r="G134" s="5">
        <v>11771756918</v>
      </c>
      <c r="I134" s="5">
        <v>-7779759563</v>
      </c>
      <c r="J134" s="5">
        <v>-10965891688</v>
      </c>
      <c r="K134" s="5">
        <v>-16678457617</v>
      </c>
      <c r="L134" s="5">
        <v>-2266321582</v>
      </c>
      <c r="M134" s="5">
        <v>-5244582524</v>
      </c>
      <c r="N134" s="5">
        <v>-6850851364</v>
      </c>
    </row>
    <row r="135" spans="3:17" ht="15.5" x14ac:dyDescent="0.35">
      <c r="C135" t="s">
        <v>446</v>
      </c>
      <c r="F135" s="5">
        <v>217080762</v>
      </c>
      <c r="I135" s="5">
        <v>217080762</v>
      </c>
      <c r="K135" s="5">
        <v>13097599666</v>
      </c>
    </row>
    <row r="136" spans="3:17" ht="15.5" x14ac:dyDescent="0.35">
      <c r="C136" t="s">
        <v>396</v>
      </c>
    </row>
    <row r="137" spans="3:17" ht="15.5" x14ac:dyDescent="0.35">
      <c r="C137" t="s">
        <v>317</v>
      </c>
    </row>
    <row r="138" spans="3:17" ht="15.5" x14ac:dyDescent="0.35">
      <c r="C138" t="s">
        <v>149</v>
      </c>
      <c r="D138" s="5">
        <v>-80494680260</v>
      </c>
      <c r="E138" s="5">
        <v>-42800429449</v>
      </c>
      <c r="F138" s="5">
        <v>139118423835</v>
      </c>
      <c r="G138" s="5">
        <v>-7795020818</v>
      </c>
      <c r="I138" s="5">
        <v>144615859406</v>
      </c>
      <c r="J138" s="5">
        <v>397028133604</v>
      </c>
      <c r="K138" s="5">
        <v>224435161229</v>
      </c>
      <c r="L138" s="5">
        <v>46580970763</v>
      </c>
      <c r="M138" s="5">
        <v>-6510147857</v>
      </c>
      <c r="N138" s="5">
        <v>-119568274226</v>
      </c>
      <c r="O138" s="5">
        <v>-65398329507</v>
      </c>
      <c r="P138" s="5">
        <v>-41232032962</v>
      </c>
      <c r="Q138" s="5">
        <v>37560313946</v>
      </c>
    </row>
    <row r="139" spans="3:17" ht="15.5" x14ac:dyDescent="0.35">
      <c r="C139" t="s">
        <v>150</v>
      </c>
      <c r="D139" s="5">
        <v>-35707976909</v>
      </c>
      <c r="E139" s="5">
        <v>-8227331104</v>
      </c>
      <c r="F139" s="5">
        <v>-123081682027</v>
      </c>
      <c r="G139" s="5">
        <v>-31381023008</v>
      </c>
      <c r="I139" s="5">
        <v>-306132450425</v>
      </c>
      <c r="J139" s="5">
        <v>-682279487282</v>
      </c>
      <c r="K139" s="5">
        <v>-304229896498</v>
      </c>
      <c r="L139" s="5">
        <v>-173557705346</v>
      </c>
      <c r="M139" s="5">
        <v>-60724876493</v>
      </c>
      <c r="N139" s="5">
        <v>37518674619</v>
      </c>
      <c r="O139" s="5">
        <v>16433520394</v>
      </c>
      <c r="P139" s="5">
        <v>-26339891709</v>
      </c>
      <c r="Q139" s="5">
        <v>-46671081948</v>
      </c>
    </row>
    <row r="140" spans="3:17" ht="15.5" x14ac:dyDescent="0.35">
      <c r="C140" t="s">
        <v>447</v>
      </c>
      <c r="N140" s="5">
        <v>44472306835</v>
      </c>
      <c r="O140" s="5">
        <v>18288508334</v>
      </c>
      <c r="P140" s="5">
        <v>50479970272</v>
      </c>
      <c r="Q140" s="5">
        <v>45369353087</v>
      </c>
    </row>
    <row r="141" spans="3:17" ht="15.5" x14ac:dyDescent="0.35">
      <c r="C141" t="s">
        <v>332</v>
      </c>
      <c r="D141" s="5">
        <v>47345622657</v>
      </c>
      <c r="E141" s="5">
        <v>65436974147</v>
      </c>
      <c r="F141" s="5">
        <v>100585052594</v>
      </c>
      <c r="G141" s="5">
        <v>123337532715</v>
      </c>
      <c r="I141" s="5">
        <v>339302561841</v>
      </c>
      <c r="J141" s="5">
        <v>112381916279</v>
      </c>
      <c r="K141" s="5">
        <v>92841776377</v>
      </c>
      <c r="L141" s="5">
        <v>40997175925</v>
      </c>
      <c r="M141" s="5">
        <v>41379285432</v>
      </c>
      <c r="N141" s="5">
        <v>42436426233</v>
      </c>
      <c r="O141" s="5">
        <v>32884870448</v>
      </c>
      <c r="P141" s="5">
        <v>876088636</v>
      </c>
      <c r="Q141" s="5">
        <v>1005815625</v>
      </c>
    </row>
    <row r="142" spans="3:17" ht="15.5" x14ac:dyDescent="0.35">
      <c r="C142" t="s">
        <v>448</v>
      </c>
      <c r="N142" s="5">
        <v>-41950000000</v>
      </c>
      <c r="O142" s="5">
        <v>-18300000000</v>
      </c>
      <c r="P142" s="5">
        <v>-51934000000</v>
      </c>
      <c r="Q142" s="5">
        <v>-41005000000</v>
      </c>
    </row>
    <row r="143" spans="3:17" ht="15.5" x14ac:dyDescent="0.35">
      <c r="C143" t="s">
        <v>158</v>
      </c>
      <c r="D143" s="5">
        <v>-53779619878</v>
      </c>
      <c r="E143" s="5">
        <v>-48731642387</v>
      </c>
      <c r="F143" s="5">
        <v>-223666734621</v>
      </c>
      <c r="G143" s="5">
        <v>-154718555723</v>
      </c>
      <c r="I143" s="5">
        <v>-645435012266</v>
      </c>
      <c r="J143" s="5">
        <v>-793355653561</v>
      </c>
      <c r="K143" s="5">
        <v>-396944445912</v>
      </c>
      <c r="L143" s="5">
        <v>-214554881271</v>
      </c>
      <c r="M143" s="5">
        <v>-102104161925</v>
      </c>
      <c r="N143" s="5">
        <v>-7440058449</v>
      </c>
      <c r="O143" s="5">
        <v>-16439858388</v>
      </c>
      <c r="P143" s="5">
        <v>-25761950617</v>
      </c>
      <c r="Q143" s="5">
        <v>-57666250660</v>
      </c>
    </row>
    <row r="144" spans="3:17" ht="15.5" x14ac:dyDescent="0.35">
      <c r="C144" t="s">
        <v>253</v>
      </c>
      <c r="D144" s="5">
        <v>-29273979688</v>
      </c>
      <c r="E144" s="5">
        <v>-24932662864</v>
      </c>
      <c r="J144" s="5">
        <v>-1305750000</v>
      </c>
      <c r="K144" s="5">
        <v>-127226963</v>
      </c>
    </row>
    <row r="145" spans="3:17" ht="15.5" x14ac:dyDescent="0.35">
      <c r="C145" t="s">
        <v>449</v>
      </c>
      <c r="Q145" s="5">
        <v>5625000000</v>
      </c>
    </row>
    <row r="146" spans="3:17" ht="15.5" x14ac:dyDescent="0.35">
      <c r="C146" t="s">
        <v>450</v>
      </c>
    </row>
    <row r="147" spans="3:17" ht="15.5" x14ac:dyDescent="0.35">
      <c r="C147" t="s">
        <v>451</v>
      </c>
    </row>
    <row r="148" spans="3:17" ht="15.5" x14ac:dyDescent="0.35">
      <c r="C148" t="s">
        <v>395</v>
      </c>
    </row>
    <row r="149" spans="3:17" ht="15.5" x14ac:dyDescent="0.35">
      <c r="C149" t="s">
        <v>161</v>
      </c>
      <c r="D149" s="5">
        <v>-80494680260</v>
      </c>
      <c r="E149" s="5">
        <v>-42800429449</v>
      </c>
      <c r="F149" s="5">
        <v>139118423835</v>
      </c>
      <c r="G149" s="5">
        <v>-7795020818</v>
      </c>
      <c r="I149" s="5">
        <v>144615859406</v>
      </c>
      <c r="J149" s="5">
        <v>397028133604</v>
      </c>
      <c r="K149" s="5">
        <v>224435161229</v>
      </c>
      <c r="L149" s="5">
        <v>46580970763</v>
      </c>
      <c r="M149" s="5">
        <v>-6510147857</v>
      </c>
      <c r="N149" s="5">
        <v>-119568274226</v>
      </c>
      <c r="O149" s="5">
        <v>-65398329507</v>
      </c>
      <c r="P149" s="5">
        <v>-41232032962</v>
      </c>
      <c r="Q149" s="5">
        <v>37560313946</v>
      </c>
    </row>
    <row r="150" spans="3:17" ht="15.5" x14ac:dyDescent="0.35">
      <c r="C150" t="s">
        <v>452</v>
      </c>
      <c r="O150" s="5">
        <v>35640000000</v>
      </c>
    </row>
    <row r="151" spans="3:17" ht="15.5" x14ac:dyDescent="0.35">
      <c r="C151" t="s">
        <v>453</v>
      </c>
      <c r="N151" s="5">
        <v>-17000000000</v>
      </c>
    </row>
    <row r="152" spans="3:17" ht="15.5" x14ac:dyDescent="0.35">
      <c r="C152" t="s">
        <v>454</v>
      </c>
    </row>
    <row r="153" spans="3:17" ht="15.5" x14ac:dyDescent="0.35">
      <c r="C153" t="s">
        <v>455</v>
      </c>
    </row>
    <row r="154" spans="3:17" ht="15.5" x14ac:dyDescent="0.35">
      <c r="C154" t="s">
        <v>456</v>
      </c>
      <c r="D154" s="5">
        <v>-147600450195</v>
      </c>
      <c r="E154" s="5">
        <v>147600450195</v>
      </c>
      <c r="K154" s="5">
        <v>198400000000</v>
      </c>
      <c r="P154" s="5">
        <v>40000000000</v>
      </c>
    </row>
    <row r="155" spans="3:17" ht="15.5" x14ac:dyDescent="0.35">
      <c r="C155" t="s">
        <v>333</v>
      </c>
      <c r="P155" s="5">
        <v>20000000000</v>
      </c>
      <c r="Q155" s="5">
        <v>35000000000</v>
      </c>
    </row>
    <row r="156" spans="3:17" ht="15.5" x14ac:dyDescent="0.35">
      <c r="C156" t="s">
        <v>457</v>
      </c>
      <c r="D156" s="5">
        <v>170789397043</v>
      </c>
      <c r="F156" s="5">
        <v>235726640001</v>
      </c>
      <c r="G156" s="5">
        <v>147025585952</v>
      </c>
      <c r="I156" s="5">
        <v>620280539529</v>
      </c>
      <c r="J156" s="5">
        <v>657727956224</v>
      </c>
      <c r="K156" s="5">
        <v>278431762400</v>
      </c>
      <c r="L156" s="5">
        <v>145309042042</v>
      </c>
      <c r="M156" s="5">
        <v>42132680000</v>
      </c>
    </row>
    <row r="157" spans="3:17" ht="15.5" x14ac:dyDescent="0.35">
      <c r="C157" t="s">
        <v>458</v>
      </c>
      <c r="D157" s="5">
        <v>-15140700000</v>
      </c>
      <c r="E157" s="5">
        <v>15140700000</v>
      </c>
      <c r="L157" s="5">
        <v>35000000000</v>
      </c>
      <c r="M157" s="5">
        <v>46849506666</v>
      </c>
    </row>
    <row r="158" spans="3:17" ht="15.5" x14ac:dyDescent="0.35">
      <c r="C158" t="s">
        <v>459</v>
      </c>
      <c r="K158" s="5">
        <v>1000000</v>
      </c>
    </row>
    <row r="159" spans="3:17" ht="15.5" x14ac:dyDescent="0.35">
      <c r="C159" t="s">
        <v>271</v>
      </c>
      <c r="D159" s="5">
        <v>-71406802261</v>
      </c>
      <c r="E159" s="5">
        <v>-100962428614</v>
      </c>
      <c r="F159" s="5">
        <v>-91578036848</v>
      </c>
      <c r="G159" s="5">
        <v>-86013586415</v>
      </c>
      <c r="I159" s="5">
        <v>-282707886872</v>
      </c>
      <c r="J159" s="5">
        <v>-123853575895</v>
      </c>
      <c r="K159" s="5">
        <v>-48196774982</v>
      </c>
      <c r="L159" s="5">
        <v>-24478231920</v>
      </c>
    </row>
    <row r="160" spans="3:17" ht="15.5" x14ac:dyDescent="0.35">
      <c r="C160" t="s">
        <v>313</v>
      </c>
      <c r="E160" s="5">
        <v>-19994338302</v>
      </c>
      <c r="I160" s="5">
        <v>-25000000000</v>
      </c>
      <c r="J160" s="5">
        <v>-100000000000</v>
      </c>
      <c r="K160" s="5">
        <v>-175000000000</v>
      </c>
      <c r="L160" s="5">
        <v>-160000000000</v>
      </c>
      <c r="M160" s="5">
        <v>-129969273451</v>
      </c>
      <c r="N160" s="5">
        <v>-14842315534</v>
      </c>
      <c r="O160" s="5">
        <v>-29773066986</v>
      </c>
      <c r="P160" s="5">
        <v>-35909523804</v>
      </c>
      <c r="Q160" s="5">
        <v>-714285720</v>
      </c>
    </row>
    <row r="161" spans="2:17" ht="15.5" x14ac:dyDescent="0.35">
      <c r="C161" t="s">
        <v>460</v>
      </c>
      <c r="K161" s="5">
        <v>-1322000000</v>
      </c>
      <c r="P161" s="5">
        <v>-1494472688</v>
      </c>
    </row>
    <row r="162" spans="2:17" ht="15.5" x14ac:dyDescent="0.35">
      <c r="C162" t="s">
        <v>167</v>
      </c>
      <c r="D162" s="5">
        <v>-17136124847</v>
      </c>
      <c r="E162" s="5">
        <v>-84584812728</v>
      </c>
      <c r="F162" s="5">
        <v>-25024517620</v>
      </c>
      <c r="G162" s="5">
        <v>-68807020355</v>
      </c>
      <c r="I162" s="5">
        <v>-187951131553</v>
      </c>
      <c r="J162" s="5">
        <v>-136821149034</v>
      </c>
      <c r="K162" s="5">
        <v>-202878826189</v>
      </c>
      <c r="L162" s="5">
        <v>-109249839359</v>
      </c>
      <c r="M162" s="5">
        <v>-85523061072</v>
      </c>
      <c r="N162" s="5">
        <v>-99225958692</v>
      </c>
      <c r="O162" s="5">
        <v>-126240521006</v>
      </c>
      <c r="P162" s="5">
        <v>-95548079586</v>
      </c>
      <c r="Q162" s="5">
        <v>-28825400334</v>
      </c>
    </row>
    <row r="163" spans="2:17" ht="15.5" x14ac:dyDescent="0.35">
      <c r="C163" t="s">
        <v>168</v>
      </c>
      <c r="J163" s="5">
        <v>-25097691</v>
      </c>
    </row>
    <row r="164" spans="2:17" ht="15.5" x14ac:dyDescent="0.35">
      <c r="C164" t="s">
        <v>435</v>
      </c>
    </row>
    <row r="165" spans="2:17" ht="15.5" x14ac:dyDescent="0.35">
      <c r="C165" t="s">
        <v>461</v>
      </c>
    </row>
    <row r="166" spans="2:17" ht="15.5" x14ac:dyDescent="0.35">
      <c r="C166" t="s">
        <v>462</v>
      </c>
    </row>
    <row r="167" spans="2:17" ht="15.5" x14ac:dyDescent="0.35">
      <c r="C167" t="s">
        <v>173</v>
      </c>
      <c r="D167" s="5">
        <v>-19244710033</v>
      </c>
      <c r="E167" s="5">
        <v>-11316252390</v>
      </c>
      <c r="F167" s="5">
        <v>51885511824</v>
      </c>
      <c r="G167" s="5">
        <v>-2085671143</v>
      </c>
      <c r="I167" s="5">
        <v>19493003113</v>
      </c>
      <c r="J167" s="5">
        <v>-118692772814</v>
      </c>
      <c r="K167" s="5">
        <v>115416719066</v>
      </c>
      <c r="L167" s="5">
        <v>33232981850</v>
      </c>
      <c r="M167" s="5">
        <v>3497251596</v>
      </c>
      <c r="N167" s="5">
        <v>-10829592650</v>
      </c>
      <c r="O167" s="5">
        <v>93024617</v>
      </c>
      <c r="P167" s="5">
        <v>-1522005085</v>
      </c>
      <c r="Q167" s="5">
        <v>-3875298591</v>
      </c>
    </row>
    <row r="168" spans="2:17" ht="15.5" x14ac:dyDescent="0.35">
      <c r="C168" t="s">
        <v>176</v>
      </c>
      <c r="E168" s="5">
        <v>43029686172</v>
      </c>
      <c r="I168" s="5">
        <v>23536683059</v>
      </c>
      <c r="J168" s="5">
        <v>142229455873</v>
      </c>
      <c r="K168" s="5">
        <v>26812736807</v>
      </c>
      <c r="L168" s="5">
        <v>-6420245043</v>
      </c>
      <c r="M168" s="5">
        <v>-9917496639</v>
      </c>
      <c r="N168" s="5">
        <v>912096011</v>
      </c>
      <c r="O168" s="5">
        <v>819071394</v>
      </c>
      <c r="P168" s="5">
        <v>2341076479</v>
      </c>
      <c r="Q168" s="5">
        <v>6216375070</v>
      </c>
    </row>
    <row r="169" spans="2:17" ht="15.5" x14ac:dyDescent="0.35">
      <c r="C169" t="s">
        <v>177</v>
      </c>
      <c r="D169" s="5">
        <v>-19244710033</v>
      </c>
      <c r="E169" s="5">
        <v>31713433782</v>
      </c>
      <c r="F169" s="5">
        <v>51885511824</v>
      </c>
      <c r="G169" s="5">
        <v>-2085671143</v>
      </c>
      <c r="I169" s="5">
        <v>43029686172</v>
      </c>
      <c r="J169" s="5">
        <v>23536683059</v>
      </c>
      <c r="K169" s="5">
        <v>142229455873</v>
      </c>
      <c r="L169" s="5">
        <v>26812736807</v>
      </c>
      <c r="M169" s="5">
        <v>-6420245043</v>
      </c>
      <c r="N169" s="5">
        <v>-9917496639</v>
      </c>
      <c r="O169" s="5">
        <v>912096011</v>
      </c>
      <c r="P169" s="5">
        <v>819071394</v>
      </c>
      <c r="Q169" s="5">
        <v>2341076479</v>
      </c>
    </row>
    <row r="171" spans="2:17" ht="15.5" x14ac:dyDescent="0.35">
      <c r="B171" t="s">
        <v>178</v>
      </c>
      <c r="C171" t="s">
        <v>12</v>
      </c>
      <c r="D171" s="5">
        <v>3530000000</v>
      </c>
      <c r="E171" s="5">
        <v>3530000000</v>
      </c>
      <c r="F171" s="5">
        <v>3530000000</v>
      </c>
      <c r="G171" s="5">
        <v>3530000000</v>
      </c>
      <c r="I171" s="5">
        <v>3530000000</v>
      </c>
      <c r="J171" s="5">
        <v>3530000000</v>
      </c>
      <c r="K171" s="5">
        <v>3530000000</v>
      </c>
      <c r="L171" s="5">
        <v>1550000000</v>
      </c>
      <c r="M171" s="5">
        <v>1550000000</v>
      </c>
      <c r="N171" s="5">
        <v>1550000000</v>
      </c>
      <c r="O171" s="5">
        <v>1550000000</v>
      </c>
      <c r="P171" s="5">
        <v>1550000000</v>
      </c>
      <c r="Q171" s="5">
        <v>0</v>
      </c>
    </row>
    <row r="172" spans="2:17" ht="15.5" x14ac:dyDescent="0.35">
      <c r="C172" t="s">
        <v>179</v>
      </c>
      <c r="D172" s="6">
        <v>3.52</v>
      </c>
      <c r="E172" s="6">
        <v>4.4400000000000004</v>
      </c>
      <c r="F172" s="6">
        <v>6.42</v>
      </c>
      <c r="G172" s="6">
        <v>-3.39</v>
      </c>
    </row>
    <row r="173" spans="2:17" ht="15.5" x14ac:dyDescent="0.35">
      <c r="C173" t="s">
        <v>180</v>
      </c>
      <c r="D173" s="6">
        <v>19.32</v>
      </c>
      <c r="E173" s="6">
        <v>17.57</v>
      </c>
      <c r="F173" s="6">
        <v>13.86</v>
      </c>
      <c r="G173" s="6">
        <v>-29.2</v>
      </c>
    </row>
    <row r="174" spans="2:17" ht="15.5" x14ac:dyDescent="0.35">
      <c r="C174" t="s">
        <v>64</v>
      </c>
      <c r="D174" s="6">
        <v>1.36</v>
      </c>
      <c r="E174" s="6">
        <v>1.62</v>
      </c>
      <c r="F174" s="6">
        <v>1.72</v>
      </c>
      <c r="G174" s="6">
        <v>2.36</v>
      </c>
    </row>
    <row r="175" spans="2:17" ht="15.5" x14ac:dyDescent="0.35">
      <c r="C175" t="s">
        <v>181</v>
      </c>
      <c r="D175" s="5">
        <v>88610000000</v>
      </c>
      <c r="E175" s="5">
        <v>93420000000</v>
      </c>
      <c r="F175" s="5">
        <v>101420000000</v>
      </c>
      <c r="G175" s="5">
        <v>59550000000</v>
      </c>
    </row>
    <row r="176" spans="2:17" ht="15.5" x14ac:dyDescent="0.35">
      <c r="C176" t="s">
        <v>182</v>
      </c>
      <c r="D176" s="6">
        <v>5.7999999999999996E-3</v>
      </c>
      <c r="E176" s="6">
        <v>7.0999999999999995E-3</v>
      </c>
      <c r="F176" s="6">
        <v>0.01</v>
      </c>
      <c r="G176" s="6">
        <v>-5.6999999999999993E-3</v>
      </c>
    </row>
    <row r="177" spans="3:7" ht="15.5" x14ac:dyDescent="0.35">
      <c r="C177" t="s">
        <v>183</v>
      </c>
      <c r="D177" s="6">
        <v>1.9599999999999999E-2</v>
      </c>
      <c r="E177" s="6">
        <v>2.52E-2</v>
      </c>
      <c r="F177" s="6">
        <v>3.7499999999999999E-2</v>
      </c>
      <c r="G177" s="6">
        <v>-2.0899999999999998E-2</v>
      </c>
    </row>
    <row r="178" spans="3:7" ht="15.5" x14ac:dyDescent="0.35">
      <c r="C178" t="s">
        <v>184</v>
      </c>
      <c r="D178" s="6">
        <v>2.2000000000000002E-2</v>
      </c>
      <c r="E178" s="6">
        <v>2.4900000000000002E-2</v>
      </c>
      <c r="F178" s="6">
        <v>3.0499999999999999E-2</v>
      </c>
      <c r="G178" s="6">
        <v>7.0999999999999995E-3</v>
      </c>
    </row>
    <row r="179" spans="3:7" ht="15.5" x14ac:dyDescent="0.35">
      <c r="C179" t="s">
        <v>185</v>
      </c>
      <c r="D179" s="6">
        <v>1.31</v>
      </c>
      <c r="E179" s="6">
        <v>1.45</v>
      </c>
      <c r="F179" s="6">
        <v>1.66</v>
      </c>
      <c r="G179" s="6">
        <v>0.4</v>
      </c>
    </row>
    <row r="180" spans="3:7" ht="15.5" x14ac:dyDescent="0.35">
      <c r="C180" t="s">
        <v>186</v>
      </c>
      <c r="D180" s="5">
        <v>634000000000</v>
      </c>
      <c r="E180" s="5">
        <v>621000000000</v>
      </c>
      <c r="F180" s="5">
        <v>605000000000</v>
      </c>
      <c r="G180" s="5">
        <v>575000000000</v>
      </c>
    </row>
    <row r="181" spans="3:7" ht="15.5" x14ac:dyDescent="0.35">
      <c r="C181" t="s">
        <v>187</v>
      </c>
      <c r="D181" s="6">
        <v>0.38</v>
      </c>
      <c r="E181" s="6">
        <v>0.44</v>
      </c>
      <c r="F181" s="6">
        <v>0.52</v>
      </c>
      <c r="G181" s="6">
        <v>0.61</v>
      </c>
    </row>
    <row r="182" spans="3:7" ht="15.5" x14ac:dyDescent="0.35">
      <c r="C182" t="s">
        <v>188</v>
      </c>
      <c r="D182" s="6">
        <v>179.3</v>
      </c>
      <c r="E182" s="6">
        <v>175.67</v>
      </c>
      <c r="F182" s="6">
        <v>171.1</v>
      </c>
      <c r="G182" s="6">
        <v>162.62</v>
      </c>
    </row>
    <row r="183" spans="3:7" ht="15.5" x14ac:dyDescent="0.35">
      <c r="C183" t="s">
        <v>189</v>
      </c>
      <c r="D183" s="6">
        <v>0.38</v>
      </c>
      <c r="E183" s="6">
        <v>0.44</v>
      </c>
      <c r="F183" s="6">
        <v>0.52</v>
      </c>
      <c r="G183" s="6">
        <v>0.61</v>
      </c>
    </row>
    <row r="184" spans="3:7" ht="15.5" x14ac:dyDescent="0.35">
      <c r="C184" t="s">
        <v>190</v>
      </c>
      <c r="D184" s="6">
        <v>179.3</v>
      </c>
      <c r="E184" s="6">
        <v>175.67</v>
      </c>
      <c r="F184" s="6">
        <v>171.1</v>
      </c>
      <c r="G184" s="6">
        <v>162.62</v>
      </c>
    </row>
    <row r="185" spans="3:7" ht="15.5" x14ac:dyDescent="0.35">
      <c r="C185" t="s">
        <v>191</v>
      </c>
      <c r="D185" s="5">
        <v>334000000000</v>
      </c>
      <c r="E185" s="5">
        <v>369000000000</v>
      </c>
      <c r="F185" s="5">
        <v>436000000000</v>
      </c>
      <c r="G185" s="5">
        <v>414000000000</v>
      </c>
    </row>
    <row r="186" spans="3:7" ht="15.5" x14ac:dyDescent="0.35">
      <c r="C186" t="s">
        <v>192</v>
      </c>
      <c r="D186" s="5">
        <v>1095000000000</v>
      </c>
      <c r="E186" s="5">
        <v>1140000000000</v>
      </c>
      <c r="F186" s="5">
        <v>1115000000000</v>
      </c>
      <c r="G186" s="5">
        <v>1013000000000</v>
      </c>
    </row>
    <row r="187" spans="3:7" ht="15.5" x14ac:dyDescent="0.35">
      <c r="C187" t="s">
        <v>193</v>
      </c>
      <c r="D187" s="5">
        <v>634000000000</v>
      </c>
      <c r="E187" s="5">
        <v>621000000000</v>
      </c>
      <c r="F187" s="5">
        <v>605000000000</v>
      </c>
      <c r="G187" s="5">
        <v>575000000000</v>
      </c>
    </row>
    <row r="188" spans="3:7" ht="15.5" x14ac:dyDescent="0.35">
      <c r="C188" t="s">
        <v>24</v>
      </c>
      <c r="D188" s="5">
        <v>1428000000000</v>
      </c>
      <c r="E188" s="5">
        <v>1509000000000</v>
      </c>
      <c r="F188" s="5">
        <v>1552000000000</v>
      </c>
      <c r="G188" s="5">
        <v>1427000000000</v>
      </c>
    </row>
    <row r="189" spans="3:7" ht="15.5" x14ac:dyDescent="0.35">
      <c r="C189" t="s">
        <v>21</v>
      </c>
      <c r="D189" s="5">
        <v>1416000000000</v>
      </c>
      <c r="E189" s="5">
        <v>1477000000000</v>
      </c>
      <c r="F189" s="5">
        <v>1509000000000</v>
      </c>
      <c r="G189" s="5">
        <v>1421000000000</v>
      </c>
    </row>
    <row r="190" spans="3:7" ht="15.5" x14ac:dyDescent="0.35">
      <c r="C190" t="s">
        <v>194</v>
      </c>
      <c r="D190" s="5">
        <v>-216000000000</v>
      </c>
      <c r="E190" s="5">
        <v>-228000000000</v>
      </c>
      <c r="F190" s="5">
        <v>-334000000000</v>
      </c>
      <c r="G190" s="5">
        <v>-242000000000</v>
      </c>
    </row>
    <row r="191" spans="3:7" ht="15.5" x14ac:dyDescent="0.35">
      <c r="C191" t="s">
        <v>195</v>
      </c>
      <c r="D191" s="5">
        <v>97000000000</v>
      </c>
      <c r="E191" s="5">
        <v>40000000000</v>
      </c>
      <c r="F191" s="5">
        <v>36000000000</v>
      </c>
      <c r="G191" s="5">
        <v>37000000000</v>
      </c>
    </row>
    <row r="192" spans="3:7" ht="15.5" x14ac:dyDescent="0.35">
      <c r="C192" t="s">
        <v>196</v>
      </c>
      <c r="D192" s="5">
        <v>-83000000000</v>
      </c>
      <c r="E192" s="5">
        <v>-74000000000</v>
      </c>
      <c r="F192" s="5">
        <v>-224000000000</v>
      </c>
      <c r="G192" s="5">
        <v>-155000000000</v>
      </c>
    </row>
    <row r="193" spans="3:17" ht="15.5" x14ac:dyDescent="0.35">
      <c r="C193" t="s">
        <v>13</v>
      </c>
      <c r="D193" s="5">
        <v>14000000000</v>
      </c>
      <c r="E193" s="5">
        <v>-34000000000</v>
      </c>
      <c r="F193" s="5">
        <v>-188000000000</v>
      </c>
      <c r="G193" s="5">
        <v>-118000000000</v>
      </c>
    </row>
    <row r="194" spans="3:17" ht="15.5" x14ac:dyDescent="0.35">
      <c r="C194" t="s">
        <v>16</v>
      </c>
      <c r="D194" s="6">
        <v>3.93</v>
      </c>
      <c r="E194" s="6">
        <v>-9.61</v>
      </c>
      <c r="F194" s="6">
        <v>-53.15</v>
      </c>
      <c r="G194" s="6">
        <v>-33.28</v>
      </c>
    </row>
    <row r="195" spans="3:17" ht="15.5" x14ac:dyDescent="0.35">
      <c r="C195" t="s">
        <v>49</v>
      </c>
      <c r="I195" s="6">
        <v>10.14</v>
      </c>
      <c r="J195" s="6">
        <v>11.49</v>
      </c>
      <c r="K195" s="6">
        <v>7.69</v>
      </c>
      <c r="L195" s="6">
        <v>11.68</v>
      </c>
      <c r="M195" s="6">
        <v>7.35</v>
      </c>
      <c r="N195" s="6">
        <v>2.0099999999999998</v>
      </c>
      <c r="O195" s="6">
        <v>5.23</v>
      </c>
      <c r="P195" s="6">
        <v>9.31</v>
      </c>
      <c r="Q195" s="6">
        <v>3474.37</v>
      </c>
    </row>
    <row r="196" spans="3:17" ht="15.5" x14ac:dyDescent="0.35">
      <c r="C196" t="s">
        <v>63</v>
      </c>
      <c r="I196" s="6">
        <v>8.7799999999999994</v>
      </c>
      <c r="J196" s="6">
        <v>7.14</v>
      </c>
      <c r="K196" s="6">
        <v>11.44</v>
      </c>
      <c r="L196" s="6">
        <v>16.52</v>
      </c>
      <c r="M196" s="6">
        <v>67.760000000000005</v>
      </c>
      <c r="N196" s="6">
        <v>40.299999999999997</v>
      </c>
      <c r="O196" s="6">
        <v>17.02</v>
      </c>
      <c r="P196" s="6">
        <v>9.24</v>
      </c>
      <c r="Q196" s="5">
        <v>0</v>
      </c>
    </row>
    <row r="197" spans="3:17" ht="15.5" x14ac:dyDescent="0.35">
      <c r="C197" t="s">
        <v>66</v>
      </c>
      <c r="I197" s="6">
        <v>0.51</v>
      </c>
      <c r="J197" s="6">
        <v>0.53</v>
      </c>
      <c r="K197" s="6">
        <v>0.7</v>
      </c>
      <c r="L197" s="6">
        <v>0.9</v>
      </c>
      <c r="M197" s="6">
        <v>3.64</v>
      </c>
      <c r="N197" s="6">
        <v>0.77</v>
      </c>
      <c r="O197" s="6">
        <v>0.85</v>
      </c>
      <c r="P197" s="6">
        <v>1.01</v>
      </c>
      <c r="Q197" s="5">
        <v>0</v>
      </c>
    </row>
    <row r="198" spans="3:17" ht="15.5" x14ac:dyDescent="0.35">
      <c r="C198" t="s">
        <v>197</v>
      </c>
      <c r="I198" s="5">
        <v>335520000000</v>
      </c>
      <c r="J198" s="5">
        <v>333130000000</v>
      </c>
      <c r="K198" s="5">
        <v>262120000000</v>
      </c>
      <c r="L198" s="5">
        <v>204060000000</v>
      </c>
      <c r="M198" s="5">
        <v>123430000000</v>
      </c>
      <c r="N198" s="5">
        <v>89660000000</v>
      </c>
      <c r="O198" s="5">
        <v>100870000000</v>
      </c>
      <c r="P198" s="5">
        <v>88160000000</v>
      </c>
    </row>
    <row r="199" spans="3:17" ht="15.5" x14ac:dyDescent="0.35">
      <c r="C199" t="s">
        <v>198</v>
      </c>
      <c r="I199" s="6">
        <v>1.5900000000000001E-2</v>
      </c>
      <c r="J199" s="6">
        <v>1.9699999999999999E-2</v>
      </c>
      <c r="K199" s="6">
        <v>1.78E-2</v>
      </c>
      <c r="L199" s="6">
        <v>1.46E-2</v>
      </c>
      <c r="M199" s="6">
        <v>1.3999999999999999E-2</v>
      </c>
      <c r="N199" s="6">
        <v>5.7999999999999996E-3</v>
      </c>
      <c r="O199" s="6">
        <v>1.5100000000000001E-2</v>
      </c>
      <c r="P199" s="6">
        <v>2.63E-2</v>
      </c>
      <c r="Q199" s="6">
        <v>0.01</v>
      </c>
    </row>
    <row r="200" spans="3:17" ht="15.5" x14ac:dyDescent="0.35">
      <c r="C200" t="s">
        <v>199</v>
      </c>
      <c r="I200" s="6">
        <v>5.9299999999999999E-2</v>
      </c>
      <c r="J200" s="6">
        <v>7.2599999999999998E-2</v>
      </c>
      <c r="K200" s="6">
        <v>5.4299999999999994E-2</v>
      </c>
      <c r="L200" s="6">
        <v>6.7799999999999999E-2</v>
      </c>
      <c r="M200" s="6">
        <v>4.6600000000000003E-2</v>
      </c>
      <c r="N200" s="6">
        <v>1.3899999999999999E-2</v>
      </c>
      <c r="O200" s="6">
        <v>3.7100000000000001E-2</v>
      </c>
      <c r="P200" s="6">
        <v>7.0000000000000007E-2</v>
      </c>
      <c r="Q200" s="6">
        <v>2.5399999999999999E-2</v>
      </c>
    </row>
    <row r="201" spans="3:17" ht="15.5" x14ac:dyDescent="0.35">
      <c r="C201" t="s">
        <v>200</v>
      </c>
      <c r="I201" s="6">
        <v>8.4700000000000011E-2</v>
      </c>
      <c r="J201" s="6">
        <v>9.8100000000000007E-2</v>
      </c>
      <c r="K201" s="6">
        <v>0.1018</v>
      </c>
      <c r="L201" s="6">
        <v>0.1115</v>
      </c>
      <c r="M201" s="6">
        <v>0.1051</v>
      </c>
      <c r="N201" s="6">
        <v>9.7599999999999992E-2</v>
      </c>
      <c r="O201" s="6">
        <v>0.1208</v>
      </c>
      <c r="P201" s="6">
        <v>0.13900000000000001</v>
      </c>
      <c r="Q201" s="6">
        <v>0.1351</v>
      </c>
    </row>
    <row r="202" spans="3:17" ht="15.5" x14ac:dyDescent="0.35">
      <c r="C202" t="s">
        <v>201</v>
      </c>
      <c r="I202" s="6">
        <v>1.23</v>
      </c>
      <c r="J202" s="6">
        <v>1.5</v>
      </c>
      <c r="K202" s="6">
        <v>1.67</v>
      </c>
      <c r="L202" s="6">
        <v>1.46</v>
      </c>
      <c r="M202" s="6">
        <v>1.45</v>
      </c>
      <c r="N202" s="6">
        <v>1.37</v>
      </c>
      <c r="O202" s="6">
        <v>1.36</v>
      </c>
      <c r="P202" s="6">
        <v>1.68</v>
      </c>
      <c r="Q202" s="6">
        <v>1.27</v>
      </c>
    </row>
    <row r="203" spans="3:17" ht="15.5" x14ac:dyDescent="0.35">
      <c r="C203" t="s">
        <v>60</v>
      </c>
      <c r="I203" s="6">
        <v>0.52</v>
      </c>
      <c r="J203" s="6">
        <v>0.52</v>
      </c>
      <c r="K203" s="6">
        <v>0.62</v>
      </c>
      <c r="L203" s="6">
        <v>1.1200000000000001</v>
      </c>
      <c r="M203" s="6">
        <v>3.15</v>
      </c>
      <c r="N203" s="6">
        <v>0.56000000000000005</v>
      </c>
      <c r="O203" s="6">
        <v>0.63</v>
      </c>
      <c r="P203" s="6">
        <v>0.65</v>
      </c>
      <c r="Q203" s="5">
        <v>0</v>
      </c>
    </row>
    <row r="204" spans="3:17" ht="15.5" x14ac:dyDescent="0.35">
      <c r="C204" t="s">
        <v>57</v>
      </c>
      <c r="I204" s="6">
        <v>171.1</v>
      </c>
      <c r="J204" s="6">
        <v>158.4</v>
      </c>
      <c r="K204" s="6">
        <v>141.75</v>
      </c>
      <c r="L204" s="6">
        <v>172.22</v>
      </c>
      <c r="M204" s="6">
        <v>157.88</v>
      </c>
      <c r="N204" s="6">
        <v>144.82</v>
      </c>
      <c r="O204" s="6">
        <v>140.96</v>
      </c>
      <c r="P204" s="6">
        <v>132.96</v>
      </c>
      <c r="Q204" s="6">
        <v>136942.62</v>
      </c>
    </row>
    <row r="205" spans="3:17" ht="15.5" x14ac:dyDescent="0.35">
      <c r="C205" t="s">
        <v>202</v>
      </c>
      <c r="I205" s="6">
        <v>0.52</v>
      </c>
      <c r="J205" s="6">
        <v>0.52</v>
      </c>
      <c r="K205" s="6">
        <v>0.62</v>
      </c>
      <c r="L205" s="6">
        <v>1.1200000000000001</v>
      </c>
      <c r="M205" s="6">
        <v>3.15</v>
      </c>
      <c r="N205" s="6">
        <v>0.56000000000000005</v>
      </c>
      <c r="O205" s="6">
        <v>0.63</v>
      </c>
      <c r="P205" s="6">
        <v>0.65</v>
      </c>
      <c r="Q205" s="5">
        <v>0</v>
      </c>
    </row>
    <row r="206" spans="3:17" ht="15.5" x14ac:dyDescent="0.35">
      <c r="C206" t="s">
        <v>203</v>
      </c>
      <c r="I206" s="6">
        <v>171.1</v>
      </c>
      <c r="J206" s="6">
        <v>158.4</v>
      </c>
      <c r="K206" s="6">
        <v>141.75</v>
      </c>
      <c r="L206" s="6">
        <v>172.22</v>
      </c>
      <c r="M206" s="6">
        <v>157.88</v>
      </c>
      <c r="N206" s="6">
        <v>144.82</v>
      </c>
      <c r="O206" s="6">
        <v>140.96</v>
      </c>
      <c r="P206" s="6">
        <v>132.96</v>
      </c>
      <c r="Q206" s="6">
        <v>136942.62</v>
      </c>
    </row>
    <row r="207" spans="3:17" ht="15.5" x14ac:dyDescent="0.35">
      <c r="C207" t="s">
        <v>204</v>
      </c>
      <c r="I207" s="5">
        <v>436000000000</v>
      </c>
      <c r="J207" s="5">
        <v>358000000000</v>
      </c>
      <c r="K207" s="5">
        <v>242000000000</v>
      </c>
      <c r="L207" s="5">
        <v>205000000000</v>
      </c>
      <c r="M207" s="5">
        <v>144000000000</v>
      </c>
      <c r="N207" s="5">
        <v>131000000000</v>
      </c>
      <c r="O207" s="5">
        <v>142000000000</v>
      </c>
      <c r="P207" s="5">
        <v>126000000000</v>
      </c>
      <c r="Q207" s="5">
        <v>67000000000</v>
      </c>
    </row>
    <row r="208" spans="3:17" ht="15.5" x14ac:dyDescent="0.35">
      <c r="C208" t="s">
        <v>205</v>
      </c>
      <c r="I208" s="5">
        <v>1115000000000</v>
      </c>
      <c r="J208" s="5">
        <v>1040000000000</v>
      </c>
      <c r="K208" s="5">
        <v>697000000000</v>
      </c>
      <c r="L208" s="5">
        <v>689000000000</v>
      </c>
      <c r="M208" s="5">
        <v>402000000000</v>
      </c>
      <c r="N208" s="5">
        <v>153000000000</v>
      </c>
      <c r="O208" s="5">
        <v>145000000000</v>
      </c>
      <c r="P208" s="5">
        <v>181000000000</v>
      </c>
      <c r="Q208" s="5">
        <v>125000000000</v>
      </c>
    </row>
    <row r="209" spans="3:17" ht="15.5" x14ac:dyDescent="0.35">
      <c r="C209" t="s">
        <v>26</v>
      </c>
      <c r="I209" s="5">
        <v>1552000000000</v>
      </c>
      <c r="J209" s="5">
        <v>1398000000000</v>
      </c>
      <c r="K209" s="5">
        <v>939000000000</v>
      </c>
      <c r="L209" s="5">
        <v>894000000000</v>
      </c>
      <c r="M209" s="5">
        <v>546000000000</v>
      </c>
      <c r="N209" s="5">
        <v>284000000000</v>
      </c>
      <c r="O209" s="5">
        <v>287000000000</v>
      </c>
      <c r="P209" s="5">
        <v>307000000000</v>
      </c>
      <c r="Q209" s="5">
        <v>193000000000</v>
      </c>
    </row>
    <row r="210" spans="3:17" ht="15.5" x14ac:dyDescent="0.35">
      <c r="C210" t="s">
        <v>23</v>
      </c>
      <c r="I210" s="5">
        <v>1509000000000</v>
      </c>
      <c r="J210" s="5">
        <v>1374000000000</v>
      </c>
      <c r="K210" s="5">
        <v>797000000000</v>
      </c>
      <c r="L210" s="5">
        <v>867000000000</v>
      </c>
      <c r="M210" s="5">
        <v>545000000000</v>
      </c>
      <c r="N210" s="5">
        <v>283000000000</v>
      </c>
      <c r="O210" s="5">
        <v>286000000000</v>
      </c>
      <c r="P210" s="5">
        <v>306000000000</v>
      </c>
      <c r="Q210" s="5">
        <v>190000000000</v>
      </c>
    </row>
    <row r="211" spans="3:17" ht="15.5" x14ac:dyDescent="0.35">
      <c r="C211" t="s">
        <v>206</v>
      </c>
      <c r="I211" s="5">
        <v>-334000000000</v>
      </c>
      <c r="J211" s="5">
        <v>-294000000000</v>
      </c>
      <c r="K211" s="5">
        <v>-103000000000</v>
      </c>
      <c r="L211" s="5">
        <v>-146000000000</v>
      </c>
      <c r="M211" s="5">
        <v>-109000000000</v>
      </c>
      <c r="N211" s="5">
        <v>-118000000000</v>
      </c>
      <c r="O211" s="5">
        <v>-125000000000</v>
      </c>
      <c r="P211" s="5">
        <v>-109000000000</v>
      </c>
      <c r="Q211" s="5">
        <v>-42000000000</v>
      </c>
    </row>
    <row r="212" spans="3:17" ht="15.5" x14ac:dyDescent="0.35">
      <c r="C212" t="s">
        <v>207</v>
      </c>
      <c r="I212" s="5">
        <v>181000000000</v>
      </c>
      <c r="J212" s="5">
        <v>167000000000</v>
      </c>
      <c r="K212" s="5">
        <v>195000000000</v>
      </c>
      <c r="L212" s="5">
        <v>160000000000</v>
      </c>
      <c r="M212" s="5">
        <v>71000000000</v>
      </c>
      <c r="N212" s="5">
        <v>71000000000</v>
      </c>
      <c r="O212" s="5">
        <v>49000000000</v>
      </c>
      <c r="P212" s="5">
        <v>66000000000</v>
      </c>
      <c r="Q212" s="5">
        <v>5000000000</v>
      </c>
    </row>
    <row r="213" spans="3:17" ht="15.5" x14ac:dyDescent="0.35">
      <c r="C213" t="s">
        <v>208</v>
      </c>
      <c r="I213" s="5">
        <v>-645000000000</v>
      </c>
      <c r="J213" s="5">
        <v>-795000000000</v>
      </c>
      <c r="K213" s="5">
        <v>-397000000000</v>
      </c>
      <c r="L213" s="5">
        <v>-215000000000</v>
      </c>
      <c r="M213" s="5">
        <v>-102000000000</v>
      </c>
      <c r="N213" s="5">
        <v>-7000000000</v>
      </c>
      <c r="O213" s="5">
        <v>-16000000000</v>
      </c>
      <c r="P213" s="5">
        <v>-26000000000</v>
      </c>
      <c r="Q213" s="5">
        <v>-58000000000</v>
      </c>
    </row>
    <row r="214" spans="3:17" ht="15.5" x14ac:dyDescent="0.35">
      <c r="C214" t="s">
        <v>15</v>
      </c>
      <c r="I214" s="5">
        <v>-464000000000</v>
      </c>
      <c r="J214" s="5">
        <v>-628000000000</v>
      </c>
      <c r="K214" s="5">
        <v>-202000000000</v>
      </c>
      <c r="L214" s="5">
        <v>-54000000000</v>
      </c>
      <c r="M214" s="5">
        <v>-31000000000</v>
      </c>
      <c r="N214" s="5">
        <v>64000000000</v>
      </c>
      <c r="O214" s="5">
        <v>33000000000</v>
      </c>
      <c r="P214" s="5">
        <v>40000000000</v>
      </c>
      <c r="Q214" s="5">
        <v>-52000000000</v>
      </c>
    </row>
    <row r="215" spans="3:17" ht="15.5" x14ac:dyDescent="0.35">
      <c r="C215" t="s">
        <v>17</v>
      </c>
      <c r="I215" s="6">
        <v>-131.41999999999999</v>
      </c>
      <c r="J215" s="6">
        <v>-177.73</v>
      </c>
      <c r="K215" s="6">
        <v>-57.12</v>
      </c>
      <c r="L215" s="6">
        <v>-35.06</v>
      </c>
      <c r="M215" s="6">
        <v>-20.239999999999998</v>
      </c>
      <c r="N215" s="6">
        <v>41.15</v>
      </c>
      <c r="O215" s="6">
        <v>21.04</v>
      </c>
      <c r="P215" s="6">
        <v>25.99</v>
      </c>
      <c r="Q215" s="6">
        <v>-55190.3</v>
      </c>
    </row>
  </sheetData>
  <pageMargins left="0.7" right="0.7" top="0.75" bottom="0.75" header="0.3" footer="0.3"/>
  <ignoredErrors>
    <ignoredError sqref="A1:Q21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14"/>
  <sheetViews>
    <sheetView tabSelected="1"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463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464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Q2" ca="1" si="0">IFERROR(_xlfn.STOCKHISTORY("XIDX:" &amp; $C$1, I1, , 0, 0, 1), "Libur")</f>
        <v>Libur</v>
      </c>
      <c r="J2" s="2" t="str">
        <f t="shared" ca="1" si="0"/>
        <v>Libur</v>
      </c>
      <c r="K2" s="2" vm="82">
        <f t="shared" ca="1" si="0"/>
        <v>147</v>
      </c>
      <c r="L2" s="2" vm="83">
        <f t="shared" ca="1" si="0"/>
        <v>224</v>
      </c>
      <c r="M2" s="2" vm="84">
        <f t="shared" ca="1" si="0"/>
        <v>1235</v>
      </c>
      <c r="N2" s="2" vm="85">
        <f t="shared" ca="1" si="0"/>
        <v>4490</v>
      </c>
      <c r="O2" s="2" vm="86">
        <f t="shared" ca="1" si="0"/>
        <v>11100</v>
      </c>
      <c r="P2" s="2" vm="87">
        <f t="shared" ca="1" si="0"/>
        <v>1750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21127891618</v>
      </c>
      <c r="E4" s="2">
        <f>IFERROR(INDEX(E51:E500,MATCH($C$4,$C$51:$C$500,0)),"")</f>
        <v>17633197074</v>
      </c>
      <c r="H4" s="2">
        <f>IFERROR(SUM(D4:G4)*(4/MAX(1,COUNT(D4:G4))),"")</f>
        <v>77522177384</v>
      </c>
      <c r="I4" s="2">
        <f t="shared" ref="I4:Q4" si="1">IFERROR(INDEX(I51:I500,MATCH($C$4,$C$51:$C$500,0)),"")</f>
        <v>214876966376</v>
      </c>
      <c r="J4" s="2">
        <f t="shared" si="1"/>
        <v>161916802733</v>
      </c>
      <c r="K4" s="2">
        <f t="shared" si="1"/>
        <v>304471972747</v>
      </c>
      <c r="L4" s="2">
        <f t="shared" si="1"/>
        <v>339337344812</v>
      </c>
      <c r="M4" s="2">
        <f t="shared" si="1"/>
        <v>405660306162</v>
      </c>
      <c r="N4" s="2">
        <f t="shared" si="1"/>
        <v>501177068128</v>
      </c>
      <c r="O4" s="2">
        <f t="shared" si="1"/>
        <v>684329100722</v>
      </c>
      <c r="P4" s="2">
        <f t="shared" si="1"/>
        <v>928461683975</v>
      </c>
      <c r="Q4" s="2">
        <f t="shared" si="1"/>
        <v>441818715627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6184275396</v>
      </c>
      <c r="E5" s="2">
        <f>IFERROR(INDEX(E51:E500,MATCH($C$5,$C$51:$C$500,0)),"")</f>
        <v>734857445</v>
      </c>
      <c r="H5" s="2">
        <f>IFERROR(SUM(D5:G5)*(4/MAX(1,COUNT(D5:G5))),"")</f>
        <v>13838265682</v>
      </c>
      <c r="I5" s="2">
        <f t="shared" ref="I5:Q5" si="2">IFERROR(INDEX(I51:I500,MATCH($C$5,$C$51:$C$500,0)),"")</f>
        <v>24592430939</v>
      </c>
      <c r="J5" s="2">
        <f t="shared" si="2"/>
        <v>18790441146</v>
      </c>
      <c r="K5" s="2">
        <f t="shared" si="2"/>
        <v>15803344677</v>
      </c>
      <c r="L5" s="2">
        <f t="shared" si="2"/>
        <v>480993538606</v>
      </c>
      <c r="M5" s="2">
        <f t="shared" si="2"/>
        <v>-108237184012</v>
      </c>
      <c r="N5" s="2">
        <f t="shared" si="2"/>
        <v>31572457682</v>
      </c>
      <c r="O5" s="2">
        <f t="shared" si="2"/>
        <v>68847912120</v>
      </c>
      <c r="P5" s="2">
        <f t="shared" si="2"/>
        <v>96850888182</v>
      </c>
      <c r="Q5" s="2">
        <f t="shared" si="2"/>
        <v>60677320285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1918962847763</v>
      </c>
      <c r="E6" s="2">
        <f>IFERROR(INDEX(E51:E500,MATCH($C$6,$C$51:$C$500,0)),"")</f>
        <v>1911165006680</v>
      </c>
      <c r="H6" s="2">
        <f>IFERROR(INDEX(D6:G6,COUNT(D6:G6)),"")</f>
        <v>1911165006680</v>
      </c>
      <c r="I6" s="2">
        <f t="shared" ref="I6:Q6" si="3">IFERROR(INDEX(I51:I500,MATCH($C$6,$C$51:$C$500,0)),"")</f>
        <v>1910084333967</v>
      </c>
      <c r="J6" s="2">
        <f t="shared" si="3"/>
        <v>1874289193754</v>
      </c>
      <c r="K6" s="2">
        <f t="shared" si="3"/>
        <v>2150405313804</v>
      </c>
      <c r="L6" s="2">
        <f t="shared" si="3"/>
        <v>1698136443335</v>
      </c>
      <c r="M6" s="2">
        <f t="shared" si="3"/>
        <v>1348182405958</v>
      </c>
      <c r="N6" s="2">
        <f t="shared" si="3"/>
        <v>1481308432021</v>
      </c>
      <c r="O6" s="2">
        <f t="shared" si="3"/>
        <v>2305660197986</v>
      </c>
      <c r="P6" s="2">
        <f t="shared" si="3"/>
        <v>2122311237069</v>
      </c>
      <c r="Q6" s="2">
        <f t="shared" si="3"/>
        <v>1085358291656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8.32</v>
      </c>
      <c r="E7" s="3">
        <f>IFERROR(INDEX(E51:E500,MATCH($C$7,$C$51:$C$500,0))/1000000000,"")</f>
        <v>8.32</v>
      </c>
      <c r="H7" s="3">
        <f>IFERROR(INDEX(D7:G7,COUNT(D7:G7)),"")</f>
        <v>8.32</v>
      </c>
      <c r="I7" s="3">
        <f t="shared" ref="I7:Q7" si="4">IFERROR(INDEX(I51:I500,MATCH($C$7,$C$51:$C$500,0))/1000000000,"")</f>
        <v>8.32</v>
      </c>
      <c r="J7" s="3">
        <f t="shared" si="4"/>
        <v>8.32</v>
      </c>
      <c r="K7" s="3">
        <f t="shared" si="4"/>
        <v>8.32</v>
      </c>
      <c r="L7" s="3">
        <f t="shared" si="4"/>
        <v>8.32</v>
      </c>
      <c r="M7" s="3">
        <f t="shared" si="4"/>
        <v>8.32</v>
      </c>
      <c r="N7" s="3">
        <f t="shared" si="4"/>
        <v>8.32</v>
      </c>
      <c r="O7" s="3">
        <f t="shared" si="4"/>
        <v>8.32</v>
      </c>
      <c r="P7" s="3">
        <f t="shared" si="4"/>
        <v>8.32</v>
      </c>
      <c r="Q7" s="3">
        <f t="shared" si="4"/>
        <v>7.07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16000000000</v>
      </c>
      <c r="E8" s="2">
        <f>IFERROR(INDEX(E51:E500,MATCH("Free cash flow (Quarter)",$C$51:$C$500,0)),"")</f>
        <v>-14000000000</v>
      </c>
      <c r="H8" s="2">
        <f>IFERROR(INDEX(D8:G8,COUNT(D8:G8)),"")</f>
        <v>-14000000000</v>
      </c>
      <c r="I8" s="2">
        <f t="shared" ref="I8:Q8" si="5">IFERROR(INDEX(I51:I500,MATCH($C$8,$C$51:$C$500,0)),"")</f>
        <v>9000000000</v>
      </c>
      <c r="J8" s="2">
        <f t="shared" si="5"/>
        <v>12000000000</v>
      </c>
      <c r="K8" s="2">
        <f t="shared" si="5"/>
        <v>-24000000000</v>
      </c>
      <c r="L8" s="2">
        <f t="shared" si="5"/>
        <v>201000000000</v>
      </c>
      <c r="M8" s="2">
        <f t="shared" si="5"/>
        <v>-355000000000</v>
      </c>
      <c r="N8" s="2">
        <f t="shared" si="5"/>
        <v>-379000000000</v>
      </c>
      <c r="O8" s="2">
        <f t="shared" si="5"/>
        <v>-9000000000</v>
      </c>
      <c r="P8" s="2">
        <f t="shared" si="5"/>
        <v>-355000000000</v>
      </c>
      <c r="Q8" s="2">
        <f t="shared" si="5"/>
        <v>-25000000000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1.9</v>
      </c>
      <c r="E9" s="3">
        <f>IFERROR(INDEX(E51:E500,MATCH("Free cash flow per share (Quarter)",$C$51:$C$500,0)),"")</f>
        <v>-1.73</v>
      </c>
      <c r="H9" s="3">
        <f>IFERROR(INDEX(D9:G9,COUNT(D9:G9)),"")</f>
        <v>-1.73</v>
      </c>
      <c r="I9" s="3">
        <f t="shared" ref="I9:Q9" si="6">IFERROR(INDEX(I51:I500,MATCH($C$9,$C$51:$C$500,0)),"")</f>
        <v>1.1200000000000001</v>
      </c>
      <c r="J9" s="3">
        <f t="shared" si="6"/>
        <v>1.4</v>
      </c>
      <c r="K9" s="3">
        <f t="shared" si="6"/>
        <v>-2.85</v>
      </c>
      <c r="L9" s="3">
        <f t="shared" si="6"/>
        <v>24.13</v>
      </c>
      <c r="M9" s="3">
        <f t="shared" si="6"/>
        <v>-42.72</v>
      </c>
      <c r="N9" s="3">
        <f t="shared" si="6"/>
        <v>-45.5</v>
      </c>
      <c r="O9" s="3">
        <f t="shared" si="6"/>
        <v>-1.1200000000000001</v>
      </c>
      <c r="P9" s="3">
        <f t="shared" si="6"/>
        <v>-42.68</v>
      </c>
      <c r="Q9" s="3">
        <f t="shared" si="6"/>
        <v>-3.55</v>
      </c>
    </row>
    <row r="10" spans="1:17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Q10" ca="1" si="7">IFERROR(IF(I9=0,"",I2/I9),"")</f>
        <v/>
      </c>
      <c r="J10" s="3" t="str">
        <f t="shared" ca="1" si="7"/>
        <v/>
      </c>
      <c r="K10" s="3">
        <f t="shared" ca="1" si="7"/>
        <v>-51.578947368421048</v>
      </c>
      <c r="L10" s="3">
        <f t="shared" ca="1" si="7"/>
        <v>9.2830501450476586</v>
      </c>
      <c r="M10" s="3">
        <f t="shared" ca="1" si="7"/>
        <v>-28.909176029962548</v>
      </c>
      <c r="N10" s="3">
        <f t="shared" ca="1" si="7"/>
        <v>-98.681318681318686</v>
      </c>
      <c r="O10" s="3">
        <f t="shared" ca="1" si="7"/>
        <v>-9910.7142857142844</v>
      </c>
      <c r="P10" s="3">
        <f t="shared" ca="1" si="7"/>
        <v>-41.002811621368323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13753644767</v>
      </c>
      <c r="E11" s="2">
        <f>IFERROR(INDEX(E51:E500,MATCH($C$11,$C$51:$C$500,0)),"")</f>
        <v>11495434049</v>
      </c>
      <c r="H11" s="2">
        <f>IFERROR(INDEX(D11:G11,COUNT(D11:G11)),"")</f>
        <v>11495434049</v>
      </c>
      <c r="I11" s="2">
        <f t="shared" ref="I11:Q11" si="8">IFERROR(INDEX(I51:I500,MATCH($C$11,$C$51:$C$500,0)),"")</f>
        <v>11930533508</v>
      </c>
      <c r="J11" s="2">
        <f t="shared" si="8"/>
        <v>10344288565</v>
      </c>
      <c r="K11" s="2">
        <f t="shared" si="8"/>
        <v>36177995346</v>
      </c>
      <c r="L11" s="2">
        <f t="shared" si="8"/>
        <v>42160652373</v>
      </c>
      <c r="M11" s="2">
        <f t="shared" si="8"/>
        <v>16165999784</v>
      </c>
      <c r="N11" s="2">
        <f t="shared" si="8"/>
        <v>32269926748</v>
      </c>
      <c r="O11" s="2">
        <f t="shared" si="8"/>
        <v>106555509705</v>
      </c>
      <c r="P11" s="2">
        <f t="shared" si="8"/>
        <v>159378775526</v>
      </c>
      <c r="Q11" s="2">
        <f t="shared" si="8"/>
        <v>224001351279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467000000000</v>
      </c>
      <c r="E12" s="2">
        <f>IFERROR(INDEX(E51:E500,MATCH("Net Debt (Quarter)",$C$51:$C$500,0)),"")</f>
        <v>467000000000</v>
      </c>
      <c r="H12" s="2">
        <f>IFERROR(INDEX(D12:G12,COUNT(D12:G12)),"")</f>
        <v>467000000000</v>
      </c>
      <c r="I12" s="2">
        <f t="shared" ref="I12:Q12" si="9">IFERROR(INDEX(I51:I500,MATCH($C$12,$C$51:$C$500,0)),"")</f>
        <v>473000000000</v>
      </c>
      <c r="J12" s="2">
        <f t="shared" si="9"/>
        <v>501000000000</v>
      </c>
      <c r="K12" s="2">
        <f t="shared" si="9"/>
        <v>903000000000</v>
      </c>
      <c r="L12" s="2">
        <f t="shared" si="9"/>
        <v>1008000000000</v>
      </c>
      <c r="M12" s="2">
        <f t="shared" si="9"/>
        <v>1829000000000</v>
      </c>
      <c r="N12" s="2">
        <f t="shared" si="9"/>
        <v>1805000000000</v>
      </c>
      <c r="O12" s="2">
        <f t="shared" si="9"/>
        <v>1517000000000</v>
      </c>
      <c r="P12" s="2">
        <f t="shared" si="9"/>
        <v>1040000000000</v>
      </c>
      <c r="Q12" s="2">
        <f t="shared" si="9"/>
        <v>505000000000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480000000000</v>
      </c>
      <c r="E13" s="2">
        <f>IFERROR(INDEX(E51:E500,MATCH("Total Debt (Quarter)",$C$51:$C$500,0)),"")</f>
        <v>479000000000</v>
      </c>
      <c r="H13" s="2">
        <f>IFERROR(INDEX(D13:G13,COUNT(D13:G13)),"")</f>
        <v>479000000000</v>
      </c>
      <c r="I13" s="2">
        <f t="shared" ref="I13:Q13" si="10">IFERROR(INDEX(I51:I500,MATCH($C$13,$C$51:$C$500,0)),"")</f>
        <v>485000000000</v>
      </c>
      <c r="J13" s="2">
        <f t="shared" si="10"/>
        <v>511000000000</v>
      </c>
      <c r="K13" s="2">
        <f t="shared" si="10"/>
        <v>939000000000</v>
      </c>
      <c r="L13" s="2">
        <f t="shared" si="10"/>
        <v>1050000000000</v>
      </c>
      <c r="M13" s="2">
        <f t="shared" si="10"/>
        <v>1845000000000</v>
      </c>
      <c r="N13" s="2">
        <f t="shared" si="10"/>
        <v>1838000000000</v>
      </c>
      <c r="O13" s="2">
        <f t="shared" si="10"/>
        <v>1623000000000</v>
      </c>
      <c r="P13" s="2">
        <f t="shared" si="10"/>
        <v>1200000000000</v>
      </c>
      <c r="Q13" s="2">
        <f t="shared" si="10"/>
        <v>729000000000</v>
      </c>
    </row>
    <row r="14" spans="1:17" ht="15.5" x14ac:dyDescent="0.35">
      <c r="C14" t="s">
        <v>27</v>
      </c>
      <c r="D14" s="2">
        <f>IFERROR(INDEX(D51:D500,MATCH($C$14,$C$51:$C$500,0)),"")</f>
        <v>-13341379345</v>
      </c>
      <c r="E14" s="2">
        <f>IFERROR(INDEX(E51:E500,MATCH($C$14,$C$51:$C$500,0)),"")</f>
        <v>-4477194</v>
      </c>
      <c r="H14" s="2">
        <f>IFERROR(SUM(D14:G14)*(4/MAX(1,COUNT(D14:G14))),"")</f>
        <v>-26691713078</v>
      </c>
      <c r="I14" s="2">
        <f t="shared" ref="I14:Q14" si="11">IFERROR(INDEX(I51:I500,MATCH($C$14,$C$51:$C$500,0)),"")</f>
        <v>-31064180994</v>
      </c>
      <c r="J14" s="2">
        <f t="shared" si="11"/>
        <v>-34952676288</v>
      </c>
      <c r="K14" s="2">
        <f t="shared" si="11"/>
        <v>-46280526151</v>
      </c>
      <c r="L14" s="2">
        <f t="shared" si="11"/>
        <v>-52293804033</v>
      </c>
      <c r="M14" s="2">
        <f t="shared" si="11"/>
        <v>-74886306927</v>
      </c>
      <c r="N14" s="2">
        <f t="shared" si="11"/>
        <v>-35630532501</v>
      </c>
      <c r="O14" s="2">
        <f t="shared" si="11"/>
        <v>-4035242668</v>
      </c>
      <c r="P14" s="2">
        <f t="shared" si="11"/>
        <v>-1363124362</v>
      </c>
      <c r="Q14" s="2">
        <f t="shared" si="11"/>
        <v>-451182665</v>
      </c>
    </row>
    <row r="15" spans="1:17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0</v>
      </c>
      <c r="J15" s="2">
        <f t="shared" si="12"/>
        <v>-4047920068</v>
      </c>
      <c r="K15" s="2">
        <f t="shared" si="12"/>
        <v>-7593276210</v>
      </c>
      <c r="L15" s="2">
        <f t="shared" si="12"/>
        <v>-10103599547</v>
      </c>
      <c r="M15" s="2">
        <f t="shared" si="12"/>
        <v>-6076601103</v>
      </c>
      <c r="N15" s="2">
        <f t="shared" si="12"/>
        <v>-7164375128</v>
      </c>
      <c r="O15" s="2">
        <f t="shared" si="12"/>
        <v>-16645331516</v>
      </c>
      <c r="P15" s="2">
        <f t="shared" si="12"/>
        <v>-23150300866</v>
      </c>
      <c r="Q15" s="2">
        <f t="shared" si="12"/>
        <v>-10133556617</v>
      </c>
    </row>
    <row r="16" spans="1:17" ht="15.5" x14ac:dyDescent="0.35">
      <c r="C16" t="s">
        <v>29</v>
      </c>
      <c r="D16" s="2">
        <f>IFERROR(INDEX(D51:D500,MATCH($C$16,$C$51:$C$500,0)),"")</f>
        <v>7797841084</v>
      </c>
      <c r="E16" s="2">
        <f>IFERROR(INDEX(E51:E500,MATCH($C$16,$C$51:$C$500,0)),"")</f>
        <v>1080672713</v>
      </c>
      <c r="H16" s="2">
        <f>IFERROR(SUM(D16:G16)*(4/MAX(1,COUNT(D16:G16))),"")</f>
        <v>17757027594</v>
      </c>
      <c r="I16" s="2">
        <f t="shared" ref="I16:Q16" si="13">IFERROR(INDEX(I51:I500,MATCH($C$16,$C$51:$C$500,0)),"")</f>
        <v>34992821987</v>
      </c>
      <c r="J16" s="2">
        <f t="shared" si="13"/>
        <v>26767475597</v>
      </c>
      <c r="K16" s="2">
        <f t="shared" si="13"/>
        <v>19639104435</v>
      </c>
      <c r="L16" s="2">
        <f t="shared" si="13"/>
        <v>478829826390</v>
      </c>
      <c r="M16" s="2">
        <f t="shared" si="13"/>
        <v>-130439909483</v>
      </c>
      <c r="N16" s="2">
        <f t="shared" si="13"/>
        <v>93438257430</v>
      </c>
      <c r="O16" s="2">
        <f t="shared" si="13"/>
        <v>199266328966</v>
      </c>
      <c r="P16" s="2">
        <f t="shared" si="13"/>
        <v>252221057589</v>
      </c>
      <c r="Q16" s="2">
        <f t="shared" si="13"/>
        <v>110209139298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 t="str">
        <f ca="1">IFERROR(D21*D2,"")</f>
        <v/>
      </c>
      <c r="E20" s="2" t="str">
        <f ca="1">IFERROR(E21*E2,"")</f>
        <v/>
      </c>
      <c r="H20" s="2" t="str">
        <f t="shared" ref="H20:Q20" ca="1" si="14">IFERROR(H21*H2,"")</f>
        <v/>
      </c>
      <c r="I20" s="2" t="str">
        <f t="shared" ca="1" si="14"/>
        <v/>
      </c>
      <c r="J20" s="2" t="str">
        <f t="shared" ca="1" si="14"/>
        <v/>
      </c>
      <c r="K20" s="2">
        <f t="shared" ca="1" si="14"/>
        <v>1223040000000</v>
      </c>
      <c r="L20" s="2">
        <f t="shared" ca="1" si="14"/>
        <v>1863680000000</v>
      </c>
      <c r="M20" s="2">
        <f t="shared" ca="1" si="14"/>
        <v>10275200000000</v>
      </c>
      <c r="N20" s="2">
        <f t="shared" ca="1" si="14"/>
        <v>37356800000000</v>
      </c>
      <c r="O20" s="2">
        <f t="shared" ca="1" si="14"/>
        <v>92352000000000</v>
      </c>
      <c r="P20" s="2">
        <f t="shared" ca="1" si="14"/>
        <v>14560000000000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8320000000</v>
      </c>
      <c r="E21" s="2">
        <f>IFERROR(INDEX(E51:E500,MATCH($C$7,$C$51:$C$500,0)),"")</f>
        <v>8320000000</v>
      </c>
      <c r="H21" s="2">
        <f>IFERROR(INDEX(D21:G21,COUNT(D21:G21)),"")</f>
        <v>8320000000</v>
      </c>
      <c r="I21" s="2">
        <f t="shared" ref="I21:Q21" si="15">IFERROR(INDEX(I51:I500,MATCH($C$7,$C$51:$C$500,0)),"")</f>
        <v>8320000000</v>
      </c>
      <c r="J21" s="2">
        <f t="shared" si="15"/>
        <v>8320000000</v>
      </c>
      <c r="K21" s="2">
        <f t="shared" si="15"/>
        <v>8320000000</v>
      </c>
      <c r="L21" s="2">
        <f t="shared" si="15"/>
        <v>8320000000</v>
      </c>
      <c r="M21" s="2">
        <f t="shared" si="15"/>
        <v>8320000000</v>
      </c>
      <c r="N21" s="2">
        <f t="shared" si="15"/>
        <v>8320000000</v>
      </c>
      <c r="O21" s="2">
        <f t="shared" si="15"/>
        <v>8320000000</v>
      </c>
      <c r="P21" s="2">
        <f t="shared" si="15"/>
        <v>8320000000</v>
      </c>
      <c r="Q21" s="2">
        <f t="shared" si="15"/>
        <v>7070000000</v>
      </c>
    </row>
    <row r="23" spans="1:17" ht="15.5" x14ac:dyDescent="0.35">
      <c r="B23" t="s">
        <v>45</v>
      </c>
      <c r="C23" t="s">
        <v>46</v>
      </c>
      <c r="D23" s="3">
        <f>IFERROR(D5/D6*100,"")</f>
        <v>0.32227176274982183</v>
      </c>
      <c r="E23" s="3">
        <f>IFERROR(E5/E6*100,"")</f>
        <v>3.8450758695951909E-2</v>
      </c>
      <c r="H23" s="3">
        <f t="shared" ref="H23:Q23" si="16">IFERROR(H5/H6*100,"")</f>
        <v>0.72407487755540723</v>
      </c>
      <c r="I23" s="3">
        <f t="shared" si="16"/>
        <v>1.2875049808887065</v>
      </c>
      <c r="J23" s="3">
        <f t="shared" si="16"/>
        <v>1.0025369195222624</v>
      </c>
      <c r="K23" s="3">
        <f t="shared" si="16"/>
        <v>0.73490074524808424</v>
      </c>
      <c r="L23" s="3">
        <f t="shared" si="16"/>
        <v>28.324787474754874</v>
      </c>
      <c r="M23" s="3">
        <f t="shared" si="16"/>
        <v>-8.0283783213361346</v>
      </c>
      <c r="N23" s="3">
        <f t="shared" si="16"/>
        <v>2.131389857743847</v>
      </c>
      <c r="O23" s="3">
        <f t="shared" si="16"/>
        <v>2.9860389740057456</v>
      </c>
      <c r="P23" s="3">
        <f t="shared" si="16"/>
        <v>4.5634630062909673</v>
      </c>
      <c r="Q23" s="3">
        <f t="shared" si="16"/>
        <v>5.5905336285237901</v>
      </c>
    </row>
    <row r="24" spans="1:17" ht="15.5" x14ac:dyDescent="0.35">
      <c r="C24" t="s">
        <v>47</v>
      </c>
      <c r="D24" s="4">
        <f>IFERROR(_xlfn.RRI(5,I23,D23),"")</f>
        <v>-0.24195555885480668</v>
      </c>
      <c r="E24" s="4">
        <f>IFERROR(_xlfn.RRI(5,J23,E23),"")</f>
        <v>-0.47909214341753148</v>
      </c>
      <c r="H24" s="4" t="str">
        <f t="shared" ref="H24:Q24" si="17">IFERROR(_xlfn.RRI(5,M23,H23),"")</f>
        <v/>
      </c>
      <c r="I24" s="4">
        <f t="shared" si="17"/>
        <v>-9.5898469159345412E-2</v>
      </c>
      <c r="J24" s="4">
        <f t="shared" si="17"/>
        <v>-0.1961019399791617</v>
      </c>
      <c r="K24" s="4">
        <f t="shared" si="17"/>
        <v>-0.30595627710837991</v>
      </c>
      <c r="L24" s="4">
        <f t="shared" si="17"/>
        <v>0.38338377944819557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2.86</v>
      </c>
      <c r="J25" s="3">
        <f t="shared" si="18"/>
        <v>2.25</v>
      </c>
      <c r="K25" s="3">
        <f t="shared" si="18"/>
        <v>1.67</v>
      </c>
      <c r="L25" s="3">
        <f t="shared" si="18"/>
        <v>57.51</v>
      </c>
      <c r="M25" s="3">
        <f t="shared" si="18"/>
        <v>-13.29</v>
      </c>
      <c r="N25" s="3">
        <f t="shared" si="18"/>
        <v>3.61</v>
      </c>
      <c r="O25" s="3">
        <f t="shared" si="18"/>
        <v>8.24</v>
      </c>
      <c r="P25" s="3">
        <f t="shared" si="18"/>
        <v>11.57</v>
      </c>
      <c r="Q25" s="3">
        <f t="shared" si="18"/>
        <v>8.6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-4.5509157129620226E-2</v>
      </c>
      <c r="J26" s="4">
        <f t="shared" si="19"/>
        <v>-0.22865075053616035</v>
      </c>
      <c r="K26" s="4">
        <f t="shared" si="19"/>
        <v>-0.32098929312577429</v>
      </c>
      <c r="L26" s="4">
        <f t="shared" si="19"/>
        <v>0.4623421000147101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2.5394100502403845</v>
      </c>
      <c r="E27" s="3">
        <f>IFERROR(E4/E21,"")</f>
        <v>2.1193746483173075</v>
      </c>
      <c r="H27" s="3">
        <f t="shared" ref="H27:Q27" si="20">IFERROR(H4/H21,"")</f>
        <v>9.3175693971153848</v>
      </c>
      <c r="I27" s="3">
        <f t="shared" si="20"/>
        <v>25.826558458653846</v>
      </c>
      <c r="J27" s="3">
        <f t="shared" si="20"/>
        <v>19.461154174639422</v>
      </c>
      <c r="K27" s="3">
        <f t="shared" si="20"/>
        <v>36.595189032091348</v>
      </c>
      <c r="L27" s="3">
        <f t="shared" si="20"/>
        <v>40.785738559134614</v>
      </c>
      <c r="M27" s="3">
        <f t="shared" si="20"/>
        <v>48.757248336778844</v>
      </c>
      <c r="N27" s="3">
        <f t="shared" si="20"/>
        <v>60.23762838076923</v>
      </c>
      <c r="O27" s="3">
        <f t="shared" si="20"/>
        <v>82.25109383677885</v>
      </c>
      <c r="P27" s="3">
        <f t="shared" si="20"/>
        <v>111.59395240084135</v>
      </c>
      <c r="Q27" s="3">
        <f t="shared" si="20"/>
        <v>62.4920389854314</v>
      </c>
    </row>
    <row r="28" spans="1:17" ht="15.5" x14ac:dyDescent="0.35">
      <c r="C28" t="s">
        <v>52</v>
      </c>
      <c r="D28" s="4">
        <f>IFERROR(_xlfn.RRI(5,I27,D27),"")</f>
        <v>-0.37116999048044974</v>
      </c>
      <c r="E28" s="4">
        <f>IFERROR(_xlfn.RRI(5,J27,E27),"")</f>
        <v>-0.35818800664979644</v>
      </c>
      <c r="H28" s="4">
        <f t="shared" ref="H28:Q28" si="21">IFERROR(_xlfn.RRI(5,M27,H27),"")</f>
        <v>-0.28178794618856062</v>
      </c>
      <c r="I28" s="4">
        <f t="shared" si="21"/>
        <v>-0.15581091120695556</v>
      </c>
      <c r="J28" s="4">
        <f t="shared" si="21"/>
        <v>-0.25044176101527604</v>
      </c>
      <c r="K28" s="4">
        <f t="shared" si="21"/>
        <v>-0.19987716135324474</v>
      </c>
      <c r="L28" s="4">
        <f t="shared" si="21"/>
        <v>-8.180118656621338E-2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0.27111111111111108</v>
      </c>
      <c r="J29" s="4">
        <f t="shared" si="22"/>
        <v>0.34730538922155696</v>
      </c>
      <c r="K29" s="4">
        <f t="shared" si="22"/>
        <v>-0.970961571900539</v>
      </c>
      <c r="L29" s="4">
        <f t="shared" si="22"/>
        <v>-5.3273137697516928</v>
      </c>
      <c r="M29" s="4">
        <f t="shared" si="22"/>
        <v>-4.6814404432132966</v>
      </c>
      <c r="N29" s="4">
        <f t="shared" si="22"/>
        <v>-0.56189320388349517</v>
      </c>
      <c r="O29" s="4">
        <f t="shared" si="22"/>
        <v>-0.28781331028522039</v>
      </c>
      <c r="P29" s="4">
        <f t="shared" si="22"/>
        <v>0.34534883720930243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-0.63922527997557121</v>
      </c>
      <c r="I30" s="4">
        <f t="shared" si="23"/>
        <v>0.3270825680169282</v>
      </c>
      <c r="J30" s="4">
        <f t="shared" si="23"/>
        <v>-0.46820457307725916</v>
      </c>
      <c r="K30" s="4">
        <f t="shared" si="23"/>
        <v>-0.10274546140601214</v>
      </c>
      <c r="L30" s="4">
        <f t="shared" si="23"/>
        <v>-0.16349384039441608</v>
      </c>
      <c r="M30" s="4">
        <f t="shared" si="23"/>
        <v>-0.19058486120040344</v>
      </c>
      <c r="N30" s="4">
        <f t="shared" si="23"/>
        <v>-0.26763735810849759</v>
      </c>
      <c r="O30" s="4">
        <f t="shared" si="23"/>
        <v>-0.26294308905436053</v>
      </c>
      <c r="P30" s="4">
        <f t="shared" si="23"/>
        <v>0.78573069806310758</v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194.92</v>
      </c>
      <c r="E32" s="3">
        <f>IFERROR(INDEX(E51:E500,MATCH($A$32,$C$51:$C$500,0)),"")</f>
        <v>194.18</v>
      </c>
      <c r="H32" s="3">
        <f>IFERROR(INDEX(D32:G32,COUNT(D32:G32)),"")</f>
        <v>194.18</v>
      </c>
      <c r="I32" s="3">
        <f t="shared" ref="I32:Q32" si="24">IFERROR(INDEX(I51:I500,MATCH($C$32,$C$51:$C$500,0)),"")</f>
        <v>194.09</v>
      </c>
      <c r="J32" s="3">
        <f t="shared" si="24"/>
        <v>191.16</v>
      </c>
      <c r="K32" s="3">
        <f t="shared" si="24"/>
        <v>184.13</v>
      </c>
      <c r="L32" s="3">
        <f t="shared" si="24"/>
        <v>181.4</v>
      </c>
      <c r="M32" s="3">
        <f t="shared" si="24"/>
        <v>138.16999999999999</v>
      </c>
      <c r="N32" s="3">
        <f t="shared" si="24"/>
        <v>151.15</v>
      </c>
      <c r="O32" s="3">
        <f t="shared" si="24"/>
        <v>217.11</v>
      </c>
      <c r="P32" s="3">
        <f t="shared" si="24"/>
        <v>208.83</v>
      </c>
      <c r="Q32" s="3">
        <f t="shared" si="24"/>
        <v>124.03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0.56999999999999995</v>
      </c>
      <c r="E33" s="3">
        <f>IFERROR(INDEX(E51:E500,MATCH($A$33,$C$51:$C$500,0)),"")</f>
        <v>0.57999999999999996</v>
      </c>
      <c r="H33" s="3">
        <f>IFERROR(INDEX(D33:G33,COUNT(D33:G33)),"")</f>
        <v>0.57999999999999996</v>
      </c>
      <c r="I33" s="3">
        <f t="shared" ref="I33:Q33" si="25">IFERROR(INDEX(I51:I500,MATCH($C$33,$C$51:$C$500,0)),"")</f>
        <v>0.57999999999999996</v>
      </c>
      <c r="J33" s="3">
        <f t="shared" si="25"/>
        <v>0.59</v>
      </c>
      <c r="K33" s="3">
        <f t="shared" si="25"/>
        <v>0.8</v>
      </c>
      <c r="L33" s="3">
        <f t="shared" si="25"/>
        <v>1.23</v>
      </c>
      <c r="M33" s="3">
        <f t="shared" si="25"/>
        <v>8.94</v>
      </c>
      <c r="N33" s="3">
        <f t="shared" si="25"/>
        <v>29.71</v>
      </c>
      <c r="O33" s="3">
        <f t="shared" si="25"/>
        <v>51.13</v>
      </c>
      <c r="P33" s="3">
        <f t="shared" si="25"/>
        <v>8.3800000000000008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151.35</v>
      </c>
      <c r="E34" s="3">
        <f>IFERROR(INDEX(E51:E500,MATCH($A$34,$C$51:$C$500,0)),"")</f>
        <v>1244.44</v>
      </c>
      <c r="H34" s="3">
        <f>IFERROR(INDEX(D34:G34,COUNT(D34:G34)),"")</f>
        <v>1244.44</v>
      </c>
      <c r="I34" s="3">
        <f t="shared" ref="I34:Q34" si="26">IFERROR(INDEX(I51:I500,MATCH($C$34,$C$51:$C$500,0)),"")</f>
        <v>39.159999999999997</v>
      </c>
      <c r="J34" s="3">
        <f t="shared" si="26"/>
        <v>49.78</v>
      </c>
      <c r="K34" s="3">
        <f t="shared" si="26"/>
        <v>88.02</v>
      </c>
      <c r="L34" s="3">
        <f t="shared" si="26"/>
        <v>3.89</v>
      </c>
      <c r="M34" s="3">
        <f t="shared" si="26"/>
        <v>-92.93</v>
      </c>
      <c r="N34" s="3">
        <f t="shared" si="26"/>
        <v>1243.77</v>
      </c>
      <c r="O34" s="3">
        <f t="shared" si="26"/>
        <v>1347.09</v>
      </c>
      <c r="P34" s="3">
        <f t="shared" si="26"/>
        <v>151.25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44.1</v>
      </c>
      <c r="E35" s="3">
        <f>IFERROR(INDEX(E51:E500,MATCH($A$35,$C$51:$C$500,0)),"")</f>
        <v>52.84</v>
      </c>
      <c r="H35" s="3">
        <f>IFERROR(INDEX(D35:G35,COUNT(D35:G35)),"")</f>
        <v>52.84</v>
      </c>
      <c r="I35" s="3">
        <f t="shared" ref="I35:Q35" si="27">IFERROR(INDEX(I51:I500,MATCH($C$35,$C$51:$C$500,0)),"")</f>
        <v>4.34</v>
      </c>
      <c r="J35" s="3">
        <f t="shared" si="27"/>
        <v>5.75</v>
      </c>
      <c r="K35" s="3">
        <f t="shared" si="27"/>
        <v>4.0199999999999996</v>
      </c>
      <c r="L35" s="3">
        <f t="shared" si="27"/>
        <v>5.49</v>
      </c>
      <c r="M35" s="3">
        <f t="shared" si="27"/>
        <v>25.33</v>
      </c>
      <c r="N35" s="3">
        <f t="shared" si="27"/>
        <v>74.53</v>
      </c>
      <c r="O35" s="3">
        <f t="shared" si="27"/>
        <v>134.93</v>
      </c>
      <c r="P35" s="3">
        <f t="shared" si="27"/>
        <v>15.68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21127891618</v>
      </c>
      <c r="E51" s="5">
        <v>17633197074</v>
      </c>
      <c r="F51" s="5">
        <v>151708607499</v>
      </c>
      <c r="G51" s="5">
        <v>22237224234</v>
      </c>
      <c r="I51" s="5">
        <v>214876966376</v>
      </c>
      <c r="J51" s="5">
        <v>161916802733</v>
      </c>
      <c r="K51" s="5">
        <v>304471972747</v>
      </c>
      <c r="L51" s="5">
        <v>339337344812</v>
      </c>
      <c r="M51" s="5">
        <v>405660306162</v>
      </c>
      <c r="N51" s="5">
        <v>501177068128</v>
      </c>
      <c r="O51" s="5">
        <v>684329100722</v>
      </c>
      <c r="P51" s="5">
        <v>928461683975</v>
      </c>
      <c r="Q51" s="5">
        <v>441818715627</v>
      </c>
    </row>
    <row r="52" spans="2:17" ht="15.5" x14ac:dyDescent="0.35">
      <c r="C52" t="s">
        <v>211</v>
      </c>
      <c r="D52" s="5">
        <v>1137831698</v>
      </c>
      <c r="E52" s="5">
        <v>-11490234466</v>
      </c>
      <c r="F52" s="5">
        <v>-109621051534</v>
      </c>
      <c r="G52" s="5">
        <v>-11065707206</v>
      </c>
      <c r="I52" s="5">
        <v>-142714362099</v>
      </c>
      <c r="J52" s="5">
        <v>-88881197221</v>
      </c>
      <c r="K52" s="5">
        <v>-188716643727</v>
      </c>
      <c r="L52" s="5">
        <v>-245064940213</v>
      </c>
      <c r="M52" s="5">
        <v>-361033136777</v>
      </c>
      <c r="N52" s="5">
        <v>-272643735203</v>
      </c>
      <c r="O52" s="5">
        <v>-360748110162</v>
      </c>
      <c r="P52" s="5">
        <v>-557954958885</v>
      </c>
      <c r="Q52" s="5">
        <v>-221999412572</v>
      </c>
    </row>
    <row r="53" spans="2:17" ht="15.5" x14ac:dyDescent="0.35">
      <c r="C53" t="s">
        <v>212</v>
      </c>
      <c r="D53" s="5">
        <v>22265723316</v>
      </c>
      <c r="E53" s="5">
        <v>6142962608</v>
      </c>
      <c r="F53" s="5">
        <v>42087555965</v>
      </c>
      <c r="G53" s="5">
        <v>11171517028</v>
      </c>
      <c r="I53" s="5">
        <v>72162604277</v>
      </c>
      <c r="J53" s="5">
        <v>73035605512</v>
      </c>
      <c r="K53" s="5">
        <v>115755329020</v>
      </c>
      <c r="L53" s="5">
        <v>94272404599</v>
      </c>
      <c r="M53" s="5">
        <v>44627169385</v>
      </c>
      <c r="N53" s="5">
        <v>228533332925</v>
      </c>
      <c r="O53" s="5">
        <v>323580990560</v>
      </c>
      <c r="P53" s="5">
        <v>370506725090</v>
      </c>
      <c r="Q53" s="5">
        <v>219819303055</v>
      </c>
    </row>
    <row r="54" spans="2:17" ht="15.5" x14ac:dyDescent="0.35">
      <c r="C54" t="s">
        <v>82</v>
      </c>
      <c r="D54" s="5">
        <v>-18756706709</v>
      </c>
      <c r="E54" s="5">
        <v>-2436597688</v>
      </c>
      <c r="F54" s="5">
        <v>-13308249087</v>
      </c>
      <c r="G54" s="5">
        <v>-5297943593</v>
      </c>
      <c r="I54" s="5">
        <v>-24282418462</v>
      </c>
      <c r="J54" s="5">
        <v>-33927997383</v>
      </c>
      <c r="K54" s="5">
        <v>-60609005218</v>
      </c>
      <c r="L54" s="5">
        <v>-66316488374</v>
      </c>
      <c r="M54" s="5">
        <v>-108832470654</v>
      </c>
      <c r="N54" s="5">
        <v>-133752656006</v>
      </c>
      <c r="O54" s="5">
        <v>-147673442243</v>
      </c>
      <c r="P54" s="5">
        <v>-138540897152</v>
      </c>
      <c r="Q54" s="5">
        <v>-131231996137</v>
      </c>
    </row>
    <row r="55" spans="2:17" ht="15.5" x14ac:dyDescent="0.35">
      <c r="C55" t="s">
        <v>284</v>
      </c>
      <c r="D55" s="5">
        <v>-427315557</v>
      </c>
      <c r="E55" s="5">
        <v>-44637500</v>
      </c>
      <c r="F55" s="5">
        <v>14691092</v>
      </c>
      <c r="G55" s="5">
        <v>-356201490</v>
      </c>
      <c r="I55" s="5">
        <v>-564738814</v>
      </c>
      <c r="J55" s="5">
        <v>-648554679</v>
      </c>
      <c r="K55" s="5">
        <v>-4185001183</v>
      </c>
      <c r="L55" s="5">
        <v>-967140621</v>
      </c>
      <c r="M55" s="5">
        <v>-4187894069</v>
      </c>
      <c r="N55" s="5">
        <v>-10176825419</v>
      </c>
      <c r="O55" s="5">
        <v>-50235433251</v>
      </c>
      <c r="P55" s="5">
        <v>-41139800485</v>
      </c>
      <c r="Q55" s="5">
        <v>-66632701946</v>
      </c>
    </row>
    <row r="56" spans="2:17" ht="15.5" x14ac:dyDescent="0.35">
      <c r="C56" t="s">
        <v>213</v>
      </c>
      <c r="D56" s="5">
        <v>-18329391152</v>
      </c>
      <c r="E56" s="5">
        <v>-2391960188</v>
      </c>
      <c r="F56" s="5">
        <v>-13322940179</v>
      </c>
      <c r="G56" s="5">
        <v>-4941742103</v>
      </c>
      <c r="I56" s="5">
        <v>-23717679648</v>
      </c>
      <c r="J56" s="5">
        <v>-33279442704</v>
      </c>
      <c r="K56" s="5">
        <v>-56424004035</v>
      </c>
      <c r="L56" s="5">
        <v>-65349347753</v>
      </c>
      <c r="M56" s="5">
        <v>-104644576585</v>
      </c>
      <c r="N56" s="5">
        <v>-123575830587</v>
      </c>
      <c r="O56" s="5">
        <v>-97438008992</v>
      </c>
      <c r="P56" s="5">
        <v>-97401096667</v>
      </c>
      <c r="Q56" s="5">
        <v>-64599294191</v>
      </c>
    </row>
    <row r="57" spans="2:17" ht="15.5" x14ac:dyDescent="0.35">
      <c r="C57" t="s">
        <v>89</v>
      </c>
      <c r="D57" s="5">
        <v>3509016607</v>
      </c>
      <c r="E57" s="5">
        <v>3706364920</v>
      </c>
      <c r="F57" s="5">
        <v>28779306878</v>
      </c>
      <c r="G57" s="5">
        <v>5873573435</v>
      </c>
      <c r="I57" s="5">
        <v>47880185815</v>
      </c>
      <c r="J57" s="5">
        <v>39107608129</v>
      </c>
      <c r="K57" s="5">
        <v>55146323802</v>
      </c>
      <c r="L57" s="5">
        <v>27955916225</v>
      </c>
      <c r="M57" s="5">
        <v>-64205301269</v>
      </c>
      <c r="N57" s="5">
        <v>94780676919</v>
      </c>
      <c r="O57" s="5">
        <v>175907548317</v>
      </c>
      <c r="P57" s="5">
        <v>231965827938</v>
      </c>
      <c r="Q57" s="5">
        <v>88587306918</v>
      </c>
    </row>
    <row r="58" spans="2:17" ht="15.5" x14ac:dyDescent="0.35">
      <c r="C58" t="s">
        <v>90</v>
      </c>
      <c r="D58" s="5">
        <v>4288824477</v>
      </c>
      <c r="E58" s="5">
        <v>-2625692207</v>
      </c>
      <c r="F58" s="5">
        <v>-4699259325</v>
      </c>
      <c r="G58" s="5">
        <v>-5767185245</v>
      </c>
      <c r="I58" s="5">
        <v>-12887363828</v>
      </c>
      <c r="J58" s="5">
        <v>-12340132532</v>
      </c>
      <c r="K58" s="5">
        <v>-35507219367</v>
      </c>
      <c r="L58" s="5">
        <v>450873910165</v>
      </c>
      <c r="M58" s="5">
        <v>-66234608214</v>
      </c>
      <c r="N58" s="5">
        <v>-1342419489</v>
      </c>
      <c r="O58" s="5">
        <v>23358780649</v>
      </c>
      <c r="P58" s="5">
        <v>20255229651</v>
      </c>
      <c r="Q58" s="5">
        <v>21621832380</v>
      </c>
    </row>
    <row r="59" spans="2:17" ht="15.5" x14ac:dyDescent="0.35">
      <c r="C59" t="s">
        <v>340</v>
      </c>
      <c r="F59" s="5">
        <v>-88602926</v>
      </c>
      <c r="G59" s="5">
        <v>90264836</v>
      </c>
      <c r="I59" s="5">
        <v>2573520</v>
      </c>
      <c r="J59" s="5">
        <v>724767</v>
      </c>
      <c r="K59" s="5">
        <v>-27985240</v>
      </c>
      <c r="L59" s="5">
        <v>3197250</v>
      </c>
      <c r="M59" s="5">
        <v>9285424</v>
      </c>
      <c r="N59" s="5">
        <v>8395590</v>
      </c>
      <c r="O59" s="5">
        <v>-13304194</v>
      </c>
      <c r="P59" s="5">
        <v>-49211358</v>
      </c>
      <c r="Q59" s="5">
        <v>57940106</v>
      </c>
    </row>
    <row r="60" spans="2:17" ht="15.5" x14ac:dyDescent="0.35">
      <c r="C60" t="s">
        <v>91</v>
      </c>
      <c r="D60" s="5">
        <v>16440527576</v>
      </c>
      <c r="E60" s="5">
        <v>-2074075903</v>
      </c>
      <c r="F60" s="5">
        <v>79955960</v>
      </c>
      <c r="G60" s="5">
        <v>1901915203</v>
      </c>
      <c r="I60" s="5">
        <v>15314165301</v>
      </c>
      <c r="J60" s="5">
        <v>7778266766</v>
      </c>
      <c r="K60" s="5">
        <v>28917524101</v>
      </c>
      <c r="L60" s="5">
        <v>21019813632</v>
      </c>
      <c r="M60" s="5">
        <v>8345165125</v>
      </c>
      <c r="N60" s="5">
        <v>4030594689</v>
      </c>
      <c r="O60" s="5">
        <v>12567805473</v>
      </c>
    </row>
    <row r="61" spans="2:17" ht="15.5" x14ac:dyDescent="0.35">
      <c r="C61" t="s">
        <v>321</v>
      </c>
      <c r="N61" s="5">
        <v>26036397031</v>
      </c>
      <c r="O61" s="5">
        <v>54500000</v>
      </c>
    </row>
    <row r="62" spans="2:17" ht="15.5" x14ac:dyDescent="0.35">
      <c r="C62" t="s">
        <v>367</v>
      </c>
      <c r="Q62" s="5">
        <v>-758549547</v>
      </c>
    </row>
    <row r="63" spans="2:17" ht="15.5" x14ac:dyDescent="0.35">
      <c r="C63" t="s">
        <v>215</v>
      </c>
      <c r="D63" s="5">
        <v>76792053</v>
      </c>
      <c r="F63" s="5">
        <v>914291887</v>
      </c>
      <c r="G63" s="5">
        <v>40149304</v>
      </c>
      <c r="I63" s="5">
        <v>1266125557</v>
      </c>
      <c r="J63" s="5">
        <v>860776729</v>
      </c>
      <c r="K63" s="5">
        <v>634045587</v>
      </c>
      <c r="L63" s="5">
        <v>2182633723</v>
      </c>
      <c r="M63" s="5">
        <v>1719749416</v>
      </c>
      <c r="N63" s="5">
        <v>3801993400</v>
      </c>
      <c r="O63" s="5">
        <v>10261132705</v>
      </c>
      <c r="P63" s="5">
        <v>16637430970</v>
      </c>
      <c r="Q63" s="5">
        <v>18851366063</v>
      </c>
    </row>
    <row r="64" spans="2:17" ht="15.5" x14ac:dyDescent="0.35">
      <c r="C64" t="s">
        <v>27</v>
      </c>
      <c r="D64" s="5">
        <v>-13341379345</v>
      </c>
      <c r="E64" s="5">
        <v>-4477194</v>
      </c>
      <c r="F64" s="5">
        <v>-7097997036</v>
      </c>
      <c r="G64" s="5">
        <v>-7683861391</v>
      </c>
      <c r="I64" s="5">
        <v>-31064180994</v>
      </c>
      <c r="J64" s="5">
        <v>-34952676288</v>
      </c>
      <c r="K64" s="5">
        <v>-46280526151</v>
      </c>
      <c r="L64" s="5">
        <v>-52293804033</v>
      </c>
      <c r="M64" s="5">
        <v>-74886306927</v>
      </c>
      <c r="N64" s="5">
        <v>-35630532501</v>
      </c>
      <c r="O64" s="5">
        <v>-4035242668</v>
      </c>
      <c r="P64" s="5">
        <v>-1363124362</v>
      </c>
      <c r="Q64" s="5">
        <v>-451182665</v>
      </c>
    </row>
    <row r="65" spans="3:17" ht="15.5" x14ac:dyDescent="0.35">
      <c r="C65" t="s">
        <v>81</v>
      </c>
      <c r="D65" s="5">
        <v>1112884193</v>
      </c>
      <c r="E65" s="5">
        <v>-547139110</v>
      </c>
      <c r="F65" s="5">
        <v>1493092790</v>
      </c>
      <c r="G65" s="5">
        <v>-115653197</v>
      </c>
      <c r="I65" s="5">
        <v>1593952788</v>
      </c>
      <c r="J65" s="5">
        <v>13972775494</v>
      </c>
      <c r="K65" s="5">
        <v>-18750277664</v>
      </c>
      <c r="L65" s="5">
        <v>479962069593</v>
      </c>
      <c r="M65" s="5">
        <v>-1422501252</v>
      </c>
      <c r="N65" s="5">
        <v>410732302</v>
      </c>
      <c r="O65" s="5">
        <v>4523889333</v>
      </c>
      <c r="P65" s="5">
        <v>5030134401</v>
      </c>
      <c r="Q65" s="5">
        <v>3922258423</v>
      </c>
    </row>
    <row r="66" spans="3:17" ht="15.5" x14ac:dyDescent="0.35">
      <c r="C66" t="s">
        <v>92</v>
      </c>
      <c r="D66" s="5">
        <v>4288824477</v>
      </c>
      <c r="E66" s="5">
        <v>-2625692207</v>
      </c>
      <c r="F66" s="5">
        <v>-4699259325</v>
      </c>
      <c r="G66" s="5">
        <v>-5767185245</v>
      </c>
      <c r="I66" s="5">
        <v>-12887363828</v>
      </c>
      <c r="J66" s="5">
        <v>-12340132532</v>
      </c>
      <c r="K66" s="5">
        <v>-35507219367</v>
      </c>
      <c r="L66" s="5">
        <v>450873910165</v>
      </c>
      <c r="M66" s="5">
        <v>-66234608214</v>
      </c>
      <c r="N66" s="5">
        <v>-1342419489</v>
      </c>
      <c r="O66" s="5">
        <v>23358780649</v>
      </c>
      <c r="P66" s="5">
        <v>20255229651</v>
      </c>
      <c r="Q66" s="5">
        <v>21621832380</v>
      </c>
    </row>
    <row r="67" spans="3:17" ht="15.5" x14ac:dyDescent="0.35">
      <c r="C67" t="s">
        <v>29</v>
      </c>
      <c r="D67" s="5">
        <v>7797841084</v>
      </c>
      <c r="E67" s="5">
        <v>1080672713</v>
      </c>
      <c r="F67" s="5">
        <v>24080047553</v>
      </c>
      <c r="G67" s="5">
        <v>106388190</v>
      </c>
      <c r="I67" s="5">
        <v>34992821987</v>
      </c>
      <c r="J67" s="5">
        <v>26767475597</v>
      </c>
      <c r="K67" s="5">
        <v>19639104435</v>
      </c>
      <c r="L67" s="5">
        <v>478829826390</v>
      </c>
      <c r="M67" s="5">
        <v>-130439909483</v>
      </c>
      <c r="N67" s="5">
        <v>93438257430</v>
      </c>
      <c r="O67" s="5">
        <v>199266328966</v>
      </c>
      <c r="P67" s="5">
        <v>252221057589</v>
      </c>
      <c r="Q67" s="5">
        <v>110209139298</v>
      </c>
    </row>
    <row r="68" spans="3:17" ht="15.5" x14ac:dyDescent="0.35">
      <c r="C68" t="s">
        <v>28</v>
      </c>
      <c r="J68" s="5">
        <v>-4047920068</v>
      </c>
      <c r="K68" s="5">
        <v>-7593276210</v>
      </c>
      <c r="L68" s="5">
        <v>-10103599547</v>
      </c>
      <c r="M68" s="5">
        <v>-6076601103</v>
      </c>
      <c r="N68" s="5">
        <v>-7164375128</v>
      </c>
      <c r="O68" s="5">
        <v>-16645331516</v>
      </c>
      <c r="P68" s="5">
        <v>-23150300866</v>
      </c>
      <c r="Q68" s="5">
        <v>-10133556617</v>
      </c>
    </row>
    <row r="69" spans="3:17" ht="15.5" x14ac:dyDescent="0.35">
      <c r="C69" t="s">
        <v>368</v>
      </c>
      <c r="J69" s="5">
        <v>-4047920068</v>
      </c>
      <c r="K69" s="5">
        <v>-7593276210</v>
      </c>
      <c r="L69" s="5">
        <v>-10601704613</v>
      </c>
      <c r="M69" s="5">
        <v>-6141268320</v>
      </c>
      <c r="N69" s="5">
        <v>-7817719248</v>
      </c>
      <c r="O69" s="5">
        <v>-16874494766</v>
      </c>
    </row>
    <row r="70" spans="3:17" ht="15.5" x14ac:dyDescent="0.35">
      <c r="C70" t="s">
        <v>405</v>
      </c>
      <c r="L70" s="5">
        <v>498105066</v>
      </c>
      <c r="M70" s="5">
        <v>64667217</v>
      </c>
      <c r="N70" s="5">
        <v>653344120</v>
      </c>
      <c r="O70" s="5">
        <v>229163250</v>
      </c>
    </row>
    <row r="71" spans="3:17" ht="15.5" x14ac:dyDescent="0.35">
      <c r="C71" t="s">
        <v>406</v>
      </c>
      <c r="J71" s="5">
        <v>-4047920068</v>
      </c>
      <c r="K71" s="5">
        <v>-7593276210</v>
      </c>
      <c r="L71" s="5">
        <v>-10103599547</v>
      </c>
      <c r="M71" s="5">
        <v>-6076601103</v>
      </c>
      <c r="N71" s="5">
        <v>-7164375128</v>
      </c>
      <c r="O71" s="5">
        <v>-16645331516</v>
      </c>
      <c r="P71" s="5">
        <v>-23150300866</v>
      </c>
      <c r="Q71" s="5">
        <v>-10133556617</v>
      </c>
    </row>
    <row r="72" spans="3:17" ht="15.5" x14ac:dyDescent="0.35">
      <c r="C72" t="s">
        <v>93</v>
      </c>
      <c r="D72" s="5">
        <v>7797841084</v>
      </c>
      <c r="E72" s="5">
        <v>1080672713</v>
      </c>
      <c r="F72" s="5">
        <v>24080047553</v>
      </c>
      <c r="G72" s="5">
        <v>106388190</v>
      </c>
      <c r="I72" s="5">
        <v>34992821987</v>
      </c>
      <c r="J72" s="5">
        <v>22719555529</v>
      </c>
      <c r="K72" s="5">
        <v>12045828225</v>
      </c>
      <c r="L72" s="5">
        <v>468726226843</v>
      </c>
      <c r="M72" s="5">
        <v>-136516510586</v>
      </c>
      <c r="N72" s="5">
        <v>86273882302</v>
      </c>
      <c r="O72" s="5">
        <v>182620997450</v>
      </c>
      <c r="P72" s="5">
        <v>229070756723</v>
      </c>
      <c r="Q72" s="5">
        <v>100075582681</v>
      </c>
    </row>
    <row r="73" spans="3:17" ht="15.5" x14ac:dyDescent="0.35">
      <c r="C73" t="s">
        <v>465</v>
      </c>
    </row>
    <row r="74" spans="3:17" ht="15.5" x14ac:dyDescent="0.35">
      <c r="C74" t="s">
        <v>95</v>
      </c>
      <c r="D74" s="5">
        <v>7797841084</v>
      </c>
      <c r="E74" s="5">
        <v>1080672713</v>
      </c>
      <c r="F74" s="5">
        <v>24080047553</v>
      </c>
      <c r="G74" s="5">
        <v>106388190</v>
      </c>
      <c r="I74" s="5">
        <v>34992821987</v>
      </c>
      <c r="J74" s="5">
        <v>22719555529</v>
      </c>
      <c r="K74" s="5">
        <v>12045828225</v>
      </c>
      <c r="L74" s="5">
        <v>468726226843</v>
      </c>
      <c r="M74" s="5">
        <v>-136516510586</v>
      </c>
      <c r="N74" s="5">
        <v>86273882302</v>
      </c>
      <c r="O74" s="5">
        <v>182620997450</v>
      </c>
      <c r="P74" s="5">
        <v>229070756723</v>
      </c>
      <c r="Q74" s="5">
        <v>100075582681</v>
      </c>
    </row>
    <row r="75" spans="3:17" ht="15.5" x14ac:dyDescent="0.35">
      <c r="C75" t="s">
        <v>96</v>
      </c>
      <c r="F75" s="5">
        <v>802318227</v>
      </c>
      <c r="I75" s="5">
        <v>802318227</v>
      </c>
      <c r="J75" s="5">
        <v>137766272</v>
      </c>
      <c r="K75" s="5">
        <v>3692664343</v>
      </c>
      <c r="L75" s="5">
        <v>2585165438</v>
      </c>
      <c r="M75" s="5">
        <v>3103676164</v>
      </c>
      <c r="N75" s="5">
        <v>1970668888</v>
      </c>
      <c r="O75" s="5">
        <v>727963467</v>
      </c>
      <c r="P75" s="5">
        <v>1316031427</v>
      </c>
      <c r="Q75" s="5">
        <v>-108818994</v>
      </c>
    </row>
    <row r="76" spans="3:17" ht="15.5" x14ac:dyDescent="0.35">
      <c r="C76" t="s">
        <v>97</v>
      </c>
      <c r="D76" s="5">
        <v>7797841084</v>
      </c>
      <c r="E76" s="5">
        <v>1080672713</v>
      </c>
      <c r="F76" s="5">
        <v>24882365780</v>
      </c>
      <c r="G76" s="5">
        <v>106388190</v>
      </c>
      <c r="I76" s="5">
        <v>35795140214</v>
      </c>
      <c r="J76" s="5">
        <v>22857321801</v>
      </c>
      <c r="K76" s="5">
        <v>15738492568</v>
      </c>
      <c r="L76" s="5">
        <v>471311392281</v>
      </c>
      <c r="M76" s="5">
        <v>-133412834422</v>
      </c>
      <c r="N76" s="5">
        <v>88244551190</v>
      </c>
      <c r="O76" s="5">
        <v>183348960917</v>
      </c>
      <c r="P76" s="5">
        <v>230386788150</v>
      </c>
      <c r="Q76" s="5">
        <v>99966763687</v>
      </c>
    </row>
    <row r="77" spans="3:17" ht="15.5" x14ac:dyDescent="0.35">
      <c r="C77" t="s">
        <v>98</v>
      </c>
      <c r="D77" s="5">
        <v>7797841084</v>
      </c>
      <c r="E77" s="5">
        <v>1080672713</v>
      </c>
      <c r="F77" s="5">
        <v>24080047553</v>
      </c>
      <c r="G77" s="5">
        <v>106388190</v>
      </c>
      <c r="I77" s="5">
        <v>34992821987</v>
      </c>
      <c r="J77" s="5">
        <v>22719555529</v>
      </c>
      <c r="K77" s="5">
        <v>12045828225</v>
      </c>
      <c r="L77" s="5">
        <v>468726226741</v>
      </c>
      <c r="M77" s="5">
        <v>-136516510586</v>
      </c>
      <c r="N77" s="5">
        <v>86273882302</v>
      </c>
      <c r="O77" s="5">
        <v>182620997450</v>
      </c>
      <c r="P77" s="5">
        <v>229070756723</v>
      </c>
      <c r="Q77" s="5">
        <v>100075582681</v>
      </c>
    </row>
    <row r="78" spans="3:17" ht="15.5" x14ac:dyDescent="0.35">
      <c r="C78" t="s">
        <v>8</v>
      </c>
      <c r="D78" s="5">
        <v>6184275396</v>
      </c>
      <c r="E78" s="5">
        <v>734857445</v>
      </c>
      <c r="F78" s="5">
        <v>14303107225</v>
      </c>
      <c r="G78" s="5">
        <v>111307405</v>
      </c>
      <c r="I78" s="5">
        <v>24592430939</v>
      </c>
      <c r="J78" s="5">
        <v>18790441146</v>
      </c>
      <c r="K78" s="5">
        <v>15803344677</v>
      </c>
      <c r="L78" s="5">
        <v>480993538606</v>
      </c>
      <c r="M78" s="5">
        <v>-108237184012</v>
      </c>
      <c r="N78" s="5">
        <v>31572457682</v>
      </c>
      <c r="O78" s="5">
        <v>68847912120</v>
      </c>
      <c r="P78" s="5">
        <v>96850888182</v>
      </c>
      <c r="Q78" s="5">
        <v>60677320285</v>
      </c>
    </row>
    <row r="79" spans="3:17" ht="15.5" x14ac:dyDescent="0.35">
      <c r="C79" t="s">
        <v>99</v>
      </c>
      <c r="D79" s="5">
        <v>1613565688</v>
      </c>
      <c r="E79" s="5">
        <v>345815268</v>
      </c>
      <c r="F79" s="5">
        <v>10579258555</v>
      </c>
      <c r="G79" s="5">
        <v>-4919215</v>
      </c>
      <c r="I79" s="5">
        <v>11202709275</v>
      </c>
      <c r="J79" s="5">
        <v>4066880655</v>
      </c>
      <c r="K79" s="5">
        <v>-64852109</v>
      </c>
      <c r="L79" s="5">
        <v>-9682146427</v>
      </c>
      <c r="M79" s="5">
        <v>-25175650410</v>
      </c>
      <c r="N79" s="5">
        <v>56672093508</v>
      </c>
      <c r="O79" s="5">
        <v>114501048797</v>
      </c>
      <c r="P79" s="5">
        <v>133535899968</v>
      </c>
      <c r="Q79" s="5">
        <v>39289443402</v>
      </c>
    </row>
    <row r="80" spans="3:17" ht="15.5" x14ac:dyDescent="0.35">
      <c r="C80" t="s">
        <v>317</v>
      </c>
    </row>
    <row r="81" spans="2:17" ht="15.5" x14ac:dyDescent="0.35">
      <c r="C81" t="s">
        <v>100</v>
      </c>
      <c r="D81" s="5">
        <v>7797841084</v>
      </c>
      <c r="E81" s="5">
        <v>1080672713</v>
      </c>
      <c r="F81" s="5">
        <v>24080047553</v>
      </c>
      <c r="G81" s="5">
        <v>106388190</v>
      </c>
      <c r="I81" s="5">
        <v>34992821987</v>
      </c>
      <c r="J81" s="5">
        <v>22719555529</v>
      </c>
      <c r="K81" s="5">
        <v>12045828225</v>
      </c>
      <c r="L81" s="5">
        <v>468726226741</v>
      </c>
      <c r="M81" s="5">
        <v>-136516510586</v>
      </c>
      <c r="N81" s="5">
        <v>86273882302</v>
      </c>
      <c r="O81" s="5">
        <v>182620997450</v>
      </c>
      <c r="P81" s="5">
        <v>229070756723</v>
      </c>
      <c r="Q81" s="5">
        <v>100075582681</v>
      </c>
    </row>
    <row r="82" spans="2:17" ht="15.5" x14ac:dyDescent="0.35">
      <c r="C82" t="s">
        <v>101</v>
      </c>
      <c r="D82" s="5">
        <v>7797841084</v>
      </c>
      <c r="E82" s="5">
        <v>1080672713</v>
      </c>
      <c r="F82" s="5">
        <v>24882365780</v>
      </c>
      <c r="G82" s="5">
        <v>106388190</v>
      </c>
      <c r="I82" s="5">
        <v>35795140214</v>
      </c>
      <c r="J82" s="5">
        <v>22857321801</v>
      </c>
      <c r="K82" s="5">
        <v>15738492568</v>
      </c>
      <c r="L82" s="5">
        <v>471311392179</v>
      </c>
      <c r="M82" s="5">
        <v>-133412834422</v>
      </c>
      <c r="N82" s="5">
        <v>88244551190</v>
      </c>
      <c r="O82" s="5">
        <v>183348960917</v>
      </c>
      <c r="P82" s="5">
        <v>230386788150</v>
      </c>
      <c r="Q82" s="5">
        <v>99966763687</v>
      </c>
    </row>
    <row r="83" spans="2:17" ht="15.5" x14ac:dyDescent="0.35">
      <c r="C83" t="s">
        <v>102</v>
      </c>
      <c r="D83" s="5">
        <v>7797841084</v>
      </c>
      <c r="E83" s="5">
        <v>1080672713</v>
      </c>
      <c r="F83" s="5">
        <v>24882365780</v>
      </c>
      <c r="G83" s="5">
        <v>106388190</v>
      </c>
      <c r="I83" s="5">
        <v>35795140214</v>
      </c>
      <c r="J83" s="5">
        <v>22857321801</v>
      </c>
      <c r="K83" s="5">
        <v>15738492568</v>
      </c>
      <c r="L83" s="5">
        <v>471311392179</v>
      </c>
      <c r="M83" s="5">
        <v>-133412834422</v>
      </c>
      <c r="N83" s="5">
        <v>88244551190</v>
      </c>
      <c r="O83" s="5">
        <v>183348960917</v>
      </c>
      <c r="P83" s="5">
        <v>230386788150</v>
      </c>
      <c r="Q83" s="5">
        <v>99966763687</v>
      </c>
    </row>
    <row r="85" spans="2:17" ht="15.5" x14ac:dyDescent="0.35">
      <c r="B85" t="s">
        <v>103</v>
      </c>
      <c r="C85" t="s">
        <v>104</v>
      </c>
    </row>
    <row r="86" spans="2:17" ht="15.5" x14ac:dyDescent="0.35">
      <c r="C86" t="s">
        <v>216</v>
      </c>
    </row>
    <row r="87" spans="2:17" ht="15.5" x14ac:dyDescent="0.35">
      <c r="C87" t="s">
        <v>20</v>
      </c>
      <c r="D87" s="5">
        <v>13753644767</v>
      </c>
      <c r="E87" s="5">
        <v>11495434049</v>
      </c>
      <c r="F87" s="5">
        <v>11930533508</v>
      </c>
      <c r="G87" s="5">
        <v>12253810477</v>
      </c>
      <c r="I87" s="5">
        <v>11930533508</v>
      </c>
      <c r="J87" s="5">
        <v>10344288565</v>
      </c>
      <c r="K87" s="5">
        <v>36177995346</v>
      </c>
      <c r="L87" s="5">
        <v>42160652373</v>
      </c>
      <c r="M87" s="5">
        <v>16165999784</v>
      </c>
      <c r="N87" s="5">
        <v>32269926748</v>
      </c>
      <c r="O87" s="5">
        <v>106555509705</v>
      </c>
      <c r="P87" s="5">
        <v>159378775526</v>
      </c>
      <c r="Q87" s="5">
        <v>224001351279</v>
      </c>
    </row>
    <row r="88" spans="2:17" ht="15.5" x14ac:dyDescent="0.35">
      <c r="C88" t="s">
        <v>217</v>
      </c>
      <c r="D88" s="5">
        <v>2233984463</v>
      </c>
      <c r="E88" s="5">
        <v>4983955887</v>
      </c>
      <c r="F88" s="5">
        <v>820371125</v>
      </c>
      <c r="G88" s="5">
        <v>6553671184</v>
      </c>
      <c r="I88" s="5">
        <v>820371125</v>
      </c>
      <c r="J88" s="5">
        <v>1410609888</v>
      </c>
      <c r="K88" s="5">
        <v>8708809117</v>
      </c>
      <c r="L88" s="5">
        <v>17188307884</v>
      </c>
      <c r="M88" s="5">
        <v>15633971746</v>
      </c>
      <c r="N88" s="5">
        <v>32521586895</v>
      </c>
      <c r="O88" s="5">
        <v>87345098984</v>
      </c>
      <c r="P88" s="5">
        <v>47808089026</v>
      </c>
      <c r="Q88" s="5">
        <v>203500000</v>
      </c>
    </row>
    <row r="89" spans="2:17" ht="15.5" x14ac:dyDescent="0.35">
      <c r="C89" t="s">
        <v>219</v>
      </c>
      <c r="D89" s="5">
        <v>73259069021</v>
      </c>
      <c r="E89" s="5">
        <v>74346453054</v>
      </c>
      <c r="F89" s="5">
        <v>61625152469</v>
      </c>
      <c r="G89" s="5">
        <v>56497780055</v>
      </c>
      <c r="I89" s="5">
        <v>61625152469</v>
      </c>
      <c r="J89" s="5">
        <v>36282168223</v>
      </c>
      <c r="K89" s="5">
        <v>66679234871</v>
      </c>
      <c r="L89" s="5">
        <v>445661178299</v>
      </c>
      <c r="M89" s="5">
        <v>594805239059</v>
      </c>
      <c r="N89" s="5">
        <v>277966746325</v>
      </c>
      <c r="O89" s="5">
        <v>298676493202</v>
      </c>
      <c r="P89" s="5">
        <v>47291444943</v>
      </c>
      <c r="Q89" s="5">
        <v>172804384467</v>
      </c>
    </row>
    <row r="90" spans="2:17" ht="15.5" x14ac:dyDescent="0.35">
      <c r="C90" t="s">
        <v>218</v>
      </c>
      <c r="K90" s="5">
        <v>4671380965</v>
      </c>
      <c r="L90" s="5">
        <v>40205892518</v>
      </c>
      <c r="M90" s="5">
        <v>71731159497</v>
      </c>
      <c r="N90" s="5">
        <v>91879314730</v>
      </c>
      <c r="O90" s="5">
        <v>91137544217</v>
      </c>
      <c r="P90" s="5">
        <v>96342665406</v>
      </c>
      <c r="Q90" s="5">
        <v>42839148331</v>
      </c>
    </row>
    <row r="91" spans="2:17" ht="15.5" x14ac:dyDescent="0.35">
      <c r="C91" t="s">
        <v>220</v>
      </c>
      <c r="D91" s="5">
        <v>2233984463</v>
      </c>
      <c r="E91" s="5">
        <v>4983955887</v>
      </c>
      <c r="F91" s="5">
        <v>820371125</v>
      </c>
      <c r="G91" s="5">
        <v>6553671184</v>
      </c>
      <c r="I91" s="5">
        <v>820371125</v>
      </c>
      <c r="J91" s="5">
        <v>1410609888</v>
      </c>
      <c r="K91" s="5">
        <v>8708809117</v>
      </c>
      <c r="L91" s="5">
        <v>17188307884</v>
      </c>
      <c r="M91" s="5">
        <v>15633971746</v>
      </c>
      <c r="N91" s="5">
        <v>32521586895</v>
      </c>
      <c r="O91" s="5">
        <v>87345098984</v>
      </c>
      <c r="P91" s="5">
        <v>47808089026</v>
      </c>
      <c r="Q91" s="5">
        <v>203500000</v>
      </c>
    </row>
    <row r="92" spans="2:17" ht="15.5" x14ac:dyDescent="0.35">
      <c r="C92" t="s">
        <v>222</v>
      </c>
      <c r="D92" s="5">
        <v>393851089638</v>
      </c>
      <c r="E92" s="5">
        <v>394562497830</v>
      </c>
      <c r="F92" s="5">
        <v>394075674138</v>
      </c>
      <c r="G92" s="5">
        <v>493266717812</v>
      </c>
      <c r="I92" s="5">
        <v>394075674138</v>
      </c>
      <c r="J92" s="5">
        <v>488143648653</v>
      </c>
      <c r="K92" s="5">
        <v>1755698157929</v>
      </c>
      <c r="L92" s="5">
        <v>1459717115590</v>
      </c>
      <c r="M92" s="5">
        <v>2578921637527</v>
      </c>
      <c r="N92" s="5">
        <v>2593535052897</v>
      </c>
      <c r="O92" s="5">
        <v>1035447113490</v>
      </c>
      <c r="P92" s="5">
        <v>822715906001</v>
      </c>
      <c r="Q92" s="5">
        <v>472299684622</v>
      </c>
    </row>
    <row r="93" spans="2:17" ht="15.5" x14ac:dyDescent="0.35">
      <c r="C93" t="s">
        <v>81</v>
      </c>
      <c r="D93" s="5">
        <v>620776107953</v>
      </c>
      <c r="E93" s="5">
        <v>620776107953</v>
      </c>
      <c r="F93" s="5">
        <v>620776107953</v>
      </c>
      <c r="G93" s="5">
        <v>620199988069</v>
      </c>
      <c r="I93" s="5">
        <v>620776107953</v>
      </c>
      <c r="J93" s="5">
        <v>620199988069</v>
      </c>
      <c r="K93" s="5">
        <v>609984232925</v>
      </c>
      <c r="L93" s="5">
        <v>606794330154</v>
      </c>
      <c r="M93" s="5">
        <v>634789033834</v>
      </c>
      <c r="N93" s="5">
        <v>632428674174</v>
      </c>
      <c r="O93" s="5">
        <v>630924226547</v>
      </c>
      <c r="P93" s="5">
        <v>630582886469</v>
      </c>
      <c r="Q93" s="5">
        <v>-8602366781</v>
      </c>
    </row>
    <row r="94" spans="2:17" ht="15.5" x14ac:dyDescent="0.35">
      <c r="C94" t="s">
        <v>223</v>
      </c>
      <c r="D94" s="5">
        <v>440614584695</v>
      </c>
      <c r="E94" s="5">
        <v>439941156221</v>
      </c>
      <c r="F94" s="5">
        <v>433968565749</v>
      </c>
      <c r="G94" s="5">
        <v>551515141086</v>
      </c>
      <c r="I94" s="5">
        <v>433968565749</v>
      </c>
      <c r="J94" s="5">
        <v>534747132657</v>
      </c>
      <c r="K94" s="5">
        <v>1928591815104</v>
      </c>
      <c r="L94" s="5">
        <v>1657111296364</v>
      </c>
      <c r="M94" s="5">
        <v>2820344281713</v>
      </c>
      <c r="N94" s="5">
        <v>2875795202826</v>
      </c>
      <c r="O94" s="5">
        <v>1469475480707</v>
      </c>
      <c r="P94" s="5">
        <v>1232563861527</v>
      </c>
      <c r="Q94" s="5">
        <v>833558371609</v>
      </c>
    </row>
    <row r="95" spans="2:17" ht="15.5" x14ac:dyDescent="0.35">
      <c r="C95" t="s">
        <v>224</v>
      </c>
    </row>
    <row r="96" spans="2:17" ht="15.5" x14ac:dyDescent="0.35">
      <c r="C96" t="s">
        <v>110</v>
      </c>
      <c r="D96" s="5">
        <v>1950000000</v>
      </c>
      <c r="L96" s="5">
        <v>9959823884</v>
      </c>
      <c r="M96" s="5">
        <v>31067441114</v>
      </c>
      <c r="N96" s="5">
        <v>65604138994</v>
      </c>
      <c r="O96" s="5">
        <v>102414324863</v>
      </c>
      <c r="P96" s="5">
        <v>96777436011</v>
      </c>
      <c r="Q96" s="5">
        <v>64756939038</v>
      </c>
    </row>
    <row r="97" spans="3:17" ht="15.5" x14ac:dyDescent="0.35">
      <c r="C97" t="s">
        <v>221</v>
      </c>
      <c r="D97" s="5">
        <v>1950000000</v>
      </c>
      <c r="L97" s="5">
        <v>9959823884</v>
      </c>
      <c r="M97" s="5">
        <v>31067441114</v>
      </c>
      <c r="N97" s="5">
        <v>65604138994</v>
      </c>
      <c r="O97" s="5">
        <v>102414324863</v>
      </c>
      <c r="P97" s="5">
        <v>96777436011</v>
      </c>
      <c r="Q97" s="5">
        <v>64756939038</v>
      </c>
    </row>
    <row r="98" spans="3:17" ht="15.5" x14ac:dyDescent="0.35">
      <c r="C98" t="s">
        <v>111</v>
      </c>
      <c r="D98" s="5">
        <v>12063958375</v>
      </c>
      <c r="E98" s="5">
        <v>12324241609</v>
      </c>
      <c r="F98" s="5">
        <v>12619654010</v>
      </c>
      <c r="G98" s="5">
        <v>12915066409</v>
      </c>
      <c r="I98" s="5">
        <v>12619654010</v>
      </c>
      <c r="J98" s="5">
        <v>13754418394</v>
      </c>
      <c r="K98" s="5">
        <v>16075143369</v>
      </c>
      <c r="L98" s="5">
        <v>19802601111</v>
      </c>
      <c r="M98" s="5">
        <v>23963630884</v>
      </c>
      <c r="N98" s="5">
        <v>10595920923</v>
      </c>
      <c r="O98" s="5">
        <v>14947927596</v>
      </c>
      <c r="P98" s="5">
        <v>16961119860</v>
      </c>
      <c r="Q98" s="5">
        <v>5224958066</v>
      </c>
    </row>
    <row r="99" spans="3:17" ht="15.5" x14ac:dyDescent="0.35">
      <c r="C99" t="s">
        <v>107</v>
      </c>
      <c r="D99" s="5">
        <v>559547223565</v>
      </c>
      <c r="E99" s="5">
        <v>568374144940</v>
      </c>
      <c r="F99" s="5">
        <v>577201066315</v>
      </c>
      <c r="G99" s="5">
        <v>586027987690</v>
      </c>
      <c r="I99" s="5">
        <v>577201066315</v>
      </c>
      <c r="J99" s="5">
        <v>612508751813</v>
      </c>
      <c r="K99" s="5">
        <v>586470037311</v>
      </c>
      <c r="L99" s="5">
        <v>618171120409</v>
      </c>
      <c r="M99" s="5">
        <v>631234297337</v>
      </c>
      <c r="N99" s="5">
        <v>665740510564</v>
      </c>
      <c r="O99" s="5">
        <v>700246723791</v>
      </c>
    </row>
    <row r="100" spans="3:17" ht="15.5" x14ac:dyDescent="0.35">
      <c r="C100" t="s">
        <v>227</v>
      </c>
      <c r="D100" s="5">
        <v>607115101222</v>
      </c>
      <c r="E100" s="5">
        <v>603629287983</v>
      </c>
      <c r="F100" s="5">
        <v>591171848269</v>
      </c>
      <c r="G100" s="5">
        <v>591171848269</v>
      </c>
      <c r="I100" s="5">
        <v>591171848269</v>
      </c>
      <c r="J100" s="5">
        <v>591171848269</v>
      </c>
      <c r="K100" s="5">
        <v>566389225750</v>
      </c>
      <c r="L100" s="5">
        <v>566289325750</v>
      </c>
      <c r="M100" s="5">
        <v>566289325750</v>
      </c>
      <c r="N100" s="5">
        <v>566289325750</v>
      </c>
      <c r="O100" s="5">
        <v>830660527910</v>
      </c>
      <c r="P100" s="5">
        <v>830660527910</v>
      </c>
      <c r="Q100" s="5">
        <v>827960527910</v>
      </c>
    </row>
    <row r="101" spans="3:17" ht="15.5" x14ac:dyDescent="0.35">
      <c r="C101" t="s">
        <v>113</v>
      </c>
      <c r="L101" s="5">
        <v>72479199</v>
      </c>
      <c r="M101" s="5">
        <v>267033318</v>
      </c>
      <c r="N101" s="5">
        <v>575156985</v>
      </c>
      <c r="O101" s="5">
        <v>1000052997</v>
      </c>
      <c r="P101" s="5">
        <v>1823031296</v>
      </c>
      <c r="Q101" s="5">
        <v>3692621813</v>
      </c>
    </row>
    <row r="102" spans="3:17" ht="15.5" x14ac:dyDescent="0.35">
      <c r="C102" t="s">
        <v>114</v>
      </c>
      <c r="L102" s="5">
        <v>1445279653</v>
      </c>
      <c r="M102" s="5">
        <v>947174587</v>
      </c>
      <c r="N102" s="5">
        <v>882507370</v>
      </c>
      <c r="O102" s="5">
        <v>229163250</v>
      </c>
    </row>
    <row r="103" spans="3:17" ht="15.5" x14ac:dyDescent="0.35">
      <c r="C103" t="s">
        <v>225</v>
      </c>
      <c r="L103" s="5">
        <v>10794402600</v>
      </c>
      <c r="M103" s="5">
        <v>10794402600</v>
      </c>
      <c r="N103" s="5">
        <v>10794402600</v>
      </c>
      <c r="O103" s="5">
        <v>10794402600</v>
      </c>
      <c r="P103" s="5">
        <v>10794402600</v>
      </c>
      <c r="Q103" s="5">
        <v>10794402600</v>
      </c>
    </row>
    <row r="104" spans="3:17" ht="15.5" x14ac:dyDescent="0.35">
      <c r="C104" t="s">
        <v>228</v>
      </c>
      <c r="D104" s="5">
        <v>2084286638796</v>
      </c>
      <c r="E104" s="5">
        <v>2076613982873</v>
      </c>
      <c r="F104" s="5">
        <v>2069637083315</v>
      </c>
      <c r="G104" s="5">
        <v>2075921541401</v>
      </c>
      <c r="I104" s="5">
        <v>2069637083315</v>
      </c>
      <c r="J104" s="5">
        <v>2088007448172</v>
      </c>
      <c r="K104" s="5">
        <v>2585310305540</v>
      </c>
      <c r="L104" s="5">
        <v>3187926058717</v>
      </c>
      <c r="M104" s="5">
        <v>4075010496459</v>
      </c>
      <c r="N104" s="5">
        <v>4141364392692</v>
      </c>
      <c r="O104" s="5">
        <v>4365030004607</v>
      </c>
      <c r="P104" s="5">
        <v>3691662830722</v>
      </c>
      <c r="Q104" s="5">
        <v>2478963017371</v>
      </c>
    </row>
    <row r="105" spans="3:17" ht="15.5" x14ac:dyDescent="0.35">
      <c r="C105" t="s">
        <v>115</v>
      </c>
      <c r="D105" s="5">
        <v>2524901223491</v>
      </c>
      <c r="E105" s="5">
        <v>2516555139094</v>
      </c>
      <c r="F105" s="5">
        <v>2503605649064</v>
      </c>
      <c r="G105" s="5">
        <v>2627436682487</v>
      </c>
      <c r="I105" s="5">
        <v>2503605649064</v>
      </c>
      <c r="J105" s="5">
        <v>2622754580829</v>
      </c>
      <c r="K105" s="5">
        <v>4513902120644</v>
      </c>
      <c r="L105" s="5">
        <v>4845037355081</v>
      </c>
      <c r="M105" s="5">
        <v>6895354778172</v>
      </c>
      <c r="N105" s="5">
        <v>7017159595518</v>
      </c>
      <c r="O105" s="5">
        <v>5834505485314</v>
      </c>
      <c r="P105" s="5">
        <v>4924226692249</v>
      </c>
      <c r="Q105" s="5">
        <v>3312521388980</v>
      </c>
    </row>
    <row r="106" spans="3:17" ht="15.5" x14ac:dyDescent="0.35">
      <c r="C106" t="s">
        <v>116</v>
      </c>
    </row>
    <row r="107" spans="3:17" ht="15.5" x14ac:dyDescent="0.35">
      <c r="C107" t="s">
        <v>117</v>
      </c>
    </row>
    <row r="108" spans="3:17" ht="15.5" x14ac:dyDescent="0.35">
      <c r="C108" t="s">
        <v>229</v>
      </c>
      <c r="D108" s="5">
        <v>305630094270</v>
      </c>
      <c r="E108" s="5">
        <v>303966473217</v>
      </c>
      <c r="F108" s="5">
        <v>298818956485</v>
      </c>
      <c r="G108" s="5">
        <v>400866336070</v>
      </c>
      <c r="I108" s="5">
        <v>298818956485</v>
      </c>
      <c r="J108" s="5">
        <v>413954909763</v>
      </c>
      <c r="K108" s="5">
        <v>1792805593491</v>
      </c>
      <c r="L108" s="5">
        <v>2044810336952</v>
      </c>
      <c r="M108" s="5">
        <v>3596592279805</v>
      </c>
      <c r="N108" s="5">
        <v>3660514624478</v>
      </c>
      <c r="O108" s="5">
        <v>1898833001342</v>
      </c>
      <c r="P108" s="5">
        <v>1528199678043</v>
      </c>
      <c r="Q108" s="5">
        <v>1277420481534</v>
      </c>
    </row>
    <row r="109" spans="3:17" ht="15.5" x14ac:dyDescent="0.35">
      <c r="C109" t="s">
        <v>121</v>
      </c>
    </row>
    <row r="110" spans="3:17" ht="15.5" x14ac:dyDescent="0.35">
      <c r="C110" t="s">
        <v>232</v>
      </c>
      <c r="D110" s="5">
        <v>73259069021</v>
      </c>
      <c r="E110" s="5">
        <v>74346453054</v>
      </c>
      <c r="F110" s="5">
        <v>61625152469</v>
      </c>
      <c r="G110" s="5">
        <v>56497780055</v>
      </c>
      <c r="I110" s="5">
        <v>61625152469</v>
      </c>
      <c r="J110" s="5">
        <v>36282168223</v>
      </c>
      <c r="K110" s="5">
        <v>71350615836</v>
      </c>
      <c r="L110" s="5">
        <v>485867070817</v>
      </c>
      <c r="M110" s="5">
        <v>666536398556</v>
      </c>
      <c r="N110" s="5">
        <v>369846061055</v>
      </c>
      <c r="O110" s="5">
        <v>389814037419</v>
      </c>
      <c r="P110" s="5">
        <v>143634110349</v>
      </c>
      <c r="Q110" s="5">
        <v>215643532798</v>
      </c>
    </row>
    <row r="111" spans="3:17" ht="15.5" x14ac:dyDescent="0.35">
      <c r="C111" t="s">
        <v>285</v>
      </c>
    </row>
    <row r="112" spans="3:17" ht="15.5" x14ac:dyDescent="0.35">
      <c r="C112" t="s">
        <v>286</v>
      </c>
      <c r="D112" s="5">
        <v>219623436991</v>
      </c>
      <c r="E112" s="5">
        <v>227009153637</v>
      </c>
      <c r="F112" s="5">
        <v>233009153636</v>
      </c>
      <c r="G112" s="5">
        <v>223000000000</v>
      </c>
      <c r="I112" s="5">
        <v>233009153636</v>
      </c>
      <c r="J112" s="5">
        <v>242990846361</v>
      </c>
      <c r="K112" s="5">
        <v>438484456361</v>
      </c>
      <c r="L112" s="5">
        <v>552154356474</v>
      </c>
      <c r="M112" s="5">
        <v>1215895106187</v>
      </c>
      <c r="N112" s="5">
        <v>1434828966813</v>
      </c>
      <c r="O112" s="5">
        <v>1174683147965</v>
      </c>
      <c r="P112" s="5">
        <v>880155723455</v>
      </c>
      <c r="Q112" s="5">
        <v>470577429590</v>
      </c>
    </row>
    <row r="113" spans="3:17" ht="15.5" x14ac:dyDescent="0.35">
      <c r="C113" t="s">
        <v>287</v>
      </c>
      <c r="D113" s="5">
        <v>7357722939</v>
      </c>
      <c r="L113" s="5">
        <v>48888558</v>
      </c>
      <c r="M113" s="5">
        <v>84687826</v>
      </c>
      <c r="N113" s="5">
        <v>187529852</v>
      </c>
      <c r="O113" s="5">
        <v>224089009</v>
      </c>
      <c r="P113" s="5">
        <v>1008545465</v>
      </c>
      <c r="Q113" s="5">
        <v>813970302</v>
      </c>
    </row>
    <row r="114" spans="3:17" ht="15.5" x14ac:dyDescent="0.35">
      <c r="C114" t="s">
        <v>466</v>
      </c>
      <c r="G114" s="5">
        <v>54675600000</v>
      </c>
      <c r="J114" s="5">
        <v>54675600000</v>
      </c>
      <c r="K114" s="5">
        <v>54675600000</v>
      </c>
      <c r="L114" s="5">
        <v>54675600000</v>
      </c>
      <c r="M114" s="5">
        <v>54675600000</v>
      </c>
      <c r="N114" s="5">
        <v>54675600000</v>
      </c>
      <c r="O114" s="5">
        <v>54675600000</v>
      </c>
      <c r="P114" s="5">
        <v>241913372272</v>
      </c>
      <c r="Q114" s="5">
        <v>257595879205</v>
      </c>
    </row>
    <row r="115" spans="3:17" ht="15.5" x14ac:dyDescent="0.35">
      <c r="C115" t="s">
        <v>288</v>
      </c>
      <c r="D115" s="5">
        <v>253302163009</v>
      </c>
      <c r="E115" s="5">
        <v>251916446364</v>
      </c>
      <c r="F115" s="5">
        <v>251916446364</v>
      </c>
      <c r="G115" s="5">
        <v>210250000000</v>
      </c>
      <c r="I115" s="5">
        <v>251916446364</v>
      </c>
      <c r="J115" s="5">
        <v>213669147755</v>
      </c>
      <c r="K115" s="5">
        <v>445772990000</v>
      </c>
      <c r="L115" s="5">
        <v>443422863466</v>
      </c>
      <c r="M115" s="5">
        <v>574369597207</v>
      </c>
      <c r="N115" s="5">
        <v>348029245732</v>
      </c>
      <c r="O115" s="5">
        <v>393631826801</v>
      </c>
      <c r="P115" s="5">
        <v>76599739062</v>
      </c>
      <c r="Q115" s="5">
        <v>381308675</v>
      </c>
    </row>
    <row r="116" spans="3:17" ht="15.5" x14ac:dyDescent="0.35">
      <c r="C116" t="s">
        <v>233</v>
      </c>
      <c r="D116" s="5">
        <v>3322462166</v>
      </c>
      <c r="E116" s="5">
        <v>2041105980</v>
      </c>
      <c r="F116" s="5">
        <v>76233737</v>
      </c>
      <c r="G116" s="5">
        <v>10398387932</v>
      </c>
      <c r="I116" s="5">
        <v>76233737</v>
      </c>
      <c r="J116" s="5">
        <v>5374478712</v>
      </c>
      <c r="K116" s="5">
        <v>62930215343</v>
      </c>
      <c r="L116" s="5">
        <v>66570513887</v>
      </c>
      <c r="M116" s="5">
        <v>53148610418</v>
      </c>
      <c r="N116" s="5">
        <v>38555638134</v>
      </c>
      <c r="O116" s="5">
        <v>93858675637</v>
      </c>
      <c r="P116" s="5">
        <v>74896346636</v>
      </c>
      <c r="Q116" s="5">
        <v>58196341568</v>
      </c>
    </row>
    <row r="117" spans="3:17" ht="15.5" x14ac:dyDescent="0.35">
      <c r="C117" t="s">
        <v>120</v>
      </c>
      <c r="D117" s="5">
        <v>6050564929</v>
      </c>
      <c r="E117" s="5">
        <v>5079070355</v>
      </c>
      <c r="F117" s="5">
        <v>5079070355</v>
      </c>
      <c r="G117" s="5">
        <v>4239783818</v>
      </c>
      <c r="I117" s="5">
        <v>5079070355</v>
      </c>
      <c r="J117" s="5">
        <v>2982732690</v>
      </c>
      <c r="K117" s="5">
        <v>31587841852</v>
      </c>
      <c r="L117" s="5">
        <v>89843504096</v>
      </c>
      <c r="M117" s="5">
        <v>303191533085</v>
      </c>
      <c r="N117" s="5">
        <v>298835637042</v>
      </c>
      <c r="O117" s="5">
        <v>273877178921</v>
      </c>
      <c r="P117" s="5">
        <v>206027638476</v>
      </c>
      <c r="Q117" s="5">
        <v>173103737209</v>
      </c>
    </row>
    <row r="118" spans="3:17" ht="15.5" x14ac:dyDescent="0.35">
      <c r="C118" t="s">
        <v>237</v>
      </c>
      <c r="D118" s="5">
        <v>300308281458</v>
      </c>
      <c r="E118" s="5">
        <v>301423659198</v>
      </c>
      <c r="F118" s="5">
        <v>294702358612</v>
      </c>
      <c r="G118" s="5">
        <v>334735242783</v>
      </c>
      <c r="I118" s="5">
        <v>294702358612</v>
      </c>
      <c r="J118" s="5">
        <v>334510477312</v>
      </c>
      <c r="K118" s="5">
        <v>570691213349</v>
      </c>
      <c r="L118" s="5">
        <v>1102090574793</v>
      </c>
      <c r="M118" s="5">
        <v>1950580092409</v>
      </c>
      <c r="N118" s="5">
        <v>1875336539019</v>
      </c>
      <c r="O118" s="5">
        <v>1630012285986</v>
      </c>
      <c r="P118" s="5">
        <v>1273715777137</v>
      </c>
      <c r="Q118" s="5">
        <v>949742615790</v>
      </c>
    </row>
    <row r="119" spans="3:17" ht="15.5" x14ac:dyDescent="0.35">
      <c r="C119" t="s">
        <v>238</v>
      </c>
      <c r="D119" s="5">
        <v>300308281458</v>
      </c>
      <c r="E119" s="5">
        <v>301423659198</v>
      </c>
      <c r="F119" s="5">
        <v>294702358612</v>
      </c>
      <c r="G119" s="5">
        <v>334735242783</v>
      </c>
      <c r="I119" s="5">
        <v>294702358612</v>
      </c>
      <c r="J119" s="5">
        <v>334510477312</v>
      </c>
      <c r="K119" s="5">
        <v>570691213349</v>
      </c>
      <c r="L119" s="5">
        <v>1102090574793</v>
      </c>
      <c r="M119" s="5">
        <v>1950580092409</v>
      </c>
      <c r="N119" s="5">
        <v>1875336539019</v>
      </c>
      <c r="O119" s="5">
        <v>1630012285986</v>
      </c>
      <c r="P119" s="5">
        <v>1273715777137</v>
      </c>
      <c r="Q119" s="5">
        <v>949742615790</v>
      </c>
    </row>
    <row r="120" spans="3:17" ht="15.5" x14ac:dyDescent="0.35">
      <c r="C120" t="s">
        <v>239</v>
      </c>
    </row>
    <row r="121" spans="3:17" ht="15.5" x14ac:dyDescent="0.35">
      <c r="C121" t="s">
        <v>290</v>
      </c>
      <c r="D121" s="5">
        <v>226981159930</v>
      </c>
      <c r="E121" s="5">
        <v>227009153637</v>
      </c>
      <c r="F121" s="5">
        <v>233009153636</v>
      </c>
      <c r="G121" s="5">
        <v>277675600000</v>
      </c>
      <c r="I121" s="5">
        <v>233009153636</v>
      </c>
      <c r="J121" s="5">
        <v>297666446361</v>
      </c>
      <c r="K121" s="5">
        <v>496579204116</v>
      </c>
      <c r="L121" s="5">
        <v>610297992787</v>
      </c>
      <c r="M121" s="5">
        <v>1274074541768</v>
      </c>
      <c r="N121" s="5">
        <v>1493111244420</v>
      </c>
      <c r="O121" s="5">
        <v>1229582836974</v>
      </c>
      <c r="P121" s="5">
        <v>1123077641192</v>
      </c>
      <c r="Q121" s="5">
        <v>728987279097</v>
      </c>
    </row>
    <row r="122" spans="3:17" ht="15.5" x14ac:dyDescent="0.35">
      <c r="C122" t="s">
        <v>128</v>
      </c>
      <c r="D122" s="5">
        <v>605938375728</v>
      </c>
      <c r="E122" s="5">
        <v>605390132415</v>
      </c>
      <c r="F122" s="5">
        <v>593521315097</v>
      </c>
      <c r="G122" s="5">
        <v>735601578853</v>
      </c>
      <c r="I122" s="5">
        <v>593521315097</v>
      </c>
      <c r="J122" s="5">
        <v>748465387075</v>
      </c>
      <c r="K122" s="5">
        <v>2363496806840</v>
      </c>
      <c r="L122" s="5">
        <v>3146900911745</v>
      </c>
      <c r="M122" s="5">
        <v>5547172372214</v>
      </c>
      <c r="N122" s="5">
        <v>5535851163497</v>
      </c>
      <c r="O122" s="5">
        <v>3528845287328</v>
      </c>
      <c r="P122" s="5">
        <v>2801915455180</v>
      </c>
      <c r="Q122" s="5">
        <v>2227163097324</v>
      </c>
    </row>
    <row r="123" spans="3:17" ht="15.5" x14ac:dyDescent="0.35">
      <c r="C123" t="s">
        <v>129</v>
      </c>
    </row>
    <row r="124" spans="3:17" ht="15.5" x14ac:dyDescent="0.35">
      <c r="C124" t="s">
        <v>130</v>
      </c>
      <c r="D124" s="5">
        <v>831882360000</v>
      </c>
      <c r="E124" s="5">
        <v>831882360000</v>
      </c>
      <c r="F124" s="5">
        <v>831882360000</v>
      </c>
      <c r="G124" s="5">
        <v>831882360000</v>
      </c>
      <c r="I124" s="5">
        <v>831882360000</v>
      </c>
      <c r="J124" s="5">
        <v>831882360000</v>
      </c>
      <c r="K124" s="5">
        <v>831882360000</v>
      </c>
      <c r="L124" s="5">
        <v>831882360000</v>
      </c>
      <c r="M124" s="5">
        <v>831882360000</v>
      </c>
      <c r="N124" s="5">
        <v>831882360000</v>
      </c>
      <c r="O124" s="5">
        <v>831882360000</v>
      </c>
      <c r="P124" s="5">
        <v>831882360000</v>
      </c>
      <c r="Q124" s="5">
        <v>707100000000</v>
      </c>
    </row>
    <row r="125" spans="3:17" ht="15.5" x14ac:dyDescent="0.35">
      <c r="C125" t="s">
        <v>131</v>
      </c>
    </row>
    <row r="126" spans="3:17" ht="15.5" x14ac:dyDescent="0.35">
      <c r="C126" t="s">
        <v>132</v>
      </c>
      <c r="D126" s="5">
        <v>168881673977</v>
      </c>
      <c r="E126" s="5">
        <v>162697398581</v>
      </c>
      <c r="F126" s="5">
        <v>161962541136</v>
      </c>
      <c r="G126" s="5">
        <v>148431080321</v>
      </c>
      <c r="I126" s="5">
        <v>161962541136</v>
      </c>
      <c r="J126" s="5">
        <v>138141756607</v>
      </c>
      <c r="K126" s="5">
        <v>89847312456</v>
      </c>
      <c r="L126" s="5">
        <v>70364216729</v>
      </c>
      <c r="M126" s="5">
        <v>-317266719760</v>
      </c>
      <c r="N126" s="5">
        <v>-206955984447</v>
      </c>
      <c r="O126" s="5">
        <v>343272420280</v>
      </c>
      <c r="P126" s="5">
        <v>274765848238</v>
      </c>
      <c r="Q126" s="5">
        <v>178544166243</v>
      </c>
    </row>
    <row r="127" spans="3:17" ht="15.5" x14ac:dyDescent="0.35">
      <c r="C127" t="s">
        <v>133</v>
      </c>
      <c r="K127" s="5">
        <v>19244336400</v>
      </c>
      <c r="L127" s="5">
        <v>19244336400</v>
      </c>
      <c r="M127" s="5">
        <v>19244336400</v>
      </c>
      <c r="N127" s="5">
        <v>19244336400</v>
      </c>
      <c r="O127" s="5">
        <v>19244336400</v>
      </c>
    </row>
    <row r="128" spans="3:17" ht="15.5" x14ac:dyDescent="0.35">
      <c r="C128" t="s">
        <v>134</v>
      </c>
      <c r="K128" s="5">
        <v>70602976056</v>
      </c>
      <c r="L128" s="5">
        <v>51119880329</v>
      </c>
      <c r="M128" s="5">
        <v>-336511056160</v>
      </c>
      <c r="N128" s="5">
        <v>-226200320847</v>
      </c>
      <c r="O128" s="5">
        <v>324028083880</v>
      </c>
      <c r="P128" s="5">
        <v>274765848238</v>
      </c>
      <c r="Q128" s="5">
        <v>178544166243</v>
      </c>
    </row>
    <row r="129" spans="2:17" ht="15.5" x14ac:dyDescent="0.35">
      <c r="C129" t="s">
        <v>135</v>
      </c>
      <c r="D129" s="5">
        <v>168881673977</v>
      </c>
      <c r="E129" s="5">
        <v>162697398581</v>
      </c>
      <c r="F129" s="5">
        <v>161962541136</v>
      </c>
      <c r="G129" s="5">
        <v>148431080321</v>
      </c>
      <c r="I129" s="5">
        <v>161962541136</v>
      </c>
      <c r="J129" s="5">
        <v>138141756607</v>
      </c>
      <c r="K129" s="5">
        <v>89847312456</v>
      </c>
      <c r="L129" s="5">
        <v>70364216729</v>
      </c>
      <c r="M129" s="5">
        <v>-317266719760</v>
      </c>
      <c r="N129" s="5">
        <v>-206955984447</v>
      </c>
      <c r="O129" s="5">
        <v>343272420280</v>
      </c>
      <c r="P129" s="5">
        <v>274765848238</v>
      </c>
      <c r="Q129" s="5">
        <v>178544166243</v>
      </c>
    </row>
    <row r="130" spans="2:17" ht="15.5" x14ac:dyDescent="0.35">
      <c r="C130" t="s">
        <v>136</v>
      </c>
      <c r="D130" s="5">
        <v>297422705833</v>
      </c>
      <c r="E130" s="5">
        <v>295809140146</v>
      </c>
      <c r="F130" s="5">
        <v>295463324878</v>
      </c>
      <c r="G130" s="5">
        <v>291321675244</v>
      </c>
      <c r="I130" s="5">
        <v>295463324878</v>
      </c>
      <c r="J130" s="5">
        <v>284065089078</v>
      </c>
      <c r="K130" s="5">
        <v>618691408423</v>
      </c>
      <c r="L130" s="5">
        <v>189095536452</v>
      </c>
      <c r="M130" s="5">
        <v>198777731884</v>
      </c>
      <c r="N130" s="5">
        <v>223953382294</v>
      </c>
      <c r="O130" s="5">
        <v>499581191159</v>
      </c>
      <c r="P130" s="5">
        <v>385080142362</v>
      </c>
      <c r="Q130" s="5">
        <v>208316492194</v>
      </c>
    </row>
    <row r="131" spans="2:17" ht="15.5" x14ac:dyDescent="0.35">
      <c r="C131" t="s">
        <v>10</v>
      </c>
      <c r="D131" s="5">
        <v>1918962847763</v>
      </c>
      <c r="E131" s="5">
        <v>1911165006680</v>
      </c>
      <c r="F131" s="5">
        <v>1910084333967</v>
      </c>
      <c r="G131" s="5">
        <v>1891835103634</v>
      </c>
      <c r="I131" s="5">
        <v>1910084333967</v>
      </c>
      <c r="J131" s="5">
        <v>1874289193754</v>
      </c>
      <c r="K131" s="5">
        <v>2150405313804</v>
      </c>
      <c r="L131" s="5">
        <v>1698136443335</v>
      </c>
      <c r="M131" s="5">
        <v>1348182405958</v>
      </c>
      <c r="N131" s="5">
        <v>1481308432021</v>
      </c>
      <c r="O131" s="5">
        <v>2305660197986</v>
      </c>
      <c r="P131" s="5">
        <v>2122311237069</v>
      </c>
      <c r="Q131" s="5">
        <v>1085358291656</v>
      </c>
    </row>
    <row r="132" spans="2:17" ht="15.5" x14ac:dyDescent="0.35">
      <c r="C132" t="s">
        <v>137</v>
      </c>
      <c r="D132" s="5">
        <v>2524901223491</v>
      </c>
      <c r="E132" s="5">
        <v>2516555139095</v>
      </c>
      <c r="F132" s="5">
        <v>2503605649064</v>
      </c>
      <c r="G132" s="5">
        <v>2627436682487</v>
      </c>
      <c r="I132" s="5">
        <v>2503605649064</v>
      </c>
      <c r="J132" s="5">
        <v>2622754580829</v>
      </c>
      <c r="K132" s="5">
        <v>4513902120644</v>
      </c>
      <c r="L132" s="5">
        <v>4845037355080</v>
      </c>
      <c r="M132" s="5">
        <v>6895354778172</v>
      </c>
      <c r="N132" s="5">
        <v>7017159595518</v>
      </c>
      <c r="O132" s="5">
        <v>5834505485314</v>
      </c>
      <c r="P132" s="5">
        <v>4924226692249</v>
      </c>
      <c r="Q132" s="5">
        <v>3312521388980</v>
      </c>
    </row>
    <row r="133" spans="2:17" ht="15.5" x14ac:dyDescent="0.35">
      <c r="C133" t="s">
        <v>138</v>
      </c>
      <c r="D133" s="5">
        <v>8318823600</v>
      </c>
      <c r="E133" s="5">
        <v>8318823600</v>
      </c>
      <c r="F133" s="5">
        <v>8318823600</v>
      </c>
      <c r="G133" s="5">
        <v>8318823600</v>
      </c>
      <c r="I133" s="5">
        <v>8318823600</v>
      </c>
      <c r="J133" s="5">
        <v>8318823600</v>
      </c>
      <c r="K133" s="5">
        <v>8318823600</v>
      </c>
      <c r="L133" s="5">
        <v>8318823600</v>
      </c>
      <c r="M133" s="5">
        <v>8318823600</v>
      </c>
      <c r="N133" s="5">
        <v>8318823600</v>
      </c>
      <c r="O133" s="5">
        <v>8318823600</v>
      </c>
      <c r="P133" s="5">
        <v>8318823600</v>
      </c>
      <c r="Q133" s="5">
        <v>7071000000</v>
      </c>
    </row>
    <row r="135" spans="2:17" ht="15.5" x14ac:dyDescent="0.35">
      <c r="B135" t="s">
        <v>139</v>
      </c>
      <c r="C135" t="s">
        <v>140</v>
      </c>
      <c r="D135" s="5">
        <v>15802289229</v>
      </c>
      <c r="E135" s="5">
        <v>-14307548497</v>
      </c>
      <c r="F135" s="5">
        <v>7601013510</v>
      </c>
      <c r="G135" s="5">
        <v>505472893</v>
      </c>
      <c r="I135" s="5">
        <v>9331295076</v>
      </c>
      <c r="J135" s="5">
        <v>11881171136</v>
      </c>
      <c r="K135" s="5">
        <v>-22955764301</v>
      </c>
      <c r="L135" s="5">
        <v>202550606368</v>
      </c>
      <c r="M135" s="5">
        <v>-332171823040</v>
      </c>
      <c r="N135" s="5">
        <v>-378241182393</v>
      </c>
      <c r="O135" s="5">
        <v>-6406562614</v>
      </c>
      <c r="P135" s="5">
        <v>-337082757341</v>
      </c>
      <c r="Q135" s="5">
        <v>-21002428813</v>
      </c>
    </row>
    <row r="136" spans="2:17" ht="15.5" x14ac:dyDescent="0.35">
      <c r="C136" t="s">
        <v>241</v>
      </c>
      <c r="D136" s="5">
        <v>398047145</v>
      </c>
      <c r="E136" s="5">
        <v>59917852546</v>
      </c>
      <c r="F136" s="5">
        <v>11874198165</v>
      </c>
      <c r="G136" s="5">
        <v>17170851123</v>
      </c>
      <c r="I136" s="5">
        <v>59907713479</v>
      </c>
      <c r="J136" s="5">
        <v>49318613882</v>
      </c>
      <c r="K136" s="5">
        <v>140335603972</v>
      </c>
      <c r="L136" s="5">
        <v>337783008674</v>
      </c>
      <c r="M136" s="5">
        <v>616269592851</v>
      </c>
      <c r="N136" s="5">
        <v>757121781664</v>
      </c>
      <c r="O136" s="5">
        <v>555945363149</v>
      </c>
      <c r="P136" s="5">
        <v>598595302513</v>
      </c>
      <c r="Q136" s="5">
        <v>532252851688</v>
      </c>
    </row>
    <row r="137" spans="2:17" ht="15.5" x14ac:dyDescent="0.35">
      <c r="C137" t="s">
        <v>412</v>
      </c>
      <c r="D137" s="5">
        <v>72863707</v>
      </c>
      <c r="E137" s="5">
        <v>919204737</v>
      </c>
      <c r="F137" s="5">
        <v>569329963</v>
      </c>
      <c r="G137" s="5">
        <v>40149304</v>
      </c>
      <c r="I137" s="5">
        <v>921163633</v>
      </c>
      <c r="J137" s="5">
        <v>860372475</v>
      </c>
      <c r="K137" s="5">
        <v>634045587</v>
      </c>
      <c r="L137" s="5">
        <v>2199646613</v>
      </c>
      <c r="M137" s="5">
        <v>1719749416</v>
      </c>
      <c r="N137" s="5">
        <v>7840983679</v>
      </c>
      <c r="O137" s="5">
        <v>22828938178</v>
      </c>
      <c r="P137" s="5">
        <v>16637430970</v>
      </c>
      <c r="Q137" s="5">
        <v>18851366063</v>
      </c>
    </row>
    <row r="138" spans="2:17" ht="15.5" x14ac:dyDescent="0.35">
      <c r="C138" t="s">
        <v>242</v>
      </c>
      <c r="D138" s="5">
        <v>-935806476</v>
      </c>
      <c r="E138" s="5">
        <v>-44533655966</v>
      </c>
      <c r="F138" s="5">
        <v>2357095657</v>
      </c>
      <c r="G138" s="5">
        <v>-9021666144</v>
      </c>
      <c r="I138" s="5">
        <v>-20331787804</v>
      </c>
      <c r="J138" s="5">
        <v>-3346586857</v>
      </c>
      <c r="K138" s="5">
        <v>-108887251649</v>
      </c>
      <c r="L138" s="5">
        <v>-48763255655</v>
      </c>
      <c r="M138" s="5">
        <v>-873187623251</v>
      </c>
      <c r="N138" s="5">
        <v>-1083673626914</v>
      </c>
      <c r="O138" s="5">
        <v>-542184640764</v>
      </c>
      <c r="P138" s="5">
        <v>-872120407881</v>
      </c>
      <c r="Q138" s="5">
        <v>-534140681185</v>
      </c>
    </row>
    <row r="139" spans="2:17" ht="15.5" x14ac:dyDescent="0.35">
      <c r="C139" t="s">
        <v>467</v>
      </c>
      <c r="D139" s="5">
        <v>16267184853</v>
      </c>
      <c r="E139" s="5">
        <v>-30610949814</v>
      </c>
      <c r="F139" s="5">
        <v>-7199610275</v>
      </c>
      <c r="G139" s="5">
        <v>-7683861390</v>
      </c>
      <c r="I139" s="5">
        <v>-31165794232</v>
      </c>
      <c r="J139" s="5">
        <v>-34951228364</v>
      </c>
      <c r="K139" s="5">
        <v>-46325343763</v>
      </c>
      <c r="L139" s="5">
        <v>-78565193717</v>
      </c>
      <c r="M139" s="5">
        <v>-74886306927</v>
      </c>
      <c r="N139" s="5">
        <v>-35630532501</v>
      </c>
      <c r="O139" s="5">
        <v>-4035242668</v>
      </c>
      <c r="P139" s="5">
        <v>-1363124362</v>
      </c>
      <c r="Q139" s="5">
        <v>-451182665</v>
      </c>
    </row>
    <row r="140" spans="2:17" ht="15.5" x14ac:dyDescent="0.35">
      <c r="C140" t="s">
        <v>148</v>
      </c>
      <c r="K140" s="5">
        <v>-8712818448</v>
      </c>
      <c r="L140" s="5">
        <v>-10103599547</v>
      </c>
      <c r="M140" s="5">
        <v>-2087235129</v>
      </c>
      <c r="N140" s="5">
        <v>-23899788321</v>
      </c>
      <c r="O140" s="5">
        <v>-38960980509</v>
      </c>
      <c r="P140" s="5">
        <v>-78831958581</v>
      </c>
      <c r="Q140" s="5">
        <v>-37514782714</v>
      </c>
    </row>
    <row r="141" spans="2:17" ht="15.5" x14ac:dyDescent="0.35">
      <c r="C141" t="s">
        <v>317</v>
      </c>
    </row>
    <row r="142" spans="2:17" ht="15.5" x14ac:dyDescent="0.35">
      <c r="C142" t="s">
        <v>149</v>
      </c>
      <c r="D142" s="5">
        <v>-13544078511</v>
      </c>
      <c r="E142" s="5">
        <v>13917974163</v>
      </c>
      <c r="F142" s="5">
        <v>-7161550206</v>
      </c>
      <c r="G142" s="5">
        <v>-2642622580</v>
      </c>
      <c r="I142" s="5">
        <v>-6936784735</v>
      </c>
      <c r="J142" s="5">
        <v>-28486925294</v>
      </c>
      <c r="K142" s="5">
        <v>11778112231</v>
      </c>
      <c r="L142" s="5">
        <v>-178755237691</v>
      </c>
      <c r="M142" s="5">
        <v>338817492563</v>
      </c>
      <c r="N142" s="5">
        <v>298292341560</v>
      </c>
      <c r="O142" s="5">
        <v>661647764451</v>
      </c>
      <c r="P142" s="5">
        <v>1531736902191</v>
      </c>
      <c r="Q142" s="5">
        <v>357147902950</v>
      </c>
    </row>
    <row r="143" spans="2:17" ht="15.5" x14ac:dyDescent="0.35">
      <c r="C143" t="s">
        <v>150</v>
      </c>
      <c r="E143" s="5">
        <v>-45525125</v>
      </c>
      <c r="F143" s="5">
        <v>-762740273</v>
      </c>
      <c r="G143" s="5">
        <v>-11723999</v>
      </c>
      <c r="I143" s="5">
        <v>-808265398</v>
      </c>
      <c r="J143" s="5">
        <v>-4560287284</v>
      </c>
      <c r="K143" s="5">
        <v>5194995043</v>
      </c>
      <c r="L143" s="5">
        <v>2199283914</v>
      </c>
      <c r="M143" s="5">
        <v>-17079831447</v>
      </c>
      <c r="N143" s="5">
        <v>5663257876</v>
      </c>
      <c r="O143" s="5">
        <v>-708064467658</v>
      </c>
      <c r="P143" s="5">
        <v>-1259276720603</v>
      </c>
      <c r="Q143" s="5">
        <v>-514043990793</v>
      </c>
    </row>
    <row r="144" spans="2:17" ht="15.5" x14ac:dyDescent="0.35">
      <c r="C144" t="s">
        <v>468</v>
      </c>
      <c r="P144" s="5">
        <v>-2700000000</v>
      </c>
      <c r="Q144" s="5">
        <v>-10830560</v>
      </c>
    </row>
    <row r="145" spans="3:17" ht="15.5" x14ac:dyDescent="0.35">
      <c r="C145" t="s">
        <v>254</v>
      </c>
      <c r="N145" s="5">
        <v>-55000000</v>
      </c>
      <c r="O145" s="5">
        <v>-745200000</v>
      </c>
      <c r="P145" s="5">
        <v>-130000000</v>
      </c>
      <c r="Q145" s="5">
        <v>-1044384000</v>
      </c>
    </row>
    <row r="146" spans="3:17" ht="15.5" x14ac:dyDescent="0.35">
      <c r="C146" t="s">
        <v>158</v>
      </c>
      <c r="E146" s="5">
        <v>-45525125</v>
      </c>
      <c r="G146" s="5">
        <v>-11723999</v>
      </c>
      <c r="I146" s="5">
        <v>-45525125</v>
      </c>
      <c r="J146" s="5">
        <v>-200923900</v>
      </c>
      <c r="K146" s="5">
        <v>-760564986</v>
      </c>
      <c r="L146" s="5">
        <v>-1778234052</v>
      </c>
      <c r="M146" s="5">
        <v>-23199893799</v>
      </c>
      <c r="N146" s="5">
        <v>-240543890</v>
      </c>
      <c r="O146" s="5">
        <v>-2180589475</v>
      </c>
      <c r="P146" s="5">
        <v>-15104996658</v>
      </c>
      <c r="Q146" s="5">
        <v>-3009125777</v>
      </c>
    </row>
    <row r="147" spans="3:17" ht="15.5" x14ac:dyDescent="0.35">
      <c r="C147" t="s">
        <v>469</v>
      </c>
      <c r="L147" s="5">
        <v>1526300370</v>
      </c>
      <c r="M147" s="5">
        <v>182935596</v>
      </c>
      <c r="O147" s="5">
        <v>2117000005</v>
      </c>
    </row>
    <row r="148" spans="3:17" ht="15.5" x14ac:dyDescent="0.35">
      <c r="C148" t="s">
        <v>470</v>
      </c>
      <c r="F148" s="5">
        <v>-762740273</v>
      </c>
      <c r="I148" s="5">
        <v>-762740273</v>
      </c>
      <c r="J148" s="5">
        <v>-4359363384</v>
      </c>
      <c r="K148" s="5">
        <v>5450560029</v>
      </c>
      <c r="L148" s="5">
        <v>2425889096</v>
      </c>
      <c r="M148" s="5">
        <v>132034566</v>
      </c>
      <c r="N148" s="5">
        <v>5892991444</v>
      </c>
      <c r="O148" s="5">
        <v>-8723695238</v>
      </c>
      <c r="P148" s="5">
        <v>9940527224</v>
      </c>
      <c r="Q148" s="5">
        <v>-15479400012</v>
      </c>
    </row>
    <row r="149" spans="3:17" ht="15.5" x14ac:dyDescent="0.35">
      <c r="C149" t="s">
        <v>471</v>
      </c>
    </row>
    <row r="150" spans="3:17" ht="15.5" x14ac:dyDescent="0.35">
      <c r="C150" t="s">
        <v>472</v>
      </c>
      <c r="P150" s="5">
        <v>100</v>
      </c>
      <c r="Q150" s="5">
        <v>100200100</v>
      </c>
    </row>
    <row r="151" spans="3:17" ht="15.5" x14ac:dyDescent="0.35">
      <c r="C151" t="s">
        <v>473</v>
      </c>
    </row>
    <row r="152" spans="3:17" ht="15.5" x14ac:dyDescent="0.35">
      <c r="C152" t="s">
        <v>474</v>
      </c>
      <c r="M152" s="5">
        <v>5789660012</v>
      </c>
      <c r="O152" s="5">
        <v>-697923217950</v>
      </c>
      <c r="P152" s="5">
        <v>-500604304630</v>
      </c>
      <c r="Q152" s="5">
        <v>-494050737044</v>
      </c>
    </row>
    <row r="153" spans="3:17" ht="15.5" x14ac:dyDescent="0.35">
      <c r="C153" t="s">
        <v>349</v>
      </c>
      <c r="K153" s="5">
        <v>505000000</v>
      </c>
      <c r="L153" s="5">
        <v>25328500</v>
      </c>
      <c r="M153" s="5">
        <v>15432178</v>
      </c>
      <c r="N153" s="5">
        <v>65810322</v>
      </c>
      <c r="O153" s="5">
        <v>-608765000</v>
      </c>
      <c r="P153" s="5">
        <v>-677946639</v>
      </c>
      <c r="Q153" s="5">
        <v>-549713500</v>
      </c>
    </row>
    <row r="154" spans="3:17" ht="15.5" x14ac:dyDescent="0.35">
      <c r="C154" t="s">
        <v>475</v>
      </c>
      <c r="P154" s="5">
        <v>-750000000000</v>
      </c>
    </row>
    <row r="155" spans="3:17" ht="15.5" x14ac:dyDescent="0.35">
      <c r="C155" t="s">
        <v>161</v>
      </c>
      <c r="D155" s="5">
        <v>-13544078511</v>
      </c>
      <c r="E155" s="5">
        <v>13917974163</v>
      </c>
      <c r="F155" s="5">
        <v>-7161550206</v>
      </c>
      <c r="G155" s="5">
        <v>-2642622580</v>
      </c>
      <c r="I155" s="5">
        <v>-6936784735</v>
      </c>
      <c r="J155" s="5">
        <v>-28486925294</v>
      </c>
      <c r="K155" s="5">
        <v>11778112231</v>
      </c>
      <c r="L155" s="5">
        <v>-178755237691</v>
      </c>
      <c r="M155" s="5">
        <v>338817492563</v>
      </c>
      <c r="N155" s="5">
        <v>298292341560</v>
      </c>
      <c r="O155" s="5">
        <v>661647764451</v>
      </c>
      <c r="P155" s="5">
        <v>1531736902191</v>
      </c>
      <c r="Q155" s="5">
        <v>357147902950</v>
      </c>
    </row>
    <row r="156" spans="3:17" ht="15.5" x14ac:dyDescent="0.35">
      <c r="C156" t="s">
        <v>476</v>
      </c>
      <c r="Q156" s="5">
        <v>165850000</v>
      </c>
    </row>
    <row r="157" spans="3:17" ht="15.5" x14ac:dyDescent="0.35">
      <c r="C157" t="s">
        <v>477</v>
      </c>
      <c r="P157" s="5">
        <v>-2500000000</v>
      </c>
      <c r="Q157" s="5">
        <v>-23417826000</v>
      </c>
    </row>
    <row r="158" spans="3:17" ht="15.5" x14ac:dyDescent="0.35">
      <c r="C158" t="s">
        <v>478</v>
      </c>
      <c r="D158" s="5">
        <v>-6158361866</v>
      </c>
      <c r="E158" s="5">
        <v>19917974163</v>
      </c>
      <c r="F158" s="5">
        <v>-4161550205</v>
      </c>
      <c r="G158" s="5">
        <v>357377419</v>
      </c>
      <c r="I158" s="5">
        <v>16054061627</v>
      </c>
      <c r="J158" s="5">
        <v>9430560790</v>
      </c>
      <c r="K158" s="5">
        <v>48401542067</v>
      </c>
      <c r="L158" s="5">
        <v>-132104720202</v>
      </c>
      <c r="M158" s="5">
        <v>326252307777</v>
      </c>
      <c r="N158" s="5">
        <v>81197613146</v>
      </c>
      <c r="O158" s="5">
        <v>248236307925</v>
      </c>
      <c r="P158" s="5">
        <v>249418626145</v>
      </c>
      <c r="Q158" s="5">
        <v>-59208443631</v>
      </c>
    </row>
    <row r="159" spans="3:17" ht="15.5" x14ac:dyDescent="0.35">
      <c r="C159" t="s">
        <v>314</v>
      </c>
      <c r="K159" s="5">
        <v>-76752024</v>
      </c>
      <c r="L159" s="5">
        <v>-142961611</v>
      </c>
      <c r="M159" s="5">
        <v>-202364725</v>
      </c>
      <c r="N159" s="5">
        <v>-428367159</v>
      </c>
      <c r="O159" s="5">
        <v>-1653316976</v>
      </c>
      <c r="P159" s="5">
        <v>-2253158834</v>
      </c>
      <c r="Q159" s="5">
        <v>-488782466</v>
      </c>
    </row>
    <row r="160" spans="3:17" ht="15.5" x14ac:dyDescent="0.35">
      <c r="C160" t="s">
        <v>479</v>
      </c>
    </row>
    <row r="161" spans="2:17" ht="15.5" x14ac:dyDescent="0.35">
      <c r="C161" t="s">
        <v>312</v>
      </c>
      <c r="D161" s="5">
        <v>-7385716645</v>
      </c>
      <c r="E161" s="5">
        <v>-6000000000</v>
      </c>
      <c r="F161" s="5">
        <v>-3000000001</v>
      </c>
      <c r="G161" s="5">
        <v>-2999999999</v>
      </c>
      <c r="I161" s="5">
        <v>-22990846362</v>
      </c>
      <c r="J161" s="5">
        <v>-36000000000</v>
      </c>
      <c r="K161" s="5">
        <v>-37150020000</v>
      </c>
      <c r="L161" s="5">
        <v>-32968941111</v>
      </c>
      <c r="M161" s="5">
        <v>7792821907</v>
      </c>
      <c r="N161" s="5">
        <v>244971961717</v>
      </c>
      <c r="O161" s="5">
        <v>422758043209</v>
      </c>
      <c r="P161" s="5">
        <v>469779421163</v>
      </c>
      <c r="Q161" s="5">
        <v>444782874833</v>
      </c>
    </row>
    <row r="162" spans="2:17" ht="15.5" x14ac:dyDescent="0.35">
      <c r="C162" t="s">
        <v>333</v>
      </c>
    </row>
    <row r="163" spans="2:17" ht="15.5" x14ac:dyDescent="0.35">
      <c r="C163" t="s">
        <v>131</v>
      </c>
    </row>
    <row r="164" spans="2:17" ht="15.5" x14ac:dyDescent="0.35">
      <c r="C164" t="s">
        <v>480</v>
      </c>
      <c r="P164" s="5">
        <v>763338407063</v>
      </c>
    </row>
    <row r="165" spans="2:17" ht="15.5" x14ac:dyDescent="0.35">
      <c r="C165" t="s">
        <v>173</v>
      </c>
      <c r="D165" s="5">
        <v>2258210718</v>
      </c>
      <c r="E165" s="5">
        <v>-435099459</v>
      </c>
      <c r="F165" s="5">
        <v>-323276969</v>
      </c>
      <c r="G165" s="5">
        <v>-2148873686</v>
      </c>
      <c r="I165" s="5">
        <v>1586244943</v>
      </c>
      <c r="J165" s="5">
        <v>-21166041442</v>
      </c>
      <c r="K165" s="5">
        <v>-5982657027</v>
      </c>
      <c r="L165" s="5">
        <v>25994652591</v>
      </c>
      <c r="M165" s="5">
        <v>-10434161924</v>
      </c>
      <c r="N165" s="5">
        <v>-74285582957</v>
      </c>
      <c r="O165" s="5">
        <v>-52823265821</v>
      </c>
      <c r="P165" s="5">
        <v>-64622575753</v>
      </c>
      <c r="Q165" s="5">
        <v>-177898516656</v>
      </c>
    </row>
    <row r="166" spans="2:17" ht="15.5" x14ac:dyDescent="0.35">
      <c r="C166" t="s">
        <v>176</v>
      </c>
      <c r="E166" s="5">
        <v>11930533508</v>
      </c>
      <c r="I166" s="5">
        <v>10344288565</v>
      </c>
      <c r="J166" s="5">
        <v>36177995346</v>
      </c>
      <c r="K166" s="5">
        <v>42160652373</v>
      </c>
      <c r="L166" s="5">
        <v>16165999784</v>
      </c>
      <c r="M166" s="5">
        <v>26600161708</v>
      </c>
      <c r="N166" s="5">
        <v>106555509709</v>
      </c>
      <c r="O166" s="5">
        <v>159378775526</v>
      </c>
      <c r="P166" s="5">
        <v>224001351279</v>
      </c>
      <c r="Q166" s="5">
        <v>401899867935</v>
      </c>
    </row>
    <row r="167" spans="2:17" ht="15.5" x14ac:dyDescent="0.35">
      <c r="C167" t="s">
        <v>481</v>
      </c>
      <c r="J167" s="5">
        <v>-4667665339</v>
      </c>
    </row>
    <row r="168" spans="2:17" ht="15.5" x14ac:dyDescent="0.35">
      <c r="C168" t="s">
        <v>177</v>
      </c>
      <c r="D168" s="5">
        <v>2258210718</v>
      </c>
      <c r="E168" s="5">
        <v>11495434049</v>
      </c>
      <c r="F168" s="5">
        <v>-323276969</v>
      </c>
      <c r="G168" s="5">
        <v>-2148873686</v>
      </c>
      <c r="I168" s="5">
        <v>11930533508</v>
      </c>
      <c r="J168" s="5">
        <v>10344288565</v>
      </c>
      <c r="K168" s="5">
        <v>36177995346</v>
      </c>
      <c r="L168" s="5">
        <v>42160652375</v>
      </c>
      <c r="M168" s="5">
        <v>16165999784</v>
      </c>
      <c r="N168" s="5">
        <v>32269926752</v>
      </c>
      <c r="O168" s="5">
        <v>106555509705</v>
      </c>
      <c r="P168" s="5">
        <v>159378775526</v>
      </c>
      <c r="Q168" s="5">
        <v>224001351279</v>
      </c>
    </row>
    <row r="170" spans="2:17" ht="15.5" x14ac:dyDescent="0.35">
      <c r="B170" t="s">
        <v>178</v>
      </c>
      <c r="C170" t="s">
        <v>12</v>
      </c>
      <c r="D170" s="5">
        <v>8320000000</v>
      </c>
      <c r="E170" s="5">
        <v>8320000000</v>
      </c>
      <c r="F170" s="5">
        <v>8320000000</v>
      </c>
      <c r="G170" s="5">
        <v>8320000000</v>
      </c>
      <c r="I170" s="5">
        <v>8320000000</v>
      </c>
      <c r="J170" s="5">
        <v>8320000000</v>
      </c>
      <c r="K170" s="5">
        <v>8320000000</v>
      </c>
      <c r="L170" s="5">
        <v>8320000000</v>
      </c>
      <c r="M170" s="5">
        <v>8320000000</v>
      </c>
      <c r="N170" s="5">
        <v>8320000000</v>
      </c>
      <c r="O170" s="5">
        <v>8320000000</v>
      </c>
      <c r="P170" s="5">
        <v>8320000000</v>
      </c>
      <c r="Q170" s="5">
        <v>7070000000</v>
      </c>
    </row>
    <row r="171" spans="2:17" ht="15.5" x14ac:dyDescent="0.35">
      <c r="C171" t="s">
        <v>179</v>
      </c>
      <c r="D171" s="6">
        <v>0.74</v>
      </c>
      <c r="E171" s="6">
        <v>0.09</v>
      </c>
      <c r="F171" s="6">
        <v>1.63</v>
      </c>
      <c r="G171" s="6">
        <v>0.01</v>
      </c>
    </row>
    <row r="172" spans="2:17" ht="15.5" x14ac:dyDescent="0.35">
      <c r="C172" t="s">
        <v>180</v>
      </c>
      <c r="D172" s="6">
        <v>151.35</v>
      </c>
      <c r="E172" s="6">
        <v>1244.44</v>
      </c>
      <c r="F172" s="6">
        <v>68.709999999999994</v>
      </c>
      <c r="G172" s="5">
        <v>11200</v>
      </c>
    </row>
    <row r="173" spans="2:17" ht="15.5" x14ac:dyDescent="0.35">
      <c r="C173" t="s">
        <v>64</v>
      </c>
      <c r="D173" s="6">
        <v>44.1</v>
      </c>
      <c r="E173" s="6">
        <v>52.84</v>
      </c>
      <c r="F173" s="6">
        <v>6.14</v>
      </c>
      <c r="G173" s="6">
        <v>41.9</v>
      </c>
    </row>
    <row r="174" spans="2:17" ht="15.5" x14ac:dyDescent="0.35">
      <c r="C174" t="s">
        <v>181</v>
      </c>
      <c r="D174" s="5">
        <v>11730000000</v>
      </c>
      <c r="E174" s="5">
        <v>13160000000</v>
      </c>
      <c r="F174" s="5">
        <v>37900000000</v>
      </c>
      <c r="G174" s="5">
        <v>15000000000</v>
      </c>
    </row>
    <row r="175" spans="2:17" ht="15.5" x14ac:dyDescent="0.35">
      <c r="C175" t="s">
        <v>182</v>
      </c>
      <c r="D175" s="6">
        <v>2.3999999999999998E-3</v>
      </c>
      <c r="E175" s="6">
        <v>2.9999999999999997E-4</v>
      </c>
      <c r="F175" s="6">
        <v>5.4000000000000003E-3</v>
      </c>
      <c r="G175" s="5">
        <v>0</v>
      </c>
    </row>
    <row r="176" spans="2:17" ht="15.5" x14ac:dyDescent="0.35">
      <c r="C176" t="s">
        <v>183</v>
      </c>
      <c r="D176" s="6">
        <v>3.8E-3</v>
      </c>
      <c r="E176" s="6">
        <v>5.0000000000000001E-4</v>
      </c>
      <c r="F176" s="6">
        <v>8.3999999999999995E-3</v>
      </c>
      <c r="G176" s="6">
        <v>1E-4</v>
      </c>
    </row>
    <row r="177" spans="3:7" ht="15.5" x14ac:dyDescent="0.35">
      <c r="C177" t="s">
        <v>184</v>
      </c>
      <c r="D177" s="6">
        <v>1.6000000000000001E-3</v>
      </c>
      <c r="E177" s="6">
        <v>1.7000000000000001E-3</v>
      </c>
      <c r="F177" s="6">
        <v>1.3000000000000001E-2</v>
      </c>
      <c r="G177" s="6">
        <v>2.5999999999999999E-3</v>
      </c>
    </row>
    <row r="178" spans="3:7" ht="15.5" x14ac:dyDescent="0.35">
      <c r="C178" t="s">
        <v>185</v>
      </c>
      <c r="D178" s="6">
        <v>0.26</v>
      </c>
      <c r="E178" s="6">
        <v>827.83</v>
      </c>
      <c r="F178" s="6">
        <v>4.05</v>
      </c>
      <c r="G178" s="6">
        <v>0.76</v>
      </c>
    </row>
    <row r="179" spans="3:7" ht="15.5" x14ac:dyDescent="0.35">
      <c r="C179" t="s">
        <v>186</v>
      </c>
      <c r="D179" s="5">
        <v>1919000000000</v>
      </c>
      <c r="E179" s="5">
        <v>1911000000000</v>
      </c>
      <c r="F179" s="5">
        <v>1910000000000</v>
      </c>
      <c r="G179" s="5">
        <v>1892000000000</v>
      </c>
    </row>
    <row r="180" spans="3:7" ht="15.5" x14ac:dyDescent="0.35">
      <c r="C180" t="s">
        <v>187</v>
      </c>
      <c r="D180" s="6">
        <v>0.56999999999999995</v>
      </c>
      <c r="E180" s="6">
        <v>0.57999999999999996</v>
      </c>
      <c r="F180" s="6">
        <v>0.57999999999999996</v>
      </c>
      <c r="G180" s="6">
        <v>0.57999999999999996</v>
      </c>
    </row>
    <row r="181" spans="3:7" ht="15.5" x14ac:dyDescent="0.35">
      <c r="C181" t="s">
        <v>188</v>
      </c>
      <c r="D181" s="6">
        <v>194.92</v>
      </c>
      <c r="E181" s="6">
        <v>194.18</v>
      </c>
      <c r="F181" s="6">
        <v>194.09</v>
      </c>
      <c r="G181" s="6">
        <v>192.4</v>
      </c>
    </row>
    <row r="182" spans="3:7" ht="15.5" x14ac:dyDescent="0.35">
      <c r="C182" t="s">
        <v>189</v>
      </c>
      <c r="D182" s="6">
        <v>0.56999999999999995</v>
      </c>
      <c r="E182" s="6">
        <v>0.57999999999999996</v>
      </c>
      <c r="F182" s="6">
        <v>0.57999999999999996</v>
      </c>
      <c r="G182" s="6">
        <v>0.57999999999999996</v>
      </c>
    </row>
    <row r="183" spans="3:7" ht="15.5" x14ac:dyDescent="0.35">
      <c r="C183" t="s">
        <v>190</v>
      </c>
      <c r="D183" s="6">
        <v>194.92</v>
      </c>
      <c r="E183" s="6">
        <v>194.18</v>
      </c>
      <c r="F183" s="6">
        <v>194.09</v>
      </c>
      <c r="G183" s="6">
        <v>192.4</v>
      </c>
    </row>
    <row r="184" spans="3:7" ht="15.5" x14ac:dyDescent="0.35">
      <c r="C184" t="s">
        <v>191</v>
      </c>
      <c r="D184" s="5">
        <v>253000000000</v>
      </c>
      <c r="E184" s="5">
        <v>252000000000</v>
      </c>
      <c r="F184" s="5">
        <v>252000000000</v>
      </c>
      <c r="G184" s="5">
        <v>210000000000</v>
      </c>
    </row>
    <row r="185" spans="3:7" ht="15.5" x14ac:dyDescent="0.35">
      <c r="C185" t="s">
        <v>192</v>
      </c>
      <c r="D185" s="5">
        <v>227000000000</v>
      </c>
      <c r="E185" s="5">
        <v>227000000000</v>
      </c>
      <c r="F185" s="5">
        <v>233000000000</v>
      </c>
      <c r="G185" s="5">
        <v>278000000000</v>
      </c>
    </row>
    <row r="186" spans="3:7" ht="15.5" x14ac:dyDescent="0.35">
      <c r="C186" t="s">
        <v>193</v>
      </c>
      <c r="D186" s="5">
        <v>1622000000000</v>
      </c>
      <c r="E186" s="5">
        <v>1615000000000</v>
      </c>
      <c r="F186" s="5">
        <v>1615000000000</v>
      </c>
      <c r="G186" s="5">
        <v>1601000000000</v>
      </c>
    </row>
    <row r="187" spans="3:7" ht="15.5" x14ac:dyDescent="0.35">
      <c r="C187" t="s">
        <v>24</v>
      </c>
      <c r="D187" s="5">
        <v>480000000000</v>
      </c>
      <c r="E187" s="5">
        <v>479000000000</v>
      </c>
      <c r="F187" s="5">
        <v>485000000000</v>
      </c>
      <c r="G187" s="5">
        <v>488000000000</v>
      </c>
    </row>
    <row r="188" spans="3:7" ht="15.5" x14ac:dyDescent="0.35">
      <c r="C188" t="s">
        <v>21</v>
      </c>
      <c r="D188" s="5">
        <v>467000000000</v>
      </c>
      <c r="E188" s="5">
        <v>467000000000</v>
      </c>
      <c r="F188" s="5">
        <v>473000000000</v>
      </c>
      <c r="G188" s="5">
        <v>476000000000</v>
      </c>
    </row>
    <row r="189" spans="3:7" ht="15.5" x14ac:dyDescent="0.35">
      <c r="C189" t="s">
        <v>194</v>
      </c>
      <c r="D189" s="5">
        <v>135000000000</v>
      </c>
      <c r="E189" s="5">
        <v>136000000000</v>
      </c>
      <c r="F189" s="5">
        <v>135000000000</v>
      </c>
      <c r="G189" s="5">
        <v>151000000000</v>
      </c>
    </row>
    <row r="190" spans="3:7" ht="15.5" x14ac:dyDescent="0.35">
      <c r="C190" t="s">
        <v>195</v>
      </c>
      <c r="D190" s="5">
        <v>16000000000</v>
      </c>
      <c r="E190" s="5">
        <v>-14000000000</v>
      </c>
      <c r="F190" s="5">
        <v>8000000000</v>
      </c>
      <c r="G190" s="5">
        <v>1000000000</v>
      </c>
    </row>
    <row r="191" spans="3:7" ht="15.5" x14ac:dyDescent="0.35">
      <c r="C191" t="s">
        <v>196</v>
      </c>
      <c r="E191" s="5">
        <v>0</v>
      </c>
      <c r="G191" s="5">
        <v>0</v>
      </c>
    </row>
    <row r="192" spans="3:7" ht="15.5" x14ac:dyDescent="0.35">
      <c r="C192" t="s">
        <v>13</v>
      </c>
      <c r="D192" s="5">
        <v>16000000000</v>
      </c>
      <c r="E192" s="5">
        <v>-14000000000</v>
      </c>
      <c r="F192" s="5">
        <v>8000000000</v>
      </c>
      <c r="G192" s="5">
        <v>0</v>
      </c>
    </row>
    <row r="193" spans="3:17" ht="15.5" x14ac:dyDescent="0.35">
      <c r="C193" t="s">
        <v>16</v>
      </c>
      <c r="D193" s="6">
        <v>1.9</v>
      </c>
      <c r="E193" s="6">
        <v>-1.73</v>
      </c>
      <c r="F193" s="6">
        <v>0.91</v>
      </c>
      <c r="G193" s="6">
        <v>0.06</v>
      </c>
    </row>
    <row r="194" spans="3:17" ht="15.5" x14ac:dyDescent="0.35">
      <c r="C194" t="s">
        <v>49</v>
      </c>
      <c r="I194" s="6">
        <v>2.86</v>
      </c>
      <c r="J194" s="6">
        <v>2.25</v>
      </c>
      <c r="K194" s="6">
        <v>1.67</v>
      </c>
      <c r="L194" s="6">
        <v>57.51</v>
      </c>
      <c r="M194" s="6">
        <v>-13.29</v>
      </c>
      <c r="N194" s="6">
        <v>3.61</v>
      </c>
      <c r="O194" s="6">
        <v>8.24</v>
      </c>
      <c r="P194" s="6">
        <v>11.57</v>
      </c>
      <c r="Q194" s="6">
        <v>8.6</v>
      </c>
    </row>
    <row r="195" spans="3:17" ht="15.5" x14ac:dyDescent="0.35">
      <c r="C195" t="s">
        <v>63</v>
      </c>
      <c r="I195" s="6">
        <v>39.159999999999997</v>
      </c>
      <c r="J195" s="6">
        <v>49.78</v>
      </c>
      <c r="K195" s="6">
        <v>88.02</v>
      </c>
      <c r="L195" s="6">
        <v>3.89</v>
      </c>
      <c r="M195" s="6">
        <v>-92.93</v>
      </c>
      <c r="N195" s="6">
        <v>1243.77</v>
      </c>
      <c r="O195" s="6">
        <v>1347.09</v>
      </c>
      <c r="P195" s="6">
        <v>151.25</v>
      </c>
      <c r="Q195" s="5">
        <v>0</v>
      </c>
    </row>
    <row r="196" spans="3:17" ht="15.5" x14ac:dyDescent="0.35">
      <c r="C196" t="s">
        <v>66</v>
      </c>
      <c r="I196" s="6">
        <v>4.34</v>
      </c>
      <c r="J196" s="6">
        <v>5.75</v>
      </c>
      <c r="K196" s="6">
        <v>4.0199999999999996</v>
      </c>
      <c r="L196" s="6">
        <v>5.49</v>
      </c>
      <c r="M196" s="6">
        <v>25.33</v>
      </c>
      <c r="N196" s="6">
        <v>74.53</v>
      </c>
      <c r="O196" s="6">
        <v>134.93</v>
      </c>
      <c r="P196" s="6">
        <v>15.68</v>
      </c>
      <c r="Q196" s="5">
        <v>0</v>
      </c>
    </row>
    <row r="197" spans="3:17" ht="15.5" x14ac:dyDescent="0.35">
      <c r="C197" t="s">
        <v>197</v>
      </c>
      <c r="I197" s="5">
        <v>84370000000</v>
      </c>
      <c r="K197" s="5">
        <v>58000000000</v>
      </c>
      <c r="L197" s="6">
        <v>32689999999.999996</v>
      </c>
      <c r="M197" s="5">
        <v>-18420000000</v>
      </c>
      <c r="N197" s="5">
        <v>135500000000</v>
      </c>
      <c r="O197" s="5">
        <v>185480000000</v>
      </c>
      <c r="P197" s="5">
        <v>237500000000</v>
      </c>
    </row>
    <row r="198" spans="3:17" ht="15.5" x14ac:dyDescent="0.35">
      <c r="C198" t="s">
        <v>198</v>
      </c>
      <c r="I198" s="6">
        <v>9.4999999999999998E-3</v>
      </c>
      <c r="J198" s="6">
        <v>7.0999999999999995E-3</v>
      </c>
      <c r="K198" s="6">
        <v>3.0999999999999999E-3</v>
      </c>
      <c r="L198" s="6">
        <v>9.8699999999999996E-2</v>
      </c>
      <c r="M198" s="6">
        <v>-1.6E-2</v>
      </c>
      <c r="N198" s="6">
        <v>4.3E-3</v>
      </c>
      <c r="O198" s="6">
        <v>1.1699999999999999E-2</v>
      </c>
      <c r="P198" s="6">
        <v>1.95E-2</v>
      </c>
      <c r="Q198" s="6">
        <v>1.84E-2</v>
      </c>
    </row>
    <row r="199" spans="3:17" ht="15.5" x14ac:dyDescent="0.35">
      <c r="C199" t="s">
        <v>199</v>
      </c>
      <c r="I199" s="6">
        <v>1.4800000000000001E-2</v>
      </c>
      <c r="J199" s="6">
        <v>1.18E-2</v>
      </c>
      <c r="K199" s="6">
        <v>9.1000000000000004E-3</v>
      </c>
      <c r="L199" s="6">
        <v>0.317</v>
      </c>
      <c r="M199" s="6">
        <v>-9.6199999999999994E-2</v>
      </c>
      <c r="N199" s="6">
        <v>2.3900000000000001E-2</v>
      </c>
      <c r="O199" s="6">
        <v>3.7900000000000003E-2</v>
      </c>
      <c r="P199" s="6">
        <v>5.5399999999999998E-2</v>
      </c>
      <c r="Q199" s="6">
        <v>6.93E-2</v>
      </c>
    </row>
    <row r="200" spans="3:17" ht="15.5" x14ac:dyDescent="0.35">
      <c r="C200" t="s">
        <v>200</v>
      </c>
      <c r="I200" s="6">
        <v>2.1700000000000001E-2</v>
      </c>
      <c r="J200" s="6">
        <v>1.5900000000000001E-2</v>
      </c>
      <c r="K200" s="6">
        <v>0.02</v>
      </c>
      <c r="L200" s="6">
        <v>9.1999999999999998E-3</v>
      </c>
      <c r="M200" s="6">
        <v>-1.9299999999999998E-2</v>
      </c>
      <c r="N200" s="6">
        <v>2.6000000000000002E-2</v>
      </c>
      <c r="O200" s="6">
        <v>4.8000000000000001E-2</v>
      </c>
      <c r="P200" s="6">
        <v>8.539999999999999E-2</v>
      </c>
      <c r="Q200" s="6">
        <v>8.7100000000000011E-2</v>
      </c>
    </row>
    <row r="201" spans="3:17" ht="15.5" x14ac:dyDescent="0.35">
      <c r="C201" t="s">
        <v>201</v>
      </c>
      <c r="I201" s="6">
        <v>1.54</v>
      </c>
      <c r="J201" s="6">
        <v>1.1200000000000001</v>
      </c>
      <c r="K201" s="6">
        <v>1.19</v>
      </c>
      <c r="L201" s="6">
        <v>0.53</v>
      </c>
      <c r="M201" s="6">
        <v>-0.86</v>
      </c>
      <c r="N201" s="6">
        <v>2.66</v>
      </c>
      <c r="O201" s="6">
        <v>43.59</v>
      </c>
      <c r="P201" s="6">
        <v>170.17</v>
      </c>
      <c r="Q201" s="6">
        <v>196.34</v>
      </c>
    </row>
    <row r="202" spans="3:17" ht="15.5" x14ac:dyDescent="0.35">
      <c r="C202" t="s">
        <v>60</v>
      </c>
      <c r="I202" s="6">
        <v>0.57999999999999996</v>
      </c>
      <c r="J202" s="6">
        <v>0.59</v>
      </c>
      <c r="K202" s="6">
        <v>0.8</v>
      </c>
      <c r="L202" s="6">
        <v>1.23</v>
      </c>
      <c r="M202" s="6">
        <v>8.94</v>
      </c>
      <c r="N202" s="6">
        <v>29.71</v>
      </c>
      <c r="O202" s="6">
        <v>51.13</v>
      </c>
      <c r="P202" s="6">
        <v>8.3800000000000008</v>
      </c>
      <c r="Q202" s="5">
        <v>0</v>
      </c>
    </row>
    <row r="203" spans="3:17" ht="15.5" x14ac:dyDescent="0.35">
      <c r="C203" t="s">
        <v>57</v>
      </c>
      <c r="I203" s="6">
        <v>194.09</v>
      </c>
      <c r="J203" s="6">
        <v>191.16</v>
      </c>
      <c r="K203" s="6">
        <v>184.13</v>
      </c>
      <c r="L203" s="6">
        <v>181.4</v>
      </c>
      <c r="M203" s="6">
        <v>138.16999999999999</v>
      </c>
      <c r="N203" s="6">
        <v>151.15</v>
      </c>
      <c r="O203" s="6">
        <v>217.11</v>
      </c>
      <c r="P203" s="6">
        <v>208.83</v>
      </c>
      <c r="Q203" s="6">
        <v>124.03</v>
      </c>
    </row>
    <row r="204" spans="3:17" ht="15.5" x14ac:dyDescent="0.35">
      <c r="C204" t="s">
        <v>202</v>
      </c>
      <c r="I204" s="6">
        <v>0.57999999999999996</v>
      </c>
      <c r="J204" s="6">
        <v>0.59</v>
      </c>
      <c r="K204" s="6">
        <v>0.8</v>
      </c>
      <c r="L204" s="6">
        <v>1.24</v>
      </c>
      <c r="M204" s="6">
        <v>9.0299999999999994</v>
      </c>
      <c r="N204" s="6">
        <v>29.98</v>
      </c>
      <c r="O204" s="6">
        <v>51.46</v>
      </c>
      <c r="P204" s="6">
        <v>8.44</v>
      </c>
      <c r="Q204" s="5">
        <v>0</v>
      </c>
    </row>
    <row r="205" spans="3:17" ht="15.5" x14ac:dyDescent="0.35">
      <c r="C205" t="s">
        <v>203</v>
      </c>
      <c r="I205" s="6">
        <v>194.09</v>
      </c>
      <c r="J205" s="6">
        <v>191.16</v>
      </c>
      <c r="K205" s="6">
        <v>184.13</v>
      </c>
      <c r="L205" s="6">
        <v>180.09</v>
      </c>
      <c r="M205" s="6">
        <v>136.84</v>
      </c>
      <c r="N205" s="6">
        <v>149.78</v>
      </c>
      <c r="O205" s="6">
        <v>215.69</v>
      </c>
      <c r="P205" s="6">
        <v>207.31</v>
      </c>
      <c r="Q205" s="6">
        <v>121.98</v>
      </c>
    </row>
    <row r="206" spans="3:17" ht="15.5" x14ac:dyDescent="0.35">
      <c r="C206" t="s">
        <v>204</v>
      </c>
      <c r="I206" s="5">
        <v>252000000000</v>
      </c>
      <c r="J206" s="5">
        <v>214000000000</v>
      </c>
      <c r="K206" s="5">
        <v>446000000000</v>
      </c>
      <c r="L206" s="5">
        <v>443000000000</v>
      </c>
      <c r="M206" s="5">
        <v>574000000000</v>
      </c>
      <c r="N206" s="5">
        <v>348000000000</v>
      </c>
      <c r="O206" s="5">
        <v>394000000000</v>
      </c>
      <c r="P206" s="5">
        <v>77000000000</v>
      </c>
      <c r="Q206" s="5">
        <v>0</v>
      </c>
    </row>
    <row r="207" spans="3:17" ht="15.5" x14ac:dyDescent="0.35">
      <c r="C207" t="s">
        <v>205</v>
      </c>
      <c r="I207" s="5">
        <v>233000000000</v>
      </c>
      <c r="J207" s="5">
        <v>298000000000</v>
      </c>
      <c r="K207" s="5">
        <v>493000000000</v>
      </c>
      <c r="L207" s="5">
        <v>607000000000</v>
      </c>
      <c r="M207" s="5">
        <v>1271000000000</v>
      </c>
      <c r="N207" s="5">
        <v>1490000000000</v>
      </c>
      <c r="O207" s="5">
        <v>1230000000000</v>
      </c>
      <c r="P207" s="5">
        <v>1123000000000</v>
      </c>
      <c r="Q207" s="5">
        <v>729000000000</v>
      </c>
    </row>
    <row r="208" spans="3:17" ht="15.5" x14ac:dyDescent="0.35">
      <c r="C208" t="s">
        <v>26</v>
      </c>
      <c r="I208" s="5">
        <v>485000000000</v>
      </c>
      <c r="J208" s="5">
        <v>511000000000</v>
      </c>
      <c r="K208" s="5">
        <v>939000000000</v>
      </c>
      <c r="L208" s="5">
        <v>1050000000000</v>
      </c>
      <c r="M208" s="5">
        <v>1845000000000</v>
      </c>
      <c r="N208" s="5">
        <v>1838000000000</v>
      </c>
      <c r="O208" s="5">
        <v>1623000000000</v>
      </c>
      <c r="P208" s="5">
        <v>1200000000000</v>
      </c>
      <c r="Q208" s="5">
        <v>729000000000</v>
      </c>
    </row>
    <row r="209" spans="3:17" ht="15.5" x14ac:dyDescent="0.35">
      <c r="C209" t="s">
        <v>23</v>
      </c>
      <c r="I209" s="5">
        <v>473000000000</v>
      </c>
      <c r="J209" s="5">
        <v>501000000000</v>
      </c>
      <c r="K209" s="5">
        <v>903000000000</v>
      </c>
      <c r="L209" s="5">
        <v>1008000000000</v>
      </c>
      <c r="M209" s="5">
        <v>1829000000000</v>
      </c>
      <c r="N209" s="5">
        <v>1805000000000</v>
      </c>
      <c r="O209" s="5">
        <v>1517000000000</v>
      </c>
      <c r="P209" s="5">
        <v>1040000000000</v>
      </c>
      <c r="Q209" s="5">
        <v>505000000000</v>
      </c>
    </row>
    <row r="210" spans="3:17" ht="15.5" x14ac:dyDescent="0.35">
      <c r="C210" t="s">
        <v>206</v>
      </c>
      <c r="I210" s="5">
        <v>135000000000</v>
      </c>
      <c r="J210" s="5">
        <v>121000000000</v>
      </c>
      <c r="K210" s="5">
        <v>136000000000</v>
      </c>
      <c r="L210" s="5">
        <v>-388000000000</v>
      </c>
      <c r="M210" s="5">
        <v>-776000000000</v>
      </c>
      <c r="N210" s="5">
        <v>-785000000000</v>
      </c>
      <c r="O210" s="5">
        <v>-429000000000</v>
      </c>
      <c r="P210" s="5">
        <v>-296000000000</v>
      </c>
      <c r="Q210" s="5">
        <v>-444000000000</v>
      </c>
    </row>
    <row r="211" spans="3:17" ht="15.5" x14ac:dyDescent="0.35">
      <c r="C211" t="s">
        <v>207</v>
      </c>
      <c r="I211" s="5">
        <v>9000000000</v>
      </c>
      <c r="J211" s="5">
        <v>12000000000</v>
      </c>
      <c r="K211" s="5">
        <v>-23000000000</v>
      </c>
      <c r="L211" s="5">
        <v>203000000000</v>
      </c>
      <c r="M211" s="5">
        <v>-332000000000</v>
      </c>
      <c r="N211" s="5">
        <v>-378000000000</v>
      </c>
      <c r="O211" s="5">
        <v>-6000000000</v>
      </c>
      <c r="P211" s="5">
        <v>-337000000000</v>
      </c>
      <c r="Q211" s="5">
        <v>-21000000000</v>
      </c>
    </row>
    <row r="212" spans="3:17" ht="15.5" x14ac:dyDescent="0.35">
      <c r="C212" t="s">
        <v>208</v>
      </c>
      <c r="I212" s="5">
        <v>0</v>
      </c>
      <c r="J212" s="5">
        <v>0</v>
      </c>
      <c r="K212" s="5">
        <v>-1000000000</v>
      </c>
      <c r="L212" s="5">
        <v>-2000000000</v>
      </c>
      <c r="M212" s="5">
        <v>-23000000000</v>
      </c>
      <c r="N212" s="5">
        <v>0</v>
      </c>
      <c r="O212" s="5">
        <v>-3000000000</v>
      </c>
      <c r="P212" s="5">
        <v>-18000000000</v>
      </c>
      <c r="Q212" s="5">
        <v>-4000000000</v>
      </c>
    </row>
    <row r="213" spans="3:17" ht="15.5" x14ac:dyDescent="0.35">
      <c r="C213" t="s">
        <v>15</v>
      </c>
      <c r="I213" s="5">
        <v>9000000000</v>
      </c>
      <c r="J213" s="5">
        <v>12000000000</v>
      </c>
      <c r="K213" s="5">
        <v>-24000000000</v>
      </c>
      <c r="L213" s="5">
        <v>201000000000</v>
      </c>
      <c r="M213" s="5">
        <v>-355000000000</v>
      </c>
      <c r="N213" s="5">
        <v>-379000000000</v>
      </c>
      <c r="O213" s="5">
        <v>-9000000000</v>
      </c>
      <c r="P213" s="5">
        <v>-355000000000</v>
      </c>
      <c r="Q213" s="5">
        <v>-25000000000</v>
      </c>
    </row>
    <row r="214" spans="3:17" ht="15.5" x14ac:dyDescent="0.35">
      <c r="C214" t="s">
        <v>17</v>
      </c>
      <c r="I214" s="6">
        <v>1.1200000000000001</v>
      </c>
      <c r="J214" s="6">
        <v>1.4</v>
      </c>
      <c r="K214" s="6">
        <v>-2.85</v>
      </c>
      <c r="L214" s="6">
        <v>24.13</v>
      </c>
      <c r="M214" s="6">
        <v>-42.72</v>
      </c>
      <c r="N214" s="6">
        <v>-45.5</v>
      </c>
      <c r="O214" s="6">
        <v>-1.1200000000000001</v>
      </c>
      <c r="P214" s="6">
        <v>-42.68</v>
      </c>
      <c r="Q214" s="6">
        <v>-3.55</v>
      </c>
    </row>
  </sheetData>
  <pageMargins left="0.7" right="0.7" top="0.75" bottom="0.75" header="0.3" footer="0.3"/>
  <ignoredErrors>
    <ignoredError sqref="A1:Q21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5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482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483</v>
      </c>
      <c r="D2" s="2" vm="88">
        <f ca="1">IFERROR(_xlfn.STOCKHISTORY("XIDX:" &amp; $C$1, D3, , 0, 0, 1), "Libur")</f>
        <v>1825</v>
      </c>
      <c r="E2" s="2" t="str">
        <f ca="1">IFERROR(_xlfn.STOCKHISTORY("XIDX:" &amp; $C$1, E3, , 0, 0, 1), "Libur")</f>
        <v>Libur</v>
      </c>
      <c r="H2" s="2" vm="88">
        <f ca="1">IFERROR(INDEX(D2:G2,COUNT(D2:G2)),"")</f>
        <v>1825</v>
      </c>
      <c r="I2" s="2" vm="87">
        <f t="shared" ref="I2:Q2" ca="1" si="0">IFERROR(_xlfn.STOCKHISTORY("XIDX:" &amp; $C$1, I1, , 0, 0, 1), "Libur")</f>
        <v>1750</v>
      </c>
      <c r="J2" s="2" vm="39">
        <f t="shared" ca="1" si="0"/>
        <v>1070</v>
      </c>
      <c r="K2" s="2" vm="89">
        <f t="shared" ca="1" si="0"/>
        <v>4050</v>
      </c>
      <c r="L2" s="2" vm="90">
        <f t="shared" ca="1" si="0"/>
        <v>8000</v>
      </c>
      <c r="M2" s="2" vm="91">
        <f t="shared" ca="1" si="0"/>
        <v>8950</v>
      </c>
      <c r="N2" s="2" vm="92">
        <f t="shared" ca="1" si="0"/>
        <v>2310</v>
      </c>
      <c r="O2" s="2" vm="93">
        <f t="shared" ca="1" si="0"/>
        <v>3000</v>
      </c>
      <c r="P2" s="2" vm="94">
        <f t="shared" ca="1" si="0"/>
        <v>2280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539799392355</v>
      </c>
      <c r="E4" s="2">
        <f>IFERROR(INDEX(E51:E500,MATCH($C$4,$C$51:$C$500,0)),"")</f>
        <v>689784170646</v>
      </c>
      <c r="H4" s="2">
        <f>IFERROR(SUM(D4:G4)*(4/MAX(1,COUNT(D4:G4))),"")</f>
        <v>2459167126002</v>
      </c>
      <c r="I4" s="2">
        <f t="shared" ref="I4:Q4" si="1">IFERROR(INDEX(I51:I500,MATCH($C$4,$C$51:$C$500,0)),"")</f>
        <v>4069974238531</v>
      </c>
      <c r="J4" s="2">
        <f t="shared" si="1"/>
        <v>6074313841805</v>
      </c>
      <c r="K4" s="2">
        <f t="shared" si="1"/>
        <v>9526101865748</v>
      </c>
      <c r="L4" s="2">
        <f t="shared" si="1"/>
        <v>9836622374855</v>
      </c>
      <c r="M4" s="2">
        <f t="shared" si="1"/>
        <v>8885891410028</v>
      </c>
      <c r="N4" s="2">
        <f t="shared" si="1"/>
        <v>7597266302278</v>
      </c>
      <c r="O4" s="2">
        <f t="shared" si="1"/>
        <v>6153637893298</v>
      </c>
      <c r="P4" s="2">
        <f t="shared" si="1"/>
        <v>2489674657427</v>
      </c>
      <c r="Q4" s="2">
        <f t="shared" si="1"/>
        <v>1314481033645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-11009587926</v>
      </c>
      <c r="E5" s="2">
        <f>IFERROR(INDEX(E51:E500,MATCH($C$5,$C$51:$C$500,0)),"")</f>
        <v>-8986501440</v>
      </c>
      <c r="H5" s="2">
        <f>IFERROR(SUM(D5:G5)*(4/MAX(1,COUNT(D5:G5))),"")</f>
        <v>-39992178732</v>
      </c>
      <c r="I5" s="2">
        <f t="shared" ref="I5:Q5" si="2">IFERROR(INDEX(I51:I500,MATCH($C$5,$C$51:$C$500,0)),"")</f>
        <v>6538123117</v>
      </c>
      <c r="J5" s="2">
        <f t="shared" si="2"/>
        <v>-69225854856</v>
      </c>
      <c r="K5" s="2">
        <f t="shared" si="2"/>
        <v>-277380000155</v>
      </c>
      <c r="L5" s="2">
        <f t="shared" si="2"/>
        <v>23448511234</v>
      </c>
      <c r="M5" s="2">
        <f t="shared" si="2"/>
        <v>162053302596</v>
      </c>
      <c r="N5" s="2">
        <f t="shared" si="2"/>
        <v>23991187376</v>
      </c>
      <c r="O5" s="2">
        <f t="shared" si="2"/>
        <v>35453088662</v>
      </c>
      <c r="P5" s="2">
        <f t="shared" si="2"/>
        <v>15922053636</v>
      </c>
      <c r="Q5" s="2">
        <f t="shared" si="2"/>
        <v>62150492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704846868656</v>
      </c>
      <c r="E6" s="2">
        <f>IFERROR(INDEX(E51:E500,MATCH($C$6,$C$51:$C$500,0)),"")</f>
        <v>734533220622</v>
      </c>
      <c r="H6" s="2">
        <f>IFERROR(INDEX(D6:G6,COUNT(D6:G6)),"")</f>
        <v>734533220622</v>
      </c>
      <c r="I6" s="2">
        <f t="shared" ref="I6:Q6" si="3">IFERROR(INDEX(I51:I500,MATCH($C$6,$C$51:$C$500,0)),"")</f>
        <v>750615327088</v>
      </c>
      <c r="J6" s="2">
        <f t="shared" si="3"/>
        <v>749152651661</v>
      </c>
      <c r="K6" s="2">
        <f t="shared" si="3"/>
        <v>892017506507</v>
      </c>
      <c r="L6" s="2">
        <f t="shared" si="3"/>
        <v>1373523298638</v>
      </c>
      <c r="M6" s="2">
        <f t="shared" si="3"/>
        <v>1387195795764</v>
      </c>
      <c r="N6" s="2">
        <f t="shared" si="3"/>
        <v>994375768619</v>
      </c>
      <c r="O6" s="2">
        <f t="shared" si="3"/>
        <v>1057267281489</v>
      </c>
      <c r="P6" s="2">
        <f t="shared" si="3"/>
        <v>412622208487</v>
      </c>
      <c r="Q6" s="2">
        <f t="shared" si="3"/>
        <v>19932007111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0.67</v>
      </c>
      <c r="E7" s="3">
        <f>IFERROR(INDEX(E51:E500,MATCH($C$7,$C$51:$C$500,0))/1000000000,"")</f>
        <v>0.67</v>
      </c>
      <c r="H7" s="3">
        <f>IFERROR(INDEX(D7:G7,COUNT(D7:G7)),"")</f>
        <v>0.67</v>
      </c>
      <c r="I7" s="3">
        <f t="shared" ref="I7:Q7" si="4">IFERROR(INDEX(I51:I500,MATCH($C$7,$C$51:$C$500,0))/1000000000,"")</f>
        <v>0.67</v>
      </c>
      <c r="J7" s="3">
        <f t="shared" si="4"/>
        <v>0.67</v>
      </c>
      <c r="K7" s="3">
        <f t="shared" si="4"/>
        <v>0.67</v>
      </c>
      <c r="L7" s="3">
        <f t="shared" si="4"/>
        <v>0.67</v>
      </c>
      <c r="M7" s="3">
        <f t="shared" si="4"/>
        <v>0.67</v>
      </c>
      <c r="N7" s="3">
        <f t="shared" si="4"/>
        <v>0.67</v>
      </c>
      <c r="O7" s="3">
        <f t="shared" si="4"/>
        <v>0.67</v>
      </c>
      <c r="P7" s="3">
        <f t="shared" si="4"/>
        <v>0.67</v>
      </c>
      <c r="Q7" s="3">
        <f t="shared" si="4"/>
        <v>0.2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-34000000000</v>
      </c>
      <c r="E8" s="2">
        <f>IFERROR(INDEX(E51:E500,MATCH("Free cash flow (Quarter)",$C$51:$C$500,0)),"")</f>
        <v>-94000000000</v>
      </c>
      <c r="H8" s="2">
        <f>IFERROR(INDEX(D8:G8,COUNT(D8:G8)),"")</f>
        <v>-94000000000</v>
      </c>
      <c r="I8" s="2">
        <f t="shared" ref="I8:Q8" si="5">IFERROR(INDEX(I51:I500,MATCH($C$8,$C$51:$C$500,0)),"")</f>
        <v>-11000000000</v>
      </c>
      <c r="J8" s="2">
        <f t="shared" si="5"/>
        <v>-81000000000</v>
      </c>
      <c r="K8" s="2">
        <f t="shared" si="5"/>
        <v>30000000000</v>
      </c>
      <c r="L8" s="2">
        <f t="shared" si="5"/>
        <v>-79000000000</v>
      </c>
      <c r="M8" s="2">
        <f t="shared" si="5"/>
        <v>246000000000</v>
      </c>
      <c r="N8" s="2">
        <f t="shared" si="5"/>
        <v>-180000000000</v>
      </c>
      <c r="O8" s="2">
        <f t="shared" si="5"/>
        <v>-197000000000</v>
      </c>
      <c r="P8" s="2">
        <f t="shared" si="5"/>
        <v>-129000000000</v>
      </c>
      <c r="Q8" s="2">
        <f t="shared" si="5"/>
        <v>-24000000000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-51.71</v>
      </c>
      <c r="E9" s="3">
        <f>IFERROR(INDEX(E51:E500,MATCH("Free cash flow per share (Quarter)",$C$51:$C$500,0)),"")</f>
        <v>-141.58000000000001</v>
      </c>
      <c r="H9" s="3">
        <f>IFERROR(INDEX(D9:G9,COUNT(D9:G9)),"")</f>
        <v>-141.58000000000001</v>
      </c>
      <c r="I9" s="3">
        <f t="shared" ref="I9:Q9" si="6">IFERROR(INDEX(I51:I500,MATCH($C$9,$C$51:$C$500,0)),"")</f>
        <v>-16.89</v>
      </c>
      <c r="J9" s="3">
        <f t="shared" si="6"/>
        <v>-121.64</v>
      </c>
      <c r="K9" s="3">
        <f t="shared" si="6"/>
        <v>45.25</v>
      </c>
      <c r="L9" s="3">
        <f t="shared" si="6"/>
        <v>-118.28</v>
      </c>
      <c r="M9" s="3">
        <f t="shared" si="6"/>
        <v>369.75</v>
      </c>
      <c r="N9" s="3">
        <f t="shared" si="6"/>
        <v>-269.70999999999998</v>
      </c>
      <c r="O9" s="3">
        <f t="shared" si="6"/>
        <v>-296.22000000000003</v>
      </c>
      <c r="P9" s="3">
        <f t="shared" si="6"/>
        <v>-193.49</v>
      </c>
      <c r="Q9" s="3">
        <f t="shared" si="6"/>
        <v>-119.34</v>
      </c>
    </row>
    <row r="10" spans="1:17" ht="15.5" x14ac:dyDescent="0.35">
      <c r="C10" t="s">
        <v>18</v>
      </c>
      <c r="D10" s="3">
        <f ca="1">IFERROR(IF(D9=0,"",D2/D9),"")</f>
        <v>-35.292980081222197</v>
      </c>
      <c r="E10" s="3" t="str">
        <f ca="1">IFERROR(IF(E9=0,"",E2/E9),"")</f>
        <v/>
      </c>
      <c r="I10" s="3">
        <f t="shared" ref="I10:Q10" ca="1" si="7">IFERROR(IF(I9=0,"",I2/I9),"")</f>
        <v>-103.61160449970396</v>
      </c>
      <c r="J10" s="3">
        <f t="shared" ca="1" si="7"/>
        <v>-8.7964485366655705</v>
      </c>
      <c r="K10" s="3">
        <f t="shared" ca="1" si="7"/>
        <v>89.502762430939228</v>
      </c>
      <c r="L10" s="3">
        <f t="shared" ca="1" si="7"/>
        <v>-67.63611768684477</v>
      </c>
      <c r="M10" s="3">
        <f t="shared" ca="1" si="7"/>
        <v>24.20554428668019</v>
      </c>
      <c r="N10" s="3">
        <f t="shared" ca="1" si="7"/>
        <v>-8.5647547365689078</v>
      </c>
      <c r="O10" s="3">
        <f t="shared" ca="1" si="7"/>
        <v>-10.127607859023698</v>
      </c>
      <c r="P10" s="3">
        <f t="shared" ca="1" si="7"/>
        <v>-11.783554705669543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108705901685</v>
      </c>
      <c r="E11" s="2">
        <f>IFERROR(INDEX(E51:E500,MATCH($C$11,$C$51:$C$500,0)),"")</f>
        <v>113838963269</v>
      </c>
      <c r="H11" s="2">
        <f>IFERROR(INDEX(D11:G11,COUNT(D11:G11)),"")</f>
        <v>113838963269</v>
      </c>
      <c r="I11" s="2">
        <f t="shared" ref="I11:Q11" si="8">IFERROR(INDEX(I51:I500,MATCH($C$11,$C$51:$C$500,0)),"")</f>
        <v>145763350249</v>
      </c>
      <c r="J11" s="2">
        <f t="shared" si="8"/>
        <v>169397604340</v>
      </c>
      <c r="K11" s="2">
        <f t="shared" si="8"/>
        <v>226754230672</v>
      </c>
      <c r="L11" s="2">
        <f t="shared" si="8"/>
        <v>233254914066</v>
      </c>
      <c r="M11" s="2">
        <f t="shared" si="8"/>
        <v>317202772811</v>
      </c>
      <c r="N11" s="2">
        <f t="shared" si="8"/>
        <v>266532948429</v>
      </c>
      <c r="O11" s="2">
        <f t="shared" si="8"/>
        <v>465146929177</v>
      </c>
      <c r="P11" s="2">
        <f t="shared" si="8"/>
        <v>42884489640</v>
      </c>
      <c r="Q11" s="2">
        <f t="shared" si="8"/>
        <v>3110851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7000000000</v>
      </c>
      <c r="E12" s="2">
        <f>IFERROR(INDEX(E51:E500,MATCH("Net Debt (Quarter)",$C$51:$C$500,0)),"")</f>
        <v>-43000000000</v>
      </c>
      <c r="H12" s="2">
        <f>IFERROR(INDEX(D12:G12,COUNT(D12:G12)),"")</f>
        <v>-43000000000</v>
      </c>
      <c r="I12" s="2">
        <f t="shared" ref="I12:Q12" si="9">IFERROR(INDEX(I51:I500,MATCH($C$12,$C$51:$C$500,0)),"")</f>
        <v>-117000000000</v>
      </c>
      <c r="J12" s="2">
        <f t="shared" si="9"/>
        <v>-161000000000</v>
      </c>
      <c r="K12" s="2">
        <f t="shared" si="9"/>
        <v>-197000000000</v>
      </c>
      <c r="L12" s="2">
        <f t="shared" si="9"/>
        <v>-192000000000</v>
      </c>
      <c r="M12" s="2">
        <f t="shared" si="9"/>
        <v>-260000000000</v>
      </c>
      <c r="N12" s="2">
        <f t="shared" si="9"/>
        <v>-192000000000</v>
      </c>
      <c r="O12" s="2">
        <f t="shared" si="9"/>
        <v>-461000000000</v>
      </c>
      <c r="P12" s="2">
        <f t="shared" si="9"/>
        <v>22000000000</v>
      </c>
      <c r="Q12" s="2">
        <f t="shared" si="9"/>
        <v>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116000000000</v>
      </c>
      <c r="E13" s="2">
        <f>IFERROR(INDEX(E51:E500,MATCH("Total Debt (Quarter)",$C$51:$C$500,0)),"")</f>
        <v>71000000000</v>
      </c>
      <c r="H13" s="2">
        <f>IFERROR(INDEX(D13:G13,COUNT(D13:G13)),"")</f>
        <v>71000000000</v>
      </c>
      <c r="I13" s="2">
        <f t="shared" ref="I13:Q13" si="10">IFERROR(INDEX(I51:I500,MATCH($C$13,$C$51:$C$500,0)),"")</f>
        <v>29000000000</v>
      </c>
      <c r="J13" s="2">
        <f t="shared" si="10"/>
        <v>8000000000</v>
      </c>
      <c r="K13" s="2">
        <f t="shared" si="10"/>
        <v>30000000000</v>
      </c>
      <c r="L13" s="2">
        <f t="shared" si="10"/>
        <v>41000000000</v>
      </c>
      <c r="M13" s="2">
        <f t="shared" si="10"/>
        <v>57000000000</v>
      </c>
      <c r="N13" s="2">
        <f t="shared" si="10"/>
        <v>74000000000</v>
      </c>
      <c r="O13" s="2">
        <f t="shared" si="10"/>
        <v>4000000000</v>
      </c>
      <c r="P13" s="2">
        <f t="shared" si="10"/>
        <v>65000000000</v>
      </c>
      <c r="Q13" s="2">
        <f t="shared" si="10"/>
        <v>0</v>
      </c>
    </row>
    <row r="14" spans="1:17" ht="15.5" x14ac:dyDescent="0.35">
      <c r="C14" t="s">
        <v>27</v>
      </c>
      <c r="D14" s="2">
        <f>IFERROR(INDEX(D51:D500,MATCH($C$14,$C$51:$C$500,0)),"")</f>
        <v>-4287327873</v>
      </c>
      <c r="E14" s="2">
        <f>IFERROR(INDEX(E51:E500,MATCH($C$14,$C$51:$C$500,0)),"")</f>
        <v>-1109803993</v>
      </c>
      <c r="H14" s="2">
        <f>IFERROR(SUM(D14:G14)*(4/MAX(1,COUNT(D14:G14))),"")</f>
        <v>-10794263732</v>
      </c>
      <c r="I14" s="2">
        <f t="shared" ref="I14:Q14" si="11">IFERROR(INDEX(I51:I500,MATCH($C$14,$C$51:$C$500,0)),"")</f>
        <v>-7376105537</v>
      </c>
      <c r="J14" s="2">
        <f t="shared" si="11"/>
        <v>-11457280363</v>
      </c>
      <c r="K14" s="2">
        <f t="shared" si="11"/>
        <v>-8466935069</v>
      </c>
      <c r="L14" s="2">
        <f t="shared" si="11"/>
        <v>-11405463800</v>
      </c>
      <c r="M14" s="2">
        <f t="shared" si="11"/>
        <v>-11140309170</v>
      </c>
      <c r="N14" s="2">
        <f t="shared" si="11"/>
        <v>-9195685657</v>
      </c>
      <c r="O14" s="2">
        <f t="shared" si="11"/>
        <v>-2643400738</v>
      </c>
      <c r="P14" s="2">
        <f t="shared" si="11"/>
        <v>-204912210</v>
      </c>
      <c r="Q14" s="2">
        <f t="shared" si="11"/>
        <v>0</v>
      </c>
    </row>
    <row r="15" spans="1:17" ht="15.5" x14ac:dyDescent="0.35">
      <c r="C15" t="s">
        <v>28</v>
      </c>
      <c r="D15" s="2">
        <f>IFERROR(INDEX(D51:D500,MATCH($C$15,$C$51:$C$500,0)),"")</f>
        <v>129246565</v>
      </c>
      <c r="E15" s="2">
        <f>IFERROR(INDEX(E51:E500,MATCH($C$15,$C$51:$C$500,0)),"")</f>
        <v>-2920491011</v>
      </c>
      <c r="H15" s="2">
        <f>IFERROR(SUM(D15:G15)*(4/MAX(1,COUNT(D15:G15))),"")</f>
        <v>-5582488892</v>
      </c>
      <c r="I15" s="2">
        <f t="shared" ref="I15:Q15" si="12">IFERROR(INDEX(I51:I500,MATCH($C$15,$C$51:$C$500,0)),"")</f>
        <v>-11375209845</v>
      </c>
      <c r="J15" s="2">
        <f t="shared" si="12"/>
        <v>-407737313</v>
      </c>
      <c r="K15" s="2">
        <f t="shared" si="12"/>
        <v>-6965222081</v>
      </c>
      <c r="L15" s="2">
        <f t="shared" si="12"/>
        <v>-7788573984</v>
      </c>
      <c r="M15" s="2">
        <f t="shared" si="12"/>
        <v>-10012191692</v>
      </c>
      <c r="N15" s="2">
        <f t="shared" si="12"/>
        <v>-12403441058</v>
      </c>
      <c r="O15" s="2">
        <f t="shared" si="12"/>
        <v>-17351928945</v>
      </c>
      <c r="P15" s="2">
        <f t="shared" si="12"/>
        <v>-6048753550</v>
      </c>
      <c r="Q15" s="2">
        <f t="shared" si="12"/>
        <v>-764697500</v>
      </c>
    </row>
    <row r="16" spans="1:17" ht="15.5" x14ac:dyDescent="0.35">
      <c r="C16" t="s">
        <v>29</v>
      </c>
      <c r="D16" s="2">
        <f>IFERROR(INDEX(D51:D500,MATCH($C$16,$C$51:$C$500,0)),"")</f>
        <v>-34712559638</v>
      </c>
      <c r="E16" s="2">
        <f>IFERROR(INDEX(E51:E500,MATCH($C$16,$C$51:$C$500,0)),"")</f>
        <v>-13270923514</v>
      </c>
      <c r="H16" s="2">
        <f>IFERROR(SUM(D16:G16)*(4/MAX(1,COUNT(D16:G16))),"")</f>
        <v>-95966966304</v>
      </c>
      <c r="I16" s="2">
        <f t="shared" ref="I16:Q16" si="13">IFERROR(INDEX(I51:I500,MATCH($C$16,$C$51:$C$500,0)),"")</f>
        <v>19879059947</v>
      </c>
      <c r="J16" s="2">
        <f t="shared" si="13"/>
        <v>-146681428405</v>
      </c>
      <c r="K16" s="2">
        <f t="shared" si="13"/>
        <v>-470792267093</v>
      </c>
      <c r="L16" s="2">
        <f t="shared" si="13"/>
        <v>31113031486</v>
      </c>
      <c r="M16" s="2">
        <f t="shared" si="13"/>
        <v>348595172271</v>
      </c>
      <c r="N16" s="2">
        <f t="shared" si="13"/>
        <v>66713992328</v>
      </c>
      <c r="O16" s="2">
        <f t="shared" si="13"/>
        <v>74588825391</v>
      </c>
      <c r="P16" s="2">
        <f t="shared" si="13"/>
        <v>28079889576</v>
      </c>
      <c r="Q16" s="2">
        <f t="shared" si="13"/>
        <v>3056074563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1222750000000</v>
      </c>
      <c r="E20" s="2" t="str">
        <f ca="1">IFERROR(E21*E2,"")</f>
        <v/>
      </c>
      <c r="H20" s="2">
        <f t="shared" ref="H20:Q20" ca="1" si="14">IFERROR(H21*H2,"")</f>
        <v>1222750000000</v>
      </c>
      <c r="I20" s="2">
        <f t="shared" ca="1" si="14"/>
        <v>1172500000000</v>
      </c>
      <c r="J20" s="2">
        <f t="shared" ca="1" si="14"/>
        <v>716900000000</v>
      </c>
      <c r="K20" s="2">
        <f t="shared" ca="1" si="14"/>
        <v>2713500000000</v>
      </c>
      <c r="L20" s="2">
        <f t="shared" ca="1" si="14"/>
        <v>5360000000000</v>
      </c>
      <c r="M20" s="2">
        <f t="shared" ca="1" si="14"/>
        <v>5996500000000</v>
      </c>
      <c r="N20" s="2">
        <f t="shared" ca="1" si="14"/>
        <v>1547700000000</v>
      </c>
      <c r="O20" s="2">
        <f t="shared" ca="1" si="14"/>
        <v>2010000000000</v>
      </c>
      <c r="P20" s="2">
        <f t="shared" ca="1" si="14"/>
        <v>1527600000000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670000000</v>
      </c>
      <c r="E21" s="2">
        <f>IFERROR(INDEX(E51:E500,MATCH($C$7,$C$51:$C$500,0)),"")</f>
        <v>670000000</v>
      </c>
      <c r="H21" s="2">
        <f>IFERROR(INDEX(D21:G21,COUNT(D21:G21)),"")</f>
        <v>670000000</v>
      </c>
      <c r="I21" s="2">
        <f t="shared" ref="I21:Q21" si="15">IFERROR(INDEX(I51:I500,MATCH($C$7,$C$51:$C$500,0)),"")</f>
        <v>670000000</v>
      </c>
      <c r="J21" s="2">
        <f t="shared" si="15"/>
        <v>670000000</v>
      </c>
      <c r="K21" s="2">
        <f t="shared" si="15"/>
        <v>670000000</v>
      </c>
      <c r="L21" s="2">
        <f t="shared" si="15"/>
        <v>670000000</v>
      </c>
      <c r="M21" s="2">
        <f t="shared" si="15"/>
        <v>670000000</v>
      </c>
      <c r="N21" s="2">
        <f t="shared" si="15"/>
        <v>670000000</v>
      </c>
      <c r="O21" s="2">
        <f t="shared" si="15"/>
        <v>670000000</v>
      </c>
      <c r="P21" s="2">
        <f t="shared" si="15"/>
        <v>670000000</v>
      </c>
      <c r="Q21" s="2">
        <f t="shared" si="15"/>
        <v>200000000</v>
      </c>
    </row>
    <row r="23" spans="1:17" ht="15.5" x14ac:dyDescent="0.35">
      <c r="B23" t="s">
        <v>45</v>
      </c>
      <c r="C23" t="s">
        <v>46</v>
      </c>
      <c r="D23" s="3">
        <f>IFERROR(D5/D6*100,"")</f>
        <v>-1.5619829519840318</v>
      </c>
      <c r="E23" s="3">
        <f>IFERROR(E5/E6*100,"")</f>
        <v>-1.2234302258501342</v>
      </c>
      <c r="H23" s="3">
        <f t="shared" ref="H23:Q23" si="16">IFERROR(H5/H6*100,"")</f>
        <v>-5.4445704577030254</v>
      </c>
      <c r="I23" s="3">
        <f t="shared" si="16"/>
        <v>0.87103512026120522</v>
      </c>
      <c r="J23" s="3">
        <f t="shared" si="16"/>
        <v>-9.2405539381746031</v>
      </c>
      <c r="K23" s="3">
        <f t="shared" si="16"/>
        <v>-31.095802283205899</v>
      </c>
      <c r="L23" s="3">
        <f t="shared" si="16"/>
        <v>1.7071797221970524</v>
      </c>
      <c r="M23" s="3">
        <f t="shared" si="16"/>
        <v>11.682078556671874</v>
      </c>
      <c r="N23" s="3">
        <f t="shared" si="16"/>
        <v>2.412688254594058</v>
      </c>
      <c r="O23" s="3">
        <f t="shared" si="16"/>
        <v>3.3532758728776439</v>
      </c>
      <c r="P23" s="3">
        <f t="shared" si="16"/>
        <v>3.8587485861177626</v>
      </c>
      <c r="Q23" s="3">
        <f t="shared" si="16"/>
        <v>0.31181251167475565</v>
      </c>
    </row>
    <row r="24" spans="1:17" ht="15.5" x14ac:dyDescent="0.35">
      <c r="C24" t="s">
        <v>47</v>
      </c>
      <c r="D24" s="4" t="str">
        <f>IFERROR(_xlfn.RRI(5,I23,D23),"")</f>
        <v/>
      </c>
      <c r="E24" s="4">
        <f>IFERROR(_xlfn.RRI(5,J23,E23),"")</f>
        <v>-0.33261530952618679</v>
      </c>
      <c r="H24" s="4" t="str">
        <f t="shared" ref="H24:Q24" si="17">IFERROR(_xlfn.RRI(5,M23,H23),"")</f>
        <v/>
      </c>
      <c r="I24" s="4">
        <f t="shared" si="17"/>
        <v>-0.18434427042245249</v>
      </c>
      <c r="J24" s="4" t="str">
        <f t="shared" si="17"/>
        <v/>
      </c>
      <c r="K24" s="4" t="str">
        <f t="shared" si="17"/>
        <v/>
      </c>
      <c r="L24" s="4">
        <f t="shared" si="17"/>
        <v>0.40500264299637667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8.4700000000000006</v>
      </c>
      <c r="J25" s="3">
        <f t="shared" si="18"/>
        <v>-105.4</v>
      </c>
      <c r="K25" s="3">
        <f t="shared" si="18"/>
        <v>-415.85</v>
      </c>
      <c r="L25" s="3">
        <f t="shared" si="18"/>
        <v>35.25</v>
      </c>
      <c r="M25" s="3">
        <f t="shared" si="18"/>
        <v>243.12</v>
      </c>
      <c r="N25" s="3">
        <f t="shared" si="18"/>
        <v>35.92</v>
      </c>
      <c r="O25" s="3">
        <f t="shared" si="18"/>
        <v>53.33</v>
      </c>
      <c r="P25" s="3">
        <f t="shared" si="18"/>
        <v>23.64</v>
      </c>
      <c r="Q25" s="3">
        <f t="shared" si="18"/>
        <v>0.32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-0.25095240065291025</v>
      </c>
      <c r="J26" s="4" t="str">
        <f t="shared" si="19"/>
        <v/>
      </c>
      <c r="K26" s="4" t="str">
        <f t="shared" si="19"/>
        <v/>
      </c>
      <c r="L26" s="4">
        <f t="shared" si="19"/>
        <v>1.5609543000591919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805.6707348582089</v>
      </c>
      <c r="E27" s="3">
        <f>IFERROR(E4/E21,"")</f>
        <v>1029.5286129044775</v>
      </c>
      <c r="H27" s="3">
        <f t="shared" ref="H27:Q27" si="20">IFERROR(H4/H21,"")</f>
        <v>3670.3986955253731</v>
      </c>
      <c r="I27" s="3">
        <f t="shared" si="20"/>
        <v>6074.5884157179107</v>
      </c>
      <c r="J27" s="3">
        <f t="shared" si="20"/>
        <v>9066.1400623955233</v>
      </c>
      <c r="K27" s="3">
        <f t="shared" si="20"/>
        <v>14218.062486191046</v>
      </c>
      <c r="L27" s="3">
        <f t="shared" si="20"/>
        <v>14681.525932619403</v>
      </c>
      <c r="M27" s="3">
        <f t="shared" si="20"/>
        <v>13262.524492579105</v>
      </c>
      <c r="N27" s="3">
        <f t="shared" si="20"/>
        <v>11339.203436235821</v>
      </c>
      <c r="O27" s="3">
        <f t="shared" si="20"/>
        <v>9184.5341691014928</v>
      </c>
      <c r="P27" s="3">
        <f t="shared" si="20"/>
        <v>3715.9323245179103</v>
      </c>
      <c r="Q27" s="3">
        <f t="shared" si="20"/>
        <v>6572.4051682250001</v>
      </c>
    </row>
    <row r="28" spans="1:17" ht="15.5" x14ac:dyDescent="0.35">
      <c r="C28" t="s">
        <v>52</v>
      </c>
      <c r="D28" s="4">
        <f>IFERROR(_xlfn.RRI(5,I27,D27),"")</f>
        <v>-0.33238183274752786</v>
      </c>
      <c r="E28" s="4">
        <f>IFERROR(_xlfn.RRI(5,J27,E27),"")</f>
        <v>-0.35279300959312898</v>
      </c>
      <c r="H28" s="4">
        <f t="shared" ref="H28:Q28" si="21">IFERROR(_xlfn.RRI(5,M27,H27),"")</f>
        <v>-0.22657642008199619</v>
      </c>
      <c r="I28" s="4">
        <f t="shared" si="21"/>
        <v>-0.11735338071031598</v>
      </c>
      <c r="J28" s="4">
        <f t="shared" si="21"/>
        <v>-2.5915160702492113E-3</v>
      </c>
      <c r="K28" s="4">
        <f t="shared" si="21"/>
        <v>0.30783972444458563</v>
      </c>
      <c r="L28" s="4">
        <f t="shared" si="21"/>
        <v>0.17438196624218838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-1.0803605313092979</v>
      </c>
      <c r="J29" s="4">
        <f t="shared" si="22"/>
        <v>-0.7465432247204522</v>
      </c>
      <c r="K29" s="4">
        <f t="shared" si="22"/>
        <v>-12.797163120567376</v>
      </c>
      <c r="L29" s="4">
        <f t="shared" si="22"/>
        <v>-0.85500987166831199</v>
      </c>
      <c r="M29" s="4">
        <f t="shared" si="22"/>
        <v>5.7683741648106901</v>
      </c>
      <c r="N29" s="4">
        <f t="shared" si="22"/>
        <v>-0.32645790361897614</v>
      </c>
      <c r="O29" s="4">
        <f t="shared" si="22"/>
        <v>1.2559221658206428</v>
      </c>
      <c r="P29" s="4">
        <f t="shared" si="22"/>
        <v>72.875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-0.39577820844153505</v>
      </c>
      <c r="I30" s="4">
        <f t="shared" si="23"/>
        <v>-0.32996971435351535</v>
      </c>
      <c r="J30" s="4">
        <f t="shared" si="23"/>
        <v>-0.36235052622670666</v>
      </c>
      <c r="K30" s="4">
        <f t="shared" si="23"/>
        <v>-3.1567798099149523E-2</v>
      </c>
      <c r="L30" s="4">
        <f t="shared" si="23"/>
        <v>0.1069933134400079</v>
      </c>
      <c r="M30" s="4">
        <f t="shared" si="23"/>
        <v>0.16961694594852006</v>
      </c>
      <c r="N30" s="4">
        <f t="shared" si="23"/>
        <v>0.23459755578927916</v>
      </c>
      <c r="O30" s="4">
        <f t="shared" si="23"/>
        <v>1.4716634661243613</v>
      </c>
      <c r="P30" s="4">
        <f t="shared" si="23"/>
        <v>-0.43461606072568609</v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393.62</v>
      </c>
      <c r="E32" s="3">
        <f>IFERROR(INDEX(E51:E500,MATCH($A$32,$C$51:$C$500,0)),"")</f>
        <v>410.15</v>
      </c>
      <c r="H32" s="3">
        <f>IFERROR(INDEX(D32:G32,COUNT(D32:G32)),"")</f>
        <v>410.15</v>
      </c>
      <c r="I32" s="3">
        <f t="shared" ref="I32:Q32" si="24">IFERROR(INDEX(I51:I500,MATCH($C$32,$C$51:$C$500,0)),"")</f>
        <v>423.63</v>
      </c>
      <c r="J32" s="3">
        <f t="shared" si="24"/>
        <v>416.14</v>
      </c>
      <c r="K32" s="3">
        <f t="shared" si="24"/>
        <v>518.59</v>
      </c>
      <c r="L32" s="3">
        <f t="shared" si="24"/>
        <v>930.91</v>
      </c>
      <c r="M32" s="3">
        <f t="shared" si="24"/>
        <v>928.66</v>
      </c>
      <c r="N32" s="3">
        <f t="shared" si="24"/>
        <v>689.9</v>
      </c>
      <c r="O32" s="3">
        <f t="shared" si="24"/>
        <v>730.38</v>
      </c>
      <c r="P32" s="3">
        <f t="shared" si="24"/>
        <v>548.26</v>
      </c>
      <c r="Q32" s="3">
        <f t="shared" si="24"/>
        <v>99.66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4.2699999999999996</v>
      </c>
      <c r="E33" s="3">
        <f>IFERROR(INDEX(E51:E500,MATCH($A$33,$C$51:$C$500,0)),"")</f>
        <v>4.45</v>
      </c>
      <c r="H33" s="3">
        <f>IFERROR(INDEX(D33:G33,COUNT(D33:G33)),"")</f>
        <v>4.45</v>
      </c>
      <c r="I33" s="3">
        <f t="shared" ref="I33:Q33" si="25">IFERROR(INDEX(I51:I500,MATCH($C$33,$C$51:$C$500,0)),"")</f>
        <v>4.13</v>
      </c>
      <c r="J33" s="3">
        <f t="shared" si="25"/>
        <v>2.57</v>
      </c>
      <c r="K33" s="3">
        <f t="shared" si="25"/>
        <v>7.81</v>
      </c>
      <c r="L33" s="3">
        <f t="shared" si="25"/>
        <v>8.59</v>
      </c>
      <c r="M33" s="3">
        <f t="shared" si="25"/>
        <v>9.64</v>
      </c>
      <c r="N33" s="3">
        <f t="shared" si="25"/>
        <v>3.35</v>
      </c>
      <c r="O33" s="3">
        <f t="shared" si="25"/>
        <v>4.1100000000000003</v>
      </c>
      <c r="P33" s="3">
        <f t="shared" si="25"/>
        <v>4.16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-89.7</v>
      </c>
      <c r="E34" s="3">
        <f>IFERROR(INDEX(E51:E500,MATCH($A$34,$C$51:$C$500,0)),"")</f>
        <v>-134.49</v>
      </c>
      <c r="H34" s="3">
        <f>IFERROR(INDEX(D34:G34,COUNT(D34:G34)),"")</f>
        <v>-134.49</v>
      </c>
      <c r="I34" s="3">
        <f t="shared" ref="I34:Q34" si="26">IFERROR(INDEX(I51:I500,MATCH($C$34,$C$51:$C$500,0)),"")</f>
        <v>206.61</v>
      </c>
      <c r="J34" s="3">
        <f t="shared" si="26"/>
        <v>-10.15</v>
      </c>
      <c r="K34" s="3">
        <f t="shared" si="26"/>
        <v>-9.74</v>
      </c>
      <c r="L34" s="3">
        <f t="shared" si="26"/>
        <v>226.95</v>
      </c>
      <c r="M34" s="3">
        <f t="shared" si="26"/>
        <v>36.81</v>
      </c>
      <c r="N34" s="3">
        <f t="shared" si="26"/>
        <v>64.31</v>
      </c>
      <c r="O34" s="3">
        <f t="shared" si="26"/>
        <v>56.25</v>
      </c>
      <c r="P34" s="3">
        <f t="shared" si="26"/>
        <v>96.45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2.0699999999999998</v>
      </c>
      <c r="E35" s="3">
        <f>IFERROR(INDEX(E51:E500,MATCH($A$35,$C$51:$C$500,0)),"")</f>
        <v>1.76</v>
      </c>
      <c r="H35" s="3">
        <f>IFERROR(INDEX(D35:G35,COUNT(D35:G35)),"")</f>
        <v>1.76</v>
      </c>
      <c r="I35" s="3">
        <f t="shared" ref="I35:Q35" si="27">IFERROR(INDEX(I51:I500,MATCH($C$35,$C$51:$C$500,0)),"")</f>
        <v>0.28999999999999998</v>
      </c>
      <c r="J35" s="3">
        <f t="shared" si="27"/>
        <v>0.12</v>
      </c>
      <c r="K35" s="3">
        <f t="shared" si="27"/>
        <v>0.28000000000000003</v>
      </c>
      <c r="L35" s="3">
        <f t="shared" si="27"/>
        <v>0.54</v>
      </c>
      <c r="M35" s="3">
        <f t="shared" si="27"/>
        <v>0.67</v>
      </c>
      <c r="N35" s="3">
        <f t="shared" si="27"/>
        <v>0.2</v>
      </c>
      <c r="O35" s="3">
        <f t="shared" si="27"/>
        <v>0.33</v>
      </c>
      <c r="P35" s="3">
        <f t="shared" si="27"/>
        <v>0.61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539799392355</v>
      </c>
      <c r="E51" s="5">
        <v>689784170646</v>
      </c>
      <c r="F51" s="5">
        <v>999984740447</v>
      </c>
      <c r="G51" s="5">
        <v>934528814691</v>
      </c>
      <c r="I51" s="5">
        <v>4069974238531</v>
      </c>
      <c r="J51" s="5">
        <v>6074313841805</v>
      </c>
      <c r="K51" s="5">
        <v>9526101865748</v>
      </c>
      <c r="L51" s="5">
        <v>9836622374855</v>
      </c>
      <c r="M51" s="5">
        <v>8885891410028</v>
      </c>
      <c r="N51" s="5">
        <v>7597266302278</v>
      </c>
      <c r="O51" s="5">
        <v>6153637893298</v>
      </c>
      <c r="P51" s="5">
        <v>2489674657427</v>
      </c>
      <c r="Q51" s="5">
        <v>1314481033645</v>
      </c>
    </row>
    <row r="52" spans="2:17" ht="15.5" x14ac:dyDescent="0.35">
      <c r="C52" t="s">
        <v>211</v>
      </c>
      <c r="D52" s="5">
        <v>-518937724315</v>
      </c>
      <c r="E52" s="5">
        <v>-654446123611</v>
      </c>
      <c r="F52" s="5">
        <v>-954070383075</v>
      </c>
      <c r="G52" s="5">
        <v>-904154504931</v>
      </c>
      <c r="I52" s="5">
        <v>-3929996861304</v>
      </c>
      <c r="J52" s="5">
        <v>-5943770428505</v>
      </c>
      <c r="K52" s="5">
        <v>-9389334011193</v>
      </c>
      <c r="L52" s="5">
        <v>-9711958804181</v>
      </c>
      <c r="M52" s="5">
        <v>-8765234833769</v>
      </c>
      <c r="N52" s="5">
        <v>-7493529427508</v>
      </c>
      <c r="O52" s="5">
        <v>-6044380434832</v>
      </c>
      <c r="P52" s="5">
        <v>-2446994647355</v>
      </c>
      <c r="Q52" s="5">
        <v>-1307200511333</v>
      </c>
    </row>
    <row r="53" spans="2:17" ht="15.5" x14ac:dyDescent="0.35">
      <c r="C53" t="s">
        <v>212</v>
      </c>
      <c r="D53" s="5">
        <v>20861668040</v>
      </c>
      <c r="E53" s="5">
        <v>35338047035</v>
      </c>
      <c r="F53" s="5">
        <v>45914357372</v>
      </c>
      <c r="G53" s="5">
        <v>30374309760</v>
      </c>
      <c r="I53" s="5">
        <v>139977377227</v>
      </c>
      <c r="J53" s="5">
        <v>130543413300</v>
      </c>
      <c r="K53" s="5">
        <v>136767854555</v>
      </c>
      <c r="L53" s="5">
        <v>124663570674</v>
      </c>
      <c r="M53" s="5">
        <v>120656576259</v>
      </c>
      <c r="N53" s="5">
        <v>103736874770</v>
      </c>
      <c r="O53" s="5">
        <v>109257458466</v>
      </c>
      <c r="P53" s="5">
        <v>42680010072</v>
      </c>
      <c r="Q53" s="5">
        <v>7280522312</v>
      </c>
    </row>
    <row r="54" spans="2:17" ht="15.5" x14ac:dyDescent="0.35">
      <c r="C54" t="s">
        <v>82</v>
      </c>
      <c r="D54" s="5">
        <v>-33856027062</v>
      </c>
      <c r="E54" s="5">
        <v>-30194408895</v>
      </c>
      <c r="F54" s="5">
        <v>-29285102718</v>
      </c>
      <c r="G54" s="5">
        <v>-35601565987</v>
      </c>
      <c r="I54" s="5">
        <v>-131490393481</v>
      </c>
      <c r="J54" s="5">
        <v>-141754771348</v>
      </c>
      <c r="K54" s="5">
        <v>-118302868693</v>
      </c>
      <c r="L54" s="5">
        <v>-98659948934</v>
      </c>
      <c r="M54" s="5">
        <v>-61148196762</v>
      </c>
      <c r="N54" s="5">
        <v>-42891559871</v>
      </c>
      <c r="O54" s="5">
        <v>-44433957951</v>
      </c>
      <c r="P54" s="5">
        <v>-26803779804</v>
      </c>
      <c r="Q54" s="5">
        <v>-4121357408</v>
      </c>
    </row>
    <row r="55" spans="2:17" ht="15.5" x14ac:dyDescent="0.35">
      <c r="C55" t="s">
        <v>213</v>
      </c>
      <c r="D55" s="5">
        <v>-28304475131</v>
      </c>
      <c r="E55" s="5">
        <v>-25655581442</v>
      </c>
      <c r="F55" s="5">
        <v>-23700803533</v>
      </c>
      <c r="G55" s="5">
        <v>-30343209986</v>
      </c>
      <c r="I55" s="5">
        <v>-109430141928</v>
      </c>
      <c r="J55" s="5">
        <v>-106811579701</v>
      </c>
      <c r="K55" s="5">
        <v>-92262005347</v>
      </c>
      <c r="L55" s="5">
        <v>-72272683069</v>
      </c>
      <c r="M55" s="5">
        <v>-47431877548</v>
      </c>
      <c r="N55" s="5">
        <v>-37224754145</v>
      </c>
      <c r="O55" s="5">
        <v>-38189412422</v>
      </c>
      <c r="P55" s="5">
        <v>-5740299477</v>
      </c>
      <c r="Q55" s="5">
        <v>-1179676382</v>
      </c>
    </row>
    <row r="56" spans="2:17" ht="15.5" x14ac:dyDescent="0.35">
      <c r="C56" t="s">
        <v>284</v>
      </c>
      <c r="D56" s="5">
        <v>-5551551931</v>
      </c>
      <c r="E56" s="5">
        <v>-4538827453</v>
      </c>
      <c r="F56" s="5">
        <v>-5584299185</v>
      </c>
      <c r="G56" s="5">
        <v>-5258356001</v>
      </c>
      <c r="I56" s="5">
        <v>-22060251553</v>
      </c>
      <c r="J56" s="5">
        <v>-34943191647</v>
      </c>
      <c r="K56" s="5">
        <v>-26040863346</v>
      </c>
      <c r="L56" s="5">
        <v>-26387265865</v>
      </c>
      <c r="M56" s="5">
        <v>-13716319214</v>
      </c>
      <c r="N56" s="5">
        <v>-5666805726</v>
      </c>
      <c r="O56" s="5">
        <v>-6244545529</v>
      </c>
      <c r="P56" s="5">
        <v>-21063480327</v>
      </c>
      <c r="Q56" s="5">
        <v>-2941681026</v>
      </c>
    </row>
    <row r="57" spans="2:17" ht="15.5" x14ac:dyDescent="0.35">
      <c r="C57" t="s">
        <v>89</v>
      </c>
      <c r="D57" s="5">
        <v>-12994359022</v>
      </c>
      <c r="E57" s="5">
        <v>5143638140</v>
      </c>
      <c r="F57" s="5">
        <v>16629254654</v>
      </c>
      <c r="G57" s="5">
        <v>-5227256227</v>
      </c>
      <c r="I57" s="5">
        <v>8486983746</v>
      </c>
      <c r="J57" s="5">
        <v>-11211358048</v>
      </c>
      <c r="K57" s="5">
        <v>18464985862</v>
      </c>
      <c r="L57" s="5">
        <v>26003621740</v>
      </c>
      <c r="M57" s="5">
        <v>59508379497</v>
      </c>
      <c r="N57" s="5">
        <v>60845314899</v>
      </c>
      <c r="O57" s="5">
        <v>64823500515</v>
      </c>
      <c r="P57" s="5">
        <v>15876230268</v>
      </c>
      <c r="Q57" s="5">
        <v>3159164904</v>
      </c>
    </row>
    <row r="58" spans="2:17" ht="15.5" x14ac:dyDescent="0.35">
      <c r="C58" t="s">
        <v>90</v>
      </c>
      <c r="D58" s="5">
        <v>-21718200616</v>
      </c>
      <c r="E58" s="5">
        <v>-18414561654</v>
      </c>
      <c r="F58" s="5">
        <v>13826252359</v>
      </c>
      <c r="G58" s="5">
        <v>-1227442654</v>
      </c>
      <c r="I58" s="5">
        <v>11381017243</v>
      </c>
      <c r="J58" s="5">
        <v>-135829825915</v>
      </c>
      <c r="K58" s="5">
        <v>-489257252955</v>
      </c>
      <c r="L58" s="5">
        <v>5109409746</v>
      </c>
      <c r="M58" s="5">
        <v>289086792774</v>
      </c>
      <c r="N58" s="5">
        <v>5868677429</v>
      </c>
      <c r="O58" s="5">
        <v>9765324876</v>
      </c>
      <c r="P58" s="5">
        <v>12203659308</v>
      </c>
      <c r="Q58" s="5">
        <v>-103090341</v>
      </c>
    </row>
    <row r="59" spans="2:17" ht="15.5" x14ac:dyDescent="0.35">
      <c r="C59" t="s">
        <v>215</v>
      </c>
      <c r="D59" s="5">
        <v>771615499</v>
      </c>
      <c r="E59" s="5">
        <v>754720075</v>
      </c>
      <c r="F59" s="5">
        <v>1449767098</v>
      </c>
      <c r="G59" s="5">
        <v>1416019958</v>
      </c>
      <c r="I59" s="5">
        <v>5757321936</v>
      </c>
      <c r="J59" s="5">
        <v>5841192030</v>
      </c>
      <c r="K59" s="5">
        <v>6593865290</v>
      </c>
      <c r="L59" s="5">
        <v>5352615773</v>
      </c>
      <c r="M59" s="5">
        <v>6765162646</v>
      </c>
      <c r="N59" s="5">
        <v>16254460201</v>
      </c>
      <c r="O59" s="5">
        <v>7686094752</v>
      </c>
      <c r="P59" s="5">
        <v>4777171470</v>
      </c>
      <c r="Q59" s="5">
        <v>363820545</v>
      </c>
    </row>
    <row r="60" spans="2:17" ht="15.5" x14ac:dyDescent="0.35">
      <c r="C60" t="s">
        <v>27</v>
      </c>
      <c r="D60" s="5">
        <v>-4287327873</v>
      </c>
      <c r="E60" s="5">
        <v>-1109803993</v>
      </c>
      <c r="F60" s="5">
        <v>-1492291538</v>
      </c>
      <c r="G60" s="5">
        <v>-3752267601</v>
      </c>
      <c r="I60" s="5">
        <v>-7376105537</v>
      </c>
      <c r="J60" s="5">
        <v>-11457280363</v>
      </c>
      <c r="K60" s="5">
        <v>-8466935069</v>
      </c>
      <c r="L60" s="5">
        <v>-11405463800</v>
      </c>
      <c r="M60" s="5">
        <v>-11140309170</v>
      </c>
      <c r="N60" s="5">
        <v>-9195685657</v>
      </c>
      <c r="O60" s="5">
        <v>-2643400738</v>
      </c>
      <c r="P60" s="5">
        <v>-204912210</v>
      </c>
    </row>
    <row r="61" spans="2:17" ht="15.5" x14ac:dyDescent="0.35">
      <c r="C61" t="s">
        <v>340</v>
      </c>
      <c r="D61" s="5">
        <v>-15270521605</v>
      </c>
      <c r="E61" s="5">
        <v>-3927427809</v>
      </c>
      <c r="F61" s="5">
        <v>-1992712183</v>
      </c>
      <c r="G61" s="5">
        <v>-8120096977</v>
      </c>
      <c r="I61" s="5">
        <v>-11569809980</v>
      </c>
      <c r="J61" s="5">
        <v>-5979532810</v>
      </c>
      <c r="K61" s="5">
        <v>-2318856165</v>
      </c>
      <c r="L61" s="5">
        <v>90773965</v>
      </c>
      <c r="M61" s="5">
        <v>-49304478</v>
      </c>
      <c r="O61" s="5">
        <v>858439140</v>
      </c>
      <c r="P61" s="5">
        <v>634448109</v>
      </c>
    </row>
    <row r="62" spans="2:17" ht="15.5" x14ac:dyDescent="0.35">
      <c r="C62" t="s">
        <v>321</v>
      </c>
      <c r="F62" s="5">
        <v>-81149941</v>
      </c>
      <c r="I62" s="5">
        <v>-81149941</v>
      </c>
      <c r="J62" s="5">
        <v>-1987275251</v>
      </c>
    </row>
    <row r="63" spans="2:17" ht="15.5" x14ac:dyDescent="0.35">
      <c r="C63" t="s">
        <v>367</v>
      </c>
      <c r="M63" s="5">
        <v>3053328172</v>
      </c>
      <c r="O63" s="5">
        <v>-3112975795</v>
      </c>
    </row>
    <row r="64" spans="2:17" ht="15.5" x14ac:dyDescent="0.35">
      <c r="C64" t="s">
        <v>91</v>
      </c>
      <c r="D64" s="5">
        <v>-684305137</v>
      </c>
      <c r="E64" s="5">
        <v>-296519569</v>
      </c>
      <c r="F64" s="5">
        <v>-1569116381</v>
      </c>
      <c r="G64" s="5">
        <v>1335792829</v>
      </c>
      <c r="I64" s="5">
        <v>-1653617049</v>
      </c>
      <c r="J64" s="5">
        <v>-730297344</v>
      </c>
      <c r="K64" s="5">
        <v>-310422994</v>
      </c>
      <c r="L64" s="5">
        <v>1991914375</v>
      </c>
      <c r="M64" s="5">
        <v>-684632697</v>
      </c>
      <c r="N64" s="5">
        <v>-1876854236</v>
      </c>
      <c r="O64" s="5">
        <v>-34007389</v>
      </c>
    </row>
    <row r="65" spans="2:17" ht="15.5" x14ac:dyDescent="0.35">
      <c r="C65" t="s">
        <v>81</v>
      </c>
      <c r="D65" s="5">
        <v>-18675696533</v>
      </c>
      <c r="E65" s="5">
        <v>-7095605033</v>
      </c>
      <c r="F65" s="5">
        <v>16486315233</v>
      </c>
      <c r="G65" s="5">
        <v>-6034263228</v>
      </c>
      <c r="I65" s="5">
        <v>4846368315</v>
      </c>
      <c r="J65" s="5">
        <v>-74583310151</v>
      </c>
      <c r="K65" s="5">
        <v>-200936791976</v>
      </c>
      <c r="L65" s="5">
        <v>-116058811</v>
      </c>
      <c r="M65" s="5">
        <v>176466480113</v>
      </c>
      <c r="N65" s="5">
        <v>30437835394</v>
      </c>
      <c r="O65" s="5">
        <v>21414244482</v>
      </c>
      <c r="P65" s="5">
        <v>7141149569</v>
      </c>
      <c r="Q65" s="5">
        <v>1447261284</v>
      </c>
    </row>
    <row r="66" spans="2:17" ht="15.5" x14ac:dyDescent="0.35">
      <c r="C66" t="s">
        <v>92</v>
      </c>
      <c r="D66" s="5">
        <v>-21718200616</v>
      </c>
      <c r="E66" s="5">
        <v>-18414561654</v>
      </c>
      <c r="F66" s="5">
        <v>13826252359</v>
      </c>
      <c r="G66" s="5">
        <v>-1227442654</v>
      </c>
      <c r="I66" s="5">
        <v>11381017243</v>
      </c>
      <c r="J66" s="5">
        <v>-135829825915</v>
      </c>
      <c r="K66" s="5">
        <v>-489257252955</v>
      </c>
      <c r="L66" s="5">
        <v>5109409746</v>
      </c>
      <c r="M66" s="5">
        <v>289086792774</v>
      </c>
      <c r="N66" s="5">
        <v>5868677429</v>
      </c>
      <c r="O66" s="5">
        <v>9765324876</v>
      </c>
      <c r="P66" s="5">
        <v>12203659308</v>
      </c>
      <c r="Q66" s="5">
        <v>-103090341</v>
      </c>
    </row>
    <row r="67" spans="2:17" ht="15.5" x14ac:dyDescent="0.35">
      <c r="C67" t="s">
        <v>29</v>
      </c>
      <c r="D67" s="5">
        <v>-34712559638</v>
      </c>
      <c r="E67" s="5">
        <v>-13270923514</v>
      </c>
      <c r="F67" s="5">
        <v>30466565971</v>
      </c>
      <c r="G67" s="5">
        <v>-6454698881</v>
      </c>
      <c r="I67" s="5">
        <v>19879059947</v>
      </c>
      <c r="J67" s="5">
        <v>-146681428405</v>
      </c>
      <c r="K67" s="5">
        <v>-470792267093</v>
      </c>
      <c r="L67" s="5">
        <v>31113031486</v>
      </c>
      <c r="M67" s="5">
        <v>348595172271</v>
      </c>
      <c r="N67" s="5">
        <v>66713992328</v>
      </c>
      <c r="O67" s="5">
        <v>74588825391</v>
      </c>
      <c r="P67" s="5">
        <v>28079889576</v>
      </c>
      <c r="Q67" s="5">
        <v>3056074563</v>
      </c>
    </row>
    <row r="68" spans="2:17" ht="15.5" x14ac:dyDescent="0.35">
      <c r="C68" t="s">
        <v>28</v>
      </c>
      <c r="D68" s="5">
        <v>129246565</v>
      </c>
      <c r="E68" s="5">
        <v>-2920491011</v>
      </c>
      <c r="F68" s="5">
        <v>-4238439211</v>
      </c>
      <c r="G68" s="5">
        <v>-1598072186</v>
      </c>
      <c r="I68" s="5">
        <v>-11375209845</v>
      </c>
      <c r="J68" s="5">
        <v>-407737313</v>
      </c>
      <c r="K68" s="5">
        <v>-6965222081</v>
      </c>
      <c r="L68" s="5">
        <v>-7788573984</v>
      </c>
      <c r="M68" s="5">
        <v>-10012191692</v>
      </c>
      <c r="N68" s="5">
        <v>-12403441058</v>
      </c>
      <c r="O68" s="5">
        <v>-17351928945</v>
      </c>
      <c r="P68" s="5">
        <v>-6048753550</v>
      </c>
      <c r="Q68" s="5">
        <v>-764697500</v>
      </c>
    </row>
    <row r="69" spans="2:17" ht="15.5" x14ac:dyDescent="0.35">
      <c r="C69" t="s">
        <v>93</v>
      </c>
      <c r="D69" s="5">
        <v>-34583313073</v>
      </c>
      <c r="E69" s="5">
        <v>-16191414525</v>
      </c>
      <c r="F69" s="5">
        <v>26228126760</v>
      </c>
      <c r="G69" s="5">
        <v>-8052771067</v>
      </c>
      <c r="I69" s="5">
        <v>8503850102</v>
      </c>
      <c r="J69" s="5">
        <v>-147089165718</v>
      </c>
      <c r="K69" s="5">
        <v>-477757489174</v>
      </c>
      <c r="L69" s="5">
        <v>23324457502</v>
      </c>
      <c r="M69" s="5">
        <v>338582980579</v>
      </c>
      <c r="N69" s="5">
        <v>54310551270</v>
      </c>
      <c r="O69" s="5">
        <v>57236896446</v>
      </c>
      <c r="P69" s="5">
        <v>22031136026</v>
      </c>
      <c r="Q69" s="5">
        <v>2291377063</v>
      </c>
    </row>
    <row r="70" spans="2:17" ht="15.5" x14ac:dyDescent="0.35">
      <c r="C70" t="s">
        <v>407</v>
      </c>
      <c r="O70" s="5">
        <v>34318619</v>
      </c>
      <c r="P70" s="5">
        <v>383995064</v>
      </c>
      <c r="Q70" s="5">
        <v>-779294537</v>
      </c>
    </row>
    <row r="71" spans="2:17" ht="15.5" x14ac:dyDescent="0.35">
      <c r="C71" t="s">
        <v>95</v>
      </c>
      <c r="D71" s="5">
        <v>-34583313073</v>
      </c>
      <c r="E71" s="5">
        <v>-16191414525</v>
      </c>
      <c r="F71" s="5">
        <v>26228126760</v>
      </c>
      <c r="G71" s="5">
        <v>-8052771067</v>
      </c>
      <c r="I71" s="5">
        <v>8503850102</v>
      </c>
      <c r="J71" s="5">
        <v>-147089165718</v>
      </c>
      <c r="K71" s="5">
        <v>-477757489174</v>
      </c>
      <c r="L71" s="5">
        <v>23324457502</v>
      </c>
      <c r="M71" s="5">
        <v>338582980579</v>
      </c>
      <c r="N71" s="5">
        <v>54310551270</v>
      </c>
      <c r="O71" s="5">
        <v>57271215065</v>
      </c>
      <c r="P71" s="5">
        <v>22415131090</v>
      </c>
      <c r="Q71" s="5">
        <v>1512082526</v>
      </c>
    </row>
    <row r="72" spans="2:17" ht="15.5" x14ac:dyDescent="0.35">
      <c r="C72" t="s">
        <v>96</v>
      </c>
      <c r="D72" s="5">
        <v>4898028614</v>
      </c>
      <c r="E72" s="5">
        <v>109308052</v>
      </c>
      <c r="F72" s="5">
        <v>741484314</v>
      </c>
      <c r="G72" s="5">
        <v>1804528860</v>
      </c>
      <c r="I72" s="5">
        <v>2880641330</v>
      </c>
      <c r="J72" s="5">
        <v>3280000711</v>
      </c>
      <c r="K72" s="5">
        <v>-559302957</v>
      </c>
      <c r="L72" s="5">
        <v>7994921</v>
      </c>
      <c r="M72" s="5">
        <v>-63197870</v>
      </c>
      <c r="N72" s="5">
        <v>118471500</v>
      </c>
      <c r="O72" s="5">
        <v>-403881921</v>
      </c>
      <c r="P72" s="5">
        <v>648072115</v>
      </c>
      <c r="Q72" s="5">
        <v>-2670750</v>
      </c>
    </row>
    <row r="73" spans="2:17" ht="15.5" x14ac:dyDescent="0.35">
      <c r="C73" t="s">
        <v>97</v>
      </c>
      <c r="D73" s="5">
        <v>-29685284459</v>
      </c>
      <c r="E73" s="5">
        <v>-16082106473</v>
      </c>
      <c r="F73" s="5">
        <v>26969611074</v>
      </c>
      <c r="G73" s="5">
        <v>-6248242207</v>
      </c>
      <c r="I73" s="5">
        <v>11384491432</v>
      </c>
      <c r="J73" s="5">
        <v>-143809165007</v>
      </c>
      <c r="K73" s="5">
        <v>-478316792131</v>
      </c>
      <c r="L73" s="5">
        <v>23332452423</v>
      </c>
      <c r="M73" s="5">
        <v>338519782709</v>
      </c>
      <c r="N73" s="5">
        <v>54429022770</v>
      </c>
      <c r="O73" s="5">
        <v>56867333144</v>
      </c>
      <c r="P73" s="5">
        <v>23063203205</v>
      </c>
      <c r="Q73" s="5">
        <v>1509411776</v>
      </c>
    </row>
    <row r="74" spans="2:17" ht="15.5" x14ac:dyDescent="0.35">
      <c r="C74" t="s">
        <v>98</v>
      </c>
      <c r="D74" s="5">
        <v>-34583313073</v>
      </c>
      <c r="E74" s="5">
        <v>-16191414525</v>
      </c>
      <c r="F74" s="5">
        <v>26228126760</v>
      </c>
      <c r="G74" s="5">
        <v>-8052771067</v>
      </c>
      <c r="I74" s="5">
        <v>8503850102</v>
      </c>
      <c r="J74" s="5">
        <v>-147089165718</v>
      </c>
      <c r="K74" s="5">
        <v>-477757489174</v>
      </c>
      <c r="L74" s="5">
        <v>23324457502</v>
      </c>
      <c r="M74" s="5">
        <v>338582980579</v>
      </c>
      <c r="N74" s="5">
        <v>54310551270</v>
      </c>
      <c r="O74" s="5">
        <v>57271215065</v>
      </c>
      <c r="P74" s="5">
        <v>22415131090</v>
      </c>
      <c r="Q74" s="5">
        <v>1512082526</v>
      </c>
    </row>
    <row r="75" spans="2:17" ht="15.5" x14ac:dyDescent="0.35">
      <c r="C75" t="s">
        <v>8</v>
      </c>
      <c r="D75" s="5">
        <v>-11009587926</v>
      </c>
      <c r="E75" s="5">
        <v>-8986501440</v>
      </c>
      <c r="F75" s="5">
        <v>10483295841</v>
      </c>
      <c r="G75" s="5">
        <v>-213978979</v>
      </c>
      <c r="I75" s="5">
        <v>6538123117</v>
      </c>
      <c r="J75" s="5">
        <v>-69225854856</v>
      </c>
      <c r="K75" s="5">
        <v>-277380000155</v>
      </c>
      <c r="L75" s="5">
        <v>23448511234</v>
      </c>
      <c r="M75" s="5">
        <v>162053302596</v>
      </c>
      <c r="N75" s="5">
        <v>23991187376</v>
      </c>
      <c r="O75" s="5">
        <v>35453088662</v>
      </c>
      <c r="P75" s="5">
        <v>15922053636</v>
      </c>
      <c r="Q75" s="5">
        <v>62150492</v>
      </c>
    </row>
    <row r="76" spans="2:17" ht="15.5" x14ac:dyDescent="0.35">
      <c r="C76" t="s">
        <v>100</v>
      </c>
      <c r="D76" s="5">
        <v>-34583313073</v>
      </c>
      <c r="E76" s="5">
        <v>-16191414525</v>
      </c>
      <c r="F76" s="5">
        <v>26228126760</v>
      </c>
      <c r="G76" s="5">
        <v>-8052771067</v>
      </c>
      <c r="I76" s="5">
        <v>8503850102</v>
      </c>
      <c r="J76" s="5">
        <v>-147089165718</v>
      </c>
      <c r="K76" s="5">
        <v>-477757489174</v>
      </c>
      <c r="L76" s="5">
        <v>23324457502</v>
      </c>
      <c r="M76" s="5">
        <v>338582980579</v>
      </c>
      <c r="N76" s="5">
        <v>54310551270</v>
      </c>
      <c r="O76" s="5">
        <v>57271215065</v>
      </c>
      <c r="P76" s="5">
        <v>22415131090</v>
      </c>
      <c r="Q76" s="5">
        <v>1512082526</v>
      </c>
    </row>
    <row r="77" spans="2:17" ht="15.5" x14ac:dyDescent="0.35">
      <c r="C77" t="s">
        <v>101</v>
      </c>
      <c r="D77" s="5">
        <v>-29685284459</v>
      </c>
      <c r="E77" s="5">
        <v>-16082106473</v>
      </c>
      <c r="F77" s="5">
        <v>26969611074</v>
      </c>
      <c r="G77" s="5">
        <v>-6248242207</v>
      </c>
      <c r="I77" s="5">
        <v>11384491432</v>
      </c>
      <c r="J77" s="5">
        <v>-143809165007</v>
      </c>
      <c r="K77" s="5">
        <v>-478316792131</v>
      </c>
      <c r="L77" s="5">
        <v>23332452423</v>
      </c>
      <c r="M77" s="5">
        <v>338519782709</v>
      </c>
      <c r="N77" s="5">
        <v>54429022770</v>
      </c>
      <c r="O77" s="5">
        <v>56867333144</v>
      </c>
      <c r="P77" s="5">
        <v>23063203205</v>
      </c>
      <c r="Q77" s="5">
        <v>1509411776</v>
      </c>
    </row>
    <row r="78" spans="2:17" ht="15.5" x14ac:dyDescent="0.35">
      <c r="C78" t="s">
        <v>102</v>
      </c>
      <c r="D78" s="5">
        <v>-29685284459</v>
      </c>
      <c r="E78" s="5">
        <v>-16082106473</v>
      </c>
      <c r="F78" s="5">
        <v>26969611074</v>
      </c>
      <c r="G78" s="5">
        <v>-6248242207</v>
      </c>
      <c r="I78" s="5">
        <v>11384491432</v>
      </c>
      <c r="J78" s="5">
        <v>-143809165007</v>
      </c>
      <c r="K78" s="5">
        <v>-478316792131</v>
      </c>
      <c r="L78" s="5">
        <v>23332452423</v>
      </c>
      <c r="M78" s="5">
        <v>338519782709</v>
      </c>
      <c r="N78" s="5">
        <v>54429022770</v>
      </c>
      <c r="O78" s="5">
        <v>56867333144</v>
      </c>
      <c r="P78" s="5">
        <v>23063203205</v>
      </c>
      <c r="Q78" s="5">
        <v>1509411776</v>
      </c>
    </row>
    <row r="80" spans="2:17" ht="15.5" x14ac:dyDescent="0.35">
      <c r="B80" t="s">
        <v>103</v>
      </c>
      <c r="C80" t="s">
        <v>104</v>
      </c>
    </row>
    <row r="81" spans="3:17" ht="15.5" x14ac:dyDescent="0.35">
      <c r="C81" t="s">
        <v>216</v>
      </c>
    </row>
    <row r="82" spans="3:17" ht="15.5" x14ac:dyDescent="0.35">
      <c r="C82" t="s">
        <v>20</v>
      </c>
      <c r="D82" s="5">
        <v>108705901685</v>
      </c>
      <c r="E82" s="5">
        <v>113838963269</v>
      </c>
      <c r="F82" s="5">
        <v>145763350249</v>
      </c>
      <c r="G82" s="5">
        <v>215186899731</v>
      </c>
      <c r="I82" s="5">
        <v>145763350249</v>
      </c>
      <c r="J82" s="5">
        <v>169397604340</v>
      </c>
      <c r="K82" s="5">
        <v>226754230672</v>
      </c>
      <c r="L82" s="5">
        <v>233254914066</v>
      </c>
      <c r="M82" s="5">
        <v>317202772811</v>
      </c>
      <c r="N82" s="5">
        <v>266532948429</v>
      </c>
      <c r="O82" s="5">
        <v>465146929177</v>
      </c>
      <c r="P82" s="5">
        <v>42884489640</v>
      </c>
      <c r="Q82" s="5">
        <v>3110851</v>
      </c>
    </row>
    <row r="83" spans="3:17" ht="15.5" x14ac:dyDescent="0.35">
      <c r="C83" t="s">
        <v>484</v>
      </c>
      <c r="D83" s="5">
        <v>31456985800</v>
      </c>
      <c r="E83" s="5">
        <v>32277400200</v>
      </c>
      <c r="F83" s="5">
        <v>45779384200</v>
      </c>
      <c r="G83" s="5">
        <v>26526338900</v>
      </c>
      <c r="I83" s="5">
        <v>45779384200</v>
      </c>
      <c r="J83" s="5">
        <v>22296140900</v>
      </c>
      <c r="K83" s="5">
        <v>139113454800</v>
      </c>
      <c r="L83" s="5">
        <v>520332693000</v>
      </c>
      <c r="M83" s="5">
        <v>542383612500</v>
      </c>
      <c r="O83" s="5">
        <v>115190306000</v>
      </c>
      <c r="P83" s="5">
        <v>126883456000</v>
      </c>
    </row>
    <row r="84" spans="3:17" ht="15.5" x14ac:dyDescent="0.35">
      <c r="C84" t="s">
        <v>105</v>
      </c>
      <c r="M84" s="5">
        <v>20000000000</v>
      </c>
      <c r="O84" s="5">
        <v>3750000000</v>
      </c>
      <c r="P84" s="5">
        <v>32500000000</v>
      </c>
    </row>
    <row r="85" spans="3:17" ht="15.5" x14ac:dyDescent="0.35">
      <c r="C85" t="s">
        <v>217</v>
      </c>
      <c r="D85" s="5">
        <v>174661198449</v>
      </c>
      <c r="E85" s="5">
        <v>180903552762</v>
      </c>
      <c r="F85" s="5">
        <v>228670197006</v>
      </c>
      <c r="G85" s="5">
        <v>183197833282</v>
      </c>
      <c r="I85" s="5">
        <v>228670197006</v>
      </c>
      <c r="J85" s="5">
        <v>167270292247</v>
      </c>
      <c r="K85" s="5">
        <v>152564506306</v>
      </c>
      <c r="L85" s="5">
        <v>176428296715</v>
      </c>
      <c r="M85" s="5">
        <v>125128205706</v>
      </c>
      <c r="N85" s="5">
        <v>249109095339</v>
      </c>
      <c r="O85" s="5">
        <v>253274735853</v>
      </c>
      <c r="P85" s="5">
        <v>121968349073</v>
      </c>
      <c r="Q85" s="5">
        <v>12215483877</v>
      </c>
    </row>
    <row r="86" spans="3:17" ht="15.5" x14ac:dyDescent="0.35">
      <c r="C86" t="s">
        <v>219</v>
      </c>
      <c r="D86" s="5">
        <v>15320500714</v>
      </c>
      <c r="E86" s="5">
        <v>16318696553</v>
      </c>
      <c r="F86" s="5">
        <v>15425642789</v>
      </c>
      <c r="G86" s="5">
        <v>18513659734</v>
      </c>
      <c r="I86" s="5">
        <v>15425642789</v>
      </c>
      <c r="J86" s="5">
        <v>11962284791</v>
      </c>
      <c r="K86" s="5">
        <v>15823680694</v>
      </c>
      <c r="L86" s="5">
        <v>15731527771</v>
      </c>
      <c r="M86" s="5">
        <v>12246252407</v>
      </c>
      <c r="N86" s="5">
        <v>6418470090</v>
      </c>
      <c r="O86" s="5">
        <v>4621541550</v>
      </c>
      <c r="P86" s="5">
        <v>2134008724</v>
      </c>
    </row>
    <row r="87" spans="3:17" ht="15.5" x14ac:dyDescent="0.35">
      <c r="C87" t="s">
        <v>218</v>
      </c>
    </row>
    <row r="88" spans="3:17" ht="15.5" x14ac:dyDescent="0.35">
      <c r="C88" t="s">
        <v>220</v>
      </c>
      <c r="D88" s="5">
        <v>174661198449</v>
      </c>
      <c r="E88" s="5">
        <v>180903552762</v>
      </c>
      <c r="F88" s="5">
        <v>228670197006</v>
      </c>
      <c r="G88" s="5">
        <v>183197833282</v>
      </c>
      <c r="I88" s="5">
        <v>228670197006</v>
      </c>
      <c r="J88" s="5">
        <v>167270292247</v>
      </c>
      <c r="K88" s="5">
        <v>152564506306</v>
      </c>
      <c r="L88" s="5">
        <v>176428296715</v>
      </c>
      <c r="M88" s="5">
        <v>125128205706</v>
      </c>
      <c r="N88" s="5">
        <v>249109095339</v>
      </c>
      <c r="O88" s="5">
        <v>253274735853</v>
      </c>
      <c r="P88" s="5">
        <v>121968349073</v>
      </c>
      <c r="Q88" s="5">
        <v>12215483877</v>
      </c>
    </row>
    <row r="89" spans="3:17" ht="15.5" x14ac:dyDescent="0.35">
      <c r="C89" t="s">
        <v>110</v>
      </c>
      <c r="D89" s="5">
        <v>12799759768</v>
      </c>
      <c r="E89" s="5">
        <v>15526835918</v>
      </c>
      <c r="F89" s="5">
        <v>14251924947</v>
      </c>
      <c r="G89" s="5">
        <v>19785236158</v>
      </c>
      <c r="I89" s="5">
        <v>14251924947</v>
      </c>
      <c r="J89" s="5">
        <v>23229816854</v>
      </c>
      <c r="K89" s="5">
        <v>23611239837</v>
      </c>
      <c r="L89" s="5">
        <v>18864600412</v>
      </c>
      <c r="M89" s="5">
        <v>26641283388</v>
      </c>
      <c r="N89" s="5">
        <v>8606710849</v>
      </c>
      <c r="O89" s="5">
        <v>6283921072</v>
      </c>
      <c r="P89" s="5">
        <v>1326099615</v>
      </c>
    </row>
    <row r="90" spans="3:17" ht="15.5" x14ac:dyDescent="0.35">
      <c r="C90" t="s">
        <v>221</v>
      </c>
      <c r="D90" s="5">
        <v>12799759768</v>
      </c>
      <c r="E90" s="5">
        <v>15526835918</v>
      </c>
      <c r="F90" s="5">
        <v>14251924947</v>
      </c>
      <c r="G90" s="5">
        <v>19785236158</v>
      </c>
      <c r="I90" s="5">
        <v>14251924947</v>
      </c>
      <c r="J90" s="5">
        <v>23229816854</v>
      </c>
      <c r="K90" s="5">
        <v>23611239837</v>
      </c>
      <c r="L90" s="5">
        <v>18864600412</v>
      </c>
      <c r="M90" s="5">
        <v>26641283388</v>
      </c>
      <c r="N90" s="5">
        <v>8606710849</v>
      </c>
      <c r="O90" s="5">
        <v>6283921072</v>
      </c>
      <c r="P90" s="5">
        <v>1326099615</v>
      </c>
    </row>
    <row r="91" spans="3:17" ht="15.5" x14ac:dyDescent="0.35">
      <c r="C91" t="s">
        <v>222</v>
      </c>
      <c r="D91" s="5">
        <v>313962373332</v>
      </c>
      <c r="E91" s="5">
        <v>273482812726</v>
      </c>
      <c r="F91" s="5">
        <v>215973536026</v>
      </c>
      <c r="G91" s="5">
        <v>198205917779</v>
      </c>
      <c r="I91" s="5">
        <v>215973536026</v>
      </c>
      <c r="J91" s="5">
        <v>218649927043</v>
      </c>
      <c r="K91" s="5">
        <v>249956738424</v>
      </c>
      <c r="L91" s="5">
        <v>285603292921</v>
      </c>
      <c r="M91" s="5">
        <v>308429683590</v>
      </c>
      <c r="N91" s="5">
        <v>335577943507</v>
      </c>
      <c r="O91" s="5">
        <v>177077003587</v>
      </c>
      <c r="P91" s="5">
        <v>42503692863</v>
      </c>
      <c r="Q91" s="5">
        <v>9689586059</v>
      </c>
    </row>
    <row r="92" spans="3:17" ht="15.5" x14ac:dyDescent="0.35">
      <c r="C92" t="s">
        <v>369</v>
      </c>
      <c r="D92" s="5">
        <v>58666209856</v>
      </c>
      <c r="E92" s="5">
        <v>50954546044</v>
      </c>
      <c r="F92" s="5">
        <v>49900585889</v>
      </c>
      <c r="G92" s="5">
        <v>45062865723</v>
      </c>
      <c r="I92" s="5">
        <v>49900585889</v>
      </c>
      <c r="J92" s="5">
        <v>44064964993</v>
      </c>
      <c r="K92" s="5">
        <v>48198177518</v>
      </c>
      <c r="L92" s="5">
        <v>28434877131</v>
      </c>
      <c r="M92" s="5">
        <v>89231926741</v>
      </c>
      <c r="N92" s="5">
        <v>65547235948</v>
      </c>
      <c r="O92" s="5">
        <v>57746740407</v>
      </c>
      <c r="P92" s="5">
        <v>35971491535</v>
      </c>
    </row>
    <row r="93" spans="3:17" ht="15.5" x14ac:dyDescent="0.35">
      <c r="C93" t="s">
        <v>81</v>
      </c>
      <c r="D93" s="5">
        <v>17945461469</v>
      </c>
      <c r="E93" s="5">
        <v>16469206666</v>
      </c>
      <c r="F93" s="5">
        <v>16410635909</v>
      </c>
      <c r="G93" s="5">
        <v>17163611399</v>
      </c>
      <c r="I93" s="5">
        <v>16410635909</v>
      </c>
      <c r="J93" s="5">
        <v>13206946905</v>
      </c>
      <c r="K93" s="5">
        <v>12186539627</v>
      </c>
      <c r="L93" s="5">
        <v>9826626085</v>
      </c>
      <c r="M93" s="5">
        <v>31827506166</v>
      </c>
      <c r="N93" s="5">
        <v>34737255903</v>
      </c>
      <c r="O93" s="5">
        <v>85674968248</v>
      </c>
      <c r="P93" s="5">
        <v>161211966</v>
      </c>
    </row>
    <row r="94" spans="3:17" ht="15.5" x14ac:dyDescent="0.35">
      <c r="C94" t="s">
        <v>223</v>
      </c>
      <c r="D94" s="5">
        <v>920312305402</v>
      </c>
      <c r="E94" s="5">
        <v>912303466082</v>
      </c>
      <c r="F94" s="5">
        <v>896399271235</v>
      </c>
      <c r="G94" s="5">
        <v>896344830977</v>
      </c>
      <c r="I94" s="5">
        <v>896399271235</v>
      </c>
      <c r="J94" s="5">
        <v>865408220958</v>
      </c>
      <c r="K94" s="5">
        <v>1040256272179</v>
      </c>
      <c r="L94" s="5">
        <v>1440632539350</v>
      </c>
      <c r="M94" s="5">
        <v>1580381529470</v>
      </c>
      <c r="N94" s="5">
        <v>1117816587759</v>
      </c>
      <c r="O94" s="5">
        <v>1257937730321</v>
      </c>
      <c r="P94" s="5">
        <v>509070489484</v>
      </c>
      <c r="Q94" s="5">
        <v>22813989221</v>
      </c>
    </row>
    <row r="95" spans="3:17" ht="15.5" x14ac:dyDescent="0.35">
      <c r="C95" t="s">
        <v>224</v>
      </c>
    </row>
    <row r="96" spans="3:17" ht="15.5" x14ac:dyDescent="0.35">
      <c r="C96" t="s">
        <v>111</v>
      </c>
      <c r="D96" s="5">
        <v>277997101433</v>
      </c>
      <c r="E96" s="5">
        <v>263030454802</v>
      </c>
      <c r="F96" s="5">
        <v>232937112960</v>
      </c>
      <c r="G96" s="5">
        <v>236733198705</v>
      </c>
      <c r="I96" s="5">
        <v>232937112960</v>
      </c>
      <c r="J96" s="5">
        <v>255994129884</v>
      </c>
      <c r="K96" s="5">
        <v>286706878795</v>
      </c>
      <c r="L96" s="5">
        <v>237355148344</v>
      </c>
      <c r="M96" s="5">
        <v>225199268470</v>
      </c>
      <c r="N96" s="5">
        <v>186538523926</v>
      </c>
      <c r="O96" s="5">
        <v>18852297568</v>
      </c>
      <c r="P96" s="5">
        <v>4686603538</v>
      </c>
      <c r="Q96" s="5">
        <v>39473500</v>
      </c>
    </row>
    <row r="97" spans="3:17" ht="15.5" x14ac:dyDescent="0.35">
      <c r="C97" t="s">
        <v>113</v>
      </c>
      <c r="D97" s="5">
        <v>5269028043</v>
      </c>
      <c r="E97" s="5">
        <v>6019931302</v>
      </c>
      <c r="F97" s="5">
        <v>6952877562</v>
      </c>
      <c r="G97" s="5">
        <v>6178774747</v>
      </c>
      <c r="I97" s="5">
        <v>6952877562</v>
      </c>
      <c r="J97" s="5">
        <v>9297043195</v>
      </c>
      <c r="K97" s="5">
        <v>10568941321</v>
      </c>
      <c r="L97" s="5">
        <v>11886477967</v>
      </c>
      <c r="M97" s="5">
        <v>7748798929</v>
      </c>
      <c r="N97" s="5">
        <v>16349601563</v>
      </c>
      <c r="O97" s="5">
        <v>11692131978</v>
      </c>
      <c r="P97" s="5">
        <v>6011419773</v>
      </c>
    </row>
    <row r="98" spans="3:17" ht="15.5" x14ac:dyDescent="0.35">
      <c r="C98" t="s">
        <v>114</v>
      </c>
      <c r="D98" s="5">
        <v>26525544920</v>
      </c>
      <c r="E98" s="5">
        <v>25419858080</v>
      </c>
      <c r="F98" s="5">
        <v>25169565235</v>
      </c>
      <c r="G98" s="5">
        <v>23078840222</v>
      </c>
      <c r="I98" s="5">
        <v>25169565235</v>
      </c>
      <c r="J98" s="5">
        <v>22237333510</v>
      </c>
      <c r="K98" s="5">
        <v>10594677904</v>
      </c>
      <c r="L98" s="5">
        <v>6205245201</v>
      </c>
      <c r="M98" s="5">
        <v>3714609536</v>
      </c>
      <c r="N98" s="5">
        <v>584604922</v>
      </c>
      <c r="O98" s="5">
        <v>401136000</v>
      </c>
      <c r="P98" s="5">
        <v>56567250</v>
      </c>
      <c r="Q98" s="5">
        <v>23924225</v>
      </c>
    </row>
    <row r="99" spans="3:17" ht="15.5" x14ac:dyDescent="0.35">
      <c r="C99" t="s">
        <v>225</v>
      </c>
      <c r="P99" s="5">
        <v>1197101713</v>
      </c>
    </row>
    <row r="100" spans="3:17" ht="15.5" x14ac:dyDescent="0.35">
      <c r="C100" t="s">
        <v>226</v>
      </c>
      <c r="D100" s="5">
        <v>62456207361</v>
      </c>
      <c r="E100" s="5">
        <v>62456207363</v>
      </c>
      <c r="F100" s="5">
        <v>62456207361</v>
      </c>
      <c r="G100" s="5">
        <v>62456207361</v>
      </c>
      <c r="I100" s="5">
        <v>62456207361</v>
      </c>
      <c r="J100" s="5">
        <v>62456207361</v>
      </c>
      <c r="K100" s="5">
        <v>72801390075</v>
      </c>
      <c r="L100" s="5">
        <v>42813111834</v>
      </c>
      <c r="M100" s="5">
        <v>33371759223</v>
      </c>
      <c r="N100" s="5">
        <v>22193263679</v>
      </c>
    </row>
    <row r="101" spans="3:17" ht="15.5" x14ac:dyDescent="0.35">
      <c r="C101" t="s">
        <v>342</v>
      </c>
      <c r="D101" s="5">
        <v>101515757686</v>
      </c>
      <c r="E101" s="5">
        <v>97802028764</v>
      </c>
      <c r="F101" s="5">
        <v>98199413948</v>
      </c>
      <c r="G101" s="5">
        <v>97376841244</v>
      </c>
      <c r="I101" s="5">
        <v>98199413948</v>
      </c>
      <c r="J101" s="5">
        <v>95413907504</v>
      </c>
      <c r="K101" s="5">
        <v>96325904757</v>
      </c>
      <c r="L101" s="5">
        <v>59167327749</v>
      </c>
      <c r="M101" s="5">
        <v>56754731989</v>
      </c>
      <c r="N101" s="5">
        <v>49367860229</v>
      </c>
      <c r="O101" s="5">
        <v>51207214465</v>
      </c>
    </row>
    <row r="102" spans="3:17" ht="15.5" x14ac:dyDescent="0.35">
      <c r="C102" t="s">
        <v>228</v>
      </c>
      <c r="D102" s="5">
        <v>530901577121</v>
      </c>
      <c r="E102" s="5">
        <v>508792145276</v>
      </c>
      <c r="F102" s="5">
        <v>479807590783</v>
      </c>
      <c r="G102" s="5">
        <v>479576259626</v>
      </c>
      <c r="I102" s="5">
        <v>479807590783</v>
      </c>
      <c r="J102" s="5">
        <v>500496913148</v>
      </c>
      <c r="K102" s="5">
        <v>537604241127</v>
      </c>
      <c r="L102" s="5">
        <v>419322500995</v>
      </c>
      <c r="M102" s="5">
        <v>346311613734</v>
      </c>
      <c r="N102" s="5">
        <v>286175741976</v>
      </c>
      <c r="O102" s="5">
        <v>83180514658</v>
      </c>
      <c r="P102" s="5">
        <v>12541497548</v>
      </c>
      <c r="Q102" s="5">
        <v>313397725</v>
      </c>
    </row>
    <row r="103" spans="3:17" ht="15.5" x14ac:dyDescent="0.35">
      <c r="C103" t="s">
        <v>115</v>
      </c>
      <c r="D103" s="5">
        <v>1451213882523</v>
      </c>
      <c r="E103" s="5">
        <v>1421095611358</v>
      </c>
      <c r="F103" s="5">
        <v>1376206862018</v>
      </c>
      <c r="G103" s="5">
        <v>1375921090603</v>
      </c>
      <c r="I103" s="5">
        <v>1376206862018</v>
      </c>
      <c r="J103" s="5">
        <v>1365905134106</v>
      </c>
      <c r="K103" s="5">
        <v>1577860513306</v>
      </c>
      <c r="L103" s="5">
        <v>1859955040345</v>
      </c>
      <c r="M103" s="5">
        <v>1926693143204</v>
      </c>
      <c r="N103" s="5">
        <v>1403992329735</v>
      </c>
      <c r="O103" s="5">
        <v>1341118244979</v>
      </c>
      <c r="P103" s="5">
        <v>521611987032</v>
      </c>
      <c r="Q103" s="5">
        <v>23127386946</v>
      </c>
    </row>
    <row r="104" spans="3:17" ht="15.5" x14ac:dyDescent="0.35">
      <c r="C104" t="s">
        <v>116</v>
      </c>
    </row>
    <row r="105" spans="3:17" ht="15.5" x14ac:dyDescent="0.35">
      <c r="C105" t="s">
        <v>117</v>
      </c>
    </row>
    <row r="106" spans="3:17" ht="15.5" x14ac:dyDescent="0.35">
      <c r="C106" t="s">
        <v>229</v>
      </c>
      <c r="D106" s="5">
        <v>654952954110</v>
      </c>
      <c r="E106" s="5">
        <v>626769410274</v>
      </c>
      <c r="F106" s="5">
        <v>576349694470</v>
      </c>
      <c r="G106" s="5">
        <v>410301401075</v>
      </c>
      <c r="I106" s="5">
        <v>576349694470</v>
      </c>
      <c r="J106" s="5">
        <v>395036563187</v>
      </c>
      <c r="K106" s="5">
        <v>532705391800</v>
      </c>
      <c r="L106" s="5">
        <v>452066147373</v>
      </c>
      <c r="M106" s="5">
        <v>485003423552</v>
      </c>
      <c r="N106" s="5">
        <v>337680268108</v>
      </c>
      <c r="O106" s="5">
        <v>282957848823</v>
      </c>
      <c r="P106" s="5">
        <v>72477760784</v>
      </c>
      <c r="Q106" s="5">
        <v>3132111835</v>
      </c>
    </row>
    <row r="107" spans="3:17" ht="15.5" x14ac:dyDescent="0.35">
      <c r="C107" t="s">
        <v>236</v>
      </c>
      <c r="G107" s="5">
        <v>6991305468</v>
      </c>
      <c r="K107" s="5">
        <v>5085744000</v>
      </c>
      <c r="O107" s="5">
        <v>3750000000</v>
      </c>
      <c r="P107" s="5">
        <v>28750000000</v>
      </c>
    </row>
    <row r="108" spans="3:17" ht="15.5" x14ac:dyDescent="0.35">
      <c r="C108" t="s">
        <v>230</v>
      </c>
    </row>
    <row r="109" spans="3:17" ht="15.5" x14ac:dyDescent="0.35">
      <c r="C109" t="s">
        <v>231</v>
      </c>
      <c r="D109" s="5">
        <v>179668046596</v>
      </c>
      <c r="E109" s="5">
        <v>173679554883</v>
      </c>
      <c r="F109" s="5">
        <v>172915328661</v>
      </c>
      <c r="G109" s="5">
        <v>168610276753</v>
      </c>
      <c r="I109" s="5">
        <v>172915328661</v>
      </c>
      <c r="J109" s="5">
        <v>156546833258</v>
      </c>
      <c r="K109" s="5">
        <v>242241889679</v>
      </c>
      <c r="L109" s="5">
        <v>135722862602</v>
      </c>
      <c r="M109" s="5">
        <v>185393086280</v>
      </c>
      <c r="N109" s="5">
        <v>212233011998</v>
      </c>
      <c r="O109" s="5">
        <v>190241052049</v>
      </c>
      <c r="P109" s="5">
        <v>33553769522</v>
      </c>
      <c r="Q109" s="5">
        <v>2184314695</v>
      </c>
    </row>
    <row r="110" spans="3:17" ht="15.5" x14ac:dyDescent="0.35">
      <c r="C110" t="s">
        <v>121</v>
      </c>
    </row>
    <row r="111" spans="3:17" ht="15.5" x14ac:dyDescent="0.35">
      <c r="C111" t="s">
        <v>232</v>
      </c>
      <c r="D111" s="5">
        <v>15320500714</v>
      </c>
      <c r="E111" s="5">
        <v>16318696553</v>
      </c>
      <c r="F111" s="5">
        <v>15425642789</v>
      </c>
      <c r="G111" s="5">
        <v>18513659734</v>
      </c>
      <c r="I111" s="5">
        <v>15425642789</v>
      </c>
      <c r="J111" s="5">
        <v>11962284791</v>
      </c>
      <c r="K111" s="5">
        <v>15823680694</v>
      </c>
      <c r="L111" s="5">
        <v>15731527771</v>
      </c>
      <c r="M111" s="5">
        <v>12246252407</v>
      </c>
      <c r="N111" s="5">
        <v>6418470090</v>
      </c>
      <c r="O111" s="5">
        <v>4621541550</v>
      </c>
      <c r="P111" s="5">
        <v>2134008724</v>
      </c>
    </row>
    <row r="112" spans="3:17" ht="15.5" x14ac:dyDescent="0.35">
      <c r="C112" t="s">
        <v>324</v>
      </c>
      <c r="D112" s="5">
        <v>86976157069</v>
      </c>
      <c r="E112" s="5">
        <v>96873520860</v>
      </c>
      <c r="F112" s="5">
        <v>72268408368</v>
      </c>
      <c r="G112" s="5">
        <v>67705081466</v>
      </c>
      <c r="I112" s="5">
        <v>72268408368</v>
      </c>
      <c r="J112" s="5">
        <v>73938722026</v>
      </c>
      <c r="K112" s="5">
        <v>68580551339</v>
      </c>
      <c r="L112" s="5">
        <v>31974676400</v>
      </c>
      <c r="M112" s="5">
        <v>51621147963</v>
      </c>
      <c r="N112" s="5">
        <v>86280646969</v>
      </c>
      <c r="O112" s="5">
        <v>61249644125</v>
      </c>
    </row>
    <row r="113" spans="3:17" ht="15.5" x14ac:dyDescent="0.35">
      <c r="C113" t="s">
        <v>233</v>
      </c>
      <c r="D113" s="5">
        <v>2305647906</v>
      </c>
      <c r="E113" s="5">
        <v>10464687028</v>
      </c>
      <c r="F113" s="5">
        <v>5964926529</v>
      </c>
      <c r="G113" s="5">
        <v>5329411908</v>
      </c>
      <c r="I113" s="5">
        <v>5964926529</v>
      </c>
      <c r="J113" s="5">
        <v>3989425241</v>
      </c>
      <c r="K113" s="5">
        <v>13831408483</v>
      </c>
      <c r="L113" s="5">
        <v>5135720381</v>
      </c>
      <c r="M113" s="5">
        <v>10401662153</v>
      </c>
      <c r="N113" s="5">
        <v>4303628782</v>
      </c>
      <c r="O113" s="5">
        <v>15238358092</v>
      </c>
      <c r="P113" s="5">
        <v>6791496376</v>
      </c>
      <c r="Q113" s="5">
        <v>20550330</v>
      </c>
    </row>
    <row r="114" spans="3:17" ht="15.5" x14ac:dyDescent="0.35">
      <c r="C114" t="s">
        <v>120</v>
      </c>
      <c r="D114" s="5">
        <v>7664243715</v>
      </c>
      <c r="E114" s="5">
        <v>4436751191</v>
      </c>
      <c r="F114" s="5">
        <v>3576632982</v>
      </c>
      <c r="G114" s="5">
        <v>8648412991</v>
      </c>
      <c r="I114" s="5">
        <v>3576632982</v>
      </c>
      <c r="J114" s="5">
        <v>4751682056</v>
      </c>
      <c r="K114" s="5">
        <v>6739304503</v>
      </c>
      <c r="L114" s="5">
        <v>3376996255</v>
      </c>
      <c r="M114" s="5">
        <v>1316333716</v>
      </c>
      <c r="N114" s="5">
        <v>1298484257</v>
      </c>
      <c r="O114" s="5">
        <v>1392115644</v>
      </c>
      <c r="P114" s="5">
        <v>873650604</v>
      </c>
      <c r="Q114" s="5">
        <v>896715370</v>
      </c>
    </row>
    <row r="115" spans="3:17" ht="15.5" x14ac:dyDescent="0.35">
      <c r="C115" t="s">
        <v>285</v>
      </c>
    </row>
    <row r="116" spans="3:17" ht="15.5" x14ac:dyDescent="0.35">
      <c r="C116" t="s">
        <v>370</v>
      </c>
      <c r="D116" s="5">
        <v>21506754069</v>
      </c>
      <c r="E116" s="5">
        <v>10910754070</v>
      </c>
      <c r="F116" s="5">
        <v>231999996</v>
      </c>
      <c r="I116" s="5">
        <v>231999996</v>
      </c>
      <c r="K116" s="5">
        <v>7300990273</v>
      </c>
      <c r="L116" s="5">
        <v>23297924629</v>
      </c>
      <c r="M116" s="5">
        <v>39236593045</v>
      </c>
      <c r="N116" s="5">
        <v>55161443399</v>
      </c>
    </row>
    <row r="117" spans="3:17" ht="15.5" x14ac:dyDescent="0.35">
      <c r="C117" t="s">
        <v>323</v>
      </c>
      <c r="D117" s="5">
        <v>3521013179</v>
      </c>
      <c r="E117" s="5">
        <v>2075947849</v>
      </c>
      <c r="F117" s="5">
        <v>2211425128</v>
      </c>
      <c r="G117" s="5">
        <v>1886131579</v>
      </c>
      <c r="I117" s="5">
        <v>2211425128</v>
      </c>
      <c r="J117" s="5">
        <v>365350330</v>
      </c>
      <c r="K117" s="5">
        <v>437893596</v>
      </c>
      <c r="L117" s="5">
        <v>585526041</v>
      </c>
      <c r="M117" s="5">
        <v>1290547943</v>
      </c>
      <c r="N117" s="5">
        <v>2318603906</v>
      </c>
      <c r="O117" s="5">
        <v>143766667</v>
      </c>
    </row>
    <row r="118" spans="3:17" ht="15.5" x14ac:dyDescent="0.35">
      <c r="C118" t="s">
        <v>288</v>
      </c>
      <c r="D118" s="5">
        <v>67475570755</v>
      </c>
      <c r="E118" s="5">
        <v>35997685035</v>
      </c>
      <c r="F118" s="5">
        <v>5339796281</v>
      </c>
      <c r="G118" s="5">
        <v>5020617562</v>
      </c>
      <c r="I118" s="5">
        <v>5339796281</v>
      </c>
      <c r="J118" s="5">
        <v>11903509643</v>
      </c>
      <c r="K118" s="5">
        <v>21606621359</v>
      </c>
      <c r="L118" s="5">
        <v>22544552789</v>
      </c>
      <c r="M118" s="5">
        <v>22242873634</v>
      </c>
      <c r="N118" s="5">
        <v>21352927181</v>
      </c>
      <c r="O118" s="5">
        <v>522160000</v>
      </c>
      <c r="P118" s="5">
        <v>86955000</v>
      </c>
    </row>
    <row r="119" spans="3:17" ht="15.5" x14ac:dyDescent="0.35">
      <c r="C119" t="s">
        <v>237</v>
      </c>
      <c r="D119" s="5">
        <v>91414059757</v>
      </c>
      <c r="E119" s="5">
        <v>59792980462</v>
      </c>
      <c r="F119" s="5">
        <v>49241840460</v>
      </c>
      <c r="G119" s="5">
        <v>234773505009</v>
      </c>
      <c r="I119" s="5">
        <v>49241840460</v>
      </c>
      <c r="J119" s="5">
        <v>221715919258</v>
      </c>
      <c r="K119" s="5">
        <v>153137614999</v>
      </c>
      <c r="L119" s="5">
        <v>34365594334</v>
      </c>
      <c r="M119" s="5">
        <v>54493923888</v>
      </c>
      <c r="N119" s="5">
        <v>71936293008</v>
      </c>
      <c r="O119" s="5">
        <v>893114667</v>
      </c>
      <c r="P119" s="5">
        <v>36512017761</v>
      </c>
      <c r="Q119" s="5">
        <v>63268000</v>
      </c>
    </row>
    <row r="120" spans="3:17" ht="15.5" x14ac:dyDescent="0.35">
      <c r="C120" t="s">
        <v>238</v>
      </c>
      <c r="D120" s="5">
        <v>91414059757</v>
      </c>
      <c r="E120" s="5">
        <v>59792980462</v>
      </c>
      <c r="F120" s="5">
        <v>49241840460</v>
      </c>
      <c r="G120" s="5">
        <v>234773505009</v>
      </c>
      <c r="I120" s="5">
        <v>49241840460</v>
      </c>
      <c r="J120" s="5">
        <v>221715919258</v>
      </c>
      <c r="K120" s="5">
        <v>153137614999</v>
      </c>
      <c r="L120" s="5">
        <v>34365594334</v>
      </c>
      <c r="M120" s="5">
        <v>54493923888</v>
      </c>
      <c r="N120" s="5">
        <v>71936293008</v>
      </c>
      <c r="O120" s="5">
        <v>893114667</v>
      </c>
      <c r="P120" s="5">
        <v>36512017761</v>
      </c>
      <c r="Q120" s="5">
        <v>63268000</v>
      </c>
    </row>
    <row r="121" spans="3:17" ht="15.5" x14ac:dyDescent="0.35">
      <c r="C121" t="s">
        <v>485</v>
      </c>
      <c r="D121" s="5">
        <v>26784000000</v>
      </c>
      <c r="E121" s="5">
        <v>25489500000</v>
      </c>
      <c r="F121" s="5">
        <v>25173000000</v>
      </c>
      <c r="I121" s="5">
        <v>25173000000</v>
      </c>
      <c r="P121" s="5">
        <v>36269630761</v>
      </c>
    </row>
    <row r="122" spans="3:17" ht="15.5" x14ac:dyDescent="0.35">
      <c r="C122" t="s">
        <v>239</v>
      </c>
    </row>
    <row r="123" spans="3:17" ht="15.5" x14ac:dyDescent="0.35">
      <c r="C123" t="s">
        <v>290</v>
      </c>
      <c r="D123" s="5">
        <v>36078888872</v>
      </c>
      <c r="E123" s="5">
        <v>24187334076</v>
      </c>
      <c r="F123" s="5">
        <v>14404699208</v>
      </c>
      <c r="G123" s="5">
        <v>14966861784</v>
      </c>
      <c r="I123" s="5">
        <v>14404699208</v>
      </c>
      <c r="J123" s="5">
        <v>15983062200</v>
      </c>
      <c r="K123" s="5">
        <v>10363066276</v>
      </c>
      <c r="L123" s="5">
        <v>30116444243</v>
      </c>
      <c r="M123" s="5">
        <v>51644518447</v>
      </c>
      <c r="N123" s="5">
        <v>70248839008</v>
      </c>
      <c r="O123" s="5">
        <v>143766667</v>
      </c>
    </row>
    <row r="124" spans="3:17" ht="15.5" x14ac:dyDescent="0.35">
      <c r="C124" t="s">
        <v>240</v>
      </c>
      <c r="L124" s="5">
        <v>67404288</v>
      </c>
      <c r="M124" s="5">
        <v>104539441</v>
      </c>
    </row>
    <row r="125" spans="3:17" ht="15.5" x14ac:dyDescent="0.35">
      <c r="C125" t="s">
        <v>128</v>
      </c>
      <c r="D125" s="5">
        <v>746367013867</v>
      </c>
      <c r="E125" s="5">
        <v>686562390736</v>
      </c>
      <c r="F125" s="5">
        <v>625591534930</v>
      </c>
      <c r="G125" s="5">
        <v>645074906084</v>
      </c>
      <c r="I125" s="5">
        <v>625591534930</v>
      </c>
      <c r="J125" s="5">
        <v>616752482445</v>
      </c>
      <c r="K125" s="5">
        <v>685843006799</v>
      </c>
      <c r="L125" s="5">
        <v>486431741707</v>
      </c>
      <c r="M125" s="5">
        <v>539497347440</v>
      </c>
      <c r="N125" s="5">
        <v>409616561116</v>
      </c>
      <c r="O125" s="5">
        <v>283850963490</v>
      </c>
      <c r="P125" s="5">
        <v>108989778545</v>
      </c>
      <c r="Q125" s="5">
        <v>3195379835</v>
      </c>
    </row>
    <row r="126" spans="3:17" ht="15.5" x14ac:dyDescent="0.35">
      <c r="C126" t="s">
        <v>129</v>
      </c>
    </row>
    <row r="127" spans="3:17" ht="15.5" x14ac:dyDescent="0.35">
      <c r="C127" t="s">
        <v>130</v>
      </c>
      <c r="D127" s="5">
        <v>66666750000</v>
      </c>
      <c r="E127" s="5">
        <v>66666750000</v>
      </c>
      <c r="F127" s="5">
        <v>66666750000</v>
      </c>
      <c r="G127" s="5">
        <v>66666750000</v>
      </c>
      <c r="I127" s="5">
        <v>66666750000</v>
      </c>
      <c r="J127" s="5">
        <v>66666750000</v>
      </c>
      <c r="K127" s="5">
        <v>66666750000</v>
      </c>
      <c r="L127" s="5">
        <v>66666750000</v>
      </c>
      <c r="M127" s="5">
        <v>66666750000</v>
      </c>
      <c r="N127" s="5">
        <v>66666750000</v>
      </c>
      <c r="O127" s="5">
        <v>66666750000</v>
      </c>
      <c r="P127" s="5">
        <v>66666750000</v>
      </c>
      <c r="Q127" s="5">
        <v>20000000000</v>
      </c>
    </row>
    <row r="128" spans="3:17" ht="15.5" x14ac:dyDescent="0.35">
      <c r="C128" t="s">
        <v>131</v>
      </c>
      <c r="D128" s="5">
        <v>278272168889</v>
      </c>
      <c r="E128" s="5">
        <v>278283289064</v>
      </c>
      <c r="F128" s="5">
        <v>278283289064</v>
      </c>
      <c r="G128" s="5">
        <v>282141305808</v>
      </c>
      <c r="I128" s="5">
        <v>278283289064</v>
      </c>
      <c r="J128" s="5">
        <v>282141305808</v>
      </c>
      <c r="K128" s="5">
        <v>283429499784</v>
      </c>
      <c r="L128" s="5">
        <v>283429499784</v>
      </c>
      <c r="M128" s="5">
        <v>283429037784</v>
      </c>
      <c r="N128" s="5">
        <v>283429037784</v>
      </c>
      <c r="O128" s="5">
        <v>283429037784</v>
      </c>
      <c r="P128" s="5">
        <v>283081137931</v>
      </c>
      <c r="Q128" s="5">
        <v>91700000</v>
      </c>
    </row>
    <row r="129" spans="2:17" ht="15.5" x14ac:dyDescent="0.35">
      <c r="C129" t="s">
        <v>132</v>
      </c>
      <c r="D129" s="5">
        <v>-100473981146</v>
      </c>
      <c r="E129" s="5">
        <v>-87988138410</v>
      </c>
      <c r="F129" s="5">
        <v>-78943066220</v>
      </c>
      <c r="G129" s="5">
        <v>-89178431175</v>
      </c>
      <c r="I129" s="5">
        <v>-78943066220</v>
      </c>
      <c r="J129" s="5">
        <v>-84589445888</v>
      </c>
      <c r="K129" s="5">
        <v>-16554439163</v>
      </c>
      <c r="L129" s="5">
        <v>260681511021</v>
      </c>
      <c r="M129" s="5">
        <v>237183516984</v>
      </c>
      <c r="N129" s="5">
        <v>75103096951</v>
      </c>
      <c r="O129" s="5">
        <v>51153110971</v>
      </c>
      <c r="P129" s="5">
        <v>15601148780</v>
      </c>
      <c r="Q129" s="5">
        <v>-159692889</v>
      </c>
    </row>
    <row r="130" spans="2:17" ht="15.5" x14ac:dyDescent="0.35">
      <c r="C130" t="s">
        <v>133</v>
      </c>
      <c r="D130" s="5">
        <v>600000000</v>
      </c>
      <c r="E130" s="5">
        <v>600000000</v>
      </c>
      <c r="F130" s="5">
        <v>600000000</v>
      </c>
      <c r="G130" s="5">
        <v>600000000</v>
      </c>
      <c r="I130" s="5">
        <v>600000000</v>
      </c>
      <c r="J130" s="5">
        <v>600000000</v>
      </c>
      <c r="K130" s="5">
        <v>600000000</v>
      </c>
      <c r="L130" s="5">
        <v>500000000</v>
      </c>
    </row>
    <row r="131" spans="2:17" ht="15.5" x14ac:dyDescent="0.35">
      <c r="C131" t="s">
        <v>134</v>
      </c>
      <c r="D131" s="5">
        <v>-101073981146</v>
      </c>
      <c r="E131" s="5">
        <v>-88588138410</v>
      </c>
      <c r="F131" s="5">
        <v>-79543066220</v>
      </c>
      <c r="G131" s="5">
        <v>-89778431175</v>
      </c>
      <c r="I131" s="5">
        <v>-79543066220</v>
      </c>
      <c r="J131" s="5">
        <v>-85189445888</v>
      </c>
      <c r="K131" s="5">
        <v>-17154439163</v>
      </c>
      <c r="L131" s="5">
        <v>260181511021</v>
      </c>
    </row>
    <row r="132" spans="2:17" ht="15.5" x14ac:dyDescent="0.35">
      <c r="C132" t="s">
        <v>135</v>
      </c>
      <c r="D132" s="5">
        <v>-100473981146</v>
      </c>
      <c r="E132" s="5">
        <v>-87988138410</v>
      </c>
      <c r="F132" s="5">
        <v>-78943066220</v>
      </c>
      <c r="G132" s="5">
        <v>-89178431175</v>
      </c>
      <c r="I132" s="5">
        <v>-78943066220</v>
      </c>
      <c r="J132" s="5">
        <v>-84589445888</v>
      </c>
      <c r="K132" s="5">
        <v>-16554439163</v>
      </c>
      <c r="L132" s="5">
        <v>260681511021</v>
      </c>
      <c r="M132" s="5">
        <v>237183516984</v>
      </c>
      <c r="N132" s="5">
        <v>75103096951</v>
      </c>
      <c r="O132" s="5">
        <v>51153110971</v>
      </c>
      <c r="P132" s="5">
        <v>15601148780</v>
      </c>
      <c r="Q132" s="5">
        <v>-159692889</v>
      </c>
    </row>
    <row r="133" spans="2:17" ht="15.5" x14ac:dyDescent="0.35">
      <c r="C133" t="s">
        <v>136</v>
      </c>
      <c r="D133" s="5">
        <v>442436469444</v>
      </c>
      <c r="E133" s="5">
        <v>461102113302</v>
      </c>
      <c r="F133" s="5">
        <v>468197718335</v>
      </c>
      <c r="G133" s="5">
        <v>454052948487</v>
      </c>
      <c r="I133" s="5">
        <v>468197718335</v>
      </c>
      <c r="J133" s="5">
        <v>471727094836</v>
      </c>
      <c r="K133" s="5">
        <v>546289156259</v>
      </c>
      <c r="L133" s="5">
        <v>752918911748</v>
      </c>
      <c r="M133" s="5">
        <v>768088984830</v>
      </c>
      <c r="N133" s="5">
        <v>534439627981</v>
      </c>
      <c r="O133" s="5">
        <v>570343414486</v>
      </c>
      <c r="P133" s="5">
        <v>47111959810</v>
      </c>
    </row>
    <row r="134" spans="2:17" ht="15.5" x14ac:dyDescent="0.35">
      <c r="C134" t="s">
        <v>10</v>
      </c>
      <c r="D134" s="5">
        <v>704846868656</v>
      </c>
      <c r="E134" s="5">
        <v>734533220622</v>
      </c>
      <c r="F134" s="5">
        <v>750615327088</v>
      </c>
      <c r="G134" s="5">
        <v>730846184519</v>
      </c>
      <c r="I134" s="5">
        <v>750615327088</v>
      </c>
      <c r="J134" s="5">
        <v>749152651661</v>
      </c>
      <c r="K134" s="5">
        <v>892017506507</v>
      </c>
      <c r="L134" s="5">
        <v>1373523298638</v>
      </c>
      <c r="M134" s="5">
        <v>1387195795764</v>
      </c>
      <c r="N134" s="5">
        <v>994375768619</v>
      </c>
      <c r="O134" s="5">
        <v>1057267281489</v>
      </c>
      <c r="P134" s="5">
        <v>412622208487</v>
      </c>
      <c r="Q134" s="5">
        <v>19932007111</v>
      </c>
    </row>
    <row r="135" spans="2:17" ht="15.5" x14ac:dyDescent="0.35">
      <c r="C135" t="s">
        <v>137</v>
      </c>
      <c r="D135" s="5">
        <v>1451213882523</v>
      </c>
      <c r="E135" s="5">
        <v>1421095611358</v>
      </c>
      <c r="F135" s="5">
        <v>1376206862018</v>
      </c>
      <c r="G135" s="5">
        <v>1375921090603</v>
      </c>
      <c r="I135" s="5">
        <v>1376206862018</v>
      </c>
      <c r="J135" s="5">
        <v>1365905134106</v>
      </c>
      <c r="K135" s="5">
        <v>1577860513306</v>
      </c>
      <c r="L135" s="5">
        <v>1859955040345</v>
      </c>
      <c r="M135" s="5">
        <v>1926693143204</v>
      </c>
      <c r="N135" s="5">
        <v>1403992329735</v>
      </c>
      <c r="O135" s="5">
        <v>1341118244979</v>
      </c>
      <c r="P135" s="5">
        <v>521611987032</v>
      </c>
      <c r="Q135" s="5">
        <v>23127386946</v>
      </c>
    </row>
    <row r="136" spans="2:17" ht="15.5" x14ac:dyDescent="0.35">
      <c r="C136" t="s">
        <v>138</v>
      </c>
      <c r="D136" s="5">
        <v>666667500</v>
      </c>
      <c r="E136" s="5">
        <v>666667500</v>
      </c>
      <c r="F136" s="5">
        <v>666667500</v>
      </c>
      <c r="G136" s="5">
        <v>666667500</v>
      </c>
      <c r="I136" s="5">
        <v>666667500</v>
      </c>
      <c r="J136" s="5">
        <v>666667500</v>
      </c>
      <c r="K136" s="5">
        <v>666667500</v>
      </c>
      <c r="L136" s="5">
        <v>666667500</v>
      </c>
      <c r="M136" s="5">
        <v>666667500</v>
      </c>
      <c r="N136" s="5">
        <v>666667500</v>
      </c>
      <c r="O136" s="5">
        <v>666667500</v>
      </c>
      <c r="P136" s="5">
        <v>666667500</v>
      </c>
      <c r="Q136" s="5">
        <v>200000000</v>
      </c>
    </row>
    <row r="138" spans="2:17" ht="15.5" x14ac:dyDescent="0.35">
      <c r="B138" t="s">
        <v>139</v>
      </c>
      <c r="C138" t="s">
        <v>140</v>
      </c>
      <c r="D138" s="5">
        <v>-2476068789</v>
      </c>
      <c r="E138" s="5">
        <v>-46935847367</v>
      </c>
      <c r="F138" s="5">
        <v>-37003146073</v>
      </c>
      <c r="G138" s="5">
        <v>25467142507</v>
      </c>
      <c r="I138" s="5">
        <v>28424420866</v>
      </c>
      <c r="J138" s="5">
        <v>-39774954498</v>
      </c>
      <c r="K138" s="5">
        <v>123566145302</v>
      </c>
      <c r="L138" s="5">
        <v>-22717849612</v>
      </c>
      <c r="M138" s="5">
        <v>281233034206</v>
      </c>
      <c r="N138" s="5">
        <v>-136137932696</v>
      </c>
      <c r="O138" s="5">
        <v>-131598510936</v>
      </c>
      <c r="P138" s="5">
        <v>-99310034128</v>
      </c>
      <c r="Q138" s="5">
        <v>-23868132326</v>
      </c>
    </row>
    <row r="139" spans="2:17" ht="15.5" x14ac:dyDescent="0.35">
      <c r="C139" t="s">
        <v>292</v>
      </c>
      <c r="D139" s="5">
        <v>548279323557</v>
      </c>
      <c r="E139" s="5">
        <v>724342128974</v>
      </c>
      <c r="F139" s="5">
        <v>938415260542</v>
      </c>
      <c r="G139" s="5">
        <v>1004751846752</v>
      </c>
      <c r="I139" s="5">
        <v>3989135357623</v>
      </c>
      <c r="J139" s="5">
        <v>6062013829048</v>
      </c>
      <c r="K139" s="5">
        <v>9486833076395</v>
      </c>
      <c r="L139" s="5">
        <v>9814935807454</v>
      </c>
      <c r="M139" s="5">
        <v>9114645045468</v>
      </c>
      <c r="N139" s="5">
        <v>7595985567743</v>
      </c>
      <c r="O139" s="5">
        <v>6014132428966</v>
      </c>
      <c r="P139" s="5">
        <v>2401299366566</v>
      </c>
      <c r="Q139" s="5">
        <v>1303589727561</v>
      </c>
    </row>
    <row r="140" spans="2:17" ht="15.5" x14ac:dyDescent="0.35">
      <c r="C140" t="s">
        <v>486</v>
      </c>
      <c r="D140" s="5">
        <v>182745634</v>
      </c>
      <c r="E140" s="5">
        <v>754720075</v>
      </c>
      <c r="F140" s="5">
        <v>1449767098</v>
      </c>
      <c r="G140" s="5">
        <v>1416019958</v>
      </c>
      <c r="I140" s="5">
        <v>5757321936</v>
      </c>
      <c r="J140" s="5">
        <v>5407322866</v>
      </c>
      <c r="K140" s="5">
        <v>4021161928</v>
      </c>
      <c r="L140" s="5">
        <v>3856732211</v>
      </c>
      <c r="M140" s="5">
        <v>6871458262</v>
      </c>
      <c r="N140" s="5">
        <v>16254460201</v>
      </c>
      <c r="O140" s="5">
        <v>8720913682</v>
      </c>
      <c r="P140" s="5">
        <v>5170711638</v>
      </c>
      <c r="Q140" s="5">
        <v>368893205</v>
      </c>
    </row>
    <row r="141" spans="2:17" ht="15.5" x14ac:dyDescent="0.35">
      <c r="C141" t="s">
        <v>487</v>
      </c>
      <c r="G141" s="5">
        <v>911467056</v>
      </c>
      <c r="I141" s="5">
        <v>1704439791</v>
      </c>
      <c r="J141" s="5">
        <v>4905392559</v>
      </c>
      <c r="K141" s="5">
        <v>1507645000</v>
      </c>
      <c r="L141" s="5">
        <v>2787040000</v>
      </c>
    </row>
    <row r="142" spans="2:17" ht="15.5" x14ac:dyDescent="0.35">
      <c r="C142" t="s">
        <v>293</v>
      </c>
      <c r="D142" s="5">
        <v>-539774750591</v>
      </c>
      <c r="E142" s="5">
        <v>-693453475715</v>
      </c>
      <c r="F142" s="5">
        <v>-924077934578</v>
      </c>
      <c r="G142" s="5">
        <v>-961611462583</v>
      </c>
      <c r="I142" s="5">
        <v>-3809841170589</v>
      </c>
      <c r="J142" s="5">
        <v>-5938757872467</v>
      </c>
      <c r="K142" s="5">
        <v>-9218596618499</v>
      </c>
      <c r="L142" s="5">
        <v>-9728898774267</v>
      </c>
      <c r="M142" s="5">
        <v>-8751570711557</v>
      </c>
      <c r="N142" s="5">
        <v>-7627499310752</v>
      </c>
      <c r="O142" s="5">
        <v>-6090917564727</v>
      </c>
      <c r="P142" s="5">
        <v>-2458743405448</v>
      </c>
      <c r="Q142" s="5">
        <v>-1323812210998</v>
      </c>
    </row>
    <row r="143" spans="2:17" ht="15.5" x14ac:dyDescent="0.35">
      <c r="C143" t="s">
        <v>393</v>
      </c>
      <c r="D143" s="5">
        <v>-19679178580</v>
      </c>
      <c r="E143" s="5">
        <v>-15452590110</v>
      </c>
      <c r="F143" s="5">
        <v>-15483918863</v>
      </c>
      <c r="G143" s="5">
        <v>-14134009301</v>
      </c>
      <c r="I143" s="5">
        <v>-61496694577</v>
      </c>
      <c r="J143" s="5">
        <v>-58224563735</v>
      </c>
      <c r="K143" s="5">
        <v>-49032682265</v>
      </c>
      <c r="L143" s="5">
        <v>-34608410827</v>
      </c>
      <c r="M143" s="5">
        <v>-23024988458</v>
      </c>
      <c r="N143" s="5">
        <v>-17192020553</v>
      </c>
      <c r="O143" s="5">
        <v>-17510217380</v>
      </c>
      <c r="P143" s="5">
        <v>-10485893777</v>
      </c>
      <c r="Q143" s="5">
        <v>-986398742</v>
      </c>
    </row>
    <row r="144" spans="2:17" ht="15.5" x14ac:dyDescent="0.35">
      <c r="C144" t="s">
        <v>411</v>
      </c>
      <c r="D144" s="5">
        <v>-13392166804</v>
      </c>
      <c r="E144" s="5">
        <v>-14317837159</v>
      </c>
      <c r="F144" s="5">
        <v>-2939452644</v>
      </c>
      <c r="G144" s="5">
        <v>-2938078842</v>
      </c>
      <c r="I144" s="5">
        <v>-13367963702</v>
      </c>
      <c r="J144" s="5">
        <v>-12646301897</v>
      </c>
      <c r="K144" s="5">
        <v>-14478104000</v>
      </c>
      <c r="L144" s="5">
        <v>-15693925717</v>
      </c>
      <c r="M144" s="5">
        <v>-13186684088</v>
      </c>
      <c r="N144" s="5">
        <v>-21955823272</v>
      </c>
      <c r="O144" s="5">
        <v>-17683182745</v>
      </c>
      <c r="P144" s="5">
        <v>-1614117265</v>
      </c>
      <c r="Q144" s="5">
        <v>-1152366189</v>
      </c>
    </row>
    <row r="145" spans="3:17" ht="15.5" x14ac:dyDescent="0.35">
      <c r="C145" t="s">
        <v>163</v>
      </c>
      <c r="D145" s="5">
        <v>-4287327873</v>
      </c>
      <c r="E145" s="5">
        <v>-1109803993</v>
      </c>
      <c r="F145" s="5">
        <v>-448881248</v>
      </c>
      <c r="G145" s="5">
        <v>-570957464</v>
      </c>
      <c r="I145" s="5">
        <v>-3151385110</v>
      </c>
      <c r="J145" s="5">
        <v>-11457280363</v>
      </c>
      <c r="K145" s="5">
        <v>-7090858824</v>
      </c>
      <c r="L145" s="5">
        <v>-11405463800</v>
      </c>
      <c r="M145" s="5">
        <v>-10964194761</v>
      </c>
      <c r="N145" s="5">
        <v>-9173696684</v>
      </c>
      <c r="O145" s="5">
        <v>-2646635572</v>
      </c>
      <c r="P145" s="5">
        <v>-204912210</v>
      </c>
    </row>
    <row r="146" spans="3:17" ht="15.5" x14ac:dyDescent="0.35">
      <c r="C146" t="s">
        <v>488</v>
      </c>
      <c r="D146" s="5">
        <v>26195285868</v>
      </c>
      <c r="E146" s="5">
        <v>-47698989439</v>
      </c>
      <c r="F146" s="5">
        <v>-33917986380</v>
      </c>
      <c r="G146" s="5">
        <v>-2357683069</v>
      </c>
      <c r="I146" s="5">
        <v>-80315484506</v>
      </c>
      <c r="J146" s="5">
        <v>-91015480509</v>
      </c>
      <c r="K146" s="5">
        <v>-79597474433</v>
      </c>
      <c r="L146" s="5">
        <v>-53690854666</v>
      </c>
      <c r="M146" s="5">
        <v>-41536890660</v>
      </c>
      <c r="N146" s="5">
        <v>-72557109379</v>
      </c>
      <c r="O146" s="5">
        <v>-25694253160</v>
      </c>
      <c r="P146" s="5">
        <v>-34731783632</v>
      </c>
      <c r="Q146" s="5">
        <v>-1875777163</v>
      </c>
    </row>
    <row r="147" spans="3:17" ht="15.5" x14ac:dyDescent="0.35">
      <c r="C147" t="s">
        <v>149</v>
      </c>
      <c r="D147" s="5">
        <v>29648246054</v>
      </c>
      <c r="E147" s="5">
        <v>70381236257</v>
      </c>
      <c r="F147" s="5">
        <v>12666911312</v>
      </c>
      <c r="G147" s="5">
        <v>-6181514122</v>
      </c>
      <c r="I147" s="5">
        <v>5930490198</v>
      </c>
      <c r="J147" s="5">
        <v>8698325105</v>
      </c>
      <c r="K147" s="5">
        <v>100111124819</v>
      </c>
      <c r="L147" s="5">
        <v>-9815507103</v>
      </c>
      <c r="M147" s="5">
        <v>103372673452</v>
      </c>
      <c r="N147" s="5">
        <v>-2083035091</v>
      </c>
      <c r="O147" s="5">
        <v>655424971071</v>
      </c>
      <c r="P147" s="5">
        <v>327098647105</v>
      </c>
      <c r="Q147" s="5">
        <v>30445000000</v>
      </c>
    </row>
    <row r="148" spans="3:17" ht="15.5" x14ac:dyDescent="0.35">
      <c r="C148" t="s">
        <v>150</v>
      </c>
      <c r="D148" s="5">
        <v>-40052058387</v>
      </c>
      <c r="E148" s="5">
        <v>-47622956185</v>
      </c>
      <c r="F148" s="5">
        <v>-31945446741</v>
      </c>
      <c r="G148" s="5">
        <v>-13539392996</v>
      </c>
      <c r="I148" s="5">
        <v>-44847297175</v>
      </c>
      <c r="J148" s="5">
        <v>-20965329760</v>
      </c>
      <c r="K148" s="5">
        <v>-194564007115</v>
      </c>
      <c r="L148" s="5">
        <v>-3789462114</v>
      </c>
      <c r="M148" s="5">
        <v>-289827681705</v>
      </c>
      <c r="N148" s="5">
        <v>-49388639634</v>
      </c>
      <c r="O148" s="5">
        <v>-101332442137</v>
      </c>
      <c r="P148" s="5">
        <v>-195518001007</v>
      </c>
      <c r="Q148" s="5">
        <v>-7500000000</v>
      </c>
    </row>
    <row r="149" spans="3:17" ht="15.5" x14ac:dyDescent="0.35">
      <c r="C149" t="s">
        <v>332</v>
      </c>
      <c r="D149" s="5">
        <v>544144144</v>
      </c>
      <c r="F149" s="5">
        <v>82693081</v>
      </c>
      <c r="G149" s="5">
        <v>339432432</v>
      </c>
      <c r="I149" s="5">
        <v>422125513</v>
      </c>
      <c r="J149" s="5">
        <v>176633711</v>
      </c>
      <c r="K149" s="5">
        <v>12000000</v>
      </c>
      <c r="L149" s="5">
        <v>2376843750</v>
      </c>
      <c r="M149" s="5">
        <v>73715000</v>
      </c>
      <c r="N149" s="5">
        <v>6666644</v>
      </c>
    </row>
    <row r="150" spans="3:17" ht="15.5" x14ac:dyDescent="0.35">
      <c r="C150" t="s">
        <v>158</v>
      </c>
      <c r="D150" s="5">
        <v>-33311256604</v>
      </c>
      <c r="E150" s="5">
        <v>-46773113861</v>
      </c>
      <c r="F150" s="5">
        <v>-23141099378</v>
      </c>
      <c r="G150" s="5">
        <v>-12454097242</v>
      </c>
      <c r="I150" s="5">
        <v>-43892249058</v>
      </c>
      <c r="J150" s="5">
        <v>-27255768992</v>
      </c>
      <c r="K150" s="5">
        <v>-90544649376</v>
      </c>
      <c r="L150" s="5">
        <v>-49433999469</v>
      </c>
      <c r="M150" s="5">
        <v>-32908088826</v>
      </c>
      <c r="N150" s="5">
        <v>-49456007940</v>
      </c>
      <c r="O150" s="5">
        <v>-16073268029</v>
      </c>
      <c r="P150" s="5">
        <v>-3665283382</v>
      </c>
    </row>
    <row r="151" spans="3:17" ht="15.5" x14ac:dyDescent="0.35">
      <c r="C151" t="s">
        <v>254</v>
      </c>
      <c r="F151" s="5">
        <v>-1856736000</v>
      </c>
      <c r="I151" s="5">
        <v>-1863736000</v>
      </c>
      <c r="J151" s="5">
        <v>-4072000000</v>
      </c>
      <c r="K151" s="5">
        <v>-2852975000</v>
      </c>
      <c r="L151" s="5">
        <v>-6702727932</v>
      </c>
      <c r="M151" s="5">
        <v>-1827200400</v>
      </c>
      <c r="N151" s="5">
        <v>-4956906777</v>
      </c>
      <c r="O151" s="5">
        <v>-5777494736</v>
      </c>
      <c r="P151" s="5">
        <v>-6019429687</v>
      </c>
    </row>
    <row r="152" spans="3:17" ht="15.5" x14ac:dyDescent="0.35">
      <c r="C152" t="s">
        <v>450</v>
      </c>
      <c r="F152" s="5">
        <v>2150930361</v>
      </c>
      <c r="G152" s="5">
        <v>-1438765082</v>
      </c>
    </row>
    <row r="153" spans="3:17" ht="15.5" x14ac:dyDescent="0.35">
      <c r="C153" t="s">
        <v>489</v>
      </c>
      <c r="D153" s="5">
        <v>8929435</v>
      </c>
      <c r="E153" s="5">
        <v>703168582</v>
      </c>
      <c r="F153" s="5">
        <v>1149954459</v>
      </c>
      <c r="I153" s="5">
        <v>1149954459</v>
      </c>
      <c r="J153" s="5">
        <v>10977648461</v>
      </c>
      <c r="K153" s="5">
        <v>27362133477</v>
      </c>
      <c r="L153" s="5">
        <v>78140621733</v>
      </c>
      <c r="M153" s="5">
        <v>786307417</v>
      </c>
      <c r="N153" s="5">
        <v>19639751948</v>
      </c>
    </row>
    <row r="154" spans="3:17" ht="15.5" x14ac:dyDescent="0.35">
      <c r="C154" t="s">
        <v>490</v>
      </c>
      <c r="D154" s="5">
        <v>-290265000</v>
      </c>
      <c r="F154" s="5">
        <v>-2899627014</v>
      </c>
      <c r="G154" s="5">
        <v>-14122986</v>
      </c>
      <c r="I154" s="5">
        <v>-2913750000</v>
      </c>
    </row>
    <row r="155" spans="3:17" ht="15.5" x14ac:dyDescent="0.35">
      <c r="C155" t="s">
        <v>491</v>
      </c>
      <c r="D155" s="5">
        <v>-897031330</v>
      </c>
      <c r="E155" s="5">
        <v>1172186154</v>
      </c>
      <c r="F155" s="5">
        <v>-5836284256</v>
      </c>
      <c r="G155" s="5">
        <v>6084000000</v>
      </c>
      <c r="I155" s="5">
        <v>247715744</v>
      </c>
      <c r="J155" s="5">
        <v>1160734633</v>
      </c>
      <c r="K155" s="5">
        <v>1441732363</v>
      </c>
      <c r="L155" s="5">
        <v>375296567</v>
      </c>
    </row>
    <row r="156" spans="3:17" ht="15.5" x14ac:dyDescent="0.35">
      <c r="C156" t="s">
        <v>492</v>
      </c>
      <c r="L156" s="5">
        <v>-25390534000</v>
      </c>
      <c r="M156" s="5">
        <v>-5013575700</v>
      </c>
      <c r="O156" s="5">
        <v>-844000000</v>
      </c>
      <c r="P156" s="5">
        <v>-13864832198</v>
      </c>
    </row>
    <row r="157" spans="3:17" ht="15.5" x14ac:dyDescent="0.35">
      <c r="C157" t="s">
        <v>493</v>
      </c>
      <c r="G157" s="5">
        <v>-2864000000</v>
      </c>
      <c r="K157" s="5">
        <v>23500000000</v>
      </c>
      <c r="L157" s="5">
        <v>3000000000</v>
      </c>
    </row>
    <row r="158" spans="3:17" ht="15.5" x14ac:dyDescent="0.35">
      <c r="C158" t="s">
        <v>475</v>
      </c>
      <c r="F158" s="5">
        <v>-10332300000</v>
      </c>
      <c r="I158" s="5">
        <v>-10332300000</v>
      </c>
      <c r="K158" s="5">
        <v>-3333343584</v>
      </c>
      <c r="L158" s="5">
        <v>-180000000</v>
      </c>
      <c r="M158" s="5">
        <v>-4600000000</v>
      </c>
      <c r="N158" s="5">
        <v>-22193263679</v>
      </c>
    </row>
    <row r="159" spans="3:17" ht="15.5" x14ac:dyDescent="0.35">
      <c r="C159" t="s">
        <v>494</v>
      </c>
      <c r="F159" s="5">
        <v>-2864000000</v>
      </c>
      <c r="G159" s="5">
        <v>2864000000</v>
      </c>
      <c r="O159" s="5">
        <v>4565000000</v>
      </c>
    </row>
    <row r="160" spans="3:17" ht="15.5" x14ac:dyDescent="0.35">
      <c r="C160" t="s">
        <v>495</v>
      </c>
      <c r="L160" s="5">
        <v>-1500000000</v>
      </c>
      <c r="M160" s="5">
        <v>-12500000000</v>
      </c>
    </row>
    <row r="161" spans="3:17" ht="15.5" x14ac:dyDescent="0.35">
      <c r="C161" t="s">
        <v>496</v>
      </c>
      <c r="D161" s="5">
        <v>541800</v>
      </c>
      <c r="F161" s="5">
        <v>5000368500</v>
      </c>
      <c r="I161" s="5">
        <v>5000368500</v>
      </c>
    </row>
    <row r="162" spans="3:17" ht="15.5" x14ac:dyDescent="0.35">
      <c r="C162" t="s">
        <v>497</v>
      </c>
      <c r="L162" s="5">
        <v>12500000000</v>
      </c>
    </row>
    <row r="163" spans="3:17" ht="15.5" x14ac:dyDescent="0.35">
      <c r="C163" t="s">
        <v>498</v>
      </c>
      <c r="J163" s="5">
        <v>-2702021814</v>
      </c>
      <c r="K163" s="5">
        <v>-15000000</v>
      </c>
      <c r="L163" s="5">
        <v>-265163509</v>
      </c>
      <c r="M163" s="5">
        <v>-856892437</v>
      </c>
      <c r="N163" s="5">
        <v>-10391153000</v>
      </c>
    </row>
    <row r="164" spans="3:17" ht="15.5" x14ac:dyDescent="0.35">
      <c r="C164" t="s">
        <v>253</v>
      </c>
      <c r="D164" s="5">
        <v>1315553215</v>
      </c>
      <c r="E164" s="5">
        <v>-680879800</v>
      </c>
      <c r="F164" s="5">
        <v>6069610583</v>
      </c>
      <c r="I164" s="5">
        <v>6069610583</v>
      </c>
      <c r="J164" s="5">
        <v>-9991700000</v>
      </c>
      <c r="N164" s="5">
        <v>10747098258</v>
      </c>
      <c r="O164" s="5">
        <v>-44034282531</v>
      </c>
      <c r="P164" s="5">
        <v>-20000000000</v>
      </c>
    </row>
    <row r="165" spans="3:17" ht="15.5" x14ac:dyDescent="0.35">
      <c r="C165" t="s">
        <v>499</v>
      </c>
    </row>
    <row r="166" spans="3:17" ht="15.5" x14ac:dyDescent="0.35">
      <c r="C166" t="s">
        <v>500</v>
      </c>
      <c r="L166" s="5">
        <v>20000000000</v>
      </c>
      <c r="M166" s="5">
        <v>-20000000000</v>
      </c>
      <c r="N166" s="5">
        <v>3750000000</v>
      </c>
      <c r="O166" s="5">
        <v>28750000000</v>
      </c>
      <c r="P166" s="5">
        <v>-25000000000</v>
      </c>
      <c r="Q166" s="5">
        <v>-7500000000</v>
      </c>
    </row>
    <row r="167" spans="3:17" ht="15.5" x14ac:dyDescent="0.35">
      <c r="C167" t="s">
        <v>501</v>
      </c>
    </row>
    <row r="168" spans="3:17" ht="15.5" x14ac:dyDescent="0.35">
      <c r="C168" t="s">
        <v>400</v>
      </c>
      <c r="F168" s="5">
        <v>6084000000</v>
      </c>
      <c r="G168" s="5">
        <v>-6084000000</v>
      </c>
      <c r="I168" s="5">
        <v>6084000000</v>
      </c>
      <c r="L168" s="5">
        <v>195897229000</v>
      </c>
    </row>
    <row r="169" spans="3:17" ht="15.5" x14ac:dyDescent="0.35">
      <c r="C169" t="s">
        <v>502</v>
      </c>
      <c r="F169" s="5">
        <v>-233775700</v>
      </c>
      <c r="G169" s="5">
        <v>-1410605200</v>
      </c>
      <c r="I169" s="5">
        <v>-1650785900</v>
      </c>
      <c r="J169" s="5">
        <v>-7102500</v>
      </c>
      <c r="K169" s="5">
        <v>-101754660000</v>
      </c>
      <c r="L169" s="5">
        <v>-205664370000</v>
      </c>
      <c r="M169" s="5">
        <v>-241161714000</v>
      </c>
      <c r="N169" s="5">
        <v>30892786000</v>
      </c>
      <c r="O169" s="5">
        <v>-30004589052</v>
      </c>
      <c r="P169" s="5">
        <v>-126968455740</v>
      </c>
    </row>
    <row r="170" spans="3:17" ht="15.5" x14ac:dyDescent="0.35">
      <c r="C170" t="s">
        <v>161</v>
      </c>
      <c r="D170" s="5">
        <v>29648246054</v>
      </c>
      <c r="E170" s="5">
        <v>70381236257</v>
      </c>
      <c r="F170" s="5">
        <v>12666911312</v>
      </c>
      <c r="G170" s="5">
        <v>-6181514122</v>
      </c>
      <c r="I170" s="5">
        <v>5930490198</v>
      </c>
      <c r="J170" s="5">
        <v>8698325105</v>
      </c>
      <c r="K170" s="5">
        <v>100111124819</v>
      </c>
      <c r="L170" s="5">
        <v>-9815507103</v>
      </c>
      <c r="M170" s="5">
        <v>103372673452</v>
      </c>
      <c r="N170" s="5">
        <v>-2083035091</v>
      </c>
      <c r="O170" s="5">
        <v>655424971071</v>
      </c>
      <c r="P170" s="5">
        <v>327098647105</v>
      </c>
      <c r="Q170" s="5">
        <v>30445000000</v>
      </c>
    </row>
    <row r="171" spans="3:17" ht="15.5" x14ac:dyDescent="0.35">
      <c r="C171" t="s">
        <v>503</v>
      </c>
      <c r="F171" s="5">
        <v>15081367984</v>
      </c>
      <c r="G171" s="5">
        <v>-15081367984</v>
      </c>
      <c r="O171" s="5">
        <v>14302559407</v>
      </c>
      <c r="P171" s="5">
        <v>16315039575</v>
      </c>
      <c r="Q171" s="5">
        <v>10950000000</v>
      </c>
    </row>
    <row r="172" spans="3:17" ht="15.5" x14ac:dyDescent="0.35">
      <c r="C172" t="s">
        <v>504</v>
      </c>
      <c r="I172" s="5">
        <v>6072375000</v>
      </c>
      <c r="J172" s="5">
        <v>55260875000</v>
      </c>
      <c r="K172" s="5">
        <v>137284763470</v>
      </c>
    </row>
    <row r="173" spans="3:17" ht="15.5" x14ac:dyDescent="0.35">
      <c r="C173" t="s">
        <v>505</v>
      </c>
      <c r="F173" s="5">
        <v>-6991305468</v>
      </c>
      <c r="G173" s="5">
        <v>4905780</v>
      </c>
    </row>
    <row r="174" spans="3:17" ht="15.5" x14ac:dyDescent="0.35">
      <c r="C174" t="s">
        <v>271</v>
      </c>
    </row>
    <row r="175" spans="3:17" ht="15.5" x14ac:dyDescent="0.35">
      <c r="C175" t="s">
        <v>506</v>
      </c>
      <c r="F175" s="5">
        <v>-1167737629</v>
      </c>
      <c r="G175" s="5">
        <v>1167737629</v>
      </c>
    </row>
    <row r="176" spans="3:17" ht="15.5" x14ac:dyDescent="0.35">
      <c r="C176" t="s">
        <v>507</v>
      </c>
      <c r="D176" s="5">
        <v>-9256214967</v>
      </c>
      <c r="E176" s="5">
        <v>-1699300000</v>
      </c>
      <c r="F176" s="5">
        <v>-1770875247</v>
      </c>
      <c r="I176" s="5">
        <v>-1770875247</v>
      </c>
      <c r="J176" s="5">
        <v>-82757300250</v>
      </c>
      <c r="K176" s="5">
        <v>-30290050750</v>
      </c>
      <c r="L176" s="5">
        <v>-8470875250</v>
      </c>
    </row>
    <row r="177" spans="3:17" ht="15.5" x14ac:dyDescent="0.35">
      <c r="C177" t="s">
        <v>279</v>
      </c>
      <c r="D177" s="5">
        <v>-7746819685</v>
      </c>
      <c r="G177" s="5">
        <v>10885323828</v>
      </c>
    </row>
    <row r="178" spans="3:17" ht="15.5" x14ac:dyDescent="0.35">
      <c r="C178" t="s">
        <v>508</v>
      </c>
      <c r="D178" s="5">
        <v>11500000</v>
      </c>
      <c r="J178" s="5">
        <v>49050806619</v>
      </c>
      <c r="K178" s="5">
        <v>13279050750</v>
      </c>
      <c r="L178" s="5">
        <v>13387570250</v>
      </c>
      <c r="M178" s="5">
        <v>97312625750</v>
      </c>
    </row>
    <row r="179" spans="3:17" ht="15.5" x14ac:dyDescent="0.35">
      <c r="C179" t="s">
        <v>353</v>
      </c>
    </row>
    <row r="180" spans="3:17" ht="15.5" x14ac:dyDescent="0.35">
      <c r="C180" t="s">
        <v>131</v>
      </c>
      <c r="P180" s="5">
        <v>279813140696</v>
      </c>
    </row>
    <row r="181" spans="3:17" ht="15.5" x14ac:dyDescent="0.35">
      <c r="C181" t="s">
        <v>333</v>
      </c>
      <c r="O181" s="5">
        <v>261600000</v>
      </c>
      <c r="P181" s="5">
        <v>46666750000</v>
      </c>
      <c r="Q181" s="5">
        <v>19495000000</v>
      </c>
    </row>
    <row r="182" spans="3:17" ht="15.5" x14ac:dyDescent="0.35">
      <c r="C182" t="s">
        <v>509</v>
      </c>
      <c r="F182" s="5">
        <v>-3807109274</v>
      </c>
      <c r="I182" s="5">
        <v>-3807109274</v>
      </c>
      <c r="J182" s="5">
        <v>-5085744000</v>
      </c>
      <c r="N182" s="5">
        <v>-3750000000</v>
      </c>
      <c r="O182" s="5">
        <v>-25000000000</v>
      </c>
      <c r="P182" s="5">
        <v>28750000000</v>
      </c>
    </row>
    <row r="183" spans="3:17" ht="15.5" x14ac:dyDescent="0.35">
      <c r="C183" t="s">
        <v>313</v>
      </c>
      <c r="D183" s="5">
        <v>-18530605574</v>
      </c>
      <c r="F183" s="5">
        <v>-264999960</v>
      </c>
      <c r="G183" s="5">
        <v>-265000004</v>
      </c>
      <c r="I183" s="5">
        <v>-7309999968</v>
      </c>
      <c r="J183" s="5">
        <v>-16060000006</v>
      </c>
      <c r="K183" s="5">
        <v>-16060000008</v>
      </c>
      <c r="L183" s="5">
        <v>-16060000008</v>
      </c>
      <c r="M183" s="5">
        <v>-16060000008</v>
      </c>
      <c r="N183" s="5">
        <v>-9292386505</v>
      </c>
    </row>
    <row r="184" spans="3:17" ht="15.5" x14ac:dyDescent="0.35">
      <c r="C184" t="s">
        <v>312</v>
      </c>
      <c r="D184" s="5">
        <v>60707754076</v>
      </c>
      <c r="E184" s="5">
        <v>41739705999</v>
      </c>
      <c r="F184" s="5">
        <v>348000000</v>
      </c>
      <c r="I184" s="5">
        <v>348000000</v>
      </c>
      <c r="K184" s="5">
        <v>5085744000</v>
      </c>
      <c r="N184" s="5">
        <v>11588252273</v>
      </c>
    </row>
    <row r="185" spans="3:17" ht="15.5" x14ac:dyDescent="0.35">
      <c r="C185" t="s">
        <v>510</v>
      </c>
      <c r="P185" s="5">
        <v>-50254192211</v>
      </c>
    </row>
    <row r="186" spans="3:17" ht="15.5" x14ac:dyDescent="0.35">
      <c r="C186" t="s">
        <v>511</v>
      </c>
      <c r="F186" s="5">
        <v>2305000000</v>
      </c>
      <c r="I186" s="5">
        <v>2305000000</v>
      </c>
      <c r="J186" s="5">
        <v>6666000000</v>
      </c>
      <c r="K186" s="5">
        <v>12000000</v>
      </c>
      <c r="L186" s="5">
        <v>10000000</v>
      </c>
      <c r="M186" s="5">
        <v>45314286750</v>
      </c>
      <c r="N186" s="5">
        <v>1078375000</v>
      </c>
      <c r="O186" s="5">
        <v>65313654148</v>
      </c>
      <c r="P186" s="5">
        <v>5841125000</v>
      </c>
    </row>
    <row r="187" spans="3:17" ht="15.5" x14ac:dyDescent="0.35">
      <c r="C187" t="s">
        <v>512</v>
      </c>
      <c r="M187" s="5">
        <v>2216000000</v>
      </c>
    </row>
    <row r="188" spans="3:17" ht="15.5" x14ac:dyDescent="0.35">
      <c r="C188" t="s">
        <v>168</v>
      </c>
      <c r="D188" s="5">
        <v>-823805351</v>
      </c>
      <c r="E188" s="5">
        <v>-994295363</v>
      </c>
      <c r="F188" s="5">
        <v>2835863193</v>
      </c>
      <c r="G188" s="5">
        <v>-947105381</v>
      </c>
      <c r="J188" s="5">
        <v>-5076285111</v>
      </c>
      <c r="K188" s="5">
        <v>-7899667984</v>
      </c>
      <c r="L188" s="5">
        <v>-4835605996</v>
      </c>
      <c r="M188" s="5">
        <v>-5952912781</v>
      </c>
      <c r="N188" s="5">
        <v>-2944074387</v>
      </c>
    </row>
    <row r="189" spans="3:17" ht="15.5" x14ac:dyDescent="0.35">
      <c r="C189" t="s">
        <v>314</v>
      </c>
      <c r="D189" s="5">
        <v>-425802633</v>
      </c>
      <c r="E189" s="5">
        <v>-275887016</v>
      </c>
      <c r="F189" s="5">
        <v>-287728368</v>
      </c>
      <c r="G189" s="5">
        <v>-246895581</v>
      </c>
      <c r="I189" s="5">
        <v>-770760039</v>
      </c>
      <c r="J189" s="5">
        <v>-756674386</v>
      </c>
      <c r="K189" s="5">
        <v>-1069536065</v>
      </c>
      <c r="L189" s="5">
        <v>-1150149708</v>
      </c>
      <c r="M189" s="5">
        <v>-1140666163</v>
      </c>
      <c r="N189" s="5">
        <v>-758275373</v>
      </c>
      <c r="O189" s="5">
        <v>-361190500</v>
      </c>
      <c r="P189" s="5">
        <v>-33215955</v>
      </c>
    </row>
    <row r="190" spans="3:17" ht="15.5" x14ac:dyDescent="0.35">
      <c r="C190" t="s">
        <v>513</v>
      </c>
      <c r="N190" s="5">
        <v>-33445605700</v>
      </c>
    </row>
    <row r="191" spans="3:17" ht="15.5" x14ac:dyDescent="0.35">
      <c r="C191" t="s">
        <v>514</v>
      </c>
    </row>
    <row r="192" spans="3:17" ht="15.5" x14ac:dyDescent="0.35">
      <c r="C192" t="s">
        <v>435</v>
      </c>
      <c r="D192" s="5">
        <v>5712240188</v>
      </c>
      <c r="E192" s="5">
        <v>31611012637</v>
      </c>
      <c r="F192" s="5">
        <v>1352405720</v>
      </c>
      <c r="G192" s="5">
        <v>127976179</v>
      </c>
      <c r="I192" s="5">
        <v>8369083232</v>
      </c>
      <c r="J192" s="5">
        <v>11728319999</v>
      </c>
      <c r="K192" s="5">
        <v>11926751339</v>
      </c>
      <c r="L192" s="5">
        <v>28093000000</v>
      </c>
      <c r="M192" s="5">
        <v>6657147964</v>
      </c>
      <c r="N192" s="5">
        <v>36096464541</v>
      </c>
      <c r="O192" s="5">
        <v>24115980921</v>
      </c>
    </row>
    <row r="193" spans="2:17" ht="15.5" x14ac:dyDescent="0.35">
      <c r="C193" t="s">
        <v>155</v>
      </c>
      <c r="F193" s="5">
        <v>2883100000</v>
      </c>
      <c r="I193" s="5">
        <v>2883100000</v>
      </c>
      <c r="K193" s="5">
        <v>-2625000000</v>
      </c>
    </row>
    <row r="194" spans="2:17" ht="15.5" x14ac:dyDescent="0.35">
      <c r="C194" t="s">
        <v>515</v>
      </c>
    </row>
    <row r="195" spans="2:17" ht="15.5" x14ac:dyDescent="0.35">
      <c r="C195" t="s">
        <v>516</v>
      </c>
      <c r="O195" s="5">
        <v>576792367095</v>
      </c>
    </row>
    <row r="196" spans="2:17" ht="15.5" x14ac:dyDescent="0.35">
      <c r="C196" t="s">
        <v>517</v>
      </c>
    </row>
    <row r="197" spans="2:17" ht="15.5" x14ac:dyDescent="0.35">
      <c r="C197" t="s">
        <v>518</v>
      </c>
      <c r="G197" s="5">
        <v>-388323506</v>
      </c>
      <c r="I197" s="5">
        <v>-388323506</v>
      </c>
      <c r="J197" s="5">
        <v>-4271672760</v>
      </c>
      <c r="M197" s="5">
        <v>-1370000000</v>
      </c>
    </row>
    <row r="198" spans="2:17" ht="15.5" x14ac:dyDescent="0.35">
      <c r="C198" t="s">
        <v>519</v>
      </c>
      <c r="N198" s="5">
        <v>-655784940</v>
      </c>
    </row>
    <row r="199" spans="2:17" ht="15.5" x14ac:dyDescent="0.35">
      <c r="C199" t="s">
        <v>317</v>
      </c>
    </row>
    <row r="200" spans="2:17" ht="15.5" x14ac:dyDescent="0.35">
      <c r="C200" t="s">
        <v>173</v>
      </c>
      <c r="D200" s="5">
        <v>-5133061437</v>
      </c>
      <c r="E200" s="5">
        <v>-31924386980</v>
      </c>
      <c r="F200" s="5">
        <v>-69423549482</v>
      </c>
      <c r="G200" s="5">
        <v>5268878731</v>
      </c>
      <c r="I200" s="5">
        <v>-23634254091</v>
      </c>
      <c r="J200" s="5">
        <v>-56581871287</v>
      </c>
      <c r="K200" s="5">
        <v>-6500683394</v>
      </c>
      <c r="L200" s="5">
        <v>-83934790392</v>
      </c>
      <c r="M200" s="5">
        <v>50461378983</v>
      </c>
      <c r="N200" s="5">
        <v>-198613980748</v>
      </c>
      <c r="O200" s="5">
        <v>422494017998</v>
      </c>
      <c r="P200" s="5">
        <v>32270611970</v>
      </c>
      <c r="Q200" s="5">
        <v>-923132326</v>
      </c>
    </row>
    <row r="201" spans="2:17" ht="15.5" x14ac:dyDescent="0.35">
      <c r="C201" t="s">
        <v>176</v>
      </c>
      <c r="E201" s="5">
        <v>145763350249</v>
      </c>
      <c r="I201" s="5">
        <v>169397604340</v>
      </c>
      <c r="J201" s="5">
        <v>226754230672</v>
      </c>
      <c r="K201" s="5">
        <v>233254914066</v>
      </c>
      <c r="L201" s="5">
        <v>317202772811</v>
      </c>
      <c r="M201" s="5">
        <v>266532948429</v>
      </c>
      <c r="N201" s="5">
        <v>465146929177</v>
      </c>
      <c r="O201" s="5">
        <v>43650242074</v>
      </c>
      <c r="P201" s="5">
        <v>5789122650</v>
      </c>
      <c r="Q201" s="5">
        <v>6712254976</v>
      </c>
    </row>
    <row r="202" spans="2:17" ht="15.5" x14ac:dyDescent="0.35">
      <c r="C202" t="s">
        <v>520</v>
      </c>
      <c r="J202" s="5">
        <v>-774755045</v>
      </c>
      <c r="L202" s="5">
        <v>-13068353</v>
      </c>
      <c r="M202" s="5">
        <v>-6958755</v>
      </c>
      <c r="O202" s="5">
        <v>-997330895</v>
      </c>
    </row>
    <row r="203" spans="2:17" ht="15.5" x14ac:dyDescent="0.35">
      <c r="C203" t="s">
        <v>174</v>
      </c>
    </row>
    <row r="204" spans="2:17" ht="15.5" x14ac:dyDescent="0.35">
      <c r="C204" t="s">
        <v>177</v>
      </c>
      <c r="D204" s="5">
        <v>-5133061437</v>
      </c>
      <c r="E204" s="5">
        <v>113838963269</v>
      </c>
      <c r="F204" s="5">
        <v>-69423549482</v>
      </c>
      <c r="G204" s="5">
        <v>5268878731</v>
      </c>
      <c r="I204" s="5">
        <v>145763350249</v>
      </c>
      <c r="J204" s="5">
        <v>169397604340</v>
      </c>
      <c r="K204" s="5">
        <v>226754230672</v>
      </c>
      <c r="L204" s="5">
        <v>233254914066</v>
      </c>
      <c r="M204" s="5">
        <v>317202772811</v>
      </c>
      <c r="N204" s="5">
        <v>266532948429</v>
      </c>
      <c r="O204" s="5">
        <v>465146929177</v>
      </c>
      <c r="P204" s="5">
        <v>42884489640</v>
      </c>
      <c r="Q204" s="5">
        <v>5789122650</v>
      </c>
    </row>
    <row r="206" spans="2:17" ht="15.5" x14ac:dyDescent="0.35">
      <c r="B206" t="s">
        <v>178</v>
      </c>
      <c r="C206" t="s">
        <v>12</v>
      </c>
      <c r="D206" s="5">
        <v>670000000</v>
      </c>
      <c r="E206" s="5">
        <v>670000000</v>
      </c>
      <c r="F206" s="5">
        <v>670000000</v>
      </c>
      <c r="G206" s="5">
        <v>670000000</v>
      </c>
      <c r="I206" s="5">
        <v>670000000</v>
      </c>
      <c r="J206" s="5">
        <v>670000000</v>
      </c>
      <c r="K206" s="5">
        <v>670000000</v>
      </c>
      <c r="L206" s="5">
        <v>670000000</v>
      </c>
      <c r="M206" s="5">
        <v>670000000</v>
      </c>
      <c r="N206" s="5">
        <v>670000000</v>
      </c>
      <c r="O206" s="5">
        <v>670000000</v>
      </c>
      <c r="P206" s="5">
        <v>670000000</v>
      </c>
      <c r="Q206" s="5">
        <v>200000000</v>
      </c>
    </row>
    <row r="207" spans="2:17" ht="15.5" x14ac:dyDescent="0.35">
      <c r="C207" t="s">
        <v>179</v>
      </c>
      <c r="D207" s="6">
        <v>-18.73</v>
      </c>
      <c r="E207" s="6">
        <v>-13.57</v>
      </c>
      <c r="F207" s="6">
        <v>15.35</v>
      </c>
      <c r="G207" s="6">
        <v>-1.1200000000000001</v>
      </c>
    </row>
    <row r="208" spans="2:17" ht="15.5" x14ac:dyDescent="0.35">
      <c r="C208" t="s">
        <v>180</v>
      </c>
      <c r="D208" s="6">
        <v>-89.7</v>
      </c>
      <c r="E208" s="6">
        <v>-134.49</v>
      </c>
      <c r="F208" s="6">
        <v>114.01</v>
      </c>
      <c r="G208" s="6">
        <v>-1508.93</v>
      </c>
    </row>
    <row r="209" spans="3:7" ht="15.5" x14ac:dyDescent="0.35">
      <c r="C209" t="s">
        <v>64</v>
      </c>
      <c r="D209" s="6">
        <v>2.0699999999999998</v>
      </c>
      <c r="E209" s="6">
        <v>1.76</v>
      </c>
      <c r="F209" s="6">
        <v>1.17</v>
      </c>
      <c r="G209" s="6">
        <v>1.21</v>
      </c>
    </row>
    <row r="210" spans="3:7" ht="15.5" x14ac:dyDescent="0.35">
      <c r="C210" t="s">
        <v>181</v>
      </c>
      <c r="D210" s="5">
        <v>8400000000</v>
      </c>
      <c r="E210" s="5">
        <v>23550000000</v>
      </c>
      <c r="F210" s="5">
        <v>36930000000</v>
      </c>
      <c r="G210" s="5">
        <v>13610000000</v>
      </c>
    </row>
    <row r="211" spans="3:7" ht="15.5" x14ac:dyDescent="0.35">
      <c r="C211" t="s">
        <v>182</v>
      </c>
      <c r="D211" s="6">
        <v>-8.6E-3</v>
      </c>
      <c r="E211" s="6">
        <v>-6.4000000000000003E-3</v>
      </c>
      <c r="F211" s="6">
        <v>7.4000000000000003E-3</v>
      </c>
      <c r="G211" s="6">
        <v>-5.0000000000000001E-4</v>
      </c>
    </row>
    <row r="212" spans="3:7" ht="15.5" x14ac:dyDescent="0.35">
      <c r="C212" t="s">
        <v>183</v>
      </c>
      <c r="D212" s="6">
        <v>-4.7599999999999996E-2</v>
      </c>
      <c r="E212" s="6">
        <v>-3.3099999999999997E-2</v>
      </c>
      <c r="F212" s="6">
        <v>3.6200000000000003E-2</v>
      </c>
      <c r="G212" s="6">
        <v>-2.7000000000000001E-3</v>
      </c>
    </row>
    <row r="213" spans="3:7" ht="15.5" x14ac:dyDescent="0.35">
      <c r="C213" t="s">
        <v>184</v>
      </c>
      <c r="D213" s="6">
        <v>-1.6299999999999999E-2</v>
      </c>
      <c r="E213" s="6">
        <v>6.5000000000000006E-3</v>
      </c>
      <c r="F213" s="6">
        <v>1.8799999999999997E-2</v>
      </c>
      <c r="G213" s="6">
        <v>-5.4000000000000003E-3</v>
      </c>
    </row>
    <row r="214" spans="3:7" ht="15.5" x14ac:dyDescent="0.35">
      <c r="C214" t="s">
        <v>185</v>
      </c>
      <c r="D214" s="6">
        <v>-3.03</v>
      </c>
      <c r="E214" s="6">
        <v>4.63</v>
      </c>
      <c r="F214" s="6">
        <v>11.14</v>
      </c>
      <c r="G214" s="6">
        <v>-1.39</v>
      </c>
    </row>
    <row r="215" spans="3:7" ht="15.5" x14ac:dyDescent="0.35">
      <c r="C215" t="s">
        <v>186</v>
      </c>
      <c r="D215" s="5">
        <v>705000000000</v>
      </c>
      <c r="E215" s="5">
        <v>735000000000</v>
      </c>
      <c r="F215" s="5">
        <v>751000000000</v>
      </c>
      <c r="G215" s="5">
        <v>731000000000</v>
      </c>
    </row>
    <row r="216" spans="3:7" ht="15.5" x14ac:dyDescent="0.35">
      <c r="C216" t="s">
        <v>187</v>
      </c>
      <c r="D216" s="6">
        <v>4.2699999999999996</v>
      </c>
      <c r="E216" s="6">
        <v>4.45</v>
      </c>
      <c r="F216" s="6">
        <v>4.13</v>
      </c>
      <c r="G216" s="6">
        <v>4.07</v>
      </c>
    </row>
    <row r="217" spans="3:7" ht="15.5" x14ac:dyDescent="0.35">
      <c r="C217" t="s">
        <v>188</v>
      </c>
      <c r="D217" s="6">
        <v>393.62</v>
      </c>
      <c r="E217" s="6">
        <v>410.15</v>
      </c>
      <c r="F217" s="6">
        <v>423.63</v>
      </c>
      <c r="G217" s="6">
        <v>415.19</v>
      </c>
    </row>
    <row r="218" spans="3:7" ht="15.5" x14ac:dyDescent="0.35">
      <c r="C218" t="s">
        <v>189</v>
      </c>
      <c r="D218" s="6">
        <v>4.3600000000000003</v>
      </c>
      <c r="E218" s="6">
        <v>4.55</v>
      </c>
      <c r="F218" s="6">
        <v>4.24</v>
      </c>
      <c r="G218" s="6">
        <v>4.16</v>
      </c>
    </row>
    <row r="219" spans="3:7" ht="15.5" x14ac:dyDescent="0.35">
      <c r="C219" t="s">
        <v>190</v>
      </c>
      <c r="D219" s="6">
        <v>385.71</v>
      </c>
      <c r="E219" s="6">
        <v>401.12</v>
      </c>
      <c r="F219" s="6">
        <v>413.2</v>
      </c>
      <c r="G219" s="6">
        <v>405.92</v>
      </c>
    </row>
    <row r="220" spans="3:7" ht="15.5" x14ac:dyDescent="0.35">
      <c r="C220" t="s">
        <v>191</v>
      </c>
      <c r="D220" s="5">
        <v>64000000000</v>
      </c>
      <c r="E220" s="5">
        <v>32000000000</v>
      </c>
      <c r="F220" s="5">
        <v>1000000000</v>
      </c>
      <c r="G220" s="5">
        <v>8000000000</v>
      </c>
    </row>
    <row r="221" spans="3:7" ht="15.5" x14ac:dyDescent="0.35">
      <c r="C221" t="s">
        <v>192</v>
      </c>
      <c r="D221" s="5">
        <v>52000000000</v>
      </c>
      <c r="E221" s="5">
        <v>38000000000</v>
      </c>
      <c r="F221" s="5">
        <v>28000000000</v>
      </c>
      <c r="G221" s="5">
        <v>2000000000</v>
      </c>
    </row>
    <row r="222" spans="3:7" ht="15.5" x14ac:dyDescent="0.35">
      <c r="C222" t="s">
        <v>193</v>
      </c>
      <c r="D222" s="5">
        <v>262000000000</v>
      </c>
      <c r="E222" s="5">
        <v>273000000000</v>
      </c>
      <c r="F222" s="5">
        <v>282000000000</v>
      </c>
      <c r="G222" s="5">
        <v>277000000000</v>
      </c>
    </row>
    <row r="223" spans="3:7" ht="15.5" x14ac:dyDescent="0.35">
      <c r="C223" t="s">
        <v>24</v>
      </c>
      <c r="D223" s="5">
        <v>116000000000</v>
      </c>
      <c r="E223" s="5">
        <v>71000000000</v>
      </c>
      <c r="F223" s="5">
        <v>29000000000</v>
      </c>
      <c r="G223" s="5">
        <v>10000000000</v>
      </c>
    </row>
    <row r="224" spans="3:7" ht="15.5" x14ac:dyDescent="0.35">
      <c r="C224" t="s">
        <v>21</v>
      </c>
      <c r="D224" s="5">
        <v>7000000000</v>
      </c>
      <c r="E224" s="5">
        <v>-43000000000</v>
      </c>
      <c r="F224" s="5">
        <v>-117000000000</v>
      </c>
      <c r="G224" s="5">
        <v>-205000000000</v>
      </c>
    </row>
    <row r="225" spans="3:17" ht="15.5" x14ac:dyDescent="0.35">
      <c r="C225" t="s">
        <v>194</v>
      </c>
      <c r="D225" s="5">
        <v>265000000000</v>
      </c>
      <c r="E225" s="5">
        <v>286000000000</v>
      </c>
      <c r="F225" s="5">
        <v>320000000000</v>
      </c>
      <c r="G225" s="5">
        <v>486000000000</v>
      </c>
    </row>
    <row r="226" spans="3:17" ht="15.5" x14ac:dyDescent="0.35">
      <c r="C226" t="s">
        <v>195</v>
      </c>
      <c r="D226" s="5">
        <v>-2000000000</v>
      </c>
      <c r="E226" s="5">
        <v>-47000000000</v>
      </c>
      <c r="F226" s="5">
        <v>-37000000000</v>
      </c>
      <c r="G226" s="5">
        <v>25000000000</v>
      </c>
    </row>
    <row r="227" spans="3:17" ht="15.5" x14ac:dyDescent="0.35">
      <c r="C227" t="s">
        <v>196</v>
      </c>
      <c r="D227" s="5">
        <v>-32000000000</v>
      </c>
      <c r="E227" s="5">
        <v>-47000000000</v>
      </c>
      <c r="F227" s="5">
        <v>-19000000000</v>
      </c>
      <c r="G227" s="5">
        <v>-12000000000</v>
      </c>
    </row>
    <row r="228" spans="3:17" ht="15.5" x14ac:dyDescent="0.35">
      <c r="C228" t="s">
        <v>13</v>
      </c>
      <c r="D228" s="5">
        <v>-34000000000</v>
      </c>
      <c r="E228" s="5">
        <v>-94000000000</v>
      </c>
      <c r="F228" s="5">
        <v>-56000000000</v>
      </c>
      <c r="G228" s="5">
        <v>13000000000</v>
      </c>
    </row>
    <row r="229" spans="3:17" ht="15.5" x14ac:dyDescent="0.35">
      <c r="C229" t="s">
        <v>16</v>
      </c>
      <c r="D229" s="6">
        <v>-51.71</v>
      </c>
      <c r="E229" s="6">
        <v>-141.58000000000001</v>
      </c>
      <c r="F229" s="6">
        <v>-83.9</v>
      </c>
      <c r="G229" s="6">
        <v>19.52</v>
      </c>
    </row>
    <row r="230" spans="3:17" ht="15.5" x14ac:dyDescent="0.35">
      <c r="C230" t="s">
        <v>49</v>
      </c>
      <c r="I230" s="6">
        <v>8.4700000000000006</v>
      </c>
      <c r="J230" s="6">
        <v>-105.4</v>
      </c>
      <c r="K230" s="6">
        <v>-415.85</v>
      </c>
      <c r="L230" s="6">
        <v>35.25</v>
      </c>
      <c r="M230" s="6">
        <v>243.12</v>
      </c>
      <c r="N230" s="6">
        <v>35.92</v>
      </c>
      <c r="O230" s="6">
        <v>53.33</v>
      </c>
      <c r="P230" s="6">
        <v>23.64</v>
      </c>
      <c r="Q230" s="6">
        <v>0.32</v>
      </c>
    </row>
    <row r="231" spans="3:17" ht="15.5" x14ac:dyDescent="0.35">
      <c r="C231" t="s">
        <v>63</v>
      </c>
      <c r="I231" s="6">
        <v>206.61</v>
      </c>
      <c r="J231" s="6">
        <v>-10.15</v>
      </c>
      <c r="K231" s="6">
        <v>-9.74</v>
      </c>
      <c r="L231" s="6">
        <v>226.95</v>
      </c>
      <c r="M231" s="6">
        <v>36.81</v>
      </c>
      <c r="N231" s="6">
        <v>64.31</v>
      </c>
      <c r="O231" s="6">
        <v>56.25</v>
      </c>
      <c r="P231" s="6">
        <v>96.45</v>
      </c>
      <c r="Q231" s="5">
        <v>0</v>
      </c>
    </row>
    <row r="232" spans="3:17" ht="15.5" x14ac:dyDescent="0.35">
      <c r="C232" t="s">
        <v>66</v>
      </c>
      <c r="I232" s="6">
        <v>0.28999999999999998</v>
      </c>
      <c r="J232" s="6">
        <v>0.12</v>
      </c>
      <c r="K232" s="6">
        <v>0.28000000000000003</v>
      </c>
      <c r="L232" s="6">
        <v>0.54</v>
      </c>
      <c r="M232" s="6">
        <v>0.67</v>
      </c>
      <c r="N232" s="6">
        <v>0.2</v>
      </c>
      <c r="O232" s="6">
        <v>0.33</v>
      </c>
      <c r="P232" s="6">
        <v>0.61</v>
      </c>
      <c r="Q232" s="5">
        <v>0</v>
      </c>
    </row>
    <row r="233" spans="3:17" ht="15.5" x14ac:dyDescent="0.35">
      <c r="C233" t="s">
        <v>197</v>
      </c>
      <c r="I233" s="5">
        <v>86220000000</v>
      </c>
      <c r="J233" s="5">
        <v>74510000000</v>
      </c>
      <c r="K233" s="5">
        <v>82310000000</v>
      </c>
      <c r="L233" s="5">
        <v>69420000000</v>
      </c>
      <c r="M233" s="5">
        <v>84910000000</v>
      </c>
      <c r="N233" s="5">
        <v>70740000000</v>
      </c>
      <c r="O233" s="5">
        <v>66410000000</v>
      </c>
      <c r="P233" s="6">
        <v>16579999999.999998</v>
      </c>
    </row>
    <row r="234" spans="3:17" ht="15.5" x14ac:dyDescent="0.35">
      <c r="C234" t="s">
        <v>198</v>
      </c>
      <c r="I234" s="6">
        <v>4.0999999999999995E-3</v>
      </c>
      <c r="J234" s="6">
        <v>-5.1399999999999994E-2</v>
      </c>
      <c r="K234" s="6">
        <v>-0.1757</v>
      </c>
      <c r="L234" s="6">
        <v>1.26E-2</v>
      </c>
      <c r="M234" s="6">
        <v>8.4100000000000008E-2</v>
      </c>
      <c r="N234" s="6">
        <v>1.7100000000000001E-2</v>
      </c>
      <c r="O234" s="6">
        <v>2.6499999999999999E-2</v>
      </c>
      <c r="P234" s="6">
        <v>3.0200000000000001E-2</v>
      </c>
      <c r="Q234" s="6">
        <v>2.8000000000000004E-3</v>
      </c>
    </row>
    <row r="235" spans="3:17" ht="15.5" x14ac:dyDescent="0.35">
      <c r="C235" t="s">
        <v>199</v>
      </c>
      <c r="I235" s="6">
        <v>0.02</v>
      </c>
      <c r="J235" s="6">
        <v>-0.25329999999999997</v>
      </c>
      <c r="K235" s="6">
        <v>-0.80189999999999995</v>
      </c>
      <c r="L235" s="6">
        <v>3.7900000000000003E-2</v>
      </c>
      <c r="M235" s="6">
        <v>0.26179999999999998</v>
      </c>
      <c r="N235" s="6">
        <v>5.21E-2</v>
      </c>
      <c r="O235" s="6">
        <v>7.2999999999999995E-2</v>
      </c>
      <c r="P235" s="6">
        <v>4.3099999999999999E-2</v>
      </c>
      <c r="Q235" s="6">
        <v>3.3E-3</v>
      </c>
    </row>
    <row r="236" spans="3:17" ht="15.5" x14ac:dyDescent="0.35">
      <c r="C236" t="s">
        <v>200</v>
      </c>
      <c r="I236" s="6">
        <v>9.5999999999999992E-3</v>
      </c>
      <c r="J236" s="6">
        <v>-1.11E-2</v>
      </c>
      <c r="K236" s="6">
        <v>1.5100000000000001E-2</v>
      </c>
      <c r="L236" s="6">
        <v>1.83E-2</v>
      </c>
      <c r="M236" s="6">
        <v>4.7500000000000001E-2</v>
      </c>
      <c r="N236" s="6">
        <v>5.7300000000000004E-2</v>
      </c>
      <c r="O236" s="6">
        <v>8.5999999999999993E-2</v>
      </c>
      <c r="P236" s="6">
        <v>6.7699999999999996E-2</v>
      </c>
      <c r="Q236" s="6">
        <v>0.316</v>
      </c>
    </row>
    <row r="237" spans="3:17" ht="15.5" x14ac:dyDescent="0.35">
      <c r="C237" t="s">
        <v>201</v>
      </c>
      <c r="I237" s="6">
        <v>1.1499999999999999</v>
      </c>
      <c r="J237" s="6">
        <v>-0.98</v>
      </c>
      <c r="K237" s="6">
        <v>2.1800000000000002</v>
      </c>
      <c r="L237" s="6">
        <v>2.2799999999999998</v>
      </c>
      <c r="M237" s="6">
        <v>5.34</v>
      </c>
      <c r="N237" s="6">
        <v>6.62</v>
      </c>
      <c r="O237" s="6">
        <v>24.52</v>
      </c>
      <c r="P237" s="6">
        <v>77.48</v>
      </c>
    </row>
    <row r="238" spans="3:17" ht="15.5" x14ac:dyDescent="0.35">
      <c r="C238" t="s">
        <v>60</v>
      </c>
      <c r="I238" s="6">
        <v>4.13</v>
      </c>
      <c r="J238" s="6">
        <v>2.57</v>
      </c>
      <c r="K238" s="6">
        <v>7.81</v>
      </c>
      <c r="L238" s="6">
        <v>8.59</v>
      </c>
      <c r="M238" s="6">
        <v>9.64</v>
      </c>
      <c r="N238" s="6">
        <v>3.35</v>
      </c>
      <c r="O238" s="6">
        <v>4.1100000000000003</v>
      </c>
      <c r="P238" s="6">
        <v>4.16</v>
      </c>
      <c r="Q238" s="5">
        <v>0</v>
      </c>
    </row>
    <row r="239" spans="3:17" ht="15.5" x14ac:dyDescent="0.35">
      <c r="C239" t="s">
        <v>57</v>
      </c>
      <c r="I239" s="6">
        <v>423.63</v>
      </c>
      <c r="J239" s="6">
        <v>416.14</v>
      </c>
      <c r="K239" s="6">
        <v>518.59</v>
      </c>
      <c r="L239" s="6">
        <v>930.91</v>
      </c>
      <c r="M239" s="6">
        <v>928.66</v>
      </c>
      <c r="N239" s="6">
        <v>689.9</v>
      </c>
      <c r="O239" s="6">
        <v>730.38</v>
      </c>
      <c r="P239" s="6">
        <v>548.26</v>
      </c>
      <c r="Q239" s="6">
        <v>99.66</v>
      </c>
    </row>
    <row r="240" spans="3:17" ht="15.5" x14ac:dyDescent="0.35">
      <c r="C240" t="s">
        <v>202</v>
      </c>
      <c r="I240" s="6">
        <v>4.24</v>
      </c>
      <c r="J240" s="6">
        <v>2.66</v>
      </c>
      <c r="K240" s="6">
        <v>8.06</v>
      </c>
      <c r="L240" s="6">
        <v>8.76</v>
      </c>
      <c r="M240" s="6">
        <v>9.76</v>
      </c>
      <c r="N240" s="6">
        <v>3.47</v>
      </c>
      <c r="O240" s="6">
        <v>4.21</v>
      </c>
      <c r="P240" s="6">
        <v>4.24</v>
      </c>
      <c r="Q240" s="5">
        <v>0</v>
      </c>
    </row>
    <row r="241" spans="3:17" ht="15.5" x14ac:dyDescent="0.35">
      <c r="C241" t="s">
        <v>203</v>
      </c>
      <c r="I241" s="6">
        <v>413.2</v>
      </c>
      <c r="J241" s="6">
        <v>402.19</v>
      </c>
      <c r="K241" s="6">
        <v>502.74</v>
      </c>
      <c r="L241" s="6">
        <v>913.08</v>
      </c>
      <c r="M241" s="6">
        <v>917.04</v>
      </c>
      <c r="N241" s="6">
        <v>665.38</v>
      </c>
      <c r="O241" s="6">
        <v>712.85</v>
      </c>
      <c r="P241" s="6">
        <v>537.45000000000005</v>
      </c>
      <c r="Q241" s="6">
        <v>99.66</v>
      </c>
    </row>
    <row r="242" spans="3:17" ht="15.5" x14ac:dyDescent="0.35">
      <c r="C242" t="s">
        <v>204</v>
      </c>
      <c r="I242" s="5">
        <v>1000000000</v>
      </c>
      <c r="J242" s="5">
        <v>8000000000</v>
      </c>
      <c r="K242" s="5">
        <v>22000000000</v>
      </c>
      <c r="L242" s="5">
        <v>17000000000</v>
      </c>
      <c r="M242" s="5">
        <v>17000000000</v>
      </c>
      <c r="N242" s="5">
        <v>17000000000</v>
      </c>
      <c r="O242" s="5">
        <v>4000000000</v>
      </c>
      <c r="P242" s="5">
        <v>29000000000</v>
      </c>
    </row>
    <row r="243" spans="3:17" ht="15.5" x14ac:dyDescent="0.35">
      <c r="C243" t="s">
        <v>205</v>
      </c>
      <c r="I243" s="5">
        <v>28000000000</v>
      </c>
      <c r="J243" s="5">
        <v>0</v>
      </c>
      <c r="K243" s="5">
        <v>8000000000</v>
      </c>
      <c r="L243" s="5">
        <v>24000000000</v>
      </c>
      <c r="M243" s="5">
        <v>41000000000</v>
      </c>
      <c r="N243" s="5">
        <v>57000000000</v>
      </c>
      <c r="O243" s="5">
        <v>0</v>
      </c>
      <c r="P243" s="5">
        <v>36000000000</v>
      </c>
    </row>
    <row r="244" spans="3:17" ht="15.5" x14ac:dyDescent="0.35">
      <c r="C244" t="s">
        <v>26</v>
      </c>
      <c r="I244" s="5">
        <v>29000000000</v>
      </c>
      <c r="J244" s="5">
        <v>8000000000</v>
      </c>
      <c r="K244" s="5">
        <v>30000000000</v>
      </c>
      <c r="L244" s="5">
        <v>41000000000</v>
      </c>
      <c r="M244" s="5">
        <v>57000000000</v>
      </c>
      <c r="N244" s="5">
        <v>74000000000</v>
      </c>
      <c r="O244" s="5">
        <v>4000000000</v>
      </c>
      <c r="P244" s="5">
        <v>65000000000</v>
      </c>
    </row>
    <row r="245" spans="3:17" ht="15.5" x14ac:dyDescent="0.35">
      <c r="C245" t="s">
        <v>23</v>
      </c>
      <c r="I245" s="5">
        <v>-117000000000</v>
      </c>
      <c r="J245" s="5">
        <v>-161000000000</v>
      </c>
      <c r="K245" s="5">
        <v>-197000000000</v>
      </c>
      <c r="L245" s="5">
        <v>-192000000000</v>
      </c>
      <c r="M245" s="5">
        <v>-260000000000</v>
      </c>
      <c r="N245" s="5">
        <v>-192000000000</v>
      </c>
      <c r="O245" s="5">
        <v>-461000000000</v>
      </c>
      <c r="P245" s="5">
        <v>22000000000</v>
      </c>
      <c r="Q245" s="5">
        <v>0</v>
      </c>
    </row>
    <row r="246" spans="3:17" ht="15.5" x14ac:dyDescent="0.35">
      <c r="C246" t="s">
        <v>206</v>
      </c>
      <c r="I246" s="5">
        <v>320000000000</v>
      </c>
      <c r="J246" s="5">
        <v>470000000000</v>
      </c>
      <c r="K246" s="5">
        <v>508000000000</v>
      </c>
      <c r="L246" s="5">
        <v>989000000000</v>
      </c>
      <c r="M246" s="5">
        <v>1095000000000</v>
      </c>
      <c r="N246" s="5">
        <v>780000000000</v>
      </c>
      <c r="O246" s="5">
        <v>975000000000</v>
      </c>
      <c r="P246" s="5">
        <v>437000000000</v>
      </c>
      <c r="Q246" s="5">
        <v>20000000000</v>
      </c>
    </row>
    <row r="247" spans="3:17" ht="15.5" x14ac:dyDescent="0.35">
      <c r="C247" t="s">
        <v>207</v>
      </c>
      <c r="I247" s="5">
        <v>28000000000</v>
      </c>
      <c r="J247" s="5">
        <v>-40000000000</v>
      </c>
      <c r="K247" s="5">
        <v>124000000000</v>
      </c>
      <c r="L247" s="5">
        <v>-23000000000</v>
      </c>
      <c r="M247" s="5">
        <v>281000000000</v>
      </c>
      <c r="N247" s="5">
        <v>-136000000000</v>
      </c>
      <c r="O247" s="5">
        <v>-132000000000</v>
      </c>
      <c r="P247" s="5">
        <v>-99000000000</v>
      </c>
      <c r="Q247" s="5">
        <v>-24000000000</v>
      </c>
    </row>
    <row r="248" spans="3:17" ht="15.5" x14ac:dyDescent="0.35">
      <c r="C248" t="s">
        <v>208</v>
      </c>
      <c r="I248" s="5">
        <v>-40000000000</v>
      </c>
      <c r="J248" s="5">
        <v>-41000000000</v>
      </c>
      <c r="K248" s="5">
        <v>-93000000000</v>
      </c>
      <c r="L248" s="5">
        <v>-56000000000</v>
      </c>
      <c r="M248" s="5">
        <v>-35000000000</v>
      </c>
      <c r="N248" s="5">
        <v>-44000000000</v>
      </c>
      <c r="O248" s="5">
        <v>-66000000000</v>
      </c>
      <c r="P248" s="5">
        <v>-30000000000</v>
      </c>
    </row>
    <row r="249" spans="3:17" ht="15.5" x14ac:dyDescent="0.35">
      <c r="C249" t="s">
        <v>15</v>
      </c>
      <c r="I249" s="5">
        <v>-11000000000</v>
      </c>
      <c r="J249" s="5">
        <v>-81000000000</v>
      </c>
      <c r="K249" s="5">
        <v>30000000000</v>
      </c>
      <c r="L249" s="5">
        <v>-79000000000</v>
      </c>
      <c r="M249" s="5">
        <v>246000000000</v>
      </c>
      <c r="N249" s="5">
        <v>-180000000000</v>
      </c>
      <c r="O249" s="5">
        <v>-197000000000</v>
      </c>
      <c r="P249" s="5">
        <v>-129000000000</v>
      </c>
      <c r="Q249" s="5">
        <v>-24000000000</v>
      </c>
    </row>
    <row r="250" spans="3:17" ht="15.5" x14ac:dyDescent="0.35">
      <c r="C250" t="s">
        <v>17</v>
      </c>
      <c r="I250" s="6">
        <v>-16.89</v>
      </c>
      <c r="J250" s="6">
        <v>-121.64</v>
      </c>
      <c r="K250" s="6">
        <v>45.25</v>
      </c>
      <c r="L250" s="6">
        <v>-118.28</v>
      </c>
      <c r="M250" s="6">
        <v>369.75</v>
      </c>
      <c r="N250" s="6">
        <v>-269.70999999999998</v>
      </c>
      <c r="O250" s="6">
        <v>-296.22000000000003</v>
      </c>
      <c r="P250" s="6">
        <v>-193.49</v>
      </c>
      <c r="Q250" s="6">
        <v>-119.34</v>
      </c>
    </row>
  </sheetData>
  <pageMargins left="0.7" right="0.7" top="0.75" bottom="0.75" header="0.3" footer="0.3"/>
  <ignoredErrors>
    <ignoredError sqref="A1:Q25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24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521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522</v>
      </c>
      <c r="D2" s="2" vm="95">
        <f ca="1">IFERROR(_xlfn.STOCKHISTORY("XIDX:" &amp; $C$1, D3, , 0, 0, 1), "Libur")</f>
        <v>710</v>
      </c>
      <c r="E2" s="2" vm="96">
        <f ca="1">IFERROR(_xlfn.STOCKHISTORY("XIDX:" &amp; $C$1, E3, , 0, 0, 1), "Libur")</f>
        <v>655</v>
      </c>
      <c r="H2" s="2" vm="96">
        <f ca="1">IFERROR(INDEX(D2:G2,COUNT(D2:G2)),"")</f>
        <v>655</v>
      </c>
      <c r="I2" s="2" vm="97">
        <f t="shared" ref="I2:Q2" ca="1" si="0">IFERROR(_xlfn.STOCKHISTORY("XIDX:" &amp; $C$1, I1, , 0, 0, 1), "Libur")</f>
        <v>750</v>
      </c>
      <c r="J2" s="2" vm="98">
        <f t="shared" ca="1" si="0"/>
        <v>695</v>
      </c>
      <c r="K2" s="2" vm="58">
        <f t="shared" ca="1" si="0"/>
        <v>705</v>
      </c>
      <c r="L2" s="2" vm="99">
        <f t="shared" ca="1" si="0"/>
        <v>845</v>
      </c>
      <c r="M2" s="2" vm="100">
        <f t="shared" ca="1" si="0"/>
        <v>850</v>
      </c>
      <c r="N2" s="2" vm="101">
        <f t="shared" ca="1" si="0"/>
        <v>815</v>
      </c>
      <c r="O2" s="2" vm="102">
        <f t="shared" ca="1" si="0"/>
        <v>900</v>
      </c>
      <c r="P2" s="2" vm="103">
        <f t="shared" ca="1" si="0"/>
        <v>995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2131993121093</v>
      </c>
      <c r="E4" s="2">
        <f>IFERROR(INDEX(E51:E500,MATCH($C$4,$C$51:$C$500,0)),"")</f>
        <v>1537906083438</v>
      </c>
      <c r="H4" s="2">
        <f>IFERROR(SUM(D4:G4)*(4/MAX(1,COUNT(D4:G4))),"")</f>
        <v>7339798409062</v>
      </c>
      <c r="I4" s="2">
        <f t="shared" ref="I4:Q4" si="1">IFERROR(INDEX(I51:I500,MATCH($C$4,$C$51:$C$500,0)),"")</f>
        <v>6332064741801</v>
      </c>
      <c r="J4" s="2">
        <f t="shared" si="1"/>
        <v>4685265054372</v>
      </c>
      <c r="K4" s="2">
        <f t="shared" si="1"/>
        <v>5425478049944</v>
      </c>
      <c r="L4" s="2">
        <f t="shared" si="1"/>
        <v>7505700941167</v>
      </c>
      <c r="M4" s="2">
        <f t="shared" si="1"/>
        <v>7313139597522</v>
      </c>
      <c r="N4" s="2">
        <f t="shared" si="1"/>
        <v>4106566376814</v>
      </c>
      <c r="O4" s="2">
        <f t="shared" si="1"/>
        <v>1953747315540</v>
      </c>
      <c r="P4" s="2">
        <f t="shared" si="1"/>
        <v>2001284460551</v>
      </c>
      <c r="Q4" s="2">
        <f t="shared" si="1"/>
        <v>1762663840122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-13284744016</v>
      </c>
      <c r="E5" s="2">
        <f>IFERROR(INDEX(E51:E500,MATCH($C$5,$C$51:$C$500,0)),"")</f>
        <v>-23097616313</v>
      </c>
      <c r="H5" s="2">
        <f>IFERROR(SUM(D5:G5)*(4/MAX(1,COUNT(D5:G5))),"")</f>
        <v>-72764720658</v>
      </c>
      <c r="I5" s="2">
        <f t="shared" ref="I5:Q5" si="2">IFERROR(INDEX(I51:I500,MATCH($C$5,$C$51:$C$500,0)),"")</f>
        <v>-46601939847</v>
      </c>
      <c r="J5" s="2">
        <f t="shared" si="2"/>
        <v>-18003902105</v>
      </c>
      <c r="K5" s="2">
        <f t="shared" si="2"/>
        <v>-146426914988</v>
      </c>
      <c r="L5" s="2">
        <f t="shared" si="2"/>
        <v>-14612771595</v>
      </c>
      <c r="M5" s="2">
        <f t="shared" si="2"/>
        <v>80861529593</v>
      </c>
      <c r="N5" s="2">
        <f t="shared" si="2"/>
        <v>-51343817614</v>
      </c>
      <c r="O5" s="2">
        <f t="shared" si="2"/>
        <v>17941115284</v>
      </c>
      <c r="P5" s="2">
        <f t="shared" si="2"/>
        <v>99781765985</v>
      </c>
      <c r="Q5" s="2">
        <f t="shared" si="2"/>
        <v>14096173275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378912685072</v>
      </c>
      <c r="E6" s="2">
        <f>IFERROR(INDEX(E51:E500,MATCH($C$6,$C$51:$C$500,0)),"")</f>
        <v>389661260801</v>
      </c>
      <c r="H6" s="2">
        <f>IFERROR(INDEX(D6:G6,COUNT(D6:G6)),"")</f>
        <v>389661260801</v>
      </c>
      <c r="I6" s="2">
        <f t="shared" ref="I6:Q6" si="3">IFERROR(INDEX(I51:I500,MATCH($C$6,$C$51:$C$500,0)),"")</f>
        <v>408595316756</v>
      </c>
      <c r="J6" s="2">
        <f t="shared" si="3"/>
        <v>504892040745</v>
      </c>
      <c r="K6" s="2">
        <f t="shared" si="3"/>
        <v>521064635086</v>
      </c>
      <c r="L6" s="2">
        <f t="shared" si="3"/>
        <v>645372796017</v>
      </c>
      <c r="M6" s="2">
        <f t="shared" si="3"/>
        <v>709800280420</v>
      </c>
      <c r="N6" s="2">
        <f t="shared" si="3"/>
        <v>623407720603</v>
      </c>
      <c r="O6" s="2">
        <f t="shared" si="3"/>
        <v>701457658309</v>
      </c>
      <c r="P6" s="2">
        <f t="shared" si="3"/>
        <v>665822682627</v>
      </c>
      <c r="Q6" s="2">
        <f t="shared" si="3"/>
        <v>414514917130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3.55</v>
      </c>
      <c r="E7" s="3">
        <f>IFERROR(INDEX(E51:E500,MATCH($C$7,$C$51:$C$500,0))/1000000000,"")</f>
        <v>3.55</v>
      </c>
      <c r="H7" s="3">
        <f>IFERROR(INDEX(D7:G7,COUNT(D7:G7)),"")</f>
        <v>3.55</v>
      </c>
      <c r="I7" s="3">
        <f t="shared" ref="I7:Q7" si="4">IFERROR(INDEX(I51:I500,MATCH($C$7,$C$51:$C$500,0))/1000000000,"")</f>
        <v>3.55</v>
      </c>
      <c r="J7" s="3">
        <f t="shared" si="4"/>
        <v>3.55</v>
      </c>
      <c r="K7" s="3">
        <f t="shared" si="4"/>
        <v>3.55</v>
      </c>
      <c r="L7" s="3">
        <f t="shared" si="4"/>
        <v>3.55</v>
      </c>
      <c r="M7" s="3">
        <f t="shared" si="4"/>
        <v>3.55</v>
      </c>
      <c r="N7" s="3">
        <f t="shared" si="4"/>
        <v>3.55</v>
      </c>
      <c r="O7" s="3">
        <f t="shared" si="4"/>
        <v>3.55</v>
      </c>
      <c r="P7" s="3">
        <f t="shared" si="4"/>
        <v>3.52</v>
      </c>
      <c r="Q7" s="3">
        <f t="shared" si="4"/>
        <v>2.81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-217000000000</v>
      </c>
      <c r="E8" s="2">
        <f>IFERROR(INDEX(E51:E500,MATCH("Free cash flow (Quarter)",$C$51:$C$500,0)),"")</f>
        <v>80000000000</v>
      </c>
      <c r="H8" s="2">
        <f>IFERROR(INDEX(D8:G8,COUNT(D8:G8)),"")</f>
        <v>80000000000</v>
      </c>
      <c r="I8" s="2">
        <f t="shared" ref="I8:Q8" si="5">IFERROR(INDEX(I51:I500,MATCH($C$8,$C$51:$C$500,0)),"")</f>
        <v>41000000000</v>
      </c>
      <c r="J8" s="2">
        <f t="shared" si="5"/>
        <v>-235000000000</v>
      </c>
      <c r="K8" s="2">
        <f t="shared" si="5"/>
        <v>33000000000</v>
      </c>
      <c r="L8" s="2">
        <f t="shared" si="5"/>
        <v>-409000000000</v>
      </c>
      <c r="M8" s="2">
        <f t="shared" si="5"/>
        <v>-144000000000</v>
      </c>
      <c r="N8" s="2">
        <f t="shared" si="5"/>
        <v>-146000000000</v>
      </c>
      <c r="O8" s="2">
        <f t="shared" si="5"/>
        <v>-199000000000</v>
      </c>
      <c r="P8" s="2">
        <f t="shared" si="5"/>
        <v>65000000000</v>
      </c>
      <c r="Q8" s="2">
        <f t="shared" si="5"/>
        <v>-9000000000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-61.18</v>
      </c>
      <c r="E9" s="3">
        <f>IFERROR(INDEX(E51:E500,MATCH("Free cash flow per share (Quarter)",$C$51:$C$500,0)),"")</f>
        <v>22.48</v>
      </c>
      <c r="H9" s="3">
        <f>IFERROR(INDEX(D9:G9,COUNT(D9:G9)),"")</f>
        <v>22.48</v>
      </c>
      <c r="I9" s="3">
        <f t="shared" ref="I9:Q9" si="6">IFERROR(INDEX(I51:I500,MATCH($C$9,$C$51:$C$500,0)),"")</f>
        <v>11.49</v>
      </c>
      <c r="J9" s="3">
        <f t="shared" si="6"/>
        <v>-66.069999999999993</v>
      </c>
      <c r="K9" s="3">
        <f t="shared" si="6"/>
        <v>9.36</v>
      </c>
      <c r="L9" s="3">
        <f t="shared" si="6"/>
        <v>-115.14</v>
      </c>
      <c r="M9" s="3">
        <f t="shared" si="6"/>
        <v>-40.46</v>
      </c>
      <c r="N9" s="3">
        <f t="shared" si="6"/>
        <v>-41.07</v>
      </c>
      <c r="O9" s="3">
        <f t="shared" si="6"/>
        <v>-55.91</v>
      </c>
      <c r="P9" s="3">
        <f t="shared" si="6"/>
        <v>18.579999999999998</v>
      </c>
      <c r="Q9" s="3">
        <f t="shared" si="6"/>
        <v>-3.2</v>
      </c>
    </row>
    <row r="10" spans="1:17" ht="15.5" x14ac:dyDescent="0.35">
      <c r="C10" t="s">
        <v>18</v>
      </c>
      <c r="D10" s="3">
        <f ca="1">IFERROR(IF(D9=0,"",D2/D9),"")</f>
        <v>-11.605099705786206</v>
      </c>
      <c r="E10" s="3">
        <f ca="1">IFERROR(IF(E9=0,"",E2/E9),"")</f>
        <v>29.137010676156581</v>
      </c>
      <c r="I10" s="3">
        <f t="shared" ref="I10:Q10" ca="1" si="7">IFERROR(IF(I9=0,"",I2/I9),"")</f>
        <v>65.274151436031332</v>
      </c>
      <c r="J10" s="3">
        <f t="shared" ca="1" si="7"/>
        <v>-10.519146359921297</v>
      </c>
      <c r="K10" s="3">
        <f t="shared" ca="1" si="7"/>
        <v>75.320512820512832</v>
      </c>
      <c r="L10" s="3">
        <f t="shared" ca="1" si="7"/>
        <v>-7.3388917839152334</v>
      </c>
      <c r="M10" s="3">
        <f t="shared" ca="1" si="7"/>
        <v>-21.008403361344538</v>
      </c>
      <c r="N10" s="3">
        <f t="shared" ca="1" si="7"/>
        <v>-19.84416849281714</v>
      </c>
      <c r="O10" s="3">
        <f t="shared" ca="1" si="7"/>
        <v>-16.097299230906817</v>
      </c>
      <c r="P10" s="3">
        <f t="shared" ca="1" si="7"/>
        <v>53.552206673842846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143291032193</v>
      </c>
      <c r="E11" s="2">
        <f>IFERROR(INDEX(E51:E500,MATCH($C$11,$C$51:$C$500,0)),"")</f>
        <v>186386301339</v>
      </c>
      <c r="H11" s="2">
        <f>IFERROR(INDEX(D11:G11,COUNT(D11:G11)),"")</f>
        <v>186386301339</v>
      </c>
      <c r="I11" s="2">
        <f t="shared" ref="I11:Q11" si="8">IFERROR(INDEX(I51:I500,MATCH($C$11,$C$51:$C$500,0)),"")</f>
        <v>177296554816</v>
      </c>
      <c r="J11" s="2">
        <f t="shared" si="8"/>
        <v>276096170712</v>
      </c>
      <c r="K11" s="2">
        <f t="shared" si="8"/>
        <v>421266153510</v>
      </c>
      <c r="L11" s="2">
        <f t="shared" si="8"/>
        <v>457603972507</v>
      </c>
      <c r="M11" s="2">
        <f t="shared" si="8"/>
        <v>90763070618</v>
      </c>
      <c r="N11" s="2">
        <f t="shared" si="8"/>
        <v>26183497140</v>
      </c>
      <c r="O11" s="2">
        <f t="shared" si="8"/>
        <v>98502207941</v>
      </c>
      <c r="P11" s="2">
        <f t="shared" si="8"/>
        <v>114347888130</v>
      </c>
      <c r="Q11" s="2">
        <f t="shared" si="8"/>
        <v>23677337450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2072000000000</v>
      </c>
      <c r="E12" s="2">
        <f>IFERROR(INDEX(E51:E500,MATCH("Net Debt (Quarter)",$C$51:$C$500,0)),"")</f>
        <v>1879000000000</v>
      </c>
      <c r="H12" s="2">
        <f>IFERROR(INDEX(D12:G12,COUNT(D12:G12)),"")</f>
        <v>1879000000000</v>
      </c>
      <c r="I12" s="2">
        <f t="shared" ref="I12:Q12" si="9">IFERROR(INDEX(I51:I500,MATCH($C$12,$C$51:$C$500,0)),"")</f>
        <v>1919000000000</v>
      </c>
      <c r="J12" s="2">
        <f t="shared" si="9"/>
        <v>2039000000000</v>
      </c>
      <c r="K12" s="2">
        <f t="shared" si="9"/>
        <v>1506000000000</v>
      </c>
      <c r="L12" s="2">
        <f t="shared" si="9"/>
        <v>1215000000000</v>
      </c>
      <c r="M12" s="2">
        <f t="shared" si="9"/>
        <v>756000000000</v>
      </c>
      <c r="N12" s="2">
        <f t="shared" si="9"/>
        <v>493000000000</v>
      </c>
      <c r="O12" s="2">
        <f t="shared" si="9"/>
        <v>407000000000</v>
      </c>
      <c r="P12" s="2">
        <f t="shared" si="9"/>
        <v>186000000000</v>
      </c>
      <c r="Q12" s="2">
        <f t="shared" si="9"/>
        <v>398000000000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2215000000000</v>
      </c>
      <c r="E13" s="2">
        <f>IFERROR(INDEX(E51:E500,MATCH("Total Debt (Quarter)",$C$51:$C$500,0)),"")</f>
        <v>2065000000000</v>
      </c>
      <c r="H13" s="2">
        <f>IFERROR(INDEX(D13:G13,COUNT(D13:G13)),"")</f>
        <v>2065000000000</v>
      </c>
      <c r="I13" s="2">
        <f t="shared" ref="I13:Q13" si="10">IFERROR(INDEX(I51:I500,MATCH($C$13,$C$51:$C$500,0)),"")</f>
        <v>2096000000000</v>
      </c>
      <c r="J13" s="2">
        <f t="shared" si="10"/>
        <v>2315000000000</v>
      </c>
      <c r="K13" s="2">
        <f t="shared" si="10"/>
        <v>1927000000000</v>
      </c>
      <c r="L13" s="2">
        <f t="shared" si="10"/>
        <v>1672000000000</v>
      </c>
      <c r="M13" s="2">
        <f t="shared" si="10"/>
        <v>846000000000</v>
      </c>
      <c r="N13" s="2">
        <f t="shared" si="10"/>
        <v>519000000000</v>
      </c>
      <c r="O13" s="2">
        <f t="shared" si="10"/>
        <v>505000000000</v>
      </c>
      <c r="P13" s="2">
        <f t="shared" si="10"/>
        <v>300000000000</v>
      </c>
      <c r="Q13" s="2">
        <f t="shared" si="10"/>
        <v>422000000000</v>
      </c>
    </row>
    <row r="14" spans="1:17" ht="15.5" x14ac:dyDescent="0.35">
      <c r="C14" t="s">
        <v>27</v>
      </c>
      <c r="D14" s="2">
        <f>IFERROR(INDEX(D51:D500,MATCH($C$14,$C$51:$C$500,0)),"")</f>
        <v>-29962419714</v>
      </c>
      <c r="E14" s="2">
        <f>IFERROR(INDEX(E51:E500,MATCH($C$14,$C$51:$C$500,0)),"")</f>
        <v>-23160249097</v>
      </c>
      <c r="H14" s="2">
        <f>IFERROR(SUM(D14:G14)*(4/MAX(1,COUNT(D14:G14))),"")</f>
        <v>-106245337622</v>
      </c>
      <c r="I14" s="2">
        <f t="shared" ref="I14:Q14" si="11">IFERROR(INDEX(I51:I500,MATCH($C$14,$C$51:$C$500,0)),"")</f>
        <v>-109198600685</v>
      </c>
      <c r="J14" s="2">
        <f t="shared" si="11"/>
        <v>-114940992756</v>
      </c>
      <c r="K14" s="2">
        <f t="shared" si="11"/>
        <v>-117733374597</v>
      </c>
      <c r="L14" s="2">
        <f t="shared" si="11"/>
        <v>-95604259344</v>
      </c>
      <c r="M14" s="2">
        <f t="shared" si="11"/>
        <v>-65988195242</v>
      </c>
      <c r="N14" s="2">
        <f t="shared" si="11"/>
        <v>-53808903971</v>
      </c>
      <c r="O14" s="2">
        <f t="shared" si="11"/>
        <v>-34323934947</v>
      </c>
      <c r="P14" s="2">
        <f t="shared" si="11"/>
        <v>-41920018781</v>
      </c>
      <c r="Q14" s="2">
        <f t="shared" si="11"/>
        <v>-52574098797</v>
      </c>
    </row>
    <row r="15" spans="1:17" ht="15.5" x14ac:dyDescent="0.35">
      <c r="C15" t="s">
        <v>28</v>
      </c>
      <c r="D15" s="2">
        <f>IFERROR(INDEX(D51:D500,MATCH($C$15,$C$51:$C$500,0)),"")</f>
        <v>-95144764</v>
      </c>
      <c r="E15" s="2">
        <f>IFERROR(INDEX(E51:E500,MATCH($C$15,$C$51:$C$500,0)),"")</f>
        <v>236855649</v>
      </c>
      <c r="H15" s="2">
        <f>IFERROR(SUM(D15:G15)*(4/MAX(1,COUNT(D15:G15))),"")</f>
        <v>283421770</v>
      </c>
      <c r="I15" s="2">
        <f t="shared" ref="I15:Q15" si="12">IFERROR(INDEX(I51:I500,MATCH($C$15,$C$51:$C$500,0)),"")</f>
        <v>19759544579</v>
      </c>
      <c r="J15" s="2">
        <f t="shared" si="12"/>
        <v>-3621928315</v>
      </c>
      <c r="K15" s="2">
        <f t="shared" si="12"/>
        <v>-8233664397</v>
      </c>
      <c r="L15" s="2">
        <f t="shared" si="12"/>
        <v>-28168061647</v>
      </c>
      <c r="M15" s="2">
        <f t="shared" si="12"/>
        <v>-19639005815</v>
      </c>
      <c r="N15" s="2">
        <f t="shared" si="12"/>
        <v>-4771278469</v>
      </c>
      <c r="O15" s="2">
        <f t="shared" si="12"/>
        <v>-7764880415</v>
      </c>
      <c r="P15" s="2">
        <f t="shared" si="12"/>
        <v>-22526055980</v>
      </c>
      <c r="Q15" s="2">
        <f t="shared" si="12"/>
        <v>-7957400900</v>
      </c>
    </row>
    <row r="16" spans="1:17" ht="15.5" x14ac:dyDescent="0.35">
      <c r="C16" t="s">
        <v>29</v>
      </c>
      <c r="D16" s="2">
        <f>IFERROR(INDEX(D51:D500,MATCH($C$16,$C$51:$C$500,0)),"")</f>
        <v>-10653430965</v>
      </c>
      <c r="E16" s="2">
        <f>IFERROR(INDEX(E51:E500,MATCH($C$16,$C$51:$C$500,0)),"")</f>
        <v>-20716665604</v>
      </c>
      <c r="H16" s="2">
        <f>IFERROR(SUM(D16:G16)*(4/MAX(1,COUNT(D16:G16))),"")</f>
        <v>-62740193138</v>
      </c>
      <c r="I16" s="2">
        <f t="shared" ref="I16:Q16" si="13">IFERROR(INDEX(I51:I500,MATCH($C$16,$C$51:$C$500,0)),"")</f>
        <v>-76510607101</v>
      </c>
      <c r="J16" s="2">
        <f t="shared" si="13"/>
        <v>-19359236569</v>
      </c>
      <c r="K16" s="2">
        <f t="shared" si="13"/>
        <v>-164040233966</v>
      </c>
      <c r="L16" s="2">
        <f t="shared" si="13"/>
        <v>-6622540866</v>
      </c>
      <c r="M16" s="2">
        <f t="shared" si="13"/>
        <v>109422288389</v>
      </c>
      <c r="N16" s="2">
        <f t="shared" si="13"/>
        <v>-44814912147</v>
      </c>
      <c r="O16" s="2">
        <f t="shared" si="13"/>
        <v>33374676446</v>
      </c>
      <c r="P16" s="2">
        <f t="shared" si="13"/>
        <v>106698175343</v>
      </c>
      <c r="Q16" s="2">
        <f t="shared" si="13"/>
        <v>25202977650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2520500000000</v>
      </c>
      <c r="E20" s="2">
        <f ca="1">IFERROR(E21*E2,"")</f>
        <v>2325250000000</v>
      </c>
      <c r="H20" s="2">
        <f t="shared" ref="H20:Q20" ca="1" si="14">IFERROR(H21*H2,"")</f>
        <v>2325250000000</v>
      </c>
      <c r="I20" s="2">
        <f t="shared" ca="1" si="14"/>
        <v>2662500000000</v>
      </c>
      <c r="J20" s="2">
        <f t="shared" ca="1" si="14"/>
        <v>2467250000000</v>
      </c>
      <c r="K20" s="2">
        <f t="shared" ca="1" si="14"/>
        <v>2502750000000</v>
      </c>
      <c r="L20" s="2">
        <f t="shared" ca="1" si="14"/>
        <v>2999750000000</v>
      </c>
      <c r="M20" s="2">
        <f t="shared" ca="1" si="14"/>
        <v>3017500000000</v>
      </c>
      <c r="N20" s="2">
        <f t="shared" ca="1" si="14"/>
        <v>2893250000000</v>
      </c>
      <c r="O20" s="2">
        <f t="shared" ca="1" si="14"/>
        <v>3195000000000</v>
      </c>
      <c r="P20" s="2">
        <f t="shared" ca="1" si="14"/>
        <v>3502400000000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3550000000</v>
      </c>
      <c r="E21" s="2">
        <f>IFERROR(INDEX(E51:E500,MATCH($C$7,$C$51:$C$500,0)),"")</f>
        <v>3550000000</v>
      </c>
      <c r="H21" s="2">
        <f>IFERROR(INDEX(D21:G21,COUNT(D21:G21)),"")</f>
        <v>3550000000</v>
      </c>
      <c r="I21" s="2">
        <f t="shared" ref="I21:Q21" si="15">IFERROR(INDEX(I51:I500,MATCH($C$7,$C$51:$C$500,0)),"")</f>
        <v>3550000000</v>
      </c>
      <c r="J21" s="2">
        <f t="shared" si="15"/>
        <v>3550000000</v>
      </c>
      <c r="K21" s="2">
        <f t="shared" si="15"/>
        <v>3550000000</v>
      </c>
      <c r="L21" s="2">
        <f t="shared" si="15"/>
        <v>3550000000</v>
      </c>
      <c r="M21" s="2">
        <f t="shared" si="15"/>
        <v>3550000000</v>
      </c>
      <c r="N21" s="2">
        <f t="shared" si="15"/>
        <v>3550000000</v>
      </c>
      <c r="O21" s="2">
        <f t="shared" si="15"/>
        <v>3550000000</v>
      </c>
      <c r="P21" s="2">
        <f t="shared" si="15"/>
        <v>3520000000</v>
      </c>
      <c r="Q21" s="2">
        <f t="shared" si="15"/>
        <v>2810000000</v>
      </c>
    </row>
    <row r="23" spans="1:17" ht="15.5" x14ac:dyDescent="0.35">
      <c r="B23" t="s">
        <v>45</v>
      </c>
      <c r="C23" t="s">
        <v>46</v>
      </c>
      <c r="D23" s="3">
        <f>IFERROR(D5/D6*100,"")</f>
        <v>-3.5060172275508976</v>
      </c>
      <c r="E23" s="3">
        <f>IFERROR(E5/E6*100,"")</f>
        <v>-5.9276142220347516</v>
      </c>
      <c r="H23" s="3">
        <f t="shared" ref="H23:Q23" si="16">IFERROR(H5/H6*100,"")</f>
        <v>-18.673840070327376</v>
      </c>
      <c r="I23" s="3">
        <f t="shared" si="16"/>
        <v>-11.405402346994883</v>
      </c>
      <c r="J23" s="3">
        <f t="shared" si="16"/>
        <v>-3.5658914484835429</v>
      </c>
      <c r="K23" s="3">
        <f t="shared" si="16"/>
        <v>-28.101487824794081</v>
      </c>
      <c r="L23" s="3">
        <f t="shared" si="16"/>
        <v>-2.2642373036459813</v>
      </c>
      <c r="M23" s="3">
        <f t="shared" si="16"/>
        <v>11.392152387591754</v>
      </c>
      <c r="N23" s="3">
        <f t="shared" si="16"/>
        <v>-8.235993221953839</v>
      </c>
      <c r="O23" s="3">
        <f t="shared" si="16"/>
        <v>2.5576904138805108</v>
      </c>
      <c r="P23" s="3">
        <f t="shared" si="16"/>
        <v>14.986237115159785</v>
      </c>
      <c r="Q23" s="3">
        <f t="shared" si="16"/>
        <v>3.4006431837479965</v>
      </c>
    </row>
    <row r="24" spans="1:17" ht="15.5" x14ac:dyDescent="0.35">
      <c r="C24" t="s">
        <v>47</v>
      </c>
      <c r="D24" s="4">
        <f>IFERROR(_xlfn.RRI(5,I23,D23),"")</f>
        <v>-0.21015715730097051</v>
      </c>
      <c r="E24" s="4">
        <f>IFERROR(_xlfn.RRI(5,J23,E23),"")</f>
        <v>0.10698659690283008</v>
      </c>
      <c r="H24" s="4" t="str">
        <f t="shared" ref="H24:Q24" si="17">IFERROR(_xlfn.RRI(5,M23,H23),"")</f>
        <v/>
      </c>
      <c r="I24" s="4">
        <f t="shared" si="17"/>
        <v>6.7281363474107847E-2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-13.58</v>
      </c>
      <c r="J25" s="3">
        <f t="shared" si="18"/>
        <v>-5.87</v>
      </c>
      <c r="K25" s="3">
        <f t="shared" si="18"/>
        <v>-42.83</v>
      </c>
      <c r="L25" s="3">
        <f t="shared" si="18"/>
        <v>-5.66</v>
      </c>
      <c r="M25" s="3">
        <f t="shared" si="18"/>
        <v>22.1</v>
      </c>
      <c r="N25" s="3">
        <f t="shared" si="18"/>
        <v>-14.56</v>
      </c>
      <c r="O25" s="3">
        <f t="shared" si="18"/>
        <v>3.77</v>
      </c>
      <c r="P25" s="3">
        <f t="shared" si="18"/>
        <v>24.02</v>
      </c>
      <c r="Q25" s="3">
        <f t="shared" si="18"/>
        <v>4.4000000000000004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-1.3839327821995928E-2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600.5614425614084</v>
      </c>
      <c r="E27" s="3">
        <f>IFERROR(E4/E21,"")</f>
        <v>433.21298125014084</v>
      </c>
      <c r="H27" s="3">
        <f t="shared" ref="H27:Q27" si="20">IFERROR(H4/H21,"")</f>
        <v>2067.5488476230985</v>
      </c>
      <c r="I27" s="3">
        <f t="shared" si="20"/>
        <v>1783.6802089580281</v>
      </c>
      <c r="J27" s="3">
        <f t="shared" si="20"/>
        <v>1319.7929730625351</v>
      </c>
      <c r="K27" s="3">
        <f t="shared" si="20"/>
        <v>1528.3036760405635</v>
      </c>
      <c r="L27" s="3">
        <f t="shared" si="20"/>
        <v>2114.2819552583101</v>
      </c>
      <c r="M27" s="3">
        <f t="shared" si="20"/>
        <v>2060.039323245634</v>
      </c>
      <c r="N27" s="3">
        <f t="shared" si="20"/>
        <v>1156.7792610743661</v>
      </c>
      <c r="O27" s="3">
        <f t="shared" si="20"/>
        <v>550.3513564901408</v>
      </c>
      <c r="P27" s="3">
        <f t="shared" si="20"/>
        <v>568.54672174744314</v>
      </c>
      <c r="Q27" s="3">
        <f t="shared" si="20"/>
        <v>627.28250538149462</v>
      </c>
    </row>
    <row r="28" spans="1:17" ht="15.5" x14ac:dyDescent="0.35">
      <c r="C28" t="s">
        <v>52</v>
      </c>
      <c r="D28" s="4">
        <f>IFERROR(_xlfn.RRI(5,I27,D27),"")</f>
        <v>-0.19564439864561634</v>
      </c>
      <c r="E28" s="4">
        <f>IFERROR(_xlfn.RRI(5,J27,E27),"")</f>
        <v>-0.1997252212196986</v>
      </c>
      <c r="H28" s="4">
        <f t="shared" ref="H28:Q28" si="21">IFERROR(_xlfn.RRI(5,M27,H27),"")</f>
        <v>7.2800536396266935E-4</v>
      </c>
      <c r="I28" s="4">
        <f t="shared" si="21"/>
        <v>9.0468939796760406E-2</v>
      </c>
      <c r="J28" s="4">
        <f t="shared" si="21"/>
        <v>0.19116837370464901</v>
      </c>
      <c r="K28" s="4">
        <f t="shared" si="21"/>
        <v>0.21867723795350624</v>
      </c>
      <c r="L28" s="4">
        <f t="shared" si="21"/>
        <v>0.27508737460510946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1.313458262350937</v>
      </c>
      <c r="J29" s="4">
        <f t="shared" si="22"/>
        <v>-0.86294653280410938</v>
      </c>
      <c r="K29" s="4">
        <f t="shared" si="22"/>
        <v>6.5671378091872796</v>
      </c>
      <c r="L29" s="4">
        <f t="shared" si="22"/>
        <v>-1.2561085972850679</v>
      </c>
      <c r="M29" s="4">
        <f t="shared" si="22"/>
        <v>-2.5178571428571432</v>
      </c>
      <c r="N29" s="4">
        <f t="shared" si="22"/>
        <v>-4.862068965517242</v>
      </c>
      <c r="O29" s="4">
        <f t="shared" si="22"/>
        <v>-0.84304746044962531</v>
      </c>
      <c r="P29" s="4">
        <f t="shared" si="22"/>
        <v>4.4590909090909081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0.15914772011228284</v>
      </c>
      <c r="I30" s="4">
        <f t="shared" si="23"/>
        <v>0.35148485055126355</v>
      </c>
      <c r="J30" s="4">
        <f t="shared" si="23"/>
        <v>-0.13643276938142637</v>
      </c>
      <c r="K30" s="4">
        <f t="shared" si="23"/>
        <v>-0.27715238157351407</v>
      </c>
      <c r="L30" s="4">
        <f t="shared" si="23"/>
        <v>2.6330872134622978E-2</v>
      </c>
      <c r="M30" s="4">
        <f t="shared" si="23"/>
        <v>0.78084047023142455</v>
      </c>
      <c r="N30" s="4">
        <f t="shared" si="23"/>
        <v>1.1018922683351087</v>
      </c>
      <c r="O30" s="4">
        <f t="shared" si="23"/>
        <v>-3.200328937150216E-2</v>
      </c>
      <c r="P30" s="4">
        <f t="shared" si="23"/>
        <v>-9.3635296903952572E-2</v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87.78</v>
      </c>
      <c r="E32" s="3">
        <f>IFERROR(INDEX(E51:E500,MATCH($A$32,$C$51:$C$500,0)),"")</f>
        <v>91.52</v>
      </c>
      <c r="H32" s="3">
        <f>IFERROR(INDEX(D32:G32,COUNT(D32:G32)),"")</f>
        <v>91.52</v>
      </c>
      <c r="I32" s="3">
        <f t="shared" ref="I32:Q32" si="24">IFERROR(INDEX(I51:I500,MATCH($C$32,$C$51:$C$500,0)),"")</f>
        <v>97.58</v>
      </c>
      <c r="J32" s="3">
        <f t="shared" si="24"/>
        <v>124.48</v>
      </c>
      <c r="K32" s="3">
        <f t="shared" si="24"/>
        <v>129.55000000000001</v>
      </c>
      <c r="L32" s="3">
        <f t="shared" si="24"/>
        <v>170.74</v>
      </c>
      <c r="M32" s="3">
        <f t="shared" si="24"/>
        <v>181.8</v>
      </c>
      <c r="N32" s="3">
        <f t="shared" si="24"/>
        <v>159.05000000000001</v>
      </c>
      <c r="O32" s="3">
        <f t="shared" si="24"/>
        <v>180</v>
      </c>
      <c r="P32" s="3">
        <f t="shared" si="24"/>
        <v>174.83</v>
      </c>
      <c r="Q32" s="3">
        <f t="shared" si="24"/>
        <v>127.42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7.46</v>
      </c>
      <c r="E33" s="3">
        <f>IFERROR(INDEX(E51:E500,MATCH($A$33,$C$51:$C$500,0)),"")</f>
        <v>7.76</v>
      </c>
      <c r="H33" s="3">
        <f>IFERROR(INDEX(D33:G33,COUNT(D33:G33)),"")</f>
        <v>7.76</v>
      </c>
      <c r="I33" s="3">
        <f t="shared" ref="I33:Q33" si="25">IFERROR(INDEX(I51:I500,MATCH($C$33,$C$51:$C$500,0)),"")</f>
        <v>7.69</v>
      </c>
      <c r="J33" s="3">
        <f t="shared" si="25"/>
        <v>5.58</v>
      </c>
      <c r="K33" s="3">
        <f t="shared" si="25"/>
        <v>5.44</v>
      </c>
      <c r="L33" s="3">
        <f t="shared" si="25"/>
        <v>4.95</v>
      </c>
      <c r="M33" s="3">
        <f t="shared" si="25"/>
        <v>4.68</v>
      </c>
      <c r="N33" s="3">
        <f t="shared" si="25"/>
        <v>5.12</v>
      </c>
      <c r="O33" s="3">
        <f t="shared" si="25"/>
        <v>5</v>
      </c>
      <c r="P33" s="3">
        <f t="shared" si="25"/>
        <v>5.69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-175.13</v>
      </c>
      <c r="E34" s="3">
        <f>IFERROR(INDEX(E51:E500,MATCH($A$34,$C$51:$C$500,0)),"")</f>
        <v>-109.23</v>
      </c>
      <c r="H34" s="3">
        <f>IFERROR(INDEX(D34:G34,COUNT(D34:G34)),"")</f>
        <v>-109.23</v>
      </c>
      <c r="I34" s="3">
        <f t="shared" ref="I34:Q34" si="26">IFERROR(INDEX(I51:I500,MATCH($C$34,$C$51:$C$500,0)),"")</f>
        <v>-55.23</v>
      </c>
      <c r="J34" s="3">
        <f t="shared" si="26"/>
        <v>-118.4</v>
      </c>
      <c r="K34" s="3">
        <f t="shared" si="26"/>
        <v>-16.46</v>
      </c>
      <c r="L34" s="3">
        <f t="shared" si="26"/>
        <v>-149.29</v>
      </c>
      <c r="M34" s="3">
        <f t="shared" si="26"/>
        <v>38.46</v>
      </c>
      <c r="N34" s="3">
        <f t="shared" si="26"/>
        <v>-55.98</v>
      </c>
      <c r="O34" s="3">
        <f t="shared" si="26"/>
        <v>238.73</v>
      </c>
      <c r="P34" s="3">
        <f t="shared" si="26"/>
        <v>41.42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1.0900000000000001</v>
      </c>
      <c r="E35" s="3">
        <f>IFERROR(INDEX(E51:E500,MATCH($A$35,$C$51:$C$500,0)),"")</f>
        <v>1.64</v>
      </c>
      <c r="H35" s="3">
        <f>IFERROR(INDEX(D35:G35,COUNT(D35:G35)),"")</f>
        <v>1.64</v>
      </c>
      <c r="I35" s="3">
        <f t="shared" ref="I35:Q35" si="27">IFERROR(INDEX(I51:I500,MATCH($C$35,$C$51:$C$500,0)),"")</f>
        <v>0.42</v>
      </c>
      <c r="J35" s="3">
        <f t="shared" si="27"/>
        <v>0.53</v>
      </c>
      <c r="K35" s="3">
        <f t="shared" si="27"/>
        <v>0.46</v>
      </c>
      <c r="L35" s="3">
        <f t="shared" si="27"/>
        <v>0.4</v>
      </c>
      <c r="M35" s="3">
        <f t="shared" si="27"/>
        <v>0.41</v>
      </c>
      <c r="N35" s="3">
        <f t="shared" si="27"/>
        <v>0.71</v>
      </c>
      <c r="O35" s="3">
        <f t="shared" si="27"/>
        <v>1.64</v>
      </c>
      <c r="P35" s="3">
        <f t="shared" si="27"/>
        <v>1.75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2131993121093</v>
      </c>
      <c r="E51" s="5">
        <v>1537906083438</v>
      </c>
      <c r="F51" s="5">
        <v>1401667554692</v>
      </c>
      <c r="G51" s="5">
        <v>1587509654578</v>
      </c>
      <c r="I51" s="5">
        <v>6332064741801</v>
      </c>
      <c r="J51" s="5">
        <v>4685265054372</v>
      </c>
      <c r="K51" s="5">
        <v>5425478049944</v>
      </c>
      <c r="L51" s="5">
        <v>7505700941167</v>
      </c>
      <c r="M51" s="5">
        <v>7313139597522</v>
      </c>
      <c r="N51" s="5">
        <v>4106566376814</v>
      </c>
      <c r="O51" s="5">
        <v>1953747315540</v>
      </c>
      <c r="P51" s="5">
        <v>2001284460551</v>
      </c>
      <c r="Q51" s="5">
        <v>1762663840122</v>
      </c>
    </row>
    <row r="52" spans="2:17" ht="15.5" x14ac:dyDescent="0.35">
      <c r="C52" t="s">
        <v>211</v>
      </c>
      <c r="D52" s="5">
        <v>-2054575888328</v>
      </c>
      <c r="E52" s="5">
        <v>-1460820060655</v>
      </c>
      <c r="F52" s="5">
        <v>-1321740514387</v>
      </c>
      <c r="G52" s="5">
        <v>-1503317189644</v>
      </c>
      <c r="I52" s="5">
        <v>-5941006656090</v>
      </c>
      <c r="J52" s="5">
        <v>-4333692524856</v>
      </c>
      <c r="K52" s="5">
        <v>-5168126795489</v>
      </c>
      <c r="L52" s="5">
        <v>-6777091553853</v>
      </c>
      <c r="M52" s="5">
        <v>-6488088769186</v>
      </c>
      <c r="N52" s="5">
        <v>-3941247197915</v>
      </c>
      <c r="O52" s="5">
        <v>-1767808433414</v>
      </c>
      <c r="P52" s="5">
        <v>-1740556023277</v>
      </c>
      <c r="Q52" s="5">
        <v>-1602762852995</v>
      </c>
    </row>
    <row r="53" spans="2:17" ht="15.5" x14ac:dyDescent="0.35">
      <c r="C53" t="s">
        <v>212</v>
      </c>
      <c r="D53" s="5">
        <v>77417232765</v>
      </c>
      <c r="E53" s="5">
        <v>77086022783</v>
      </c>
      <c r="F53" s="5">
        <v>79927040305</v>
      </c>
      <c r="G53" s="5">
        <v>84192464934</v>
      </c>
      <c r="I53" s="5">
        <v>391058085711</v>
      </c>
      <c r="J53" s="5">
        <v>351572529516</v>
      </c>
      <c r="K53" s="5">
        <v>257351254455</v>
      </c>
      <c r="L53" s="5">
        <v>728609387314</v>
      </c>
      <c r="M53" s="5">
        <v>825050828336</v>
      </c>
      <c r="N53" s="5">
        <v>165319178899</v>
      </c>
      <c r="O53" s="5">
        <v>185938882126</v>
      </c>
      <c r="P53" s="5">
        <v>260728437274</v>
      </c>
      <c r="Q53" s="5">
        <v>159900987127</v>
      </c>
    </row>
    <row r="54" spans="2:17" ht="15.5" x14ac:dyDescent="0.35">
      <c r="C54" t="s">
        <v>82</v>
      </c>
      <c r="D54" s="5">
        <v>-59695695743</v>
      </c>
      <c r="E54" s="5">
        <v>-73465178683</v>
      </c>
      <c r="F54" s="5">
        <v>-68586851229</v>
      </c>
      <c r="G54" s="5">
        <v>-67865305699</v>
      </c>
      <c r="I54" s="5">
        <v>-374104141370</v>
      </c>
      <c r="J54" s="5">
        <v>-283204667820</v>
      </c>
      <c r="K54" s="5">
        <v>-301252390707</v>
      </c>
      <c r="L54" s="5">
        <v>-628072342947</v>
      </c>
      <c r="M54" s="5">
        <v>-642583009516</v>
      </c>
      <c r="N54" s="5">
        <v>-142964404225</v>
      </c>
      <c r="O54" s="5">
        <v>-117431740681</v>
      </c>
      <c r="P54" s="5">
        <v>-107449310248</v>
      </c>
      <c r="Q54" s="5">
        <v>-85990045328</v>
      </c>
    </row>
    <row r="55" spans="2:17" ht="15.5" x14ac:dyDescent="0.35">
      <c r="C55" t="s">
        <v>284</v>
      </c>
      <c r="D55" s="5">
        <v>-24043884954</v>
      </c>
      <c r="E55" s="5">
        <v>-36552433777</v>
      </c>
      <c r="F55" s="5">
        <v>-33184831268</v>
      </c>
      <c r="G55" s="5">
        <v>-36325051934</v>
      </c>
      <c r="I55" s="5">
        <v>-242504425588</v>
      </c>
      <c r="J55" s="5">
        <v>-166329943003</v>
      </c>
      <c r="K55" s="5">
        <v>-179246696878</v>
      </c>
      <c r="L55" s="5">
        <v>-520924037064</v>
      </c>
      <c r="M55" s="5">
        <v>-559036202569</v>
      </c>
      <c r="N55" s="5">
        <v>-49307014046</v>
      </c>
      <c r="O55" s="5">
        <v>-22833875789</v>
      </c>
    </row>
    <row r="56" spans="2:17" ht="15.5" x14ac:dyDescent="0.35">
      <c r="C56" t="s">
        <v>523</v>
      </c>
      <c r="P56" s="5">
        <v>-20570729261</v>
      </c>
      <c r="Q56" s="5">
        <v>-13730462717</v>
      </c>
    </row>
    <row r="57" spans="2:17" ht="15.5" x14ac:dyDescent="0.35">
      <c r="C57" t="s">
        <v>213</v>
      </c>
      <c r="D57" s="5">
        <v>-35651810789</v>
      </c>
      <c r="E57" s="5">
        <v>-36912744906</v>
      </c>
      <c r="F57" s="5">
        <v>-35402019961</v>
      </c>
      <c r="G57" s="5">
        <v>-31540253765</v>
      </c>
      <c r="I57" s="5">
        <v>-131599715782</v>
      </c>
      <c r="J57" s="5">
        <v>-116874724817</v>
      </c>
      <c r="K57" s="5">
        <v>-122005693829</v>
      </c>
      <c r="L57" s="5">
        <v>-107148305883</v>
      </c>
      <c r="M57" s="5">
        <v>-83546806947</v>
      </c>
      <c r="N57" s="5">
        <v>-93657390179</v>
      </c>
      <c r="O57" s="5">
        <v>-94597864892</v>
      </c>
      <c r="P57" s="5">
        <v>-86878580987</v>
      </c>
      <c r="Q57" s="5">
        <v>-72259582611</v>
      </c>
    </row>
    <row r="58" spans="2:17" ht="15.5" x14ac:dyDescent="0.35">
      <c r="C58" t="s">
        <v>89</v>
      </c>
      <c r="D58" s="5">
        <v>17721537022</v>
      </c>
      <c r="E58" s="5">
        <v>3620844100</v>
      </c>
      <c r="F58" s="5">
        <v>11340189076</v>
      </c>
      <c r="G58" s="5">
        <v>16327159235</v>
      </c>
      <c r="I58" s="5">
        <v>16953944341</v>
      </c>
      <c r="J58" s="5">
        <v>68367861696</v>
      </c>
      <c r="K58" s="5">
        <v>-43901136252</v>
      </c>
      <c r="L58" s="5">
        <v>100537044367</v>
      </c>
      <c r="M58" s="5">
        <v>182467818820</v>
      </c>
      <c r="N58" s="5">
        <v>22354774674</v>
      </c>
      <c r="O58" s="5">
        <v>68507141445</v>
      </c>
      <c r="P58" s="5">
        <v>153279127026</v>
      </c>
      <c r="Q58" s="5">
        <v>73910941799</v>
      </c>
    </row>
    <row r="59" spans="2:17" ht="15.5" x14ac:dyDescent="0.35">
      <c r="C59" t="s">
        <v>90</v>
      </c>
      <c r="D59" s="5">
        <v>-28374967987</v>
      </c>
      <c r="E59" s="5">
        <v>-24337509704</v>
      </c>
      <c r="F59" s="5">
        <v>-34091666531</v>
      </c>
      <c r="G59" s="5">
        <v>-19346378113</v>
      </c>
      <c r="I59" s="5">
        <v>-93464551442</v>
      </c>
      <c r="J59" s="5">
        <v>-87727098265</v>
      </c>
      <c r="K59" s="5">
        <v>-120139097714</v>
      </c>
      <c r="L59" s="5">
        <v>-107159585233</v>
      </c>
      <c r="M59" s="5">
        <v>-73045530431</v>
      </c>
      <c r="N59" s="5">
        <v>-67169686821</v>
      </c>
      <c r="O59" s="5">
        <v>-35132464999</v>
      </c>
      <c r="P59" s="5">
        <v>-46580951683</v>
      </c>
      <c r="Q59" s="5">
        <v>-48707964149</v>
      </c>
    </row>
    <row r="60" spans="2:17" ht="15.5" x14ac:dyDescent="0.35">
      <c r="C60" t="s">
        <v>91</v>
      </c>
      <c r="D60" s="5">
        <v>271871758</v>
      </c>
      <c r="E60" s="5">
        <v>-371375386</v>
      </c>
      <c r="F60" s="5">
        <v>-1300933646</v>
      </c>
      <c r="G60" s="5">
        <v>-429652316</v>
      </c>
      <c r="I60" s="5">
        <v>-1828860054</v>
      </c>
      <c r="J60" s="5">
        <v>-2445659821</v>
      </c>
      <c r="K60" s="5">
        <v>-4139664368</v>
      </c>
      <c r="L60" s="5">
        <v>-14465936917</v>
      </c>
      <c r="M60" s="5">
        <v>-6567513515</v>
      </c>
      <c r="N60" s="5">
        <v>-16601796356</v>
      </c>
      <c r="O60" s="5">
        <v>-11440567414</v>
      </c>
      <c r="P60" s="5">
        <v>-4574223068</v>
      </c>
      <c r="Q60" s="5">
        <v>-1599598942</v>
      </c>
    </row>
    <row r="61" spans="2:17" ht="15.5" x14ac:dyDescent="0.35">
      <c r="C61" t="s">
        <v>215</v>
      </c>
      <c r="D61" s="5">
        <v>3054704477</v>
      </c>
      <c r="F61" s="5">
        <v>8860470099</v>
      </c>
      <c r="G61" s="5">
        <v>-6377756229</v>
      </c>
      <c r="I61" s="5">
        <v>8860470099</v>
      </c>
      <c r="J61" s="5">
        <v>32228009737</v>
      </c>
    </row>
    <row r="62" spans="2:17" ht="15.5" x14ac:dyDescent="0.35">
      <c r="C62" t="s">
        <v>340</v>
      </c>
      <c r="D62" s="5">
        <v>-3459034932</v>
      </c>
      <c r="E62" s="5">
        <v>-611522671</v>
      </c>
      <c r="F62" s="5">
        <v>8648207355</v>
      </c>
      <c r="G62" s="5">
        <v>-3996421235</v>
      </c>
      <c r="I62" s="5">
        <v>8648207355</v>
      </c>
      <c r="J62" s="5">
        <v>-3991765133</v>
      </c>
    </row>
    <row r="63" spans="2:17" ht="15.5" x14ac:dyDescent="0.35">
      <c r="C63" t="s">
        <v>27</v>
      </c>
      <c r="D63" s="5">
        <v>-29962419714</v>
      </c>
      <c r="E63" s="5">
        <v>-23160249097</v>
      </c>
      <c r="F63" s="5">
        <v>-28334436797</v>
      </c>
      <c r="G63" s="5">
        <v>-26485343667</v>
      </c>
      <c r="I63" s="5">
        <v>-109198600685</v>
      </c>
      <c r="J63" s="5">
        <v>-114940992756</v>
      </c>
      <c r="K63" s="5">
        <v>-117733374597</v>
      </c>
      <c r="L63" s="5">
        <v>-95604259344</v>
      </c>
      <c r="M63" s="5">
        <v>-65988195242</v>
      </c>
      <c r="N63" s="5">
        <v>-53808903971</v>
      </c>
      <c r="O63" s="5">
        <v>-34323934947</v>
      </c>
      <c r="P63" s="5">
        <v>-41920018781</v>
      </c>
      <c r="Q63" s="5">
        <v>-52574098797</v>
      </c>
    </row>
    <row r="64" spans="2:17" ht="15.5" x14ac:dyDescent="0.35">
      <c r="C64" t="s">
        <v>81</v>
      </c>
      <c r="D64" s="5">
        <v>2536168287</v>
      </c>
      <c r="E64" s="5">
        <v>2617806358</v>
      </c>
      <c r="F64" s="5">
        <v>-6333877510</v>
      </c>
      <c r="G64" s="5">
        <v>1228724137</v>
      </c>
      <c r="I64" s="5">
        <v>-8339835820</v>
      </c>
      <c r="J64" s="5">
        <v>-1678425569</v>
      </c>
      <c r="K64" s="5">
        <v>-17076241433</v>
      </c>
      <c r="L64" s="5">
        <v>-14118567124</v>
      </c>
      <c r="M64" s="5">
        <v>11231030224</v>
      </c>
      <c r="N64" s="5">
        <v>2133422673</v>
      </c>
      <c r="O64" s="5">
        <v>12654821559</v>
      </c>
      <c r="P64" s="5">
        <v>-1928099827</v>
      </c>
      <c r="Q64" s="5">
        <v>242156736</v>
      </c>
    </row>
    <row r="65" spans="3:17" ht="15.5" x14ac:dyDescent="0.35">
      <c r="C65" t="s">
        <v>92</v>
      </c>
      <c r="D65" s="5">
        <v>-28374967987</v>
      </c>
      <c r="E65" s="5">
        <v>-24337509704</v>
      </c>
      <c r="F65" s="5">
        <v>-34091666531</v>
      </c>
      <c r="G65" s="5">
        <v>-19346378113</v>
      </c>
      <c r="I65" s="5">
        <v>-93464551442</v>
      </c>
      <c r="J65" s="5">
        <v>-87727098265</v>
      </c>
      <c r="K65" s="5">
        <v>-120139097714</v>
      </c>
      <c r="L65" s="5">
        <v>-107159585233</v>
      </c>
      <c r="M65" s="5">
        <v>-73045530431</v>
      </c>
      <c r="N65" s="5">
        <v>-67169686821</v>
      </c>
      <c r="O65" s="5">
        <v>-35132464999</v>
      </c>
      <c r="P65" s="5">
        <v>-46580951683</v>
      </c>
      <c r="Q65" s="5">
        <v>-48707964149</v>
      </c>
    </row>
    <row r="66" spans="3:17" ht="15.5" x14ac:dyDescent="0.35">
      <c r="C66" t="s">
        <v>29</v>
      </c>
      <c r="D66" s="5">
        <v>-10653430965</v>
      </c>
      <c r="E66" s="5">
        <v>-20716665604</v>
      </c>
      <c r="F66" s="5">
        <v>-22751477455</v>
      </c>
      <c r="G66" s="5">
        <v>-3019218878</v>
      </c>
      <c r="I66" s="5">
        <v>-76510607101</v>
      </c>
      <c r="J66" s="5">
        <v>-19359236569</v>
      </c>
      <c r="K66" s="5">
        <v>-164040233966</v>
      </c>
      <c r="L66" s="5">
        <v>-6622540866</v>
      </c>
      <c r="M66" s="5">
        <v>109422288389</v>
      </c>
      <c r="N66" s="5">
        <v>-44814912147</v>
      </c>
      <c r="O66" s="5">
        <v>33374676446</v>
      </c>
      <c r="P66" s="5">
        <v>106698175343</v>
      </c>
      <c r="Q66" s="5">
        <v>25202977650</v>
      </c>
    </row>
    <row r="67" spans="3:17" ht="15.5" x14ac:dyDescent="0.35">
      <c r="C67" t="s">
        <v>28</v>
      </c>
      <c r="D67" s="5">
        <v>-95144764</v>
      </c>
      <c r="E67" s="5">
        <v>236855649</v>
      </c>
      <c r="F67" s="5">
        <v>20086427712</v>
      </c>
      <c r="G67" s="5">
        <v>200313825</v>
      </c>
      <c r="I67" s="5">
        <v>19759544579</v>
      </c>
      <c r="J67" s="5">
        <v>-3621928315</v>
      </c>
      <c r="K67" s="5">
        <v>-8233664397</v>
      </c>
      <c r="L67" s="5">
        <v>-28168061647</v>
      </c>
      <c r="M67" s="5">
        <v>-19639005815</v>
      </c>
      <c r="N67" s="5">
        <v>-4771278469</v>
      </c>
      <c r="O67" s="5">
        <v>-7764880415</v>
      </c>
      <c r="P67" s="5">
        <v>-22526055980</v>
      </c>
      <c r="Q67" s="5">
        <v>-7957400900</v>
      </c>
    </row>
    <row r="68" spans="3:17" ht="15.5" x14ac:dyDescent="0.35">
      <c r="C68" t="s">
        <v>404</v>
      </c>
      <c r="G68" s="5">
        <v>175262461</v>
      </c>
      <c r="J68" s="5">
        <v>-2203307920</v>
      </c>
      <c r="K68" s="5">
        <v>-3173062156</v>
      </c>
      <c r="L68" s="5">
        <v>-23364772361</v>
      </c>
      <c r="M68" s="5">
        <v>-17248443837</v>
      </c>
      <c r="N68" s="5">
        <v>-2271546437</v>
      </c>
      <c r="O68" s="5">
        <v>-6575535500</v>
      </c>
      <c r="P68" s="5">
        <v>-20810796500</v>
      </c>
      <c r="Q68" s="5">
        <v>-10589343933</v>
      </c>
    </row>
    <row r="69" spans="3:17" ht="15.5" x14ac:dyDescent="0.35">
      <c r="C69" t="s">
        <v>405</v>
      </c>
      <c r="G69" s="5">
        <v>25051364</v>
      </c>
      <c r="J69" s="5">
        <v>-1418620395</v>
      </c>
      <c r="K69" s="5">
        <v>-5060602241</v>
      </c>
      <c r="L69" s="5">
        <v>-4803289286</v>
      </c>
      <c r="M69" s="5">
        <v>-2390561978</v>
      </c>
      <c r="N69" s="5">
        <v>-2499732032</v>
      </c>
      <c r="O69" s="5">
        <v>-1189344915</v>
      </c>
      <c r="P69" s="5">
        <v>-1715259480</v>
      </c>
      <c r="Q69" s="5">
        <v>2631943033</v>
      </c>
    </row>
    <row r="70" spans="3:17" ht="15.5" x14ac:dyDescent="0.35">
      <c r="C70" t="s">
        <v>368</v>
      </c>
    </row>
    <row r="71" spans="3:17" ht="15.5" x14ac:dyDescent="0.35">
      <c r="C71" t="s">
        <v>406</v>
      </c>
      <c r="D71" s="5">
        <v>-95144764</v>
      </c>
      <c r="E71" s="5">
        <v>236855649</v>
      </c>
      <c r="F71" s="5">
        <v>20086427712</v>
      </c>
      <c r="G71" s="5">
        <v>200313825</v>
      </c>
      <c r="I71" s="5">
        <v>19759544579</v>
      </c>
      <c r="J71" s="5">
        <v>-3621928315</v>
      </c>
      <c r="K71" s="5">
        <v>-8233664397</v>
      </c>
      <c r="L71" s="5">
        <v>-28168061647</v>
      </c>
      <c r="M71" s="5">
        <v>-19639005815</v>
      </c>
      <c r="N71" s="5">
        <v>-4771278469</v>
      </c>
      <c r="O71" s="5">
        <v>-7764880415</v>
      </c>
      <c r="P71" s="5">
        <v>-22526055980</v>
      </c>
      <c r="Q71" s="5">
        <v>-7957400900</v>
      </c>
    </row>
    <row r="72" spans="3:17" ht="15.5" x14ac:dyDescent="0.35">
      <c r="C72" t="s">
        <v>93</v>
      </c>
      <c r="D72" s="5">
        <v>-10748575729</v>
      </c>
      <c r="E72" s="5">
        <v>-20479809955</v>
      </c>
      <c r="F72" s="5">
        <v>-2665049743</v>
      </c>
      <c r="G72" s="5">
        <v>-2818905053</v>
      </c>
      <c r="I72" s="5">
        <v>-56751062522</v>
      </c>
      <c r="J72" s="5">
        <v>-22981164884</v>
      </c>
      <c r="K72" s="5">
        <v>-172273898363</v>
      </c>
      <c r="L72" s="5">
        <v>-34790602513</v>
      </c>
      <c r="M72" s="5">
        <v>89783282574</v>
      </c>
      <c r="N72" s="5">
        <v>-49586190616</v>
      </c>
      <c r="O72" s="5">
        <v>25609796031</v>
      </c>
      <c r="P72" s="5">
        <v>84172119363</v>
      </c>
      <c r="Q72" s="5">
        <v>17245576750</v>
      </c>
    </row>
    <row r="73" spans="3:17" ht="15.5" x14ac:dyDescent="0.35">
      <c r="C73" t="s">
        <v>465</v>
      </c>
    </row>
    <row r="74" spans="3:17" ht="15.5" x14ac:dyDescent="0.35">
      <c r="C74" t="s">
        <v>95</v>
      </c>
      <c r="D74" s="5">
        <v>-10748575729</v>
      </c>
      <c r="E74" s="5">
        <v>-20479809955</v>
      </c>
      <c r="F74" s="5">
        <v>-2665049743</v>
      </c>
      <c r="G74" s="5">
        <v>-2818905053</v>
      </c>
      <c r="I74" s="5">
        <v>-56751062522</v>
      </c>
      <c r="J74" s="5">
        <v>-22981164884</v>
      </c>
      <c r="K74" s="5">
        <v>-172273898363</v>
      </c>
      <c r="L74" s="5">
        <v>-34790602513</v>
      </c>
      <c r="M74" s="5">
        <v>89783282574</v>
      </c>
      <c r="N74" s="5">
        <v>-49586190616</v>
      </c>
      <c r="O74" s="5">
        <v>25609796031</v>
      </c>
      <c r="P74" s="5">
        <v>84172119363</v>
      </c>
      <c r="Q74" s="5">
        <v>17245576750</v>
      </c>
    </row>
    <row r="75" spans="3:17" ht="15.5" x14ac:dyDescent="0.35">
      <c r="C75" t="s">
        <v>96</v>
      </c>
      <c r="F75" s="5">
        <v>1809286855</v>
      </c>
      <c r="I75" s="5">
        <v>1809286855</v>
      </c>
      <c r="J75" s="5">
        <v>3298837210</v>
      </c>
      <c r="K75" s="5">
        <v>8770741942</v>
      </c>
      <c r="L75" s="5">
        <v>6059263794</v>
      </c>
      <c r="M75" s="5">
        <v>2309277243</v>
      </c>
      <c r="N75" s="5">
        <v>375795675</v>
      </c>
      <c r="O75" s="5">
        <v>4986140812</v>
      </c>
      <c r="P75" s="5">
        <v>13681546795</v>
      </c>
      <c r="Q75" s="5">
        <v>-2907246739</v>
      </c>
    </row>
    <row r="76" spans="3:17" ht="15.5" x14ac:dyDescent="0.35">
      <c r="C76" t="s">
        <v>97</v>
      </c>
      <c r="D76" s="5">
        <v>-10748575729</v>
      </c>
      <c r="E76" s="5">
        <v>-20479809955</v>
      </c>
      <c r="F76" s="5">
        <v>-855762888</v>
      </c>
      <c r="G76" s="5">
        <v>-2818905053</v>
      </c>
      <c r="I76" s="5">
        <v>-54941775667</v>
      </c>
      <c r="J76" s="5">
        <v>-19682327674</v>
      </c>
      <c r="K76" s="5">
        <v>-163503156421</v>
      </c>
      <c r="L76" s="5">
        <v>-28731338719</v>
      </c>
      <c r="M76" s="5">
        <v>92092559817</v>
      </c>
      <c r="N76" s="5">
        <v>-49210394941</v>
      </c>
      <c r="O76" s="5">
        <v>30595936843</v>
      </c>
      <c r="P76" s="5">
        <v>97853666158</v>
      </c>
      <c r="Q76" s="5">
        <v>14338330011</v>
      </c>
    </row>
    <row r="77" spans="3:17" ht="15.5" x14ac:dyDescent="0.35">
      <c r="C77" t="s">
        <v>98</v>
      </c>
      <c r="D77" s="5">
        <v>-10748575729</v>
      </c>
      <c r="E77" s="5">
        <v>-20479809955</v>
      </c>
      <c r="F77" s="5">
        <v>-2665049743</v>
      </c>
      <c r="G77" s="5">
        <v>-2818905053</v>
      </c>
      <c r="I77" s="5">
        <v>-56751062522</v>
      </c>
      <c r="J77" s="5">
        <v>-22981164884</v>
      </c>
      <c r="K77" s="5">
        <v>-172273898363</v>
      </c>
      <c r="L77" s="5">
        <v>-34790602513</v>
      </c>
      <c r="M77" s="5">
        <v>89783282574</v>
      </c>
      <c r="N77" s="5">
        <v>-49586190616</v>
      </c>
      <c r="O77" s="5">
        <v>25609796031</v>
      </c>
      <c r="P77" s="5">
        <v>84172119363</v>
      </c>
      <c r="Q77" s="5">
        <v>17245576750</v>
      </c>
    </row>
    <row r="78" spans="3:17" ht="15.5" x14ac:dyDescent="0.35">
      <c r="C78" t="s">
        <v>8</v>
      </c>
      <c r="D78" s="5">
        <v>-13284744016</v>
      </c>
      <c r="E78" s="5">
        <v>-23097616313</v>
      </c>
      <c r="F78" s="5">
        <v>5478114622</v>
      </c>
      <c r="G78" s="5">
        <v>-4047629190</v>
      </c>
      <c r="I78" s="5">
        <v>-46601939847</v>
      </c>
      <c r="J78" s="5">
        <v>-18003902105</v>
      </c>
      <c r="K78" s="5">
        <v>-146426914988</v>
      </c>
      <c r="L78" s="5">
        <v>-14612771595</v>
      </c>
      <c r="M78" s="5">
        <v>80861529593</v>
      </c>
      <c r="N78" s="5">
        <v>-51343817614</v>
      </c>
      <c r="O78" s="5">
        <v>17941115284</v>
      </c>
      <c r="P78" s="5">
        <v>99781765985</v>
      </c>
      <c r="Q78" s="5">
        <v>14096173275</v>
      </c>
    </row>
    <row r="79" spans="3:17" ht="15.5" x14ac:dyDescent="0.35">
      <c r="C79" t="s">
        <v>100</v>
      </c>
      <c r="D79" s="5">
        <v>-10748575729</v>
      </c>
      <c r="E79" s="5">
        <v>-20479809955</v>
      </c>
      <c r="F79" s="5">
        <v>-2665049743</v>
      </c>
      <c r="G79" s="5">
        <v>-2818905053</v>
      </c>
      <c r="I79" s="5">
        <v>-56751062522</v>
      </c>
      <c r="J79" s="5">
        <v>-22981164884</v>
      </c>
      <c r="K79" s="5">
        <v>-172273898363</v>
      </c>
      <c r="L79" s="5">
        <v>-34790602513</v>
      </c>
      <c r="M79" s="5">
        <v>89783282574</v>
      </c>
      <c r="N79" s="5">
        <v>-49586190616</v>
      </c>
      <c r="O79" s="5">
        <v>25609796031</v>
      </c>
      <c r="P79" s="5">
        <v>84172119363</v>
      </c>
      <c r="Q79" s="5">
        <v>17245576750</v>
      </c>
    </row>
    <row r="80" spans="3:17" ht="15.5" x14ac:dyDescent="0.35">
      <c r="C80" t="s">
        <v>101</v>
      </c>
      <c r="D80" s="5">
        <v>-10748575729</v>
      </c>
      <c r="E80" s="5">
        <v>-20479809955</v>
      </c>
      <c r="F80" s="5">
        <v>-855762888</v>
      </c>
      <c r="G80" s="5">
        <v>-2818905053</v>
      </c>
      <c r="I80" s="5">
        <v>-54941775667</v>
      </c>
      <c r="J80" s="5">
        <v>-19682327674</v>
      </c>
      <c r="K80" s="5">
        <v>-163503156421</v>
      </c>
      <c r="L80" s="5">
        <v>-28731338719</v>
      </c>
      <c r="M80" s="5">
        <v>92092559817</v>
      </c>
      <c r="N80" s="5">
        <v>-49210394941</v>
      </c>
      <c r="O80" s="5">
        <v>30595936843</v>
      </c>
      <c r="P80" s="5">
        <v>97853666158</v>
      </c>
      <c r="Q80" s="5">
        <v>14338330011</v>
      </c>
    </row>
    <row r="81" spans="2:17" ht="15.5" x14ac:dyDescent="0.35">
      <c r="C81" t="s">
        <v>102</v>
      </c>
      <c r="D81" s="5">
        <v>-10748575729</v>
      </c>
      <c r="E81" s="5">
        <v>-20479809955</v>
      </c>
      <c r="F81" s="5">
        <v>-855762888</v>
      </c>
      <c r="G81" s="5">
        <v>-2818905053</v>
      </c>
      <c r="I81" s="5">
        <v>-54941775667</v>
      </c>
      <c r="J81" s="5">
        <v>-19682327674</v>
      </c>
      <c r="K81" s="5">
        <v>-163503156421</v>
      </c>
      <c r="L81" s="5">
        <v>-28731338719</v>
      </c>
      <c r="M81" s="5">
        <v>92092559817</v>
      </c>
      <c r="N81" s="5">
        <v>-49210394941</v>
      </c>
      <c r="O81" s="5">
        <v>30595936843</v>
      </c>
      <c r="P81" s="5">
        <v>97853666158</v>
      </c>
      <c r="Q81" s="5">
        <v>14338330011</v>
      </c>
    </row>
    <row r="83" spans="2:17" ht="15.5" x14ac:dyDescent="0.35">
      <c r="B83" t="s">
        <v>103</v>
      </c>
      <c r="C83" t="s">
        <v>104</v>
      </c>
    </row>
    <row r="84" spans="2:17" ht="15.5" x14ac:dyDescent="0.35">
      <c r="C84" t="s">
        <v>216</v>
      </c>
    </row>
    <row r="85" spans="2:17" ht="15.5" x14ac:dyDescent="0.35">
      <c r="C85" t="s">
        <v>20</v>
      </c>
      <c r="D85" s="5">
        <v>143291032193</v>
      </c>
      <c r="E85" s="5">
        <v>186386301339</v>
      </c>
      <c r="F85" s="5">
        <v>177296554816</v>
      </c>
      <c r="G85" s="5">
        <v>224409058823</v>
      </c>
      <c r="I85" s="5">
        <v>177296554816</v>
      </c>
      <c r="J85" s="5">
        <v>276096170712</v>
      </c>
      <c r="K85" s="5">
        <v>421266153510</v>
      </c>
      <c r="L85" s="5">
        <v>457603972507</v>
      </c>
      <c r="M85" s="5">
        <v>90763070618</v>
      </c>
      <c r="N85" s="5">
        <v>26183497140</v>
      </c>
      <c r="O85" s="5">
        <v>98502207941</v>
      </c>
      <c r="P85" s="5">
        <v>114347888130</v>
      </c>
      <c r="Q85" s="5">
        <v>23677337450</v>
      </c>
    </row>
    <row r="86" spans="2:17" ht="15.5" x14ac:dyDescent="0.35">
      <c r="C86" t="s">
        <v>484</v>
      </c>
      <c r="D86" s="5">
        <v>100000</v>
      </c>
      <c r="E86" s="5">
        <v>100000</v>
      </c>
      <c r="F86" s="5">
        <v>100000</v>
      </c>
      <c r="I86" s="5">
        <v>100000</v>
      </c>
    </row>
    <row r="87" spans="2:17" ht="15.5" x14ac:dyDescent="0.35">
      <c r="C87" t="s">
        <v>217</v>
      </c>
      <c r="D87" s="5">
        <v>62351030309</v>
      </c>
      <c r="E87" s="5">
        <v>66799933876</v>
      </c>
      <c r="F87" s="5">
        <v>28768505311</v>
      </c>
      <c r="G87" s="5">
        <v>63902679027</v>
      </c>
      <c r="I87" s="5">
        <v>28768505311</v>
      </c>
      <c r="J87" s="5">
        <v>86211560359</v>
      </c>
      <c r="K87" s="5">
        <v>121297459785</v>
      </c>
      <c r="L87" s="5">
        <v>92646280180</v>
      </c>
      <c r="M87" s="5">
        <v>42984511527</v>
      </c>
      <c r="N87" s="5">
        <v>34393879840</v>
      </c>
      <c r="O87" s="5">
        <v>27687493239</v>
      </c>
      <c r="P87" s="5">
        <v>18014338250</v>
      </c>
      <c r="Q87" s="5">
        <v>26675926716</v>
      </c>
    </row>
    <row r="88" spans="2:17" ht="15.5" x14ac:dyDescent="0.35">
      <c r="C88" t="s">
        <v>219</v>
      </c>
      <c r="D88" s="5">
        <v>713130231</v>
      </c>
      <c r="E88" s="5">
        <v>1390270239</v>
      </c>
      <c r="F88" s="5">
        <v>1409233435</v>
      </c>
      <c r="G88" s="5">
        <v>6920209825</v>
      </c>
      <c r="I88" s="5">
        <v>1409233435</v>
      </c>
      <c r="J88" s="5">
        <v>6821153181</v>
      </c>
      <c r="K88" s="5">
        <v>8751267419</v>
      </c>
      <c r="L88" s="5">
        <v>5697727961</v>
      </c>
      <c r="M88" s="5">
        <v>2145873785</v>
      </c>
      <c r="N88" s="5">
        <v>816156921</v>
      </c>
      <c r="O88" s="5">
        <v>4459373950</v>
      </c>
      <c r="P88" s="5">
        <v>2333302137</v>
      </c>
      <c r="Q88" s="5">
        <v>4954805991</v>
      </c>
    </row>
    <row r="89" spans="2:17" ht="15.5" x14ac:dyDescent="0.35">
      <c r="C89" t="s">
        <v>218</v>
      </c>
      <c r="D89" s="5">
        <v>106460275</v>
      </c>
      <c r="F89" s="5">
        <v>5450000</v>
      </c>
      <c r="I89" s="5">
        <v>5450000</v>
      </c>
      <c r="J89" s="5">
        <v>5450000</v>
      </c>
      <c r="N89" s="5">
        <v>90166387502</v>
      </c>
      <c r="O89" s="5">
        <v>510048000</v>
      </c>
      <c r="P89" s="5">
        <v>850360000</v>
      </c>
      <c r="Q89" s="5">
        <v>2549835783</v>
      </c>
    </row>
    <row r="90" spans="2:17" ht="15.5" x14ac:dyDescent="0.35">
      <c r="C90" t="s">
        <v>220</v>
      </c>
      <c r="D90" s="5">
        <v>62351030309</v>
      </c>
      <c r="E90" s="5">
        <v>66799933876</v>
      </c>
      <c r="F90" s="5">
        <v>28768505311</v>
      </c>
      <c r="G90" s="5">
        <v>63902679027</v>
      </c>
      <c r="I90" s="5">
        <v>28768505311</v>
      </c>
      <c r="J90" s="5">
        <v>86211560359</v>
      </c>
      <c r="K90" s="5">
        <v>121297459785</v>
      </c>
      <c r="L90" s="5">
        <v>92646280180</v>
      </c>
      <c r="M90" s="5">
        <v>42984511527</v>
      </c>
      <c r="N90" s="5">
        <v>34393879840</v>
      </c>
      <c r="O90" s="5">
        <v>27687493239</v>
      </c>
      <c r="P90" s="5">
        <v>18014338250</v>
      </c>
      <c r="Q90" s="5">
        <v>26675926716</v>
      </c>
    </row>
    <row r="91" spans="2:17" ht="15.5" x14ac:dyDescent="0.35">
      <c r="C91" t="s">
        <v>110</v>
      </c>
      <c r="D91" s="5">
        <v>45896524254</v>
      </c>
      <c r="E91" s="5">
        <v>48637463992</v>
      </c>
      <c r="F91" s="5">
        <v>44116941110</v>
      </c>
      <c r="G91" s="5">
        <v>39328056995</v>
      </c>
      <c r="I91" s="5">
        <v>44116941110</v>
      </c>
      <c r="J91" s="5">
        <v>33971849932</v>
      </c>
      <c r="K91" s="5">
        <v>22044076101</v>
      </c>
      <c r="L91" s="5">
        <v>1271259381</v>
      </c>
      <c r="M91" s="5">
        <v>1318384177</v>
      </c>
      <c r="N91" s="5">
        <v>807787581</v>
      </c>
      <c r="O91" s="5">
        <v>839686009</v>
      </c>
      <c r="P91" s="5">
        <v>3805005037</v>
      </c>
      <c r="Q91" s="5">
        <v>357361369</v>
      </c>
    </row>
    <row r="92" spans="2:17" ht="15.5" x14ac:dyDescent="0.35">
      <c r="C92" t="s">
        <v>221</v>
      </c>
      <c r="D92" s="5">
        <v>45896524254</v>
      </c>
      <c r="E92" s="5">
        <v>48637463992</v>
      </c>
      <c r="F92" s="5">
        <v>44116941110</v>
      </c>
      <c r="G92" s="5">
        <v>39328056995</v>
      </c>
      <c r="I92" s="5">
        <v>44116941110</v>
      </c>
      <c r="J92" s="5">
        <v>33971849932</v>
      </c>
      <c r="K92" s="5">
        <v>22044076101</v>
      </c>
      <c r="L92" s="5">
        <v>1271259381</v>
      </c>
      <c r="M92" s="5">
        <v>1318384177</v>
      </c>
      <c r="N92" s="5">
        <v>807787581</v>
      </c>
      <c r="O92" s="5">
        <v>839686009</v>
      </c>
      <c r="P92" s="5">
        <v>3805005037</v>
      </c>
      <c r="Q92" s="5">
        <v>357361369</v>
      </c>
    </row>
    <row r="93" spans="2:17" ht="15.5" x14ac:dyDescent="0.35">
      <c r="C93" t="s">
        <v>222</v>
      </c>
      <c r="D93" s="5">
        <v>522221380090</v>
      </c>
      <c r="E93" s="5">
        <v>324732223038</v>
      </c>
      <c r="F93" s="5">
        <v>352216282349</v>
      </c>
      <c r="G93" s="5">
        <v>360048099977</v>
      </c>
      <c r="I93" s="5">
        <v>352216282349</v>
      </c>
      <c r="J93" s="5">
        <v>344634464156</v>
      </c>
      <c r="K93" s="5">
        <v>331711608612</v>
      </c>
      <c r="L93" s="5">
        <v>693644234553</v>
      </c>
      <c r="M93" s="5">
        <v>429327199094</v>
      </c>
      <c r="N93" s="5">
        <v>110114234591</v>
      </c>
      <c r="O93" s="5">
        <v>46919538490</v>
      </c>
      <c r="P93" s="5">
        <v>53798706472</v>
      </c>
      <c r="Q93" s="5">
        <v>31982924333</v>
      </c>
    </row>
    <row r="94" spans="2:17" ht="15.5" x14ac:dyDescent="0.35">
      <c r="C94" t="s">
        <v>81</v>
      </c>
      <c r="D94" s="5">
        <v>-11364463523</v>
      </c>
      <c r="E94" s="5">
        <v>-11364463523</v>
      </c>
      <c r="F94" s="5">
        <v>-12910217523</v>
      </c>
      <c r="G94" s="5">
        <v>48473657398</v>
      </c>
      <c r="I94" s="5">
        <v>-12910217523</v>
      </c>
      <c r="J94" s="5">
        <v>35546704433</v>
      </c>
      <c r="K94" s="5">
        <v>49398321651</v>
      </c>
      <c r="L94" s="5">
        <v>43591721583</v>
      </c>
      <c r="M94" s="5">
        <v>38100030902</v>
      </c>
      <c r="N94" s="5">
        <v>35775649386</v>
      </c>
      <c r="O94" s="5">
        <v>38286837553</v>
      </c>
      <c r="P94" s="5">
        <v>33750540846</v>
      </c>
      <c r="Q94" s="5">
        <v>18485147646</v>
      </c>
    </row>
    <row r="95" spans="2:17" ht="15.5" x14ac:dyDescent="0.35">
      <c r="C95" t="s">
        <v>223</v>
      </c>
      <c r="D95" s="5">
        <v>1099590559311</v>
      </c>
      <c r="E95" s="5">
        <v>858411604608</v>
      </c>
      <c r="F95" s="5">
        <v>945605568807</v>
      </c>
      <c r="G95" s="5">
        <v>1013775027125</v>
      </c>
      <c r="I95" s="5">
        <v>945605568807</v>
      </c>
      <c r="J95" s="5">
        <v>1055604862961</v>
      </c>
      <c r="K95" s="5">
        <v>1119806108473</v>
      </c>
      <c r="L95" s="5">
        <v>1429234676110</v>
      </c>
      <c r="M95" s="5">
        <v>809016739979</v>
      </c>
      <c r="N95" s="5">
        <v>363370254050</v>
      </c>
      <c r="O95" s="5">
        <v>322185821673</v>
      </c>
      <c r="P95" s="5">
        <v>279772685842</v>
      </c>
      <c r="Q95" s="5">
        <v>159685564282</v>
      </c>
    </row>
    <row r="96" spans="2:17" ht="15.5" x14ac:dyDescent="0.35">
      <c r="C96" t="s">
        <v>224</v>
      </c>
    </row>
    <row r="97" spans="3:17" ht="15.5" x14ac:dyDescent="0.35">
      <c r="C97" t="s">
        <v>342</v>
      </c>
      <c r="D97" s="5">
        <v>29494062604</v>
      </c>
      <c r="E97" s="5">
        <v>29222190846</v>
      </c>
      <c r="F97" s="5">
        <v>29593566232</v>
      </c>
      <c r="G97" s="5">
        <v>30897855657</v>
      </c>
      <c r="I97" s="5">
        <v>29593566232</v>
      </c>
      <c r="J97" s="5">
        <v>31425782065</v>
      </c>
      <c r="K97" s="5">
        <v>33869725924</v>
      </c>
      <c r="L97" s="5">
        <v>36578324522</v>
      </c>
      <c r="M97" s="5">
        <v>41641580391</v>
      </c>
      <c r="N97" s="5">
        <v>46312554934</v>
      </c>
      <c r="O97" s="5">
        <v>61859828187</v>
      </c>
      <c r="P97" s="5">
        <v>70525963025</v>
      </c>
      <c r="Q97" s="5">
        <v>82209242540</v>
      </c>
    </row>
    <row r="98" spans="3:17" ht="15.5" x14ac:dyDescent="0.35">
      <c r="C98" t="s">
        <v>111</v>
      </c>
      <c r="D98" s="5">
        <v>1350879829031</v>
      </c>
      <c r="E98" s="5">
        <v>1370448424490</v>
      </c>
      <c r="F98" s="5">
        <v>1386856921361</v>
      </c>
      <c r="G98" s="5">
        <v>1345415198866</v>
      </c>
      <c r="I98" s="5">
        <v>1386856921361</v>
      </c>
      <c r="J98" s="5">
        <v>1329028498714</v>
      </c>
      <c r="K98" s="5">
        <v>1055454940845</v>
      </c>
      <c r="L98" s="5">
        <v>945740264206</v>
      </c>
      <c r="M98" s="5">
        <v>821145104544</v>
      </c>
      <c r="N98" s="5">
        <v>857429044834</v>
      </c>
      <c r="O98" s="5">
        <v>826199341899</v>
      </c>
      <c r="P98" s="5">
        <v>561513752236</v>
      </c>
      <c r="Q98" s="5">
        <v>664689035756</v>
      </c>
    </row>
    <row r="99" spans="3:17" ht="15.5" x14ac:dyDescent="0.35">
      <c r="C99" t="s">
        <v>107</v>
      </c>
      <c r="D99" s="5">
        <v>81651438667</v>
      </c>
      <c r="E99" s="5">
        <v>83438331190</v>
      </c>
      <c r="F99" s="5">
        <v>85225223713</v>
      </c>
      <c r="G99" s="5">
        <v>86296742775</v>
      </c>
      <c r="I99" s="5">
        <v>85225223713</v>
      </c>
      <c r="J99" s="5">
        <v>87292973879</v>
      </c>
      <c r="K99" s="5">
        <v>88739891196</v>
      </c>
      <c r="L99" s="5">
        <v>94628813241</v>
      </c>
      <c r="M99" s="5">
        <v>100494710281</v>
      </c>
      <c r="N99" s="5">
        <v>105523966068</v>
      </c>
      <c r="O99" s="5">
        <v>106759608033</v>
      </c>
      <c r="P99" s="5">
        <v>113333230074</v>
      </c>
    </row>
    <row r="100" spans="3:17" ht="15.5" x14ac:dyDescent="0.35">
      <c r="C100" t="s">
        <v>113</v>
      </c>
      <c r="D100" s="5">
        <v>5618735285</v>
      </c>
      <c r="E100" s="5">
        <v>6243043213</v>
      </c>
      <c r="F100" s="5">
        <v>6834340471</v>
      </c>
      <c r="G100" s="5">
        <v>3661568459</v>
      </c>
      <c r="I100" s="5">
        <v>6834340471</v>
      </c>
      <c r="J100" s="5">
        <v>6715829419</v>
      </c>
      <c r="K100" s="5">
        <v>3091969110</v>
      </c>
      <c r="L100" s="5">
        <v>1668550520</v>
      </c>
    </row>
    <row r="101" spans="3:17" ht="15.5" x14ac:dyDescent="0.35">
      <c r="C101" t="s">
        <v>524</v>
      </c>
      <c r="D101" s="5">
        <v>7205129018</v>
      </c>
      <c r="E101" s="5">
        <v>6962894272</v>
      </c>
      <c r="F101" s="5">
        <v>6764801471</v>
      </c>
      <c r="G101" s="5">
        <v>23495824781</v>
      </c>
      <c r="I101" s="5">
        <v>6764801471</v>
      </c>
      <c r="J101" s="5">
        <v>9314136224</v>
      </c>
      <c r="K101" s="5">
        <v>21338807471</v>
      </c>
    </row>
    <row r="102" spans="3:17" ht="15.5" x14ac:dyDescent="0.35">
      <c r="C102" t="s">
        <v>525</v>
      </c>
      <c r="D102" s="5">
        <v>2661668740</v>
      </c>
      <c r="E102" s="5">
        <v>2708073766</v>
      </c>
      <c r="F102" s="5">
        <v>2754478792</v>
      </c>
      <c r="G102" s="5">
        <v>2934080874</v>
      </c>
      <c r="I102" s="5">
        <v>2754478792</v>
      </c>
      <c r="J102" s="5">
        <v>3073295952</v>
      </c>
      <c r="K102" s="5">
        <v>3258916056</v>
      </c>
    </row>
    <row r="103" spans="3:17" ht="15.5" x14ac:dyDescent="0.35">
      <c r="C103" t="s">
        <v>526</v>
      </c>
      <c r="D103" s="5">
        <v>4543460278</v>
      </c>
      <c r="E103" s="5">
        <v>4254820506</v>
      </c>
      <c r="F103" s="5">
        <v>4010322679</v>
      </c>
      <c r="G103" s="5">
        <v>20561743907</v>
      </c>
      <c r="I103" s="5">
        <v>4010322679</v>
      </c>
      <c r="J103" s="5">
        <v>6240840272</v>
      </c>
      <c r="K103" s="5">
        <v>18079891415</v>
      </c>
    </row>
    <row r="104" spans="3:17" ht="15.5" x14ac:dyDescent="0.35">
      <c r="C104" t="s">
        <v>527</v>
      </c>
      <c r="D104" s="5">
        <v>7205129018</v>
      </c>
      <c r="E104" s="5">
        <v>6962894272</v>
      </c>
      <c r="F104" s="5">
        <v>6764801471</v>
      </c>
      <c r="G104" s="5">
        <v>23495824781</v>
      </c>
      <c r="I104" s="5">
        <v>6764801471</v>
      </c>
      <c r="J104" s="5">
        <v>9314136224</v>
      </c>
      <c r="K104" s="5">
        <v>21338807471</v>
      </c>
    </row>
    <row r="105" spans="3:17" ht="15.5" x14ac:dyDescent="0.35">
      <c r="C105" t="s">
        <v>114</v>
      </c>
      <c r="D105" s="5">
        <v>6025807101</v>
      </c>
      <c r="E105" s="5">
        <v>5803593541</v>
      </c>
      <c r="F105" s="5">
        <v>5578896792</v>
      </c>
      <c r="G105" s="5">
        <v>3096067073</v>
      </c>
      <c r="I105" s="5">
        <v>5578896792</v>
      </c>
      <c r="J105" s="5">
        <v>2745389296</v>
      </c>
      <c r="K105" s="5">
        <v>2747287807</v>
      </c>
      <c r="L105" s="5">
        <v>2514053150</v>
      </c>
      <c r="M105" s="5">
        <v>2496699586</v>
      </c>
      <c r="N105" s="5">
        <v>2672730881</v>
      </c>
      <c r="O105" s="5">
        <v>2852983321</v>
      </c>
      <c r="P105" s="5">
        <v>3113595758</v>
      </c>
      <c r="Q105" s="5">
        <v>4517862136</v>
      </c>
    </row>
    <row r="106" spans="3:17" ht="15.5" x14ac:dyDescent="0.35">
      <c r="C106" t="s">
        <v>225</v>
      </c>
      <c r="G106" s="5">
        <v>3200000000</v>
      </c>
      <c r="K106" s="5">
        <v>3200000000</v>
      </c>
      <c r="L106" s="5">
        <v>3200000000</v>
      </c>
    </row>
    <row r="107" spans="3:17" ht="15.5" x14ac:dyDescent="0.35">
      <c r="C107" t="s">
        <v>228</v>
      </c>
      <c r="D107" s="5">
        <v>1758708370901</v>
      </c>
      <c r="E107" s="5">
        <v>1790910290377</v>
      </c>
      <c r="F107" s="5">
        <v>1779880524529</v>
      </c>
      <c r="G107" s="5">
        <v>1784822808399</v>
      </c>
      <c r="I107" s="5">
        <v>1779880524529</v>
      </c>
      <c r="J107" s="5">
        <v>2018136529864</v>
      </c>
      <c r="K107" s="5">
        <v>1560400079496</v>
      </c>
      <c r="L107" s="5">
        <v>1132429324047</v>
      </c>
      <c r="M107" s="5">
        <v>1011185854769</v>
      </c>
      <c r="N107" s="5">
        <v>1070583742437</v>
      </c>
      <c r="O107" s="5">
        <v>1037921171440</v>
      </c>
      <c r="P107" s="5">
        <v>798374982106</v>
      </c>
      <c r="Q107" s="5">
        <v>805027056448</v>
      </c>
    </row>
    <row r="108" spans="3:17" ht="15.5" x14ac:dyDescent="0.35">
      <c r="C108" t="s">
        <v>115</v>
      </c>
      <c r="D108" s="5">
        <v>2858298930212</v>
      </c>
      <c r="E108" s="5">
        <v>2649321894985</v>
      </c>
      <c r="F108" s="5">
        <v>2725486093336</v>
      </c>
      <c r="G108" s="5">
        <v>2798597835524</v>
      </c>
      <c r="I108" s="5">
        <v>2725486093336</v>
      </c>
      <c r="J108" s="5">
        <v>3073741392825</v>
      </c>
      <c r="K108" s="5">
        <v>2680206187969</v>
      </c>
      <c r="L108" s="5">
        <v>2561664000157</v>
      </c>
      <c r="M108" s="5">
        <v>1820202594748</v>
      </c>
      <c r="N108" s="5">
        <v>1433953996487</v>
      </c>
      <c r="O108" s="5">
        <v>1360106993113</v>
      </c>
      <c r="P108" s="5">
        <v>1078147667948</v>
      </c>
      <c r="Q108" s="5">
        <v>964712620730</v>
      </c>
    </row>
    <row r="109" spans="3:17" ht="15.5" x14ac:dyDescent="0.35">
      <c r="C109" t="s">
        <v>116</v>
      </c>
    </row>
    <row r="110" spans="3:17" ht="15.5" x14ac:dyDescent="0.35">
      <c r="C110" t="s">
        <v>117</v>
      </c>
    </row>
    <row r="111" spans="3:17" ht="15.5" x14ac:dyDescent="0.35">
      <c r="C111" t="s">
        <v>229</v>
      </c>
      <c r="D111" s="5">
        <v>1811055117974</v>
      </c>
      <c r="E111" s="5">
        <v>1649089188395</v>
      </c>
      <c r="F111" s="5">
        <v>1708329416322</v>
      </c>
      <c r="G111" s="5">
        <v>1637478547766</v>
      </c>
      <c r="I111" s="5">
        <v>1708329416322</v>
      </c>
      <c r="J111" s="5">
        <v>1804281034857</v>
      </c>
      <c r="K111" s="5">
        <v>1693114250515</v>
      </c>
      <c r="L111" s="5">
        <v>1423463510265</v>
      </c>
      <c r="M111" s="5">
        <v>787148083629</v>
      </c>
      <c r="N111" s="5">
        <v>498943672821</v>
      </c>
      <c r="O111" s="5">
        <v>287679932850</v>
      </c>
      <c r="P111" s="5">
        <v>194286506334</v>
      </c>
      <c r="Q111" s="5">
        <v>387560222420</v>
      </c>
    </row>
    <row r="112" spans="3:17" ht="15.5" x14ac:dyDescent="0.35">
      <c r="C112" t="s">
        <v>236</v>
      </c>
      <c r="D112" s="5">
        <v>1522902114363</v>
      </c>
      <c r="E112" s="5">
        <v>1402765467696</v>
      </c>
      <c r="F112" s="5">
        <v>1391431650254</v>
      </c>
      <c r="G112" s="5">
        <v>1350691413208</v>
      </c>
      <c r="I112" s="5">
        <v>1391431650254</v>
      </c>
      <c r="J112" s="5">
        <v>1207809800000</v>
      </c>
      <c r="K112" s="5">
        <v>1425048011243</v>
      </c>
      <c r="L112" s="5">
        <v>1084687058283</v>
      </c>
      <c r="M112" s="5">
        <v>508358165634</v>
      </c>
      <c r="N112" s="5">
        <v>185047045033</v>
      </c>
      <c r="O112" s="5">
        <v>97094866715</v>
      </c>
      <c r="P112" s="5">
        <v>2123210437</v>
      </c>
      <c r="Q112" s="5">
        <v>190392487188</v>
      </c>
    </row>
    <row r="113" spans="3:17" ht="15.5" x14ac:dyDescent="0.35">
      <c r="C113" t="s">
        <v>230</v>
      </c>
    </row>
    <row r="114" spans="3:17" ht="15.5" x14ac:dyDescent="0.35">
      <c r="C114" t="s">
        <v>231</v>
      </c>
      <c r="D114" s="5">
        <v>168038711940</v>
      </c>
      <c r="E114" s="5">
        <v>100364913102</v>
      </c>
      <c r="F114" s="5">
        <v>117834605813</v>
      </c>
      <c r="G114" s="5">
        <v>179065680939</v>
      </c>
      <c r="I114" s="5">
        <v>117834605813</v>
      </c>
      <c r="J114" s="5">
        <v>158269117113</v>
      </c>
      <c r="K114" s="5">
        <v>99921320752</v>
      </c>
      <c r="L114" s="5">
        <v>115508051746</v>
      </c>
      <c r="M114" s="5">
        <v>148602216235</v>
      </c>
      <c r="N114" s="5">
        <v>129565732524</v>
      </c>
      <c r="O114" s="5">
        <v>59673724141</v>
      </c>
      <c r="P114" s="5">
        <v>38554279664</v>
      </c>
      <c r="Q114" s="5">
        <v>48020934635</v>
      </c>
    </row>
    <row r="115" spans="3:17" ht="15.5" x14ac:dyDescent="0.35">
      <c r="C115" t="s">
        <v>121</v>
      </c>
    </row>
    <row r="116" spans="3:17" ht="15.5" x14ac:dyDescent="0.35">
      <c r="C116" t="s">
        <v>232</v>
      </c>
      <c r="D116" s="5">
        <v>819590506</v>
      </c>
      <c r="E116" s="5">
        <v>1390270239</v>
      </c>
      <c r="F116" s="5">
        <v>1414683435</v>
      </c>
      <c r="G116" s="5">
        <v>6920209825</v>
      </c>
      <c r="I116" s="5">
        <v>1414683435</v>
      </c>
      <c r="J116" s="5">
        <v>6826603181</v>
      </c>
      <c r="K116" s="5">
        <v>8751267419</v>
      </c>
      <c r="L116" s="5">
        <v>5697727961</v>
      </c>
      <c r="M116" s="5">
        <v>2145873785</v>
      </c>
      <c r="N116" s="5">
        <v>90982544423</v>
      </c>
      <c r="O116" s="5">
        <v>4969421950</v>
      </c>
      <c r="P116" s="5">
        <v>3183662137</v>
      </c>
      <c r="Q116" s="5">
        <v>7504641774</v>
      </c>
    </row>
    <row r="117" spans="3:17" ht="15.5" x14ac:dyDescent="0.35">
      <c r="C117" t="s">
        <v>120</v>
      </c>
      <c r="D117" s="5">
        <v>6804428608</v>
      </c>
      <c r="E117" s="5">
        <v>6313318560</v>
      </c>
      <c r="F117" s="5">
        <v>2998938341</v>
      </c>
      <c r="G117" s="5">
        <v>6827561877</v>
      </c>
      <c r="I117" s="5">
        <v>2998938341</v>
      </c>
      <c r="J117" s="5">
        <v>732413287</v>
      </c>
      <c r="K117" s="5">
        <v>6418848605</v>
      </c>
      <c r="L117" s="5">
        <v>6278616162</v>
      </c>
      <c r="M117" s="5">
        <v>5441172353</v>
      </c>
      <c r="N117" s="5">
        <v>2793822801</v>
      </c>
      <c r="O117" s="5">
        <v>3118376318</v>
      </c>
      <c r="P117" s="5">
        <v>1630458355</v>
      </c>
      <c r="Q117" s="5">
        <v>1055583315</v>
      </c>
    </row>
    <row r="118" spans="3:17" ht="15.5" x14ac:dyDescent="0.35">
      <c r="C118" t="s">
        <v>233</v>
      </c>
      <c r="D118" s="5">
        <v>6668577147</v>
      </c>
      <c r="E118" s="5">
        <v>2686601610</v>
      </c>
      <c r="F118" s="5">
        <v>3133195720</v>
      </c>
      <c r="G118" s="5">
        <v>3757059832</v>
      </c>
      <c r="I118" s="5">
        <v>3133195720</v>
      </c>
      <c r="J118" s="5">
        <v>12399880267</v>
      </c>
      <c r="K118" s="5">
        <v>9546651808</v>
      </c>
      <c r="L118" s="5">
        <v>28301142696</v>
      </c>
      <c r="M118" s="5">
        <v>17671923038</v>
      </c>
      <c r="N118" s="5">
        <v>2309247197</v>
      </c>
      <c r="O118" s="5">
        <v>5057201153</v>
      </c>
      <c r="P118" s="5">
        <v>19605433826</v>
      </c>
      <c r="Q118" s="5">
        <v>2848645812</v>
      </c>
    </row>
    <row r="119" spans="3:17" ht="15.5" x14ac:dyDescent="0.35">
      <c r="C119" t="s">
        <v>285</v>
      </c>
    </row>
    <row r="120" spans="3:17" ht="15.5" x14ac:dyDescent="0.35">
      <c r="C120" t="s">
        <v>370</v>
      </c>
      <c r="D120" s="5">
        <v>618607083286</v>
      </c>
      <c r="E120" s="5">
        <v>562727083285</v>
      </c>
      <c r="F120" s="5">
        <v>562508207023</v>
      </c>
      <c r="G120" s="5">
        <v>670039166653</v>
      </c>
      <c r="I120" s="5">
        <v>562508207023</v>
      </c>
      <c r="J120" s="5">
        <v>703275578598</v>
      </c>
      <c r="K120" s="5">
        <v>313351560688</v>
      </c>
      <c r="L120" s="5">
        <v>337755416657</v>
      </c>
      <c r="M120" s="5">
        <v>278843345672</v>
      </c>
      <c r="N120" s="5">
        <v>264705881593</v>
      </c>
      <c r="O120" s="5">
        <v>333415228185</v>
      </c>
      <c r="P120" s="5">
        <v>186916806475</v>
      </c>
      <c r="Q120" s="5">
        <v>133123903578</v>
      </c>
    </row>
    <row r="121" spans="3:17" ht="15.5" x14ac:dyDescent="0.35">
      <c r="C121" t="s">
        <v>371</v>
      </c>
      <c r="D121" s="5">
        <v>121979857</v>
      </c>
      <c r="E121" s="5">
        <v>121979857</v>
      </c>
      <c r="F121" s="5">
        <v>121979851</v>
      </c>
      <c r="G121" s="5">
        <v>815410473</v>
      </c>
      <c r="I121" s="5">
        <v>121979851</v>
      </c>
      <c r="J121" s="5">
        <v>302419141</v>
      </c>
      <c r="K121" s="5">
        <v>4444186402</v>
      </c>
      <c r="L121" s="5">
        <v>9136951846</v>
      </c>
    </row>
    <row r="122" spans="3:17" ht="15.5" x14ac:dyDescent="0.35">
      <c r="C122" t="s">
        <v>287</v>
      </c>
      <c r="D122" s="5">
        <v>473149657</v>
      </c>
      <c r="E122" s="5">
        <v>223348705</v>
      </c>
      <c r="F122" s="5">
        <v>86274924</v>
      </c>
      <c r="I122" s="5">
        <v>86274924</v>
      </c>
      <c r="J122" s="5">
        <v>426774193</v>
      </c>
      <c r="N122" s="5">
        <v>204828509</v>
      </c>
      <c r="O122" s="5">
        <v>452712942</v>
      </c>
      <c r="P122" s="5">
        <v>695124027</v>
      </c>
    </row>
    <row r="123" spans="3:17" ht="15.5" x14ac:dyDescent="0.35">
      <c r="C123" t="s">
        <v>528</v>
      </c>
      <c r="J123" s="5">
        <v>90000000000</v>
      </c>
    </row>
    <row r="124" spans="3:17" ht="15.5" x14ac:dyDescent="0.35">
      <c r="C124" t="s">
        <v>288</v>
      </c>
      <c r="D124" s="5">
        <v>73074810734</v>
      </c>
      <c r="E124" s="5">
        <v>99654986064</v>
      </c>
      <c r="F124" s="5">
        <v>141907155709</v>
      </c>
      <c r="G124" s="5">
        <v>75960428050</v>
      </c>
      <c r="I124" s="5">
        <v>141907155709</v>
      </c>
      <c r="J124" s="5">
        <v>403456694749</v>
      </c>
      <c r="K124" s="5">
        <v>94146228073</v>
      </c>
      <c r="L124" s="5">
        <v>150528156181</v>
      </c>
      <c r="M124" s="5">
        <v>59177502198</v>
      </c>
      <c r="N124" s="5">
        <v>69027363211</v>
      </c>
      <c r="O124" s="5">
        <v>74376875722</v>
      </c>
      <c r="P124" s="5">
        <v>110724782087</v>
      </c>
      <c r="Q124" s="5">
        <v>98622298057</v>
      </c>
    </row>
    <row r="125" spans="3:17" ht="15.5" x14ac:dyDescent="0.35">
      <c r="C125" t="s">
        <v>237</v>
      </c>
      <c r="D125" s="5">
        <v>668331127166</v>
      </c>
      <c r="E125" s="5">
        <v>610571445789</v>
      </c>
      <c r="F125" s="5">
        <v>608561360258</v>
      </c>
      <c r="G125" s="5">
        <v>736521507792</v>
      </c>
      <c r="I125" s="5">
        <v>608561360258</v>
      </c>
      <c r="J125" s="5">
        <v>764568317223</v>
      </c>
      <c r="K125" s="5">
        <v>466027302368</v>
      </c>
      <c r="L125" s="5">
        <v>492827693875</v>
      </c>
      <c r="M125" s="5">
        <v>323254230699</v>
      </c>
      <c r="N125" s="5">
        <v>311602603063</v>
      </c>
      <c r="O125" s="5">
        <v>370969401954</v>
      </c>
      <c r="P125" s="5">
        <v>218038478987</v>
      </c>
      <c r="Q125" s="5">
        <v>162637481180</v>
      </c>
    </row>
    <row r="126" spans="3:17" ht="15.5" x14ac:dyDescent="0.35">
      <c r="C126" t="s">
        <v>238</v>
      </c>
      <c r="D126" s="5">
        <v>668331127166</v>
      </c>
      <c r="E126" s="5">
        <v>610571445789</v>
      </c>
      <c r="F126" s="5">
        <v>608561360258</v>
      </c>
      <c r="G126" s="5">
        <v>736521507792</v>
      </c>
      <c r="I126" s="5">
        <v>608561360258</v>
      </c>
      <c r="J126" s="5">
        <v>764568317223</v>
      </c>
      <c r="K126" s="5">
        <v>466027302368</v>
      </c>
      <c r="L126" s="5">
        <v>492827693875</v>
      </c>
      <c r="M126" s="5">
        <v>323254230699</v>
      </c>
      <c r="N126" s="5">
        <v>311602603063</v>
      </c>
      <c r="O126" s="5">
        <v>370969401954</v>
      </c>
      <c r="P126" s="5">
        <v>218038478987</v>
      </c>
      <c r="Q126" s="5">
        <v>162637481180</v>
      </c>
    </row>
    <row r="127" spans="3:17" ht="15.5" x14ac:dyDescent="0.35">
      <c r="C127" t="s">
        <v>239</v>
      </c>
    </row>
    <row r="128" spans="3:17" ht="15.5" x14ac:dyDescent="0.35">
      <c r="C128" t="s">
        <v>290</v>
      </c>
      <c r="D128" s="5">
        <v>619202212800</v>
      </c>
      <c r="E128" s="5">
        <v>563072411847</v>
      </c>
      <c r="F128" s="5">
        <v>562716461798</v>
      </c>
      <c r="G128" s="5">
        <v>670854577126</v>
      </c>
      <c r="I128" s="5">
        <v>562716461798</v>
      </c>
      <c r="J128" s="5">
        <v>704004771932</v>
      </c>
      <c r="K128" s="5">
        <v>317795747090</v>
      </c>
      <c r="L128" s="5">
        <v>346892368503</v>
      </c>
      <c r="M128" s="5">
        <v>278843345672</v>
      </c>
      <c r="N128" s="5">
        <v>264910710102</v>
      </c>
      <c r="O128" s="5">
        <v>333867941127</v>
      </c>
      <c r="P128" s="5">
        <v>187611930502</v>
      </c>
      <c r="Q128" s="5">
        <v>133123903578</v>
      </c>
    </row>
    <row r="129" spans="2:17" ht="15.5" x14ac:dyDescent="0.35">
      <c r="C129" t="s">
        <v>240</v>
      </c>
      <c r="D129" s="5">
        <v>4731717180</v>
      </c>
      <c r="E129" s="5">
        <v>5076537540</v>
      </c>
      <c r="F129" s="5">
        <v>5408390076</v>
      </c>
      <c r="G129" s="5">
        <v>22735970914</v>
      </c>
      <c r="I129" s="5">
        <v>5408390076</v>
      </c>
      <c r="J129" s="5">
        <v>23071636864</v>
      </c>
      <c r="K129" s="5">
        <v>20856131564</v>
      </c>
      <c r="L129" s="5">
        <v>13521551785</v>
      </c>
      <c r="M129" s="5">
        <v>8936031254</v>
      </c>
      <c r="N129" s="5">
        <v>6080147923</v>
      </c>
      <c r="O129" s="5">
        <v>3873063534</v>
      </c>
      <c r="P129" s="5">
        <v>2291395188</v>
      </c>
      <c r="Q129" s="5">
        <v>1636407810</v>
      </c>
    </row>
    <row r="130" spans="2:17" ht="15.5" x14ac:dyDescent="0.35">
      <c r="C130" t="s">
        <v>344</v>
      </c>
      <c r="K130" s="5">
        <v>90000000000</v>
      </c>
      <c r="L130" s="5">
        <v>90000000000</v>
      </c>
    </row>
    <row r="131" spans="2:17" ht="15.5" x14ac:dyDescent="0.35">
      <c r="C131" t="s">
        <v>128</v>
      </c>
      <c r="D131" s="5">
        <v>2479386245140</v>
      </c>
      <c r="E131" s="5">
        <v>2259660634184</v>
      </c>
      <c r="F131" s="5">
        <v>2316890776580</v>
      </c>
      <c r="G131" s="5">
        <v>2374000055558</v>
      </c>
      <c r="I131" s="5">
        <v>2316890776580</v>
      </c>
      <c r="J131" s="5">
        <v>2568849352080</v>
      </c>
      <c r="K131" s="5">
        <v>2159141552883</v>
      </c>
      <c r="L131" s="5">
        <v>1916291204140</v>
      </c>
      <c r="M131" s="5">
        <v>1110402314328</v>
      </c>
      <c r="N131" s="5">
        <v>810546275884</v>
      </c>
      <c r="O131" s="5">
        <v>658649334804</v>
      </c>
      <c r="P131" s="5">
        <v>412324985321</v>
      </c>
      <c r="Q131" s="5">
        <v>550197703600</v>
      </c>
    </row>
    <row r="132" spans="2:17" ht="15.5" x14ac:dyDescent="0.35">
      <c r="C132" t="s">
        <v>129</v>
      </c>
    </row>
    <row r="133" spans="2:17" ht="15.5" x14ac:dyDescent="0.35">
      <c r="C133" t="s">
        <v>130</v>
      </c>
      <c r="D133" s="5">
        <v>355444570000</v>
      </c>
      <c r="E133" s="5">
        <v>355444570000</v>
      </c>
      <c r="F133" s="5">
        <v>355444570000</v>
      </c>
      <c r="G133" s="5">
        <v>355444570000</v>
      </c>
      <c r="I133" s="5">
        <v>355444570000</v>
      </c>
      <c r="J133" s="5">
        <v>355444570000</v>
      </c>
      <c r="K133" s="5">
        <v>355444570000</v>
      </c>
      <c r="L133" s="5">
        <v>355444570000</v>
      </c>
      <c r="M133" s="5">
        <v>355444570000</v>
      </c>
      <c r="N133" s="5">
        <v>355444570000</v>
      </c>
      <c r="O133" s="5">
        <v>355444570000</v>
      </c>
      <c r="P133" s="5">
        <v>351843800000</v>
      </c>
      <c r="Q133" s="5">
        <v>281475000000</v>
      </c>
    </row>
    <row r="134" spans="2:17" ht="15.5" x14ac:dyDescent="0.35">
      <c r="C134" t="s">
        <v>131</v>
      </c>
      <c r="D134" s="5">
        <v>134544912570</v>
      </c>
      <c r="E134" s="5">
        <v>134544912570</v>
      </c>
      <c r="F134" s="5">
        <v>134544912570</v>
      </c>
      <c r="G134" s="5">
        <v>95346586148</v>
      </c>
      <c r="I134" s="5">
        <v>134544912570</v>
      </c>
      <c r="J134" s="5">
        <v>134481787113</v>
      </c>
      <c r="K134" s="5">
        <v>117783124148</v>
      </c>
      <c r="L134" s="5">
        <v>117783124148</v>
      </c>
      <c r="M134" s="5">
        <v>117783124148</v>
      </c>
      <c r="N134" s="5">
        <v>117783124148</v>
      </c>
      <c r="O134" s="5">
        <v>134481787113</v>
      </c>
      <c r="P134" s="5">
        <v>110222836941</v>
      </c>
      <c r="Q134" s="5">
        <v>23903485941</v>
      </c>
    </row>
    <row r="135" spans="2:17" ht="15.5" x14ac:dyDescent="0.35">
      <c r="C135" t="s">
        <v>132</v>
      </c>
      <c r="D135" s="5">
        <v>-166610588327</v>
      </c>
      <c r="E135" s="5">
        <v>-153325844311</v>
      </c>
      <c r="F135" s="5">
        <v>-130228227998</v>
      </c>
      <c r="G135" s="5">
        <v>-135090675624</v>
      </c>
      <c r="I135" s="5">
        <v>-130228227998</v>
      </c>
      <c r="J135" s="5">
        <v>-83010621155</v>
      </c>
      <c r="K135" s="5">
        <v>-62159673303</v>
      </c>
      <c r="L135" s="5">
        <v>90073841753</v>
      </c>
      <c r="M135" s="5">
        <v>134855410906</v>
      </c>
      <c r="N135" s="5">
        <v>56318262829</v>
      </c>
      <c r="O135" s="5">
        <v>111591772076</v>
      </c>
      <c r="P135" s="5">
        <v>119297581499</v>
      </c>
      <c r="Q135" s="5">
        <v>34781208713</v>
      </c>
    </row>
    <row r="136" spans="2:17" ht="15.5" x14ac:dyDescent="0.35">
      <c r="C136" t="s">
        <v>133</v>
      </c>
      <c r="D136" s="5">
        <v>2150000000</v>
      </c>
      <c r="E136" s="5">
        <v>2150000000</v>
      </c>
      <c r="F136" s="5">
        <v>2150000000</v>
      </c>
      <c r="G136" s="5">
        <v>2150000000</v>
      </c>
      <c r="I136" s="5">
        <v>2150000000</v>
      </c>
      <c r="J136" s="5">
        <v>2150000000</v>
      </c>
      <c r="K136" s="5">
        <v>2150000000</v>
      </c>
      <c r="L136" s="5">
        <v>1150000000</v>
      </c>
      <c r="M136" s="5">
        <v>1150000000</v>
      </c>
      <c r="N136" s="5">
        <v>1150000000</v>
      </c>
      <c r="O136" s="5">
        <v>1000000000</v>
      </c>
    </row>
    <row r="137" spans="2:17" ht="15.5" x14ac:dyDescent="0.35">
      <c r="C137" t="s">
        <v>134</v>
      </c>
      <c r="D137" s="5">
        <v>-168760588327</v>
      </c>
      <c r="E137" s="5">
        <v>-155475844311</v>
      </c>
      <c r="F137" s="5">
        <v>-132378227998</v>
      </c>
      <c r="G137" s="5">
        <v>-137240675624</v>
      </c>
      <c r="I137" s="5">
        <v>-132378227998</v>
      </c>
      <c r="J137" s="5">
        <v>-85160621155</v>
      </c>
      <c r="K137" s="5">
        <v>-64309673303</v>
      </c>
      <c r="L137" s="5">
        <v>88923841753</v>
      </c>
      <c r="M137" s="5">
        <v>133705410906</v>
      </c>
      <c r="N137" s="5">
        <v>55168262829</v>
      </c>
      <c r="O137" s="5">
        <v>110591772076</v>
      </c>
    </row>
    <row r="138" spans="2:17" ht="15.5" x14ac:dyDescent="0.35">
      <c r="C138" t="s">
        <v>135</v>
      </c>
      <c r="D138" s="5">
        <v>-166610588327</v>
      </c>
      <c r="E138" s="5">
        <v>-153325844311</v>
      </c>
      <c r="F138" s="5">
        <v>-130228227998</v>
      </c>
      <c r="G138" s="5">
        <v>-135090675624</v>
      </c>
      <c r="I138" s="5">
        <v>-130228227998</v>
      </c>
      <c r="J138" s="5">
        <v>-83010621155</v>
      </c>
      <c r="K138" s="5">
        <v>-62159673303</v>
      </c>
      <c r="L138" s="5">
        <v>90073841753</v>
      </c>
      <c r="M138" s="5">
        <v>134855410906</v>
      </c>
      <c r="N138" s="5">
        <v>56318262829</v>
      </c>
      <c r="O138" s="5">
        <v>111591772076</v>
      </c>
      <c r="P138" s="5">
        <v>119297581499</v>
      </c>
      <c r="Q138" s="5">
        <v>34781208713</v>
      </c>
    </row>
    <row r="139" spans="2:17" ht="15.5" x14ac:dyDescent="0.35">
      <c r="C139" t="s">
        <v>136</v>
      </c>
      <c r="D139" s="5">
        <v>66898254352</v>
      </c>
      <c r="E139" s="5">
        <v>64362086065</v>
      </c>
      <c r="F139" s="5">
        <v>61744279707</v>
      </c>
      <c r="G139" s="5">
        <v>60423642044</v>
      </c>
      <c r="I139" s="5">
        <v>61744279707</v>
      </c>
      <c r="J139" s="5">
        <v>62429600354</v>
      </c>
      <c r="K139" s="5">
        <v>60598292590</v>
      </c>
      <c r="L139" s="5">
        <v>38479538533</v>
      </c>
      <c r="M139" s="5">
        <v>63617144464</v>
      </c>
      <c r="N139" s="5">
        <v>58086114240</v>
      </c>
      <c r="O139" s="5">
        <v>61652691567</v>
      </c>
      <c r="P139" s="5">
        <v>50707923341</v>
      </c>
      <c r="Q139" s="5">
        <v>55870074830</v>
      </c>
    </row>
    <row r="140" spans="2:17" ht="15.5" x14ac:dyDescent="0.35">
      <c r="C140" t="s">
        <v>10</v>
      </c>
      <c r="D140" s="5">
        <v>378912685072</v>
      </c>
      <c r="E140" s="5">
        <v>389661260801</v>
      </c>
      <c r="F140" s="5">
        <v>408595316756</v>
      </c>
      <c r="G140" s="5">
        <v>424597779966</v>
      </c>
      <c r="I140" s="5">
        <v>408595316756</v>
      </c>
      <c r="J140" s="5">
        <v>504892040745</v>
      </c>
      <c r="K140" s="5">
        <v>521064635086</v>
      </c>
      <c r="L140" s="5">
        <v>645372796017</v>
      </c>
      <c r="M140" s="5">
        <v>709800280420</v>
      </c>
      <c r="N140" s="5">
        <v>623407720603</v>
      </c>
      <c r="O140" s="5">
        <v>701457658309</v>
      </c>
      <c r="P140" s="5">
        <v>665822682627</v>
      </c>
      <c r="Q140" s="5">
        <v>414514917130</v>
      </c>
    </row>
    <row r="141" spans="2:17" ht="15.5" x14ac:dyDescent="0.35">
      <c r="C141" t="s">
        <v>137</v>
      </c>
      <c r="D141" s="5">
        <v>2858298930212</v>
      </c>
      <c r="E141" s="5">
        <v>2649321894985</v>
      </c>
      <c r="F141" s="5">
        <v>2725486093336</v>
      </c>
      <c r="G141" s="5">
        <v>2798597835524</v>
      </c>
      <c r="I141" s="5">
        <v>2725486093336</v>
      </c>
      <c r="J141" s="5">
        <v>3073741392825</v>
      </c>
      <c r="K141" s="5">
        <v>2680206187969</v>
      </c>
      <c r="L141" s="5">
        <v>2561664000157</v>
      </c>
      <c r="M141" s="5">
        <v>1820202594748</v>
      </c>
      <c r="N141" s="5">
        <v>1433953996487</v>
      </c>
      <c r="O141" s="5">
        <v>1360106993113</v>
      </c>
      <c r="P141" s="5">
        <v>1078147667948</v>
      </c>
      <c r="Q141" s="5">
        <v>964712620730</v>
      </c>
    </row>
    <row r="142" spans="2:17" ht="15.5" x14ac:dyDescent="0.35">
      <c r="C142" t="s">
        <v>138</v>
      </c>
      <c r="D142" s="5">
        <v>3554445700</v>
      </c>
      <c r="E142" s="5">
        <v>3554445700</v>
      </c>
      <c r="F142" s="5">
        <v>3554445700</v>
      </c>
      <c r="G142" s="5">
        <v>3554445700</v>
      </c>
      <c r="I142" s="5">
        <v>3554445700</v>
      </c>
      <c r="J142" s="5">
        <v>3554445700</v>
      </c>
      <c r="K142" s="5">
        <v>3554445700</v>
      </c>
      <c r="L142" s="5">
        <v>3554445700</v>
      </c>
      <c r="M142" s="5">
        <v>3554445700</v>
      </c>
      <c r="N142" s="5">
        <v>3554445700</v>
      </c>
      <c r="O142" s="5">
        <v>3554445700</v>
      </c>
      <c r="P142" s="5">
        <v>3518438000</v>
      </c>
      <c r="Q142" s="5">
        <v>2814750000</v>
      </c>
    </row>
    <row r="144" spans="2:17" ht="15.5" x14ac:dyDescent="0.35">
      <c r="B144" t="s">
        <v>139</v>
      </c>
      <c r="C144" t="s">
        <v>140</v>
      </c>
      <c r="D144" s="5">
        <v>-166513157482</v>
      </c>
      <c r="E144" s="5">
        <v>117687081705</v>
      </c>
      <c r="F144" s="5">
        <v>-29624032060</v>
      </c>
      <c r="G144" s="5">
        <v>354333493117</v>
      </c>
      <c r="I144" s="5">
        <v>97798734956</v>
      </c>
      <c r="J144" s="5">
        <v>52994483659</v>
      </c>
      <c r="K144" s="5">
        <v>309791872061</v>
      </c>
      <c r="L144" s="5">
        <v>-285731779283</v>
      </c>
      <c r="M144" s="5">
        <v>-98875630079</v>
      </c>
      <c r="N144" s="5">
        <v>-80614240392</v>
      </c>
      <c r="O144" s="5">
        <v>93749435868</v>
      </c>
      <c r="P144" s="5">
        <v>122943639753</v>
      </c>
      <c r="Q144" s="5">
        <v>4837498297</v>
      </c>
    </row>
    <row r="145" spans="3:17" ht="15.5" x14ac:dyDescent="0.35">
      <c r="C145" t="s">
        <v>292</v>
      </c>
      <c r="D145" s="5">
        <v>2135807667950</v>
      </c>
      <c r="E145" s="5">
        <v>1483844900054</v>
      </c>
      <c r="F145" s="5">
        <v>1466798073466</v>
      </c>
      <c r="G145" s="5">
        <v>2013619414794</v>
      </c>
      <c r="I145" s="5">
        <v>6424330457639</v>
      </c>
      <c r="J145" s="5">
        <v>4679504485443</v>
      </c>
      <c r="K145" s="5">
        <v>5412548218998</v>
      </c>
      <c r="L145" s="5">
        <v>7444734572921</v>
      </c>
      <c r="M145" s="5">
        <v>7332110417497</v>
      </c>
      <c r="N145" s="5">
        <v>4076592187006</v>
      </c>
      <c r="O145" s="5">
        <v>1973638520320</v>
      </c>
      <c r="P145" s="5">
        <v>1995257770769</v>
      </c>
      <c r="Q145" s="5">
        <v>1771939164121</v>
      </c>
    </row>
    <row r="146" spans="3:17" ht="15.5" x14ac:dyDescent="0.35">
      <c r="C146" t="s">
        <v>242</v>
      </c>
      <c r="D146" s="5">
        <v>-2356001301132</v>
      </c>
      <c r="E146" s="5">
        <v>-1430107365442</v>
      </c>
      <c r="F146" s="5">
        <v>-1673050660916</v>
      </c>
      <c r="G146" s="5">
        <v>-1603524975687</v>
      </c>
      <c r="I146" s="5">
        <v>-6344645564319</v>
      </c>
      <c r="J146" s="5">
        <v>-4614238094621</v>
      </c>
      <c r="K146" s="5">
        <v>-4449726203833</v>
      </c>
      <c r="L146" s="5">
        <v>-7037492306200</v>
      </c>
      <c r="M146" s="5">
        <v>-6907821501029</v>
      </c>
      <c r="N146" s="5">
        <v>-3813011202311</v>
      </c>
      <c r="O146" s="5">
        <v>-1612404301174</v>
      </c>
      <c r="P146" s="5">
        <v>-1665357485459</v>
      </c>
      <c r="Q146" s="5">
        <v>-1600383373666</v>
      </c>
    </row>
    <row r="147" spans="3:17" ht="15.5" x14ac:dyDescent="0.35">
      <c r="C147" t="s">
        <v>529</v>
      </c>
      <c r="D147" s="5">
        <v>-8281686892</v>
      </c>
      <c r="E147" s="5">
        <v>-56736633671</v>
      </c>
      <c r="F147" s="5">
        <v>41412643799</v>
      </c>
      <c r="G147" s="5">
        <v>-23824199654</v>
      </c>
      <c r="I147" s="5">
        <v>-9195708772</v>
      </c>
      <c r="J147" s="5">
        <v>-15474487632</v>
      </c>
      <c r="K147" s="5">
        <v>-505405737113</v>
      </c>
      <c r="L147" s="5">
        <v>-662024102655</v>
      </c>
      <c r="M147" s="5">
        <v>-445289680697</v>
      </c>
      <c r="N147" s="5">
        <v>-188458334497</v>
      </c>
      <c r="O147" s="5">
        <v>-168842457727</v>
      </c>
      <c r="P147" s="5">
        <v>-163379211483</v>
      </c>
      <c r="Q147" s="5">
        <v>-87117825493</v>
      </c>
    </row>
    <row r="148" spans="3:17" ht="15.5" x14ac:dyDescent="0.35">
      <c r="C148" t="s">
        <v>530</v>
      </c>
      <c r="D148" s="5">
        <v>-1837185311</v>
      </c>
      <c r="E148" s="5">
        <v>-6646784448</v>
      </c>
      <c r="F148" s="5">
        <v>23426306967</v>
      </c>
      <c r="G148" s="5">
        <v>93880934987</v>
      </c>
      <c r="I148" s="5">
        <v>-4066550328</v>
      </c>
      <c r="J148" s="5">
        <v>-12941565102</v>
      </c>
      <c r="K148" s="5">
        <v>-29891031394</v>
      </c>
      <c r="L148" s="5">
        <v>64654315995</v>
      </c>
      <c r="M148" s="5">
        <v>-11886670608</v>
      </c>
      <c r="N148" s="5">
        <v>-101927986619</v>
      </c>
      <c r="O148" s="5">
        <v>-64318390604</v>
      </c>
      <c r="P148" s="5">
        <v>-1657415293</v>
      </c>
      <c r="Q148" s="5">
        <v>-27026367868</v>
      </c>
    </row>
    <row r="149" spans="3:17" ht="15.5" x14ac:dyDescent="0.35">
      <c r="C149" t="s">
        <v>298</v>
      </c>
      <c r="D149" s="5">
        <v>93761767617</v>
      </c>
      <c r="E149" s="5">
        <v>150493214309</v>
      </c>
      <c r="F149" s="5">
        <v>31376100736</v>
      </c>
      <c r="G149" s="5">
        <v>-99332337656</v>
      </c>
      <c r="I149" s="5">
        <v>31376100736</v>
      </c>
      <c r="J149" s="5">
        <v>16144145571</v>
      </c>
    </row>
    <row r="150" spans="3:17" ht="15.5" x14ac:dyDescent="0.35">
      <c r="C150" t="s">
        <v>163</v>
      </c>
      <c r="D150" s="5">
        <v>-29962419714</v>
      </c>
      <c r="E150" s="5">
        <v>-23160249097</v>
      </c>
      <c r="F150" s="5">
        <v>80413503888</v>
      </c>
      <c r="G150" s="5">
        <v>-26485343667</v>
      </c>
      <c r="K150" s="5">
        <v>-117733374597</v>
      </c>
      <c r="L150" s="5">
        <v>-95604259344</v>
      </c>
      <c r="M150" s="5">
        <v>-65988195242</v>
      </c>
      <c r="N150" s="5">
        <v>-53808903971</v>
      </c>
      <c r="O150" s="5">
        <v>-34323934947</v>
      </c>
      <c r="P150" s="5">
        <v>-41920018781</v>
      </c>
      <c r="Q150" s="5">
        <v>-52574098797</v>
      </c>
    </row>
    <row r="151" spans="3:17" ht="15.5" x14ac:dyDescent="0.35">
      <c r="C151" t="s">
        <v>149</v>
      </c>
      <c r="D151" s="5">
        <v>139836272275</v>
      </c>
      <c r="E151" s="5">
        <v>-31184972143</v>
      </c>
      <c r="F151" s="5">
        <v>-167123343424</v>
      </c>
      <c r="G151" s="5">
        <v>-210961466304</v>
      </c>
      <c r="I151" s="5">
        <v>-418084474721</v>
      </c>
      <c r="J151" s="5">
        <v>227414406508</v>
      </c>
      <c r="K151" s="5">
        <v>234338342194</v>
      </c>
      <c r="L151" s="5">
        <v>785679609278</v>
      </c>
      <c r="M151" s="5">
        <v>237393895158</v>
      </c>
      <c r="N151" s="5">
        <v>80505892017</v>
      </c>
      <c r="O151" s="5">
        <v>210350146820</v>
      </c>
      <c r="P151" s="5">
        <v>35009385203</v>
      </c>
      <c r="Q151" s="5">
        <v>-2527538900</v>
      </c>
    </row>
    <row r="152" spans="3:17" ht="15.5" x14ac:dyDescent="0.35">
      <c r="C152" t="s">
        <v>150</v>
      </c>
      <c r="D152" s="5">
        <v>-16418383939</v>
      </c>
      <c r="E152" s="5">
        <v>-77412363039</v>
      </c>
      <c r="F152" s="5">
        <v>386270671477</v>
      </c>
      <c r="G152" s="5">
        <v>-190571712814</v>
      </c>
      <c r="I152" s="5">
        <v>221486123869</v>
      </c>
      <c r="J152" s="5">
        <v>-425578872965</v>
      </c>
      <c r="K152" s="5">
        <v>-274598033253</v>
      </c>
      <c r="L152" s="5">
        <v>-133106928106</v>
      </c>
      <c r="M152" s="5">
        <v>-73938691601</v>
      </c>
      <c r="N152" s="5">
        <v>-72210362426</v>
      </c>
      <c r="O152" s="5">
        <v>-319945262877</v>
      </c>
      <c r="P152" s="5">
        <v>-67282474276</v>
      </c>
      <c r="Q152" s="5">
        <v>-9595943331</v>
      </c>
    </row>
    <row r="153" spans="3:17" ht="15.5" x14ac:dyDescent="0.35">
      <c r="C153" t="s">
        <v>158</v>
      </c>
      <c r="D153" s="5">
        <v>-15098645480</v>
      </c>
      <c r="E153" s="5">
        <v>-17854502958</v>
      </c>
      <c r="F153" s="5">
        <v>74701588412</v>
      </c>
      <c r="G153" s="5">
        <v>-57816372767</v>
      </c>
      <c r="I153" s="5">
        <v>-56942772782</v>
      </c>
      <c r="J153" s="5">
        <v>-287840003072</v>
      </c>
      <c r="K153" s="5">
        <v>-175789221986</v>
      </c>
      <c r="L153" s="5">
        <v>-123516756566</v>
      </c>
      <c r="M153" s="5">
        <v>-44927898551</v>
      </c>
      <c r="N153" s="5">
        <v>-65358270151</v>
      </c>
      <c r="O153" s="5">
        <v>-292464226077</v>
      </c>
      <c r="P153" s="5">
        <v>-57565123664</v>
      </c>
      <c r="Q153" s="5">
        <v>-13841385319</v>
      </c>
    </row>
    <row r="154" spans="3:17" ht="15.5" x14ac:dyDescent="0.35">
      <c r="C154" t="s">
        <v>531</v>
      </c>
      <c r="D154" s="5">
        <v>-1339234392</v>
      </c>
      <c r="E154" s="5">
        <v>-545432177</v>
      </c>
      <c r="F154" s="5">
        <v>810650503</v>
      </c>
      <c r="G154" s="5">
        <v>-319230135</v>
      </c>
      <c r="I154" s="5">
        <v>5143693700</v>
      </c>
      <c r="J154" s="5">
        <v>7871463345</v>
      </c>
      <c r="K154" s="5">
        <v>1261338612</v>
      </c>
      <c r="L154" s="5">
        <v>2033378981</v>
      </c>
      <c r="M154" s="5">
        <v>3649478311</v>
      </c>
      <c r="N154" s="5">
        <v>1450327320</v>
      </c>
      <c r="O154" s="5">
        <v>1111222168</v>
      </c>
      <c r="P154" s="5">
        <v>1147156545</v>
      </c>
      <c r="Q154" s="5">
        <v>3104769191</v>
      </c>
    </row>
    <row r="155" spans="3:17" ht="15.5" x14ac:dyDescent="0.35">
      <c r="C155" t="s">
        <v>253</v>
      </c>
      <c r="D155" s="5">
        <v>-23340582234</v>
      </c>
      <c r="F155" s="5">
        <v>17838130902</v>
      </c>
      <c r="G155" s="5">
        <v>34085773505</v>
      </c>
      <c r="K155" s="5">
        <v>-89727554665</v>
      </c>
    </row>
    <row r="156" spans="3:17" ht="15.5" x14ac:dyDescent="0.35">
      <c r="C156" t="s">
        <v>422</v>
      </c>
      <c r="F156" s="5">
        <v>580000000</v>
      </c>
      <c r="G156" s="5">
        <v>-580000000</v>
      </c>
    </row>
    <row r="157" spans="3:17" ht="15.5" x14ac:dyDescent="0.35">
      <c r="C157" t="s">
        <v>532</v>
      </c>
      <c r="D157" s="5">
        <v>18456749102</v>
      </c>
      <c r="E157" s="5">
        <v>-18456749102</v>
      </c>
    </row>
    <row r="158" spans="3:17" ht="15.5" x14ac:dyDescent="0.35">
      <c r="C158" t="s">
        <v>533</v>
      </c>
      <c r="D158" s="5">
        <v>-6256870935</v>
      </c>
      <c r="E158" s="5">
        <v>-9968278802</v>
      </c>
      <c r="F158" s="5">
        <v>14918277432</v>
      </c>
      <c r="G158" s="5">
        <v>-12649962140</v>
      </c>
      <c r="K158" s="5">
        <v>-5509008920</v>
      </c>
    </row>
    <row r="159" spans="3:17" ht="15.5" x14ac:dyDescent="0.35">
      <c r="C159" t="s">
        <v>534</v>
      </c>
      <c r="D159" s="5">
        <v>9460900000</v>
      </c>
      <c r="E159" s="5">
        <v>-28888100000</v>
      </c>
      <c r="F159" s="5">
        <v>271327800000</v>
      </c>
      <c r="G159" s="5">
        <v>-149155100000</v>
      </c>
      <c r="I159" s="5">
        <v>271327800000</v>
      </c>
      <c r="J159" s="5">
        <v>-170875800000</v>
      </c>
    </row>
    <row r="160" spans="3:17" ht="15.5" x14ac:dyDescent="0.35">
      <c r="C160" t="s">
        <v>535</v>
      </c>
      <c r="D160" s="5">
        <v>1699300000</v>
      </c>
      <c r="E160" s="5">
        <v>-1699300000</v>
      </c>
    </row>
    <row r="161" spans="3:17" ht="15.5" x14ac:dyDescent="0.35">
      <c r="C161" t="s">
        <v>536</v>
      </c>
      <c r="F161" s="5">
        <v>-100000</v>
      </c>
      <c r="I161" s="5">
        <v>-100000</v>
      </c>
    </row>
    <row r="162" spans="3:17" ht="15.5" x14ac:dyDescent="0.35">
      <c r="C162" t="s">
        <v>152</v>
      </c>
      <c r="F162" s="5">
        <v>8860470099</v>
      </c>
      <c r="I162" s="5">
        <v>8860470099</v>
      </c>
      <c r="J162" s="5">
        <v>32228009737</v>
      </c>
    </row>
    <row r="163" spans="3:17" ht="15.5" x14ac:dyDescent="0.35">
      <c r="C163" t="s">
        <v>537</v>
      </c>
      <c r="F163" s="5">
        <v>-709704285</v>
      </c>
      <c r="I163" s="5">
        <v>-709704285</v>
      </c>
      <c r="J163" s="5">
        <v>-410965851</v>
      </c>
      <c r="K163" s="5">
        <v>-1423418590</v>
      </c>
      <c r="L163" s="5">
        <v>-1668550520</v>
      </c>
    </row>
    <row r="164" spans="3:17" ht="15.5" x14ac:dyDescent="0.35">
      <c r="C164" t="s">
        <v>538</v>
      </c>
      <c r="F164" s="5">
        <v>-1332890037</v>
      </c>
      <c r="I164" s="5">
        <v>-1332890037</v>
      </c>
      <c r="J164" s="5">
        <v>-1377597402</v>
      </c>
    </row>
    <row r="165" spans="3:17" ht="15.5" x14ac:dyDescent="0.35">
      <c r="C165" t="s">
        <v>539</v>
      </c>
    </row>
    <row r="166" spans="3:17" ht="15.5" x14ac:dyDescent="0.35">
      <c r="C166" t="s">
        <v>540</v>
      </c>
      <c r="M166" s="5">
        <v>-31410271361</v>
      </c>
      <c r="N166" s="5">
        <v>-2614439520</v>
      </c>
      <c r="O166" s="5">
        <v>-28192258968</v>
      </c>
      <c r="P166" s="5">
        <v>-10614507157</v>
      </c>
      <c r="Q166" s="5">
        <v>-1925295203</v>
      </c>
    </row>
    <row r="167" spans="3:17" ht="15.5" x14ac:dyDescent="0.35">
      <c r="C167" t="s">
        <v>541</v>
      </c>
      <c r="L167" s="5">
        <v>-8000000000</v>
      </c>
    </row>
    <row r="168" spans="3:17" ht="15.5" x14ac:dyDescent="0.35">
      <c r="C168" t="s">
        <v>542</v>
      </c>
    </row>
    <row r="169" spans="3:17" ht="15.5" x14ac:dyDescent="0.35">
      <c r="C169" t="s">
        <v>543</v>
      </c>
      <c r="Q169" s="5">
        <v>3465968000</v>
      </c>
    </row>
    <row r="170" spans="3:17" ht="15.5" x14ac:dyDescent="0.35">
      <c r="C170" t="s">
        <v>156</v>
      </c>
      <c r="F170" s="5">
        <v>-723551549</v>
      </c>
      <c r="G170" s="5">
        <v>-4136821277</v>
      </c>
      <c r="I170" s="5">
        <v>-4860372826</v>
      </c>
      <c r="J170" s="5">
        <v>-5173979722</v>
      </c>
      <c r="K170" s="5">
        <v>-3410167704</v>
      </c>
      <c r="L170" s="5">
        <v>-755000001</v>
      </c>
      <c r="N170" s="5">
        <v>-5337980075</v>
      </c>
    </row>
    <row r="171" spans="3:17" ht="15.5" x14ac:dyDescent="0.35">
      <c r="C171" t="s">
        <v>544</v>
      </c>
      <c r="L171" s="5">
        <v>-1200000000</v>
      </c>
      <c r="M171" s="5">
        <v>-1250000000</v>
      </c>
      <c r="N171" s="5">
        <v>-350000000</v>
      </c>
      <c r="O171" s="5">
        <v>-400000000</v>
      </c>
      <c r="P171" s="5">
        <v>-250000000</v>
      </c>
      <c r="Q171" s="5">
        <v>-400000000</v>
      </c>
    </row>
    <row r="172" spans="3:17" ht="15.5" x14ac:dyDescent="0.35">
      <c r="C172" t="s">
        <v>161</v>
      </c>
      <c r="D172" s="5">
        <v>139836272275</v>
      </c>
      <c r="E172" s="5">
        <v>-31184972143</v>
      </c>
      <c r="F172" s="5">
        <v>-167123343424</v>
      </c>
      <c r="G172" s="5">
        <v>-210961466304</v>
      </c>
      <c r="I172" s="5">
        <v>-418084474721</v>
      </c>
      <c r="J172" s="5">
        <v>227414406508</v>
      </c>
      <c r="K172" s="5">
        <v>234338342194</v>
      </c>
      <c r="L172" s="5">
        <v>785679609278</v>
      </c>
      <c r="M172" s="5">
        <v>237393895158</v>
      </c>
      <c r="N172" s="5">
        <v>80505892017</v>
      </c>
      <c r="O172" s="5">
        <v>210350146820</v>
      </c>
      <c r="P172" s="5">
        <v>35009385203</v>
      </c>
      <c r="Q172" s="5">
        <v>-2527538900</v>
      </c>
    </row>
    <row r="173" spans="3:17" ht="15.5" x14ac:dyDescent="0.35">
      <c r="C173" t="s">
        <v>333</v>
      </c>
      <c r="O173" s="5">
        <v>27365852000</v>
      </c>
      <c r="P173" s="5">
        <v>158329800000</v>
      </c>
      <c r="Q173" s="5">
        <v>17500000000</v>
      </c>
    </row>
    <row r="174" spans="3:17" ht="15.5" x14ac:dyDescent="0.35">
      <c r="C174" t="s">
        <v>545</v>
      </c>
      <c r="N174" s="5">
        <v>-19614252965</v>
      </c>
    </row>
    <row r="175" spans="3:17" ht="15.5" x14ac:dyDescent="0.35">
      <c r="C175" t="s">
        <v>546</v>
      </c>
      <c r="O175" s="5">
        <v>-129007700</v>
      </c>
      <c r="P175" s="5">
        <v>-1641649000</v>
      </c>
    </row>
    <row r="176" spans="3:17" ht="15.5" x14ac:dyDescent="0.35">
      <c r="C176" t="s">
        <v>547</v>
      </c>
      <c r="D176" s="5">
        <v>5509203658581</v>
      </c>
      <c r="E176" s="5">
        <v>3499256721355</v>
      </c>
      <c r="F176" s="5">
        <v>3701860035540</v>
      </c>
      <c r="G176" s="5">
        <v>4069485016091</v>
      </c>
      <c r="I176" s="5">
        <v>14688569119972</v>
      </c>
      <c r="J176" s="5">
        <v>11321683637000</v>
      </c>
      <c r="K176" s="5">
        <v>10688205961943</v>
      </c>
      <c r="L176" s="5">
        <v>10063442796141</v>
      </c>
      <c r="M176" s="5">
        <v>858105724758</v>
      </c>
      <c r="N176" s="5">
        <v>1429272340919</v>
      </c>
      <c r="O176" s="5">
        <v>1138625626094</v>
      </c>
      <c r="P176" s="5">
        <v>982264299743</v>
      </c>
      <c r="Q176" s="5">
        <v>98017855387</v>
      </c>
    </row>
    <row r="177" spans="3:17" ht="15.5" x14ac:dyDescent="0.35">
      <c r="C177" t="s">
        <v>311</v>
      </c>
      <c r="J177" s="5">
        <v>680000000000</v>
      </c>
    </row>
    <row r="178" spans="3:17" ht="15.5" x14ac:dyDescent="0.35">
      <c r="C178" t="s">
        <v>271</v>
      </c>
      <c r="F178" s="5">
        <v>-308900000000</v>
      </c>
      <c r="I178" s="5">
        <v>-308900000000</v>
      </c>
      <c r="J178" s="5">
        <v>-219250000000</v>
      </c>
    </row>
    <row r="179" spans="3:17" ht="15.5" x14ac:dyDescent="0.35">
      <c r="C179" t="s">
        <v>467</v>
      </c>
      <c r="F179" s="5">
        <v>-156208227675</v>
      </c>
      <c r="I179" s="5">
        <v>-156208227675</v>
      </c>
      <c r="J179" s="5">
        <v>-163583081648</v>
      </c>
    </row>
    <row r="180" spans="3:17" ht="15.5" x14ac:dyDescent="0.35">
      <c r="C180" t="s">
        <v>548</v>
      </c>
      <c r="F180" s="5">
        <v>-15000000000</v>
      </c>
      <c r="I180" s="5">
        <v>-15000000000</v>
      </c>
    </row>
    <row r="181" spans="3:17" ht="15.5" x14ac:dyDescent="0.35">
      <c r="C181" t="s">
        <v>549</v>
      </c>
      <c r="M181" s="5">
        <v>-90000000000</v>
      </c>
      <c r="N181" s="5">
        <v>90000000000</v>
      </c>
    </row>
    <row r="182" spans="3:17" ht="15.5" x14ac:dyDescent="0.35">
      <c r="C182" t="s">
        <v>550</v>
      </c>
    </row>
    <row r="183" spans="3:17" ht="15.5" x14ac:dyDescent="0.35">
      <c r="C183" t="s">
        <v>551</v>
      </c>
      <c r="D183" s="5">
        <v>-5359601197415</v>
      </c>
      <c r="E183" s="5">
        <v>-3529807089412</v>
      </c>
      <c r="F183" s="5">
        <v>-3394385102022</v>
      </c>
      <c r="G183" s="5">
        <v>-4270606601821</v>
      </c>
      <c r="I183" s="5">
        <v>-14504947269718</v>
      </c>
      <c r="J183" s="5">
        <v>-11388935181577</v>
      </c>
      <c r="K183" s="5">
        <v>-10429380676193</v>
      </c>
      <c r="L183" s="5">
        <v>-9341714298154</v>
      </c>
      <c r="M183" s="5">
        <v>-530168707905</v>
      </c>
      <c r="N183" s="5">
        <v>-1415120983286</v>
      </c>
      <c r="O183" s="5">
        <v>-933357594772</v>
      </c>
      <c r="P183" s="5">
        <v>-1103175812546</v>
      </c>
      <c r="Q183" s="5">
        <v>-72722423907</v>
      </c>
    </row>
    <row r="184" spans="3:17" ht="15.5" x14ac:dyDescent="0.35">
      <c r="C184" t="s">
        <v>552</v>
      </c>
      <c r="D184" s="5">
        <v>2168323989</v>
      </c>
      <c r="E184" s="5">
        <v>-2168323989</v>
      </c>
      <c r="F184" s="5">
        <v>6537375000</v>
      </c>
      <c r="G184" s="5">
        <v>-6537375000</v>
      </c>
      <c r="K184" s="5">
        <v>-19675000000</v>
      </c>
      <c r="Q184" s="5">
        <v>-19532036338</v>
      </c>
    </row>
    <row r="185" spans="3:17" ht="15.5" x14ac:dyDescent="0.35">
      <c r="C185" t="s">
        <v>553</v>
      </c>
      <c r="F185" s="5">
        <v>9600000000</v>
      </c>
      <c r="I185" s="5">
        <v>9600000000</v>
      </c>
      <c r="J185" s="5">
        <v>10560000000</v>
      </c>
    </row>
    <row r="186" spans="3:17" ht="15.5" x14ac:dyDescent="0.35">
      <c r="C186" t="s">
        <v>554</v>
      </c>
      <c r="L186" s="5">
        <v>90000000000</v>
      </c>
    </row>
    <row r="187" spans="3:17" ht="15.5" x14ac:dyDescent="0.35">
      <c r="C187" t="s">
        <v>555</v>
      </c>
      <c r="D187" s="5">
        <v>-3468323989</v>
      </c>
      <c r="G187" s="5">
        <v>4237375000</v>
      </c>
    </row>
    <row r="188" spans="3:17" ht="15.5" x14ac:dyDescent="0.35">
      <c r="C188" t="s">
        <v>556</v>
      </c>
      <c r="I188" s="5">
        <v>-90000000000</v>
      </c>
    </row>
    <row r="189" spans="3:17" ht="15.5" x14ac:dyDescent="0.35">
      <c r="C189" t="s">
        <v>162</v>
      </c>
      <c r="D189" s="5">
        <v>-8550000000</v>
      </c>
      <c r="L189" s="5">
        <v>-24677106877</v>
      </c>
      <c r="N189" s="5">
        <v>-3525289800</v>
      </c>
      <c r="O189" s="5">
        <v>-21110628000</v>
      </c>
      <c r="Q189" s="5">
        <v>-25000000000</v>
      </c>
    </row>
    <row r="190" spans="3:17" ht="15.5" x14ac:dyDescent="0.35">
      <c r="C190" t="s">
        <v>518</v>
      </c>
      <c r="F190" s="5">
        <v>-10360000000</v>
      </c>
      <c r="I190" s="5">
        <v>-10360000000</v>
      </c>
      <c r="J190" s="5">
        <v>-7050266667</v>
      </c>
    </row>
    <row r="191" spans="3:17" ht="15.5" x14ac:dyDescent="0.35">
      <c r="C191" t="s">
        <v>557</v>
      </c>
      <c r="F191" s="5">
        <v>-26208248000</v>
      </c>
      <c r="I191" s="5">
        <v>-26208248000</v>
      </c>
    </row>
    <row r="192" spans="3:17" ht="15.5" x14ac:dyDescent="0.35">
      <c r="C192" t="s">
        <v>558</v>
      </c>
      <c r="E192" s="5">
        <v>1545754000</v>
      </c>
      <c r="F192" s="5">
        <v>613286000</v>
      </c>
      <c r="I192" s="5">
        <v>613286000</v>
      </c>
    </row>
    <row r="193" spans="2:17" ht="15.5" x14ac:dyDescent="0.35">
      <c r="C193" t="s">
        <v>559</v>
      </c>
    </row>
    <row r="194" spans="2:17" ht="15.5" x14ac:dyDescent="0.35">
      <c r="C194" t="s">
        <v>560</v>
      </c>
      <c r="F194" s="5">
        <v>26208248000</v>
      </c>
      <c r="G194" s="5">
        <v>-6082195500</v>
      </c>
    </row>
    <row r="195" spans="2:17" ht="15.5" x14ac:dyDescent="0.35">
      <c r="C195" t="s">
        <v>561</v>
      </c>
      <c r="D195" s="5">
        <v>317800000</v>
      </c>
      <c r="E195" s="5">
        <v>192500001</v>
      </c>
    </row>
    <row r="196" spans="2:17" ht="15.5" x14ac:dyDescent="0.35">
      <c r="C196" t="s">
        <v>314</v>
      </c>
      <c r="D196" s="5">
        <v>-98203071</v>
      </c>
      <c r="E196" s="5">
        <v>-80946803</v>
      </c>
      <c r="F196" s="5">
        <v>-3918247300</v>
      </c>
      <c r="G196" s="5">
        <v>1792547218</v>
      </c>
      <c r="I196" s="5">
        <v>-3918247300</v>
      </c>
      <c r="J196" s="5">
        <v>-4529273600</v>
      </c>
    </row>
    <row r="197" spans="2:17" ht="15.5" x14ac:dyDescent="0.35">
      <c r="C197" t="s">
        <v>168</v>
      </c>
      <c r="D197" s="5">
        <v>-135785820</v>
      </c>
      <c r="E197" s="5">
        <v>-123587295</v>
      </c>
      <c r="F197" s="5">
        <v>3037537033</v>
      </c>
      <c r="G197" s="5">
        <v>-3250232292</v>
      </c>
      <c r="I197" s="5">
        <v>-1324888000</v>
      </c>
      <c r="J197" s="5">
        <v>-1481427000</v>
      </c>
      <c r="K197" s="5">
        <v>-4811943556</v>
      </c>
      <c r="L197" s="5">
        <v>-1371781832</v>
      </c>
      <c r="M197" s="5">
        <v>-543121695</v>
      </c>
      <c r="N197" s="5">
        <v>-505922851</v>
      </c>
      <c r="O197" s="5">
        <v>-1044100802</v>
      </c>
      <c r="P197" s="5">
        <v>-767252994</v>
      </c>
      <c r="Q197" s="5">
        <v>-790934042</v>
      </c>
    </row>
    <row r="198" spans="2:17" ht="15.5" x14ac:dyDescent="0.35">
      <c r="C198" t="s">
        <v>173</v>
      </c>
      <c r="D198" s="5">
        <v>-43095269146</v>
      </c>
      <c r="E198" s="5">
        <v>9089746523</v>
      </c>
      <c r="F198" s="5">
        <v>189523295993</v>
      </c>
      <c r="G198" s="5">
        <v>-47199686001</v>
      </c>
      <c r="I198" s="5">
        <v>-98799615896</v>
      </c>
      <c r="J198" s="5">
        <v>-145169982798</v>
      </c>
      <c r="K198" s="5">
        <v>269532181002</v>
      </c>
      <c r="L198" s="5">
        <v>366840901889</v>
      </c>
      <c r="M198" s="5">
        <v>64579573478</v>
      </c>
      <c r="N198" s="5">
        <v>-72318710801</v>
      </c>
      <c r="O198" s="5">
        <v>-15845680189</v>
      </c>
      <c r="P198" s="5">
        <v>90670550680</v>
      </c>
      <c r="Q198" s="5">
        <v>-7285983934</v>
      </c>
    </row>
    <row r="199" spans="2:17" ht="15.5" x14ac:dyDescent="0.35">
      <c r="C199" t="s">
        <v>176</v>
      </c>
      <c r="D199" s="5">
        <v>-100000</v>
      </c>
      <c r="E199" s="5">
        <v>177296654816</v>
      </c>
      <c r="F199" s="5">
        <v>-476745800000</v>
      </c>
      <c r="G199" s="5">
        <v>476745800000</v>
      </c>
      <c r="I199" s="5">
        <v>276096170712</v>
      </c>
      <c r="J199" s="5">
        <v>421266153510</v>
      </c>
      <c r="K199" s="5">
        <v>457603972507</v>
      </c>
      <c r="L199" s="5">
        <v>90763070618</v>
      </c>
      <c r="M199" s="5">
        <v>26183497140</v>
      </c>
      <c r="N199" s="5">
        <v>98502207941</v>
      </c>
      <c r="O199" s="5">
        <v>114347888130</v>
      </c>
      <c r="P199" s="5">
        <v>23677337450</v>
      </c>
      <c r="Q199" s="5">
        <v>30963321384</v>
      </c>
    </row>
    <row r="200" spans="2:17" ht="15.5" x14ac:dyDescent="0.35">
      <c r="C200" t="s">
        <v>177</v>
      </c>
      <c r="D200" s="5">
        <v>-43095369146</v>
      </c>
      <c r="E200" s="5">
        <v>186386401339</v>
      </c>
      <c r="F200" s="5">
        <v>-287222504007</v>
      </c>
      <c r="G200" s="5">
        <v>429546113999</v>
      </c>
      <c r="I200" s="5">
        <v>177296554816</v>
      </c>
      <c r="J200" s="5">
        <v>276096170712</v>
      </c>
      <c r="K200" s="5">
        <v>727136153509</v>
      </c>
      <c r="L200" s="5">
        <v>457603972507</v>
      </c>
      <c r="M200" s="5">
        <v>90763070618</v>
      </c>
      <c r="N200" s="5">
        <v>26183497140</v>
      </c>
      <c r="O200" s="5">
        <v>98502207941</v>
      </c>
      <c r="P200" s="5">
        <v>114347888130</v>
      </c>
      <c r="Q200" s="5">
        <v>23677337450</v>
      </c>
    </row>
    <row r="202" spans="2:17" ht="15.5" x14ac:dyDescent="0.35">
      <c r="B202" t="s">
        <v>178</v>
      </c>
      <c r="C202" t="s">
        <v>12</v>
      </c>
      <c r="D202" s="5">
        <v>3550000000</v>
      </c>
      <c r="E202" s="5">
        <v>3550000000</v>
      </c>
      <c r="F202" s="5">
        <v>3550000000</v>
      </c>
      <c r="G202" s="5">
        <v>3550000000</v>
      </c>
      <c r="I202" s="5">
        <v>3550000000</v>
      </c>
      <c r="J202" s="5">
        <v>3550000000</v>
      </c>
      <c r="K202" s="5">
        <v>3550000000</v>
      </c>
      <c r="L202" s="5">
        <v>3550000000</v>
      </c>
      <c r="M202" s="5">
        <v>3550000000</v>
      </c>
      <c r="N202" s="5">
        <v>3550000000</v>
      </c>
      <c r="O202" s="5">
        <v>3550000000</v>
      </c>
      <c r="P202" s="5">
        <v>3520000000</v>
      </c>
      <c r="Q202" s="5">
        <v>2810000000</v>
      </c>
    </row>
    <row r="203" spans="2:17" ht="15.5" x14ac:dyDescent="0.35">
      <c r="C203" t="s">
        <v>179</v>
      </c>
      <c r="D203" s="6">
        <v>-3.74</v>
      </c>
      <c r="E203" s="6">
        <v>-6.5</v>
      </c>
      <c r="F203" s="6">
        <v>1.07</v>
      </c>
      <c r="G203" s="6">
        <v>-1.1399999999999999</v>
      </c>
    </row>
    <row r="204" spans="2:17" ht="15.5" x14ac:dyDescent="0.35">
      <c r="C204" t="s">
        <v>180</v>
      </c>
      <c r="D204" s="6">
        <v>-175.13</v>
      </c>
      <c r="E204" s="6">
        <v>-109.23</v>
      </c>
      <c r="F204" s="6">
        <v>700.93</v>
      </c>
      <c r="G204" s="6">
        <v>-692.98</v>
      </c>
    </row>
    <row r="205" spans="2:17" ht="15.5" x14ac:dyDescent="0.35">
      <c r="C205" t="s">
        <v>64</v>
      </c>
      <c r="D205" s="6">
        <v>1.0900000000000001</v>
      </c>
      <c r="E205" s="6">
        <v>1.64</v>
      </c>
      <c r="F205" s="6">
        <v>1.9</v>
      </c>
      <c r="G205" s="6">
        <v>1.77</v>
      </c>
    </row>
    <row r="206" spans="2:17" ht="15.5" x14ac:dyDescent="0.35">
      <c r="C206" t="s">
        <v>181</v>
      </c>
      <c r="D206" s="5">
        <v>51330000000</v>
      </c>
      <c r="E206" s="5">
        <v>34770000000</v>
      </c>
      <c r="F206" s="5">
        <v>42960000000</v>
      </c>
      <c r="G206" s="5">
        <v>40110000000</v>
      </c>
    </row>
    <row r="207" spans="2:17" ht="15.5" x14ac:dyDescent="0.35">
      <c r="C207" t="s">
        <v>182</v>
      </c>
      <c r="D207" s="6">
        <v>-4.5999999999999999E-3</v>
      </c>
      <c r="E207" s="6">
        <v>-8.6999999999999994E-3</v>
      </c>
      <c r="F207" s="6">
        <v>1.4000000000000002E-3</v>
      </c>
      <c r="G207" s="6">
        <v>-1.4000000000000002E-3</v>
      </c>
    </row>
    <row r="208" spans="2:17" ht="15.5" x14ac:dyDescent="0.35">
      <c r="C208" t="s">
        <v>183</v>
      </c>
      <c r="D208" s="6">
        <v>-4.2599999999999999E-2</v>
      </c>
      <c r="E208" s="6">
        <v>-7.0999999999999994E-2</v>
      </c>
      <c r="F208" s="6">
        <v>1.1000000000000001E-2</v>
      </c>
      <c r="G208" s="6">
        <v>-1.11E-2</v>
      </c>
    </row>
    <row r="209" spans="3:7" ht="15.5" x14ac:dyDescent="0.35">
      <c r="C209" t="s">
        <v>184</v>
      </c>
      <c r="D209" s="6">
        <v>1.7299999999999999E-2</v>
      </c>
      <c r="E209" s="6">
        <v>3.5999999999999999E-3</v>
      </c>
      <c r="F209" s="6">
        <v>1.04E-2</v>
      </c>
      <c r="G209" s="6">
        <v>1.3999999999999999E-2</v>
      </c>
    </row>
    <row r="210" spans="3:7" ht="15.5" x14ac:dyDescent="0.35">
      <c r="C210" t="s">
        <v>185</v>
      </c>
      <c r="D210" s="6">
        <v>0.59</v>
      </c>
      <c r="E210" s="6">
        <v>0.16</v>
      </c>
      <c r="F210" s="6">
        <v>0.4</v>
      </c>
      <c r="G210" s="6">
        <v>0.62</v>
      </c>
    </row>
    <row r="211" spans="3:7" ht="15.5" x14ac:dyDescent="0.35">
      <c r="C211" t="s">
        <v>186</v>
      </c>
      <c r="D211" s="5">
        <v>379000000000</v>
      </c>
      <c r="E211" s="5">
        <v>390000000000</v>
      </c>
      <c r="F211" s="5">
        <v>409000000000</v>
      </c>
      <c r="G211" s="5">
        <v>425000000000</v>
      </c>
    </row>
    <row r="212" spans="3:7" ht="15.5" x14ac:dyDescent="0.35">
      <c r="C212" t="s">
        <v>187</v>
      </c>
      <c r="D212" s="6">
        <v>7.46</v>
      </c>
      <c r="E212" s="6">
        <v>7.76</v>
      </c>
      <c r="F212" s="6">
        <v>7.69</v>
      </c>
      <c r="G212" s="6">
        <v>7.71</v>
      </c>
    </row>
    <row r="213" spans="3:7" ht="15.5" x14ac:dyDescent="0.35">
      <c r="C213" t="s">
        <v>188</v>
      </c>
      <c r="D213" s="6">
        <v>87.78</v>
      </c>
      <c r="E213" s="6">
        <v>91.52</v>
      </c>
      <c r="F213" s="6">
        <v>97.58</v>
      </c>
      <c r="G213" s="6">
        <v>102.46</v>
      </c>
    </row>
    <row r="214" spans="3:7" ht="15.5" x14ac:dyDescent="0.35">
      <c r="C214" t="s">
        <v>189</v>
      </c>
      <c r="D214" s="6">
        <v>7.6</v>
      </c>
      <c r="E214" s="6">
        <v>7.91</v>
      </c>
      <c r="F214" s="6">
        <v>7.84</v>
      </c>
      <c r="G214" s="6">
        <v>7.86</v>
      </c>
    </row>
    <row r="215" spans="3:7" ht="15.5" x14ac:dyDescent="0.35">
      <c r="C215" t="s">
        <v>190</v>
      </c>
      <c r="D215" s="6">
        <v>86.2</v>
      </c>
      <c r="E215" s="6">
        <v>89.76</v>
      </c>
      <c r="F215" s="6">
        <v>95.66</v>
      </c>
      <c r="G215" s="6">
        <v>100.53</v>
      </c>
    </row>
    <row r="216" spans="3:7" ht="15.5" x14ac:dyDescent="0.35">
      <c r="C216" t="s">
        <v>191</v>
      </c>
      <c r="D216" s="5">
        <v>1596000000000</v>
      </c>
      <c r="E216" s="5">
        <v>1502000000000</v>
      </c>
      <c r="F216" s="5">
        <v>1533000000000</v>
      </c>
      <c r="G216" s="5">
        <v>1427000000000</v>
      </c>
    </row>
    <row r="217" spans="3:7" ht="15.5" x14ac:dyDescent="0.35">
      <c r="C217" t="s">
        <v>192</v>
      </c>
      <c r="D217" s="5">
        <v>619000000000</v>
      </c>
      <c r="E217" s="5">
        <v>563000000000</v>
      </c>
      <c r="F217" s="5">
        <v>563000000000</v>
      </c>
      <c r="G217" s="5">
        <v>671000000000</v>
      </c>
    </row>
    <row r="218" spans="3:7" ht="15.5" x14ac:dyDescent="0.35">
      <c r="C218" t="s">
        <v>193</v>
      </c>
      <c r="D218" s="5">
        <v>312000000000</v>
      </c>
      <c r="E218" s="5">
        <v>325000000000</v>
      </c>
      <c r="F218" s="5">
        <v>347000000000</v>
      </c>
      <c r="G218" s="5">
        <v>364000000000</v>
      </c>
    </row>
    <row r="219" spans="3:7" ht="15.5" x14ac:dyDescent="0.35">
      <c r="C219" t="s">
        <v>24</v>
      </c>
      <c r="D219" s="5">
        <v>2215000000000</v>
      </c>
      <c r="E219" s="5">
        <v>2065000000000</v>
      </c>
      <c r="F219" s="5">
        <v>2096000000000</v>
      </c>
      <c r="G219" s="5">
        <v>2098000000000</v>
      </c>
    </row>
    <row r="220" spans="3:7" ht="15.5" x14ac:dyDescent="0.35">
      <c r="C220" t="s">
        <v>21</v>
      </c>
      <c r="D220" s="5">
        <v>2072000000000</v>
      </c>
      <c r="E220" s="5">
        <v>1879000000000</v>
      </c>
      <c r="F220" s="5">
        <v>1919000000000</v>
      </c>
      <c r="G220" s="5">
        <v>1873000000000</v>
      </c>
    </row>
    <row r="221" spans="3:7" ht="15.5" x14ac:dyDescent="0.35">
      <c r="C221" t="s">
        <v>194</v>
      </c>
      <c r="D221" s="5">
        <v>-711000000000</v>
      </c>
      <c r="E221" s="5">
        <v>-791000000000</v>
      </c>
      <c r="F221" s="5">
        <v>-763000000000</v>
      </c>
      <c r="G221" s="5">
        <v>-624000000000</v>
      </c>
    </row>
    <row r="222" spans="3:7" ht="15.5" x14ac:dyDescent="0.35">
      <c r="C222" t="s">
        <v>195</v>
      </c>
      <c r="D222" s="5">
        <v>-167000000000</v>
      </c>
      <c r="E222" s="5">
        <v>118000000000</v>
      </c>
      <c r="F222" s="5">
        <v>-30000000000</v>
      </c>
      <c r="G222" s="5">
        <v>354000000000</v>
      </c>
    </row>
    <row r="223" spans="3:7" ht="15.5" x14ac:dyDescent="0.35">
      <c r="C223" t="s">
        <v>196</v>
      </c>
      <c r="D223" s="5">
        <v>-51000000000</v>
      </c>
      <c r="E223" s="5">
        <v>-38000000000</v>
      </c>
      <c r="F223" s="5">
        <v>122000000000</v>
      </c>
      <c r="G223" s="5">
        <v>-49000000000</v>
      </c>
    </row>
    <row r="224" spans="3:7" ht="15.5" x14ac:dyDescent="0.35">
      <c r="C224" t="s">
        <v>13</v>
      </c>
      <c r="D224" s="5">
        <v>-217000000000</v>
      </c>
      <c r="E224" s="5">
        <v>80000000000</v>
      </c>
      <c r="F224" s="5">
        <v>93000000000</v>
      </c>
      <c r="G224" s="5">
        <v>305000000000</v>
      </c>
    </row>
    <row r="225" spans="3:17" ht="15.5" x14ac:dyDescent="0.35">
      <c r="C225" t="s">
        <v>16</v>
      </c>
      <c r="D225" s="6">
        <v>-61.18</v>
      </c>
      <c r="E225" s="6">
        <v>22.48</v>
      </c>
      <c r="F225" s="6">
        <v>26.09</v>
      </c>
      <c r="G225" s="6">
        <v>85.89</v>
      </c>
    </row>
    <row r="226" spans="3:17" ht="15.5" x14ac:dyDescent="0.35">
      <c r="C226" t="s">
        <v>49</v>
      </c>
      <c r="I226" s="6">
        <v>-13.58</v>
      </c>
      <c r="J226" s="6">
        <v>-5.87</v>
      </c>
      <c r="K226" s="6">
        <v>-42.83</v>
      </c>
      <c r="L226" s="6">
        <v>-5.66</v>
      </c>
      <c r="M226" s="6">
        <v>22.1</v>
      </c>
      <c r="N226" s="6">
        <v>-14.56</v>
      </c>
      <c r="O226" s="6">
        <v>3.77</v>
      </c>
      <c r="P226" s="6">
        <v>24.02</v>
      </c>
      <c r="Q226" s="6">
        <v>4.4000000000000004</v>
      </c>
    </row>
    <row r="227" spans="3:17" ht="15.5" x14ac:dyDescent="0.35">
      <c r="C227" t="s">
        <v>63</v>
      </c>
      <c r="I227" s="6">
        <v>-55.23</v>
      </c>
      <c r="J227" s="6">
        <v>-118.4</v>
      </c>
      <c r="K227" s="6">
        <v>-16.46</v>
      </c>
      <c r="L227" s="6">
        <v>-149.29</v>
      </c>
      <c r="M227" s="6">
        <v>38.46</v>
      </c>
      <c r="N227" s="6">
        <v>-55.98</v>
      </c>
      <c r="O227" s="6">
        <v>238.73</v>
      </c>
      <c r="P227" s="6">
        <v>41.42</v>
      </c>
      <c r="Q227" s="5">
        <v>0</v>
      </c>
    </row>
    <row r="228" spans="3:17" ht="15.5" x14ac:dyDescent="0.35">
      <c r="C228" t="s">
        <v>66</v>
      </c>
      <c r="I228" s="6">
        <v>0.42</v>
      </c>
      <c r="J228" s="6">
        <v>0.53</v>
      </c>
      <c r="K228" s="6">
        <v>0.46</v>
      </c>
      <c r="L228" s="6">
        <v>0.4</v>
      </c>
      <c r="M228" s="6">
        <v>0.41</v>
      </c>
      <c r="N228" s="6">
        <v>0.71</v>
      </c>
      <c r="O228" s="6">
        <v>1.64</v>
      </c>
      <c r="P228" s="6">
        <v>1.75</v>
      </c>
      <c r="Q228" s="5">
        <v>0</v>
      </c>
    </row>
    <row r="229" spans="3:17" ht="15.5" x14ac:dyDescent="0.35">
      <c r="C229" t="s">
        <v>197</v>
      </c>
      <c r="I229" s="5">
        <v>119530000000</v>
      </c>
      <c r="J229" s="5">
        <v>159680000000</v>
      </c>
      <c r="K229" s="5">
        <v>44750000000</v>
      </c>
      <c r="L229" s="5">
        <v>182930000000</v>
      </c>
      <c r="M229" s="6">
        <v>257959999999.99997</v>
      </c>
      <c r="N229" s="5">
        <v>90670000000</v>
      </c>
      <c r="O229" s="5">
        <v>110560000000</v>
      </c>
      <c r="P229" s="5">
        <v>203840000000</v>
      </c>
    </row>
    <row r="230" spans="3:17" ht="15.5" x14ac:dyDescent="0.35">
      <c r="C230" t="s">
        <v>198</v>
      </c>
      <c r="I230" s="6">
        <v>-1.77E-2</v>
      </c>
      <c r="J230" s="6">
        <v>-6.8000000000000005E-3</v>
      </c>
      <c r="K230" s="6">
        <v>-5.6799999999999996E-2</v>
      </c>
      <c r="L230" s="6">
        <v>-7.8000000000000005E-3</v>
      </c>
      <c r="M230" s="6">
        <v>4.3099999999999999E-2</v>
      </c>
      <c r="N230" s="6">
        <v>-3.61E-2</v>
      </c>
      <c r="O230" s="6">
        <v>9.8999999999999991E-3</v>
      </c>
      <c r="P230" s="6">
        <v>7.8399999999999997E-2</v>
      </c>
      <c r="Q230" s="6">
        <v>1.2800000000000001E-2</v>
      </c>
    </row>
    <row r="231" spans="3:17" ht="15.5" x14ac:dyDescent="0.35">
      <c r="C231" t="s">
        <v>199</v>
      </c>
      <c r="I231" s="6">
        <v>-0.1391</v>
      </c>
      <c r="J231" s="6">
        <v>-4.7100000000000003E-2</v>
      </c>
      <c r="K231" s="6">
        <v>-0.3306</v>
      </c>
      <c r="L231" s="6">
        <v>-3.3099999999999997E-2</v>
      </c>
      <c r="M231" s="6">
        <v>0.1215</v>
      </c>
      <c r="N231" s="6">
        <v>-9.1499999999999998E-2</v>
      </c>
      <c r="O231" s="6">
        <v>2.1000000000000001E-2</v>
      </c>
      <c r="P231" s="6">
        <v>0.13739999999999999</v>
      </c>
      <c r="Q231" s="6">
        <v>3.4500000000000003E-2</v>
      </c>
    </row>
    <row r="232" spans="3:17" ht="15.5" x14ac:dyDescent="0.35">
      <c r="C232" t="s">
        <v>200</v>
      </c>
      <c r="I232" s="6">
        <v>1.4800000000000001E-2</v>
      </c>
      <c r="J232" s="6">
        <v>6.0599999999999994E-2</v>
      </c>
      <c r="K232" s="6">
        <v>-4.1299999999999996E-2</v>
      </c>
      <c r="L232" s="6">
        <v>9.2600000000000002E-2</v>
      </c>
      <c r="M232" s="6">
        <v>0.18539999999999998</v>
      </c>
      <c r="N232" s="6">
        <v>2.23E-2</v>
      </c>
      <c r="O232" s="6">
        <v>7.0000000000000007E-2</v>
      </c>
      <c r="P232" s="6">
        <v>0.20980000000000001</v>
      </c>
      <c r="Q232" s="6">
        <v>0.25609999999999999</v>
      </c>
    </row>
    <row r="233" spans="3:17" ht="15.5" x14ac:dyDescent="0.35">
      <c r="C233" t="s">
        <v>201</v>
      </c>
      <c r="I233" s="6">
        <v>0.16</v>
      </c>
      <c r="J233" s="6">
        <v>0.59</v>
      </c>
      <c r="K233" s="6">
        <v>-0.37</v>
      </c>
      <c r="L233" s="6">
        <v>1.05</v>
      </c>
      <c r="M233" s="6">
        <v>2.77</v>
      </c>
      <c r="N233" s="6">
        <v>0.42</v>
      </c>
      <c r="O233" s="5">
        <v>2</v>
      </c>
      <c r="P233" s="6">
        <v>3.66</v>
      </c>
      <c r="Q233" s="6">
        <v>1.41</v>
      </c>
    </row>
    <row r="234" spans="3:17" ht="15.5" x14ac:dyDescent="0.35">
      <c r="C234" t="s">
        <v>60</v>
      </c>
      <c r="I234" s="6">
        <v>7.69</v>
      </c>
      <c r="J234" s="6">
        <v>5.58</v>
      </c>
      <c r="K234" s="6">
        <v>5.44</v>
      </c>
      <c r="L234" s="6">
        <v>4.95</v>
      </c>
      <c r="M234" s="6">
        <v>4.68</v>
      </c>
      <c r="N234" s="6">
        <v>5.12</v>
      </c>
      <c r="O234" s="5">
        <v>5</v>
      </c>
      <c r="P234" s="6">
        <v>5.69</v>
      </c>
      <c r="Q234" s="5">
        <v>0</v>
      </c>
    </row>
    <row r="235" spans="3:17" ht="15.5" x14ac:dyDescent="0.35">
      <c r="C235" t="s">
        <v>57</v>
      </c>
      <c r="I235" s="6">
        <v>97.58</v>
      </c>
      <c r="J235" s="6">
        <v>124.48</v>
      </c>
      <c r="K235" s="6">
        <v>129.55000000000001</v>
      </c>
      <c r="L235" s="6">
        <v>170.74</v>
      </c>
      <c r="M235" s="6">
        <v>181.8</v>
      </c>
      <c r="N235" s="6">
        <v>159.05000000000001</v>
      </c>
      <c r="O235" s="5">
        <v>180</v>
      </c>
      <c r="P235" s="6">
        <v>174.83</v>
      </c>
      <c r="Q235" s="6">
        <v>127.42</v>
      </c>
    </row>
    <row r="236" spans="3:17" ht="15.5" x14ac:dyDescent="0.35">
      <c r="C236" t="s">
        <v>202</v>
      </c>
      <c r="I236" s="6">
        <v>7.84</v>
      </c>
      <c r="J236" s="6">
        <v>5.67</v>
      </c>
      <c r="K236" s="6">
        <v>5.52</v>
      </c>
      <c r="L236" s="6">
        <v>4.99</v>
      </c>
      <c r="M236" s="6">
        <v>4.68</v>
      </c>
      <c r="N236" s="6">
        <v>5.12</v>
      </c>
      <c r="O236" s="5">
        <v>5</v>
      </c>
      <c r="P236" s="6">
        <v>5.69</v>
      </c>
      <c r="Q236" s="5">
        <v>0</v>
      </c>
    </row>
    <row r="237" spans="3:17" ht="15.5" x14ac:dyDescent="0.35">
      <c r="C237" t="s">
        <v>203</v>
      </c>
      <c r="I237" s="6">
        <v>95.66</v>
      </c>
      <c r="J237" s="6">
        <v>122.59</v>
      </c>
      <c r="K237" s="6">
        <v>127.78</v>
      </c>
      <c r="L237" s="6">
        <v>169.37</v>
      </c>
      <c r="M237" s="6">
        <v>181.8</v>
      </c>
      <c r="N237" s="6">
        <v>159.05000000000001</v>
      </c>
      <c r="O237" s="5">
        <v>180</v>
      </c>
      <c r="P237" s="6">
        <v>174.83</v>
      </c>
      <c r="Q237" s="6">
        <v>127.42</v>
      </c>
    </row>
    <row r="238" spans="3:17" ht="15.5" x14ac:dyDescent="0.35">
      <c r="C238" t="s">
        <v>204</v>
      </c>
      <c r="I238" s="5">
        <v>1533000000000</v>
      </c>
      <c r="J238" s="5">
        <v>1611000000000</v>
      </c>
      <c r="K238" s="5">
        <v>1519000000000</v>
      </c>
      <c r="L238" s="5">
        <v>1235000000000</v>
      </c>
      <c r="M238" s="5">
        <v>568000000000</v>
      </c>
      <c r="N238" s="5">
        <v>254000000000</v>
      </c>
      <c r="O238" s="5">
        <v>171000000000</v>
      </c>
      <c r="P238" s="5">
        <v>113000000000</v>
      </c>
      <c r="Q238" s="5">
        <v>289000000000</v>
      </c>
    </row>
    <row r="239" spans="3:17" ht="15.5" x14ac:dyDescent="0.35">
      <c r="C239" t="s">
        <v>205</v>
      </c>
      <c r="I239" s="5">
        <v>563000000000</v>
      </c>
      <c r="J239" s="5">
        <v>704000000000</v>
      </c>
      <c r="K239" s="5">
        <v>408000000000</v>
      </c>
      <c r="L239" s="5">
        <v>437000000000</v>
      </c>
      <c r="M239" s="5">
        <v>279000000000</v>
      </c>
      <c r="N239" s="5">
        <v>265000000000</v>
      </c>
      <c r="O239" s="5">
        <v>334000000000</v>
      </c>
      <c r="P239" s="5">
        <v>188000000000</v>
      </c>
      <c r="Q239" s="5">
        <v>133000000000</v>
      </c>
    </row>
    <row r="240" spans="3:17" ht="15.5" x14ac:dyDescent="0.35">
      <c r="C240" t="s">
        <v>26</v>
      </c>
      <c r="I240" s="5">
        <v>2096000000000</v>
      </c>
      <c r="J240" s="5">
        <v>2315000000000</v>
      </c>
      <c r="K240" s="5">
        <v>1927000000000</v>
      </c>
      <c r="L240" s="5">
        <v>1672000000000</v>
      </c>
      <c r="M240" s="5">
        <v>846000000000</v>
      </c>
      <c r="N240" s="5">
        <v>519000000000</v>
      </c>
      <c r="O240" s="5">
        <v>505000000000</v>
      </c>
      <c r="P240" s="5">
        <v>300000000000</v>
      </c>
      <c r="Q240" s="5">
        <v>422000000000</v>
      </c>
    </row>
    <row r="241" spans="3:17" ht="15.5" x14ac:dyDescent="0.35">
      <c r="C241" t="s">
        <v>23</v>
      </c>
      <c r="I241" s="5">
        <v>1919000000000</v>
      </c>
      <c r="J241" s="5">
        <v>2039000000000</v>
      </c>
      <c r="K241" s="5">
        <v>1506000000000</v>
      </c>
      <c r="L241" s="5">
        <v>1215000000000</v>
      </c>
      <c r="M241" s="5">
        <v>756000000000</v>
      </c>
      <c r="N241" s="5">
        <v>493000000000</v>
      </c>
      <c r="O241" s="5">
        <v>407000000000</v>
      </c>
      <c r="P241" s="5">
        <v>186000000000</v>
      </c>
      <c r="Q241" s="5">
        <v>398000000000</v>
      </c>
    </row>
    <row r="242" spans="3:17" ht="15.5" x14ac:dyDescent="0.35">
      <c r="C242" t="s">
        <v>206</v>
      </c>
      <c r="I242" s="5">
        <v>-763000000000</v>
      </c>
      <c r="J242" s="5">
        <v>-749000000000</v>
      </c>
      <c r="K242" s="5">
        <v>-573000000000</v>
      </c>
      <c r="L242" s="5">
        <v>6000000000</v>
      </c>
      <c r="M242" s="5">
        <v>22000000000</v>
      </c>
      <c r="N242" s="5">
        <v>-136000000000</v>
      </c>
      <c r="O242" s="5">
        <v>35000000000</v>
      </c>
      <c r="P242" s="5">
        <v>85000000000</v>
      </c>
      <c r="Q242" s="5">
        <v>-228000000000</v>
      </c>
    </row>
    <row r="243" spans="3:17" ht="15.5" x14ac:dyDescent="0.35">
      <c r="C243" t="s">
        <v>207</v>
      </c>
      <c r="I243" s="5">
        <v>98000000000</v>
      </c>
      <c r="J243" s="5">
        <v>53000000000</v>
      </c>
      <c r="K243" s="5">
        <v>310000000000</v>
      </c>
      <c r="L243" s="5">
        <v>-286000000000</v>
      </c>
      <c r="M243" s="5">
        <v>-99000000000</v>
      </c>
      <c r="N243" s="5">
        <v>-81000000000</v>
      </c>
      <c r="O243" s="5">
        <v>94000000000</v>
      </c>
      <c r="P243" s="5">
        <v>123000000000</v>
      </c>
      <c r="Q243" s="5">
        <v>5000000000</v>
      </c>
    </row>
    <row r="244" spans="3:17" ht="15.5" x14ac:dyDescent="0.35">
      <c r="C244" t="s">
        <v>208</v>
      </c>
      <c r="I244" s="5">
        <v>-57000000000</v>
      </c>
      <c r="J244" s="5">
        <v>-288000000000</v>
      </c>
      <c r="K244" s="5">
        <v>-277000000000</v>
      </c>
      <c r="L244" s="5">
        <v>-124000000000</v>
      </c>
      <c r="M244" s="5">
        <v>-45000000000</v>
      </c>
      <c r="N244" s="5">
        <v>-65000000000</v>
      </c>
      <c r="O244" s="5">
        <v>-292000000000</v>
      </c>
      <c r="P244" s="5">
        <v>-58000000000</v>
      </c>
      <c r="Q244" s="5">
        <v>-14000000000</v>
      </c>
    </row>
    <row r="245" spans="3:17" ht="15.5" x14ac:dyDescent="0.35">
      <c r="C245" t="s">
        <v>15</v>
      </c>
      <c r="I245" s="5">
        <v>41000000000</v>
      </c>
      <c r="J245" s="5">
        <v>-235000000000</v>
      </c>
      <c r="K245" s="5">
        <v>33000000000</v>
      </c>
      <c r="L245" s="5">
        <v>-409000000000</v>
      </c>
      <c r="M245" s="5">
        <v>-144000000000</v>
      </c>
      <c r="N245" s="5">
        <v>-146000000000</v>
      </c>
      <c r="O245" s="5">
        <v>-199000000000</v>
      </c>
      <c r="P245" s="5">
        <v>65000000000</v>
      </c>
      <c r="Q245" s="5">
        <v>-9000000000</v>
      </c>
    </row>
    <row r="246" spans="3:17" ht="15.5" x14ac:dyDescent="0.35">
      <c r="C246" t="s">
        <v>17</v>
      </c>
      <c r="I246" s="6">
        <v>11.49</v>
      </c>
      <c r="J246" s="6">
        <v>-66.069999999999993</v>
      </c>
      <c r="K246" s="6">
        <v>9.36</v>
      </c>
      <c r="L246" s="6">
        <v>-115.14</v>
      </c>
      <c r="M246" s="6">
        <v>-40.46</v>
      </c>
      <c r="N246" s="6">
        <v>-41.07</v>
      </c>
      <c r="O246" s="6">
        <v>-55.91</v>
      </c>
      <c r="P246" s="6">
        <v>18.579999999999998</v>
      </c>
      <c r="Q246" s="6">
        <v>-3.2</v>
      </c>
    </row>
  </sheetData>
  <pageMargins left="0.7" right="0.7" top="0.75" bottom="0.75" header="0.3" footer="0.3"/>
  <ignoredErrors>
    <ignoredError sqref="A1:Q24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0" width="18.83203125" customWidth="1"/>
  </cols>
  <sheetData>
    <row r="1" spans="1:10" ht="15.5" x14ac:dyDescent="0.35">
      <c r="C1" t="s">
        <v>562</v>
      </c>
      <c r="D1" t="s">
        <v>1</v>
      </c>
      <c r="E1" t="s">
        <v>2</v>
      </c>
      <c r="H1" t="s">
        <v>3</v>
      </c>
      <c r="I1" s="1">
        <v>43462</v>
      </c>
      <c r="J1" s="1">
        <v>43098</v>
      </c>
    </row>
    <row r="2" spans="1:10" ht="15.5" x14ac:dyDescent="0.35">
      <c r="C2" t="s">
        <v>563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104">
        <f ca="1">IFERROR(_xlfn.STOCKHISTORY("XIDX:" &amp; $C$1, I1, , 0, 0, 1), "Libur")</f>
        <v>101</v>
      </c>
      <c r="J2" s="2" t="str">
        <f ca="1">IFERROR(_xlfn.STOCKHISTORY("XIDX:" &amp; $C$1, J1, , 0, 0, 1), "Libur")</f>
        <v>Libur</v>
      </c>
    </row>
    <row r="3" spans="1:10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0" ht="15.5" x14ac:dyDescent="0.35">
      <c r="B4" t="s">
        <v>5</v>
      </c>
      <c r="C4" t="s">
        <v>6</v>
      </c>
      <c r="D4" s="2">
        <f>IFERROR(INDEX(D51:D500,MATCH($C$4,$C$51:$C$500,0)),"")</f>
        <v>3510393539</v>
      </c>
      <c r="E4" s="2">
        <f>IFERROR(INDEX(E51:E500,MATCH($C$4,$C$51:$C$500,0)),"")</f>
        <v>2668198770</v>
      </c>
      <c r="H4" s="2">
        <f>IFERROR(SUM(D4:G4)*(4/MAX(1,COUNT(D4:G4))),"")</f>
        <v>12357184618</v>
      </c>
      <c r="I4" s="2">
        <f>IFERROR(INDEX(I51:I500,MATCH($C$4,$C$51:$C$500,0)),"")</f>
        <v>13819525860</v>
      </c>
      <c r="J4" s="2">
        <f>IFERROR(INDEX(J51:J500,MATCH($C$4,$C$51:$C$500,0)),"")</f>
        <v>8387859041</v>
      </c>
    </row>
    <row r="5" spans="1:10" ht="15.5" x14ac:dyDescent="0.35">
      <c r="B5" t="s">
        <v>7</v>
      </c>
      <c r="C5" t="s">
        <v>8</v>
      </c>
      <c r="D5" s="2">
        <f>IFERROR(INDEX(D51:D500,MATCH($C$5,$C$51:$C$500,0)),"")</f>
        <v>-4433825716</v>
      </c>
      <c r="E5" s="2">
        <f>IFERROR(INDEX(E51:E500,MATCH($C$5,$C$51:$C$500,0)),"")</f>
        <v>-1089158260</v>
      </c>
      <c r="H5" s="2">
        <f>IFERROR(SUM(D5:G5)*(4/MAX(1,COUNT(D5:G5))),"")</f>
        <v>-11045967952</v>
      </c>
      <c r="I5" s="2">
        <f>IFERROR(INDEX(I51:I500,MATCH($C$5,$C$51:$C$500,0)),"")</f>
        <v>-14521820548</v>
      </c>
      <c r="J5" s="2">
        <f>IFERROR(INDEX(J51:J500,MATCH($C$5,$C$51:$C$500,0)),"")</f>
        <v>-9601994190</v>
      </c>
    </row>
    <row r="6" spans="1:10" ht="15.5" x14ac:dyDescent="0.35">
      <c r="B6" t="s">
        <v>9</v>
      </c>
      <c r="C6" t="s">
        <v>10</v>
      </c>
      <c r="D6" s="2">
        <f>IFERROR(INDEX(D51:D500,MATCH($C$6,$C$51:$C$500,0)),"")</f>
        <v>753147151941</v>
      </c>
      <c r="E6" s="2">
        <f>IFERROR(INDEX(E51:E500,MATCH($C$6,$C$51:$C$500,0)),"")</f>
        <v>757581044254</v>
      </c>
      <c r="H6" s="2">
        <f>IFERROR(INDEX(D6:G6,COUNT(D6:G6)),"")</f>
        <v>757581044254</v>
      </c>
      <c r="I6" s="2">
        <f>IFERROR(INDEX(I51:I500,MATCH($C$6,$C$51:$C$500,0)),"")</f>
        <v>764447134351</v>
      </c>
      <c r="J6" s="2">
        <f>IFERROR(INDEX(J51:J500,MATCH($C$6,$C$51:$C$500,0)),"")</f>
        <v>604074666429</v>
      </c>
    </row>
    <row r="7" spans="1:10" ht="15.5" x14ac:dyDescent="0.35">
      <c r="B7" t="s">
        <v>11</v>
      </c>
      <c r="C7" t="s">
        <v>12</v>
      </c>
      <c r="D7" s="3">
        <f>IFERROR(INDEX(D51:D500,MATCH($C$7,$C$51:$C$500,0))/1000000000,"")</f>
        <v>7.7</v>
      </c>
      <c r="E7" s="3">
        <f>IFERROR(INDEX(E51:E500,MATCH($C$7,$C$51:$C$500,0))/1000000000,"")</f>
        <v>7.7</v>
      </c>
      <c r="H7" s="3">
        <f>IFERROR(INDEX(D7:G7,COUNT(D7:G7)),"")</f>
        <v>7.7</v>
      </c>
      <c r="I7" s="3">
        <f>IFERROR(INDEX(I51:I500,MATCH($C$7,$C$51:$C$500,0))/1000000000,"")</f>
        <v>7.7</v>
      </c>
      <c r="J7" s="3">
        <f>IFERROR(INDEX(J51:J500,MATCH($C$7,$C$51:$C$500,0))/1000000000,"")</f>
        <v>6.5</v>
      </c>
    </row>
    <row r="8" spans="1:10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-156000000000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>IFERROR(INDEX(I51:I500,MATCH($C$8,$C$51:$C$500,0)),"")</f>
        <v>-178000000000</v>
      </c>
      <c r="J8" s="2">
        <f>IFERROR(INDEX(J51:J500,MATCH($C$8,$C$51:$C$500,0)),"")</f>
        <v>-13000000000</v>
      </c>
    </row>
    <row r="9" spans="1:10" ht="15.5" x14ac:dyDescent="0.35">
      <c r="A9" t="s">
        <v>16</v>
      </c>
      <c r="C9" t="s">
        <v>17</v>
      </c>
      <c r="D9" s="3">
        <f>IFERROR(INDEX(D51:D500,MATCH("Free cash flow per share (Quarter)",$C$51:$C$500,0)),"")</f>
        <v>-20.25</v>
      </c>
      <c r="E9" s="3">
        <f>IFERROR(INDEX(E51:E500,MATCH("Free cash flow per share (Quarter)",$C$51:$C$500,0)),"")</f>
        <v>-0.52</v>
      </c>
      <c r="H9" s="3">
        <f>IFERROR(INDEX(D9:G9,COUNT(D9:G9)),"")</f>
        <v>-0.52</v>
      </c>
      <c r="I9" s="3">
        <f>IFERROR(INDEX(I51:I500,MATCH($C$9,$C$51:$C$500,0)),"")</f>
        <v>-23.14</v>
      </c>
      <c r="J9" s="3">
        <f>IFERROR(INDEX(J51:J500,MATCH($C$9,$C$51:$C$500,0)),"")</f>
        <v>-2</v>
      </c>
    </row>
    <row r="10" spans="1:10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ca="1">IFERROR(IF(I9=0,"",I2/I9),"")</f>
        <v>-4.3647363872082972</v>
      </c>
      <c r="J10" s="3" t="str">
        <f ca="1">IFERROR(IF(J9=0,"",J2/J9),"")</f>
        <v/>
      </c>
    </row>
    <row r="11" spans="1:10" ht="15.5" x14ac:dyDescent="0.35">
      <c r="B11" t="s">
        <v>19</v>
      </c>
      <c r="C11" t="s">
        <v>20</v>
      </c>
      <c r="D11" s="2">
        <f>IFERROR(INDEX(D51:D500,MATCH($C$11,$C$51:$C$500,0)),"")</f>
        <v>3544003473</v>
      </c>
      <c r="E11" s="2">
        <f>IFERROR(INDEX(E51:E500,MATCH($C$11,$C$51:$C$500,0)),"")</f>
        <v>1196985292</v>
      </c>
      <c r="H11" s="2">
        <f>IFERROR(INDEX(D11:G11,COUNT(D11:G11)),"")</f>
        <v>1196985292</v>
      </c>
      <c r="I11" s="2">
        <f>IFERROR(INDEX(I51:I500,MATCH($C$11,$C$51:$C$500,0)),"")</f>
        <v>2447693959</v>
      </c>
      <c r="J11" s="2">
        <f>IFERROR(INDEX(J51:J500,MATCH($C$11,$C$51:$C$500,0)),"")</f>
        <v>377694886</v>
      </c>
    </row>
    <row r="12" spans="1:10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42000000000</v>
      </c>
      <c r="E12" s="2">
        <f>IFERROR(INDEX(E51:E500,MATCH("Net Debt (Quarter)",$C$51:$C$500,0)),"")</f>
        <v>45000000000</v>
      </c>
      <c r="H12" s="2">
        <f>IFERROR(INDEX(D12:G12,COUNT(D12:G12)),"")</f>
        <v>45000000000</v>
      </c>
      <c r="I12" s="2">
        <f>IFERROR(INDEX(I51:I500,MATCH($C$12,$C$51:$C$500,0)),"")</f>
        <v>45000000000</v>
      </c>
      <c r="J12" s="2">
        <f>IFERROR(INDEX(J51:J500,MATCH($C$12,$C$51:$C$500,0)),"")</f>
        <v>48000000000</v>
      </c>
    </row>
    <row r="13" spans="1:10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46000000000</v>
      </c>
      <c r="E13" s="2">
        <f>IFERROR(INDEX(E51:E500,MATCH("Total Debt (Quarter)",$C$51:$C$500,0)),"")</f>
        <v>46000000000</v>
      </c>
      <c r="H13" s="2">
        <f>IFERROR(INDEX(D13:G13,COUNT(D13:G13)),"")</f>
        <v>46000000000</v>
      </c>
      <c r="I13" s="2">
        <f>IFERROR(INDEX(I51:I500,MATCH($C$13,$C$51:$C$500,0)),"")</f>
        <v>48000000000</v>
      </c>
      <c r="J13" s="2">
        <f>IFERROR(INDEX(J51:J500,MATCH($C$13,$C$51:$C$500,0)),"")</f>
        <v>48000000000</v>
      </c>
    </row>
    <row r="14" spans="1:10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</row>
    <row r="15" spans="1:10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13851690</v>
      </c>
      <c r="J15" s="2">
        <f>IFERROR(INDEX(J51:J500,MATCH($C$15,$C$51:$C$500,0)),"")</f>
        <v>13174016</v>
      </c>
    </row>
    <row r="16" spans="1:10" ht="15.5" x14ac:dyDescent="0.35">
      <c r="C16" t="s">
        <v>29</v>
      </c>
      <c r="D16" s="2">
        <f>IFERROR(INDEX(D51:D500,MATCH($C$16,$C$51:$C$500,0)),"")</f>
        <v>-4433893913</v>
      </c>
      <c r="E16" s="2">
        <f>IFERROR(INDEX(E51:E500,MATCH($C$16,$C$51:$C$500,0)),"")</f>
        <v>-1082445537</v>
      </c>
      <c r="H16" s="2">
        <f>IFERROR(SUM(D16:G16)*(4/MAX(1,COUNT(D16:G16))),"")</f>
        <v>-11032678900</v>
      </c>
      <c r="I16" s="2">
        <f>IFERROR(INDEX(I51:I500,MATCH($C$16,$C$51:$C$500,0)),"")</f>
        <v>-14527944028</v>
      </c>
      <c r="J16" s="2">
        <f>IFERROR(INDEX(J51:J500,MATCH($C$16,$C$51:$C$500,0)),"")</f>
        <v>-9610197186</v>
      </c>
    </row>
    <row r="17" spans="1:10" ht="15.5" x14ac:dyDescent="0.35">
      <c r="A17" t="s">
        <v>30</v>
      </c>
    </row>
    <row r="18" spans="1:10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39</v>
      </c>
      <c r="J18" t="s">
        <v>40</v>
      </c>
    </row>
    <row r="19" spans="1:10" ht="15.5" x14ac:dyDescent="0.35">
      <c r="A19" t="s">
        <v>41</v>
      </c>
      <c r="C19" t="s">
        <v>42</v>
      </c>
    </row>
    <row r="20" spans="1:10" ht="15.5" x14ac:dyDescent="0.35">
      <c r="A20" t="s">
        <v>43</v>
      </c>
      <c r="C20" t="s">
        <v>44</v>
      </c>
      <c r="D20" s="2" t="str">
        <f ca="1">IFERROR(D21*D2,"")</f>
        <v/>
      </c>
      <c r="E20" s="2" t="str">
        <f ca="1">IFERROR(E21*E2,"")</f>
        <v/>
      </c>
      <c r="H20" s="2" t="str">
        <f ca="1">IFERROR(H21*H2,"")</f>
        <v/>
      </c>
      <c r="I20" s="2">
        <f ca="1">IFERROR(I21*I2,"")</f>
        <v>777700000000</v>
      </c>
      <c r="J20" s="2" t="str">
        <f ca="1">IFERROR(J21*J2,"")</f>
        <v/>
      </c>
    </row>
    <row r="21" spans="1:10" ht="15.5" x14ac:dyDescent="0.35">
      <c r="C21" t="s">
        <v>12</v>
      </c>
      <c r="D21" s="2">
        <f>IFERROR(INDEX(D51:D500,MATCH($C$7,$C$51:$C$500,0)),"")</f>
        <v>7700000000</v>
      </c>
      <c r="E21" s="2">
        <f>IFERROR(INDEX(E51:E500,MATCH($C$7,$C$51:$C$500,0)),"")</f>
        <v>7700000000</v>
      </c>
      <c r="H21" s="2">
        <f>IFERROR(INDEX(D21:G21,COUNT(D21:G21)),"")</f>
        <v>7700000000</v>
      </c>
      <c r="I21" s="2">
        <f>IFERROR(INDEX(I51:I500,MATCH($C$7,$C$51:$C$500,0)),"")</f>
        <v>7700000000</v>
      </c>
      <c r="J21" s="2">
        <f>IFERROR(INDEX(J51:J500,MATCH($C$7,$C$51:$C$500,0)),"")</f>
        <v>6500000000</v>
      </c>
    </row>
    <row r="23" spans="1:10" ht="15.5" x14ac:dyDescent="0.35">
      <c r="B23" t="s">
        <v>45</v>
      </c>
      <c r="C23" t="s">
        <v>46</v>
      </c>
      <c r="D23" s="3">
        <f>IFERROR(D5/D6*100,"")</f>
        <v>-0.58870643068531936</v>
      </c>
      <c r="E23" s="3">
        <f>IFERROR(E5/E6*100,"")</f>
        <v>-0.14376788704798027</v>
      </c>
      <c r="H23" s="3">
        <f>IFERROR(H5/H6*100,"")</f>
        <v>-1.4580575947326018</v>
      </c>
      <c r="I23" s="3">
        <f>IFERROR(I5/I6*100,"")</f>
        <v>-1.8996500732949611</v>
      </c>
      <c r="J23" s="3">
        <f>IFERROR(J5/J6*100,"")</f>
        <v>-1.5895376389085125</v>
      </c>
    </row>
    <row r="24" spans="1:10" ht="15.5" x14ac:dyDescent="0.35">
      <c r="C24" t="s">
        <v>47</v>
      </c>
      <c r="D24" s="4">
        <f>IFERROR(_xlfn.RRI(5,I23,D23),"")</f>
        <v>-0.20887513564619109</v>
      </c>
      <c r="E24" s="4">
        <f>IFERROR(_xlfn.RRI(5,J23,E23),"")</f>
        <v>-0.38158756356243095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</row>
    <row r="25" spans="1:10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-1.89</v>
      </c>
      <c r="J25" s="3">
        <f>IFERROR(INDEX(J51:J500,MATCH($C$25,$C$51:$C$500,0)),"")</f>
        <v>-1.48</v>
      </c>
    </row>
    <row r="26" spans="1:10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</row>
    <row r="27" spans="1:10" ht="15.5" x14ac:dyDescent="0.35">
      <c r="C27" t="s">
        <v>51</v>
      </c>
      <c r="D27" s="3">
        <f>IFERROR(D4/D21,"")</f>
        <v>0.45589526480519482</v>
      </c>
      <c r="E27" s="3">
        <f>IFERROR(E4/E21,"")</f>
        <v>0.34651932077922076</v>
      </c>
      <c r="H27" s="3">
        <f>IFERROR(H4/H21,"")</f>
        <v>1.6048291711688312</v>
      </c>
      <c r="I27" s="3">
        <f>IFERROR(I4/I21,"")</f>
        <v>1.7947436181818182</v>
      </c>
      <c r="J27" s="3">
        <f>IFERROR(J4/J21,"")</f>
        <v>1.2904398524615384</v>
      </c>
    </row>
    <row r="28" spans="1:10" ht="15.5" x14ac:dyDescent="0.35">
      <c r="C28" t="s">
        <v>52</v>
      </c>
      <c r="D28" s="4">
        <f>IFERROR(_xlfn.RRI(5,I27,D27),"")</f>
        <v>-0.23972180892269757</v>
      </c>
      <c r="E28" s="4">
        <f>IFERROR(_xlfn.RRI(5,J27,E27),"")</f>
        <v>-0.23122732675764612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</row>
    <row r="29" spans="1:10" ht="15.5" x14ac:dyDescent="0.35">
      <c r="C29" t="s">
        <v>53</v>
      </c>
      <c r="H29" s="4" t="str">
        <f>IFERROR(((H25-I25)/I25)*100%,"")</f>
        <v/>
      </c>
      <c r="I29" s="4">
        <f>IFERROR(((I25-J25)/J25)*100%,"")</f>
        <v>0.27702702702702697</v>
      </c>
      <c r="J29" s="4" t="str">
        <f>IFERROR(((J25-K25)/K25)*100%,"")</f>
        <v/>
      </c>
    </row>
    <row r="30" spans="1:10" ht="15.5" x14ac:dyDescent="0.35">
      <c r="C30" t="s">
        <v>54</v>
      </c>
      <c r="H30" s="4">
        <f>IFERROR(((H27-I27)/I27)*100%,"")</f>
        <v>-0.10581703430453292</v>
      </c>
      <c r="I30" s="4">
        <f>IFERROR(((I27-J27)/J27)*100%,"")</f>
        <v>0.39079990032724954</v>
      </c>
      <c r="J30" s="4" t="str">
        <f>IFERROR(((J27-K27)/K27)*100%,"")</f>
        <v/>
      </c>
    </row>
    <row r="32" spans="1:10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97.68</v>
      </c>
      <c r="E32" s="3">
        <f>IFERROR(INDEX(E51:E500,MATCH($A$32,$C$51:$C$500,0)),"")</f>
        <v>98.25</v>
      </c>
      <c r="H32" s="3">
        <f>IFERROR(INDEX(D32:G32,COUNT(D32:G32)),"")</f>
        <v>98.25</v>
      </c>
      <c r="I32" s="3">
        <f>IFERROR(INDEX(I51:I500,MATCH($C$32,$C$51:$C$500,0)),"")</f>
        <v>99.14</v>
      </c>
      <c r="J32" s="3">
        <f>IFERROR(INDEX(J51:J500,MATCH($C$32,$C$51:$C$500,0)),"")</f>
        <v>92.78</v>
      </c>
    </row>
    <row r="33" spans="1:10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0.76</v>
      </c>
      <c r="E33" s="3">
        <f>IFERROR(INDEX(E51:E500,MATCH($A$33,$C$51:$C$500,0)),"")</f>
        <v>0.6</v>
      </c>
      <c r="H33" s="3">
        <f>IFERROR(INDEX(D33:G33,COUNT(D33:G33)),"")</f>
        <v>0.6</v>
      </c>
      <c r="I33" s="3">
        <f>IFERROR(INDEX(I51:I500,MATCH($C$33,$C$51:$C$500,0)),"")</f>
        <v>1.02</v>
      </c>
      <c r="J33" s="3">
        <f>IFERROR(INDEX(J51:J500,MATCH($C$33,$C$51:$C$500,0)),"")</f>
        <v>0</v>
      </c>
    </row>
    <row r="34" spans="1:10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-127.59</v>
      </c>
      <c r="E34" s="3">
        <f>IFERROR(INDEX(E51:E500,MATCH($A$34,$C$51:$C$500,0)),"")</f>
        <v>-421.43</v>
      </c>
      <c r="H34" s="3">
        <f>IFERROR(INDEX(D34:G34,COUNT(D34:G34)),"")</f>
        <v>-421.43</v>
      </c>
      <c r="I34" s="3">
        <f>IFERROR(INDEX(I51:I500,MATCH($C$34,$C$51:$C$500,0)),"")</f>
        <v>-53.44</v>
      </c>
      <c r="J34" s="3">
        <f>IFERROR(INDEX(J51:J500,MATCH($C$34,$C$51:$C$500,0)),"")</f>
        <v>0</v>
      </c>
    </row>
    <row r="35" spans="1:10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162.32</v>
      </c>
      <c r="E35" s="3">
        <f>IFERROR(INDEX(E51:E500,MATCH($A$35,$C$51:$C$500,0)),"")</f>
        <v>170.26</v>
      </c>
      <c r="H35" s="3">
        <f>IFERROR(INDEX(D35:G35,COUNT(D35:G35)),"")</f>
        <v>170.26</v>
      </c>
      <c r="I35" s="3">
        <f>IFERROR(INDEX(I51:I500,MATCH($C$35,$C$51:$C$500,0)),"")</f>
        <v>56.28</v>
      </c>
      <c r="J35" s="3">
        <f>IFERROR(INDEX(J51:J500,MATCH($C$35,$C$51:$C$500,0)),"")</f>
        <v>0</v>
      </c>
    </row>
    <row r="36" spans="1:10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</row>
    <row r="37" spans="1:10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</row>
    <row r="50" spans="2:10" ht="15.5" x14ac:dyDescent="0.35">
      <c r="D50" t="s">
        <v>564</v>
      </c>
      <c r="E50" t="s">
        <v>565</v>
      </c>
      <c r="F50" t="s">
        <v>566</v>
      </c>
      <c r="G50" t="s">
        <v>567</v>
      </c>
      <c r="I50" t="s">
        <v>39</v>
      </c>
      <c r="J50" t="s">
        <v>40</v>
      </c>
    </row>
    <row r="51" spans="2:10" ht="15.5" x14ac:dyDescent="0.35">
      <c r="B51" t="s">
        <v>75</v>
      </c>
      <c r="C51" t="s">
        <v>6</v>
      </c>
      <c r="D51" s="5">
        <v>3510393539</v>
      </c>
      <c r="E51" s="5">
        <v>2668198770</v>
      </c>
      <c r="F51" s="5">
        <v>2605455553</v>
      </c>
      <c r="G51" s="5">
        <v>4056891262</v>
      </c>
      <c r="I51" s="5">
        <v>13819525860</v>
      </c>
      <c r="J51" s="5">
        <v>8387859041</v>
      </c>
    </row>
    <row r="52" spans="2:10" ht="15.5" x14ac:dyDescent="0.35">
      <c r="C52" t="s">
        <v>211</v>
      </c>
      <c r="D52" s="5">
        <v>-4478426856</v>
      </c>
      <c r="E52" s="5">
        <v>-4410098117</v>
      </c>
      <c r="F52" s="5">
        <v>-4488573827</v>
      </c>
      <c r="G52" s="5">
        <v>-5144446157</v>
      </c>
      <c r="I52" s="5">
        <v>-20021770307</v>
      </c>
      <c r="J52" s="5">
        <v>-15660042825</v>
      </c>
    </row>
    <row r="53" spans="2:10" ht="15.5" x14ac:dyDescent="0.35">
      <c r="C53" t="s">
        <v>212</v>
      </c>
      <c r="D53" s="5">
        <v>-968033317</v>
      </c>
      <c r="E53" s="5">
        <v>-1741899347</v>
      </c>
      <c r="F53" s="5">
        <v>-1883118274</v>
      </c>
      <c r="G53" s="5">
        <v>-1087554895</v>
      </c>
      <c r="I53" s="5">
        <v>-6202244447</v>
      </c>
      <c r="J53" s="5">
        <v>-7272183784</v>
      </c>
    </row>
    <row r="54" spans="2:10" ht="15.5" x14ac:dyDescent="0.35">
      <c r="C54" t="s">
        <v>82</v>
      </c>
      <c r="D54" s="5">
        <v>-2061320097</v>
      </c>
      <c r="E54" s="5">
        <v>-2444895508</v>
      </c>
      <c r="F54" s="5">
        <v>-2534715794</v>
      </c>
      <c r="G54" s="5">
        <v>-1207520444</v>
      </c>
      <c r="I54" s="5">
        <v>-12895004765</v>
      </c>
      <c r="J54" s="5">
        <v>-6527113921</v>
      </c>
    </row>
    <row r="55" spans="2:10" ht="15.5" x14ac:dyDescent="0.35">
      <c r="C55" t="s">
        <v>284</v>
      </c>
      <c r="D55" s="5">
        <v>-64836404</v>
      </c>
      <c r="E55" s="5">
        <v>-78328552</v>
      </c>
      <c r="F55" s="5">
        <v>-81648240</v>
      </c>
      <c r="G55" s="5">
        <v>-247611951</v>
      </c>
      <c r="I55" s="5">
        <v>-604739712</v>
      </c>
      <c r="J55" s="5">
        <v>-114862804</v>
      </c>
    </row>
    <row r="56" spans="2:10" ht="15.5" x14ac:dyDescent="0.35">
      <c r="C56" t="s">
        <v>213</v>
      </c>
      <c r="D56" s="5">
        <v>-1996483693</v>
      </c>
      <c r="E56" s="5">
        <v>-2366566956</v>
      </c>
      <c r="F56" s="5">
        <v>-2453067554</v>
      </c>
      <c r="G56" s="5">
        <v>-959908493</v>
      </c>
      <c r="I56" s="5">
        <v>-12290265053</v>
      </c>
      <c r="J56" s="5">
        <v>-6412251117</v>
      </c>
    </row>
    <row r="57" spans="2:10" ht="15.5" x14ac:dyDescent="0.35">
      <c r="C57" t="s">
        <v>89</v>
      </c>
      <c r="D57" s="5">
        <v>-3029353414</v>
      </c>
      <c r="E57" s="5">
        <v>-4186794855</v>
      </c>
      <c r="F57" s="5">
        <v>-4417834068</v>
      </c>
      <c r="G57" s="5">
        <v>-2295075339</v>
      </c>
      <c r="I57" s="5">
        <v>-19097249212</v>
      </c>
      <c r="J57" s="5">
        <v>-13799297705</v>
      </c>
    </row>
    <row r="58" spans="2:10" ht="15.5" x14ac:dyDescent="0.35">
      <c r="C58" t="s">
        <v>90</v>
      </c>
      <c r="D58" s="5">
        <v>-1404540499</v>
      </c>
      <c r="E58" s="5">
        <v>3104349318</v>
      </c>
      <c r="F58" s="5">
        <v>-1365825491</v>
      </c>
      <c r="G58" s="5">
        <v>1912197581</v>
      </c>
      <c r="I58" s="5">
        <v>4569305184</v>
      </c>
      <c r="J58" s="5">
        <v>4189100519</v>
      </c>
    </row>
    <row r="59" spans="2:10" ht="15.5" x14ac:dyDescent="0.35">
      <c r="C59" t="s">
        <v>81</v>
      </c>
      <c r="D59" s="5">
        <v>-1404540499</v>
      </c>
      <c r="E59" s="5">
        <v>3104349318</v>
      </c>
      <c r="F59" s="5">
        <v>-1365825491</v>
      </c>
      <c r="G59" s="5">
        <v>1912197581</v>
      </c>
      <c r="I59" s="5">
        <v>4569305184</v>
      </c>
      <c r="J59" s="5">
        <v>4189100519</v>
      </c>
    </row>
    <row r="60" spans="2:10" ht="15.5" x14ac:dyDescent="0.35">
      <c r="C60" t="s">
        <v>92</v>
      </c>
      <c r="D60" s="5">
        <v>-1404540499</v>
      </c>
      <c r="E60" s="5">
        <v>3104349318</v>
      </c>
      <c r="F60" s="5">
        <v>-1365825491</v>
      </c>
      <c r="G60" s="5">
        <v>1912197581</v>
      </c>
      <c r="I60" s="5">
        <v>4569305184</v>
      </c>
      <c r="J60" s="5">
        <v>4189100519</v>
      </c>
    </row>
    <row r="61" spans="2:10" ht="15.5" x14ac:dyDescent="0.35">
      <c r="C61" t="s">
        <v>29</v>
      </c>
      <c r="D61" s="5">
        <v>-4433893913</v>
      </c>
      <c r="E61" s="5">
        <v>-1082445537</v>
      </c>
      <c r="F61" s="5">
        <v>-5783659559</v>
      </c>
      <c r="G61" s="5">
        <v>-382877758</v>
      </c>
      <c r="I61" s="5">
        <v>-14527944028</v>
      </c>
      <c r="J61" s="5">
        <v>-9610197186</v>
      </c>
    </row>
    <row r="62" spans="2:10" ht="15.5" x14ac:dyDescent="0.35">
      <c r="C62" t="s">
        <v>28</v>
      </c>
      <c r="G62" s="5">
        <v>13851690</v>
      </c>
      <c r="I62" s="5">
        <v>13851690</v>
      </c>
      <c r="J62" s="5">
        <v>13174016</v>
      </c>
    </row>
    <row r="63" spans="2:10" ht="15.5" x14ac:dyDescent="0.35">
      <c r="C63" t="s">
        <v>95</v>
      </c>
      <c r="D63" s="5">
        <v>-4433893913</v>
      </c>
      <c r="E63" s="5">
        <v>-1082445537</v>
      </c>
      <c r="F63" s="5">
        <v>-5783659559</v>
      </c>
      <c r="G63" s="5">
        <v>-369026068</v>
      </c>
      <c r="I63" s="5">
        <v>-14514092338</v>
      </c>
      <c r="J63" s="5">
        <v>-9597023170</v>
      </c>
    </row>
    <row r="64" spans="2:10" ht="15.5" x14ac:dyDescent="0.35">
      <c r="C64" t="s">
        <v>96</v>
      </c>
      <c r="G64" s="5">
        <v>6560260</v>
      </c>
      <c r="I64" s="5">
        <v>6560260</v>
      </c>
      <c r="J64" s="5">
        <v>-4971108</v>
      </c>
    </row>
    <row r="65" spans="2:10" ht="15.5" x14ac:dyDescent="0.35">
      <c r="C65" t="s">
        <v>97</v>
      </c>
      <c r="D65" s="5">
        <v>-4433893913</v>
      </c>
      <c r="E65" s="5">
        <v>-1082445537</v>
      </c>
      <c r="F65" s="5">
        <v>-5783659559</v>
      </c>
      <c r="G65" s="5">
        <v>-362465808</v>
      </c>
      <c r="I65" s="5">
        <v>-14507532078</v>
      </c>
      <c r="J65" s="5">
        <v>-9601994278</v>
      </c>
    </row>
    <row r="66" spans="2:10" ht="15.5" x14ac:dyDescent="0.35">
      <c r="C66" t="s">
        <v>98</v>
      </c>
      <c r="D66" s="5">
        <v>-4433893913</v>
      </c>
      <c r="E66" s="5">
        <v>-1082445537</v>
      </c>
      <c r="F66" s="5">
        <v>-5783659559</v>
      </c>
      <c r="G66" s="5">
        <v>-369026069</v>
      </c>
      <c r="I66" s="5">
        <v>-14514092339</v>
      </c>
      <c r="J66" s="5">
        <v>-9597023170</v>
      </c>
    </row>
    <row r="67" spans="2:10" ht="15.5" x14ac:dyDescent="0.35">
      <c r="C67" t="s">
        <v>8</v>
      </c>
      <c r="D67" s="5">
        <v>-4433825716</v>
      </c>
      <c r="E67" s="5">
        <v>-1089158260</v>
      </c>
      <c r="F67" s="5">
        <v>-5783498672</v>
      </c>
      <c r="G67" s="5">
        <v>-365727488</v>
      </c>
      <c r="I67" s="5">
        <v>-14521820548</v>
      </c>
      <c r="J67" s="5">
        <v>-9601994190</v>
      </c>
    </row>
    <row r="68" spans="2:10" ht="15.5" x14ac:dyDescent="0.35">
      <c r="C68" t="s">
        <v>99</v>
      </c>
      <c r="D68" s="5">
        <v>-68197</v>
      </c>
      <c r="E68" s="5">
        <v>6712723</v>
      </c>
      <c r="F68" s="5">
        <v>-160887</v>
      </c>
      <c r="G68" s="5">
        <v>3261679</v>
      </c>
      <c r="I68" s="5">
        <v>14288469</v>
      </c>
      <c r="J68" s="5">
        <v>-88</v>
      </c>
    </row>
    <row r="69" spans="2:10" ht="15.5" x14ac:dyDescent="0.35">
      <c r="C69" t="s">
        <v>100</v>
      </c>
      <c r="D69" s="5">
        <v>-4433893913</v>
      </c>
      <c r="E69" s="5">
        <v>-1082445537</v>
      </c>
      <c r="F69" s="5">
        <v>-5783659559</v>
      </c>
      <c r="G69" s="5">
        <v>-369026069</v>
      </c>
      <c r="I69" s="5">
        <v>-14514092339</v>
      </c>
      <c r="J69" s="5">
        <v>-9597023170</v>
      </c>
    </row>
    <row r="70" spans="2:10" ht="15.5" x14ac:dyDescent="0.35">
      <c r="C70" t="s">
        <v>101</v>
      </c>
      <c r="D70" s="5">
        <v>-4433893913</v>
      </c>
      <c r="E70" s="5">
        <v>-1082445537</v>
      </c>
      <c r="F70" s="5">
        <v>-5783659559</v>
      </c>
      <c r="G70" s="5">
        <v>-362465809</v>
      </c>
      <c r="I70" s="5">
        <v>-14507532079</v>
      </c>
      <c r="J70" s="5">
        <v>-9601994278</v>
      </c>
    </row>
    <row r="71" spans="2:10" ht="15.5" x14ac:dyDescent="0.35">
      <c r="C71" t="s">
        <v>102</v>
      </c>
      <c r="D71" s="5">
        <v>-4433893913</v>
      </c>
      <c r="E71" s="5">
        <v>-1082445537</v>
      </c>
      <c r="F71" s="5">
        <v>-5783659559</v>
      </c>
      <c r="G71" s="5">
        <v>-362465809</v>
      </c>
      <c r="I71" s="5">
        <v>-14507532079</v>
      </c>
      <c r="J71" s="5">
        <v>-9601994278</v>
      </c>
    </row>
    <row r="73" spans="2:10" ht="15.5" x14ac:dyDescent="0.35">
      <c r="B73" t="s">
        <v>103</v>
      </c>
      <c r="C73" t="s">
        <v>104</v>
      </c>
    </row>
    <row r="74" spans="2:10" ht="15.5" x14ac:dyDescent="0.35">
      <c r="C74" t="s">
        <v>216</v>
      </c>
    </row>
    <row r="75" spans="2:10" ht="15.5" x14ac:dyDescent="0.35">
      <c r="C75" t="s">
        <v>20</v>
      </c>
      <c r="D75" s="5">
        <v>3544003473</v>
      </c>
      <c r="E75" s="5">
        <v>1196985292</v>
      </c>
      <c r="F75" s="5">
        <v>1150577453</v>
      </c>
      <c r="G75" s="5">
        <v>2447693959</v>
      </c>
      <c r="I75" s="5">
        <v>2447693959</v>
      </c>
      <c r="J75" s="5">
        <v>377694886</v>
      </c>
    </row>
    <row r="76" spans="2:10" ht="15.5" x14ac:dyDescent="0.35">
      <c r="C76" t="s">
        <v>217</v>
      </c>
      <c r="D76" s="5">
        <v>16950533</v>
      </c>
      <c r="E76" s="5">
        <v>272566967</v>
      </c>
      <c r="F76" s="5">
        <v>190265474</v>
      </c>
      <c r="G76" s="5">
        <v>340546177</v>
      </c>
      <c r="I76" s="5">
        <v>340546177</v>
      </c>
      <c r="J76" s="5">
        <v>955395416</v>
      </c>
    </row>
    <row r="77" spans="2:10" ht="15.5" x14ac:dyDescent="0.35">
      <c r="C77" t="s">
        <v>219</v>
      </c>
    </row>
    <row r="78" spans="2:10" ht="15.5" x14ac:dyDescent="0.35">
      <c r="C78" t="s">
        <v>218</v>
      </c>
    </row>
    <row r="79" spans="2:10" ht="15.5" x14ac:dyDescent="0.35">
      <c r="C79" t="s">
        <v>220</v>
      </c>
      <c r="D79" s="5">
        <v>16950533</v>
      </c>
      <c r="E79" s="5">
        <v>272566967</v>
      </c>
      <c r="F79" s="5">
        <v>190265474</v>
      </c>
      <c r="G79" s="5">
        <v>340546177</v>
      </c>
      <c r="I79" s="5">
        <v>340546177</v>
      </c>
      <c r="J79" s="5">
        <v>955395416</v>
      </c>
    </row>
    <row r="80" spans="2:10" ht="15.5" x14ac:dyDescent="0.35">
      <c r="C80" t="s">
        <v>110</v>
      </c>
      <c r="D80" s="5">
        <v>4678255001</v>
      </c>
      <c r="E80" s="5">
        <v>163716200000</v>
      </c>
      <c r="F80" s="5">
        <v>159213400000</v>
      </c>
      <c r="G80" s="5">
        <v>159397224969</v>
      </c>
      <c r="I80" s="5">
        <v>159397224969</v>
      </c>
      <c r="J80" s="5">
        <v>150000000000</v>
      </c>
    </row>
    <row r="81" spans="3:10" ht="15.5" x14ac:dyDescent="0.35">
      <c r="C81" t="s">
        <v>221</v>
      </c>
      <c r="D81" s="5">
        <v>4678255001</v>
      </c>
      <c r="E81" s="5">
        <v>163716200000</v>
      </c>
      <c r="F81" s="5">
        <v>159213400000</v>
      </c>
      <c r="G81" s="5">
        <v>159397224969</v>
      </c>
      <c r="I81" s="5">
        <v>159397224969</v>
      </c>
      <c r="J81" s="5">
        <v>150000000000</v>
      </c>
    </row>
    <row r="82" spans="3:10" ht="15.5" x14ac:dyDescent="0.35">
      <c r="C82" t="s">
        <v>222</v>
      </c>
      <c r="D82" s="5">
        <v>472908206</v>
      </c>
      <c r="E82" s="5">
        <v>451221718</v>
      </c>
      <c r="F82" s="5">
        <v>460941943</v>
      </c>
      <c r="G82" s="5">
        <v>258466933</v>
      </c>
      <c r="I82" s="5">
        <v>258466933</v>
      </c>
      <c r="J82" s="5">
        <v>114741401</v>
      </c>
    </row>
    <row r="83" spans="3:10" ht="15.5" x14ac:dyDescent="0.35">
      <c r="C83" t="s">
        <v>81</v>
      </c>
      <c r="F83" s="5">
        <v>771487</v>
      </c>
      <c r="G83" s="5">
        <v>771487</v>
      </c>
      <c r="I83" s="5">
        <v>771487</v>
      </c>
      <c r="J83" s="5">
        <v>-5788773</v>
      </c>
    </row>
    <row r="84" spans="3:10" ht="15.5" x14ac:dyDescent="0.35">
      <c r="C84" t="s">
        <v>223</v>
      </c>
      <c r="D84" s="5">
        <v>323161863327</v>
      </c>
      <c r="E84" s="5">
        <v>320972764318</v>
      </c>
      <c r="F84" s="5">
        <v>316243537440</v>
      </c>
      <c r="G84" s="5">
        <v>317718078837</v>
      </c>
      <c r="I84" s="5">
        <v>317718078837</v>
      </c>
      <c r="J84" s="5">
        <v>151706629703</v>
      </c>
    </row>
    <row r="85" spans="3:10" ht="15.5" x14ac:dyDescent="0.35">
      <c r="C85" t="s">
        <v>224</v>
      </c>
    </row>
    <row r="86" spans="3:10" ht="15.5" x14ac:dyDescent="0.35">
      <c r="C86" t="s">
        <v>111</v>
      </c>
      <c r="D86" s="5">
        <v>74642279423</v>
      </c>
      <c r="E86" s="5">
        <v>75889232025</v>
      </c>
      <c r="F86" s="5">
        <v>79017737021</v>
      </c>
      <c r="G86" s="5">
        <v>82332999541</v>
      </c>
      <c r="I86" s="5">
        <v>82332999541</v>
      </c>
      <c r="J86" s="5">
        <v>90071531596</v>
      </c>
    </row>
    <row r="87" spans="3:10" ht="15.5" x14ac:dyDescent="0.35">
      <c r="C87" t="s">
        <v>113</v>
      </c>
      <c r="D87" s="5">
        <v>60045312</v>
      </c>
      <c r="E87" s="5">
        <v>101787875</v>
      </c>
      <c r="F87" s="5">
        <v>143530437</v>
      </c>
      <c r="G87" s="5">
        <v>189744979</v>
      </c>
      <c r="I87" s="5">
        <v>189744979</v>
      </c>
      <c r="J87" s="5">
        <v>356715229</v>
      </c>
    </row>
    <row r="88" spans="3:10" ht="15.5" x14ac:dyDescent="0.35">
      <c r="C88" t="s">
        <v>114</v>
      </c>
      <c r="D88" s="5">
        <v>37983645</v>
      </c>
      <c r="E88" s="5">
        <v>37983645</v>
      </c>
      <c r="F88" s="5">
        <v>37983645</v>
      </c>
      <c r="G88" s="5">
        <v>37983645</v>
      </c>
      <c r="I88" s="5">
        <v>37983645</v>
      </c>
      <c r="J88" s="5">
        <v>26318708</v>
      </c>
    </row>
    <row r="89" spans="3:10" ht="15.5" x14ac:dyDescent="0.35">
      <c r="C89" t="s">
        <v>228</v>
      </c>
      <c r="D89" s="5">
        <v>494750628734</v>
      </c>
      <c r="E89" s="5">
        <v>496039384715</v>
      </c>
      <c r="F89" s="5">
        <v>499209724737</v>
      </c>
      <c r="G89" s="5">
        <v>502571296993</v>
      </c>
      <c r="I89" s="5">
        <v>502571296993</v>
      </c>
      <c r="J89" s="5">
        <v>515585266697</v>
      </c>
    </row>
    <row r="90" spans="3:10" ht="15.5" x14ac:dyDescent="0.35">
      <c r="C90" t="s">
        <v>115</v>
      </c>
      <c r="D90" s="5">
        <v>817912492061</v>
      </c>
      <c r="E90" s="5">
        <v>817012149033</v>
      </c>
      <c r="F90" s="5">
        <v>815453262177</v>
      </c>
      <c r="G90" s="5">
        <v>820289375830</v>
      </c>
      <c r="I90" s="5">
        <v>820289375830</v>
      </c>
      <c r="J90" s="5">
        <v>667291896400</v>
      </c>
    </row>
    <row r="91" spans="3:10" ht="15.5" x14ac:dyDescent="0.35">
      <c r="C91" t="s">
        <v>116</v>
      </c>
    </row>
    <row r="92" spans="3:10" ht="15.5" x14ac:dyDescent="0.35">
      <c r="C92" t="s">
        <v>117</v>
      </c>
    </row>
    <row r="93" spans="3:10" ht="15.5" x14ac:dyDescent="0.35">
      <c r="C93" t="s">
        <v>229</v>
      </c>
      <c r="D93" s="5">
        <v>23337181566</v>
      </c>
      <c r="E93" s="5">
        <v>16797296311</v>
      </c>
      <c r="F93" s="5">
        <v>12985508200</v>
      </c>
      <c r="G93" s="5">
        <v>10888082106</v>
      </c>
      <c r="I93" s="5">
        <v>10888082106</v>
      </c>
      <c r="J93" s="5">
        <v>16031316856</v>
      </c>
    </row>
    <row r="94" spans="3:10" ht="15.5" x14ac:dyDescent="0.35">
      <c r="C94" t="s">
        <v>230</v>
      </c>
      <c r="D94" s="5">
        <v>526473961</v>
      </c>
      <c r="E94" s="5">
        <v>734678594</v>
      </c>
      <c r="F94" s="5">
        <v>643053816</v>
      </c>
      <c r="G94" s="5">
        <v>837217768</v>
      </c>
      <c r="I94" s="5">
        <v>837217768</v>
      </c>
      <c r="J94" s="5">
        <v>4415307958</v>
      </c>
    </row>
    <row r="95" spans="3:10" ht="15.5" x14ac:dyDescent="0.35">
      <c r="C95" t="s">
        <v>231</v>
      </c>
      <c r="D95" s="5">
        <v>526473961</v>
      </c>
      <c r="E95" s="5">
        <v>734678594</v>
      </c>
      <c r="F95" s="5">
        <v>643053816</v>
      </c>
      <c r="G95" s="5">
        <v>837217768</v>
      </c>
      <c r="I95" s="5">
        <v>837217768</v>
      </c>
      <c r="J95" s="5">
        <v>4415307958</v>
      </c>
    </row>
    <row r="96" spans="3:10" ht="15.5" x14ac:dyDescent="0.35">
      <c r="C96" t="s">
        <v>121</v>
      </c>
      <c r="D96" s="5">
        <v>14799747818</v>
      </c>
      <c r="E96" s="5">
        <v>10213615720</v>
      </c>
      <c r="F96" s="5">
        <v>6072552825</v>
      </c>
      <c r="G96" s="5">
        <v>5482457442</v>
      </c>
      <c r="I96" s="5">
        <v>5482457442</v>
      </c>
      <c r="J96" s="5">
        <v>8061733145</v>
      </c>
    </row>
    <row r="97" spans="3:10" ht="15.5" x14ac:dyDescent="0.35">
      <c r="C97" t="s">
        <v>232</v>
      </c>
      <c r="D97" s="5">
        <v>14799747818</v>
      </c>
      <c r="E97" s="5">
        <v>10213615720</v>
      </c>
      <c r="F97" s="5">
        <v>6072552825</v>
      </c>
      <c r="G97" s="5">
        <v>5482457442</v>
      </c>
      <c r="I97" s="5">
        <v>5482457442</v>
      </c>
      <c r="J97" s="5">
        <v>8061733145</v>
      </c>
    </row>
    <row r="98" spans="3:10" ht="15.5" x14ac:dyDescent="0.35">
      <c r="C98" t="s">
        <v>233</v>
      </c>
      <c r="D98" s="5">
        <v>285270213</v>
      </c>
      <c r="E98" s="5">
        <v>617281468</v>
      </c>
      <c r="F98" s="5">
        <v>1739698276</v>
      </c>
      <c r="G98" s="5">
        <v>669176249</v>
      </c>
      <c r="I98" s="5">
        <v>669176249</v>
      </c>
      <c r="J98" s="5">
        <v>2199780807</v>
      </c>
    </row>
    <row r="99" spans="3:10" ht="15.5" x14ac:dyDescent="0.35">
      <c r="C99" t="s">
        <v>120</v>
      </c>
      <c r="D99" s="5">
        <v>1090182675</v>
      </c>
      <c r="E99" s="5">
        <v>1093247708</v>
      </c>
      <c r="F99" s="5">
        <v>894761662</v>
      </c>
      <c r="G99" s="5">
        <v>792037907</v>
      </c>
      <c r="I99" s="5">
        <v>792037907</v>
      </c>
      <c r="J99" s="5">
        <v>137279012</v>
      </c>
    </row>
    <row r="100" spans="3:10" ht="15.5" x14ac:dyDescent="0.35">
      <c r="C100" t="s">
        <v>285</v>
      </c>
    </row>
    <row r="101" spans="3:10" ht="15.5" x14ac:dyDescent="0.35">
      <c r="C101" t="s">
        <v>370</v>
      </c>
      <c r="D101" s="5">
        <v>41019745246</v>
      </c>
      <c r="E101" s="5">
        <v>42191445434</v>
      </c>
      <c r="F101" s="5">
        <v>43329123860</v>
      </c>
      <c r="G101" s="5">
        <v>44447328407</v>
      </c>
      <c r="I101" s="5">
        <v>44447328407</v>
      </c>
      <c r="J101" s="5">
        <v>47080638282</v>
      </c>
    </row>
    <row r="102" spans="3:10" ht="15.5" x14ac:dyDescent="0.35">
      <c r="C102" t="s">
        <v>371</v>
      </c>
      <c r="D102" s="5">
        <v>256478729</v>
      </c>
      <c r="E102" s="5">
        <v>290428454</v>
      </c>
      <c r="F102" s="5">
        <v>323220747</v>
      </c>
      <c r="G102" s="5">
        <v>354896389</v>
      </c>
      <c r="I102" s="5">
        <v>354896389</v>
      </c>
    </row>
    <row r="103" spans="3:10" ht="15.5" x14ac:dyDescent="0.35">
      <c r="C103" t="s">
        <v>288</v>
      </c>
      <c r="D103" s="5">
        <v>4349174105</v>
      </c>
      <c r="E103" s="5">
        <v>3928982017</v>
      </c>
      <c r="F103" s="5">
        <v>3421942496</v>
      </c>
      <c r="G103" s="5">
        <v>2749890802</v>
      </c>
      <c r="I103" s="5">
        <v>2749890802</v>
      </c>
      <c r="J103" s="5">
        <v>1217215934</v>
      </c>
    </row>
    <row r="104" spans="3:10" ht="15.5" x14ac:dyDescent="0.35">
      <c r="C104" t="s">
        <v>237</v>
      </c>
      <c r="D104" s="5">
        <v>41428158554</v>
      </c>
      <c r="E104" s="5">
        <v>42633808467</v>
      </c>
      <c r="F104" s="5">
        <v>43804279186</v>
      </c>
      <c r="G104" s="5">
        <v>44954159375</v>
      </c>
      <c r="I104" s="5">
        <v>44954159375</v>
      </c>
      <c r="J104" s="5">
        <v>47185913115</v>
      </c>
    </row>
    <row r="105" spans="3:10" ht="15.5" x14ac:dyDescent="0.35">
      <c r="C105" t="s">
        <v>238</v>
      </c>
      <c r="D105" s="5">
        <v>41428158554</v>
      </c>
      <c r="E105" s="5">
        <v>42633808467</v>
      </c>
      <c r="F105" s="5">
        <v>43804279186</v>
      </c>
      <c r="G105" s="5">
        <v>44954159375</v>
      </c>
      <c r="I105" s="5">
        <v>44954159375</v>
      </c>
      <c r="J105" s="5">
        <v>47185913115</v>
      </c>
    </row>
    <row r="106" spans="3:10" ht="15.5" x14ac:dyDescent="0.35">
      <c r="C106" t="s">
        <v>239</v>
      </c>
    </row>
    <row r="107" spans="3:10" ht="15.5" x14ac:dyDescent="0.35">
      <c r="C107" t="s">
        <v>290</v>
      </c>
      <c r="D107" s="5">
        <v>41276223975</v>
      </c>
      <c r="E107" s="5">
        <v>42481873888</v>
      </c>
      <c r="F107" s="5">
        <v>43652344607</v>
      </c>
      <c r="G107" s="5">
        <v>44802224796</v>
      </c>
      <c r="I107" s="5">
        <v>44802224796</v>
      </c>
      <c r="J107" s="5">
        <v>47080638282</v>
      </c>
    </row>
    <row r="108" spans="3:10" ht="15.5" x14ac:dyDescent="0.35">
      <c r="C108" t="s">
        <v>128</v>
      </c>
      <c r="D108" s="5">
        <v>64765340120</v>
      </c>
      <c r="E108" s="5">
        <v>59431104778</v>
      </c>
      <c r="F108" s="5">
        <v>56789787386</v>
      </c>
      <c r="G108" s="5">
        <v>55842241481</v>
      </c>
      <c r="I108" s="5">
        <v>55842241481</v>
      </c>
      <c r="J108" s="5">
        <v>63217229971</v>
      </c>
    </row>
    <row r="109" spans="3:10" ht="15.5" x14ac:dyDescent="0.35">
      <c r="C109" t="s">
        <v>129</v>
      </c>
    </row>
    <row r="110" spans="3:10" ht="15.5" x14ac:dyDescent="0.35">
      <c r="C110" t="s">
        <v>130</v>
      </c>
      <c r="D110" s="5">
        <v>770000011000</v>
      </c>
      <c r="E110" s="5">
        <v>770000010000</v>
      </c>
      <c r="F110" s="5">
        <v>770000000000</v>
      </c>
      <c r="G110" s="5">
        <v>770000000000</v>
      </c>
      <c r="I110" s="5">
        <v>770000000000</v>
      </c>
      <c r="J110" s="5">
        <v>650000000000</v>
      </c>
    </row>
    <row r="111" spans="3:10" ht="15.5" x14ac:dyDescent="0.35">
      <c r="C111" t="s">
        <v>131</v>
      </c>
      <c r="D111" s="5">
        <v>54880005600</v>
      </c>
      <c r="E111" s="5">
        <v>54880005000</v>
      </c>
      <c r="F111" s="5">
        <v>54880000000</v>
      </c>
      <c r="G111" s="5">
        <v>54880000000</v>
      </c>
      <c r="I111" s="5">
        <v>54880000000</v>
      </c>
    </row>
    <row r="112" spans="3:10" ht="15.5" x14ac:dyDescent="0.35">
      <c r="C112" t="s">
        <v>132</v>
      </c>
      <c r="D112" s="5">
        <v>-72771516278</v>
      </c>
      <c r="E112" s="5">
        <v>-68337690562</v>
      </c>
      <c r="F112" s="5">
        <v>-67249303788</v>
      </c>
      <c r="G112" s="5">
        <v>-61465805116</v>
      </c>
      <c r="I112" s="5">
        <v>-61465805116</v>
      </c>
      <c r="J112" s="5">
        <v>-46937424309</v>
      </c>
    </row>
    <row r="113" spans="2:10" ht="15.5" x14ac:dyDescent="0.35">
      <c r="C113" t="s">
        <v>133</v>
      </c>
    </row>
    <row r="114" spans="2:10" ht="15.5" x14ac:dyDescent="0.35">
      <c r="C114" t="s">
        <v>134</v>
      </c>
    </row>
    <row r="115" spans="2:10" ht="15.5" x14ac:dyDescent="0.35">
      <c r="C115" t="s">
        <v>135</v>
      </c>
      <c r="D115" s="5">
        <v>-72771516278</v>
      </c>
      <c r="E115" s="5">
        <v>-68337690562</v>
      </c>
      <c r="F115" s="5">
        <v>-67249303788</v>
      </c>
      <c r="G115" s="5">
        <v>-61465805116</v>
      </c>
      <c r="I115" s="5">
        <v>-61465805116</v>
      </c>
      <c r="J115" s="5">
        <v>-46937424309</v>
      </c>
    </row>
    <row r="116" spans="2:10" ht="15.5" x14ac:dyDescent="0.35">
      <c r="C116" t="s">
        <v>136</v>
      </c>
      <c r="D116" s="5">
        <v>1038651619</v>
      </c>
      <c r="E116" s="5">
        <v>1038719816</v>
      </c>
      <c r="F116" s="5">
        <v>1032007093</v>
      </c>
      <c r="G116" s="5">
        <v>1032167980</v>
      </c>
      <c r="I116" s="5">
        <v>1032167980</v>
      </c>
      <c r="J116" s="5">
        <v>1017879511</v>
      </c>
    </row>
    <row r="117" spans="2:10" ht="15.5" x14ac:dyDescent="0.35">
      <c r="C117" t="s">
        <v>10</v>
      </c>
      <c r="D117" s="5">
        <v>753147151941</v>
      </c>
      <c r="E117" s="5">
        <v>757581044254</v>
      </c>
      <c r="F117" s="5">
        <v>758663474792</v>
      </c>
      <c r="G117" s="5">
        <v>764447134351</v>
      </c>
      <c r="I117" s="5">
        <v>764447134351</v>
      </c>
      <c r="J117" s="5">
        <v>604074666429</v>
      </c>
    </row>
    <row r="118" spans="2:10" ht="15.5" x14ac:dyDescent="0.35">
      <c r="C118" t="s">
        <v>137</v>
      </c>
      <c r="D118" s="5">
        <v>817912492061</v>
      </c>
      <c r="E118" s="5">
        <v>817012149032</v>
      </c>
      <c r="F118" s="5">
        <v>815453262178</v>
      </c>
      <c r="G118" s="5">
        <v>820289375832</v>
      </c>
      <c r="I118" s="5">
        <v>820289375832</v>
      </c>
      <c r="J118" s="5">
        <v>667291896400</v>
      </c>
    </row>
    <row r="119" spans="2:10" ht="15.5" x14ac:dyDescent="0.35">
      <c r="C119" t="s">
        <v>138</v>
      </c>
      <c r="D119" s="5">
        <v>7700000110</v>
      </c>
      <c r="E119" s="5">
        <v>7700000000</v>
      </c>
      <c r="F119" s="5">
        <v>7700000000</v>
      </c>
      <c r="G119" s="5">
        <v>7700000000</v>
      </c>
      <c r="I119" s="5">
        <v>7700000000</v>
      </c>
      <c r="J119" s="5">
        <v>6500000000</v>
      </c>
    </row>
    <row r="121" spans="2:10" ht="15.5" x14ac:dyDescent="0.35">
      <c r="B121" t="s">
        <v>139</v>
      </c>
      <c r="C121" t="s">
        <v>140</v>
      </c>
      <c r="D121" s="5">
        <v>-153708973381</v>
      </c>
      <c r="E121" s="5">
        <v>-3091692761</v>
      </c>
      <c r="F121" s="5">
        <v>-1490275317</v>
      </c>
      <c r="G121" s="5">
        <v>-108472134287</v>
      </c>
      <c r="I121" s="5">
        <v>-173445203685</v>
      </c>
      <c r="J121" s="5">
        <v>-12159115558</v>
      </c>
    </row>
    <row r="122" spans="2:10" ht="15.5" x14ac:dyDescent="0.35">
      <c r="C122" t="s">
        <v>292</v>
      </c>
      <c r="D122" s="5">
        <v>5842851963</v>
      </c>
      <c r="E122" s="5">
        <v>2581888956</v>
      </c>
      <c r="F122" s="5">
        <v>2611933443</v>
      </c>
      <c r="G122" s="5">
        <v>4709617503</v>
      </c>
      <c r="I122" s="5">
        <v>14791677036</v>
      </c>
      <c r="J122" s="5">
        <v>7448163862</v>
      </c>
    </row>
    <row r="123" spans="2:10" ht="15.5" x14ac:dyDescent="0.35">
      <c r="C123" t="s">
        <v>299</v>
      </c>
      <c r="D123" s="5">
        <v>-158147694243</v>
      </c>
      <c r="E123" s="5">
        <v>-4254761084</v>
      </c>
      <c r="F123" s="5">
        <v>-2738957733</v>
      </c>
      <c r="G123" s="5">
        <v>-178484616408</v>
      </c>
      <c r="I123" s="5">
        <v>-182649633681</v>
      </c>
      <c r="J123" s="5">
        <v>-13838629757</v>
      </c>
    </row>
    <row r="124" spans="2:10" ht="15.5" x14ac:dyDescent="0.35">
      <c r="C124" t="s">
        <v>393</v>
      </c>
      <c r="G124" s="5">
        <v>4761184604</v>
      </c>
    </row>
    <row r="125" spans="2:10" ht="15.5" x14ac:dyDescent="0.35">
      <c r="C125" t="s">
        <v>568</v>
      </c>
      <c r="G125" s="5">
        <v>61929086646</v>
      </c>
    </row>
    <row r="126" spans="2:10" ht="15.5" x14ac:dyDescent="0.35">
      <c r="C126" t="s">
        <v>152</v>
      </c>
      <c r="D126" s="5">
        <v>13169744</v>
      </c>
      <c r="E126" s="5">
        <v>1343880</v>
      </c>
      <c r="F126" s="5">
        <v>3236478</v>
      </c>
      <c r="G126" s="5">
        <v>6969624</v>
      </c>
      <c r="I126" s="5">
        <v>37934968</v>
      </c>
      <c r="J126" s="5">
        <v>5671584</v>
      </c>
    </row>
    <row r="127" spans="2:10" ht="15.5" x14ac:dyDescent="0.35">
      <c r="C127" t="s">
        <v>163</v>
      </c>
      <c r="D127" s="5">
        <v>-1417300845</v>
      </c>
      <c r="E127" s="5">
        <v>-1420164513</v>
      </c>
      <c r="F127" s="5">
        <v>-1366487505</v>
      </c>
      <c r="G127" s="5">
        <v>-1394376256</v>
      </c>
      <c r="I127" s="5">
        <v>-5625182008</v>
      </c>
      <c r="J127" s="5">
        <v>-5774321247</v>
      </c>
    </row>
    <row r="128" spans="2:10" ht="15.5" x14ac:dyDescent="0.35">
      <c r="C128" t="s">
        <v>149</v>
      </c>
      <c r="D128" s="5">
        <v>158275736690</v>
      </c>
      <c r="E128" s="5">
        <v>4031679663</v>
      </c>
      <c r="F128" s="5">
        <v>-241159633</v>
      </c>
      <c r="G128" s="5">
        <v>9346606030</v>
      </c>
      <c r="I128" s="5">
        <v>180210758725</v>
      </c>
      <c r="J128" s="5">
        <v>81021610198</v>
      </c>
    </row>
    <row r="129" spans="3:10" ht="15.5" x14ac:dyDescent="0.35">
      <c r="C129" t="s">
        <v>150</v>
      </c>
      <c r="D129" s="5">
        <v>-2219745129</v>
      </c>
      <c r="E129" s="5">
        <v>-893579063</v>
      </c>
      <c r="F129" s="5">
        <v>434318444</v>
      </c>
      <c r="G129" s="5">
        <v>98851647007</v>
      </c>
      <c r="I129" s="5">
        <v>-4695555967</v>
      </c>
      <c r="J129" s="5">
        <v>-68841826417</v>
      </c>
    </row>
    <row r="130" spans="3:10" ht="15.5" x14ac:dyDescent="0.35">
      <c r="C130" t="s">
        <v>158</v>
      </c>
      <c r="D130" s="5">
        <v>-2219745129</v>
      </c>
      <c r="E130" s="5">
        <v>-893579063</v>
      </c>
      <c r="F130" s="5">
        <v>434318444</v>
      </c>
      <c r="G130" s="5">
        <v>-1136698993</v>
      </c>
      <c r="I130" s="5">
        <v>-4695555967</v>
      </c>
      <c r="J130" s="5">
        <v>-842698529</v>
      </c>
    </row>
    <row r="131" spans="3:10" ht="15.5" x14ac:dyDescent="0.35">
      <c r="C131" t="s">
        <v>328</v>
      </c>
      <c r="G131" s="5">
        <v>99988346000</v>
      </c>
      <c r="J131" s="5">
        <v>-11654000</v>
      </c>
    </row>
    <row r="132" spans="3:10" ht="15.5" x14ac:dyDescent="0.35">
      <c r="C132" t="s">
        <v>355</v>
      </c>
      <c r="J132" s="5">
        <v>-67987473888</v>
      </c>
    </row>
    <row r="133" spans="3:10" ht="15.5" x14ac:dyDescent="0.35">
      <c r="C133" t="s">
        <v>161</v>
      </c>
      <c r="D133" s="5">
        <v>158275736690</v>
      </c>
      <c r="E133" s="5">
        <v>4031679663</v>
      </c>
      <c r="F133" s="5">
        <v>-241159633</v>
      </c>
      <c r="G133" s="5">
        <v>9346606030</v>
      </c>
      <c r="I133" s="5">
        <v>180210758725</v>
      </c>
      <c r="J133" s="5">
        <v>81021610198</v>
      </c>
    </row>
    <row r="134" spans="3:10" ht="15.5" x14ac:dyDescent="0.35">
      <c r="C134" t="s">
        <v>569</v>
      </c>
      <c r="D134" s="5">
        <v>60816</v>
      </c>
      <c r="E134" s="5">
        <v>92464</v>
      </c>
      <c r="F134" s="5">
        <v>95194</v>
      </c>
      <c r="G134" s="5">
        <v>112627</v>
      </c>
      <c r="I134" s="5">
        <v>132336</v>
      </c>
      <c r="J134" s="5">
        <v>1447138444</v>
      </c>
    </row>
    <row r="135" spans="3:10" ht="15.5" x14ac:dyDescent="0.35">
      <c r="C135" t="s">
        <v>167</v>
      </c>
      <c r="D135" s="5">
        <v>-29639247</v>
      </c>
      <c r="E135" s="5">
        <v>525304691</v>
      </c>
      <c r="F135" s="5">
        <v>-581607783</v>
      </c>
      <c r="G135" s="5">
        <v>-580713212</v>
      </c>
      <c r="I135" s="5">
        <v>-82463187</v>
      </c>
    </row>
    <row r="136" spans="3:10" ht="15.5" x14ac:dyDescent="0.35">
      <c r="C136" t="s">
        <v>313</v>
      </c>
      <c r="D136" s="5">
        <v>-755818578</v>
      </c>
      <c r="E136" s="5">
        <v>-634795386</v>
      </c>
      <c r="F136" s="5">
        <v>-450161214</v>
      </c>
      <c r="G136" s="5">
        <v>-423167036</v>
      </c>
      <c r="I136" s="5">
        <v>-1217215934</v>
      </c>
      <c r="J136" s="5">
        <v>-1702145785</v>
      </c>
    </row>
    <row r="137" spans="3:10" ht="15.5" x14ac:dyDescent="0.35">
      <c r="C137" t="s">
        <v>570</v>
      </c>
      <c r="D137" s="5">
        <v>4586132099</v>
      </c>
      <c r="E137" s="5">
        <v>4141062894</v>
      </c>
      <c r="F137" s="5">
        <v>790514170</v>
      </c>
      <c r="G137" s="5">
        <v>3720068141</v>
      </c>
    </row>
    <row r="138" spans="3:10" ht="15.5" x14ac:dyDescent="0.35">
      <c r="C138" t="s">
        <v>571</v>
      </c>
      <c r="G138" s="5">
        <v>1510305510</v>
      </c>
      <c r="I138" s="5">
        <v>1510305510</v>
      </c>
      <c r="J138" s="5">
        <v>13276617539</v>
      </c>
    </row>
    <row r="139" spans="3:10" ht="15.5" x14ac:dyDescent="0.35">
      <c r="C139" t="s">
        <v>553</v>
      </c>
      <c r="D139" s="5">
        <v>16600</v>
      </c>
      <c r="G139" s="5">
        <v>-174880000000</v>
      </c>
    </row>
    <row r="140" spans="3:10" ht="15.5" x14ac:dyDescent="0.35">
      <c r="C140" t="s">
        <v>572</v>
      </c>
      <c r="D140" s="5">
        <v>-15000</v>
      </c>
      <c r="E140" s="5">
        <v>15000</v>
      </c>
      <c r="G140" s="5">
        <v>180000000000</v>
      </c>
      <c r="I140" s="5">
        <v>180000000000</v>
      </c>
      <c r="J140" s="5">
        <v>68000000000</v>
      </c>
    </row>
    <row r="141" spans="3:10" ht="15.5" x14ac:dyDescent="0.35">
      <c r="C141" t="s">
        <v>573</v>
      </c>
      <c r="D141" s="5">
        <v>154475000000</v>
      </c>
    </row>
    <row r="142" spans="3:10" ht="15.5" x14ac:dyDescent="0.35">
      <c r="C142" t="s">
        <v>173</v>
      </c>
      <c r="D142" s="5">
        <v>2347018180</v>
      </c>
      <c r="E142" s="5">
        <v>46407839</v>
      </c>
      <c r="F142" s="5">
        <v>-1297116506</v>
      </c>
      <c r="G142" s="5">
        <v>-273881250</v>
      </c>
      <c r="I142" s="5">
        <v>2069999073</v>
      </c>
      <c r="J142" s="5">
        <v>20668223</v>
      </c>
    </row>
    <row r="143" spans="3:10" ht="15.5" x14ac:dyDescent="0.35">
      <c r="C143" t="s">
        <v>176</v>
      </c>
      <c r="E143" s="5">
        <v>-1</v>
      </c>
      <c r="F143" s="5">
        <v>2447693960</v>
      </c>
      <c r="I143" s="5">
        <v>377694886</v>
      </c>
      <c r="J143" s="5">
        <v>357026663</v>
      </c>
    </row>
    <row r="144" spans="3:10" ht="15.5" x14ac:dyDescent="0.35">
      <c r="C144" t="s">
        <v>177</v>
      </c>
      <c r="D144" s="5">
        <v>2347018180</v>
      </c>
      <c r="E144" s="5">
        <v>46407838</v>
      </c>
      <c r="F144" s="5">
        <v>1150577454</v>
      </c>
      <c r="G144" s="5">
        <v>-273881250</v>
      </c>
      <c r="I144" s="5">
        <v>2447693959</v>
      </c>
      <c r="J144" s="5">
        <v>377694886</v>
      </c>
    </row>
    <row r="146" spans="2:10" ht="15.5" x14ac:dyDescent="0.35">
      <c r="B146" t="s">
        <v>178</v>
      </c>
      <c r="C146" t="s">
        <v>12</v>
      </c>
      <c r="D146" s="5">
        <v>7700000000</v>
      </c>
      <c r="E146" s="5">
        <v>7700000000</v>
      </c>
      <c r="F146" s="5">
        <v>7700000000</v>
      </c>
      <c r="G146" s="5">
        <v>7700000000</v>
      </c>
      <c r="I146" s="5">
        <v>7700000000</v>
      </c>
      <c r="J146" s="5">
        <v>6500000000</v>
      </c>
    </row>
    <row r="147" spans="2:10" ht="15.5" x14ac:dyDescent="0.35">
      <c r="C147" t="s">
        <v>179</v>
      </c>
      <c r="D147" s="6">
        <v>-0.57999999999999996</v>
      </c>
      <c r="E147" s="6">
        <v>-0.14000000000000001</v>
      </c>
      <c r="F147" s="6">
        <v>-0.75</v>
      </c>
      <c r="G147" s="6">
        <v>-0.05</v>
      </c>
    </row>
    <row r="148" spans="2:10" ht="15.5" x14ac:dyDescent="0.35">
      <c r="C148" t="s">
        <v>180</v>
      </c>
      <c r="D148" s="6">
        <v>-127.59</v>
      </c>
      <c r="E148" s="6">
        <v>-421.43</v>
      </c>
      <c r="F148" s="6">
        <v>-110.67</v>
      </c>
      <c r="G148" s="5">
        <v>-2020</v>
      </c>
    </row>
    <row r="149" spans="2:10" ht="15.5" x14ac:dyDescent="0.35">
      <c r="C149" t="s">
        <v>64</v>
      </c>
      <c r="D149" s="6">
        <v>162.32</v>
      </c>
      <c r="E149" s="6">
        <v>170.26</v>
      </c>
      <c r="F149" s="6">
        <v>245.29</v>
      </c>
      <c r="G149" s="6">
        <v>191.7</v>
      </c>
    </row>
    <row r="150" spans="2:10" ht="15.5" x14ac:dyDescent="0.35">
      <c r="C150" t="s">
        <v>181</v>
      </c>
      <c r="D150" s="5">
        <v>480000000</v>
      </c>
      <c r="E150" s="5">
        <v>-680000000</v>
      </c>
      <c r="F150" s="5">
        <v>-940000000</v>
      </c>
      <c r="G150" s="5">
        <v>1130000000</v>
      </c>
    </row>
    <row r="151" spans="2:10" ht="15.5" x14ac:dyDescent="0.35">
      <c r="C151" t="s">
        <v>182</v>
      </c>
      <c r="D151" s="6">
        <v>-5.4000000000000003E-3</v>
      </c>
      <c r="E151" s="6">
        <v>-1.2999999999999999E-3</v>
      </c>
      <c r="F151" s="6">
        <v>-7.0999999999999995E-3</v>
      </c>
      <c r="G151" s="6">
        <v>-5.0000000000000001E-4</v>
      </c>
    </row>
    <row r="152" spans="2:10" ht="15.5" x14ac:dyDescent="0.35">
      <c r="C152" t="s">
        <v>183</v>
      </c>
      <c r="D152" s="6">
        <v>-5.8999999999999999E-3</v>
      </c>
      <c r="E152" s="6">
        <v>-1.4000000000000002E-3</v>
      </c>
      <c r="F152" s="6">
        <v>-7.6E-3</v>
      </c>
      <c r="G152" s="6">
        <v>-5.0000000000000001E-4</v>
      </c>
    </row>
    <row r="153" spans="2:10" ht="15.5" x14ac:dyDescent="0.35">
      <c r="C153" t="s">
        <v>184</v>
      </c>
      <c r="D153" s="6">
        <v>-3.8E-3</v>
      </c>
      <c r="E153" s="6">
        <v>-5.1999999999999998E-3</v>
      </c>
      <c r="F153" s="6">
        <v>-5.5000000000000005E-3</v>
      </c>
      <c r="G153" s="6">
        <v>-2.8000000000000004E-3</v>
      </c>
    </row>
    <row r="154" spans="2:10" ht="15.5" x14ac:dyDescent="0.35">
      <c r="C154" t="s">
        <v>185</v>
      </c>
    </row>
    <row r="155" spans="2:10" ht="15.5" x14ac:dyDescent="0.35">
      <c r="C155" t="s">
        <v>187</v>
      </c>
      <c r="D155" s="6">
        <v>0.76</v>
      </c>
      <c r="E155" s="6">
        <v>0.6</v>
      </c>
      <c r="F155" s="6">
        <v>0.84</v>
      </c>
      <c r="G155" s="6">
        <v>1.02</v>
      </c>
    </row>
    <row r="156" spans="2:10" ht="15.5" x14ac:dyDescent="0.35">
      <c r="C156" t="s">
        <v>188</v>
      </c>
      <c r="D156" s="6">
        <v>97.68</v>
      </c>
      <c r="E156" s="6">
        <v>98.25</v>
      </c>
      <c r="F156" s="6">
        <v>98.39</v>
      </c>
      <c r="G156" s="6">
        <v>99.14</v>
      </c>
    </row>
    <row r="157" spans="2:10" ht="15.5" x14ac:dyDescent="0.35">
      <c r="C157" t="s">
        <v>189</v>
      </c>
      <c r="D157" s="6">
        <v>0.76</v>
      </c>
      <c r="E157" s="6">
        <v>0.6</v>
      </c>
      <c r="F157" s="6">
        <v>0.84</v>
      </c>
      <c r="G157" s="6">
        <v>1.02</v>
      </c>
    </row>
    <row r="158" spans="2:10" ht="15.5" x14ac:dyDescent="0.35">
      <c r="C158" t="s">
        <v>190</v>
      </c>
      <c r="D158" s="6">
        <v>97.67</v>
      </c>
      <c r="E158" s="6">
        <v>98.24</v>
      </c>
      <c r="F158" s="6">
        <v>98.38</v>
      </c>
      <c r="G158" s="6">
        <v>99.12</v>
      </c>
    </row>
    <row r="159" spans="2:10" ht="15.5" x14ac:dyDescent="0.35">
      <c r="C159" t="s">
        <v>191</v>
      </c>
      <c r="D159" s="5">
        <v>4000000000</v>
      </c>
      <c r="E159" s="5">
        <v>4000000000</v>
      </c>
      <c r="F159" s="5">
        <v>3000000000</v>
      </c>
      <c r="G159" s="5">
        <v>3000000000</v>
      </c>
    </row>
    <row r="160" spans="2:10" ht="15.5" x14ac:dyDescent="0.35">
      <c r="C160" t="s">
        <v>192</v>
      </c>
      <c r="D160" s="5">
        <v>41000000000</v>
      </c>
      <c r="E160" s="5">
        <v>42000000000</v>
      </c>
      <c r="F160" s="5">
        <v>44000000000</v>
      </c>
      <c r="G160" s="5">
        <v>45000000000</v>
      </c>
    </row>
    <row r="161" spans="3:10" ht="15.5" x14ac:dyDescent="0.35">
      <c r="C161" t="s">
        <v>574</v>
      </c>
      <c r="D161" s="5">
        <v>752000000000</v>
      </c>
      <c r="E161" s="5">
        <v>757000000000</v>
      </c>
      <c r="F161" s="5">
        <v>758000000000</v>
      </c>
      <c r="G161" s="5">
        <v>763000000000</v>
      </c>
    </row>
    <row r="162" spans="3:10" ht="15.5" x14ac:dyDescent="0.35">
      <c r="C162" t="s">
        <v>24</v>
      </c>
      <c r="D162" s="5">
        <v>46000000000</v>
      </c>
      <c r="E162" s="5">
        <v>46000000000</v>
      </c>
      <c r="F162" s="5">
        <v>47000000000</v>
      </c>
      <c r="G162" s="5">
        <v>48000000000</v>
      </c>
    </row>
    <row r="163" spans="3:10" ht="15.5" x14ac:dyDescent="0.35">
      <c r="C163" t="s">
        <v>21</v>
      </c>
      <c r="D163" s="5">
        <v>42000000000</v>
      </c>
      <c r="E163" s="5">
        <v>45000000000</v>
      </c>
      <c r="F163" s="5">
        <v>46000000000</v>
      </c>
      <c r="G163" s="5">
        <v>45000000000</v>
      </c>
    </row>
    <row r="164" spans="3:10" ht="15.5" x14ac:dyDescent="0.35">
      <c r="C164" t="s">
        <v>194</v>
      </c>
      <c r="D164" s="5">
        <v>300000000000</v>
      </c>
      <c r="E164" s="5">
        <v>304000000000</v>
      </c>
      <c r="F164" s="5">
        <v>303000000000</v>
      </c>
      <c r="G164" s="5">
        <v>307000000000</v>
      </c>
    </row>
    <row r="165" spans="3:10" ht="15.5" x14ac:dyDescent="0.35">
      <c r="C165" t="s">
        <v>195</v>
      </c>
      <c r="D165" s="5">
        <v>-154000000000</v>
      </c>
      <c r="E165" s="5">
        <v>-3000000000</v>
      </c>
      <c r="F165" s="5">
        <v>-1000000000</v>
      </c>
      <c r="G165" s="5">
        <v>-108000000000</v>
      </c>
    </row>
    <row r="166" spans="3:10" ht="15.5" x14ac:dyDescent="0.35">
      <c r="C166" t="s">
        <v>196</v>
      </c>
      <c r="D166" s="5">
        <v>-2000000000</v>
      </c>
      <c r="E166" s="5">
        <v>-1000000000</v>
      </c>
      <c r="F166" s="5">
        <v>0</v>
      </c>
      <c r="G166" s="5">
        <v>-1000000000</v>
      </c>
    </row>
    <row r="167" spans="3:10" ht="15.5" x14ac:dyDescent="0.35">
      <c r="C167" t="s">
        <v>13</v>
      </c>
      <c r="D167" s="5">
        <v>-156000000000</v>
      </c>
      <c r="E167" s="5">
        <v>-4000000000</v>
      </c>
      <c r="F167" s="5">
        <v>-1000000000</v>
      </c>
      <c r="G167" s="5">
        <v>-110000000000</v>
      </c>
    </row>
    <row r="168" spans="3:10" ht="15.5" x14ac:dyDescent="0.35">
      <c r="C168" t="s">
        <v>16</v>
      </c>
      <c r="D168" s="6">
        <v>-20.25</v>
      </c>
      <c r="E168" s="6">
        <v>-0.52</v>
      </c>
      <c r="F168" s="6">
        <v>-0.14000000000000001</v>
      </c>
      <c r="G168" s="6">
        <v>-14.23</v>
      </c>
    </row>
    <row r="169" spans="3:10" ht="15.5" x14ac:dyDescent="0.35">
      <c r="C169" t="s">
        <v>49</v>
      </c>
      <c r="I169" s="6">
        <v>-1.89</v>
      </c>
      <c r="J169" s="6">
        <v>-1.48</v>
      </c>
    </row>
    <row r="170" spans="3:10" ht="15.5" x14ac:dyDescent="0.35">
      <c r="C170" t="s">
        <v>63</v>
      </c>
      <c r="I170" s="6">
        <v>-53.44</v>
      </c>
      <c r="J170" s="5">
        <v>0</v>
      </c>
    </row>
    <row r="171" spans="3:10" ht="15.5" x14ac:dyDescent="0.35">
      <c r="C171" t="s">
        <v>66</v>
      </c>
      <c r="I171" s="6">
        <v>56.28</v>
      </c>
      <c r="J171" s="5">
        <v>0</v>
      </c>
    </row>
    <row r="172" spans="3:10" ht="15.5" x14ac:dyDescent="0.35">
      <c r="C172" t="s">
        <v>197</v>
      </c>
      <c r="I172" s="5">
        <v>-5940000000</v>
      </c>
    </row>
    <row r="173" spans="3:10" ht="15.5" x14ac:dyDescent="0.35">
      <c r="C173" t="s">
        <v>198</v>
      </c>
      <c r="I173" s="6">
        <v>-1.77E-2</v>
      </c>
      <c r="J173" s="6">
        <v>-1.44E-2</v>
      </c>
    </row>
    <row r="174" spans="3:10" ht="15.5" x14ac:dyDescent="0.35">
      <c r="C174" t="s">
        <v>199</v>
      </c>
      <c r="I174" s="6">
        <v>-1.9E-2</v>
      </c>
      <c r="J174" s="6">
        <v>-1.5900000000000001E-2</v>
      </c>
    </row>
    <row r="175" spans="3:10" ht="15.5" x14ac:dyDescent="0.35">
      <c r="C175" t="s">
        <v>200</v>
      </c>
      <c r="I175" s="6">
        <v>-2.6099999999999998E-2</v>
      </c>
      <c r="J175" s="6">
        <v>-4.24E-2</v>
      </c>
    </row>
    <row r="176" spans="3:10" ht="15.5" x14ac:dyDescent="0.35">
      <c r="C176" t="s">
        <v>201</v>
      </c>
    </row>
    <row r="177" spans="3:10" ht="15.5" x14ac:dyDescent="0.35">
      <c r="C177" t="s">
        <v>60</v>
      </c>
      <c r="I177" s="6">
        <v>1.02</v>
      </c>
      <c r="J177" s="5">
        <v>0</v>
      </c>
    </row>
    <row r="178" spans="3:10" ht="15.5" x14ac:dyDescent="0.35">
      <c r="C178" t="s">
        <v>57</v>
      </c>
      <c r="I178" s="6">
        <v>99.14</v>
      </c>
      <c r="J178" s="6">
        <v>92.78</v>
      </c>
    </row>
    <row r="179" spans="3:10" ht="15.5" x14ac:dyDescent="0.35">
      <c r="C179" t="s">
        <v>202</v>
      </c>
      <c r="I179" s="6">
        <v>1.02</v>
      </c>
      <c r="J179" s="5">
        <v>0</v>
      </c>
    </row>
    <row r="180" spans="3:10" ht="15.5" x14ac:dyDescent="0.35">
      <c r="C180" t="s">
        <v>203</v>
      </c>
      <c r="I180" s="6">
        <v>99.12</v>
      </c>
      <c r="J180" s="6">
        <v>92.72</v>
      </c>
    </row>
    <row r="181" spans="3:10" ht="15.5" x14ac:dyDescent="0.35">
      <c r="C181" t="s">
        <v>204</v>
      </c>
      <c r="I181" s="5">
        <v>3000000000</v>
      </c>
      <c r="J181" s="5">
        <v>1000000000</v>
      </c>
    </row>
    <row r="182" spans="3:10" ht="15.5" x14ac:dyDescent="0.35">
      <c r="C182" t="s">
        <v>205</v>
      </c>
      <c r="I182" s="5">
        <v>45000000000</v>
      </c>
      <c r="J182" s="5">
        <v>47000000000</v>
      </c>
    </row>
    <row r="183" spans="3:10" ht="15.5" x14ac:dyDescent="0.35">
      <c r="C183" t="s">
        <v>26</v>
      </c>
      <c r="I183" s="5">
        <v>48000000000</v>
      </c>
      <c r="J183" s="5">
        <v>48000000000</v>
      </c>
    </row>
    <row r="184" spans="3:10" ht="15.5" x14ac:dyDescent="0.35">
      <c r="C184" t="s">
        <v>23</v>
      </c>
      <c r="I184" s="5">
        <v>45000000000</v>
      </c>
      <c r="J184" s="5">
        <v>48000000000</v>
      </c>
    </row>
    <row r="185" spans="3:10" ht="15.5" x14ac:dyDescent="0.35">
      <c r="C185" t="s">
        <v>206</v>
      </c>
      <c r="I185" s="5">
        <v>307000000000</v>
      </c>
      <c r="J185" s="5">
        <v>136000000000</v>
      </c>
    </row>
    <row r="186" spans="3:10" ht="15.5" x14ac:dyDescent="0.35">
      <c r="C186" t="s">
        <v>207</v>
      </c>
      <c r="I186" s="5">
        <v>-173000000000</v>
      </c>
      <c r="J186" s="5">
        <v>-12000000000</v>
      </c>
    </row>
    <row r="187" spans="3:10" ht="15.5" x14ac:dyDescent="0.35">
      <c r="C187" t="s">
        <v>208</v>
      </c>
      <c r="I187" s="5">
        <v>-5000000000</v>
      </c>
      <c r="J187" s="5">
        <v>-1000000000</v>
      </c>
    </row>
    <row r="188" spans="3:10" ht="15.5" x14ac:dyDescent="0.35">
      <c r="C188" t="s">
        <v>15</v>
      </c>
      <c r="I188" s="5">
        <v>-178000000000</v>
      </c>
      <c r="J188" s="5">
        <v>-13000000000</v>
      </c>
    </row>
    <row r="189" spans="3:10" ht="15.5" x14ac:dyDescent="0.35">
      <c r="C189" t="s">
        <v>17</v>
      </c>
      <c r="I189" s="6">
        <v>-23.14</v>
      </c>
      <c r="J189" s="5">
        <v>-2</v>
      </c>
    </row>
  </sheetData>
  <pageMargins left="0.7" right="0.7" top="0.75" bottom="0.75" header="0.3" footer="0.3"/>
  <ignoredErrors>
    <ignoredError sqref="A1:J190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2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575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576</v>
      </c>
      <c r="D2" s="2" vm="105">
        <f ca="1">IFERROR(_xlfn.STOCKHISTORY("XIDX:" &amp; $C$1, D3, , 0, 0, 1), "Libur")</f>
        <v>3050</v>
      </c>
      <c r="E2" s="2" vm="106">
        <f ca="1">IFERROR(_xlfn.STOCKHISTORY("XIDX:" &amp; $C$1, E3, , 0, 0, 1), "Libur")</f>
        <v>1555</v>
      </c>
      <c r="H2" s="2" vm="106">
        <f ca="1">IFERROR(INDEX(D2:G2,COUNT(D2:G2)),"")</f>
        <v>1555</v>
      </c>
      <c r="I2" s="2" vm="107">
        <f t="shared" ref="I2:Q2" ca="1" si="0">IFERROR(_xlfn.STOCKHISTORY("XIDX:" &amp; $C$1, I1, , 0, 0, 1), "Libur")</f>
        <v>14500</v>
      </c>
      <c r="J2" s="2" vm="108">
        <f t="shared" ca="1" si="0"/>
        <v>3644.6891999999998</v>
      </c>
      <c r="K2" s="2" vm="109">
        <f t="shared" ca="1" si="0"/>
        <v>3739.1111999999998</v>
      </c>
      <c r="L2" s="2" vm="110">
        <f t="shared" ca="1" si="0"/>
        <v>1803.4602</v>
      </c>
      <c r="M2" s="2" vm="111">
        <f t="shared" ca="1" si="0"/>
        <v>892.28790000000004</v>
      </c>
      <c r="N2" s="2" vm="112">
        <f t="shared" ca="1" si="0"/>
        <v>179.40180000000001</v>
      </c>
      <c r="O2" s="2" vm="113">
        <f t="shared" ca="1" si="0"/>
        <v>169.0154</v>
      </c>
      <c r="P2" s="2" vm="114">
        <f t="shared" ca="1" si="0"/>
        <v>642.06960000000004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137718985015</v>
      </c>
      <c r="E4" s="2">
        <f>IFERROR(INDEX(E51:E500,MATCH($C$4,$C$51:$C$500,0)),"")</f>
        <v>150665294276</v>
      </c>
      <c r="H4" s="2">
        <f>IFERROR(SUM(D4:G4)*(4/MAX(1,COUNT(D4:G4))),"")</f>
        <v>576768558582</v>
      </c>
      <c r="I4" s="2">
        <f t="shared" ref="I4:Q4" si="1">IFERROR(INDEX(I51:I500,MATCH($C$4,$C$51:$C$500,0)),"")</f>
        <v>496408302088</v>
      </c>
      <c r="J4" s="2">
        <f t="shared" si="1"/>
        <v>455949731677</v>
      </c>
      <c r="K4" s="2">
        <f t="shared" si="1"/>
        <v>369545097756</v>
      </c>
      <c r="L4" s="2">
        <f t="shared" si="1"/>
        <v>436858263010</v>
      </c>
      <c r="M4" s="2">
        <f t="shared" si="1"/>
        <v>255041469597</v>
      </c>
      <c r="N4" s="2">
        <f t="shared" si="1"/>
        <v>122365818348</v>
      </c>
      <c r="O4" s="2">
        <f t="shared" si="1"/>
        <v>250246383324</v>
      </c>
      <c r="P4" s="2">
        <f t="shared" si="1"/>
        <v>293928098413</v>
      </c>
      <c r="Q4" s="2">
        <f t="shared" si="1"/>
        <v>153718629898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-2004425920</v>
      </c>
      <c r="E5" s="2">
        <f>IFERROR(INDEX(E51:E500,MATCH($C$5,$C$51:$C$500,0)),"")</f>
        <v>12663703423</v>
      </c>
      <c r="H5" s="2">
        <f>IFERROR(SUM(D5:G5)*(4/MAX(1,COUNT(D5:G5))),"")</f>
        <v>21318555006</v>
      </c>
      <c r="I5" s="2">
        <f t="shared" ref="I5:Q5" si="2">IFERROR(INDEX(I51:I500,MATCH($C$5,$C$51:$C$500,0)),"")</f>
        <v>-256941937709</v>
      </c>
      <c r="J5" s="2">
        <f t="shared" si="2"/>
        <v>37899973627</v>
      </c>
      <c r="K5" s="2">
        <f t="shared" si="2"/>
        <v>96633376454</v>
      </c>
      <c r="L5" s="2">
        <f t="shared" si="2"/>
        <v>160438348573</v>
      </c>
      <c r="M5" s="2">
        <f t="shared" si="2"/>
        <v>33227058276</v>
      </c>
      <c r="N5" s="2">
        <f t="shared" si="2"/>
        <v>-57006652676</v>
      </c>
      <c r="O5" s="2">
        <f t="shared" si="2"/>
        <v>60932913995</v>
      </c>
      <c r="P5" s="2">
        <f t="shared" si="2"/>
        <v>108661910147</v>
      </c>
      <c r="Q5" s="2">
        <f t="shared" si="2"/>
        <v>60668499807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3185940706502</v>
      </c>
      <c r="E6" s="2">
        <f>IFERROR(INDEX(E51:E500,MATCH($C$6,$C$51:$C$500,0)),"")</f>
        <v>3193133759434</v>
      </c>
      <c r="H6" s="2">
        <f>IFERROR(INDEX(D6:G6,COUNT(D6:G6)),"")</f>
        <v>3193133759434</v>
      </c>
      <c r="I6" s="2">
        <f t="shared" ref="I6:Q6" si="3">IFERROR(INDEX(I51:I500,MATCH($C$6,$C$51:$C$500,0)),"")</f>
        <v>3184154719645</v>
      </c>
      <c r="J6" s="2">
        <f t="shared" si="3"/>
        <v>2711023366958</v>
      </c>
      <c r="K6" s="2">
        <f t="shared" si="3"/>
        <v>1629245100439</v>
      </c>
      <c r="L6" s="2">
        <f t="shared" si="3"/>
        <v>1538808883999</v>
      </c>
      <c r="M6" s="2">
        <f t="shared" si="3"/>
        <v>1258218867164</v>
      </c>
      <c r="N6" s="2">
        <f t="shared" si="3"/>
        <v>1331533415870</v>
      </c>
      <c r="O6" s="2">
        <f t="shared" si="3"/>
        <v>1414824939772</v>
      </c>
      <c r="P6" s="2">
        <f t="shared" si="3"/>
        <v>1343899930597</v>
      </c>
      <c r="Q6" s="2">
        <f t="shared" si="3"/>
        <v>146331811643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9.9</v>
      </c>
      <c r="E7" s="3">
        <f>IFERROR(INDEX(E51:E500,MATCH($C$7,$C$51:$C$500,0))/1000000000,"")</f>
        <v>9.9</v>
      </c>
      <c r="H7" s="3">
        <f>IFERROR(INDEX(D7:G7,COUNT(D7:G7)),"")</f>
        <v>9.9</v>
      </c>
      <c r="I7" s="3">
        <f t="shared" ref="I7:Q7" si="4">IFERROR(INDEX(I51:I500,MATCH($C$7,$C$51:$C$500,0))/1000000000,"")</f>
        <v>9.9</v>
      </c>
      <c r="J7" s="3">
        <f t="shared" si="4"/>
        <v>9.9</v>
      </c>
      <c r="K7" s="3">
        <f t="shared" si="4"/>
        <v>9.51</v>
      </c>
      <c r="L7" s="3">
        <f t="shared" si="4"/>
        <v>9.51</v>
      </c>
      <c r="M7" s="3">
        <f t="shared" si="4"/>
        <v>9.51</v>
      </c>
      <c r="N7" s="3">
        <f t="shared" si="4"/>
        <v>9.51</v>
      </c>
      <c r="O7" s="3">
        <f t="shared" si="4"/>
        <v>9.51</v>
      </c>
      <c r="P7" s="3">
        <f t="shared" si="4"/>
        <v>9.51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79000000000</v>
      </c>
      <c r="E8" s="2">
        <f>IFERROR(INDEX(E51:E500,MATCH("Free cash flow (Quarter)",$C$51:$C$500,0)),"")</f>
        <v>-38000000000</v>
      </c>
      <c r="H8" s="2">
        <f>IFERROR(INDEX(D8:G8,COUNT(D8:G8)),"")</f>
        <v>-38000000000</v>
      </c>
      <c r="I8" s="2">
        <f t="shared" ref="I8:Q8" si="5">IFERROR(INDEX(I51:I500,MATCH($C$8,$C$51:$C$500,0)),"")</f>
        <v>-184000000000</v>
      </c>
      <c r="J8" s="2">
        <f t="shared" si="5"/>
        <v>-147000000000</v>
      </c>
      <c r="K8" s="2">
        <f t="shared" si="5"/>
        <v>115000000000</v>
      </c>
      <c r="L8" s="2">
        <f t="shared" si="5"/>
        <v>179000000000</v>
      </c>
      <c r="M8" s="2">
        <f t="shared" si="5"/>
        <v>38000000000</v>
      </c>
      <c r="N8" s="2">
        <f t="shared" si="5"/>
        <v>-40000000000</v>
      </c>
      <c r="O8" s="2">
        <f t="shared" si="5"/>
        <v>-64000000000</v>
      </c>
      <c r="P8" s="2">
        <f t="shared" si="5"/>
        <v>-104000000000</v>
      </c>
      <c r="Q8" s="2">
        <f t="shared" si="5"/>
        <v>51000000000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7.94</v>
      </c>
      <c r="E9" s="3">
        <f>IFERROR(INDEX(E51:E500,MATCH("Free cash flow per share (Quarter)",$C$51:$C$500,0)),"")</f>
        <v>-3.89</v>
      </c>
      <c r="H9" s="3">
        <f>IFERROR(INDEX(D9:G9,COUNT(D9:G9)),"")</f>
        <v>-3.89</v>
      </c>
      <c r="I9" s="3">
        <f t="shared" ref="I9:Q9" si="6">IFERROR(INDEX(I51:I500,MATCH($C$9,$C$51:$C$500,0)),"")</f>
        <v>-18.63</v>
      </c>
      <c r="J9" s="3">
        <f t="shared" si="6"/>
        <v>-14.86</v>
      </c>
      <c r="K9" s="3">
        <f t="shared" si="6"/>
        <v>12.12</v>
      </c>
      <c r="L9" s="3">
        <f t="shared" si="6"/>
        <v>18.87</v>
      </c>
      <c r="M9" s="3">
        <f t="shared" si="6"/>
        <v>3.99</v>
      </c>
      <c r="N9" s="3">
        <f t="shared" si="6"/>
        <v>-4.18</v>
      </c>
      <c r="O9" s="3">
        <f t="shared" si="6"/>
        <v>-6.75</v>
      </c>
      <c r="P9" s="3">
        <f t="shared" si="6"/>
        <v>-10.94</v>
      </c>
      <c r="Q9" s="3">
        <f t="shared" si="6"/>
        <v>4839607.3600000003</v>
      </c>
    </row>
    <row r="10" spans="1:17" ht="15.5" x14ac:dyDescent="0.35">
      <c r="C10" t="s">
        <v>18</v>
      </c>
      <c r="D10" s="3">
        <f ca="1">IFERROR(IF(D9=0,"",D2/D9),"")</f>
        <v>384.13098236775818</v>
      </c>
      <c r="E10" s="3">
        <f ca="1">IFERROR(IF(E9=0,"",E2/E9),"")</f>
        <v>-399.74293059125961</v>
      </c>
      <c r="I10" s="3">
        <f t="shared" ref="I10:Q10" ca="1" si="7">IFERROR(IF(I9=0,"",I2/I9),"")</f>
        <v>-778.31454643048846</v>
      </c>
      <c r="J10" s="3">
        <f t="shared" ca="1" si="7"/>
        <v>-245.26845222072677</v>
      </c>
      <c r="K10" s="3">
        <f t="shared" ca="1" si="7"/>
        <v>308.50752475247526</v>
      </c>
      <c r="L10" s="3">
        <f t="shared" ca="1" si="7"/>
        <v>95.572877583465811</v>
      </c>
      <c r="M10" s="3">
        <f t="shared" ca="1" si="7"/>
        <v>223.63105263157894</v>
      </c>
      <c r="N10" s="3">
        <f t="shared" ca="1" si="7"/>
        <v>-42.919090909090912</v>
      </c>
      <c r="O10" s="3">
        <f t="shared" ca="1" si="7"/>
        <v>-25.039318518518517</v>
      </c>
      <c r="P10" s="3">
        <f t="shared" ca="1" si="7"/>
        <v>-58.690091407678253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268149864505</v>
      </c>
      <c r="E11" s="2">
        <f>IFERROR(INDEX(E51:E500,MATCH($C$11,$C$51:$C$500,0)),"")</f>
        <v>189775737527</v>
      </c>
      <c r="H11" s="2">
        <f>IFERROR(INDEX(D11:G11,COUNT(D11:G11)),"")</f>
        <v>189775737527</v>
      </c>
      <c r="I11" s="2">
        <f t="shared" ref="I11:Q11" si="8">IFERROR(INDEX(I51:I500,MATCH($C$11,$C$51:$C$500,0)),"")</f>
        <v>228893565635</v>
      </c>
      <c r="J11" s="2">
        <f t="shared" si="8"/>
        <v>372089069098</v>
      </c>
      <c r="K11" s="2">
        <f t="shared" si="8"/>
        <v>518029502195</v>
      </c>
      <c r="L11" s="2">
        <f t="shared" si="8"/>
        <v>405037354431</v>
      </c>
      <c r="M11" s="2">
        <f t="shared" si="8"/>
        <v>83004957650</v>
      </c>
      <c r="N11" s="2">
        <f t="shared" si="8"/>
        <v>121408368032</v>
      </c>
      <c r="O11" s="2">
        <f t="shared" si="8"/>
        <v>178303837789</v>
      </c>
      <c r="P11" s="2">
        <f t="shared" si="8"/>
        <v>251446210669</v>
      </c>
      <c r="Q11" s="2">
        <f t="shared" si="8"/>
        <v>18274576702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122000000000</v>
      </c>
      <c r="E12" s="2">
        <f>IFERROR(INDEX(E51:E500,MATCH("Net Debt (Quarter)",$C$51:$C$500,0)),"")</f>
        <v>200000000000</v>
      </c>
      <c r="H12" s="2">
        <f>IFERROR(INDEX(D12:G12,COUNT(D12:G12)),"")</f>
        <v>200000000000</v>
      </c>
      <c r="I12" s="2">
        <f t="shared" ref="I12:Q12" si="9">IFERROR(INDEX(I51:I500,MATCH($C$12,$C$51:$C$500,0)),"")</f>
        <v>161000000000</v>
      </c>
      <c r="J12" s="2">
        <f t="shared" si="9"/>
        <v>635000000000</v>
      </c>
      <c r="K12" s="2">
        <f t="shared" si="9"/>
        <v>-517000000000</v>
      </c>
      <c r="L12" s="2">
        <f t="shared" si="9"/>
        <v>-404000000000</v>
      </c>
      <c r="M12" s="2">
        <f t="shared" si="9"/>
        <v>-82000000000</v>
      </c>
      <c r="N12" s="2">
        <f t="shared" si="9"/>
        <v>-120000000000</v>
      </c>
      <c r="O12" s="2">
        <f t="shared" si="9"/>
        <v>-176000000000</v>
      </c>
      <c r="P12" s="2">
        <f t="shared" si="9"/>
        <v>-251000000000</v>
      </c>
      <c r="Q12" s="2">
        <f t="shared" si="9"/>
        <v>-18000000000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390000000000</v>
      </c>
      <c r="E13" s="2">
        <f>IFERROR(INDEX(E51:E500,MATCH("Total Debt (Quarter)",$C$51:$C$500,0)),"")</f>
        <v>390000000000</v>
      </c>
      <c r="H13" s="2">
        <f>IFERROR(INDEX(D13:G13,COUNT(D13:G13)),"")</f>
        <v>390000000000</v>
      </c>
      <c r="I13" s="2">
        <f t="shared" ref="I13:Q13" si="10">IFERROR(INDEX(I51:I500,MATCH($C$13,$C$51:$C$500,0)),"")</f>
        <v>390000000000</v>
      </c>
      <c r="J13" s="2">
        <f t="shared" si="10"/>
        <v>1007000000000</v>
      </c>
      <c r="K13" s="2">
        <f t="shared" si="10"/>
        <v>1000000000</v>
      </c>
      <c r="L13" s="2">
        <f t="shared" si="10"/>
        <v>1000000000</v>
      </c>
      <c r="M13" s="2">
        <f t="shared" si="10"/>
        <v>1000000000</v>
      </c>
      <c r="N13" s="2">
        <f t="shared" si="10"/>
        <v>2000000000</v>
      </c>
      <c r="O13" s="2">
        <f t="shared" si="10"/>
        <v>2000000000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28</v>
      </c>
      <c r="D15" s="2">
        <f>IFERROR(INDEX(D51:D500,MATCH($C$15,$C$51:$C$500,0)),"")</f>
        <v>-8364811094</v>
      </c>
      <c r="E15" s="2">
        <f>IFERROR(INDEX(E51:E500,MATCH($C$15,$C$51:$C$500,0)),"")</f>
        <v>-8903438638</v>
      </c>
      <c r="H15" s="2">
        <f>IFERROR(SUM(D15:G15)*(4/MAX(1,COUNT(D15:G15))),"")</f>
        <v>-34536499464</v>
      </c>
      <c r="I15" s="2">
        <f t="shared" ref="I15:Q15" si="12">IFERROR(INDEX(I51:I500,MATCH($C$15,$C$51:$C$500,0)),"")</f>
        <v>7064929116</v>
      </c>
      <c r="J15" s="2">
        <f t="shared" si="12"/>
        <v>-28515256317</v>
      </c>
      <c r="K15" s="2">
        <f t="shared" si="12"/>
        <v>-29805183158</v>
      </c>
      <c r="L15" s="2">
        <f t="shared" si="12"/>
        <v>-48175847795</v>
      </c>
      <c r="M15" s="2">
        <f t="shared" si="12"/>
        <v>-20315255503</v>
      </c>
      <c r="N15" s="2">
        <f t="shared" si="12"/>
        <v>-3465789270</v>
      </c>
      <c r="O15" s="2">
        <f t="shared" si="12"/>
        <v>-5903568309</v>
      </c>
      <c r="P15" s="2">
        <f t="shared" si="12"/>
        <v>-27732493045</v>
      </c>
      <c r="Q15" s="2">
        <f t="shared" si="12"/>
        <v>-16306242629</v>
      </c>
    </row>
    <row r="16" spans="1:17" ht="15.5" x14ac:dyDescent="0.35">
      <c r="C16" t="s">
        <v>29</v>
      </c>
      <c r="D16" s="2">
        <f>IFERROR(INDEX(D51:D500,MATCH($C$16,$C$51:$C$500,0)),"")</f>
        <v>1164375533</v>
      </c>
      <c r="E16" s="2">
        <f>IFERROR(INDEX(E51:E500,MATCH($C$16,$C$51:$C$500,0)),"")</f>
        <v>17871404482</v>
      </c>
      <c r="H16" s="2">
        <f>IFERROR(SUM(D16:G16)*(4/MAX(1,COUNT(D16:G16))),"")</f>
        <v>38071560030</v>
      </c>
      <c r="I16" s="2">
        <f t="shared" ref="I16:Q16" si="13">IFERROR(INDEX(I51:I500,MATCH($C$16,$C$51:$C$500,0)),"")</f>
        <v>-322173115711</v>
      </c>
      <c r="J16" s="2">
        <f t="shared" si="13"/>
        <v>50601577464</v>
      </c>
      <c r="K16" s="2">
        <f t="shared" si="13"/>
        <v>125083262752</v>
      </c>
      <c r="L16" s="2">
        <f t="shared" si="13"/>
        <v>204281571925</v>
      </c>
      <c r="M16" s="2">
        <f t="shared" si="13"/>
        <v>50451404083</v>
      </c>
      <c r="N16" s="2">
        <f t="shared" si="13"/>
        <v>-55330731882</v>
      </c>
      <c r="O16" s="2">
        <f t="shared" si="13"/>
        <v>66860282234</v>
      </c>
      <c r="P16" s="2">
        <f t="shared" si="13"/>
        <v>137021475498</v>
      </c>
      <c r="Q16" s="2">
        <f t="shared" si="13"/>
        <v>77979889711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30195000000000</v>
      </c>
      <c r="E20" s="2">
        <f ca="1">IFERROR(E21*E2,"")</f>
        <v>15394500000000</v>
      </c>
      <c r="H20" s="2">
        <f t="shared" ref="H20:Q20" ca="1" si="14">IFERROR(H21*H2,"")</f>
        <v>15394500000000</v>
      </c>
      <c r="I20" s="2">
        <f t="shared" ca="1" si="14"/>
        <v>143550000000000</v>
      </c>
      <c r="J20" s="2">
        <f t="shared" ca="1" si="14"/>
        <v>36082423080000</v>
      </c>
      <c r="K20" s="2">
        <f t="shared" ca="1" si="14"/>
        <v>35558947512000</v>
      </c>
      <c r="L20" s="2">
        <f t="shared" ca="1" si="14"/>
        <v>17150906502000</v>
      </c>
      <c r="M20" s="2">
        <f t="shared" ca="1" si="14"/>
        <v>8485657929000</v>
      </c>
      <c r="N20" s="2">
        <f t="shared" ca="1" si="14"/>
        <v>1706111118000</v>
      </c>
      <c r="O20" s="2">
        <f t="shared" ca="1" si="14"/>
        <v>1607336454000</v>
      </c>
      <c r="P20" s="2">
        <f t="shared" ca="1" si="14"/>
        <v>6106081896000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9900000000</v>
      </c>
      <c r="E21" s="2">
        <f>IFERROR(INDEX(E51:E500,MATCH($C$7,$C$51:$C$500,0)),"")</f>
        <v>9900000000</v>
      </c>
      <c r="H21" s="2">
        <f>IFERROR(INDEX(D21:G21,COUNT(D21:G21)),"")</f>
        <v>9900000000</v>
      </c>
      <c r="I21" s="2">
        <f t="shared" ref="I21:Q21" si="15">IFERROR(INDEX(I51:I500,MATCH($C$7,$C$51:$C$500,0)),"")</f>
        <v>9900000000</v>
      </c>
      <c r="J21" s="2">
        <f t="shared" si="15"/>
        <v>9900000000</v>
      </c>
      <c r="K21" s="2">
        <f t="shared" si="15"/>
        <v>9510000000</v>
      </c>
      <c r="L21" s="2">
        <f t="shared" si="15"/>
        <v>9510000000</v>
      </c>
      <c r="M21" s="2">
        <f t="shared" si="15"/>
        <v>9510000000</v>
      </c>
      <c r="N21" s="2">
        <f t="shared" si="15"/>
        <v>9510000000</v>
      </c>
      <c r="O21" s="2">
        <f t="shared" si="15"/>
        <v>9510000000</v>
      </c>
      <c r="P21" s="2">
        <f t="shared" si="15"/>
        <v>9510000000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-6.2914727694375616E-2</v>
      </c>
      <c r="E23" s="3">
        <f>IFERROR(E5/E6*100,"")</f>
        <v>0.39659169884711337</v>
      </c>
      <c r="H23" s="3">
        <f t="shared" ref="H23:Q23" si="16">IFERROR(H5/H6*100,"")</f>
        <v>0.66763739361105967</v>
      </c>
      <c r="I23" s="3">
        <f t="shared" si="16"/>
        <v>-8.0693923609857237</v>
      </c>
      <c r="J23" s="3">
        <f t="shared" si="16"/>
        <v>1.3979950925147138</v>
      </c>
      <c r="K23" s="3">
        <f t="shared" si="16"/>
        <v>5.9311748998331897</v>
      </c>
      <c r="L23" s="3">
        <f t="shared" si="16"/>
        <v>10.426138699957249</v>
      </c>
      <c r="M23" s="3">
        <f t="shared" si="16"/>
        <v>2.6408011470129296</v>
      </c>
      <c r="N23" s="3">
        <f t="shared" si="16"/>
        <v>-4.2812784115337337</v>
      </c>
      <c r="O23" s="3">
        <f t="shared" si="16"/>
        <v>4.3067458229015507</v>
      </c>
      <c r="P23" s="3">
        <f t="shared" si="16"/>
        <v>8.085565574717247</v>
      </c>
      <c r="Q23" s="3">
        <f t="shared" si="16"/>
        <v>41.459542614705384</v>
      </c>
    </row>
    <row r="24" spans="1:17" ht="15.5" x14ac:dyDescent="0.35">
      <c r="C24" t="s">
        <v>47</v>
      </c>
      <c r="D24" s="4">
        <f>IFERROR(_xlfn.RRI(5,I23,D23),"")</f>
        <v>-0.62122413584869585</v>
      </c>
      <c r="E24" s="4">
        <f>IFERROR(_xlfn.RRI(5,J23,E23),"")</f>
        <v>-0.22273771579889101</v>
      </c>
      <c r="H24" s="4">
        <f t="shared" ref="H24:Q24" si="17">IFERROR(_xlfn.RRI(5,M23,H23),"")</f>
        <v>-0.24044191546182669</v>
      </c>
      <c r="I24" s="4">
        <f t="shared" si="17"/>
        <v>0.13515057215569826</v>
      </c>
      <c r="J24" s="4">
        <f t="shared" si="17"/>
        <v>-0.20150669130115584</v>
      </c>
      <c r="K24" s="4">
        <f t="shared" si="17"/>
        <v>-6.0090443211241351E-2</v>
      </c>
      <c r="L24" s="4">
        <f t="shared" si="17"/>
        <v>-0.24124808831261557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-25.97</v>
      </c>
      <c r="J25" s="3">
        <f t="shared" si="18"/>
        <v>3.74</v>
      </c>
      <c r="K25" s="3">
        <f t="shared" si="18"/>
        <v>10.16</v>
      </c>
      <c r="L25" s="3">
        <f t="shared" si="18"/>
        <v>16.82</v>
      </c>
      <c r="M25" s="3">
        <f t="shared" si="18"/>
        <v>3.54</v>
      </c>
      <c r="N25" s="3">
        <f t="shared" si="18"/>
        <v>-5.99</v>
      </c>
      <c r="O25" s="3">
        <f t="shared" si="18"/>
        <v>6.41</v>
      </c>
      <c r="P25" s="3">
        <f t="shared" si="18"/>
        <v>11.47</v>
      </c>
      <c r="Q25" s="3">
        <f t="shared" si="18"/>
        <v>5798151.6500000004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0.34093901057465903</v>
      </c>
      <c r="J26" s="4">
        <f t="shared" si="19"/>
        <v>-0.10215221715433509</v>
      </c>
      <c r="K26" s="4">
        <f t="shared" si="19"/>
        <v>-2.3963502021232208E-2</v>
      </c>
      <c r="L26" s="4">
        <f t="shared" si="19"/>
        <v>-0.92192584648585407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13.911008587373738</v>
      </c>
      <c r="E27" s="3">
        <f>IFERROR(E4/E21,"")</f>
        <v>15.218716593535353</v>
      </c>
      <c r="H27" s="3">
        <f t="shared" ref="H27:Q27" si="20">IFERROR(H4/H21,"")</f>
        <v>58.259450361818182</v>
      </c>
      <c r="I27" s="3">
        <f t="shared" si="20"/>
        <v>50.142252736161616</v>
      </c>
      <c r="J27" s="3">
        <f t="shared" si="20"/>
        <v>46.055528452222219</v>
      </c>
      <c r="K27" s="3">
        <f t="shared" si="20"/>
        <v>38.85858020567823</v>
      </c>
      <c r="L27" s="3">
        <f t="shared" si="20"/>
        <v>45.936725868559414</v>
      </c>
      <c r="M27" s="3">
        <f t="shared" si="20"/>
        <v>26.818240756782334</v>
      </c>
      <c r="N27" s="3">
        <f t="shared" si="20"/>
        <v>12.867068175394321</v>
      </c>
      <c r="O27" s="3">
        <f t="shared" si="20"/>
        <v>26.314025586119875</v>
      </c>
      <c r="P27" s="3">
        <f t="shared" si="20"/>
        <v>30.90726586887487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-0.22619602663189675</v>
      </c>
      <c r="E28" s="4">
        <f>IFERROR(_xlfn.RRI(5,J27,E27),"")</f>
        <v>-0.19865551580762197</v>
      </c>
      <c r="H28" s="4">
        <f t="shared" ref="H28:Q28" si="21">IFERROR(_xlfn.RRI(5,M27,H27),"")</f>
        <v>0.16785041540466361</v>
      </c>
      <c r="I28" s="4">
        <f t="shared" si="21"/>
        <v>0.31263762298875886</v>
      </c>
      <c r="J28" s="4">
        <f t="shared" si="21"/>
        <v>0.11845597888171699</v>
      </c>
      <c r="K28" s="4">
        <f t="shared" si="21"/>
        <v>4.6851954208717572E-2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-7.9438502673796787</v>
      </c>
      <c r="J29" s="4">
        <f t="shared" si="22"/>
        <v>-0.63188976377952755</v>
      </c>
      <c r="K29" s="4">
        <f t="shared" si="22"/>
        <v>-0.39595719381688466</v>
      </c>
      <c r="L29" s="4">
        <f t="shared" si="22"/>
        <v>3.7514124293785311</v>
      </c>
      <c r="M29" s="4">
        <f t="shared" si="22"/>
        <v>-1.5909849749582639</v>
      </c>
      <c r="N29" s="4">
        <f t="shared" si="22"/>
        <v>-1.9344773790951639</v>
      </c>
      <c r="O29" s="4">
        <f t="shared" si="22"/>
        <v>-0.44115082824760243</v>
      </c>
      <c r="P29" s="4">
        <f t="shared" si="22"/>
        <v>-0.99999802178337305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0.16188338542282127</v>
      </c>
      <c r="I30" s="4">
        <f t="shared" si="23"/>
        <v>8.8734717009684175E-2</v>
      </c>
      <c r="J30" s="4">
        <f t="shared" si="23"/>
        <v>0.18520872889463758</v>
      </c>
      <c r="K30" s="4">
        <f t="shared" si="23"/>
        <v>-0.15408467906777171</v>
      </c>
      <c r="L30" s="4">
        <f t="shared" si="23"/>
        <v>0.7128910984566359</v>
      </c>
      <c r="M30" s="4">
        <f t="shared" si="23"/>
        <v>1.0842541899379086</v>
      </c>
      <c r="N30" s="4">
        <f t="shared" si="23"/>
        <v>-0.51101863402529168</v>
      </c>
      <c r="O30" s="4">
        <f t="shared" si="23"/>
        <v>-0.14861360763006257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314.64999999999998</v>
      </c>
      <c r="E32" s="3">
        <f>IFERROR(INDEX(E51:E500,MATCH($A$32,$C$51:$C$500,0)),"")</f>
        <v>314.85000000000002</v>
      </c>
      <c r="H32" s="3">
        <f>IFERROR(INDEX(D32:G32,COUNT(D32:G32)),"")</f>
        <v>314.85000000000002</v>
      </c>
      <c r="I32" s="3">
        <f t="shared" ref="I32:Q32" si="24">IFERROR(INDEX(I51:I500,MATCH($C$32,$C$51:$C$500,0)),"")</f>
        <v>313.57</v>
      </c>
      <c r="J32" s="3">
        <f t="shared" si="24"/>
        <v>259.91000000000003</v>
      </c>
      <c r="K32" s="3">
        <f t="shared" si="24"/>
        <v>171.32</v>
      </c>
      <c r="L32" s="3">
        <f t="shared" si="24"/>
        <v>161.61000000000001</v>
      </c>
      <c r="M32" s="3">
        <f t="shared" si="24"/>
        <v>131.69999999999999</v>
      </c>
      <c r="N32" s="3">
        <f t="shared" si="24"/>
        <v>139.03</v>
      </c>
      <c r="O32" s="3">
        <f t="shared" si="24"/>
        <v>147.6</v>
      </c>
      <c r="P32" s="3">
        <f t="shared" si="24"/>
        <v>141.19</v>
      </c>
      <c r="Q32" s="3">
        <f t="shared" si="24"/>
        <v>13936363.01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4.9400000000000004</v>
      </c>
      <c r="E33" s="3">
        <f>IFERROR(INDEX(E51:E500,MATCH($A$33,$C$51:$C$500,0)),"")</f>
        <v>9.75</v>
      </c>
      <c r="H33" s="3">
        <f>IFERROR(INDEX(D33:G33,COUNT(D33:G33)),"")</f>
        <v>9.75</v>
      </c>
      <c r="I33" s="3">
        <f t="shared" ref="I33:Q33" si="25">IFERROR(INDEX(I51:I500,MATCH($C$33,$C$51:$C$500,0)),"")</f>
        <v>46.24</v>
      </c>
      <c r="J33" s="3">
        <f t="shared" si="25"/>
        <v>14.85</v>
      </c>
      <c r="K33" s="3">
        <f t="shared" si="25"/>
        <v>23.11</v>
      </c>
      <c r="L33" s="3">
        <f t="shared" si="25"/>
        <v>11.82</v>
      </c>
      <c r="M33" s="3">
        <f t="shared" si="25"/>
        <v>7.18</v>
      </c>
      <c r="N33" s="3">
        <f t="shared" si="25"/>
        <v>1.37</v>
      </c>
      <c r="O33" s="3">
        <f t="shared" si="25"/>
        <v>1.21</v>
      </c>
      <c r="P33" s="3">
        <f t="shared" si="25"/>
        <v>4.82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-7775</v>
      </c>
      <c r="E34" s="3">
        <f>IFERROR(INDEX(E51:E500,MATCH($A$34,$C$51:$C$500,0)),"")</f>
        <v>2398.44</v>
      </c>
      <c r="H34" s="3">
        <f>IFERROR(INDEX(D34:G34,COUNT(D34:G34)),"")</f>
        <v>2398.44</v>
      </c>
      <c r="I34" s="3">
        <f t="shared" ref="I34:Q34" si="26">IFERROR(INDEX(I51:I500,MATCH($C$34,$C$51:$C$500,0)),"")</f>
        <v>-558.34</v>
      </c>
      <c r="J34" s="3">
        <f t="shared" si="26"/>
        <v>1032.0899999999999</v>
      </c>
      <c r="K34" s="3">
        <f t="shared" si="26"/>
        <v>389.76</v>
      </c>
      <c r="L34" s="3">
        <f t="shared" si="26"/>
        <v>113.56</v>
      </c>
      <c r="M34" s="3">
        <f t="shared" si="26"/>
        <v>266.95</v>
      </c>
      <c r="N34" s="3">
        <f t="shared" si="26"/>
        <v>-31.72</v>
      </c>
      <c r="O34" s="3">
        <f t="shared" si="26"/>
        <v>27.93</v>
      </c>
      <c r="P34" s="3">
        <f t="shared" si="26"/>
        <v>59.29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111.76</v>
      </c>
      <c r="E35" s="3">
        <f>IFERROR(INDEX(E51:E500,MATCH($A$35,$C$51:$C$500,0)),"")</f>
        <v>201.68</v>
      </c>
      <c r="H35" s="3">
        <f>IFERROR(INDEX(D35:G35,COUNT(D35:G35)),"")</f>
        <v>201.68</v>
      </c>
      <c r="I35" s="3">
        <f t="shared" ref="I35:Q35" si="27">IFERROR(INDEX(I51:I500,MATCH($C$35,$C$51:$C$500,0)),"")</f>
        <v>289.11</v>
      </c>
      <c r="J35" s="3">
        <f t="shared" si="27"/>
        <v>83.79</v>
      </c>
      <c r="K35" s="3">
        <f t="shared" si="27"/>
        <v>101.92</v>
      </c>
      <c r="L35" s="3">
        <f t="shared" si="27"/>
        <v>41.58</v>
      </c>
      <c r="M35" s="3">
        <f t="shared" si="27"/>
        <v>35.24</v>
      </c>
      <c r="N35" s="3">
        <f t="shared" si="27"/>
        <v>14.77</v>
      </c>
      <c r="O35" s="3">
        <f t="shared" si="27"/>
        <v>6.8</v>
      </c>
      <c r="P35" s="3">
        <f t="shared" si="27"/>
        <v>22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137718985015</v>
      </c>
      <c r="E51" s="5">
        <v>150665294276</v>
      </c>
      <c r="F51" s="5">
        <v>89988720296</v>
      </c>
      <c r="G51" s="5">
        <v>101980185353</v>
      </c>
      <c r="I51" s="5">
        <v>496408302088</v>
      </c>
      <c r="J51" s="5">
        <v>455949731677</v>
      </c>
      <c r="K51" s="5">
        <v>369545097756</v>
      </c>
      <c r="L51" s="5">
        <v>436858263010</v>
      </c>
      <c r="M51" s="5">
        <v>255041469597</v>
      </c>
      <c r="N51" s="5">
        <v>122365818348</v>
      </c>
      <c r="O51" s="5">
        <v>250246383324</v>
      </c>
      <c r="P51" s="5">
        <v>293928098413</v>
      </c>
      <c r="Q51" s="5">
        <v>153718629898</v>
      </c>
    </row>
    <row r="52" spans="2:17" ht="15.5" x14ac:dyDescent="0.35">
      <c r="C52" t="s">
        <v>211</v>
      </c>
      <c r="D52" s="5">
        <v>-68846361899</v>
      </c>
      <c r="E52" s="5">
        <v>-68943800082</v>
      </c>
      <c r="F52" s="5">
        <v>-154136068082</v>
      </c>
      <c r="G52" s="5">
        <v>-61726314742</v>
      </c>
      <c r="I52" s="5">
        <v>-352346362355</v>
      </c>
      <c r="J52" s="5">
        <v>-181145099820</v>
      </c>
      <c r="K52" s="5">
        <v>-139474605937</v>
      </c>
      <c r="L52" s="5">
        <v>-129884071631</v>
      </c>
      <c r="M52" s="5">
        <v>-110763258073</v>
      </c>
      <c r="N52" s="5">
        <v>-102830273900</v>
      </c>
      <c r="O52" s="5">
        <v>-104595765233</v>
      </c>
      <c r="P52" s="5">
        <v>-72460718418</v>
      </c>
      <c r="Q52" s="5">
        <v>-46339962514</v>
      </c>
    </row>
    <row r="53" spans="2:17" ht="15.5" x14ac:dyDescent="0.35">
      <c r="C53" t="s">
        <v>212</v>
      </c>
      <c r="D53" s="5">
        <v>68872623116</v>
      </c>
      <c r="E53" s="5">
        <v>81721494194</v>
      </c>
      <c r="F53" s="5">
        <v>-64147347786</v>
      </c>
      <c r="G53" s="5">
        <v>40253870611</v>
      </c>
      <c r="I53" s="5">
        <v>144061939733</v>
      </c>
      <c r="J53" s="5">
        <v>274804631857</v>
      </c>
      <c r="K53" s="5">
        <v>230070491819</v>
      </c>
      <c r="L53" s="5">
        <v>306974191379</v>
      </c>
      <c r="M53" s="5">
        <v>144278211524</v>
      </c>
      <c r="N53" s="5">
        <v>19535544448</v>
      </c>
      <c r="O53" s="5">
        <v>145650618091</v>
      </c>
      <c r="P53" s="5">
        <v>221467379995</v>
      </c>
      <c r="Q53" s="5">
        <v>107378667384</v>
      </c>
    </row>
    <row r="54" spans="2:17" ht="15.5" x14ac:dyDescent="0.35">
      <c r="C54" t="s">
        <v>82</v>
      </c>
      <c r="D54" s="5">
        <v>-69650978339</v>
      </c>
      <c r="E54" s="5">
        <v>-64610247859</v>
      </c>
      <c r="F54" s="5">
        <v>-63199398185</v>
      </c>
      <c r="G54" s="5">
        <v>-74551452345</v>
      </c>
      <c r="I54" s="5">
        <v>-308015876248</v>
      </c>
      <c r="J54" s="5">
        <v>-206972060814</v>
      </c>
      <c r="K54" s="5">
        <v>-118260458409</v>
      </c>
      <c r="L54" s="5">
        <v>-113990974423</v>
      </c>
      <c r="M54" s="5">
        <v>-76563990260</v>
      </c>
      <c r="N54" s="5">
        <v>-79231150802</v>
      </c>
      <c r="O54" s="5">
        <v>-84930343599</v>
      </c>
      <c r="P54" s="5">
        <v>-91945153132</v>
      </c>
      <c r="Q54" s="5">
        <v>-30803768406</v>
      </c>
    </row>
    <row r="55" spans="2:17" ht="15.5" x14ac:dyDescent="0.35">
      <c r="C55" t="s">
        <v>89</v>
      </c>
      <c r="D55" s="5">
        <v>-778355223</v>
      </c>
      <c r="E55" s="5">
        <v>17111246335</v>
      </c>
      <c r="F55" s="5">
        <v>-127346745971</v>
      </c>
      <c r="G55" s="5">
        <v>-34297581734</v>
      </c>
      <c r="I55" s="5">
        <v>-163953936515</v>
      </c>
      <c r="J55" s="5">
        <v>67832571043</v>
      </c>
      <c r="K55" s="5">
        <v>111810033410</v>
      </c>
      <c r="L55" s="5">
        <v>192983216956</v>
      </c>
      <c r="M55" s="5">
        <v>67714221264</v>
      </c>
      <c r="N55" s="5">
        <v>-59695606354</v>
      </c>
      <c r="O55" s="5">
        <v>60720274492</v>
      </c>
      <c r="P55" s="5">
        <v>129522226863</v>
      </c>
      <c r="Q55" s="5">
        <v>76574898978</v>
      </c>
    </row>
    <row r="56" spans="2:17" ht="15.5" x14ac:dyDescent="0.35">
      <c r="C56" t="s">
        <v>90</v>
      </c>
      <c r="D56" s="5">
        <v>1942730756</v>
      </c>
      <c r="E56" s="5">
        <v>760158147</v>
      </c>
      <c r="F56" s="5">
        <v>-87596515205</v>
      </c>
      <c r="G56" s="5">
        <v>-4017266460</v>
      </c>
      <c r="I56" s="5">
        <v>-158219179196</v>
      </c>
      <c r="J56" s="5">
        <v>-17230993579</v>
      </c>
      <c r="K56" s="5">
        <v>13273229342</v>
      </c>
      <c r="L56" s="5">
        <v>11298354969</v>
      </c>
      <c r="M56" s="5">
        <v>-17262817181</v>
      </c>
      <c r="N56" s="5">
        <v>4364874472</v>
      </c>
      <c r="O56" s="5">
        <v>6140007742</v>
      </c>
      <c r="P56" s="5">
        <v>7499248635</v>
      </c>
      <c r="Q56" s="5">
        <v>1404990733</v>
      </c>
    </row>
    <row r="57" spans="2:17" ht="15.5" x14ac:dyDescent="0.35">
      <c r="C57" t="s">
        <v>81</v>
      </c>
      <c r="D57" s="5">
        <v>-5188627012</v>
      </c>
      <c r="E57" s="5">
        <v>-3684663635</v>
      </c>
      <c r="F57" s="5">
        <v>-40969578290</v>
      </c>
      <c r="G57" s="5">
        <v>-1670028978</v>
      </c>
      <c r="I57" s="5">
        <v>-58079644967</v>
      </c>
      <c r="J57" s="5">
        <v>-14990271230</v>
      </c>
      <c r="K57" s="5">
        <v>-1359643815</v>
      </c>
      <c r="L57" s="5">
        <v>-3883073004</v>
      </c>
      <c r="M57" s="5">
        <v>-3534344377</v>
      </c>
      <c r="N57" s="5">
        <v>-1836536325</v>
      </c>
      <c r="O57" s="5">
        <v>-7904820</v>
      </c>
      <c r="P57" s="5">
        <v>-12725</v>
      </c>
    </row>
    <row r="58" spans="2:17" ht="15.5" x14ac:dyDescent="0.35">
      <c r="C58" t="s">
        <v>92</v>
      </c>
      <c r="D58" s="5">
        <v>1942730756</v>
      </c>
      <c r="E58" s="5">
        <v>760158147</v>
      </c>
      <c r="F58" s="5">
        <v>-87596515205</v>
      </c>
      <c r="G58" s="5">
        <v>-4017266460</v>
      </c>
      <c r="I58" s="5">
        <v>-158219179196</v>
      </c>
      <c r="J58" s="5">
        <v>-17230993579</v>
      </c>
      <c r="K58" s="5">
        <v>13273229342</v>
      </c>
      <c r="L58" s="5">
        <v>11298354969</v>
      </c>
      <c r="M58" s="5">
        <v>-17262817181</v>
      </c>
      <c r="N58" s="5">
        <v>4364874472</v>
      </c>
      <c r="O58" s="5">
        <v>6140007742</v>
      </c>
      <c r="P58" s="5">
        <v>7499248635</v>
      </c>
      <c r="Q58" s="5">
        <v>1404990733</v>
      </c>
    </row>
    <row r="59" spans="2:17" ht="15.5" x14ac:dyDescent="0.35">
      <c r="C59" t="s">
        <v>29</v>
      </c>
      <c r="D59" s="5">
        <v>1164375533</v>
      </c>
      <c r="E59" s="5">
        <v>17871404482</v>
      </c>
      <c r="F59" s="5">
        <v>-214943261176</v>
      </c>
      <c r="G59" s="5">
        <v>-38314848194</v>
      </c>
      <c r="I59" s="5">
        <v>-322173115711</v>
      </c>
      <c r="J59" s="5">
        <v>50601577464</v>
      </c>
      <c r="K59" s="5">
        <v>125083262752</v>
      </c>
      <c r="L59" s="5">
        <v>204281571925</v>
      </c>
      <c r="M59" s="5">
        <v>50451404083</v>
      </c>
      <c r="N59" s="5">
        <v>-55330731882</v>
      </c>
      <c r="O59" s="5">
        <v>66860282234</v>
      </c>
      <c r="P59" s="5">
        <v>137021475498</v>
      </c>
      <c r="Q59" s="5">
        <v>77979889711</v>
      </c>
    </row>
    <row r="60" spans="2:17" ht="15.5" x14ac:dyDescent="0.35">
      <c r="C60" t="s">
        <v>28</v>
      </c>
      <c r="D60" s="5">
        <v>-8364811094</v>
      </c>
      <c r="E60" s="5">
        <v>-8903438638</v>
      </c>
      <c r="F60" s="5">
        <v>-14969813597</v>
      </c>
      <c r="G60" s="5">
        <v>9990936401</v>
      </c>
      <c r="I60" s="5">
        <v>7064929116</v>
      </c>
      <c r="J60" s="5">
        <v>-28515256317</v>
      </c>
      <c r="K60" s="5">
        <v>-29805183158</v>
      </c>
      <c r="L60" s="5">
        <v>-48175847795</v>
      </c>
      <c r="M60" s="5">
        <v>-20315255503</v>
      </c>
      <c r="N60" s="5">
        <v>-3465789270</v>
      </c>
      <c r="O60" s="5">
        <v>-5903568309</v>
      </c>
      <c r="P60" s="5">
        <v>-27732493045</v>
      </c>
      <c r="Q60" s="5">
        <v>-16306242629</v>
      </c>
    </row>
    <row r="61" spans="2:17" ht="15.5" x14ac:dyDescent="0.35">
      <c r="C61" t="s">
        <v>404</v>
      </c>
      <c r="D61" s="5">
        <v>-6758295562</v>
      </c>
      <c r="E61" s="5">
        <v>-9213474600</v>
      </c>
      <c r="F61" s="5">
        <v>-418985505</v>
      </c>
      <c r="G61" s="5">
        <v>1787607360</v>
      </c>
      <c r="I61" s="5">
        <v>-12066584105</v>
      </c>
      <c r="J61" s="5">
        <v>-16806681540</v>
      </c>
      <c r="K61" s="5">
        <v>-18643651840</v>
      </c>
      <c r="L61" s="5">
        <v>-49359700720</v>
      </c>
      <c r="M61" s="5">
        <v>-13388764400</v>
      </c>
      <c r="N61" s="5">
        <v>-3794673960</v>
      </c>
      <c r="O61" s="5">
        <v>-6022833309</v>
      </c>
      <c r="P61" s="5">
        <v>-27555339045</v>
      </c>
      <c r="Q61" s="5">
        <v>-16390940629</v>
      </c>
    </row>
    <row r="62" spans="2:17" ht="15.5" x14ac:dyDescent="0.35">
      <c r="C62" t="s">
        <v>405</v>
      </c>
      <c r="D62" s="5">
        <v>-1606515532</v>
      </c>
      <c r="E62" s="5">
        <v>310035962</v>
      </c>
      <c r="F62" s="5">
        <v>-14550828092</v>
      </c>
      <c r="G62" s="5">
        <v>8203329041</v>
      </c>
      <c r="I62" s="5">
        <v>19131513221</v>
      </c>
      <c r="J62" s="5">
        <v>-11708574777</v>
      </c>
      <c r="K62" s="5">
        <v>-11161531318</v>
      </c>
      <c r="L62" s="5">
        <v>1183852925</v>
      </c>
      <c r="M62" s="5">
        <v>-6926491103</v>
      </c>
      <c r="N62" s="5">
        <v>328884690</v>
      </c>
      <c r="O62" s="5">
        <v>119265000</v>
      </c>
      <c r="P62" s="5">
        <v>-177154000</v>
      </c>
      <c r="Q62" s="5">
        <v>84698000</v>
      </c>
    </row>
    <row r="63" spans="2:17" ht="15.5" x14ac:dyDescent="0.35">
      <c r="C63" t="s">
        <v>406</v>
      </c>
      <c r="D63" s="5">
        <v>-8364811094</v>
      </c>
      <c r="E63" s="5">
        <v>-8903438638</v>
      </c>
      <c r="F63" s="5">
        <v>-14969813597</v>
      </c>
      <c r="G63" s="5">
        <v>9990936401</v>
      </c>
      <c r="I63" s="5">
        <v>7064929116</v>
      </c>
      <c r="J63" s="5">
        <v>-28515256317</v>
      </c>
      <c r="K63" s="5">
        <v>-29805183158</v>
      </c>
      <c r="L63" s="5">
        <v>-48175847795</v>
      </c>
      <c r="M63" s="5">
        <v>-20315255503</v>
      </c>
      <c r="N63" s="5">
        <v>-3465789270</v>
      </c>
      <c r="O63" s="5">
        <v>-5903568309</v>
      </c>
      <c r="P63" s="5">
        <v>-27732493045</v>
      </c>
      <c r="Q63" s="5">
        <v>-16306242629</v>
      </c>
    </row>
    <row r="64" spans="2:17" ht="15.5" x14ac:dyDescent="0.35">
      <c r="C64" t="s">
        <v>93</v>
      </c>
      <c r="D64" s="5">
        <v>-7200435561</v>
      </c>
      <c r="E64" s="5">
        <v>8967965844</v>
      </c>
      <c r="F64" s="5">
        <v>-229913074773</v>
      </c>
      <c r="G64" s="5">
        <v>-28323911793</v>
      </c>
      <c r="I64" s="5">
        <v>-315108186595</v>
      </c>
      <c r="J64" s="5">
        <v>22086321147</v>
      </c>
      <c r="K64" s="5">
        <v>95278079594</v>
      </c>
      <c r="L64" s="5">
        <v>156105724130</v>
      </c>
      <c r="M64" s="5">
        <v>30136148580</v>
      </c>
      <c r="N64" s="5">
        <v>-58796521152</v>
      </c>
      <c r="O64" s="5">
        <v>60956713925</v>
      </c>
      <c r="P64" s="5">
        <v>109288982453</v>
      </c>
      <c r="Q64" s="5">
        <v>61673647082</v>
      </c>
    </row>
    <row r="65" spans="2:17" ht="15.5" x14ac:dyDescent="0.35">
      <c r="C65" t="s">
        <v>407</v>
      </c>
      <c r="P65" s="5">
        <v>-239927531</v>
      </c>
      <c r="Q65" s="5">
        <v>-793054775</v>
      </c>
    </row>
    <row r="66" spans="2:17" ht="15.5" x14ac:dyDescent="0.35">
      <c r="C66" t="s">
        <v>577</v>
      </c>
    </row>
    <row r="67" spans="2:17" ht="15.5" x14ac:dyDescent="0.35">
      <c r="C67" t="s">
        <v>95</v>
      </c>
      <c r="D67" s="5">
        <v>-7200435561</v>
      </c>
      <c r="E67" s="5">
        <v>8967965844</v>
      </c>
      <c r="F67" s="5">
        <v>-229913074773</v>
      </c>
      <c r="G67" s="5">
        <v>-28323911793</v>
      </c>
      <c r="I67" s="5">
        <v>-315108186595</v>
      </c>
      <c r="J67" s="5">
        <v>22086321147</v>
      </c>
      <c r="K67" s="5">
        <v>95278079594</v>
      </c>
      <c r="L67" s="5">
        <v>156105724130</v>
      </c>
      <c r="M67" s="5">
        <v>30136148580</v>
      </c>
      <c r="N67" s="5">
        <v>-58796521152</v>
      </c>
      <c r="O67" s="5">
        <v>60956713925</v>
      </c>
      <c r="P67" s="5">
        <v>109049054922</v>
      </c>
      <c r="Q67" s="5">
        <v>60880592307</v>
      </c>
    </row>
    <row r="68" spans="2:17" ht="15.5" x14ac:dyDescent="0.35">
      <c r="C68" t="s">
        <v>96</v>
      </c>
      <c r="D68" s="5">
        <v>7382629</v>
      </c>
      <c r="E68" s="5">
        <v>11073944</v>
      </c>
      <c r="F68" s="5">
        <v>-798138488</v>
      </c>
      <c r="G68" s="5">
        <v>294914136</v>
      </c>
      <c r="I68" s="5">
        <v>86603919</v>
      </c>
      <c r="J68" s="5">
        <v>823381251</v>
      </c>
      <c r="K68" s="5">
        <v>-4346955</v>
      </c>
      <c r="L68" s="5">
        <v>449551440</v>
      </c>
      <c r="M68" s="5">
        <v>-443434680</v>
      </c>
      <c r="N68" s="5">
        <v>-46667850</v>
      </c>
      <c r="O68" s="5">
        <v>-31704750</v>
      </c>
      <c r="P68" s="5">
        <v>-387157500</v>
      </c>
      <c r="Q68" s="5">
        <v>-212092500</v>
      </c>
    </row>
    <row r="69" spans="2:17" ht="15.5" x14ac:dyDescent="0.35">
      <c r="C69" t="s">
        <v>97</v>
      </c>
      <c r="D69" s="5">
        <v>-7193052932</v>
      </c>
      <c r="E69" s="5">
        <v>8979039788</v>
      </c>
      <c r="F69" s="5">
        <v>-230711213261</v>
      </c>
      <c r="G69" s="5">
        <v>-28028997657</v>
      </c>
      <c r="I69" s="5">
        <v>-315021582676</v>
      </c>
      <c r="J69" s="5">
        <v>22909702398</v>
      </c>
      <c r="K69" s="5">
        <v>95273732639</v>
      </c>
      <c r="L69" s="5">
        <v>156555275570</v>
      </c>
      <c r="M69" s="5">
        <v>29692713900</v>
      </c>
      <c r="N69" s="5">
        <v>-58843189002</v>
      </c>
      <c r="O69" s="5">
        <v>60925009175</v>
      </c>
      <c r="P69" s="5">
        <v>108661897422</v>
      </c>
      <c r="Q69" s="5">
        <v>60668499807</v>
      </c>
    </row>
    <row r="70" spans="2:17" ht="15.5" x14ac:dyDescent="0.35">
      <c r="C70" t="s">
        <v>98</v>
      </c>
      <c r="D70" s="5">
        <v>-7200435560</v>
      </c>
      <c r="E70" s="5">
        <v>8967965844</v>
      </c>
      <c r="F70" s="5">
        <v>-229913074773</v>
      </c>
      <c r="G70" s="5">
        <v>-28323911793</v>
      </c>
      <c r="I70" s="5">
        <v>-315108186595</v>
      </c>
      <c r="J70" s="5">
        <v>22086321146</v>
      </c>
      <c r="K70" s="5">
        <v>95278079594</v>
      </c>
      <c r="L70" s="5">
        <v>156105724128</v>
      </c>
      <c r="M70" s="5">
        <v>30136148579</v>
      </c>
      <c r="N70" s="5">
        <v>-58796521151</v>
      </c>
      <c r="O70" s="5">
        <v>60956713925</v>
      </c>
      <c r="P70" s="5">
        <v>109049054890</v>
      </c>
      <c r="Q70" s="5">
        <v>60880592307</v>
      </c>
    </row>
    <row r="71" spans="2:17" ht="15.5" x14ac:dyDescent="0.35">
      <c r="C71" t="s">
        <v>8</v>
      </c>
      <c r="D71" s="5">
        <v>-2004425920</v>
      </c>
      <c r="E71" s="5">
        <v>12663703423</v>
      </c>
      <c r="F71" s="5">
        <v>-189741634971</v>
      </c>
      <c r="G71" s="5">
        <v>-26358968679</v>
      </c>
      <c r="I71" s="5">
        <v>-256941937709</v>
      </c>
      <c r="J71" s="5">
        <v>37899973627</v>
      </c>
      <c r="K71" s="5">
        <v>96633376454</v>
      </c>
      <c r="L71" s="5">
        <v>160438348573</v>
      </c>
      <c r="M71" s="5">
        <v>33227058276</v>
      </c>
      <c r="N71" s="5">
        <v>-57006652676</v>
      </c>
      <c r="O71" s="5">
        <v>60932913995</v>
      </c>
      <c r="P71" s="5">
        <v>108661910147</v>
      </c>
      <c r="Q71" s="5">
        <v>60668499807</v>
      </c>
    </row>
    <row r="72" spans="2:17" ht="15.5" x14ac:dyDescent="0.35">
      <c r="C72" t="s">
        <v>100</v>
      </c>
      <c r="D72" s="5">
        <v>-7200435560</v>
      </c>
      <c r="E72" s="5">
        <v>8967965844</v>
      </c>
      <c r="F72" s="5">
        <v>-229913074773</v>
      </c>
      <c r="G72" s="5">
        <v>-28323911793</v>
      </c>
      <c r="I72" s="5">
        <v>-315108186595</v>
      </c>
      <c r="J72" s="5">
        <v>22086321146</v>
      </c>
      <c r="K72" s="5">
        <v>95278079594</v>
      </c>
      <c r="L72" s="5">
        <v>156105724128</v>
      </c>
      <c r="M72" s="5">
        <v>30136148579</v>
      </c>
      <c r="N72" s="5">
        <v>-58796521151</v>
      </c>
      <c r="O72" s="5">
        <v>60956713925</v>
      </c>
      <c r="P72" s="5">
        <v>109049054890</v>
      </c>
      <c r="Q72" s="5">
        <v>60880592307</v>
      </c>
    </row>
    <row r="73" spans="2:17" ht="15.5" x14ac:dyDescent="0.35">
      <c r="C73" t="s">
        <v>101</v>
      </c>
      <c r="D73" s="5">
        <v>-7193052932</v>
      </c>
      <c r="E73" s="5">
        <v>8979039788</v>
      </c>
      <c r="F73" s="5">
        <v>-230711213261</v>
      </c>
      <c r="G73" s="5">
        <v>-28028997657</v>
      </c>
      <c r="I73" s="5">
        <v>-315021582676</v>
      </c>
      <c r="J73" s="5">
        <v>22909702397</v>
      </c>
      <c r="K73" s="5">
        <v>95273732639</v>
      </c>
      <c r="L73" s="5">
        <v>156555275569</v>
      </c>
      <c r="M73" s="5">
        <v>29692713899</v>
      </c>
      <c r="N73" s="5">
        <v>-58843189001</v>
      </c>
      <c r="O73" s="5">
        <v>60925009175</v>
      </c>
      <c r="P73" s="5">
        <v>108661897422</v>
      </c>
      <c r="Q73" s="5">
        <v>60668499807</v>
      </c>
    </row>
    <row r="74" spans="2:17" ht="15.5" x14ac:dyDescent="0.35">
      <c r="C74" t="s">
        <v>102</v>
      </c>
      <c r="D74" s="5">
        <v>-7193052932</v>
      </c>
      <c r="E74" s="5">
        <v>8979039788</v>
      </c>
      <c r="F74" s="5">
        <v>-230711213261</v>
      </c>
      <c r="G74" s="5">
        <v>-28028997657</v>
      </c>
      <c r="I74" s="5">
        <v>-315021582676</v>
      </c>
      <c r="J74" s="5">
        <v>22909702397</v>
      </c>
      <c r="K74" s="5">
        <v>95273732639</v>
      </c>
      <c r="L74" s="5">
        <v>156555275569</v>
      </c>
      <c r="M74" s="5">
        <v>29692713899</v>
      </c>
      <c r="N74" s="5">
        <v>-58843189001</v>
      </c>
      <c r="O74" s="5">
        <v>60925009175</v>
      </c>
      <c r="P74" s="5">
        <v>108661897422</v>
      </c>
      <c r="Q74" s="5">
        <v>60668499807</v>
      </c>
    </row>
    <row r="76" spans="2:17" ht="15.5" x14ac:dyDescent="0.35">
      <c r="B76" t="s">
        <v>103</v>
      </c>
      <c r="C76" t="s">
        <v>104</v>
      </c>
    </row>
    <row r="77" spans="2:17" ht="15.5" x14ac:dyDescent="0.35">
      <c r="C77" t="s">
        <v>216</v>
      </c>
    </row>
    <row r="78" spans="2:17" ht="15.5" x14ac:dyDescent="0.35">
      <c r="C78" t="s">
        <v>20</v>
      </c>
      <c r="D78" s="5">
        <v>268149864505</v>
      </c>
      <c r="E78" s="5">
        <v>189775737527</v>
      </c>
      <c r="F78" s="5">
        <v>228893565635</v>
      </c>
      <c r="G78" s="5">
        <v>318967437341</v>
      </c>
      <c r="I78" s="5">
        <v>228893565635</v>
      </c>
      <c r="J78" s="5">
        <v>372089069098</v>
      </c>
      <c r="K78" s="5">
        <v>518029502195</v>
      </c>
      <c r="L78" s="5">
        <v>405037354431</v>
      </c>
      <c r="M78" s="5">
        <v>83004957650</v>
      </c>
      <c r="N78" s="5">
        <v>121408368032</v>
      </c>
      <c r="O78" s="5">
        <v>178303837789</v>
      </c>
      <c r="P78" s="5">
        <v>251446210669</v>
      </c>
      <c r="Q78" s="5">
        <v>18274576702</v>
      </c>
    </row>
    <row r="79" spans="2:17" ht="15.5" x14ac:dyDescent="0.35">
      <c r="C79" t="s">
        <v>484</v>
      </c>
    </row>
    <row r="80" spans="2:17" ht="15.5" x14ac:dyDescent="0.35">
      <c r="C80" t="s">
        <v>217</v>
      </c>
      <c r="D80" s="5">
        <v>59276151951</v>
      </c>
      <c r="E80" s="5">
        <v>92657926908</v>
      </c>
      <c r="F80" s="5">
        <v>43785663315</v>
      </c>
      <c r="G80" s="5">
        <v>42073394422</v>
      </c>
      <c r="I80" s="5">
        <v>43785663315</v>
      </c>
      <c r="J80" s="5">
        <v>69733397561</v>
      </c>
      <c r="K80" s="5">
        <v>36519191249</v>
      </c>
      <c r="L80" s="5">
        <v>52569643781</v>
      </c>
      <c r="M80" s="5">
        <v>68229068050</v>
      </c>
      <c r="N80" s="5">
        <v>22444583899</v>
      </c>
      <c r="O80" s="5">
        <v>70469004704</v>
      </c>
      <c r="P80" s="5">
        <v>52103224605</v>
      </c>
      <c r="Q80" s="5">
        <v>9954973879</v>
      </c>
    </row>
    <row r="81" spans="3:17" ht="15.5" x14ac:dyDescent="0.35">
      <c r="C81" t="s">
        <v>219</v>
      </c>
      <c r="D81" s="5">
        <v>25742499528</v>
      </c>
      <c r="E81" s="5">
        <v>23365276087</v>
      </c>
      <c r="F81" s="5">
        <v>20478080666</v>
      </c>
      <c r="G81" s="5">
        <v>27417930996</v>
      </c>
      <c r="I81" s="5">
        <v>20478080666</v>
      </c>
      <c r="J81" s="5">
        <v>20863420104</v>
      </c>
      <c r="K81" s="5">
        <v>10887141757</v>
      </c>
      <c r="L81" s="5">
        <v>6912008595</v>
      </c>
      <c r="M81" s="5">
        <v>4624855217</v>
      </c>
      <c r="N81" s="5">
        <v>2379694617</v>
      </c>
      <c r="O81" s="5">
        <v>2189212498</v>
      </c>
      <c r="P81" s="5">
        <v>1888350332</v>
      </c>
      <c r="Q81" s="5">
        <v>609106404</v>
      </c>
    </row>
    <row r="82" spans="3:17" ht="15.5" x14ac:dyDescent="0.35">
      <c r="C82" t="s">
        <v>218</v>
      </c>
    </row>
    <row r="83" spans="3:17" ht="15.5" x14ac:dyDescent="0.35">
      <c r="C83" t="s">
        <v>220</v>
      </c>
      <c r="D83" s="5">
        <v>59276151951</v>
      </c>
      <c r="E83" s="5">
        <v>92657926908</v>
      </c>
      <c r="F83" s="5">
        <v>43785663315</v>
      </c>
      <c r="G83" s="5">
        <v>42073394422</v>
      </c>
      <c r="I83" s="5">
        <v>43785663315</v>
      </c>
      <c r="J83" s="5">
        <v>69733397561</v>
      </c>
      <c r="K83" s="5">
        <v>36519191249</v>
      </c>
      <c r="L83" s="5">
        <v>52569643781</v>
      </c>
      <c r="M83" s="5">
        <v>68229068050</v>
      </c>
      <c r="N83" s="5">
        <v>22444583899</v>
      </c>
      <c r="O83" s="5">
        <v>70469004704</v>
      </c>
      <c r="P83" s="5">
        <v>52103224605</v>
      </c>
      <c r="Q83" s="5">
        <v>9954973879</v>
      </c>
    </row>
    <row r="84" spans="3:17" ht="15.5" x14ac:dyDescent="0.35">
      <c r="C84" t="s">
        <v>578</v>
      </c>
    </row>
    <row r="85" spans="3:17" ht="15.5" x14ac:dyDescent="0.35">
      <c r="C85" t="s">
        <v>579</v>
      </c>
    </row>
    <row r="86" spans="3:17" ht="15.5" x14ac:dyDescent="0.35">
      <c r="C86" t="s">
        <v>580</v>
      </c>
    </row>
    <row r="87" spans="3:17" ht="15.5" x14ac:dyDescent="0.35">
      <c r="C87" t="s">
        <v>110</v>
      </c>
      <c r="D87" s="5">
        <v>381176216</v>
      </c>
      <c r="E87" s="5">
        <v>401309626</v>
      </c>
      <c r="F87" s="5">
        <v>400374954</v>
      </c>
      <c r="G87" s="5">
        <v>476892140</v>
      </c>
      <c r="I87" s="5">
        <v>400374954</v>
      </c>
      <c r="J87" s="5">
        <v>4485367005</v>
      </c>
      <c r="L87" s="5">
        <v>104062404</v>
      </c>
      <c r="M87" s="5">
        <v>214325784</v>
      </c>
      <c r="N87" s="5">
        <v>1378569501</v>
      </c>
      <c r="O87" s="5">
        <v>901194748</v>
      </c>
      <c r="P87" s="5">
        <v>4965782244</v>
      </c>
      <c r="Q87" s="5">
        <v>56492156</v>
      </c>
    </row>
    <row r="88" spans="3:17" ht="15.5" x14ac:dyDescent="0.35">
      <c r="C88" t="s">
        <v>221</v>
      </c>
      <c r="D88" s="5">
        <v>381176216</v>
      </c>
      <c r="E88" s="5">
        <v>401309626</v>
      </c>
      <c r="F88" s="5">
        <v>400374954</v>
      </c>
      <c r="G88" s="5">
        <v>476892140</v>
      </c>
      <c r="I88" s="5">
        <v>400374954</v>
      </c>
      <c r="J88" s="5">
        <v>4485367005</v>
      </c>
      <c r="L88" s="5">
        <v>104062404</v>
      </c>
      <c r="M88" s="5">
        <v>214325784</v>
      </c>
      <c r="N88" s="5">
        <v>1378569501</v>
      </c>
      <c r="O88" s="5">
        <v>901194748</v>
      </c>
      <c r="P88" s="5">
        <v>4965782244</v>
      </c>
      <c r="Q88" s="5">
        <v>56492156</v>
      </c>
    </row>
    <row r="89" spans="3:17" ht="15.5" x14ac:dyDescent="0.35">
      <c r="C89" t="s">
        <v>222</v>
      </c>
      <c r="D89" s="5">
        <v>453558913164</v>
      </c>
      <c r="E89" s="5">
        <v>462164408637</v>
      </c>
      <c r="F89" s="5">
        <v>466704997491</v>
      </c>
      <c r="G89" s="5">
        <v>477797106191</v>
      </c>
      <c r="I89" s="5">
        <v>466704997491</v>
      </c>
      <c r="J89" s="5">
        <v>505070855255</v>
      </c>
    </row>
    <row r="90" spans="3:17" ht="15.5" x14ac:dyDescent="0.35">
      <c r="C90" t="s">
        <v>81</v>
      </c>
      <c r="D90" s="5">
        <v>-3477295211</v>
      </c>
      <c r="E90" s="5">
        <v>-3485414295</v>
      </c>
      <c r="F90" s="5">
        <v>-3495751784</v>
      </c>
      <c r="G90" s="5">
        <v>-2692004673</v>
      </c>
      <c r="I90" s="5">
        <v>-3495751784</v>
      </c>
      <c r="J90" s="5">
        <v>-3574328160</v>
      </c>
      <c r="K90" s="5">
        <v>-4474030762</v>
      </c>
      <c r="L90" s="5">
        <v>-237468840</v>
      </c>
      <c r="M90" s="5">
        <v>-25135355180</v>
      </c>
      <c r="N90" s="5">
        <v>-24691920500</v>
      </c>
      <c r="O90" s="5">
        <v>-196917750</v>
      </c>
      <c r="P90" s="5">
        <v>-165213000</v>
      </c>
      <c r="Q90" s="5">
        <v>6523629109</v>
      </c>
    </row>
    <row r="91" spans="3:17" ht="15.5" x14ac:dyDescent="0.35">
      <c r="C91" t="s">
        <v>223</v>
      </c>
      <c r="D91" s="5">
        <v>864174258842</v>
      </c>
      <c r="E91" s="5">
        <v>827805430081</v>
      </c>
      <c r="F91" s="5">
        <v>811071769543</v>
      </c>
      <c r="G91" s="5">
        <v>925371540131</v>
      </c>
      <c r="I91" s="5">
        <v>811071769543</v>
      </c>
      <c r="J91" s="5">
        <v>1047028353954</v>
      </c>
      <c r="K91" s="5">
        <v>628607515910</v>
      </c>
      <c r="L91" s="5">
        <v>504135102345</v>
      </c>
      <c r="M91" s="5">
        <v>184001472264</v>
      </c>
      <c r="N91" s="5">
        <v>190721688768</v>
      </c>
      <c r="O91" s="5">
        <v>285842664988</v>
      </c>
      <c r="P91" s="5">
        <v>330902727512</v>
      </c>
      <c r="Q91" s="5">
        <v>34875649094</v>
      </c>
    </row>
    <row r="92" spans="3:17" ht="15.5" x14ac:dyDescent="0.35">
      <c r="C92" t="s">
        <v>224</v>
      </c>
    </row>
    <row r="93" spans="3:17" ht="15.5" x14ac:dyDescent="0.35">
      <c r="C93" t="s">
        <v>342</v>
      </c>
      <c r="O93" s="5">
        <v>4288847108</v>
      </c>
    </row>
    <row r="94" spans="3:17" ht="15.5" x14ac:dyDescent="0.35">
      <c r="C94" t="s">
        <v>369</v>
      </c>
      <c r="N94" s="5">
        <v>26000000000</v>
      </c>
      <c r="O94" s="5">
        <v>31271178820</v>
      </c>
      <c r="P94" s="5">
        <v>15204880782</v>
      </c>
      <c r="Q94" s="5">
        <v>30064698846</v>
      </c>
    </row>
    <row r="95" spans="3:17" ht="15.5" x14ac:dyDescent="0.35">
      <c r="C95" t="s">
        <v>114</v>
      </c>
      <c r="D95" s="5">
        <v>123332119981</v>
      </c>
      <c r="E95" s="5">
        <v>124940717793</v>
      </c>
      <c r="F95" s="5">
        <v>124633805251</v>
      </c>
      <c r="G95" s="5">
        <v>164051315241</v>
      </c>
      <c r="I95" s="5">
        <v>124633805251</v>
      </c>
      <c r="J95" s="5">
        <v>128244527083</v>
      </c>
      <c r="K95" s="5">
        <v>4719767</v>
      </c>
      <c r="L95" s="5">
        <v>31292800</v>
      </c>
      <c r="M95" s="5">
        <v>6184420</v>
      </c>
      <c r="N95" s="5">
        <v>811216090</v>
      </c>
      <c r="O95" s="5">
        <v>479586250</v>
      </c>
      <c r="P95" s="5">
        <v>349753000</v>
      </c>
      <c r="Q95" s="5">
        <v>399440500</v>
      </c>
    </row>
    <row r="96" spans="3:17" ht="15.5" x14ac:dyDescent="0.35">
      <c r="C96" t="s">
        <v>107</v>
      </c>
      <c r="D96" s="5">
        <v>71517340155</v>
      </c>
      <c r="E96" s="5">
        <v>73049854587</v>
      </c>
      <c r="F96" s="5">
        <v>74582369019</v>
      </c>
      <c r="G96" s="5">
        <v>76114883451</v>
      </c>
      <c r="I96" s="5">
        <v>74582369019</v>
      </c>
      <c r="J96" s="5">
        <v>80712426747</v>
      </c>
      <c r="K96" s="5">
        <v>86842484475</v>
      </c>
      <c r="L96" s="5">
        <v>92972542202</v>
      </c>
      <c r="M96" s="5">
        <v>99102599930</v>
      </c>
      <c r="N96" s="5">
        <v>105232657657</v>
      </c>
      <c r="O96" s="5">
        <v>111362715385</v>
      </c>
      <c r="P96" s="5">
        <v>117492773111</v>
      </c>
    </row>
    <row r="97" spans="3:17" ht="15.5" x14ac:dyDescent="0.35">
      <c r="C97" t="s">
        <v>111</v>
      </c>
      <c r="D97" s="5">
        <v>857409258391</v>
      </c>
      <c r="E97" s="5">
        <v>863171336341</v>
      </c>
      <c r="F97" s="5">
        <v>869233270392</v>
      </c>
      <c r="G97" s="5">
        <v>935444569264</v>
      </c>
      <c r="I97" s="5">
        <v>869233270392</v>
      </c>
      <c r="J97" s="5">
        <v>929206303489</v>
      </c>
      <c r="K97" s="5">
        <v>693135992685</v>
      </c>
      <c r="L97" s="5">
        <v>713812662640</v>
      </c>
      <c r="M97" s="5">
        <v>752589438121</v>
      </c>
      <c r="N97" s="5">
        <v>765309628005</v>
      </c>
      <c r="O97" s="5">
        <v>770704421832</v>
      </c>
      <c r="P97" s="5">
        <v>714851306573</v>
      </c>
      <c r="Q97" s="5">
        <v>4222991793</v>
      </c>
    </row>
    <row r="98" spans="3:17" ht="15.5" x14ac:dyDescent="0.35">
      <c r="C98" t="s">
        <v>225</v>
      </c>
    </row>
    <row r="99" spans="3:17" ht="15.5" x14ac:dyDescent="0.35">
      <c r="C99" t="s">
        <v>113</v>
      </c>
      <c r="D99" s="5">
        <v>1082040570361</v>
      </c>
      <c r="E99" s="5">
        <v>1084321820362</v>
      </c>
      <c r="F99" s="5">
        <v>1086949341775</v>
      </c>
      <c r="G99" s="5">
        <v>1089366908230</v>
      </c>
      <c r="I99" s="5">
        <v>1086949341775</v>
      </c>
      <c r="J99" s="5">
        <v>1096619607595</v>
      </c>
      <c r="L99" s="5">
        <v>94930770</v>
      </c>
      <c r="M99" s="5">
        <v>193542239</v>
      </c>
      <c r="N99" s="5">
        <v>292153708</v>
      </c>
      <c r="O99" s="5">
        <v>272693020</v>
      </c>
    </row>
    <row r="100" spans="3:17" ht="15.5" x14ac:dyDescent="0.35">
      <c r="C100" t="s">
        <v>228</v>
      </c>
      <c r="D100" s="5">
        <v>2910275971896</v>
      </c>
      <c r="E100" s="5">
        <v>2932085007152</v>
      </c>
      <c r="F100" s="5">
        <v>2935065811064</v>
      </c>
      <c r="G100" s="5">
        <v>2928963897692</v>
      </c>
      <c r="I100" s="5">
        <v>2935065811064</v>
      </c>
      <c r="J100" s="5">
        <v>2890280231229</v>
      </c>
      <c r="K100" s="5">
        <v>1084295760787</v>
      </c>
      <c r="L100" s="5">
        <v>1111277244228</v>
      </c>
      <c r="M100" s="5">
        <v>1125713647860</v>
      </c>
      <c r="N100" s="5">
        <v>1162808301168</v>
      </c>
      <c r="O100" s="5">
        <v>1155193257134</v>
      </c>
      <c r="P100" s="5">
        <v>1049923227525</v>
      </c>
      <c r="Q100" s="5">
        <v>166508361422</v>
      </c>
    </row>
    <row r="101" spans="3:17" ht="15.5" x14ac:dyDescent="0.35">
      <c r="C101" t="s">
        <v>115</v>
      </c>
      <c r="D101" s="5">
        <v>3774450230738</v>
      </c>
      <c r="E101" s="5">
        <v>3759890437233</v>
      </c>
      <c r="F101" s="5">
        <v>3746137580607</v>
      </c>
      <c r="G101" s="5">
        <v>3854335437823</v>
      </c>
      <c r="I101" s="5">
        <v>3746137580607</v>
      </c>
      <c r="J101" s="5">
        <v>3937308585183</v>
      </c>
      <c r="K101" s="5">
        <v>1712903276697</v>
      </c>
      <c r="L101" s="5">
        <v>1615412346573</v>
      </c>
      <c r="M101" s="5">
        <v>1309715120124</v>
      </c>
      <c r="N101" s="5">
        <v>1353529989936</v>
      </c>
      <c r="O101" s="5">
        <v>1441035922122</v>
      </c>
      <c r="P101" s="5">
        <v>1380825955037</v>
      </c>
      <c r="Q101" s="5">
        <v>201384010516</v>
      </c>
    </row>
    <row r="102" spans="3:17" ht="15.5" x14ac:dyDescent="0.35">
      <c r="C102" t="s">
        <v>116</v>
      </c>
    </row>
    <row r="103" spans="3:17" ht="15.5" x14ac:dyDescent="0.35">
      <c r="C103" t="s">
        <v>117</v>
      </c>
    </row>
    <row r="104" spans="3:17" ht="15.5" x14ac:dyDescent="0.35">
      <c r="C104" t="s">
        <v>229</v>
      </c>
      <c r="D104" s="5">
        <v>562780976169</v>
      </c>
      <c r="E104" s="5">
        <v>542256460864</v>
      </c>
      <c r="F104" s="5">
        <v>538728344830</v>
      </c>
      <c r="G104" s="5">
        <v>383997089039</v>
      </c>
      <c r="I104" s="5">
        <v>538728344830</v>
      </c>
      <c r="J104" s="5">
        <v>470215576925</v>
      </c>
      <c r="K104" s="5">
        <v>63337921513</v>
      </c>
      <c r="L104" s="5">
        <v>68035800632</v>
      </c>
      <c r="M104" s="5">
        <v>41891954034</v>
      </c>
      <c r="N104" s="5">
        <v>18047048525</v>
      </c>
      <c r="O104" s="5">
        <v>22346446482</v>
      </c>
      <c r="P104" s="5">
        <v>35527012439</v>
      </c>
      <c r="Q104" s="5">
        <v>53454436872</v>
      </c>
    </row>
    <row r="105" spans="3:17" ht="15.5" x14ac:dyDescent="0.35">
      <c r="C105" t="s">
        <v>236</v>
      </c>
      <c r="D105" s="5">
        <v>389220000000</v>
      </c>
      <c r="E105" s="5">
        <v>389220000000</v>
      </c>
      <c r="F105" s="5">
        <v>389220000000</v>
      </c>
      <c r="G105" s="5">
        <v>224320000000</v>
      </c>
      <c r="I105" s="5">
        <v>389220000000</v>
      </c>
      <c r="J105" s="5">
        <v>224320000000</v>
      </c>
      <c r="Q105" s="5">
        <v>317491149</v>
      </c>
    </row>
    <row r="106" spans="3:17" ht="15.5" x14ac:dyDescent="0.35">
      <c r="C106" t="s">
        <v>230</v>
      </c>
    </row>
    <row r="107" spans="3:17" ht="15.5" x14ac:dyDescent="0.35">
      <c r="C107" t="s">
        <v>231</v>
      </c>
      <c r="D107" s="5">
        <v>60081531785</v>
      </c>
      <c r="E107" s="5">
        <v>50480819209</v>
      </c>
      <c r="F107" s="5">
        <v>59554537668</v>
      </c>
      <c r="G107" s="5">
        <v>80352504762</v>
      </c>
      <c r="I107" s="5">
        <v>59554537668</v>
      </c>
      <c r="J107" s="5">
        <v>77326008867</v>
      </c>
      <c r="K107" s="5">
        <v>3454805028</v>
      </c>
      <c r="L107" s="5">
        <v>7350563914</v>
      </c>
      <c r="M107" s="5">
        <v>3769630771</v>
      </c>
      <c r="N107" s="5">
        <v>4666115303</v>
      </c>
      <c r="O107" s="5">
        <v>5403118373</v>
      </c>
      <c r="P107" s="5">
        <v>3946052871</v>
      </c>
      <c r="Q107" s="5">
        <v>4366950035</v>
      </c>
    </row>
    <row r="108" spans="3:17" ht="15.5" x14ac:dyDescent="0.35">
      <c r="C108" t="s">
        <v>121</v>
      </c>
    </row>
    <row r="109" spans="3:17" ht="15.5" x14ac:dyDescent="0.35">
      <c r="C109" t="s">
        <v>232</v>
      </c>
      <c r="D109" s="5">
        <v>25742499528</v>
      </c>
      <c r="E109" s="5">
        <v>23365276087</v>
      </c>
      <c r="F109" s="5">
        <v>20478080666</v>
      </c>
      <c r="G109" s="5">
        <v>27417930996</v>
      </c>
      <c r="I109" s="5">
        <v>20478080666</v>
      </c>
      <c r="J109" s="5">
        <v>20863420104</v>
      </c>
      <c r="K109" s="5">
        <v>10887141757</v>
      </c>
      <c r="L109" s="5">
        <v>6912008595</v>
      </c>
      <c r="M109" s="5">
        <v>4624855217</v>
      </c>
      <c r="N109" s="5">
        <v>2379694617</v>
      </c>
      <c r="O109" s="5">
        <v>2189212498</v>
      </c>
      <c r="P109" s="5">
        <v>1888350332</v>
      </c>
      <c r="Q109" s="5">
        <v>609106404</v>
      </c>
    </row>
    <row r="110" spans="3:17" ht="15.5" x14ac:dyDescent="0.35">
      <c r="C110" t="s">
        <v>120</v>
      </c>
      <c r="D110" s="5">
        <v>36222769112</v>
      </c>
      <c r="E110" s="5">
        <v>30098111997</v>
      </c>
      <c r="F110" s="5">
        <v>32180801230</v>
      </c>
      <c r="G110" s="5">
        <v>9737003061</v>
      </c>
      <c r="I110" s="5">
        <v>32180801230</v>
      </c>
      <c r="J110" s="5">
        <v>24920542350</v>
      </c>
      <c r="K110" s="5">
        <v>67963927</v>
      </c>
      <c r="L110" s="5">
        <v>63110151</v>
      </c>
      <c r="M110" s="5">
        <v>45317933</v>
      </c>
      <c r="N110" s="5">
        <v>21034470</v>
      </c>
      <c r="O110" s="5">
        <v>76607428</v>
      </c>
      <c r="P110" s="5">
        <v>2474975479</v>
      </c>
      <c r="Q110" s="5">
        <v>20249526100</v>
      </c>
    </row>
    <row r="111" spans="3:17" ht="15.5" x14ac:dyDescent="0.35">
      <c r="C111" t="s">
        <v>233</v>
      </c>
      <c r="D111" s="5">
        <v>18197259014</v>
      </c>
      <c r="E111" s="5">
        <v>16368975530</v>
      </c>
      <c r="F111" s="5">
        <v>8731391674</v>
      </c>
      <c r="G111" s="5">
        <v>13549845799</v>
      </c>
      <c r="I111" s="5">
        <v>8731391674</v>
      </c>
      <c r="J111" s="5">
        <v>14061111652</v>
      </c>
      <c r="K111" s="5">
        <v>16545606329</v>
      </c>
      <c r="L111" s="5">
        <v>20687434707</v>
      </c>
      <c r="M111" s="5">
        <v>876189944</v>
      </c>
      <c r="N111" s="5">
        <v>2409072063</v>
      </c>
      <c r="O111" s="5">
        <v>2307340040</v>
      </c>
      <c r="P111" s="5">
        <v>11188329196</v>
      </c>
      <c r="Q111" s="5">
        <v>12855857301</v>
      </c>
    </row>
    <row r="112" spans="3:17" ht="15.5" x14ac:dyDescent="0.35">
      <c r="C112" t="s">
        <v>581</v>
      </c>
    </row>
    <row r="113" spans="3:17" ht="15.5" x14ac:dyDescent="0.35">
      <c r="C113" t="s">
        <v>237</v>
      </c>
      <c r="D113" s="5">
        <v>25728548068</v>
      </c>
      <c r="E113" s="5">
        <v>24500216936</v>
      </c>
      <c r="F113" s="5">
        <v>23254516132</v>
      </c>
      <c r="G113" s="5">
        <v>55472415878</v>
      </c>
      <c r="I113" s="5">
        <v>23254516132</v>
      </c>
      <c r="J113" s="5">
        <v>756069641297</v>
      </c>
      <c r="K113" s="5">
        <v>20320254741</v>
      </c>
      <c r="L113" s="5">
        <v>8567661942</v>
      </c>
      <c r="M113" s="5">
        <v>9604298925</v>
      </c>
      <c r="N113" s="5">
        <v>3949525541</v>
      </c>
      <c r="O113" s="5">
        <v>3864535870</v>
      </c>
      <c r="P113" s="5">
        <v>1399012000</v>
      </c>
      <c r="Q113" s="5">
        <v>1597762000</v>
      </c>
    </row>
    <row r="114" spans="3:17" ht="15.5" x14ac:dyDescent="0.35">
      <c r="C114" t="s">
        <v>238</v>
      </c>
      <c r="D114" s="5">
        <v>25728548068</v>
      </c>
      <c r="E114" s="5">
        <v>24500216936</v>
      </c>
      <c r="F114" s="5">
        <v>23254516132</v>
      </c>
      <c r="G114" s="5">
        <v>55472415878</v>
      </c>
      <c r="I114" s="5">
        <v>23254516132</v>
      </c>
      <c r="J114" s="5">
        <v>756069641297</v>
      </c>
      <c r="K114" s="5">
        <v>20320254741</v>
      </c>
      <c r="L114" s="5">
        <v>8567661942</v>
      </c>
      <c r="M114" s="5">
        <v>9604298925</v>
      </c>
      <c r="N114" s="5">
        <v>3949525541</v>
      </c>
      <c r="O114" s="5">
        <v>3864535870</v>
      </c>
      <c r="P114" s="5">
        <v>1399012000</v>
      </c>
      <c r="Q114" s="5">
        <v>1597762000</v>
      </c>
    </row>
    <row r="115" spans="3:17" ht="15.5" x14ac:dyDescent="0.35">
      <c r="C115" t="s">
        <v>485</v>
      </c>
      <c r="D115" s="5">
        <v>992889813</v>
      </c>
      <c r="E115" s="5">
        <v>992889813</v>
      </c>
      <c r="F115" s="5">
        <v>992889813</v>
      </c>
      <c r="G115" s="5">
        <v>992889813</v>
      </c>
      <c r="I115" s="5">
        <v>992889813</v>
      </c>
      <c r="J115" s="5">
        <v>992889813</v>
      </c>
      <c r="K115" s="5">
        <v>992889813</v>
      </c>
      <c r="L115" s="5">
        <v>992889813</v>
      </c>
      <c r="M115" s="5">
        <v>1107641812</v>
      </c>
      <c r="N115" s="5">
        <v>1817780541</v>
      </c>
      <c r="O115" s="5">
        <v>1946190870</v>
      </c>
    </row>
    <row r="116" spans="3:17" ht="15.5" x14ac:dyDescent="0.35">
      <c r="C116" t="s">
        <v>240</v>
      </c>
      <c r="G116" s="5">
        <v>25131841728</v>
      </c>
      <c r="J116" s="5">
        <v>22757852153</v>
      </c>
      <c r="K116" s="5">
        <v>16098172349</v>
      </c>
      <c r="L116" s="5">
        <v>4964440129</v>
      </c>
      <c r="M116" s="5">
        <v>5996388113</v>
      </c>
    </row>
    <row r="117" spans="3:17" ht="15.5" x14ac:dyDescent="0.35">
      <c r="C117" t="s">
        <v>128</v>
      </c>
      <c r="D117" s="5">
        <v>588509524237</v>
      </c>
      <c r="E117" s="5">
        <v>566756677800</v>
      </c>
      <c r="F117" s="5">
        <v>561982860962</v>
      </c>
      <c r="G117" s="5">
        <v>439469504917</v>
      </c>
      <c r="I117" s="5">
        <v>561982860962</v>
      </c>
      <c r="J117" s="5">
        <v>1226285218222</v>
      </c>
      <c r="K117" s="5">
        <v>83658176254</v>
      </c>
      <c r="L117" s="5">
        <v>76603462574</v>
      </c>
      <c r="M117" s="5">
        <v>51496252959</v>
      </c>
      <c r="N117" s="5">
        <v>21996574066</v>
      </c>
      <c r="O117" s="5">
        <v>26210982352</v>
      </c>
      <c r="P117" s="5">
        <v>36926024439</v>
      </c>
      <c r="Q117" s="5">
        <v>55052198872</v>
      </c>
    </row>
    <row r="118" spans="3:17" ht="15.5" x14ac:dyDescent="0.35">
      <c r="C118" t="s">
        <v>129</v>
      </c>
    </row>
    <row r="119" spans="3:17" ht="15.5" x14ac:dyDescent="0.35">
      <c r="C119" t="s">
        <v>130</v>
      </c>
      <c r="D119" s="5">
        <v>1088756675800</v>
      </c>
      <c r="E119" s="5">
        <v>1088756675800</v>
      </c>
      <c r="F119" s="5">
        <v>1088756675800</v>
      </c>
      <c r="G119" s="5">
        <v>1088756675800</v>
      </c>
      <c r="I119" s="5">
        <v>1088756675800</v>
      </c>
      <c r="J119" s="5">
        <v>989778796200</v>
      </c>
      <c r="K119" s="5">
        <v>951121700000</v>
      </c>
      <c r="L119" s="5">
        <v>951121700000</v>
      </c>
      <c r="M119" s="5">
        <v>951121700000</v>
      </c>
      <c r="N119" s="5">
        <v>951121700000</v>
      </c>
      <c r="O119" s="5">
        <v>951121700000</v>
      </c>
      <c r="P119" s="5">
        <v>951121700000</v>
      </c>
      <c r="Q119" s="5">
        <v>10500000000</v>
      </c>
    </row>
    <row r="120" spans="3:17" ht="15.5" x14ac:dyDescent="0.35">
      <c r="C120" t="s">
        <v>131</v>
      </c>
      <c r="D120" s="5">
        <v>2046685919617</v>
      </c>
      <c r="E120" s="5">
        <v>2046685919617</v>
      </c>
      <c r="F120" s="5">
        <v>2046685919617</v>
      </c>
      <c r="G120" s="5">
        <v>2046685919617</v>
      </c>
      <c r="I120" s="5">
        <v>2046685919617</v>
      </c>
      <c r="J120" s="5">
        <v>1359045514857</v>
      </c>
      <c r="K120" s="5">
        <v>253271580443</v>
      </c>
      <c r="L120" s="5">
        <v>253271580443</v>
      </c>
      <c r="M120" s="5">
        <v>153685174076</v>
      </c>
      <c r="N120" s="5">
        <v>153685174076</v>
      </c>
      <c r="O120" s="5">
        <v>153685174076</v>
      </c>
      <c r="P120" s="5">
        <v>153685174076</v>
      </c>
      <c r="Q120" s="5">
        <v>100000000</v>
      </c>
    </row>
    <row r="121" spans="3:17" ht="15.5" x14ac:dyDescent="0.35">
      <c r="C121" t="s">
        <v>132</v>
      </c>
      <c r="D121" s="5">
        <v>-17608211693</v>
      </c>
      <c r="E121" s="5">
        <v>-15595666689</v>
      </c>
      <c r="F121" s="5">
        <v>-28249032624</v>
      </c>
      <c r="G121" s="5">
        <v>160688855236</v>
      </c>
      <c r="I121" s="5">
        <v>-28249032624</v>
      </c>
      <c r="J121" s="5">
        <v>227236830458</v>
      </c>
      <c r="K121" s="5">
        <v>429551635434</v>
      </c>
      <c r="L121" s="5">
        <v>332913911581</v>
      </c>
      <c r="M121" s="5">
        <v>172925114449</v>
      </c>
      <c r="N121" s="5">
        <v>242261884103</v>
      </c>
      <c r="O121" s="5">
        <v>299221868927</v>
      </c>
      <c r="P121" s="5">
        <v>238257250182</v>
      </c>
      <c r="Q121" s="5">
        <v>129208182534</v>
      </c>
    </row>
    <row r="122" spans="3:17" ht="15.5" x14ac:dyDescent="0.35">
      <c r="C122" t="s">
        <v>133</v>
      </c>
      <c r="D122" s="5">
        <v>22100000000</v>
      </c>
      <c r="E122" s="5">
        <v>22100000000</v>
      </c>
      <c r="F122" s="5">
        <v>22100000000</v>
      </c>
      <c r="G122" s="5">
        <v>22100000000</v>
      </c>
      <c r="I122" s="5">
        <v>22100000000</v>
      </c>
      <c r="J122" s="5">
        <v>22100000000</v>
      </c>
      <c r="K122" s="5">
        <v>17100000000</v>
      </c>
      <c r="L122" s="5">
        <v>17100000000</v>
      </c>
      <c r="M122" s="5">
        <v>17100000000</v>
      </c>
      <c r="N122" s="5">
        <v>12100000000</v>
      </c>
      <c r="O122" s="5">
        <v>7100000000</v>
      </c>
      <c r="P122" s="5">
        <v>2100000000</v>
      </c>
      <c r="Q122" s="5">
        <v>2100000000</v>
      </c>
    </row>
    <row r="123" spans="3:17" ht="15.5" x14ac:dyDescent="0.35">
      <c r="C123" t="s">
        <v>134</v>
      </c>
      <c r="D123" s="5">
        <v>-39708211693</v>
      </c>
      <c r="E123" s="5">
        <v>-37695666689</v>
      </c>
      <c r="F123" s="5">
        <v>-50349032624</v>
      </c>
      <c r="G123" s="5">
        <v>138588855236</v>
      </c>
      <c r="I123" s="5">
        <v>-50349032624</v>
      </c>
      <c r="J123" s="5">
        <v>205136830458</v>
      </c>
      <c r="K123" s="5">
        <v>412451635434</v>
      </c>
      <c r="L123" s="5">
        <v>315813911581</v>
      </c>
      <c r="M123" s="5">
        <v>155825114449</v>
      </c>
      <c r="N123" s="5">
        <v>230161884103</v>
      </c>
      <c r="O123" s="5">
        <v>292121868927</v>
      </c>
      <c r="P123" s="5">
        <v>236157250182</v>
      </c>
      <c r="Q123" s="5">
        <v>127108182534</v>
      </c>
    </row>
    <row r="124" spans="3:17" ht="15.5" x14ac:dyDescent="0.35">
      <c r="C124" t="s">
        <v>135</v>
      </c>
      <c r="D124" s="5">
        <v>-17608211693</v>
      </c>
      <c r="E124" s="5">
        <v>-15595666689</v>
      </c>
      <c r="F124" s="5">
        <v>-28249032624</v>
      </c>
      <c r="G124" s="5">
        <v>160688855236</v>
      </c>
      <c r="I124" s="5">
        <v>-28249032624</v>
      </c>
      <c r="J124" s="5">
        <v>227236830458</v>
      </c>
      <c r="K124" s="5">
        <v>429551635434</v>
      </c>
      <c r="L124" s="5">
        <v>332913911581</v>
      </c>
      <c r="M124" s="5">
        <v>172925114449</v>
      </c>
      <c r="N124" s="5">
        <v>242261884103</v>
      </c>
      <c r="O124" s="5">
        <v>299221868927</v>
      </c>
      <c r="P124" s="5">
        <v>238257250182</v>
      </c>
      <c r="Q124" s="5">
        <v>129208182534</v>
      </c>
    </row>
    <row r="125" spans="3:17" ht="15.5" x14ac:dyDescent="0.35">
      <c r="C125" t="s">
        <v>136</v>
      </c>
      <c r="D125" s="5">
        <v>71583617989</v>
      </c>
      <c r="E125" s="5">
        <v>76772245001</v>
      </c>
      <c r="F125" s="5">
        <v>80456908636</v>
      </c>
      <c r="G125" s="5">
        <v>121426486926</v>
      </c>
      <c r="I125" s="5">
        <v>80456908636</v>
      </c>
      <c r="J125" s="5">
        <v>138536553603</v>
      </c>
      <c r="K125" s="5">
        <v>-225784676</v>
      </c>
      <c r="L125" s="5">
        <v>1739160815</v>
      </c>
      <c r="M125" s="5">
        <v>5622233819</v>
      </c>
      <c r="N125" s="5">
        <v>9156578191</v>
      </c>
      <c r="O125" s="5">
        <v>10993114519</v>
      </c>
      <c r="P125" s="5">
        <v>1001019339</v>
      </c>
    </row>
    <row r="126" spans="3:17" ht="15.5" x14ac:dyDescent="0.35">
      <c r="C126" t="s">
        <v>10</v>
      </c>
      <c r="D126" s="5">
        <v>3185940706502</v>
      </c>
      <c r="E126" s="5">
        <v>3193133759434</v>
      </c>
      <c r="F126" s="5">
        <v>3184154719645</v>
      </c>
      <c r="G126" s="5">
        <v>3414865932906</v>
      </c>
      <c r="I126" s="5">
        <v>3184154719645</v>
      </c>
      <c r="J126" s="5">
        <v>2711023366958</v>
      </c>
      <c r="K126" s="5">
        <v>1629245100439</v>
      </c>
      <c r="L126" s="5">
        <v>1538808883999</v>
      </c>
      <c r="M126" s="5">
        <v>1258218867164</v>
      </c>
      <c r="N126" s="5">
        <v>1331533415870</v>
      </c>
      <c r="O126" s="5">
        <v>1414824939772</v>
      </c>
      <c r="P126" s="5">
        <v>1343899930597</v>
      </c>
      <c r="Q126" s="5">
        <v>146331811643</v>
      </c>
    </row>
    <row r="127" spans="3:17" ht="15.5" x14ac:dyDescent="0.35">
      <c r="C127" t="s">
        <v>137</v>
      </c>
      <c r="D127" s="5">
        <v>3774450230739</v>
      </c>
      <c r="E127" s="5">
        <v>3759890437234</v>
      </c>
      <c r="F127" s="5">
        <v>3746137580607</v>
      </c>
      <c r="G127" s="5">
        <v>3854335437823</v>
      </c>
      <c r="I127" s="5">
        <v>3746137580607</v>
      </c>
      <c r="J127" s="5">
        <v>3937308585180</v>
      </c>
      <c r="K127" s="5">
        <v>1712903276693</v>
      </c>
      <c r="L127" s="5">
        <v>1615412346573</v>
      </c>
      <c r="M127" s="5">
        <v>1309715120123</v>
      </c>
      <c r="N127" s="5">
        <v>1353529989936</v>
      </c>
      <c r="O127" s="5">
        <v>1441035922124</v>
      </c>
      <c r="P127" s="5">
        <v>1380825955036</v>
      </c>
      <c r="Q127" s="5">
        <v>201384010515</v>
      </c>
    </row>
    <row r="128" spans="3:17" ht="15.5" x14ac:dyDescent="0.35">
      <c r="C128" t="s">
        <v>138</v>
      </c>
      <c r="D128" s="5">
        <v>9897787962</v>
      </c>
      <c r="E128" s="5">
        <v>9897787962</v>
      </c>
      <c r="F128" s="5">
        <v>9897787962</v>
      </c>
      <c r="G128" s="5">
        <v>9897787962</v>
      </c>
      <c r="I128" s="5">
        <v>9897787962</v>
      </c>
      <c r="J128" s="5">
        <v>9897787962</v>
      </c>
      <c r="K128" s="5">
        <v>9511217000</v>
      </c>
      <c r="L128" s="5">
        <v>9511217000</v>
      </c>
      <c r="M128" s="5">
        <v>9511217000</v>
      </c>
      <c r="N128" s="5">
        <v>9511217000</v>
      </c>
      <c r="O128" s="5">
        <v>9511217000</v>
      </c>
      <c r="P128" s="5">
        <v>9511217000</v>
      </c>
      <c r="Q128" s="5">
        <v>10500</v>
      </c>
    </row>
    <row r="130" spans="2:17" ht="15.5" x14ac:dyDescent="0.35">
      <c r="B130" t="s">
        <v>139</v>
      </c>
      <c r="C130" t="s">
        <v>140</v>
      </c>
      <c r="D130" s="5">
        <v>79097145153</v>
      </c>
      <c r="E130" s="5">
        <v>-37558713520</v>
      </c>
      <c r="F130" s="5">
        <v>-104732072474</v>
      </c>
      <c r="G130" s="5">
        <v>-46822450972</v>
      </c>
      <c r="I130" s="5">
        <v>-147504450567</v>
      </c>
      <c r="J130" s="5">
        <v>-89533613442</v>
      </c>
      <c r="K130" s="5">
        <v>121484796678</v>
      </c>
      <c r="L130" s="5">
        <v>188104151992</v>
      </c>
      <c r="M130" s="5">
        <v>51800043740</v>
      </c>
      <c r="N130" s="5">
        <v>-20263056953</v>
      </c>
      <c r="O130" s="5">
        <v>4966023673</v>
      </c>
      <c r="P130" s="5">
        <v>-2216667356</v>
      </c>
      <c r="Q130" s="5">
        <v>51889476226</v>
      </c>
    </row>
    <row r="131" spans="2:17" ht="15.5" x14ac:dyDescent="0.35">
      <c r="C131" t="s">
        <v>241</v>
      </c>
      <c r="D131" s="5">
        <v>99557228173</v>
      </c>
      <c r="E131" s="5">
        <v>199564156616</v>
      </c>
      <c r="F131" s="5">
        <v>88220180574</v>
      </c>
      <c r="G131" s="5">
        <v>111293044391</v>
      </c>
      <c r="I131" s="5">
        <v>521995075974</v>
      </c>
      <c r="J131" s="5">
        <v>466280865877</v>
      </c>
      <c r="K131" s="5">
        <v>384955271496</v>
      </c>
      <c r="L131" s="5">
        <v>451727386137</v>
      </c>
      <c r="M131" s="5">
        <v>231621331073</v>
      </c>
      <c r="N131" s="5">
        <v>165035602219</v>
      </c>
      <c r="O131" s="5">
        <v>228221466807</v>
      </c>
      <c r="P131" s="5">
        <v>252753646366</v>
      </c>
      <c r="Q131" s="5">
        <v>159578013687</v>
      </c>
    </row>
    <row r="132" spans="2:17" ht="15.5" x14ac:dyDescent="0.35">
      <c r="C132" t="s">
        <v>582</v>
      </c>
      <c r="D132" s="5">
        <v>-14104720967</v>
      </c>
      <c r="E132" s="5">
        <v>-238364559916</v>
      </c>
      <c r="F132" s="5">
        <v>-166298434945</v>
      </c>
      <c r="G132" s="5">
        <v>-150543257093</v>
      </c>
      <c r="I132" s="5">
        <v>-627431378232</v>
      </c>
      <c r="J132" s="5">
        <v>-550717372256</v>
      </c>
      <c r="K132" s="5">
        <v>-233708294762</v>
      </c>
      <c r="L132" s="5">
        <v>-240921793629</v>
      </c>
      <c r="M132" s="5">
        <v>-160972970679</v>
      </c>
      <c r="N132" s="5">
        <v>-188494184809</v>
      </c>
      <c r="O132" s="5">
        <v>-227059933730</v>
      </c>
      <c r="P132" s="5">
        <v>-229311833151</v>
      </c>
      <c r="Q132" s="5">
        <v>-103776785130</v>
      </c>
    </row>
    <row r="133" spans="2:17" ht="15.5" x14ac:dyDescent="0.35">
      <c r="C133" t="s">
        <v>384</v>
      </c>
      <c r="D133" s="5">
        <v>-4816190588</v>
      </c>
      <c r="E133" s="5">
        <v>2428784566</v>
      </c>
      <c r="F133" s="5">
        <v>-973003025</v>
      </c>
      <c r="G133" s="5">
        <v>-641828999</v>
      </c>
      <c r="I133" s="5">
        <v>-3049434391</v>
      </c>
      <c r="J133" s="5">
        <v>19201447696</v>
      </c>
      <c r="K133" s="5">
        <v>12144676730</v>
      </c>
      <c r="L133" s="5">
        <v>4935642687</v>
      </c>
      <c r="M133" s="5">
        <v>-414305939</v>
      </c>
      <c r="N133" s="5">
        <v>-343446303</v>
      </c>
      <c r="O133" s="5">
        <v>-379345423</v>
      </c>
      <c r="P133" s="5">
        <v>-10542640</v>
      </c>
    </row>
    <row r="134" spans="2:17" ht="15.5" x14ac:dyDescent="0.35">
      <c r="C134" t="s">
        <v>583</v>
      </c>
      <c r="D134" s="5">
        <v>5946164264</v>
      </c>
      <c r="E134" s="5">
        <v>-1187094786</v>
      </c>
      <c r="F134" s="5">
        <v>3955804882</v>
      </c>
      <c r="G134" s="5">
        <v>3978223092</v>
      </c>
      <c r="I134" s="5">
        <v>13901030684</v>
      </c>
      <c r="M134" s="5">
        <v>3308038599</v>
      </c>
      <c r="N134" s="5">
        <v>7333645900</v>
      </c>
      <c r="O134" s="5">
        <v>10206669328</v>
      </c>
      <c r="P134" s="5">
        <v>4454558356</v>
      </c>
      <c r="Q134" s="5">
        <v>37683178</v>
      </c>
    </row>
    <row r="135" spans="2:17" ht="15.5" x14ac:dyDescent="0.35">
      <c r="C135" t="s">
        <v>148</v>
      </c>
      <c r="D135" s="5">
        <v>-7485335729</v>
      </c>
      <c r="F135" s="5">
        <v>-3673022590</v>
      </c>
      <c r="G135" s="5">
        <v>124868224</v>
      </c>
      <c r="I135" s="5">
        <v>-11955928333</v>
      </c>
      <c r="J135" s="5">
        <v>-24298554759</v>
      </c>
      <c r="K135" s="5">
        <v>-19431667894</v>
      </c>
      <c r="L135" s="5">
        <v>-29960235982</v>
      </c>
      <c r="M135" s="5">
        <v>-9182021019</v>
      </c>
      <c r="N135" s="5">
        <v>-3794673960</v>
      </c>
      <c r="O135" s="5">
        <v>-6022833309</v>
      </c>
      <c r="P135" s="5">
        <v>-30102496287</v>
      </c>
      <c r="Q135" s="5">
        <v>-3949435509</v>
      </c>
    </row>
    <row r="136" spans="2:17" ht="15.5" x14ac:dyDescent="0.35">
      <c r="C136" t="s">
        <v>584</v>
      </c>
    </row>
    <row r="137" spans="2:17" ht="15.5" x14ac:dyDescent="0.35">
      <c r="C137" t="s">
        <v>585</v>
      </c>
      <c r="F137" s="5">
        <v>-25963597370</v>
      </c>
      <c r="G137" s="5">
        <v>-11033500587</v>
      </c>
      <c r="I137" s="5">
        <v>-40963816269</v>
      </c>
      <c r="K137" s="5">
        <v>-22475188892</v>
      </c>
      <c r="L137" s="5">
        <v>2323152779</v>
      </c>
      <c r="M137" s="5">
        <v>-12560028295</v>
      </c>
    </row>
    <row r="138" spans="2:17" ht="15.5" x14ac:dyDescent="0.35">
      <c r="C138" t="s">
        <v>149</v>
      </c>
      <c r="D138" s="5">
        <v>-684295234</v>
      </c>
      <c r="E138" s="5">
        <v>-669558053</v>
      </c>
      <c r="F138" s="5">
        <v>-2616483527</v>
      </c>
      <c r="G138" s="5">
        <v>103275248319</v>
      </c>
      <c r="I138" s="5">
        <v>24177033482</v>
      </c>
      <c r="J138" s="5">
        <v>1599894992767</v>
      </c>
      <c r="L138" s="5">
        <v>123919989268</v>
      </c>
      <c r="M138" s="5">
        <v>-103717401329</v>
      </c>
      <c r="N138" s="5">
        <v>-24576745229</v>
      </c>
      <c r="O138" s="5">
        <v>1946190870</v>
      </c>
      <c r="P138" s="5">
        <v>534031518064</v>
      </c>
      <c r="Q138" s="5">
        <v>-14903734536</v>
      </c>
    </row>
    <row r="139" spans="2:17" ht="15.5" x14ac:dyDescent="0.35">
      <c r="C139" t="s">
        <v>150</v>
      </c>
      <c r="D139" s="5">
        <v>-38722942</v>
      </c>
      <c r="E139" s="5">
        <v>-889556533</v>
      </c>
      <c r="F139" s="5">
        <v>17274684296</v>
      </c>
      <c r="G139" s="5">
        <v>-3116366393</v>
      </c>
      <c r="I139" s="5">
        <v>-19868086376</v>
      </c>
      <c r="J139" s="5">
        <v>-1656301812422</v>
      </c>
      <c r="K139" s="5">
        <v>-8492648913</v>
      </c>
      <c r="L139" s="5">
        <v>10008255522</v>
      </c>
      <c r="M139" s="5">
        <v>13513947206</v>
      </c>
      <c r="N139" s="5">
        <v>-12055667576</v>
      </c>
      <c r="O139" s="5">
        <v>-80054587421</v>
      </c>
      <c r="P139" s="5">
        <v>-298325725593</v>
      </c>
      <c r="Q139" s="5">
        <v>-20394453215</v>
      </c>
    </row>
    <row r="140" spans="2:17" ht="15.5" x14ac:dyDescent="0.35">
      <c r="C140" t="s">
        <v>586</v>
      </c>
      <c r="P140" s="5">
        <v>-198465000000</v>
      </c>
    </row>
    <row r="141" spans="2:17" ht="15.5" x14ac:dyDescent="0.35">
      <c r="C141" t="s">
        <v>106</v>
      </c>
      <c r="O141" s="5">
        <v>5000000000</v>
      </c>
    </row>
    <row r="142" spans="2:17" ht="15.5" x14ac:dyDescent="0.35">
      <c r="C142" t="s">
        <v>587</v>
      </c>
    </row>
    <row r="143" spans="2:17" ht="15.5" x14ac:dyDescent="0.35">
      <c r="C143" t="s">
        <v>588</v>
      </c>
      <c r="N143" s="5">
        <v>1622132777</v>
      </c>
    </row>
    <row r="144" spans="2:17" ht="15.5" x14ac:dyDescent="0.35">
      <c r="C144" t="s">
        <v>589</v>
      </c>
    </row>
    <row r="145" spans="3:17" ht="15.5" x14ac:dyDescent="0.35">
      <c r="C145" t="s">
        <v>158</v>
      </c>
      <c r="D145" s="5">
        <v>-470198173</v>
      </c>
      <c r="E145" s="5">
        <v>-905772750</v>
      </c>
      <c r="F145" s="5">
        <v>6267091474</v>
      </c>
      <c r="G145" s="5">
        <v>-2709676911</v>
      </c>
      <c r="I145" s="5">
        <v>-36898817193</v>
      </c>
      <c r="J145" s="5">
        <v>-57558783320</v>
      </c>
      <c r="K145" s="5">
        <v>-6194132713</v>
      </c>
      <c r="L145" s="5">
        <v>-8666744478</v>
      </c>
      <c r="M145" s="5">
        <v>-13895552794</v>
      </c>
      <c r="N145" s="5">
        <v>-19475739496</v>
      </c>
      <c r="O145" s="5">
        <v>-69189434701</v>
      </c>
      <c r="P145" s="5">
        <v>-101819225593</v>
      </c>
      <c r="Q145" s="5">
        <v>-1073598966</v>
      </c>
    </row>
    <row r="146" spans="3:17" ht="15.5" x14ac:dyDescent="0.35">
      <c r="C146" t="s">
        <v>590</v>
      </c>
      <c r="J146" s="5">
        <v>-15000000000</v>
      </c>
      <c r="K146" s="5">
        <v>-4837516200</v>
      </c>
    </row>
    <row r="147" spans="3:17" ht="15.5" x14ac:dyDescent="0.35">
      <c r="C147" t="s">
        <v>332</v>
      </c>
      <c r="D147" s="5">
        <v>431475231</v>
      </c>
      <c r="E147" s="5">
        <v>16216217</v>
      </c>
      <c r="F147" s="5">
        <v>-494681081</v>
      </c>
      <c r="G147" s="5">
        <v>720720722</v>
      </c>
      <c r="I147" s="5">
        <v>6867717118</v>
      </c>
      <c r="J147" s="5">
        <v>73394758241</v>
      </c>
      <c r="K147" s="5">
        <v>2539000000</v>
      </c>
      <c r="L147" s="5">
        <v>18675000000</v>
      </c>
      <c r="M147" s="5">
        <v>1409500000</v>
      </c>
      <c r="N147" s="5">
        <v>557000000</v>
      </c>
      <c r="O147" s="5">
        <v>565455491</v>
      </c>
      <c r="P147" s="5">
        <v>1958500000</v>
      </c>
      <c r="Q147" s="5">
        <v>1404999997</v>
      </c>
    </row>
    <row r="148" spans="3:17" ht="15.5" x14ac:dyDescent="0.35">
      <c r="C148" t="s">
        <v>532</v>
      </c>
      <c r="F148" s="5">
        <v>1339260204</v>
      </c>
      <c r="G148" s="5">
        <v>-1127410204</v>
      </c>
      <c r="J148" s="5">
        <v>-1290769030</v>
      </c>
    </row>
    <row r="149" spans="3:17" ht="15.5" x14ac:dyDescent="0.35">
      <c r="C149" t="s">
        <v>591</v>
      </c>
      <c r="F149" s="5">
        <v>10163013699</v>
      </c>
      <c r="I149" s="5">
        <v>10163013699</v>
      </c>
    </row>
    <row r="150" spans="3:17" ht="15.5" x14ac:dyDescent="0.35">
      <c r="C150" t="s">
        <v>424</v>
      </c>
      <c r="N150" s="5">
        <v>-19460688</v>
      </c>
      <c r="O150" s="5">
        <v>-272693020</v>
      </c>
    </row>
    <row r="151" spans="3:17" ht="15.5" x14ac:dyDescent="0.35">
      <c r="C151" t="s">
        <v>592</v>
      </c>
      <c r="O151" s="5">
        <v>-16066298038</v>
      </c>
    </row>
    <row r="152" spans="3:17" ht="15.5" x14ac:dyDescent="0.35">
      <c r="C152" t="s">
        <v>593</v>
      </c>
      <c r="M152" s="5">
        <v>26000000000</v>
      </c>
      <c r="N152" s="5">
        <v>5271178820</v>
      </c>
    </row>
    <row r="153" spans="3:17" ht="15.5" x14ac:dyDescent="0.35">
      <c r="C153" t="s">
        <v>594</v>
      </c>
      <c r="Q153" s="5">
        <v>-20725854246</v>
      </c>
    </row>
    <row r="154" spans="3:17" ht="15.5" x14ac:dyDescent="0.35">
      <c r="C154" t="s">
        <v>595</v>
      </c>
      <c r="N154" s="5">
        <v>-10778989</v>
      </c>
      <c r="O154" s="5">
        <v>-91617153</v>
      </c>
    </row>
    <row r="155" spans="3:17" ht="15.5" x14ac:dyDescent="0.35">
      <c r="C155" t="s">
        <v>161</v>
      </c>
      <c r="D155" s="5">
        <v>-684295234</v>
      </c>
      <c r="E155" s="5">
        <v>-669558053</v>
      </c>
      <c r="F155" s="5">
        <v>-2616483527</v>
      </c>
      <c r="G155" s="5">
        <v>103275248319</v>
      </c>
      <c r="I155" s="5">
        <v>24177033482</v>
      </c>
      <c r="J155" s="5">
        <v>1599894992767</v>
      </c>
      <c r="L155" s="5">
        <v>123919989268</v>
      </c>
      <c r="M155" s="5">
        <v>-103717401329</v>
      </c>
      <c r="N155" s="5">
        <v>-24576745229</v>
      </c>
      <c r="O155" s="5">
        <v>1946190870</v>
      </c>
      <c r="P155" s="5">
        <v>534031518064</v>
      </c>
      <c r="Q155" s="5">
        <v>-14903734536</v>
      </c>
    </row>
    <row r="156" spans="3:17" ht="15.5" x14ac:dyDescent="0.35">
      <c r="C156" t="s">
        <v>553</v>
      </c>
      <c r="P156" s="5">
        <v>493971700000</v>
      </c>
    </row>
    <row r="157" spans="3:17" ht="15.5" x14ac:dyDescent="0.35">
      <c r="C157" t="s">
        <v>274</v>
      </c>
      <c r="G157" s="5">
        <v>791823036800</v>
      </c>
      <c r="I157" s="5">
        <v>791823036800</v>
      </c>
      <c r="J157" s="5">
        <v>1144431030614</v>
      </c>
    </row>
    <row r="158" spans="3:17" ht="15.5" x14ac:dyDescent="0.35">
      <c r="C158" t="s">
        <v>596</v>
      </c>
      <c r="G158" s="5">
        <v>-5204752440</v>
      </c>
      <c r="I158" s="5">
        <v>-5204752440</v>
      </c>
    </row>
    <row r="159" spans="3:17" ht="15.5" x14ac:dyDescent="0.35">
      <c r="C159" t="s">
        <v>597</v>
      </c>
      <c r="F159" s="5">
        <v>164900000000</v>
      </c>
      <c r="I159" s="5">
        <v>164900000000</v>
      </c>
      <c r="J159" s="5">
        <v>1019070000000</v>
      </c>
    </row>
    <row r="160" spans="3:17" ht="15.5" x14ac:dyDescent="0.35">
      <c r="C160" t="s">
        <v>598</v>
      </c>
      <c r="F160" s="5">
        <v>-18630137</v>
      </c>
      <c r="G160" s="5">
        <v>-4995214584</v>
      </c>
      <c r="I160" s="5">
        <v>-40780036040</v>
      </c>
      <c r="J160" s="5">
        <v>-11860362847</v>
      </c>
    </row>
    <row r="161" spans="2:17" ht="15.5" x14ac:dyDescent="0.35">
      <c r="C161" t="s">
        <v>551</v>
      </c>
      <c r="G161" s="5">
        <v>-741550000000</v>
      </c>
      <c r="I161" s="5">
        <v>-781450000000</v>
      </c>
      <c r="J161" s="5">
        <v>-13300000000</v>
      </c>
    </row>
    <row r="162" spans="2:17" ht="15.5" x14ac:dyDescent="0.35">
      <c r="C162" t="s">
        <v>451</v>
      </c>
    </row>
    <row r="163" spans="2:17" ht="15.5" x14ac:dyDescent="0.35">
      <c r="C163" t="s">
        <v>435</v>
      </c>
      <c r="O163" s="5">
        <v>1946190870</v>
      </c>
      <c r="P163" s="5">
        <v>14859818064</v>
      </c>
    </row>
    <row r="164" spans="2:17" ht="15.5" x14ac:dyDescent="0.35">
      <c r="C164" t="s">
        <v>279</v>
      </c>
      <c r="L164" s="5">
        <v>-114751999</v>
      </c>
      <c r="M164" s="5">
        <v>-710138729</v>
      </c>
      <c r="N164" s="5">
        <v>-128410329</v>
      </c>
    </row>
    <row r="165" spans="2:17" ht="15.5" x14ac:dyDescent="0.35">
      <c r="C165" t="s">
        <v>599</v>
      </c>
      <c r="P165" s="5">
        <v>25000000000</v>
      </c>
    </row>
    <row r="166" spans="2:17" ht="15.5" x14ac:dyDescent="0.35">
      <c r="C166" t="s">
        <v>600</v>
      </c>
      <c r="D166" s="5">
        <v>-684295234</v>
      </c>
      <c r="E166" s="5">
        <v>-669558053</v>
      </c>
      <c r="F166" s="5">
        <v>-167497853390</v>
      </c>
      <c r="G166" s="5">
        <v>63202178543</v>
      </c>
      <c r="I166" s="5">
        <v>-105111214838</v>
      </c>
      <c r="J166" s="5">
        <v>-288594000000</v>
      </c>
      <c r="P166" s="5">
        <v>200000000</v>
      </c>
      <c r="Q166" s="5">
        <v>96265464</v>
      </c>
    </row>
    <row r="167" spans="2:17" ht="15.5" x14ac:dyDescent="0.35">
      <c r="C167" t="s">
        <v>601</v>
      </c>
      <c r="J167" s="5">
        <v>-12071250000</v>
      </c>
    </row>
    <row r="168" spans="2:17" ht="15.5" x14ac:dyDescent="0.35">
      <c r="C168" t="s">
        <v>602</v>
      </c>
      <c r="L168" s="5">
        <v>124034741267</v>
      </c>
      <c r="N168" s="5">
        <v>-24448334900</v>
      </c>
    </row>
    <row r="169" spans="2:17" ht="15.5" x14ac:dyDescent="0.35">
      <c r="C169" t="s">
        <v>162</v>
      </c>
      <c r="J169" s="5">
        <v>-237780425000</v>
      </c>
      <c r="M169" s="5">
        <v>-103007262600</v>
      </c>
      <c r="Q169" s="5">
        <v>-15000000000</v>
      </c>
    </row>
    <row r="170" spans="2:17" ht="15.5" x14ac:dyDescent="0.35">
      <c r="C170" t="s">
        <v>173</v>
      </c>
      <c r="D170" s="5">
        <v>78374126977</v>
      </c>
      <c r="E170" s="5">
        <v>-39117828106</v>
      </c>
      <c r="F170" s="5">
        <v>-90073871705</v>
      </c>
      <c r="G170" s="5">
        <v>53336430954</v>
      </c>
      <c r="I170" s="5">
        <v>-143195503461</v>
      </c>
      <c r="J170" s="5">
        <v>-145940433097</v>
      </c>
      <c r="K170" s="5">
        <v>112992147765</v>
      </c>
      <c r="L170" s="5">
        <v>322032396782</v>
      </c>
      <c r="M170" s="5">
        <v>-38403410383</v>
      </c>
      <c r="N170" s="5">
        <v>-56895469758</v>
      </c>
      <c r="O170" s="5">
        <v>-73142372878</v>
      </c>
      <c r="P170" s="5">
        <v>233489125115</v>
      </c>
      <c r="Q170" s="5">
        <v>16591288475</v>
      </c>
    </row>
    <row r="171" spans="2:17" ht="15.5" x14ac:dyDescent="0.35">
      <c r="C171" t="s">
        <v>176</v>
      </c>
      <c r="D171" s="5">
        <v>1</v>
      </c>
      <c r="E171" s="5">
        <v>228893565634</v>
      </c>
      <c r="I171" s="5">
        <v>372089069098</v>
      </c>
      <c r="J171" s="5">
        <v>518029502195</v>
      </c>
      <c r="K171" s="5">
        <v>405037354431</v>
      </c>
      <c r="L171" s="5">
        <v>83004957650</v>
      </c>
      <c r="M171" s="5">
        <v>121408368032</v>
      </c>
      <c r="N171" s="5">
        <v>178303837789</v>
      </c>
      <c r="O171" s="5">
        <v>251446210669</v>
      </c>
      <c r="P171" s="5">
        <v>17957085553</v>
      </c>
      <c r="Q171" s="5">
        <v>1365797077</v>
      </c>
    </row>
    <row r="172" spans="2:17" ht="15.5" x14ac:dyDescent="0.35">
      <c r="C172" t="s">
        <v>177</v>
      </c>
      <c r="D172" s="5">
        <v>78374126978</v>
      </c>
      <c r="E172" s="5">
        <v>189775737528</v>
      </c>
      <c r="F172" s="5">
        <v>-90073871705</v>
      </c>
      <c r="G172" s="5">
        <v>53336430954</v>
      </c>
      <c r="I172" s="5">
        <v>228893565637</v>
      </c>
      <c r="J172" s="5">
        <v>372089069098</v>
      </c>
      <c r="K172" s="5">
        <v>518029502196</v>
      </c>
      <c r="L172" s="5">
        <v>405037354432</v>
      </c>
      <c r="M172" s="5">
        <v>83004957649</v>
      </c>
      <c r="N172" s="5">
        <v>121408368031</v>
      </c>
      <c r="O172" s="5">
        <v>178303837791</v>
      </c>
      <c r="P172" s="5">
        <v>251446210668</v>
      </c>
      <c r="Q172" s="5">
        <v>17957085552</v>
      </c>
    </row>
    <row r="174" spans="2:17" ht="15.5" x14ac:dyDescent="0.35">
      <c r="B174" t="s">
        <v>178</v>
      </c>
      <c r="C174" t="s">
        <v>12</v>
      </c>
      <c r="D174" s="5">
        <v>9900000000</v>
      </c>
      <c r="E174" s="5">
        <v>9900000000</v>
      </c>
      <c r="F174" s="5">
        <v>9900000000</v>
      </c>
      <c r="G174" s="5">
        <v>9900000000</v>
      </c>
      <c r="I174" s="5">
        <v>9900000000</v>
      </c>
      <c r="J174" s="5">
        <v>9900000000</v>
      </c>
      <c r="K174" s="5">
        <v>9510000000</v>
      </c>
      <c r="L174" s="5">
        <v>9510000000</v>
      </c>
      <c r="M174" s="5">
        <v>9510000000</v>
      </c>
      <c r="N174" s="5">
        <v>9510000000</v>
      </c>
      <c r="O174" s="5">
        <v>9510000000</v>
      </c>
      <c r="P174" s="5">
        <v>9510000000</v>
      </c>
      <c r="Q174" s="5">
        <v>0</v>
      </c>
    </row>
    <row r="175" spans="2:17" ht="15.5" x14ac:dyDescent="0.35">
      <c r="C175" t="s">
        <v>179</v>
      </c>
      <c r="D175" s="6">
        <v>-0.2</v>
      </c>
      <c r="E175" s="6">
        <v>1.28</v>
      </c>
      <c r="F175" s="6">
        <v>-19.09</v>
      </c>
      <c r="G175" s="6">
        <v>-2.69</v>
      </c>
    </row>
    <row r="176" spans="2:17" ht="15.5" x14ac:dyDescent="0.35">
      <c r="C176" t="s">
        <v>180</v>
      </c>
      <c r="D176" s="5">
        <v>-7775</v>
      </c>
      <c r="E176" s="6">
        <v>2398.44</v>
      </c>
      <c r="F176" s="6">
        <v>-759.56</v>
      </c>
      <c r="G176" s="6">
        <v>-1970.26</v>
      </c>
    </row>
    <row r="177" spans="3:7" ht="15.5" x14ac:dyDescent="0.35">
      <c r="C177" t="s">
        <v>64</v>
      </c>
      <c r="D177" s="6">
        <v>111.76</v>
      </c>
      <c r="E177" s="6">
        <v>201.68</v>
      </c>
      <c r="F177" s="6">
        <v>1594.84</v>
      </c>
      <c r="G177" s="6">
        <v>514.4</v>
      </c>
    </row>
    <row r="178" spans="3:7" ht="15.5" x14ac:dyDescent="0.35">
      <c r="C178" t="s">
        <v>181</v>
      </c>
      <c r="D178" s="5">
        <v>49350000000</v>
      </c>
      <c r="E178" s="5">
        <v>68730000000</v>
      </c>
      <c r="F178" s="5">
        <v>-40840000000</v>
      </c>
      <c r="G178" s="5">
        <v>14770000000</v>
      </c>
    </row>
    <row r="179" spans="3:7" ht="15.5" x14ac:dyDescent="0.35">
      <c r="C179" t="s">
        <v>182</v>
      </c>
      <c r="D179" s="6">
        <v>-5.0000000000000001E-4</v>
      </c>
      <c r="E179" s="6">
        <v>3.4000000000000002E-3</v>
      </c>
      <c r="F179" s="6">
        <v>-5.04E-2</v>
      </c>
      <c r="G179" s="6">
        <v>-6.8999999999999999E-3</v>
      </c>
    </row>
    <row r="180" spans="3:7" ht="15.5" x14ac:dyDescent="0.35">
      <c r="C180" t="s">
        <v>183</v>
      </c>
      <c r="D180" s="6">
        <v>-5.9999999999999995E-4</v>
      </c>
      <c r="E180" s="6">
        <v>4.0999999999999995E-3</v>
      </c>
      <c r="F180" s="6">
        <v>-6.0899999999999996E-2</v>
      </c>
      <c r="G180" s="6">
        <v>-8.1000000000000013E-3</v>
      </c>
    </row>
    <row r="181" spans="3:7" ht="15.5" x14ac:dyDescent="0.35">
      <c r="C181" t="s">
        <v>184</v>
      </c>
      <c r="D181" s="6">
        <v>-2.0000000000000001E-4</v>
      </c>
      <c r="E181" s="6">
        <v>5.3E-3</v>
      </c>
      <c r="F181" s="6">
        <v>-3.8100000000000002E-2</v>
      </c>
      <c r="G181" s="6">
        <v>-0.01</v>
      </c>
    </row>
    <row r="182" spans="3:7" ht="15.5" x14ac:dyDescent="0.35">
      <c r="C182" t="s">
        <v>185</v>
      </c>
    </row>
    <row r="183" spans="3:7" ht="15.5" x14ac:dyDescent="0.35">
      <c r="C183" t="s">
        <v>186</v>
      </c>
      <c r="D183" s="5">
        <v>3186000000000</v>
      </c>
      <c r="E183" s="5">
        <v>3193000000000</v>
      </c>
      <c r="F183" s="5">
        <v>3184000000000</v>
      </c>
      <c r="G183" s="5">
        <v>3415000000000</v>
      </c>
    </row>
    <row r="184" spans="3:7" ht="15.5" x14ac:dyDescent="0.35">
      <c r="C184" t="s">
        <v>187</v>
      </c>
      <c r="D184" s="6">
        <v>4.9400000000000004</v>
      </c>
      <c r="E184" s="6">
        <v>9.75</v>
      </c>
      <c r="F184" s="6">
        <v>46.24</v>
      </c>
      <c r="G184" s="6">
        <v>15.93</v>
      </c>
    </row>
    <row r="185" spans="3:7" ht="15.5" x14ac:dyDescent="0.35">
      <c r="C185" t="s">
        <v>188</v>
      </c>
      <c r="D185" s="6">
        <v>314.64999999999998</v>
      </c>
      <c r="E185" s="6">
        <v>314.85000000000002</v>
      </c>
      <c r="F185" s="6">
        <v>313.57</v>
      </c>
      <c r="G185" s="6">
        <v>332.74</v>
      </c>
    </row>
    <row r="186" spans="3:7" ht="15.5" x14ac:dyDescent="0.35">
      <c r="C186" t="s">
        <v>189</v>
      </c>
      <c r="D186" s="6">
        <v>7.57</v>
      </c>
      <c r="E186" s="6">
        <v>14.95</v>
      </c>
      <c r="F186" s="6">
        <v>71.16</v>
      </c>
      <c r="G186" s="6">
        <v>23.8</v>
      </c>
    </row>
    <row r="187" spans="3:7" ht="15.5" x14ac:dyDescent="0.35">
      <c r="C187" t="s">
        <v>190</v>
      </c>
      <c r="D187" s="6">
        <v>205.33</v>
      </c>
      <c r="E187" s="6">
        <v>205.3</v>
      </c>
      <c r="F187" s="6">
        <v>203.76</v>
      </c>
      <c r="G187" s="6">
        <v>222.68</v>
      </c>
    </row>
    <row r="188" spans="3:7" ht="15.5" x14ac:dyDescent="0.35">
      <c r="C188" t="s">
        <v>191</v>
      </c>
      <c r="D188" s="5">
        <v>389000000000</v>
      </c>
      <c r="E188" s="5">
        <v>389000000000</v>
      </c>
      <c r="F188" s="5">
        <v>389000000000</v>
      </c>
      <c r="G188" s="5">
        <v>224000000000</v>
      </c>
    </row>
    <row r="189" spans="3:7" ht="15.5" x14ac:dyDescent="0.35">
      <c r="C189" t="s">
        <v>192</v>
      </c>
      <c r="D189" s="5">
        <v>1000000000</v>
      </c>
      <c r="E189" s="5">
        <v>1000000000</v>
      </c>
      <c r="F189" s="5">
        <v>1000000000</v>
      </c>
      <c r="G189" s="5">
        <v>1000000000</v>
      </c>
    </row>
    <row r="190" spans="3:7" ht="15.5" x14ac:dyDescent="0.35">
      <c r="C190" t="s">
        <v>193</v>
      </c>
      <c r="D190" s="5">
        <v>3114000000000</v>
      </c>
      <c r="E190" s="5">
        <v>3116000000000</v>
      </c>
      <c r="F190" s="5">
        <v>3104000000000</v>
      </c>
      <c r="G190" s="5">
        <v>3293000000000</v>
      </c>
    </row>
    <row r="191" spans="3:7" ht="15.5" x14ac:dyDescent="0.35">
      <c r="C191" t="s">
        <v>24</v>
      </c>
      <c r="D191" s="5">
        <v>390000000000</v>
      </c>
      <c r="E191" s="5">
        <v>390000000000</v>
      </c>
      <c r="F191" s="5">
        <v>390000000000</v>
      </c>
      <c r="G191" s="5">
        <v>225000000000</v>
      </c>
    </row>
    <row r="192" spans="3:7" ht="15.5" x14ac:dyDescent="0.35">
      <c r="C192" t="s">
        <v>21</v>
      </c>
      <c r="D192" s="5">
        <v>122000000000</v>
      </c>
      <c r="E192" s="5">
        <v>200000000000</v>
      </c>
      <c r="F192" s="5">
        <v>161000000000</v>
      </c>
      <c r="G192" s="5">
        <v>-94000000000</v>
      </c>
    </row>
    <row r="193" spans="3:17" ht="15.5" x14ac:dyDescent="0.35">
      <c r="C193" t="s">
        <v>194</v>
      </c>
      <c r="D193" s="5">
        <v>301000000000</v>
      </c>
      <c r="E193" s="5">
        <v>286000000000</v>
      </c>
      <c r="F193" s="5">
        <v>272000000000</v>
      </c>
      <c r="G193" s="5">
        <v>541000000000</v>
      </c>
    </row>
    <row r="194" spans="3:17" ht="15.5" x14ac:dyDescent="0.35">
      <c r="C194" t="s">
        <v>195</v>
      </c>
      <c r="D194" s="5">
        <v>79000000000</v>
      </c>
      <c r="E194" s="5">
        <v>-38000000000</v>
      </c>
      <c r="F194" s="5">
        <v>-105000000000</v>
      </c>
      <c r="G194" s="5">
        <v>-47000000000</v>
      </c>
    </row>
    <row r="195" spans="3:17" ht="15.5" x14ac:dyDescent="0.35">
      <c r="C195" t="s">
        <v>196</v>
      </c>
      <c r="D195" s="5">
        <v>0</v>
      </c>
      <c r="E195" s="5">
        <v>-1000000000</v>
      </c>
      <c r="F195" s="5">
        <v>6000000000</v>
      </c>
      <c r="G195" s="5">
        <v>-3000000000</v>
      </c>
    </row>
    <row r="196" spans="3:17" ht="15.5" x14ac:dyDescent="0.35">
      <c r="C196" t="s">
        <v>13</v>
      </c>
      <c r="D196" s="5">
        <v>79000000000</v>
      </c>
      <c r="E196" s="5">
        <v>-38000000000</v>
      </c>
      <c r="F196" s="5">
        <v>-98000000000</v>
      </c>
      <c r="G196" s="5">
        <v>-50000000000</v>
      </c>
    </row>
    <row r="197" spans="3:17" ht="15.5" x14ac:dyDescent="0.35">
      <c r="C197" t="s">
        <v>16</v>
      </c>
      <c r="D197" s="6">
        <v>7.94</v>
      </c>
      <c r="E197" s="6">
        <v>-3.89</v>
      </c>
      <c r="F197" s="6">
        <v>-9.9499999999999993</v>
      </c>
      <c r="G197" s="5">
        <v>-5</v>
      </c>
    </row>
    <row r="198" spans="3:17" ht="15.5" x14ac:dyDescent="0.35">
      <c r="C198" t="s">
        <v>49</v>
      </c>
      <c r="I198" s="6">
        <v>-25.97</v>
      </c>
      <c r="J198" s="6">
        <v>3.74</v>
      </c>
      <c r="K198" s="6">
        <v>10.16</v>
      </c>
      <c r="L198" s="6">
        <v>16.82</v>
      </c>
      <c r="M198" s="6">
        <v>3.54</v>
      </c>
      <c r="N198" s="6">
        <v>-5.99</v>
      </c>
      <c r="O198" s="6">
        <v>6.41</v>
      </c>
      <c r="P198" s="6">
        <v>11.47</v>
      </c>
      <c r="Q198" s="6">
        <v>5798151.6500000004</v>
      </c>
    </row>
    <row r="199" spans="3:17" ht="15.5" x14ac:dyDescent="0.35">
      <c r="C199" t="s">
        <v>63</v>
      </c>
      <c r="I199" s="6">
        <v>-558.34</v>
      </c>
      <c r="J199" s="6">
        <v>1032.0899999999999</v>
      </c>
      <c r="K199" s="6">
        <v>389.76</v>
      </c>
      <c r="L199" s="6">
        <v>113.56</v>
      </c>
      <c r="M199" s="6">
        <v>266.95</v>
      </c>
      <c r="N199" s="6">
        <v>-31.72</v>
      </c>
      <c r="O199" s="6">
        <v>27.93</v>
      </c>
      <c r="P199" s="6">
        <v>59.29</v>
      </c>
      <c r="Q199" s="5">
        <v>0</v>
      </c>
    </row>
    <row r="200" spans="3:17" ht="15.5" x14ac:dyDescent="0.35">
      <c r="C200" t="s">
        <v>66</v>
      </c>
      <c r="I200" s="6">
        <v>289.11</v>
      </c>
      <c r="J200" s="6">
        <v>83.79</v>
      </c>
      <c r="K200" s="6">
        <v>101.92</v>
      </c>
      <c r="L200" s="6">
        <v>41.58</v>
      </c>
      <c r="M200" s="6">
        <v>35.24</v>
      </c>
      <c r="N200" s="6">
        <v>14.77</v>
      </c>
      <c r="O200" s="6">
        <v>6.8</v>
      </c>
      <c r="P200" s="5">
        <v>22</v>
      </c>
      <c r="Q200" s="5">
        <v>0</v>
      </c>
    </row>
    <row r="201" spans="3:17" ht="15.5" x14ac:dyDescent="0.35">
      <c r="C201" t="s">
        <v>197</v>
      </c>
      <c r="I201" s="5">
        <v>64780000000</v>
      </c>
      <c r="J201" s="5">
        <v>236040000000</v>
      </c>
      <c r="K201" s="5">
        <v>257390000000</v>
      </c>
      <c r="L201" s="5">
        <v>327020000000</v>
      </c>
      <c r="M201" s="5">
        <v>192890000000</v>
      </c>
      <c r="N201" s="5">
        <v>58300000000</v>
      </c>
      <c r="O201" s="5">
        <v>167420000000</v>
      </c>
      <c r="P201" s="5">
        <v>202290000000</v>
      </c>
    </row>
    <row r="202" spans="3:17" ht="15.5" x14ac:dyDescent="0.35">
      <c r="C202" t="s">
        <v>198</v>
      </c>
      <c r="I202" s="6">
        <v>-6.8600000000000008E-2</v>
      </c>
      <c r="J202" s="6">
        <v>9.3999999999999986E-3</v>
      </c>
      <c r="K202" s="6">
        <v>5.6399999999999999E-2</v>
      </c>
      <c r="L202" s="6">
        <v>9.9000000000000005E-2</v>
      </c>
      <c r="M202" s="6">
        <v>2.5699999999999997E-2</v>
      </c>
      <c r="N202" s="6">
        <v>-4.2099999999999999E-2</v>
      </c>
      <c r="O202" s="6">
        <v>4.2300000000000004E-2</v>
      </c>
      <c r="P202" s="6">
        <v>7.9000000000000001E-2</v>
      </c>
      <c r="Q202" s="6">
        <v>0.30230000000000001</v>
      </c>
    </row>
    <row r="203" spans="3:17" ht="15.5" x14ac:dyDescent="0.35">
      <c r="C203" t="s">
        <v>199</v>
      </c>
      <c r="I203" s="6">
        <v>-8.2799999999999999E-2</v>
      </c>
      <c r="J203" s="6">
        <v>1.44E-2</v>
      </c>
      <c r="K203" s="6">
        <v>5.9299999999999999E-2</v>
      </c>
      <c r="L203" s="6">
        <v>0.1041</v>
      </c>
      <c r="M203" s="6">
        <v>2.69E-2</v>
      </c>
      <c r="N203" s="6">
        <v>-4.3099999999999999E-2</v>
      </c>
      <c r="O203" s="6">
        <v>4.3400000000000001E-2</v>
      </c>
      <c r="P203" s="6">
        <v>8.1199999999999994E-2</v>
      </c>
      <c r="Q203" s="6">
        <v>0.41600000000000004</v>
      </c>
    </row>
    <row r="204" spans="3:17" ht="15.5" x14ac:dyDescent="0.35">
      <c r="C204" t="s">
        <v>200</v>
      </c>
      <c r="I204" s="6">
        <v>-4.9100000000000005E-2</v>
      </c>
      <c r="J204" s="6">
        <v>2.6499999999999999E-2</v>
      </c>
      <c r="K204" s="6">
        <v>6.9900000000000004E-2</v>
      </c>
      <c r="L204" s="6">
        <v>0.1371</v>
      </c>
      <c r="M204" s="6">
        <v>5.2000000000000005E-2</v>
      </c>
      <c r="N204" s="6">
        <v>-4.3299999999999998E-2</v>
      </c>
      <c r="O204" s="6">
        <v>4.3899999999999995E-2</v>
      </c>
      <c r="P204" s="6">
        <v>0.17350000000000002</v>
      </c>
      <c r="Q204" s="6">
        <v>1.0353000000000001</v>
      </c>
    </row>
    <row r="205" spans="3:17" ht="15.5" x14ac:dyDescent="0.35">
      <c r="C205" t="s">
        <v>201</v>
      </c>
    </row>
    <row r="206" spans="3:17" ht="15.5" x14ac:dyDescent="0.35">
      <c r="C206" t="s">
        <v>60</v>
      </c>
      <c r="I206" s="6">
        <v>46.24</v>
      </c>
      <c r="J206" s="6">
        <v>14.85</v>
      </c>
      <c r="K206" s="6">
        <v>23.11</v>
      </c>
      <c r="L206" s="6">
        <v>11.82</v>
      </c>
      <c r="M206" s="6">
        <v>7.18</v>
      </c>
      <c r="N206" s="6">
        <v>1.37</v>
      </c>
      <c r="O206" s="6">
        <v>1.21</v>
      </c>
      <c r="P206" s="6">
        <v>4.82</v>
      </c>
      <c r="Q206" s="5">
        <v>0</v>
      </c>
    </row>
    <row r="207" spans="3:17" ht="15.5" x14ac:dyDescent="0.35">
      <c r="C207" t="s">
        <v>57</v>
      </c>
      <c r="I207" s="6">
        <v>313.57</v>
      </c>
      <c r="J207" s="6">
        <v>259.91000000000003</v>
      </c>
      <c r="K207" s="6">
        <v>171.32</v>
      </c>
      <c r="L207" s="6">
        <v>161.61000000000001</v>
      </c>
      <c r="M207" s="6">
        <v>131.69999999999999</v>
      </c>
      <c r="N207" s="6">
        <v>139.03</v>
      </c>
      <c r="O207" s="6">
        <v>147.6</v>
      </c>
      <c r="P207" s="6">
        <v>141.19</v>
      </c>
      <c r="Q207" s="6">
        <v>13936363.01</v>
      </c>
    </row>
    <row r="208" spans="3:17" ht="15.5" x14ac:dyDescent="0.35">
      <c r="C208" t="s">
        <v>202</v>
      </c>
      <c r="I208" s="6">
        <v>71.16</v>
      </c>
      <c r="J208" s="6">
        <v>25.89</v>
      </c>
      <c r="K208" s="6">
        <v>23.11</v>
      </c>
      <c r="L208" s="6">
        <v>11.82</v>
      </c>
      <c r="M208" s="6">
        <v>7.18</v>
      </c>
      <c r="N208" s="6">
        <v>1.37</v>
      </c>
      <c r="O208" s="6">
        <v>1.21</v>
      </c>
      <c r="P208" s="6">
        <v>4.82</v>
      </c>
      <c r="Q208" s="5">
        <v>0</v>
      </c>
    </row>
    <row r="209" spans="3:17" ht="15.5" x14ac:dyDescent="0.35">
      <c r="C209" t="s">
        <v>203</v>
      </c>
      <c r="I209" s="6">
        <v>203.76</v>
      </c>
      <c r="J209" s="6">
        <v>149.11000000000001</v>
      </c>
      <c r="K209" s="6">
        <v>171.32</v>
      </c>
      <c r="L209" s="6">
        <v>161.6</v>
      </c>
      <c r="M209" s="6">
        <v>131.68</v>
      </c>
      <c r="N209" s="5">
        <v>139</v>
      </c>
      <c r="O209" s="6">
        <v>147.57</v>
      </c>
      <c r="P209" s="6">
        <v>141.19</v>
      </c>
      <c r="Q209" s="6">
        <v>13936363.01</v>
      </c>
    </row>
    <row r="210" spans="3:17" ht="15.5" x14ac:dyDescent="0.35">
      <c r="C210" t="s">
        <v>204</v>
      </c>
      <c r="I210" s="5">
        <v>389000000000</v>
      </c>
      <c r="J210" s="5">
        <v>304000000000</v>
      </c>
      <c r="Q210" s="5">
        <v>0</v>
      </c>
    </row>
    <row r="211" spans="3:17" ht="15.5" x14ac:dyDescent="0.35">
      <c r="C211" t="s">
        <v>205</v>
      </c>
      <c r="I211" s="5">
        <v>1000000000</v>
      </c>
      <c r="J211" s="5">
        <v>703000000000</v>
      </c>
      <c r="K211" s="5">
        <v>1000000000</v>
      </c>
      <c r="L211" s="5">
        <v>1000000000</v>
      </c>
      <c r="M211" s="5">
        <v>1000000000</v>
      </c>
      <c r="N211" s="5">
        <v>2000000000</v>
      </c>
      <c r="O211" s="5">
        <v>2000000000</v>
      </c>
    </row>
    <row r="212" spans="3:17" ht="15.5" x14ac:dyDescent="0.35">
      <c r="C212" t="s">
        <v>26</v>
      </c>
      <c r="I212" s="5">
        <v>390000000000</v>
      </c>
      <c r="J212" s="5">
        <v>1007000000000</v>
      </c>
      <c r="K212" s="5">
        <v>1000000000</v>
      </c>
      <c r="L212" s="5">
        <v>1000000000</v>
      </c>
      <c r="M212" s="5">
        <v>1000000000</v>
      </c>
      <c r="N212" s="5">
        <v>2000000000</v>
      </c>
      <c r="O212" s="5">
        <v>2000000000</v>
      </c>
      <c r="Q212" s="5">
        <v>0</v>
      </c>
    </row>
    <row r="213" spans="3:17" ht="15.5" x14ac:dyDescent="0.35">
      <c r="C213" t="s">
        <v>23</v>
      </c>
      <c r="I213" s="5">
        <v>161000000000</v>
      </c>
      <c r="J213" s="5">
        <v>635000000000</v>
      </c>
      <c r="K213" s="5">
        <v>-517000000000</v>
      </c>
      <c r="L213" s="5">
        <v>-404000000000</v>
      </c>
      <c r="M213" s="5">
        <v>-82000000000</v>
      </c>
      <c r="N213" s="5">
        <v>-120000000000</v>
      </c>
      <c r="O213" s="5">
        <v>-176000000000</v>
      </c>
      <c r="P213" s="5">
        <v>-251000000000</v>
      </c>
      <c r="Q213" s="5">
        <v>-18000000000</v>
      </c>
    </row>
    <row r="214" spans="3:17" ht="15.5" x14ac:dyDescent="0.35">
      <c r="C214" t="s">
        <v>206</v>
      </c>
      <c r="I214" s="5">
        <v>272000000000</v>
      </c>
      <c r="J214" s="5">
        <v>577000000000</v>
      </c>
      <c r="K214" s="5">
        <v>565000000000</v>
      </c>
      <c r="L214" s="5">
        <v>436000000000</v>
      </c>
      <c r="M214" s="5">
        <v>142000000000</v>
      </c>
      <c r="N214" s="5">
        <v>173000000000</v>
      </c>
      <c r="O214" s="5">
        <v>263000000000</v>
      </c>
      <c r="P214" s="5">
        <v>295000000000</v>
      </c>
      <c r="Q214" s="5">
        <v>-19000000000</v>
      </c>
    </row>
    <row r="215" spans="3:17" ht="15.5" x14ac:dyDescent="0.35">
      <c r="C215" t="s">
        <v>207</v>
      </c>
      <c r="I215" s="5">
        <v>-148000000000</v>
      </c>
      <c r="J215" s="5">
        <v>-90000000000</v>
      </c>
      <c r="K215" s="5">
        <v>121000000000</v>
      </c>
      <c r="L215" s="5">
        <v>188000000000</v>
      </c>
      <c r="M215" s="5">
        <v>52000000000</v>
      </c>
      <c r="N215" s="5">
        <v>-20000000000</v>
      </c>
      <c r="O215" s="5">
        <v>5000000000</v>
      </c>
      <c r="P215" s="5">
        <v>-2000000000</v>
      </c>
      <c r="Q215" s="5">
        <v>52000000000</v>
      </c>
    </row>
    <row r="216" spans="3:17" ht="15.5" x14ac:dyDescent="0.35">
      <c r="C216" t="s">
        <v>208</v>
      </c>
      <c r="I216" s="5">
        <v>-37000000000</v>
      </c>
      <c r="J216" s="5">
        <v>-58000000000</v>
      </c>
      <c r="K216" s="5">
        <v>-6000000000</v>
      </c>
      <c r="L216" s="5">
        <v>-9000000000</v>
      </c>
      <c r="M216" s="5">
        <v>-14000000000</v>
      </c>
      <c r="N216" s="5">
        <v>-19000000000</v>
      </c>
      <c r="O216" s="5">
        <v>-69000000000</v>
      </c>
      <c r="P216" s="5">
        <v>-102000000000</v>
      </c>
      <c r="Q216" s="5">
        <v>-1000000000</v>
      </c>
    </row>
    <row r="217" spans="3:17" ht="15.5" x14ac:dyDescent="0.35">
      <c r="C217" t="s">
        <v>15</v>
      </c>
      <c r="I217" s="5">
        <v>-184000000000</v>
      </c>
      <c r="J217" s="5">
        <v>-147000000000</v>
      </c>
      <c r="K217" s="5">
        <v>115000000000</v>
      </c>
      <c r="L217" s="5">
        <v>179000000000</v>
      </c>
      <c r="M217" s="5">
        <v>38000000000</v>
      </c>
      <c r="N217" s="5">
        <v>-40000000000</v>
      </c>
      <c r="O217" s="5">
        <v>-64000000000</v>
      </c>
      <c r="P217" s="5">
        <v>-104000000000</v>
      </c>
      <c r="Q217" s="5">
        <v>51000000000</v>
      </c>
    </row>
    <row r="218" spans="3:17" ht="15.5" x14ac:dyDescent="0.35">
      <c r="C218" t="s">
        <v>17</v>
      </c>
      <c r="I218" s="6">
        <v>-18.63</v>
      </c>
      <c r="J218" s="6">
        <v>-14.86</v>
      </c>
      <c r="K218" s="6">
        <v>12.12</v>
      </c>
      <c r="L218" s="6">
        <v>18.87</v>
      </c>
      <c r="M218" s="6">
        <v>3.99</v>
      </c>
      <c r="N218" s="6">
        <v>-4.18</v>
      </c>
      <c r="O218" s="6">
        <v>-6.75</v>
      </c>
      <c r="P218" s="6">
        <v>-10.94</v>
      </c>
      <c r="Q218" s="6">
        <v>4839607.3600000003</v>
      </c>
    </row>
  </sheetData>
  <pageMargins left="0.7" right="0.7" top="0.75" bottom="0.75" header="0.3" footer="0.3"/>
  <ignoredErrors>
    <ignoredError sqref="A1:Q219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1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603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604</v>
      </c>
      <c r="D2" s="2" vm="115">
        <f ca="1">IFERROR(_xlfn.STOCKHISTORY("XIDX:" &amp; $C$1, D3, , 0, 0, 1), "Libur")</f>
        <v>26</v>
      </c>
      <c r="E2" s="2" vm="116">
        <f ca="1">IFERROR(_xlfn.STOCKHISTORY("XIDX:" &amp; $C$1, E3, , 0, 0, 1), "Libur")</f>
        <v>17</v>
      </c>
      <c r="H2" s="2" vm="116">
        <f ca="1">IFERROR(INDEX(D2:G2,COUNT(D2:G2)),"")</f>
        <v>17</v>
      </c>
      <c r="I2" s="2" vm="117">
        <f t="shared" ref="I2:Q2" ca="1" si="0">IFERROR(_xlfn.STOCKHISTORY("XIDX:" &amp; $C$1, I1, , 0, 0, 1), "Libur")</f>
        <v>27</v>
      </c>
      <c r="J2" s="2" vm="118">
        <f t="shared" ca="1" si="0"/>
        <v>6</v>
      </c>
      <c r="K2" s="2" vm="21">
        <f t="shared" ca="1" si="0"/>
        <v>50</v>
      </c>
      <c r="L2" s="2" vm="21">
        <f t="shared" ca="1" si="0"/>
        <v>50</v>
      </c>
      <c r="M2" s="2" vm="21">
        <f t="shared" ca="1" si="0"/>
        <v>50</v>
      </c>
      <c r="N2" s="2" vm="119">
        <f t="shared" ca="1" si="0"/>
        <v>53</v>
      </c>
      <c r="O2" s="2" vm="21">
        <f t="shared" ca="1" si="0"/>
        <v>50</v>
      </c>
      <c r="P2" s="2" vm="120">
        <f t="shared" ca="1" si="0"/>
        <v>400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19828989989</v>
      </c>
      <c r="E4" s="2">
        <f>IFERROR(INDEX(E51:E500,MATCH($C$4,$C$51:$C$500,0)),"")</f>
        <v>24741085461</v>
      </c>
      <c r="H4" s="2">
        <f>IFERROR(SUM(D4:G4)*(4/MAX(1,COUNT(D4:G4))),"")</f>
        <v>89140150900</v>
      </c>
      <c r="I4" s="2">
        <f t="shared" ref="I4:Q4" si="1">IFERROR(INDEX(I51:I500,MATCH($C$4,$C$51:$C$500,0)),"")</f>
        <v>246430143605</v>
      </c>
      <c r="J4" s="2">
        <f t="shared" si="1"/>
        <v>196741616114</v>
      </c>
      <c r="K4" s="2">
        <f t="shared" si="1"/>
        <v>219942382085</v>
      </c>
      <c r="L4" s="2">
        <f t="shared" si="1"/>
        <v>317855645702</v>
      </c>
      <c r="M4" s="2">
        <f t="shared" si="1"/>
        <v>346364995418</v>
      </c>
      <c r="N4" s="2">
        <f t="shared" si="1"/>
        <v>260214446632</v>
      </c>
      <c r="O4" s="2">
        <f t="shared" si="1"/>
        <v>311779628307</v>
      </c>
      <c r="P4" s="2">
        <f t="shared" si="1"/>
        <v>300278949718</v>
      </c>
      <c r="Q4" s="2">
        <f t="shared" si="1"/>
        <v>291109974205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-6635437851</v>
      </c>
      <c r="E5" s="2">
        <f>IFERROR(INDEX(E51:E500,MATCH($C$5,$C$51:$C$500,0)),"")</f>
        <v>-7185674949</v>
      </c>
      <c r="H5" s="2">
        <f>IFERROR(SUM(D5:G5)*(4/MAX(1,COUNT(D5:G5))),"")</f>
        <v>-27642225600</v>
      </c>
      <c r="I5" s="2">
        <f t="shared" ref="I5:Q5" si="2">IFERROR(INDEX(I51:I500,MATCH($C$5,$C$51:$C$500,0)),"")</f>
        <v>-41149847500</v>
      </c>
      <c r="J5" s="2">
        <f t="shared" si="2"/>
        <v>-22960670993</v>
      </c>
      <c r="K5" s="2">
        <f t="shared" si="2"/>
        <v>-55954565186</v>
      </c>
      <c r="L5" s="2">
        <f t="shared" si="2"/>
        <v>-10571848377</v>
      </c>
      <c r="M5" s="2">
        <f t="shared" si="2"/>
        <v>-1417532188</v>
      </c>
      <c r="N5" s="2">
        <f t="shared" si="2"/>
        <v>-8489221191</v>
      </c>
      <c r="O5" s="2">
        <f t="shared" si="2"/>
        <v>13055742372</v>
      </c>
      <c r="P5" s="2">
        <f t="shared" si="2"/>
        <v>18420126557</v>
      </c>
      <c r="Q5" s="2">
        <f t="shared" si="2"/>
        <v>-10676907788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104807712172</v>
      </c>
      <c r="E6" s="2">
        <f>IFERROR(INDEX(E51:E500,MATCH($C$6,$C$51:$C$500,0)),"")</f>
        <v>111443150023</v>
      </c>
      <c r="H6" s="2">
        <f>IFERROR(INDEX(D6:G6,COUNT(D6:G6)),"")</f>
        <v>111443150023</v>
      </c>
      <c r="I6" s="2">
        <f t="shared" ref="I6:Q6" si="3">IFERROR(INDEX(I51:I500,MATCH($C$6,$C$51:$C$500,0)),"")</f>
        <v>118628824972</v>
      </c>
      <c r="J6" s="2">
        <f t="shared" si="3"/>
        <v>159778672472</v>
      </c>
      <c r="K6" s="2">
        <f t="shared" si="3"/>
        <v>182739343465</v>
      </c>
      <c r="L6" s="2">
        <f t="shared" si="3"/>
        <v>238693908651</v>
      </c>
      <c r="M6" s="2">
        <f t="shared" si="3"/>
        <v>249265757028</v>
      </c>
      <c r="N6" s="2">
        <f t="shared" si="3"/>
        <v>250683289216</v>
      </c>
      <c r="O6" s="2">
        <f t="shared" si="3"/>
        <v>259172510407</v>
      </c>
      <c r="P6" s="2">
        <f t="shared" si="3"/>
        <v>246116768035</v>
      </c>
      <c r="Q6" s="2">
        <f t="shared" si="3"/>
        <v>128767641478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9.35</v>
      </c>
      <c r="E7" s="3">
        <f>IFERROR(INDEX(E51:E500,MATCH($C$7,$C$51:$C$500,0))/1000000000,"")</f>
        <v>9.35</v>
      </c>
      <c r="H7" s="3">
        <f>IFERROR(INDEX(D7:G7,COUNT(D7:G7)),"")</f>
        <v>9.35</v>
      </c>
      <c r="I7" s="3">
        <f t="shared" ref="I7:Q7" si="4">IFERROR(INDEX(I51:I500,MATCH($C$7,$C$51:$C$500,0))/1000000000,"")</f>
        <v>9.35</v>
      </c>
      <c r="J7" s="3">
        <f t="shared" si="4"/>
        <v>9.35</v>
      </c>
      <c r="K7" s="3">
        <f t="shared" si="4"/>
        <v>9.35</v>
      </c>
      <c r="L7" s="3">
        <f t="shared" si="4"/>
        <v>9.35</v>
      </c>
      <c r="M7" s="3">
        <f t="shared" si="4"/>
        <v>9.35</v>
      </c>
      <c r="N7" s="3">
        <f t="shared" si="4"/>
        <v>9.35</v>
      </c>
      <c r="O7" s="3">
        <f t="shared" si="4"/>
        <v>9.35</v>
      </c>
      <c r="P7" s="3">
        <f t="shared" si="4"/>
        <v>1.87</v>
      </c>
      <c r="Q7" s="3">
        <f t="shared" si="4"/>
        <v>1.37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-3000000000</v>
      </c>
      <c r="H8" s="2">
        <f>IFERROR(INDEX(D8:G8,COUNT(D8:G8)),"")</f>
        <v>-3000000000</v>
      </c>
      <c r="I8" s="2">
        <f t="shared" ref="I8:Q8" si="5">IFERROR(INDEX(I51:I500,MATCH($C$8,$C$51:$C$500,0)),"")</f>
        <v>-12000000000</v>
      </c>
      <c r="J8" s="2">
        <f t="shared" si="5"/>
        <v>19000000000</v>
      </c>
      <c r="K8" s="2">
        <f t="shared" si="5"/>
        <v>2000000000</v>
      </c>
      <c r="L8" s="2">
        <f t="shared" si="5"/>
        <v>21000000000</v>
      </c>
      <c r="M8" s="2">
        <f t="shared" si="5"/>
        <v>8000000000</v>
      </c>
      <c r="N8" s="2">
        <f t="shared" si="5"/>
        <v>-49000000000</v>
      </c>
      <c r="O8" s="2">
        <f t="shared" si="5"/>
        <v>92000000000</v>
      </c>
      <c r="P8" s="2">
        <f t="shared" si="5"/>
        <v>10000000000</v>
      </c>
      <c r="Q8" s="2">
        <f t="shared" si="5"/>
        <v>21000000000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-0.53</v>
      </c>
      <c r="E9" s="3">
        <f>IFERROR(INDEX(E51:E500,MATCH("Free cash flow per share (Quarter)",$C$51:$C$500,0)),"")</f>
        <v>-0.35</v>
      </c>
      <c r="H9" s="3">
        <f>IFERROR(INDEX(D9:G9,COUNT(D9:G9)),"")</f>
        <v>-0.35</v>
      </c>
      <c r="I9" s="3">
        <f t="shared" ref="I9:Q9" si="6">IFERROR(INDEX(I51:I500,MATCH($C$9,$C$51:$C$500,0)),"")</f>
        <v>-1.3</v>
      </c>
      <c r="J9" s="3">
        <f t="shared" si="6"/>
        <v>2.0299999999999998</v>
      </c>
      <c r="K9" s="3">
        <f t="shared" si="6"/>
        <v>0.21</v>
      </c>
      <c r="L9" s="3">
        <f t="shared" si="6"/>
        <v>2.27</v>
      </c>
      <c r="M9" s="3">
        <f t="shared" si="6"/>
        <v>0.83</v>
      </c>
      <c r="N9" s="3">
        <f t="shared" si="6"/>
        <v>-5.22</v>
      </c>
      <c r="O9" s="3">
        <f t="shared" si="6"/>
        <v>9.8699999999999992</v>
      </c>
      <c r="P9" s="3">
        <f t="shared" si="6"/>
        <v>5.33</v>
      </c>
      <c r="Q9" s="3">
        <f t="shared" si="6"/>
        <v>15.64</v>
      </c>
    </row>
    <row r="10" spans="1:17" ht="15.5" x14ac:dyDescent="0.35">
      <c r="C10" t="s">
        <v>18</v>
      </c>
      <c r="D10" s="3">
        <f ca="1">IFERROR(IF(D9=0,"",D2/D9),"")</f>
        <v>-49.056603773584904</v>
      </c>
      <c r="E10" s="3">
        <f ca="1">IFERROR(IF(E9=0,"",E2/E9),"")</f>
        <v>-48.571428571428577</v>
      </c>
      <c r="I10" s="3">
        <f t="shared" ref="I10:Q10" ca="1" si="7">IFERROR(IF(I9=0,"",I2/I9),"")</f>
        <v>-20.76923076923077</v>
      </c>
      <c r="J10" s="3">
        <f t="shared" ca="1" si="7"/>
        <v>2.9556650246305423</v>
      </c>
      <c r="K10" s="3">
        <f t="shared" ca="1" si="7"/>
        <v>238.0952380952381</v>
      </c>
      <c r="L10" s="3">
        <f t="shared" ca="1" si="7"/>
        <v>22.026431718061673</v>
      </c>
      <c r="M10" s="3">
        <f t="shared" ca="1" si="7"/>
        <v>60.24096385542169</v>
      </c>
      <c r="N10" s="3">
        <f t="shared" ca="1" si="7"/>
        <v>-10.153256704980844</v>
      </c>
      <c r="O10" s="3">
        <f t="shared" ca="1" si="7"/>
        <v>5.0658561296859173</v>
      </c>
      <c r="P10" s="3">
        <f t="shared" ca="1" si="7"/>
        <v>75.046904315196997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2246647243</v>
      </c>
      <c r="E11" s="2">
        <f>IFERROR(INDEX(E51:E500,MATCH($C$11,$C$51:$C$500,0)),"")</f>
        <v>2052249156</v>
      </c>
      <c r="H11" s="2">
        <f>IFERROR(INDEX(D11:G11,COUNT(D11:G11)),"")</f>
        <v>2052249156</v>
      </c>
      <c r="I11" s="2">
        <f t="shared" ref="I11:Q11" si="8">IFERROR(INDEX(I51:I500,MATCH($C$11,$C$51:$C$500,0)),"")</f>
        <v>1397423688</v>
      </c>
      <c r="J11" s="2">
        <f t="shared" si="8"/>
        <v>15819383293</v>
      </c>
      <c r="K11" s="2">
        <f t="shared" si="8"/>
        <v>8364784764</v>
      </c>
      <c r="L11" s="2">
        <f t="shared" si="8"/>
        <v>15020216418</v>
      </c>
      <c r="M11" s="2">
        <f t="shared" si="8"/>
        <v>9978623434</v>
      </c>
      <c r="N11" s="2">
        <f t="shared" si="8"/>
        <v>8892148246</v>
      </c>
      <c r="O11" s="2">
        <f t="shared" si="8"/>
        <v>70196220548</v>
      </c>
      <c r="P11" s="2">
        <f t="shared" si="8"/>
        <v>38432315226</v>
      </c>
      <c r="Q11" s="2">
        <f t="shared" si="8"/>
        <v>236469428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138000000000</v>
      </c>
      <c r="E12" s="2">
        <f>IFERROR(INDEX(E51:E500,MATCH("Net Debt (Quarter)",$C$51:$C$500,0)),"")</f>
        <v>139000000000</v>
      </c>
      <c r="H12" s="2">
        <f>IFERROR(INDEX(D12:G12,COUNT(D12:G12)),"")</f>
        <v>139000000000</v>
      </c>
      <c r="I12" s="2">
        <f t="shared" ref="I12:Q12" si="9">IFERROR(INDEX(I51:I500,MATCH($C$12,$C$51:$C$500,0)),"")</f>
        <v>139000000000</v>
      </c>
      <c r="J12" s="2">
        <f t="shared" si="9"/>
        <v>134000000000</v>
      </c>
      <c r="K12" s="2">
        <f t="shared" si="9"/>
        <v>153000000000</v>
      </c>
      <c r="L12" s="2">
        <f t="shared" si="9"/>
        <v>152000000000</v>
      </c>
      <c r="M12" s="2">
        <f t="shared" si="9"/>
        <v>174000000000</v>
      </c>
      <c r="N12" s="2">
        <f t="shared" si="9"/>
        <v>181000000000</v>
      </c>
      <c r="O12" s="2">
        <f t="shared" si="9"/>
        <v>129000000000</v>
      </c>
      <c r="P12" s="2">
        <f t="shared" si="9"/>
        <v>216000000000</v>
      </c>
      <c r="Q12" s="2">
        <f t="shared" si="9"/>
        <v>320000000000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141000000000</v>
      </c>
      <c r="E13" s="2">
        <f>IFERROR(INDEX(E51:E500,MATCH("Total Debt (Quarter)",$C$51:$C$500,0)),"")</f>
        <v>141000000000</v>
      </c>
      <c r="H13" s="2">
        <f>IFERROR(INDEX(D13:G13,COUNT(D13:G13)),"")</f>
        <v>141000000000</v>
      </c>
      <c r="I13" s="2">
        <f t="shared" ref="I13:Q13" si="10">IFERROR(INDEX(I51:I500,MATCH($C$13,$C$51:$C$500,0)),"")</f>
        <v>141000000000</v>
      </c>
      <c r="J13" s="2">
        <f t="shared" si="10"/>
        <v>150000000000</v>
      </c>
      <c r="K13" s="2">
        <f t="shared" si="10"/>
        <v>162000000000</v>
      </c>
      <c r="L13" s="2">
        <f t="shared" si="10"/>
        <v>167000000000</v>
      </c>
      <c r="M13" s="2">
        <f t="shared" si="10"/>
        <v>184000000000</v>
      </c>
      <c r="N13" s="2">
        <f t="shared" si="10"/>
        <v>190000000000</v>
      </c>
      <c r="O13" s="2">
        <f t="shared" si="10"/>
        <v>199000000000</v>
      </c>
      <c r="P13" s="2">
        <f t="shared" si="10"/>
        <v>254000000000</v>
      </c>
      <c r="Q13" s="2">
        <f t="shared" si="10"/>
        <v>320000000000</v>
      </c>
    </row>
    <row r="14" spans="1:17" ht="15.5" x14ac:dyDescent="0.35">
      <c r="C14" t="s">
        <v>27</v>
      </c>
      <c r="D14" s="2">
        <f>IFERROR(INDEX(D51:D500,MATCH($C$14,$C$51:$C$500,0)),"")</f>
        <v>-2132200</v>
      </c>
      <c r="E14" s="2">
        <f>IFERROR(INDEX(E51:E500,MATCH($C$14,$C$51:$C$500,0)),"")</f>
        <v>-2540595</v>
      </c>
      <c r="H14" s="2">
        <f>IFERROR(SUM(D14:G14)*(4/MAX(1,COUNT(D14:G14))),"")</f>
        <v>-9345590</v>
      </c>
      <c r="I14" s="2">
        <f t="shared" ref="I14:Q14" si="11">IFERROR(INDEX(I51:I500,MATCH($C$14,$C$51:$C$500,0)),"")</f>
        <v>-17419644</v>
      </c>
      <c r="J14" s="2">
        <f t="shared" si="11"/>
        <v>-87073682</v>
      </c>
      <c r="K14" s="2">
        <f t="shared" si="11"/>
        <v>-90359921</v>
      </c>
      <c r="L14" s="2">
        <f t="shared" si="11"/>
        <v>-79715211</v>
      </c>
      <c r="M14" s="2">
        <f t="shared" si="11"/>
        <v>-101257878</v>
      </c>
      <c r="N14" s="2">
        <f t="shared" si="11"/>
        <v>-93896445</v>
      </c>
      <c r="O14" s="2">
        <f t="shared" si="11"/>
        <v>-22962272558</v>
      </c>
      <c r="P14" s="2">
        <f t="shared" si="11"/>
        <v>-29274757392</v>
      </c>
      <c r="Q14" s="2">
        <f t="shared" si="11"/>
        <v>-37006618490</v>
      </c>
    </row>
    <row r="15" spans="1:17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-15991047155</v>
      </c>
      <c r="J15" s="2">
        <f t="shared" si="12"/>
        <v>-334483628</v>
      </c>
      <c r="K15" s="2">
        <f t="shared" si="12"/>
        <v>10279906694</v>
      </c>
      <c r="L15" s="2">
        <f t="shared" si="12"/>
        <v>1216473228</v>
      </c>
      <c r="M15" s="2">
        <f t="shared" si="12"/>
        <v>2506629903</v>
      </c>
      <c r="N15" s="2">
        <f t="shared" si="12"/>
        <v>4063242364</v>
      </c>
      <c r="O15" s="2">
        <f t="shared" si="12"/>
        <v>-4263467462</v>
      </c>
      <c r="P15" s="2">
        <f t="shared" si="12"/>
        <v>-6609881939</v>
      </c>
      <c r="Q15" s="2">
        <f t="shared" si="12"/>
        <v>1080597020</v>
      </c>
    </row>
    <row r="16" spans="1:17" ht="15.5" x14ac:dyDescent="0.35">
      <c r="C16" t="s">
        <v>29</v>
      </c>
      <c r="D16" s="2">
        <f>IFERROR(INDEX(D51:D500,MATCH($C$16,$C$51:$C$500,0)),"")</f>
        <v>-6635437851</v>
      </c>
      <c r="E16" s="2">
        <f>IFERROR(INDEX(E51:E500,MATCH($C$16,$C$51:$C$500,0)),"")</f>
        <v>-7185674949</v>
      </c>
      <c r="H16" s="2">
        <f>IFERROR(SUM(D16:G16)*(4/MAX(1,COUNT(D16:G16))),"")</f>
        <v>-27642225600</v>
      </c>
      <c r="I16" s="2">
        <f t="shared" ref="I16:Q16" si="13">IFERROR(INDEX(I51:I500,MATCH($C$16,$C$51:$C$500,0)),"")</f>
        <v>-24977089440</v>
      </c>
      <c r="J16" s="2">
        <f t="shared" si="13"/>
        <v>-22715587443</v>
      </c>
      <c r="K16" s="2">
        <f t="shared" si="13"/>
        <v>-66239143788</v>
      </c>
      <c r="L16" s="2">
        <f t="shared" si="13"/>
        <v>-12004143654</v>
      </c>
      <c r="M16" s="2">
        <f t="shared" si="13"/>
        <v>-5628014552</v>
      </c>
      <c r="N16" s="2">
        <f t="shared" si="13"/>
        <v>-14233476153</v>
      </c>
      <c r="O16" s="2">
        <f t="shared" si="13"/>
        <v>16755684631</v>
      </c>
      <c r="P16" s="2">
        <f t="shared" si="13"/>
        <v>23808902654</v>
      </c>
      <c r="Q16" s="2">
        <f t="shared" si="13"/>
        <v>-11596068004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243100000000</v>
      </c>
      <c r="E20" s="2">
        <f ca="1">IFERROR(E21*E2,"")</f>
        <v>158950000000</v>
      </c>
      <c r="H20" s="2">
        <f t="shared" ref="H20:Q20" ca="1" si="14">IFERROR(H21*H2,"")</f>
        <v>158950000000</v>
      </c>
      <c r="I20" s="2">
        <f t="shared" ca="1" si="14"/>
        <v>252450000000</v>
      </c>
      <c r="J20" s="2">
        <f t="shared" ca="1" si="14"/>
        <v>56100000000</v>
      </c>
      <c r="K20" s="2">
        <f t="shared" ca="1" si="14"/>
        <v>467500000000</v>
      </c>
      <c r="L20" s="2">
        <f t="shared" ca="1" si="14"/>
        <v>467500000000</v>
      </c>
      <c r="M20" s="2">
        <f t="shared" ca="1" si="14"/>
        <v>467500000000</v>
      </c>
      <c r="N20" s="2">
        <f t="shared" ca="1" si="14"/>
        <v>495550000000</v>
      </c>
      <c r="O20" s="2">
        <f t="shared" ca="1" si="14"/>
        <v>467500000000</v>
      </c>
      <c r="P20" s="2">
        <f t="shared" ca="1" si="14"/>
        <v>748000000000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9350000000</v>
      </c>
      <c r="E21" s="2">
        <f>IFERROR(INDEX(E51:E500,MATCH($C$7,$C$51:$C$500,0)),"")</f>
        <v>9350000000</v>
      </c>
      <c r="H21" s="2">
        <f>IFERROR(INDEX(D21:G21,COUNT(D21:G21)),"")</f>
        <v>9350000000</v>
      </c>
      <c r="I21" s="2">
        <f t="shared" ref="I21:Q21" si="15">IFERROR(INDEX(I51:I500,MATCH($C$7,$C$51:$C$500,0)),"")</f>
        <v>9350000000</v>
      </c>
      <c r="J21" s="2">
        <f t="shared" si="15"/>
        <v>9350000000</v>
      </c>
      <c r="K21" s="2">
        <f t="shared" si="15"/>
        <v>9350000000</v>
      </c>
      <c r="L21" s="2">
        <f t="shared" si="15"/>
        <v>9350000000</v>
      </c>
      <c r="M21" s="2">
        <f t="shared" si="15"/>
        <v>9350000000</v>
      </c>
      <c r="N21" s="2">
        <f t="shared" si="15"/>
        <v>9350000000</v>
      </c>
      <c r="O21" s="2">
        <f t="shared" si="15"/>
        <v>9350000000</v>
      </c>
      <c r="P21" s="2">
        <f t="shared" si="15"/>
        <v>1870000000</v>
      </c>
      <c r="Q21" s="2">
        <f t="shared" si="15"/>
        <v>1370000000</v>
      </c>
    </row>
    <row r="23" spans="1:17" ht="15.5" x14ac:dyDescent="0.35">
      <c r="B23" t="s">
        <v>45</v>
      </c>
      <c r="C23" t="s">
        <v>46</v>
      </c>
      <c r="D23" s="3">
        <f>IFERROR(D5/D6*100,"")</f>
        <v>-6.331058767994648</v>
      </c>
      <c r="E23" s="3">
        <f>IFERROR(E5/E6*100,"")</f>
        <v>-6.44783905293147</v>
      </c>
      <c r="H23" s="3">
        <f t="shared" ref="H23:Q23" si="16">IFERROR(H5/H6*100,"")</f>
        <v>-24.803880358994796</v>
      </c>
      <c r="I23" s="3">
        <f t="shared" si="16"/>
        <v>-34.68789942892262</v>
      </c>
      <c r="J23" s="3">
        <f t="shared" si="16"/>
        <v>-14.370297761125586</v>
      </c>
      <c r="K23" s="3">
        <f t="shared" si="16"/>
        <v>-30.619878634245477</v>
      </c>
      <c r="L23" s="3">
        <f t="shared" si="16"/>
        <v>-4.4290398681506993</v>
      </c>
      <c r="M23" s="3">
        <f t="shared" si="16"/>
        <v>-0.56868308142332147</v>
      </c>
      <c r="N23" s="3">
        <f t="shared" si="16"/>
        <v>-3.3864328242818389</v>
      </c>
      <c r="O23" s="3">
        <f t="shared" si="16"/>
        <v>5.0374718952629234</v>
      </c>
      <c r="P23" s="3">
        <f t="shared" si="16"/>
        <v>7.4843037733944611</v>
      </c>
      <c r="Q23" s="3">
        <f t="shared" si="16"/>
        <v>-8.2916077870573979</v>
      </c>
    </row>
    <row r="24" spans="1:17" ht="15.5" x14ac:dyDescent="0.35">
      <c r="C24" t="s">
        <v>47</v>
      </c>
      <c r="D24" s="4">
        <f>IFERROR(_xlfn.RRI(5,I23,D23),"")</f>
        <v>-0.28836111803320319</v>
      </c>
      <c r="E24" s="4">
        <f>IFERROR(_xlfn.RRI(5,J23,E23),"")</f>
        <v>-0.14809790894331176</v>
      </c>
      <c r="H24" s="4">
        <f t="shared" ref="H24:Q24" si="17">IFERROR(_xlfn.RRI(5,M23,H23),"")</f>
        <v>1.1277953916985277</v>
      </c>
      <c r="I24" s="4">
        <f t="shared" si="17"/>
        <v>0.59252811138854344</v>
      </c>
      <c r="J24" s="4" t="str">
        <f t="shared" si="17"/>
        <v/>
      </c>
      <c r="K24" s="4" t="str">
        <f t="shared" si="17"/>
        <v/>
      </c>
      <c r="L24" s="4">
        <f t="shared" si="17"/>
        <v>-0.11786679945833201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-4.38</v>
      </c>
      <c r="J25" s="3">
        <f t="shared" si="18"/>
        <v>-2.4700000000000002</v>
      </c>
      <c r="K25" s="3">
        <f t="shared" si="18"/>
        <v>-5.98</v>
      </c>
      <c r="L25" s="3">
        <f t="shared" si="18"/>
        <v>-1.1499999999999999</v>
      </c>
      <c r="M25" s="3">
        <f t="shared" si="18"/>
        <v>-0.33</v>
      </c>
      <c r="N25" s="3">
        <f t="shared" si="18"/>
        <v>-1.0900000000000001</v>
      </c>
      <c r="O25" s="3">
        <f t="shared" si="18"/>
        <v>1.34</v>
      </c>
      <c r="P25" s="3">
        <f t="shared" si="18"/>
        <v>9.1999999999999993</v>
      </c>
      <c r="Q25" s="3">
        <f t="shared" si="18"/>
        <v>-7.68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0.320716253376232</v>
      </c>
      <c r="J26" s="4" t="str">
        <f t="shared" si="19"/>
        <v/>
      </c>
      <c r="K26" s="4" t="str">
        <f t="shared" si="19"/>
        <v/>
      </c>
      <c r="L26" s="4">
        <f t="shared" si="19"/>
        <v>-0.31598232493618728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2.120747592406417</v>
      </c>
      <c r="E27" s="3">
        <f>IFERROR(E4/E21,"")</f>
        <v>2.6461053968983959</v>
      </c>
      <c r="H27" s="3">
        <f t="shared" ref="H27:Q27" si="20">IFERROR(H4/H21,"")</f>
        <v>9.5337059786096265</v>
      </c>
      <c r="I27" s="3">
        <f t="shared" si="20"/>
        <v>26.356165091443849</v>
      </c>
      <c r="J27" s="3">
        <f t="shared" si="20"/>
        <v>21.041884076363637</v>
      </c>
      <c r="K27" s="3">
        <f t="shared" si="20"/>
        <v>23.523249420855613</v>
      </c>
      <c r="L27" s="3">
        <f t="shared" si="20"/>
        <v>33.995256224812834</v>
      </c>
      <c r="M27" s="3">
        <f t="shared" si="20"/>
        <v>37.04438453668449</v>
      </c>
      <c r="N27" s="3">
        <f t="shared" si="20"/>
        <v>27.830422099679144</v>
      </c>
      <c r="O27" s="3">
        <f t="shared" si="20"/>
        <v>33.345414792192514</v>
      </c>
      <c r="P27" s="3">
        <f t="shared" si="20"/>
        <v>160.57697845882353</v>
      </c>
      <c r="Q27" s="3">
        <f t="shared" si="20"/>
        <v>212.48903226642335</v>
      </c>
    </row>
    <row r="28" spans="1:17" ht="15.5" x14ac:dyDescent="0.35">
      <c r="C28" t="s">
        <v>52</v>
      </c>
      <c r="D28" s="4">
        <f>IFERROR(_xlfn.RRI(5,I27,D27),"")</f>
        <v>-0.39588258877748317</v>
      </c>
      <c r="E28" s="4">
        <f>IFERROR(_xlfn.RRI(5,J27,E27),"")</f>
        <v>-0.33945181591401008</v>
      </c>
      <c r="H28" s="4">
        <f t="shared" ref="H28:Q28" si="21">IFERROR(_xlfn.RRI(5,M27,H27),"")</f>
        <v>-0.23773167424773534</v>
      </c>
      <c r="I28" s="4">
        <f t="shared" si="21"/>
        <v>-1.0826472396012643E-2</v>
      </c>
      <c r="J28" s="4">
        <f t="shared" si="21"/>
        <v>-8.7968790764686111E-2</v>
      </c>
      <c r="K28" s="4">
        <f t="shared" si="21"/>
        <v>-0.31897538969406181</v>
      </c>
      <c r="L28" s="4">
        <f t="shared" si="21"/>
        <v>-0.30686734476621347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0.77327935222672051</v>
      </c>
      <c r="J29" s="4">
        <f t="shared" si="22"/>
        <v>-0.58695652173913038</v>
      </c>
      <c r="K29" s="4">
        <f t="shared" si="22"/>
        <v>4.2</v>
      </c>
      <c r="L29" s="4">
        <f t="shared" si="22"/>
        <v>2.4848484848484844</v>
      </c>
      <c r="M29" s="4">
        <f t="shared" si="22"/>
        <v>-0.69724770642201828</v>
      </c>
      <c r="N29" s="4">
        <f t="shared" si="22"/>
        <v>-1.8134328358208955</v>
      </c>
      <c r="O29" s="4">
        <f t="shared" si="22"/>
        <v>-0.85434782608695647</v>
      </c>
      <c r="P29" s="4">
        <f t="shared" si="22"/>
        <v>-2.1979166666666665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-0.63827415917558483</v>
      </c>
      <c r="I30" s="4">
        <f t="shared" si="23"/>
        <v>0.25255728031739078</v>
      </c>
      <c r="J30" s="4">
        <f t="shared" si="23"/>
        <v>-0.10548565379288155</v>
      </c>
      <c r="K30" s="4">
        <f t="shared" si="23"/>
        <v>-0.30804317916315033</v>
      </c>
      <c r="L30" s="4">
        <f t="shared" si="23"/>
        <v>-8.2310135530856227E-2</v>
      </c>
      <c r="M30" s="4">
        <f t="shared" si="23"/>
        <v>0.33107519548226949</v>
      </c>
      <c r="N30" s="4">
        <f t="shared" si="23"/>
        <v>-0.16538983626032594</v>
      </c>
      <c r="O30" s="4">
        <f t="shared" si="23"/>
        <v>-0.79234000345358835</v>
      </c>
      <c r="P30" s="4">
        <f t="shared" si="23"/>
        <v>-0.24430462717958715</v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11.21</v>
      </c>
      <c r="E32" s="3">
        <f>IFERROR(INDEX(E51:E500,MATCH($A$32,$C$51:$C$500,0)),"")</f>
        <v>11.92</v>
      </c>
      <c r="H32" s="3">
        <f>IFERROR(INDEX(D32:G32,COUNT(D32:G32)),"")</f>
        <v>11.92</v>
      </c>
      <c r="I32" s="3">
        <f t="shared" ref="I32:Q32" si="24">IFERROR(INDEX(I51:I500,MATCH($C$32,$C$51:$C$500,0)),"")</f>
        <v>12.69</v>
      </c>
      <c r="J32" s="3">
        <f t="shared" si="24"/>
        <v>17.09</v>
      </c>
      <c r="K32" s="3">
        <f t="shared" si="24"/>
        <v>19.54</v>
      </c>
      <c r="L32" s="3">
        <f t="shared" si="24"/>
        <v>25.53</v>
      </c>
      <c r="M32" s="3">
        <f t="shared" si="24"/>
        <v>26.66</v>
      </c>
      <c r="N32" s="3">
        <f t="shared" si="24"/>
        <v>26.81</v>
      </c>
      <c r="O32" s="3">
        <f t="shared" si="24"/>
        <v>27.72</v>
      </c>
      <c r="P32" s="3">
        <f t="shared" si="24"/>
        <v>131.61000000000001</v>
      </c>
      <c r="Q32" s="3">
        <f t="shared" si="24"/>
        <v>93.99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1.52</v>
      </c>
      <c r="E33" s="3">
        <f>IFERROR(INDEX(E51:E500,MATCH($A$33,$C$51:$C$500,0)),"")</f>
        <v>2.1800000000000002</v>
      </c>
      <c r="H33" s="3">
        <f>IFERROR(INDEX(D33:G33,COUNT(D33:G33)),"")</f>
        <v>2.1800000000000002</v>
      </c>
      <c r="I33" s="3">
        <f t="shared" ref="I33:Q33" si="25">IFERROR(INDEX(I51:I500,MATCH($C$33,$C$51:$C$500,0)),"")</f>
        <v>2.13</v>
      </c>
      <c r="J33" s="3">
        <f t="shared" si="25"/>
        <v>0.35</v>
      </c>
      <c r="K33" s="3">
        <f t="shared" si="25"/>
        <v>2.56</v>
      </c>
      <c r="L33" s="3">
        <f t="shared" si="25"/>
        <v>1.96</v>
      </c>
      <c r="M33" s="3">
        <f t="shared" si="25"/>
        <v>1.88</v>
      </c>
      <c r="N33" s="3">
        <f t="shared" si="25"/>
        <v>1.98</v>
      </c>
      <c r="O33" s="3">
        <f t="shared" si="25"/>
        <v>1.8</v>
      </c>
      <c r="P33" s="3">
        <f t="shared" si="25"/>
        <v>15.2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-23.94</v>
      </c>
      <c r="E34" s="3">
        <f>IFERROR(INDEX(E51:E500,MATCH($A$34,$C$51:$C$500,0)),"")</f>
        <v>-33.770000000000003</v>
      </c>
      <c r="H34" s="3">
        <f>IFERROR(INDEX(D34:G34,COUNT(D34:G34)),"")</f>
        <v>-33.770000000000003</v>
      </c>
      <c r="I34" s="3">
        <f t="shared" ref="I34:Q34" si="26">IFERROR(INDEX(I51:I500,MATCH($C$34,$C$51:$C$500,0)),"")</f>
        <v>-6.16</v>
      </c>
      <c r="J34" s="3">
        <f t="shared" si="26"/>
        <v>-2.4300000000000002</v>
      </c>
      <c r="K34" s="3">
        <f t="shared" si="26"/>
        <v>-8.36</v>
      </c>
      <c r="L34" s="3">
        <f t="shared" si="26"/>
        <v>-43.48</v>
      </c>
      <c r="M34" s="3">
        <f t="shared" si="26"/>
        <v>-151.52000000000001</v>
      </c>
      <c r="N34" s="3">
        <f t="shared" si="26"/>
        <v>-48.62</v>
      </c>
      <c r="O34" s="3">
        <f t="shared" si="26"/>
        <v>37.31</v>
      </c>
      <c r="P34" s="3">
        <f t="shared" si="26"/>
        <v>217.39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8.02</v>
      </c>
      <c r="E35" s="3">
        <f>IFERROR(INDEX(E51:E500,MATCH($A$35,$C$51:$C$500,0)),"")</f>
        <v>9.83</v>
      </c>
      <c r="H35" s="3">
        <f>IFERROR(INDEX(D35:G35,COUNT(D35:G35)),"")</f>
        <v>9.83</v>
      </c>
      <c r="I35" s="3">
        <f t="shared" ref="I35:Q35" si="27">IFERROR(INDEX(I51:I500,MATCH($C$35,$C$51:$C$500,0)),"")</f>
        <v>1.02</v>
      </c>
      <c r="J35" s="3">
        <f t="shared" si="27"/>
        <v>0.28999999999999998</v>
      </c>
      <c r="K35" s="3">
        <f t="shared" si="27"/>
        <v>2.13</v>
      </c>
      <c r="L35" s="3">
        <f t="shared" si="27"/>
        <v>1.47</v>
      </c>
      <c r="M35" s="3">
        <f t="shared" si="27"/>
        <v>1.35</v>
      </c>
      <c r="N35" s="3">
        <f t="shared" si="27"/>
        <v>1.9</v>
      </c>
      <c r="O35" s="3">
        <f t="shared" si="27"/>
        <v>1.5</v>
      </c>
      <c r="P35" s="3">
        <f t="shared" si="27"/>
        <v>12.46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19828989989</v>
      </c>
      <c r="E51" s="5">
        <v>24741085461</v>
      </c>
      <c r="F51" s="5">
        <v>50798985076</v>
      </c>
      <c r="G51" s="5">
        <v>60938202544</v>
      </c>
      <c r="I51" s="5">
        <v>246430143605</v>
      </c>
      <c r="J51" s="5">
        <v>196741616114</v>
      </c>
      <c r="K51" s="5">
        <v>219942382085</v>
      </c>
      <c r="L51" s="5">
        <v>317855645702</v>
      </c>
      <c r="M51" s="5">
        <v>346364995418</v>
      </c>
      <c r="N51" s="5">
        <v>260214446632</v>
      </c>
      <c r="O51" s="5">
        <v>311779628307</v>
      </c>
      <c r="P51" s="5">
        <v>300278949718</v>
      </c>
      <c r="Q51" s="5">
        <v>291109974205</v>
      </c>
    </row>
    <row r="52" spans="2:17" ht="15.5" x14ac:dyDescent="0.35">
      <c r="C52" t="s">
        <v>211</v>
      </c>
      <c r="D52" s="5">
        <v>-18651958440</v>
      </c>
      <c r="E52" s="5">
        <v>-19310656635</v>
      </c>
      <c r="F52" s="5">
        <v>-58971023425</v>
      </c>
      <c r="G52" s="5">
        <v>-59739338068</v>
      </c>
      <c r="I52" s="5">
        <v>-249960074156</v>
      </c>
      <c r="J52" s="5">
        <v>-208702867471</v>
      </c>
      <c r="K52" s="5">
        <v>-219718625036</v>
      </c>
      <c r="L52" s="5">
        <v>-295077013708</v>
      </c>
      <c r="M52" s="5">
        <v>-308195161023</v>
      </c>
      <c r="N52" s="5">
        <v>-217871436903</v>
      </c>
      <c r="O52" s="5">
        <v>-249384272351</v>
      </c>
      <c r="P52" s="5">
        <v>-236131228703</v>
      </c>
      <c r="Q52" s="5">
        <v>-249473704327</v>
      </c>
    </row>
    <row r="53" spans="2:17" ht="15.5" x14ac:dyDescent="0.35">
      <c r="C53" t="s">
        <v>212</v>
      </c>
      <c r="D53" s="5">
        <v>1177031549</v>
      </c>
      <c r="E53" s="5">
        <v>5430428826</v>
      </c>
      <c r="F53" s="5">
        <v>-8172038349</v>
      </c>
      <c r="G53" s="5">
        <v>1198864476</v>
      </c>
      <c r="I53" s="5">
        <v>-3529930551</v>
      </c>
      <c r="J53" s="5">
        <v>-11961251357</v>
      </c>
      <c r="K53" s="5">
        <v>223757049</v>
      </c>
      <c r="L53" s="5">
        <v>22778631994</v>
      </c>
      <c r="M53" s="5">
        <v>38169834395</v>
      </c>
      <c r="N53" s="5">
        <v>42343009729</v>
      </c>
      <c r="O53" s="5">
        <v>62395355956</v>
      </c>
      <c r="P53" s="5">
        <v>64147721015</v>
      </c>
      <c r="Q53" s="5">
        <v>41636269878</v>
      </c>
    </row>
    <row r="54" spans="2:17" ht="15.5" x14ac:dyDescent="0.35">
      <c r="C54" t="s">
        <v>82</v>
      </c>
      <c r="D54" s="5">
        <v>-3301901714</v>
      </c>
      <c r="E54" s="5">
        <v>-11640391392</v>
      </c>
      <c r="F54" s="5">
        <v>14317620050</v>
      </c>
      <c r="G54" s="5">
        <v>-8071678689</v>
      </c>
      <c r="I54" s="5">
        <v>-9387649318</v>
      </c>
      <c r="J54" s="5">
        <v>1919443771</v>
      </c>
      <c r="K54" s="5">
        <v>-52898848468</v>
      </c>
      <c r="L54" s="5">
        <v>-19783491161</v>
      </c>
      <c r="M54" s="5">
        <v>-28577590242</v>
      </c>
      <c r="N54" s="5">
        <v>-41547064423</v>
      </c>
      <c r="O54" s="5">
        <v>-24874611300</v>
      </c>
      <c r="P54" s="5">
        <v>-12267674285</v>
      </c>
      <c r="Q54" s="5">
        <v>-16236038693</v>
      </c>
    </row>
    <row r="55" spans="2:17" ht="15.5" x14ac:dyDescent="0.35">
      <c r="C55" t="s">
        <v>87</v>
      </c>
      <c r="D55" s="5">
        <v>-5204543714</v>
      </c>
      <c r="E55" s="5">
        <v>-8157989392</v>
      </c>
      <c r="F55" s="5">
        <v>131438499</v>
      </c>
      <c r="G55" s="5">
        <v>-7642050739</v>
      </c>
      <c r="I55" s="5">
        <v>-23994214869</v>
      </c>
      <c r="J55" s="5">
        <v>-22745625824</v>
      </c>
      <c r="K55" s="5">
        <v>-62220683799</v>
      </c>
      <c r="L55" s="5">
        <v>-27343831934</v>
      </c>
      <c r="M55" s="5">
        <v>-35015193183</v>
      </c>
      <c r="N55" s="5">
        <v>-44456756187</v>
      </c>
      <c r="O55" s="5">
        <v>-23317763193</v>
      </c>
      <c r="P55" s="5">
        <v>-19797458176</v>
      </c>
      <c r="Q55" s="5">
        <v>-25060497039</v>
      </c>
    </row>
    <row r="56" spans="2:17" ht="15.5" x14ac:dyDescent="0.35">
      <c r="C56" t="s">
        <v>81</v>
      </c>
    </row>
    <row r="57" spans="2:17" ht="15.5" x14ac:dyDescent="0.35">
      <c r="C57" t="s">
        <v>89</v>
      </c>
      <c r="D57" s="5">
        <v>-2124870165</v>
      </c>
      <c r="E57" s="5">
        <v>-6209962566</v>
      </c>
      <c r="F57" s="5">
        <v>6145581701</v>
      </c>
      <c r="G57" s="5">
        <v>-6872814213</v>
      </c>
      <c r="I57" s="5">
        <v>-12917579869</v>
      </c>
      <c r="J57" s="5">
        <v>-10041807586</v>
      </c>
      <c r="K57" s="5">
        <v>-52675091419</v>
      </c>
      <c r="L57" s="5">
        <v>2995140833</v>
      </c>
      <c r="M57" s="5">
        <v>9592244153</v>
      </c>
      <c r="N57" s="5">
        <v>795945306</v>
      </c>
      <c r="O57" s="5">
        <v>37520744656</v>
      </c>
      <c r="P57" s="5">
        <v>51880046730</v>
      </c>
      <c r="Q57" s="5">
        <v>25400231185</v>
      </c>
    </row>
    <row r="58" spans="2:17" ht="15.5" x14ac:dyDescent="0.35">
      <c r="C58" t="s">
        <v>90</v>
      </c>
      <c r="D58" s="5">
        <v>-4510567686</v>
      </c>
      <c r="E58" s="5">
        <v>-975712383</v>
      </c>
      <c r="F58" s="5">
        <v>-2809318238</v>
      </c>
      <c r="G58" s="5">
        <v>-3087128419</v>
      </c>
      <c r="I58" s="5">
        <v>-12059509571</v>
      </c>
      <c r="J58" s="5">
        <v>-12673779857</v>
      </c>
      <c r="K58" s="5">
        <v>-13564052369</v>
      </c>
      <c r="L58" s="5">
        <v>-14999284487</v>
      </c>
      <c r="M58" s="5">
        <v>-15220258705</v>
      </c>
      <c r="N58" s="5">
        <v>-15029421459</v>
      </c>
      <c r="O58" s="5">
        <v>-20765060025</v>
      </c>
      <c r="P58" s="5">
        <v>-28071144076</v>
      </c>
      <c r="Q58" s="5">
        <v>-36996299189</v>
      </c>
    </row>
    <row r="59" spans="2:17" ht="15.5" x14ac:dyDescent="0.35">
      <c r="C59" t="s">
        <v>215</v>
      </c>
      <c r="D59" s="5">
        <v>7251551</v>
      </c>
      <c r="E59" s="5">
        <v>7868930</v>
      </c>
      <c r="F59" s="5">
        <v>14699212</v>
      </c>
      <c r="G59" s="5">
        <v>11375839</v>
      </c>
      <c r="I59" s="5">
        <v>57889543</v>
      </c>
      <c r="J59" s="5">
        <v>78221588</v>
      </c>
      <c r="K59" s="5">
        <v>29665316</v>
      </c>
      <c r="L59" s="5">
        <v>50246778</v>
      </c>
      <c r="M59" s="5">
        <v>73037412</v>
      </c>
      <c r="N59" s="5">
        <v>2609042037</v>
      </c>
      <c r="O59" s="5">
        <v>2197212533</v>
      </c>
      <c r="P59" s="5">
        <v>1203613316</v>
      </c>
      <c r="Q59" s="5">
        <v>10319301</v>
      </c>
    </row>
    <row r="60" spans="2:17" ht="15.5" x14ac:dyDescent="0.35">
      <c r="C60" t="s">
        <v>27</v>
      </c>
      <c r="D60" s="5">
        <v>-2132200</v>
      </c>
      <c r="E60" s="5">
        <v>-2540595</v>
      </c>
      <c r="F60" s="5">
        <v>-3639150</v>
      </c>
      <c r="G60" s="5">
        <v>-4144922</v>
      </c>
      <c r="I60" s="5">
        <v>-17419644</v>
      </c>
      <c r="J60" s="5">
        <v>-87073682</v>
      </c>
      <c r="K60" s="5">
        <v>-90359921</v>
      </c>
      <c r="L60" s="5">
        <v>-79715211</v>
      </c>
      <c r="M60" s="5">
        <v>-101257878</v>
      </c>
      <c r="N60" s="5">
        <v>-93896445</v>
      </c>
      <c r="O60" s="5">
        <v>-22962272558</v>
      </c>
      <c r="P60" s="5">
        <v>-29274757392</v>
      </c>
      <c r="Q60" s="5">
        <v>-37006618490</v>
      </c>
    </row>
    <row r="61" spans="2:17" ht="15.5" x14ac:dyDescent="0.35">
      <c r="C61" t="s">
        <v>605</v>
      </c>
      <c r="D61" s="5">
        <v>-4515687037</v>
      </c>
      <c r="E61" s="5">
        <v>-981040718</v>
      </c>
      <c r="F61" s="5">
        <v>-2690955150</v>
      </c>
      <c r="G61" s="5">
        <v>-3223782486</v>
      </c>
      <c r="I61" s="5">
        <v>-12099979470</v>
      </c>
      <c r="J61" s="5">
        <v>-12664927763</v>
      </c>
      <c r="K61" s="5">
        <v>-13503357764</v>
      </c>
      <c r="L61" s="5">
        <v>-14969816054</v>
      </c>
      <c r="M61" s="5">
        <v>-15192038239</v>
      </c>
      <c r="N61" s="5">
        <v>-17544567051</v>
      </c>
    </row>
    <row r="62" spans="2:17" ht="15.5" x14ac:dyDescent="0.35">
      <c r="C62" t="s">
        <v>92</v>
      </c>
      <c r="D62" s="5">
        <v>-4510567686</v>
      </c>
      <c r="E62" s="5">
        <v>-975712383</v>
      </c>
      <c r="F62" s="5">
        <v>-2809318238</v>
      </c>
      <c r="G62" s="5">
        <v>-3087128419</v>
      </c>
      <c r="I62" s="5">
        <v>-12059509571</v>
      </c>
      <c r="J62" s="5">
        <v>-12673779857</v>
      </c>
      <c r="K62" s="5">
        <v>-13564052369</v>
      </c>
      <c r="L62" s="5">
        <v>-14999284487</v>
      </c>
      <c r="M62" s="5">
        <v>-15220258705</v>
      </c>
      <c r="N62" s="5">
        <v>-15029421459</v>
      </c>
      <c r="O62" s="5">
        <v>-20765060025</v>
      </c>
      <c r="P62" s="5">
        <v>-28071144076</v>
      </c>
      <c r="Q62" s="5">
        <v>-36996299189</v>
      </c>
    </row>
    <row r="63" spans="2:17" ht="15.5" x14ac:dyDescent="0.35">
      <c r="C63" t="s">
        <v>29</v>
      </c>
      <c r="D63" s="5">
        <v>-6635437851</v>
      </c>
      <c r="E63" s="5">
        <v>-7185674949</v>
      </c>
      <c r="F63" s="5">
        <v>3336263463</v>
      </c>
      <c r="G63" s="5">
        <v>-9959942632</v>
      </c>
      <c r="I63" s="5">
        <v>-24977089440</v>
      </c>
      <c r="J63" s="5">
        <v>-22715587443</v>
      </c>
      <c r="K63" s="5">
        <v>-66239143788</v>
      </c>
      <c r="L63" s="5">
        <v>-12004143654</v>
      </c>
      <c r="M63" s="5">
        <v>-5628014552</v>
      </c>
      <c r="N63" s="5">
        <v>-14233476153</v>
      </c>
      <c r="O63" s="5">
        <v>16755684631</v>
      </c>
      <c r="P63" s="5">
        <v>23808902654</v>
      </c>
      <c r="Q63" s="5">
        <v>-11596068004</v>
      </c>
    </row>
    <row r="64" spans="2:17" ht="15.5" x14ac:dyDescent="0.35">
      <c r="C64" t="s">
        <v>28</v>
      </c>
      <c r="F64" s="5">
        <v>-15991047155</v>
      </c>
      <c r="I64" s="5">
        <v>-15991047155</v>
      </c>
      <c r="J64" s="5">
        <v>-334483628</v>
      </c>
      <c r="K64" s="5">
        <v>10279906694</v>
      </c>
      <c r="L64" s="5">
        <v>1216473228</v>
      </c>
      <c r="M64" s="5">
        <v>2506629903</v>
      </c>
      <c r="N64" s="5">
        <v>4063242364</v>
      </c>
      <c r="O64" s="5">
        <v>-4263467462</v>
      </c>
      <c r="P64" s="5">
        <v>-6609881939</v>
      </c>
      <c r="Q64" s="5">
        <v>1080597020</v>
      </c>
    </row>
    <row r="65" spans="2:17" ht="15.5" x14ac:dyDescent="0.35">
      <c r="C65" t="s">
        <v>404</v>
      </c>
    </row>
    <row r="66" spans="2:17" ht="15.5" x14ac:dyDescent="0.35">
      <c r="C66" t="s">
        <v>405</v>
      </c>
    </row>
    <row r="67" spans="2:17" ht="15.5" x14ac:dyDescent="0.35">
      <c r="C67" t="s">
        <v>368</v>
      </c>
    </row>
    <row r="68" spans="2:17" ht="15.5" x14ac:dyDescent="0.35">
      <c r="C68" t="s">
        <v>406</v>
      </c>
      <c r="F68" s="5">
        <v>-15991047155</v>
      </c>
      <c r="I68" s="5">
        <v>-15991047155</v>
      </c>
      <c r="J68" s="5">
        <v>-334483628</v>
      </c>
      <c r="K68" s="5">
        <v>10279906694</v>
      </c>
      <c r="L68" s="5">
        <v>1216473228</v>
      </c>
      <c r="M68" s="5">
        <v>2506629903</v>
      </c>
      <c r="N68" s="5">
        <v>4063242364</v>
      </c>
      <c r="O68" s="5">
        <v>-4263467462</v>
      </c>
      <c r="P68" s="5">
        <v>-6609881939</v>
      </c>
      <c r="Q68" s="5">
        <v>1080597020</v>
      </c>
    </row>
    <row r="69" spans="2:17" ht="15.5" x14ac:dyDescent="0.35">
      <c r="C69" t="s">
        <v>93</v>
      </c>
      <c r="D69" s="5">
        <v>-6635437851</v>
      </c>
      <c r="E69" s="5">
        <v>-7185674949</v>
      </c>
      <c r="F69" s="5">
        <v>-12654783692</v>
      </c>
      <c r="G69" s="5">
        <v>-9959942632</v>
      </c>
      <c r="I69" s="5">
        <v>-40968136595</v>
      </c>
      <c r="J69" s="5">
        <v>-23050071071</v>
      </c>
      <c r="K69" s="5">
        <v>-55959237094</v>
      </c>
      <c r="L69" s="5">
        <v>-10787670426</v>
      </c>
      <c r="M69" s="5">
        <v>-3121384649</v>
      </c>
      <c r="N69" s="5">
        <v>-10170233789</v>
      </c>
      <c r="O69" s="5">
        <v>12492217169</v>
      </c>
      <c r="P69" s="5">
        <v>17199020715</v>
      </c>
      <c r="Q69" s="5">
        <v>-10515470984</v>
      </c>
    </row>
    <row r="70" spans="2:17" ht="15.5" x14ac:dyDescent="0.35">
      <c r="C70" t="s">
        <v>465</v>
      </c>
    </row>
    <row r="71" spans="2:17" ht="15.5" x14ac:dyDescent="0.35">
      <c r="C71" t="s">
        <v>95</v>
      </c>
      <c r="D71" s="5">
        <v>-6635437851</v>
      </c>
      <c r="E71" s="5">
        <v>-7185674949</v>
      </c>
      <c r="F71" s="5">
        <v>-12654783692</v>
      </c>
      <c r="G71" s="5">
        <v>-9959942632</v>
      </c>
      <c r="I71" s="5">
        <v>-40968136595</v>
      </c>
      <c r="J71" s="5">
        <v>-23050071071</v>
      </c>
      <c r="K71" s="5">
        <v>-55959237094</v>
      </c>
      <c r="L71" s="5">
        <v>-10787670426</v>
      </c>
      <c r="M71" s="5">
        <v>-3121384649</v>
      </c>
      <c r="N71" s="5">
        <v>-10170233789</v>
      </c>
      <c r="O71" s="5">
        <v>12492217169</v>
      </c>
      <c r="P71" s="5">
        <v>17199020715</v>
      </c>
      <c r="Q71" s="5">
        <v>-10515470984</v>
      </c>
    </row>
    <row r="72" spans="2:17" ht="15.5" x14ac:dyDescent="0.35">
      <c r="C72" t="s">
        <v>96</v>
      </c>
      <c r="F72" s="5">
        <v>-181710905</v>
      </c>
      <c r="I72" s="5">
        <v>-181710905</v>
      </c>
      <c r="J72" s="5">
        <v>89400078</v>
      </c>
      <c r="K72" s="5">
        <v>4671908</v>
      </c>
      <c r="L72" s="5">
        <v>215822049</v>
      </c>
      <c r="M72" s="5">
        <v>1703852461</v>
      </c>
      <c r="N72" s="5">
        <v>1681012598</v>
      </c>
      <c r="O72" s="5">
        <v>563525203</v>
      </c>
      <c r="P72" s="5">
        <v>1221105842</v>
      </c>
      <c r="Q72" s="5">
        <v>-161436804</v>
      </c>
    </row>
    <row r="73" spans="2:17" ht="15.5" x14ac:dyDescent="0.35">
      <c r="C73" t="s">
        <v>97</v>
      </c>
      <c r="D73" s="5">
        <v>-6635437851</v>
      </c>
      <c r="E73" s="5">
        <v>-7185674949</v>
      </c>
      <c r="F73" s="5">
        <v>-12836494597</v>
      </c>
      <c r="G73" s="5">
        <v>-9959942632</v>
      </c>
      <c r="I73" s="5">
        <v>-41149847500</v>
      </c>
      <c r="J73" s="5">
        <v>-22960670993</v>
      </c>
      <c r="K73" s="5">
        <v>-55954565186</v>
      </c>
      <c r="L73" s="5">
        <v>-10571848377</v>
      </c>
      <c r="M73" s="5">
        <v>-1417532188</v>
      </c>
      <c r="N73" s="5">
        <v>-8489221191</v>
      </c>
      <c r="O73" s="5">
        <v>13055742372</v>
      </c>
      <c r="P73" s="5">
        <v>18420126557</v>
      </c>
      <c r="Q73" s="5">
        <v>-10676907788</v>
      </c>
    </row>
    <row r="74" spans="2:17" ht="15.5" x14ac:dyDescent="0.35">
      <c r="C74" t="s">
        <v>98</v>
      </c>
      <c r="D74" s="5">
        <v>-6635437851</v>
      </c>
      <c r="E74" s="5">
        <v>-7185674949</v>
      </c>
      <c r="F74" s="5">
        <v>-12654783692</v>
      </c>
      <c r="G74" s="5">
        <v>-9959942632</v>
      </c>
      <c r="I74" s="5">
        <v>-40968136595</v>
      </c>
      <c r="J74" s="5">
        <v>-23050071071</v>
      </c>
      <c r="K74" s="5">
        <v>-55959237094</v>
      </c>
      <c r="L74" s="5">
        <v>-10787670426</v>
      </c>
      <c r="M74" s="5">
        <v>-3121384649</v>
      </c>
      <c r="N74" s="5">
        <v>-10170233789</v>
      </c>
      <c r="O74" s="5">
        <v>12492217169</v>
      </c>
      <c r="P74" s="5">
        <v>17199020715</v>
      </c>
      <c r="Q74" s="5">
        <v>-10515470984</v>
      </c>
    </row>
    <row r="75" spans="2:17" ht="15.5" x14ac:dyDescent="0.35">
      <c r="C75" t="s">
        <v>8</v>
      </c>
      <c r="D75" s="5">
        <v>-6635437851</v>
      </c>
      <c r="E75" s="5">
        <v>-7185674949</v>
      </c>
      <c r="F75" s="5">
        <v>-12836494597</v>
      </c>
      <c r="G75" s="5">
        <v>-9959942632</v>
      </c>
      <c r="I75" s="5">
        <v>-41149847500</v>
      </c>
      <c r="J75" s="5">
        <v>-22960670993</v>
      </c>
      <c r="K75" s="5">
        <v>-55954565186</v>
      </c>
      <c r="L75" s="5">
        <v>-10571848377</v>
      </c>
      <c r="M75" s="5">
        <v>-1417532188</v>
      </c>
      <c r="N75" s="5">
        <v>-8489221191</v>
      </c>
      <c r="O75" s="5">
        <v>13055742372</v>
      </c>
      <c r="P75" s="5">
        <v>18420126557</v>
      </c>
      <c r="Q75" s="5">
        <v>-10676907788</v>
      </c>
    </row>
    <row r="76" spans="2:17" ht="15.5" x14ac:dyDescent="0.35">
      <c r="C76" t="s">
        <v>100</v>
      </c>
      <c r="D76" s="5">
        <v>-6635437851</v>
      </c>
      <c r="E76" s="5">
        <v>-7185674949</v>
      </c>
      <c r="F76" s="5">
        <v>-12654783692</v>
      </c>
      <c r="G76" s="5">
        <v>-9959942632</v>
      </c>
      <c r="I76" s="5">
        <v>-40968136595</v>
      </c>
      <c r="J76" s="5">
        <v>-23050071071</v>
      </c>
      <c r="K76" s="5">
        <v>-55959237094</v>
      </c>
      <c r="L76" s="5">
        <v>-10787670426</v>
      </c>
      <c r="M76" s="5">
        <v>-3121384649</v>
      </c>
      <c r="N76" s="5">
        <v>-10170233789</v>
      </c>
      <c r="O76" s="5">
        <v>12492217169</v>
      </c>
      <c r="P76" s="5">
        <v>17199020715</v>
      </c>
      <c r="Q76" s="5">
        <v>-10515470984</v>
      </c>
    </row>
    <row r="77" spans="2:17" ht="15.5" x14ac:dyDescent="0.35">
      <c r="C77" t="s">
        <v>101</v>
      </c>
      <c r="D77" s="5">
        <v>-6635437851</v>
      </c>
      <c r="E77" s="5">
        <v>-7185674949</v>
      </c>
      <c r="F77" s="5">
        <v>-12836494597</v>
      </c>
      <c r="G77" s="5">
        <v>-9959942632</v>
      </c>
      <c r="I77" s="5">
        <v>-41149847500</v>
      </c>
      <c r="J77" s="5">
        <v>-22960670993</v>
      </c>
      <c r="K77" s="5">
        <v>-55954565186</v>
      </c>
      <c r="L77" s="5">
        <v>-10571848377</v>
      </c>
      <c r="M77" s="5">
        <v>-1417532188</v>
      </c>
      <c r="N77" s="5">
        <v>-8489221191</v>
      </c>
      <c r="O77" s="5">
        <v>13055742372</v>
      </c>
      <c r="P77" s="5">
        <v>18420126557</v>
      </c>
      <c r="Q77" s="5">
        <v>-10676907788</v>
      </c>
    </row>
    <row r="78" spans="2:17" ht="15.5" x14ac:dyDescent="0.35">
      <c r="C78" t="s">
        <v>102</v>
      </c>
      <c r="D78" s="5">
        <v>-6635437851</v>
      </c>
      <c r="E78" s="5">
        <v>-7185674949</v>
      </c>
      <c r="F78" s="5">
        <v>-12836494597</v>
      </c>
      <c r="G78" s="5">
        <v>-9959942632</v>
      </c>
      <c r="I78" s="5">
        <v>-41149847500</v>
      </c>
      <c r="J78" s="5">
        <v>-22960670993</v>
      </c>
      <c r="K78" s="5">
        <v>-55954565186</v>
      </c>
      <c r="L78" s="5">
        <v>-10571848377</v>
      </c>
      <c r="M78" s="5">
        <v>-1417532188</v>
      </c>
      <c r="N78" s="5">
        <v>-8489221191</v>
      </c>
      <c r="O78" s="5">
        <v>13055742372</v>
      </c>
      <c r="P78" s="5">
        <v>18420126557</v>
      </c>
      <c r="Q78" s="5">
        <v>-10676907788</v>
      </c>
    </row>
    <row r="80" spans="2:17" ht="15.5" x14ac:dyDescent="0.35">
      <c r="B80" t="s">
        <v>103</v>
      </c>
      <c r="C80" t="s">
        <v>104</v>
      </c>
    </row>
    <row r="81" spans="3:17" ht="15.5" x14ac:dyDescent="0.35">
      <c r="C81" t="s">
        <v>216</v>
      </c>
    </row>
    <row r="82" spans="3:17" ht="15.5" x14ac:dyDescent="0.35">
      <c r="C82" t="s">
        <v>20</v>
      </c>
      <c r="D82" s="5">
        <v>2246647243</v>
      </c>
      <c r="E82" s="5">
        <v>2052249156</v>
      </c>
      <c r="F82" s="5">
        <v>1397423688</v>
      </c>
      <c r="G82" s="5">
        <v>1885960270</v>
      </c>
      <c r="I82" s="5">
        <v>1397423688</v>
      </c>
      <c r="J82" s="5">
        <v>15819383293</v>
      </c>
      <c r="K82" s="5">
        <v>8364784764</v>
      </c>
      <c r="L82" s="5">
        <v>15020216418</v>
      </c>
      <c r="M82" s="5">
        <v>9978623434</v>
      </c>
      <c r="N82" s="5">
        <v>8892148246</v>
      </c>
      <c r="O82" s="5">
        <v>70196220548</v>
      </c>
      <c r="P82" s="5">
        <v>38432315226</v>
      </c>
      <c r="Q82" s="5">
        <v>236469428</v>
      </c>
    </row>
    <row r="83" spans="3:17" ht="15.5" x14ac:dyDescent="0.35">
      <c r="C83" t="s">
        <v>217</v>
      </c>
      <c r="D83" s="5">
        <v>3004537240</v>
      </c>
      <c r="E83" s="5">
        <v>5282934</v>
      </c>
      <c r="F83" s="5">
        <v>1124048438</v>
      </c>
      <c r="G83" s="5">
        <v>2184480</v>
      </c>
      <c r="I83" s="5">
        <v>1124048438</v>
      </c>
      <c r="J83" s="5">
        <v>410698060</v>
      </c>
      <c r="K83" s="5">
        <v>806410058</v>
      </c>
      <c r="L83" s="5">
        <v>4906841645</v>
      </c>
      <c r="M83" s="5">
        <v>1337747900</v>
      </c>
      <c r="N83" s="5">
        <v>4452232532</v>
      </c>
      <c r="O83" s="5">
        <v>7755590966</v>
      </c>
      <c r="P83" s="5">
        <v>5725037500</v>
      </c>
      <c r="Q83" s="5">
        <v>4129779162</v>
      </c>
    </row>
    <row r="84" spans="3:17" ht="15.5" x14ac:dyDescent="0.35">
      <c r="C84" t="s">
        <v>219</v>
      </c>
    </row>
    <row r="85" spans="3:17" ht="15.5" x14ac:dyDescent="0.35">
      <c r="C85" t="s">
        <v>218</v>
      </c>
    </row>
    <row r="86" spans="3:17" ht="15.5" x14ac:dyDescent="0.35">
      <c r="C86" t="s">
        <v>220</v>
      </c>
      <c r="D86" s="5">
        <v>3004537240</v>
      </c>
      <c r="E86" s="5">
        <v>5282934</v>
      </c>
      <c r="F86" s="5">
        <v>1124048438</v>
      </c>
      <c r="G86" s="5">
        <v>2184480</v>
      </c>
      <c r="I86" s="5">
        <v>1124048438</v>
      </c>
      <c r="J86" s="5">
        <v>410698060</v>
      </c>
      <c r="K86" s="5">
        <v>806410058</v>
      </c>
      <c r="L86" s="5">
        <v>4906841645</v>
      </c>
      <c r="M86" s="5">
        <v>1337747900</v>
      </c>
      <c r="N86" s="5">
        <v>4452232532</v>
      </c>
      <c r="O86" s="5">
        <v>7755590966</v>
      </c>
      <c r="P86" s="5">
        <v>5725037500</v>
      </c>
      <c r="Q86" s="5">
        <v>4129779162</v>
      </c>
    </row>
    <row r="87" spans="3:17" ht="15.5" x14ac:dyDescent="0.35">
      <c r="C87" t="s">
        <v>110</v>
      </c>
      <c r="D87" s="5">
        <v>263755837</v>
      </c>
      <c r="E87" s="5">
        <v>4778830224</v>
      </c>
      <c r="F87" s="5">
        <v>12578830224</v>
      </c>
      <c r="G87" s="5">
        <v>71536450</v>
      </c>
      <c r="I87" s="5">
        <v>12578830224</v>
      </c>
      <c r="L87" s="5">
        <v>16321000</v>
      </c>
      <c r="O87" s="5">
        <v>1825000000</v>
      </c>
      <c r="P87" s="5">
        <v>1928518460</v>
      </c>
      <c r="Q87" s="5">
        <v>1978300001</v>
      </c>
    </row>
    <row r="88" spans="3:17" ht="15.5" x14ac:dyDescent="0.35">
      <c r="C88" t="s">
        <v>221</v>
      </c>
      <c r="D88" s="5">
        <v>263755837</v>
      </c>
      <c r="E88" s="5">
        <v>4778830224</v>
      </c>
      <c r="F88" s="5">
        <v>12578830224</v>
      </c>
      <c r="G88" s="5">
        <v>71536450</v>
      </c>
      <c r="I88" s="5">
        <v>12578830224</v>
      </c>
      <c r="L88" s="5">
        <v>16321000</v>
      </c>
      <c r="O88" s="5">
        <v>1825000000</v>
      </c>
      <c r="P88" s="5">
        <v>1928518460</v>
      </c>
      <c r="Q88" s="5">
        <v>1978300001</v>
      </c>
    </row>
    <row r="89" spans="3:17" ht="15.5" x14ac:dyDescent="0.35">
      <c r="C89" t="s">
        <v>222</v>
      </c>
      <c r="D89" s="5">
        <v>6471519402</v>
      </c>
      <c r="E89" s="5">
        <v>9127520804</v>
      </c>
      <c r="F89" s="5">
        <v>12674286754</v>
      </c>
      <c r="G89" s="5">
        <v>7863769853</v>
      </c>
      <c r="I89" s="5">
        <v>12674286754</v>
      </c>
      <c r="J89" s="5">
        <v>13379967364</v>
      </c>
      <c r="K89" s="5">
        <v>6572285701</v>
      </c>
      <c r="L89" s="5">
        <v>7856289971</v>
      </c>
      <c r="M89" s="5">
        <v>16227311781</v>
      </c>
      <c r="N89" s="5">
        <v>9070328160</v>
      </c>
      <c r="O89" s="5">
        <v>6640034823</v>
      </c>
      <c r="P89" s="5">
        <v>11060371207</v>
      </c>
      <c r="Q89" s="5">
        <v>5974271429</v>
      </c>
    </row>
    <row r="90" spans="3:17" ht="15.5" x14ac:dyDescent="0.35">
      <c r="C90" t="s">
        <v>81</v>
      </c>
      <c r="D90" s="5">
        <v>4263942324</v>
      </c>
      <c r="E90" s="5">
        <v>4263942324</v>
      </c>
      <c r="F90" s="5">
        <v>4263942324</v>
      </c>
      <c r="G90" s="5">
        <v>4356253151</v>
      </c>
      <c r="I90" s="5">
        <v>4263942324</v>
      </c>
      <c r="J90" s="5">
        <v>4445653229</v>
      </c>
      <c r="K90" s="5">
        <v>4356253151</v>
      </c>
      <c r="L90" s="5">
        <v>4351581243</v>
      </c>
      <c r="M90" s="5">
        <v>4135759194</v>
      </c>
      <c r="N90" s="5">
        <v>2431906733</v>
      </c>
      <c r="O90" s="5">
        <v>750894135</v>
      </c>
      <c r="P90" s="5">
        <v>187368932</v>
      </c>
      <c r="Q90" s="5">
        <v>-1033736910</v>
      </c>
    </row>
    <row r="91" spans="3:17" ht="15.5" x14ac:dyDescent="0.35">
      <c r="C91" t="s">
        <v>223</v>
      </c>
      <c r="D91" s="5">
        <v>21159465242</v>
      </c>
      <c r="E91" s="5">
        <v>20705754162</v>
      </c>
      <c r="F91" s="5">
        <v>35915151956</v>
      </c>
      <c r="G91" s="5">
        <v>19031160178</v>
      </c>
      <c r="I91" s="5">
        <v>35915151956</v>
      </c>
      <c r="J91" s="5">
        <v>38490927187</v>
      </c>
      <c r="K91" s="5">
        <v>24214366203</v>
      </c>
      <c r="L91" s="5">
        <v>77817661367</v>
      </c>
      <c r="M91" s="5">
        <v>80917168328</v>
      </c>
      <c r="N91" s="5">
        <v>64835474263</v>
      </c>
      <c r="O91" s="5">
        <v>104402732153</v>
      </c>
      <c r="P91" s="5">
        <v>105764381469</v>
      </c>
      <c r="Q91" s="5">
        <v>23702138483</v>
      </c>
    </row>
    <row r="92" spans="3:17" ht="15.5" x14ac:dyDescent="0.35">
      <c r="C92" t="s">
        <v>224</v>
      </c>
    </row>
    <row r="93" spans="3:17" ht="15.5" x14ac:dyDescent="0.35">
      <c r="C93" t="s">
        <v>114</v>
      </c>
      <c r="D93" s="5">
        <v>3732427422</v>
      </c>
      <c r="E93" s="5">
        <v>3732427422</v>
      </c>
      <c r="F93" s="5">
        <v>3732427422</v>
      </c>
      <c r="G93" s="5">
        <v>19672222783</v>
      </c>
      <c r="I93" s="5">
        <v>3732427422</v>
      </c>
      <c r="J93" s="5">
        <v>19672222783</v>
      </c>
      <c r="K93" s="5">
        <v>20006706411</v>
      </c>
      <c r="L93" s="5">
        <v>9728117435</v>
      </c>
      <c r="M93" s="5">
        <v>8457491192</v>
      </c>
      <c r="N93" s="5">
        <v>6401403299</v>
      </c>
      <c r="O93" s="5">
        <v>2099978234</v>
      </c>
      <c r="P93" s="5">
        <v>2065949430</v>
      </c>
      <c r="Q93" s="5">
        <v>1577825898</v>
      </c>
    </row>
    <row r="94" spans="3:17" ht="15.5" x14ac:dyDescent="0.35">
      <c r="C94" t="s">
        <v>524</v>
      </c>
      <c r="D94" s="5">
        <v>59607425910</v>
      </c>
      <c r="E94" s="5">
        <v>61619202126</v>
      </c>
      <c r="F94" s="5">
        <v>63634273804</v>
      </c>
      <c r="G94" s="5">
        <v>65649345489</v>
      </c>
      <c r="I94" s="5">
        <v>63634273804</v>
      </c>
      <c r="J94" s="5">
        <v>71694560519</v>
      </c>
      <c r="K94" s="5">
        <v>91932541375</v>
      </c>
      <c r="L94" s="5">
        <v>101007635924</v>
      </c>
      <c r="M94" s="5">
        <v>100234403815</v>
      </c>
      <c r="N94" s="5">
        <v>109309498363</v>
      </c>
      <c r="O94" s="5">
        <v>118384592911</v>
      </c>
      <c r="P94" s="5">
        <v>127459687459</v>
      </c>
      <c r="Q94" s="5">
        <v>136534782007</v>
      </c>
    </row>
    <row r="95" spans="3:17" ht="15.5" x14ac:dyDescent="0.35">
      <c r="C95" t="s">
        <v>525</v>
      </c>
      <c r="D95" s="5">
        <v>59607425910</v>
      </c>
      <c r="E95" s="5">
        <v>61619202126</v>
      </c>
      <c r="F95" s="5">
        <v>63634273804</v>
      </c>
      <c r="G95" s="5">
        <v>65649345489</v>
      </c>
      <c r="I95" s="5">
        <v>63634273804</v>
      </c>
      <c r="J95" s="5">
        <v>71694560519</v>
      </c>
      <c r="K95" s="5">
        <v>91932541375</v>
      </c>
      <c r="L95" s="5">
        <v>101007635924</v>
      </c>
      <c r="M95" s="5">
        <v>100234403815</v>
      </c>
      <c r="N95" s="5">
        <v>109309498363</v>
      </c>
      <c r="O95" s="5">
        <v>118384592911</v>
      </c>
      <c r="P95" s="5">
        <v>127459687459</v>
      </c>
      <c r="Q95" s="5">
        <v>136534782007</v>
      </c>
    </row>
    <row r="96" spans="3:17" ht="15.5" x14ac:dyDescent="0.35">
      <c r="C96" t="s">
        <v>526</v>
      </c>
    </row>
    <row r="97" spans="3:17" ht="15.5" x14ac:dyDescent="0.35">
      <c r="C97" t="s">
        <v>527</v>
      </c>
      <c r="D97" s="5">
        <v>59607425910</v>
      </c>
      <c r="E97" s="5">
        <v>61619202126</v>
      </c>
      <c r="F97" s="5">
        <v>63634273804</v>
      </c>
      <c r="G97" s="5">
        <v>65649345489</v>
      </c>
      <c r="I97" s="5">
        <v>63634273804</v>
      </c>
      <c r="J97" s="5">
        <v>71694560519</v>
      </c>
      <c r="K97" s="5">
        <v>91932541375</v>
      </c>
      <c r="L97" s="5">
        <v>101007635924</v>
      </c>
      <c r="M97" s="5">
        <v>100234403815</v>
      </c>
      <c r="N97" s="5">
        <v>109309498363</v>
      </c>
      <c r="O97" s="5">
        <v>118384592911</v>
      </c>
      <c r="P97" s="5">
        <v>127459687459</v>
      </c>
      <c r="Q97" s="5">
        <v>136534782007</v>
      </c>
    </row>
    <row r="98" spans="3:17" ht="15.5" x14ac:dyDescent="0.35">
      <c r="C98" t="s">
        <v>111</v>
      </c>
      <c r="D98" s="5">
        <v>172547012623</v>
      </c>
      <c r="E98" s="5">
        <v>177480947351</v>
      </c>
      <c r="F98" s="5">
        <v>182527424548</v>
      </c>
      <c r="G98" s="5">
        <v>189695532656</v>
      </c>
      <c r="I98" s="5">
        <v>182527424548</v>
      </c>
      <c r="J98" s="5">
        <v>207652089041</v>
      </c>
      <c r="K98" s="5">
        <v>221681726246</v>
      </c>
      <c r="L98" s="5">
        <v>213176422862</v>
      </c>
      <c r="M98" s="5">
        <v>212281565095</v>
      </c>
      <c r="N98" s="5">
        <v>214580949687</v>
      </c>
      <c r="O98" s="5">
        <v>151488113311</v>
      </c>
      <c r="P98" s="5">
        <v>156495791829</v>
      </c>
      <c r="Q98" s="5">
        <v>164596705955</v>
      </c>
    </row>
    <row r="99" spans="3:17" ht="15.5" x14ac:dyDescent="0.35">
      <c r="C99" t="s">
        <v>228</v>
      </c>
      <c r="D99" s="5">
        <v>245722931613</v>
      </c>
      <c r="E99" s="5">
        <v>253135222354</v>
      </c>
      <c r="F99" s="5">
        <v>260656252973</v>
      </c>
      <c r="G99" s="5">
        <v>286253735976</v>
      </c>
      <c r="I99" s="5">
        <v>260656252973</v>
      </c>
      <c r="J99" s="5">
        <v>311669638728</v>
      </c>
      <c r="K99" s="5">
        <v>353920684439</v>
      </c>
      <c r="L99" s="5">
        <v>366392709035</v>
      </c>
      <c r="M99" s="5">
        <v>401764183804</v>
      </c>
      <c r="N99" s="5">
        <v>414388810026</v>
      </c>
      <c r="O99" s="5">
        <v>382936061859</v>
      </c>
      <c r="P99" s="5">
        <v>434041068474</v>
      </c>
      <c r="Q99" s="5">
        <v>457698547552</v>
      </c>
    </row>
    <row r="100" spans="3:17" ht="15.5" x14ac:dyDescent="0.35">
      <c r="C100" t="s">
        <v>115</v>
      </c>
      <c r="D100" s="5">
        <v>266882396855</v>
      </c>
      <c r="E100" s="5">
        <v>273840976516</v>
      </c>
      <c r="F100" s="5">
        <v>296571404929</v>
      </c>
      <c r="G100" s="5">
        <v>305284896154</v>
      </c>
      <c r="I100" s="5">
        <v>296571404929</v>
      </c>
      <c r="J100" s="5">
        <v>350160565915</v>
      </c>
      <c r="K100" s="5">
        <v>378135050642</v>
      </c>
      <c r="L100" s="5">
        <v>444210370402</v>
      </c>
      <c r="M100" s="5">
        <v>482681352132</v>
      </c>
      <c r="N100" s="5">
        <v>479224284289</v>
      </c>
      <c r="O100" s="5">
        <v>487338794012</v>
      </c>
      <c r="P100" s="5">
        <v>539805449943</v>
      </c>
      <c r="Q100" s="5">
        <v>481400686035</v>
      </c>
    </row>
    <row r="101" spans="3:17" ht="15.5" x14ac:dyDescent="0.35">
      <c r="C101" t="s">
        <v>116</v>
      </c>
    </row>
    <row r="102" spans="3:17" ht="15.5" x14ac:dyDescent="0.35">
      <c r="C102" t="s">
        <v>117</v>
      </c>
    </row>
    <row r="103" spans="3:17" ht="15.5" x14ac:dyDescent="0.35">
      <c r="C103" t="s">
        <v>229</v>
      </c>
      <c r="D103" s="5">
        <v>46327715278</v>
      </c>
      <c r="E103" s="5">
        <v>46806858411</v>
      </c>
      <c r="F103" s="5">
        <v>39107613198</v>
      </c>
      <c r="G103" s="5">
        <v>33520448538</v>
      </c>
      <c r="I103" s="5">
        <v>39107613198</v>
      </c>
      <c r="J103" s="5">
        <v>50093781413</v>
      </c>
      <c r="K103" s="5">
        <v>41923858695</v>
      </c>
      <c r="L103" s="5">
        <v>51320417645</v>
      </c>
      <c r="M103" s="5">
        <v>57823359870</v>
      </c>
      <c r="N103" s="5">
        <v>72557498302</v>
      </c>
      <c r="O103" s="5">
        <v>76718616762</v>
      </c>
      <c r="P103" s="5">
        <v>143116971092</v>
      </c>
      <c r="Q103" s="5">
        <v>98541308049</v>
      </c>
    </row>
    <row r="104" spans="3:17" ht="15.5" x14ac:dyDescent="0.35">
      <c r="C104" t="s">
        <v>230</v>
      </c>
    </row>
    <row r="105" spans="3:17" ht="15.5" x14ac:dyDescent="0.35">
      <c r="C105" t="s">
        <v>231</v>
      </c>
    </row>
    <row r="106" spans="3:17" ht="15.5" x14ac:dyDescent="0.35">
      <c r="C106" t="s">
        <v>120</v>
      </c>
      <c r="D106" s="5">
        <v>3122332649</v>
      </c>
      <c r="E106" s="5">
        <v>859582857</v>
      </c>
      <c r="F106" s="5">
        <v>1092646571</v>
      </c>
      <c r="G106" s="5">
        <v>1895915926</v>
      </c>
      <c r="I106" s="5">
        <v>1092646571</v>
      </c>
      <c r="J106" s="5">
        <v>2581742174</v>
      </c>
      <c r="K106" s="5">
        <v>5146418860</v>
      </c>
      <c r="L106" s="5">
        <v>2171740983</v>
      </c>
      <c r="M106" s="5">
        <v>2488700867</v>
      </c>
      <c r="N106" s="5">
        <v>2399763455</v>
      </c>
      <c r="O106" s="5">
        <v>1984137445</v>
      </c>
      <c r="P106" s="5">
        <v>1925606183</v>
      </c>
      <c r="Q106" s="5">
        <v>2772121019</v>
      </c>
    </row>
    <row r="107" spans="3:17" ht="15.5" x14ac:dyDescent="0.35">
      <c r="C107" t="s">
        <v>121</v>
      </c>
      <c r="Q107" s="5">
        <v>5577973141</v>
      </c>
    </row>
    <row r="108" spans="3:17" ht="15.5" x14ac:dyDescent="0.35">
      <c r="C108" t="s">
        <v>233</v>
      </c>
      <c r="D108" s="5">
        <v>121579314</v>
      </c>
      <c r="E108" s="5">
        <v>561554532</v>
      </c>
      <c r="F108" s="5">
        <v>811269942</v>
      </c>
      <c r="G108" s="5">
        <v>146249933</v>
      </c>
      <c r="I108" s="5">
        <v>811269942</v>
      </c>
      <c r="J108" s="5">
        <v>233059095</v>
      </c>
      <c r="K108" s="5">
        <v>773443881</v>
      </c>
      <c r="L108" s="5">
        <v>1413358475</v>
      </c>
      <c r="M108" s="5">
        <v>1692081209</v>
      </c>
      <c r="N108" s="5">
        <v>2718185462</v>
      </c>
      <c r="O108" s="5">
        <v>2118063687</v>
      </c>
      <c r="P108" s="5">
        <v>8428481101</v>
      </c>
      <c r="Q108" s="5">
        <v>2065837331</v>
      </c>
    </row>
    <row r="109" spans="3:17" ht="15.5" x14ac:dyDescent="0.35">
      <c r="C109" t="s">
        <v>285</v>
      </c>
    </row>
    <row r="110" spans="3:17" ht="15.5" x14ac:dyDescent="0.35">
      <c r="C110" t="s">
        <v>286</v>
      </c>
      <c r="D110" s="5">
        <v>112274270840</v>
      </c>
      <c r="E110" s="5">
        <v>112274270840</v>
      </c>
      <c r="F110" s="5">
        <v>135674270840</v>
      </c>
      <c r="G110" s="5">
        <v>136174270840</v>
      </c>
      <c r="I110" s="5">
        <v>135674270840</v>
      </c>
      <c r="J110" s="5">
        <v>136174270000</v>
      </c>
      <c r="K110" s="5">
        <v>148174270000</v>
      </c>
      <c r="L110" s="5">
        <v>149574270840</v>
      </c>
      <c r="M110" s="5">
        <v>166182942439</v>
      </c>
      <c r="N110" s="5">
        <v>144197479296</v>
      </c>
      <c r="O110" s="5">
        <v>138615416485</v>
      </c>
      <c r="P110" s="5">
        <v>140670973783</v>
      </c>
      <c r="Q110" s="5">
        <v>236637759466</v>
      </c>
    </row>
    <row r="111" spans="3:17" ht="15.5" x14ac:dyDescent="0.35">
      <c r="C111" t="s">
        <v>371</v>
      </c>
      <c r="G111" s="5">
        <v>116310000</v>
      </c>
      <c r="J111" s="5">
        <v>116310021</v>
      </c>
      <c r="K111" s="5">
        <v>1382679481</v>
      </c>
      <c r="L111" s="5">
        <v>508868420</v>
      </c>
      <c r="M111" s="5">
        <v>184139845</v>
      </c>
      <c r="N111" s="5">
        <v>1955305620</v>
      </c>
      <c r="O111" s="5">
        <v>2753462017</v>
      </c>
      <c r="P111" s="5">
        <v>849361337</v>
      </c>
      <c r="Q111" s="5">
        <v>2566442410</v>
      </c>
    </row>
    <row r="112" spans="3:17" ht="15.5" x14ac:dyDescent="0.35">
      <c r="C112" t="s">
        <v>288</v>
      </c>
      <c r="D112" s="5">
        <v>28380393374</v>
      </c>
      <c r="E112" s="5">
        <v>28437263742</v>
      </c>
      <c r="F112" s="5">
        <v>5114803740</v>
      </c>
      <c r="G112" s="5">
        <v>7376883886</v>
      </c>
      <c r="I112" s="5">
        <v>5114803740</v>
      </c>
      <c r="J112" s="5">
        <v>13597731037</v>
      </c>
      <c r="K112" s="5">
        <v>12295906808</v>
      </c>
      <c r="L112" s="5">
        <v>17317876023</v>
      </c>
      <c r="M112" s="5">
        <v>17232533975</v>
      </c>
      <c r="N112" s="5">
        <v>44080524968</v>
      </c>
      <c r="O112" s="5">
        <v>57398538610</v>
      </c>
      <c r="P112" s="5">
        <v>112821588524</v>
      </c>
      <c r="Q112" s="5">
        <v>80562046547</v>
      </c>
    </row>
    <row r="113" spans="3:17" ht="15.5" x14ac:dyDescent="0.35">
      <c r="C113" t="s">
        <v>237</v>
      </c>
      <c r="D113" s="5">
        <v>115746969405</v>
      </c>
      <c r="E113" s="5">
        <v>115590968082</v>
      </c>
      <c r="F113" s="5">
        <v>138834966759</v>
      </c>
      <c r="G113" s="5">
        <v>140299128047</v>
      </c>
      <c r="I113" s="5">
        <v>138834966759</v>
      </c>
      <c r="J113" s="5">
        <v>140288112030</v>
      </c>
      <c r="K113" s="5">
        <v>153471848482</v>
      </c>
      <c r="L113" s="5">
        <v>154196044106</v>
      </c>
      <c r="M113" s="5">
        <v>175592235234</v>
      </c>
      <c r="N113" s="5">
        <v>155983496771</v>
      </c>
      <c r="O113" s="5">
        <v>151447666843</v>
      </c>
      <c r="P113" s="5">
        <v>150571710816</v>
      </c>
      <c r="Q113" s="5">
        <v>254091736508</v>
      </c>
    </row>
    <row r="114" spans="3:17" ht="15.5" x14ac:dyDescent="0.35">
      <c r="C114" t="s">
        <v>238</v>
      </c>
      <c r="D114" s="5">
        <v>115746969405</v>
      </c>
      <c r="E114" s="5">
        <v>115590968082</v>
      </c>
      <c r="F114" s="5">
        <v>138834966759</v>
      </c>
      <c r="G114" s="5">
        <v>140299128047</v>
      </c>
      <c r="I114" s="5">
        <v>138834966759</v>
      </c>
      <c r="J114" s="5">
        <v>140288112030</v>
      </c>
      <c r="K114" s="5">
        <v>153471848482</v>
      </c>
      <c r="L114" s="5">
        <v>154196044106</v>
      </c>
      <c r="M114" s="5">
        <v>175592235234</v>
      </c>
      <c r="N114" s="5">
        <v>155983496771</v>
      </c>
      <c r="O114" s="5">
        <v>151447666843</v>
      </c>
      <c r="P114" s="5">
        <v>150571710816</v>
      </c>
      <c r="Q114" s="5">
        <v>254091736508</v>
      </c>
    </row>
    <row r="115" spans="3:17" ht="15.5" x14ac:dyDescent="0.35">
      <c r="C115" t="s">
        <v>239</v>
      </c>
    </row>
    <row r="116" spans="3:17" ht="15.5" x14ac:dyDescent="0.35">
      <c r="C116" t="s">
        <v>290</v>
      </c>
      <c r="D116" s="5">
        <v>112274270840</v>
      </c>
      <c r="E116" s="5">
        <v>112274270840</v>
      </c>
      <c r="F116" s="5">
        <v>135674270840</v>
      </c>
      <c r="G116" s="5">
        <v>136290580840</v>
      </c>
      <c r="I116" s="5">
        <v>135674270840</v>
      </c>
      <c r="J116" s="5">
        <v>136290580021</v>
      </c>
      <c r="K116" s="5">
        <v>149556949481</v>
      </c>
      <c r="L116" s="5">
        <v>150083139260</v>
      </c>
      <c r="M116" s="5">
        <v>166367082284</v>
      </c>
      <c r="N116" s="5">
        <v>146152784916</v>
      </c>
      <c r="O116" s="5">
        <v>141368878502</v>
      </c>
      <c r="P116" s="5">
        <v>141520335120</v>
      </c>
      <c r="Q116" s="5">
        <v>239204201876</v>
      </c>
    </row>
    <row r="117" spans="3:17" ht="15.5" x14ac:dyDescent="0.35">
      <c r="C117" t="s">
        <v>128</v>
      </c>
      <c r="D117" s="5">
        <v>162074684683</v>
      </c>
      <c r="E117" s="5">
        <v>162397826493</v>
      </c>
      <c r="F117" s="5">
        <v>177942579957</v>
      </c>
      <c r="G117" s="5">
        <v>173819576585</v>
      </c>
      <c r="I117" s="5">
        <v>177942579957</v>
      </c>
      <c r="J117" s="5">
        <v>190381893443</v>
      </c>
      <c r="K117" s="5">
        <v>195395707177</v>
      </c>
      <c r="L117" s="5">
        <v>205516461751</v>
      </c>
      <c r="M117" s="5">
        <v>233415595104</v>
      </c>
      <c r="N117" s="5">
        <v>228540995073</v>
      </c>
      <c r="O117" s="5">
        <v>228166283605</v>
      </c>
      <c r="P117" s="5">
        <v>293688681908</v>
      </c>
      <c r="Q117" s="5">
        <v>352633044557</v>
      </c>
    </row>
    <row r="118" spans="3:17" ht="15.5" x14ac:dyDescent="0.35">
      <c r="C118" t="s">
        <v>129</v>
      </c>
    </row>
    <row r="119" spans="3:17" ht="15.5" x14ac:dyDescent="0.35">
      <c r="C119" t="s">
        <v>130</v>
      </c>
      <c r="D119" s="5">
        <v>187000000000</v>
      </c>
      <c r="E119" s="5">
        <v>187000000000</v>
      </c>
      <c r="F119" s="5">
        <v>187000000000</v>
      </c>
      <c r="G119" s="5">
        <v>187000000000</v>
      </c>
      <c r="I119" s="5">
        <v>187000000000</v>
      </c>
      <c r="J119" s="5">
        <v>187000000000</v>
      </c>
      <c r="K119" s="5">
        <v>187000000000</v>
      </c>
      <c r="L119" s="5">
        <v>187000000000</v>
      </c>
      <c r="M119" s="5">
        <v>187000000000</v>
      </c>
      <c r="N119" s="5">
        <v>187000000000</v>
      </c>
      <c r="O119" s="5">
        <v>187000000000</v>
      </c>
      <c r="P119" s="5">
        <v>187000000000</v>
      </c>
      <c r="Q119" s="5">
        <v>137000000000</v>
      </c>
    </row>
    <row r="120" spans="3:17" ht="15.5" x14ac:dyDescent="0.35">
      <c r="C120" t="s">
        <v>131</v>
      </c>
      <c r="D120" s="5">
        <v>48929000000</v>
      </c>
      <c r="E120" s="5">
        <v>48929000000</v>
      </c>
      <c r="F120" s="5">
        <v>48929000000</v>
      </c>
      <c r="G120" s="5">
        <v>48929000000</v>
      </c>
      <c r="I120" s="5">
        <v>48929000000</v>
      </c>
      <c r="J120" s="5">
        <v>48929000000</v>
      </c>
      <c r="K120" s="5">
        <v>48929000000</v>
      </c>
      <c r="L120" s="5">
        <v>48929000000</v>
      </c>
      <c r="M120" s="5">
        <v>48929000000</v>
      </c>
      <c r="N120" s="5">
        <v>48929000000</v>
      </c>
      <c r="O120" s="5">
        <v>48929000000</v>
      </c>
      <c r="P120" s="5">
        <v>48929000000</v>
      </c>
    </row>
    <row r="121" spans="3:17" ht="15.5" x14ac:dyDescent="0.35">
      <c r="C121" t="s">
        <v>132</v>
      </c>
      <c r="D121" s="5">
        <v>-135385230152</v>
      </c>
      <c r="E121" s="5">
        <v>-128749792301</v>
      </c>
      <c r="F121" s="5">
        <v>-121564117352</v>
      </c>
      <c r="G121" s="5">
        <v>-108819933582</v>
      </c>
      <c r="I121" s="5">
        <v>-121564117352</v>
      </c>
      <c r="J121" s="5">
        <v>-80595980757</v>
      </c>
      <c r="K121" s="5">
        <v>-57545909686</v>
      </c>
      <c r="L121" s="5">
        <v>-1586672592</v>
      </c>
      <c r="M121" s="5">
        <v>9200997834</v>
      </c>
      <c r="N121" s="5">
        <v>12322382483</v>
      </c>
      <c r="O121" s="5">
        <v>22492616272</v>
      </c>
      <c r="P121" s="5">
        <v>10000399103</v>
      </c>
      <c r="Q121" s="5">
        <v>-7198621612</v>
      </c>
    </row>
    <row r="122" spans="3:17" ht="15.5" x14ac:dyDescent="0.35">
      <c r="C122" t="s">
        <v>133</v>
      </c>
    </row>
    <row r="123" spans="3:17" ht="15.5" x14ac:dyDescent="0.35">
      <c r="C123" t="s">
        <v>134</v>
      </c>
    </row>
    <row r="124" spans="3:17" ht="15.5" x14ac:dyDescent="0.35">
      <c r="C124" t="s">
        <v>135</v>
      </c>
      <c r="D124" s="5">
        <v>-135385230152</v>
      </c>
      <c r="E124" s="5">
        <v>-128749792301</v>
      </c>
      <c r="F124" s="5">
        <v>-121564117352</v>
      </c>
      <c r="G124" s="5">
        <v>-108819933582</v>
      </c>
      <c r="I124" s="5">
        <v>-121564117352</v>
      </c>
      <c r="J124" s="5">
        <v>-80595980757</v>
      </c>
      <c r="K124" s="5">
        <v>-57545909686</v>
      </c>
      <c r="L124" s="5">
        <v>-1586672592</v>
      </c>
      <c r="M124" s="5">
        <v>9200997834</v>
      </c>
      <c r="N124" s="5">
        <v>12322382483</v>
      </c>
      <c r="O124" s="5">
        <v>22492616272</v>
      </c>
      <c r="P124" s="5">
        <v>10000399103</v>
      </c>
      <c r="Q124" s="5">
        <v>-7198621612</v>
      </c>
    </row>
    <row r="125" spans="3:17" ht="15.5" x14ac:dyDescent="0.35">
      <c r="C125" t="s">
        <v>10</v>
      </c>
      <c r="D125" s="5">
        <v>104807712172</v>
      </c>
      <c r="E125" s="5">
        <v>111443150023</v>
      </c>
      <c r="F125" s="5">
        <v>118628824972</v>
      </c>
      <c r="G125" s="5">
        <v>131465319569</v>
      </c>
      <c r="I125" s="5">
        <v>118628824972</v>
      </c>
      <c r="J125" s="5">
        <v>159778672472</v>
      </c>
      <c r="K125" s="5">
        <v>182739343465</v>
      </c>
      <c r="L125" s="5">
        <v>238693908651</v>
      </c>
      <c r="M125" s="5">
        <v>249265757028</v>
      </c>
      <c r="N125" s="5">
        <v>250683289216</v>
      </c>
      <c r="O125" s="5">
        <v>259172510407</v>
      </c>
      <c r="P125" s="5">
        <v>246116768035</v>
      </c>
      <c r="Q125" s="5">
        <v>128767641478</v>
      </c>
    </row>
    <row r="126" spans="3:17" ht="15.5" x14ac:dyDescent="0.35">
      <c r="C126" t="s">
        <v>137</v>
      </c>
      <c r="D126" s="5">
        <v>266882396855</v>
      </c>
      <c r="E126" s="5">
        <v>273840976516</v>
      </c>
      <c r="F126" s="5">
        <v>296571404929</v>
      </c>
      <c r="G126" s="5">
        <v>305284896154</v>
      </c>
      <c r="I126" s="5">
        <v>296571404929</v>
      </c>
      <c r="J126" s="5">
        <v>350160565915</v>
      </c>
      <c r="K126" s="5">
        <v>378135050642</v>
      </c>
      <c r="L126" s="5">
        <v>444210370402</v>
      </c>
      <c r="M126" s="5">
        <v>482681352132</v>
      </c>
      <c r="N126" s="5">
        <v>479224284289</v>
      </c>
      <c r="O126" s="5">
        <v>487338794012</v>
      </c>
      <c r="P126" s="5">
        <v>539805449943</v>
      </c>
      <c r="Q126" s="5">
        <v>481400686035</v>
      </c>
    </row>
    <row r="127" spans="3:17" ht="15.5" x14ac:dyDescent="0.35">
      <c r="C127" t="s">
        <v>138</v>
      </c>
      <c r="D127" s="5">
        <v>9350000000</v>
      </c>
      <c r="E127" s="5">
        <v>9350000000</v>
      </c>
      <c r="F127" s="5">
        <v>9350000000</v>
      </c>
      <c r="G127" s="5">
        <v>9350000000</v>
      </c>
      <c r="I127" s="5">
        <v>9350000000</v>
      </c>
      <c r="J127" s="5">
        <v>9350000000</v>
      </c>
      <c r="K127" s="5">
        <v>9350000000</v>
      </c>
      <c r="L127" s="5">
        <v>9350000000</v>
      </c>
      <c r="M127" s="5">
        <v>9350000000</v>
      </c>
      <c r="N127" s="5">
        <v>9350000000</v>
      </c>
      <c r="O127" s="5">
        <v>9350000000</v>
      </c>
      <c r="P127" s="5">
        <v>1870000000</v>
      </c>
      <c r="Q127" s="5">
        <v>1370000000</v>
      </c>
    </row>
    <row r="129" spans="2:17" ht="15.5" x14ac:dyDescent="0.35">
      <c r="B129" t="s">
        <v>139</v>
      </c>
      <c r="C129" t="s">
        <v>140</v>
      </c>
      <c r="D129" s="5">
        <v>-11922310286</v>
      </c>
      <c r="E129" s="5">
        <v>-10341617153</v>
      </c>
      <c r="F129" s="5">
        <v>22051003609</v>
      </c>
      <c r="G129" s="5">
        <v>-11157068911</v>
      </c>
      <c r="I129" s="5">
        <v>-10459331603</v>
      </c>
      <c r="J129" s="5">
        <v>23746379903</v>
      </c>
      <c r="K129" s="5">
        <v>14607513312</v>
      </c>
      <c r="L129" s="5">
        <v>33158718257</v>
      </c>
      <c r="M129" s="5">
        <v>25574027226</v>
      </c>
      <c r="N129" s="5">
        <v>26935353622</v>
      </c>
      <c r="O129" s="5">
        <v>97691962993</v>
      </c>
      <c r="P129" s="5">
        <v>15885094938</v>
      </c>
      <c r="Q129" s="5">
        <v>36779996473</v>
      </c>
    </row>
    <row r="130" spans="2:17" ht="15.5" x14ac:dyDescent="0.35">
      <c r="C130" t="s">
        <v>292</v>
      </c>
      <c r="D130" s="5">
        <v>14635943023</v>
      </c>
      <c r="E130" s="5">
        <v>23095267650</v>
      </c>
      <c r="F130" s="5">
        <v>57056609433</v>
      </c>
      <c r="G130" s="5">
        <v>53579284392</v>
      </c>
      <c r="I130" s="5">
        <v>243165190488</v>
      </c>
      <c r="J130" s="5">
        <v>216906810616</v>
      </c>
      <c r="K130" s="5">
        <v>220171993988</v>
      </c>
      <c r="L130" s="5">
        <v>302085012968</v>
      </c>
      <c r="M130" s="5">
        <v>365273079967</v>
      </c>
      <c r="N130" s="5">
        <v>268865270248</v>
      </c>
      <c r="O130" s="5">
        <v>309907341841</v>
      </c>
      <c r="P130" s="5">
        <v>296088191954</v>
      </c>
      <c r="Q130" s="5">
        <v>287365517711</v>
      </c>
    </row>
    <row r="131" spans="2:17" ht="15.5" x14ac:dyDescent="0.35">
      <c r="C131" t="s">
        <v>242</v>
      </c>
      <c r="D131" s="5">
        <v>-20149715712</v>
      </c>
      <c r="E131" s="5">
        <v>-19115515127</v>
      </c>
      <c r="F131" s="5">
        <v>-24097217768</v>
      </c>
      <c r="G131" s="5">
        <v>-52795481780</v>
      </c>
      <c r="I131" s="5">
        <v>-209070708681</v>
      </c>
      <c r="J131" s="5">
        <v>-192710622408</v>
      </c>
      <c r="K131" s="5">
        <v>-116997876235</v>
      </c>
      <c r="L131" s="5">
        <v>-212541496532</v>
      </c>
      <c r="M131" s="5">
        <v>-257190157977</v>
      </c>
      <c r="N131" s="5">
        <v>-173817207195</v>
      </c>
      <c r="O131" s="5">
        <v>-137629056121</v>
      </c>
      <c r="P131" s="5">
        <v>-227436115845</v>
      </c>
      <c r="Q131" s="5">
        <v>-207306122911</v>
      </c>
    </row>
    <row r="132" spans="2:17" ht="15.5" x14ac:dyDescent="0.35">
      <c r="C132" t="s">
        <v>345</v>
      </c>
      <c r="D132" s="5">
        <v>-3681648393</v>
      </c>
      <c r="E132" s="5">
        <v>-4697265048</v>
      </c>
      <c r="F132" s="5">
        <v>-71273925</v>
      </c>
      <c r="G132" s="5">
        <v>-4064654086</v>
      </c>
      <c r="I132" s="5">
        <v>-13212913832</v>
      </c>
      <c r="J132" s="5">
        <v>-9364820271</v>
      </c>
      <c r="K132" s="5">
        <v>-12234056195</v>
      </c>
      <c r="L132" s="5">
        <v>-17638602600</v>
      </c>
      <c r="M132" s="5">
        <v>-19988199269</v>
      </c>
      <c r="N132" s="5">
        <v>-24629887723</v>
      </c>
      <c r="O132" s="5">
        <v>-22547223433</v>
      </c>
      <c r="P132" s="5">
        <v>-20581570030</v>
      </c>
      <c r="Q132" s="5">
        <v>-16590789763</v>
      </c>
    </row>
    <row r="133" spans="2:17" ht="15.5" x14ac:dyDescent="0.35">
      <c r="C133" t="s">
        <v>410</v>
      </c>
      <c r="D133" s="5">
        <v>81913087</v>
      </c>
      <c r="E133" s="5">
        <v>-4628771948</v>
      </c>
      <c r="F133" s="5">
        <v>-8219089764</v>
      </c>
      <c r="G133" s="5">
        <v>-4139534116</v>
      </c>
      <c r="I133" s="5">
        <v>-19877914275</v>
      </c>
      <c r="J133" s="5">
        <v>-18185040447</v>
      </c>
      <c r="K133" s="5">
        <v>-4908163782</v>
      </c>
      <c r="L133" s="5">
        <v>-21671628771</v>
      </c>
      <c r="M133" s="5">
        <v>-12787840841</v>
      </c>
      <c r="N133" s="5">
        <v>-34836409214</v>
      </c>
      <c r="O133" s="5">
        <v>-19230517980</v>
      </c>
      <c r="P133" s="5">
        <v>-10834096358</v>
      </c>
      <c r="Q133" s="5">
        <v>-19701173238</v>
      </c>
    </row>
    <row r="134" spans="2:17" ht="15.5" x14ac:dyDescent="0.35">
      <c r="C134" t="s">
        <v>583</v>
      </c>
      <c r="D134" s="5">
        <v>7251551</v>
      </c>
      <c r="E134" s="5">
        <v>7868930</v>
      </c>
      <c r="F134" s="5">
        <v>14699212</v>
      </c>
      <c r="G134" s="5">
        <v>11375839</v>
      </c>
      <c r="I134" s="5">
        <v>57889543</v>
      </c>
      <c r="J134" s="5">
        <v>78221588</v>
      </c>
      <c r="K134" s="5">
        <v>29665316</v>
      </c>
      <c r="L134" s="5">
        <v>50246778</v>
      </c>
      <c r="M134" s="5">
        <v>73037412</v>
      </c>
      <c r="N134" s="5">
        <v>2609042037</v>
      </c>
      <c r="O134" s="5">
        <v>2197212533</v>
      </c>
      <c r="P134" s="5">
        <v>1193424656</v>
      </c>
      <c r="Q134" s="5">
        <v>10319301</v>
      </c>
    </row>
    <row r="135" spans="2:17" ht="15.5" x14ac:dyDescent="0.35">
      <c r="C135" t="s">
        <v>606</v>
      </c>
      <c r="D135" s="5">
        <v>-191186676</v>
      </c>
      <c r="E135" s="5">
        <v>-535108226</v>
      </c>
      <c r="F135" s="5">
        <v>11913834</v>
      </c>
      <c r="G135" s="5">
        <v>-217934507</v>
      </c>
      <c r="J135" s="5">
        <v>-2861407346</v>
      </c>
      <c r="K135" s="5">
        <v>-14384376737</v>
      </c>
      <c r="L135" s="5">
        <v>-15914717528</v>
      </c>
      <c r="M135" s="5">
        <v>-27562887475</v>
      </c>
      <c r="N135" s="5">
        <v>-21805074903</v>
      </c>
      <c r="O135" s="5">
        <v>-12114742358</v>
      </c>
      <c r="P135" s="5">
        <v>-1028183731</v>
      </c>
      <c r="Q135" s="5">
        <v>-1009152276</v>
      </c>
    </row>
    <row r="136" spans="2:17" ht="15.5" x14ac:dyDescent="0.35">
      <c r="C136" t="s">
        <v>326</v>
      </c>
      <c r="D136" s="5">
        <v>-4517819238</v>
      </c>
      <c r="E136" s="5">
        <v>-983581312</v>
      </c>
      <c r="F136" s="5">
        <v>-2677174656</v>
      </c>
      <c r="G136" s="5">
        <v>-3227927408</v>
      </c>
      <c r="I136" s="5">
        <v>-12099979470</v>
      </c>
      <c r="J136" s="5">
        <v>-12752001445</v>
      </c>
      <c r="K136" s="5">
        <v>-16581942272</v>
      </c>
      <c r="L136" s="5">
        <v>-15006218765</v>
      </c>
      <c r="M136" s="5">
        <v>-15274662176</v>
      </c>
      <c r="N136" s="5">
        <v>-17420034968</v>
      </c>
      <c r="O136" s="5">
        <v>-22962272558</v>
      </c>
      <c r="P136" s="5">
        <v>-29171187886</v>
      </c>
      <c r="Q136" s="5">
        <v>-36594784894</v>
      </c>
    </row>
    <row r="137" spans="2:17" ht="15.5" x14ac:dyDescent="0.35">
      <c r="C137" t="s">
        <v>568</v>
      </c>
      <c r="D137" s="5">
        <v>1892952072</v>
      </c>
      <c r="E137" s="5">
        <v>-3484512072</v>
      </c>
      <c r="F137" s="5">
        <v>32537243</v>
      </c>
      <c r="G137" s="5">
        <v>-302197245</v>
      </c>
      <c r="I137" s="5">
        <v>579104624</v>
      </c>
      <c r="J137" s="5">
        <v>42635239616</v>
      </c>
      <c r="K137" s="5">
        <v>-40487730771</v>
      </c>
      <c r="L137" s="5">
        <v>13796122707</v>
      </c>
      <c r="M137" s="5">
        <v>-6968342415</v>
      </c>
      <c r="N137" s="5">
        <v>27969655340</v>
      </c>
      <c r="O137" s="5">
        <v>71221069</v>
      </c>
      <c r="P137" s="5">
        <v>7654632178</v>
      </c>
      <c r="Q137" s="5">
        <v>30606182543</v>
      </c>
    </row>
    <row r="138" spans="2:17" ht="15.5" x14ac:dyDescent="0.35">
      <c r="C138" t="s">
        <v>149</v>
      </c>
      <c r="D138" s="5">
        <v>5987679632</v>
      </c>
      <c r="E138" s="5">
        <v>-11209998</v>
      </c>
      <c r="F138" s="5">
        <v>-2677390145</v>
      </c>
      <c r="G138" s="5">
        <v>-4172045449</v>
      </c>
      <c r="I138" s="5">
        <v>-9099236477</v>
      </c>
      <c r="J138" s="5">
        <v>-11964545231</v>
      </c>
      <c r="K138" s="5">
        <v>-8646538994</v>
      </c>
      <c r="L138" s="5">
        <v>-16198600976</v>
      </c>
      <c r="M138" s="5">
        <v>-6633693625</v>
      </c>
      <c r="N138" s="5">
        <v>-14072606715</v>
      </c>
      <c r="O138" s="5">
        <v>-60084754532</v>
      </c>
      <c r="P138" s="5">
        <v>28226702081</v>
      </c>
      <c r="Q138" s="5">
        <v>-21466657322</v>
      </c>
    </row>
    <row r="139" spans="2:17" ht="15.5" x14ac:dyDescent="0.35">
      <c r="C139" t="s">
        <v>150</v>
      </c>
      <c r="D139" s="5">
        <v>6119338741</v>
      </c>
      <c r="E139" s="5">
        <v>11005542619</v>
      </c>
      <c r="F139" s="5">
        <v>-19877437075</v>
      </c>
      <c r="G139" s="5">
        <v>7607795754</v>
      </c>
      <c r="I139" s="5">
        <v>5118081677</v>
      </c>
      <c r="J139" s="5">
        <v>-4345449410</v>
      </c>
      <c r="K139" s="5">
        <v>-12616405972</v>
      </c>
      <c r="L139" s="5">
        <v>-11918524297</v>
      </c>
      <c r="M139" s="5">
        <v>-17853858414</v>
      </c>
      <c r="N139" s="5">
        <v>-74166819209</v>
      </c>
      <c r="O139" s="5">
        <v>-5843303139</v>
      </c>
      <c r="P139" s="5">
        <v>-5915951221</v>
      </c>
      <c r="Q139" s="5">
        <v>-15346893986</v>
      </c>
    </row>
    <row r="140" spans="2:17" ht="15.5" x14ac:dyDescent="0.35">
      <c r="C140" t="s">
        <v>158</v>
      </c>
      <c r="D140" s="5">
        <v>6945710944</v>
      </c>
      <c r="E140" s="5">
        <v>7061548875</v>
      </c>
      <c r="F140" s="5">
        <v>-25665185916</v>
      </c>
      <c r="G140" s="5">
        <v>6609108008</v>
      </c>
      <c r="I140" s="5">
        <v>-1663414501</v>
      </c>
      <c r="J140" s="5">
        <v>-4772185972</v>
      </c>
      <c r="K140" s="5">
        <v>-12619555972</v>
      </c>
      <c r="L140" s="5">
        <v>-11903904347</v>
      </c>
      <c r="M140" s="5">
        <v>-17852218364</v>
      </c>
      <c r="N140" s="5">
        <v>-75717289209</v>
      </c>
      <c r="O140" s="5">
        <v>-5451783139</v>
      </c>
      <c r="P140" s="5">
        <v>-5915951221</v>
      </c>
      <c r="Q140" s="5">
        <v>-15346893986</v>
      </c>
    </row>
    <row r="141" spans="2:17" ht="15.5" x14ac:dyDescent="0.35">
      <c r="C141" t="s">
        <v>607</v>
      </c>
      <c r="D141" s="5">
        <v>-826372203</v>
      </c>
      <c r="E141" s="5">
        <v>3943993744</v>
      </c>
      <c r="F141" s="5">
        <v>5787748841</v>
      </c>
      <c r="G141" s="5">
        <v>998687746</v>
      </c>
      <c r="I141" s="5">
        <v>6781496178</v>
      </c>
      <c r="J141" s="5">
        <v>426736562</v>
      </c>
      <c r="K141" s="5">
        <v>3150000</v>
      </c>
      <c r="L141" s="5">
        <v>-14619950</v>
      </c>
      <c r="M141" s="5">
        <v>-1640050</v>
      </c>
      <c r="N141" s="5">
        <v>1550470000</v>
      </c>
      <c r="O141" s="5">
        <v>-391520000</v>
      </c>
    </row>
    <row r="142" spans="2:17" ht="15.5" x14ac:dyDescent="0.35">
      <c r="C142" t="s">
        <v>161</v>
      </c>
      <c r="D142" s="5">
        <v>5987679632</v>
      </c>
      <c r="E142" s="5">
        <v>-11209998</v>
      </c>
      <c r="F142" s="5">
        <v>-2677390145</v>
      </c>
      <c r="G142" s="5">
        <v>-4172045449</v>
      </c>
      <c r="I142" s="5">
        <v>-9099236477</v>
      </c>
      <c r="J142" s="5">
        <v>-11964545231</v>
      </c>
      <c r="K142" s="5">
        <v>-8646538994</v>
      </c>
      <c r="L142" s="5">
        <v>-16198600976</v>
      </c>
      <c r="M142" s="5">
        <v>-6633693625</v>
      </c>
      <c r="N142" s="5">
        <v>-14072606715</v>
      </c>
      <c r="O142" s="5">
        <v>-60084754532</v>
      </c>
      <c r="P142" s="5">
        <v>28226702081</v>
      </c>
      <c r="Q142" s="5">
        <v>-21466657322</v>
      </c>
    </row>
    <row r="143" spans="2:17" ht="15.5" x14ac:dyDescent="0.35">
      <c r="C143" t="s">
        <v>313</v>
      </c>
      <c r="D143" s="5">
        <v>-18100366</v>
      </c>
      <c r="F143" s="5">
        <v>-2704764932</v>
      </c>
      <c r="G143" s="5">
        <v>-3796741328</v>
      </c>
      <c r="I143" s="5">
        <v>-7501505420</v>
      </c>
      <c r="J143" s="5">
        <v>-10446117094</v>
      </c>
      <c r="K143" s="5">
        <v>-12022835133</v>
      </c>
      <c r="L143" s="5">
        <v>-15461368199</v>
      </c>
      <c r="M143" s="5">
        <v>-4509242127</v>
      </c>
      <c r="N143" s="5">
        <v>-11975659911</v>
      </c>
      <c r="O143" s="5">
        <v>-57146231391</v>
      </c>
      <c r="P143" s="5">
        <v>-64039442206</v>
      </c>
      <c r="Q143" s="5">
        <v>-42126847419</v>
      </c>
    </row>
    <row r="144" spans="2:17" ht="15.5" x14ac:dyDescent="0.35">
      <c r="C144" t="s">
        <v>597</v>
      </c>
      <c r="K144" s="5">
        <v>4460279788</v>
      </c>
    </row>
    <row r="145" spans="2:17" ht="15.5" x14ac:dyDescent="0.35">
      <c r="C145" t="s">
        <v>608</v>
      </c>
      <c r="P145" s="5">
        <v>50000000000</v>
      </c>
    </row>
    <row r="146" spans="2:17" ht="15.5" x14ac:dyDescent="0.35">
      <c r="C146" t="s">
        <v>609</v>
      </c>
      <c r="D146" s="5">
        <v>-38770002</v>
      </c>
      <c r="E146" s="5">
        <v>-77539998</v>
      </c>
      <c r="F146" s="5">
        <v>-173625213</v>
      </c>
      <c r="G146" s="5">
        <v>-375304121</v>
      </c>
      <c r="I146" s="5">
        <v>-1597731057</v>
      </c>
      <c r="J146" s="5">
        <v>-1518428137</v>
      </c>
      <c r="K146" s="5">
        <v>-1083983649</v>
      </c>
      <c r="L146" s="5">
        <v>-737232777</v>
      </c>
      <c r="M146" s="5">
        <v>-2124451498</v>
      </c>
      <c r="N146" s="5">
        <v>-2096946804</v>
      </c>
      <c r="O146" s="5">
        <v>-2638523141</v>
      </c>
      <c r="P146" s="5">
        <v>-1384882572</v>
      </c>
      <c r="Q146" s="5">
        <v>1786175386</v>
      </c>
    </row>
    <row r="147" spans="2:17" ht="15.5" x14ac:dyDescent="0.35">
      <c r="C147" t="s">
        <v>610</v>
      </c>
    </row>
    <row r="148" spans="2:17" ht="15.5" x14ac:dyDescent="0.35">
      <c r="C148" t="s">
        <v>131</v>
      </c>
      <c r="P148" s="5">
        <v>48929000000</v>
      </c>
    </row>
    <row r="149" spans="2:17" ht="15.5" x14ac:dyDescent="0.35">
      <c r="C149" t="s">
        <v>173</v>
      </c>
      <c r="D149" s="5">
        <v>184708087</v>
      </c>
      <c r="E149" s="5">
        <v>652715468</v>
      </c>
      <c r="F149" s="5">
        <v>-503823611</v>
      </c>
      <c r="G149" s="5">
        <v>-7721318606</v>
      </c>
      <c r="I149" s="5">
        <v>-14440486403</v>
      </c>
      <c r="J149" s="5">
        <v>7436385262</v>
      </c>
      <c r="K149" s="5">
        <v>-6655431654</v>
      </c>
      <c r="L149" s="5">
        <v>5041592984</v>
      </c>
      <c r="M149" s="5">
        <v>1086475187</v>
      </c>
      <c r="N149" s="5">
        <v>-61304072302</v>
      </c>
      <c r="O149" s="5">
        <v>31763905322</v>
      </c>
      <c r="P149" s="5">
        <v>38195845798</v>
      </c>
      <c r="Q149" s="5">
        <v>-33554835</v>
      </c>
    </row>
    <row r="150" spans="2:17" ht="15.5" x14ac:dyDescent="0.35">
      <c r="C150" t="s">
        <v>174</v>
      </c>
      <c r="D150" s="5">
        <v>9690000</v>
      </c>
      <c r="E150" s="5">
        <v>2110000</v>
      </c>
      <c r="F150" s="5">
        <v>15287029</v>
      </c>
      <c r="G150" s="5">
        <v>1992445</v>
      </c>
      <c r="I150" s="5">
        <v>18526798</v>
      </c>
      <c r="J150" s="5">
        <v>18213267</v>
      </c>
    </row>
    <row r="151" spans="2:17" ht="15.5" x14ac:dyDescent="0.35">
      <c r="C151" t="s">
        <v>176</v>
      </c>
      <c r="E151" s="5">
        <v>1397423688</v>
      </c>
      <c r="I151" s="5">
        <v>15819383293</v>
      </c>
      <c r="J151" s="5">
        <v>8364784764</v>
      </c>
      <c r="K151" s="5">
        <v>15020216418</v>
      </c>
      <c r="L151" s="5">
        <v>9978623434</v>
      </c>
      <c r="M151" s="5">
        <v>8892148246</v>
      </c>
      <c r="N151" s="5">
        <v>70196220548</v>
      </c>
      <c r="O151" s="5">
        <v>38432315226</v>
      </c>
      <c r="P151" s="5">
        <v>236469428</v>
      </c>
      <c r="Q151" s="5">
        <v>270024263</v>
      </c>
    </row>
    <row r="152" spans="2:17" ht="15.5" x14ac:dyDescent="0.35">
      <c r="C152" t="s">
        <v>177</v>
      </c>
      <c r="D152" s="5">
        <v>194398087</v>
      </c>
      <c r="E152" s="5">
        <v>2052249156</v>
      </c>
      <c r="F152" s="5">
        <v>-488536582</v>
      </c>
      <c r="G152" s="5">
        <v>-7719326161</v>
      </c>
      <c r="I152" s="5">
        <v>1397423688</v>
      </c>
      <c r="J152" s="5">
        <v>15819383293</v>
      </c>
      <c r="K152" s="5">
        <v>8364784764</v>
      </c>
      <c r="L152" s="5">
        <v>15020216418</v>
      </c>
      <c r="M152" s="5">
        <v>9978623433</v>
      </c>
      <c r="N152" s="5">
        <v>8892148246</v>
      </c>
      <c r="O152" s="5">
        <v>70196220548</v>
      </c>
      <c r="P152" s="5">
        <v>38432315226</v>
      </c>
      <c r="Q152" s="5">
        <v>236469428</v>
      </c>
    </row>
    <row r="154" spans="2:17" ht="15.5" x14ac:dyDescent="0.35">
      <c r="B154" t="s">
        <v>178</v>
      </c>
      <c r="C154" t="s">
        <v>12</v>
      </c>
      <c r="D154" s="5">
        <v>9350000000</v>
      </c>
      <c r="E154" s="5">
        <v>9350000000</v>
      </c>
      <c r="F154" s="5">
        <v>9350000000</v>
      </c>
      <c r="G154" s="5">
        <v>9350000000</v>
      </c>
      <c r="I154" s="5">
        <v>9350000000</v>
      </c>
      <c r="J154" s="5">
        <v>9350000000</v>
      </c>
      <c r="K154" s="5">
        <v>9350000000</v>
      </c>
      <c r="L154" s="5">
        <v>9350000000</v>
      </c>
      <c r="M154" s="5">
        <v>9350000000</v>
      </c>
      <c r="N154" s="5">
        <v>9350000000</v>
      </c>
      <c r="O154" s="5">
        <v>9350000000</v>
      </c>
      <c r="P154" s="5">
        <v>1870000000</v>
      </c>
      <c r="Q154" s="5">
        <v>1370000000</v>
      </c>
    </row>
    <row r="155" spans="2:17" ht="15.5" x14ac:dyDescent="0.35">
      <c r="C155" t="s">
        <v>179</v>
      </c>
      <c r="D155" s="6">
        <v>-0.71</v>
      </c>
      <c r="E155" s="6">
        <v>-0.77</v>
      </c>
      <c r="F155" s="6">
        <v>-1.35</v>
      </c>
      <c r="G155" s="6">
        <v>-1.07</v>
      </c>
    </row>
    <row r="156" spans="2:17" ht="15.5" x14ac:dyDescent="0.35">
      <c r="C156" t="s">
        <v>180</v>
      </c>
      <c r="D156" s="6">
        <v>-23.94</v>
      </c>
      <c r="E156" s="6">
        <v>-33.770000000000003</v>
      </c>
      <c r="F156" s="5">
        <v>-20</v>
      </c>
      <c r="G156" s="6">
        <v>-29.91</v>
      </c>
    </row>
    <row r="157" spans="2:17" ht="15.5" x14ac:dyDescent="0.35">
      <c r="C157" t="s">
        <v>64</v>
      </c>
      <c r="D157" s="6">
        <v>8.02</v>
      </c>
      <c r="E157" s="6">
        <v>9.83</v>
      </c>
      <c r="F157" s="6">
        <v>4.97</v>
      </c>
      <c r="G157" s="6">
        <v>4.91</v>
      </c>
    </row>
    <row r="158" spans="2:17" ht="15.5" x14ac:dyDescent="0.35">
      <c r="C158" t="s">
        <v>181</v>
      </c>
      <c r="D158" s="5">
        <v>-3380000000</v>
      </c>
      <c r="E158" s="5">
        <v>6900000000</v>
      </c>
      <c r="F158" s="5">
        <v>14770000000</v>
      </c>
      <c r="G158" s="5">
        <v>-680000000</v>
      </c>
    </row>
    <row r="159" spans="2:17" ht="15.5" x14ac:dyDescent="0.35">
      <c r="C159" t="s">
        <v>182</v>
      </c>
      <c r="D159" s="6">
        <v>-2.4900000000000002E-2</v>
      </c>
      <c r="E159" s="6">
        <v>-2.6200000000000001E-2</v>
      </c>
      <c r="F159" s="6">
        <v>-4.2699999999999995E-2</v>
      </c>
      <c r="G159" s="6">
        <v>-3.2599999999999997E-2</v>
      </c>
    </row>
    <row r="160" spans="2:17" ht="15.5" x14ac:dyDescent="0.35">
      <c r="C160" t="s">
        <v>183</v>
      </c>
      <c r="D160" s="6">
        <v>-6.3299999999999995E-2</v>
      </c>
      <c r="E160" s="6">
        <v>-6.4500000000000002E-2</v>
      </c>
      <c r="F160" s="6">
        <v>-0.1067</v>
      </c>
      <c r="G160" s="6">
        <v>-7.5800000000000006E-2</v>
      </c>
    </row>
    <row r="161" spans="3:7" ht="15.5" x14ac:dyDescent="0.35">
      <c r="C161" t="s">
        <v>184</v>
      </c>
      <c r="D161" s="6">
        <v>-9.4999999999999998E-3</v>
      </c>
      <c r="E161" s="6">
        <v>-2.5600000000000001E-2</v>
      </c>
      <c r="F161" s="6">
        <v>2.3199999999999998E-2</v>
      </c>
      <c r="G161" s="6">
        <v>-2.4799999999999999E-2</v>
      </c>
    </row>
    <row r="162" spans="3:7" ht="15.5" x14ac:dyDescent="0.35">
      <c r="C162" t="s">
        <v>185</v>
      </c>
      <c r="D162" s="6">
        <v>-996.56</v>
      </c>
      <c r="E162" s="6">
        <v>-2444.29</v>
      </c>
      <c r="F162" s="6">
        <v>1688.74</v>
      </c>
      <c r="G162" s="6">
        <v>-1658.13</v>
      </c>
    </row>
    <row r="163" spans="3:7" ht="15.5" x14ac:dyDescent="0.35">
      <c r="C163" t="s">
        <v>186</v>
      </c>
      <c r="D163" s="5">
        <v>105000000000</v>
      </c>
      <c r="E163" s="5">
        <v>111000000000</v>
      </c>
      <c r="F163" s="5">
        <v>119000000000</v>
      </c>
      <c r="G163" s="5">
        <v>131000000000</v>
      </c>
    </row>
    <row r="164" spans="3:7" ht="15.5" x14ac:dyDescent="0.35">
      <c r="C164" t="s">
        <v>187</v>
      </c>
      <c r="D164" s="6">
        <v>1.52</v>
      </c>
      <c r="E164" s="6">
        <v>2.1800000000000002</v>
      </c>
      <c r="F164" s="6">
        <v>2.13</v>
      </c>
      <c r="G164" s="6">
        <v>2.2799999999999998</v>
      </c>
    </row>
    <row r="165" spans="3:7" ht="15.5" x14ac:dyDescent="0.35">
      <c r="C165" t="s">
        <v>188</v>
      </c>
      <c r="D165" s="6">
        <v>11.21</v>
      </c>
      <c r="E165" s="6">
        <v>11.92</v>
      </c>
      <c r="F165" s="6">
        <v>12.69</v>
      </c>
      <c r="G165" s="6">
        <v>14.06</v>
      </c>
    </row>
    <row r="166" spans="3:7" ht="15.5" x14ac:dyDescent="0.35">
      <c r="C166" t="s">
        <v>189</v>
      </c>
      <c r="D166" s="6">
        <v>1.52</v>
      </c>
      <c r="E166" s="6">
        <v>2.1800000000000002</v>
      </c>
      <c r="F166" s="6">
        <v>2.13</v>
      </c>
      <c r="G166" s="6">
        <v>2.2799999999999998</v>
      </c>
    </row>
    <row r="167" spans="3:7" ht="15.5" x14ac:dyDescent="0.35">
      <c r="C167" t="s">
        <v>190</v>
      </c>
      <c r="D167" s="6">
        <v>11.21</v>
      </c>
      <c r="E167" s="6">
        <v>11.92</v>
      </c>
      <c r="F167" s="6">
        <v>12.69</v>
      </c>
      <c r="G167" s="6">
        <v>14.06</v>
      </c>
    </row>
    <row r="168" spans="3:7" ht="15.5" x14ac:dyDescent="0.35">
      <c r="C168" t="s">
        <v>191</v>
      </c>
      <c r="D168" s="5">
        <v>28000000000</v>
      </c>
      <c r="E168" s="5">
        <v>28000000000</v>
      </c>
      <c r="F168" s="5">
        <v>5000000000</v>
      </c>
      <c r="G168" s="5">
        <v>7000000000</v>
      </c>
    </row>
    <row r="169" spans="3:7" ht="15.5" x14ac:dyDescent="0.35">
      <c r="C169" t="s">
        <v>192</v>
      </c>
      <c r="D169" s="5">
        <v>112000000000</v>
      </c>
      <c r="E169" s="5">
        <v>112000000000</v>
      </c>
      <c r="F169" s="5">
        <v>136000000000</v>
      </c>
      <c r="G169" s="5">
        <v>136000000000</v>
      </c>
    </row>
    <row r="170" spans="3:7" ht="15.5" x14ac:dyDescent="0.35">
      <c r="C170" t="s">
        <v>193</v>
      </c>
      <c r="D170" s="5">
        <v>105000000000</v>
      </c>
      <c r="E170" s="5">
        <v>111000000000</v>
      </c>
      <c r="F170" s="5">
        <v>119000000000</v>
      </c>
      <c r="G170" s="5">
        <v>131000000000</v>
      </c>
    </row>
    <row r="171" spans="3:7" ht="15.5" x14ac:dyDescent="0.35">
      <c r="C171" t="s">
        <v>24</v>
      </c>
      <c r="D171" s="5">
        <v>141000000000</v>
      </c>
      <c r="E171" s="5">
        <v>141000000000</v>
      </c>
      <c r="F171" s="5">
        <v>141000000000</v>
      </c>
      <c r="G171" s="5">
        <v>144000000000</v>
      </c>
    </row>
    <row r="172" spans="3:7" ht="15.5" x14ac:dyDescent="0.35">
      <c r="C172" t="s">
        <v>21</v>
      </c>
      <c r="D172" s="5">
        <v>138000000000</v>
      </c>
      <c r="E172" s="5">
        <v>139000000000</v>
      </c>
      <c r="F172" s="5">
        <v>139000000000</v>
      </c>
      <c r="G172" s="5">
        <v>142000000000</v>
      </c>
    </row>
    <row r="173" spans="3:7" ht="15.5" x14ac:dyDescent="0.35">
      <c r="C173" t="s">
        <v>194</v>
      </c>
      <c r="D173" s="5">
        <v>-25000000000</v>
      </c>
      <c r="E173" s="5">
        <v>-26000000000</v>
      </c>
      <c r="F173" s="5">
        <v>-3000000000</v>
      </c>
      <c r="G173" s="5">
        <v>-14000000000</v>
      </c>
    </row>
    <row r="174" spans="3:7" ht="15.5" x14ac:dyDescent="0.35">
      <c r="C174" t="s">
        <v>195</v>
      </c>
      <c r="D174" s="5">
        <v>-12000000000</v>
      </c>
      <c r="E174" s="5">
        <v>-10000000000</v>
      </c>
      <c r="F174" s="5">
        <v>22000000000</v>
      </c>
      <c r="G174" s="5">
        <v>-11000000000</v>
      </c>
    </row>
    <row r="175" spans="3:7" ht="15.5" x14ac:dyDescent="0.35">
      <c r="C175" t="s">
        <v>196</v>
      </c>
      <c r="D175" s="5">
        <v>7000000000</v>
      </c>
      <c r="E175" s="5">
        <v>7000000000</v>
      </c>
      <c r="F175" s="5">
        <v>-26000000000</v>
      </c>
      <c r="G175" s="5">
        <v>7000000000</v>
      </c>
    </row>
    <row r="176" spans="3:7" ht="15.5" x14ac:dyDescent="0.35">
      <c r="C176" t="s">
        <v>13</v>
      </c>
      <c r="D176" s="5">
        <v>-5000000000</v>
      </c>
      <c r="E176" s="5">
        <v>-3000000000</v>
      </c>
      <c r="F176" s="5">
        <v>-4000000000</v>
      </c>
      <c r="G176" s="5">
        <v>-5000000000</v>
      </c>
    </row>
    <row r="177" spans="3:17" ht="15.5" x14ac:dyDescent="0.35">
      <c r="C177" t="s">
        <v>16</v>
      </c>
      <c r="D177" s="6">
        <v>-0.53</v>
      </c>
      <c r="E177" s="6">
        <v>-0.35</v>
      </c>
      <c r="F177" s="6">
        <v>-0.39</v>
      </c>
      <c r="G177" s="6">
        <v>-0.49</v>
      </c>
    </row>
    <row r="178" spans="3:17" ht="15.5" x14ac:dyDescent="0.35">
      <c r="C178" t="s">
        <v>49</v>
      </c>
      <c r="I178" s="6">
        <v>-4.38</v>
      </c>
      <c r="J178" s="6">
        <v>-2.4700000000000002</v>
      </c>
      <c r="K178" s="6">
        <v>-5.98</v>
      </c>
      <c r="L178" s="6">
        <v>-1.1499999999999999</v>
      </c>
      <c r="M178" s="6">
        <v>-0.33</v>
      </c>
      <c r="N178" s="6">
        <v>-1.0900000000000001</v>
      </c>
      <c r="O178" s="6">
        <v>1.34</v>
      </c>
      <c r="P178" s="6">
        <v>9.1999999999999993</v>
      </c>
      <c r="Q178" s="6">
        <v>-7.68</v>
      </c>
    </row>
    <row r="179" spans="3:17" ht="15.5" x14ac:dyDescent="0.35">
      <c r="C179" t="s">
        <v>63</v>
      </c>
      <c r="I179" s="6">
        <v>-6.16</v>
      </c>
      <c r="J179" s="6">
        <v>-2.4300000000000002</v>
      </c>
      <c r="K179" s="6">
        <v>-8.36</v>
      </c>
      <c r="L179" s="6">
        <v>-43.48</v>
      </c>
      <c r="M179" s="6">
        <v>-151.52000000000001</v>
      </c>
      <c r="N179" s="6">
        <v>-48.62</v>
      </c>
      <c r="O179" s="6">
        <v>37.31</v>
      </c>
      <c r="P179" s="6">
        <v>217.39</v>
      </c>
      <c r="Q179" s="5">
        <v>0</v>
      </c>
    </row>
    <row r="180" spans="3:17" ht="15.5" x14ac:dyDescent="0.35">
      <c r="C180" t="s">
        <v>66</v>
      </c>
      <c r="I180" s="6">
        <v>1.02</v>
      </c>
      <c r="J180" s="6">
        <v>0.28999999999999998</v>
      </c>
      <c r="K180" s="6">
        <v>2.13</v>
      </c>
      <c r="L180" s="6">
        <v>1.47</v>
      </c>
      <c r="M180" s="6">
        <v>1.35</v>
      </c>
      <c r="N180" s="6">
        <v>1.9</v>
      </c>
      <c r="O180" s="6">
        <v>1.5</v>
      </c>
      <c r="P180" s="6">
        <v>12.46</v>
      </c>
      <c r="Q180" s="5">
        <v>0</v>
      </c>
    </row>
    <row r="181" spans="3:17" ht="15.5" x14ac:dyDescent="0.35">
      <c r="C181" t="s">
        <v>197</v>
      </c>
      <c r="I181" s="5">
        <v>17450000000</v>
      </c>
      <c r="J181" s="5">
        <v>26040000000</v>
      </c>
      <c r="K181" s="5">
        <v>-20120000000</v>
      </c>
      <c r="L181" s="5">
        <v>34400000000</v>
      </c>
      <c r="M181" s="5">
        <v>39940000000</v>
      </c>
      <c r="N181" s="5">
        <v>37620000000</v>
      </c>
      <c r="O181" s="5">
        <v>61710000000</v>
      </c>
      <c r="P181" s="5">
        <v>76100000000</v>
      </c>
    </row>
    <row r="182" spans="3:17" ht="15.5" x14ac:dyDescent="0.35">
      <c r="C182" t="s">
        <v>198</v>
      </c>
      <c r="I182" s="6">
        <v>-0.1381</v>
      </c>
      <c r="J182" s="6">
        <v>-6.5799999999999997E-2</v>
      </c>
      <c r="K182" s="6">
        <v>-0.14800000000000002</v>
      </c>
      <c r="L182" s="6">
        <v>-2.4300000000000002E-2</v>
      </c>
      <c r="M182" s="6">
        <v>-6.5000000000000006E-3</v>
      </c>
      <c r="N182" s="6">
        <v>-2.12E-2</v>
      </c>
      <c r="O182" s="6">
        <v>2.5600000000000001E-2</v>
      </c>
      <c r="P182" s="6">
        <v>3.1899999999999998E-2</v>
      </c>
      <c r="Q182" s="6">
        <v>-2.18E-2</v>
      </c>
    </row>
    <row r="183" spans="3:17" ht="15.5" x14ac:dyDescent="0.35">
      <c r="C183" t="s">
        <v>199</v>
      </c>
      <c r="I183" s="6">
        <v>-0.3453</v>
      </c>
      <c r="J183" s="6">
        <v>-0.14429999999999998</v>
      </c>
      <c r="K183" s="6">
        <v>-0.30620000000000003</v>
      </c>
      <c r="L183" s="6">
        <v>-4.5199999999999997E-2</v>
      </c>
      <c r="M183" s="6">
        <v>-1.2500000000000001E-2</v>
      </c>
      <c r="N183" s="6">
        <v>-4.0599999999999997E-2</v>
      </c>
      <c r="O183" s="6">
        <v>4.82E-2</v>
      </c>
      <c r="P183" s="6">
        <v>6.9900000000000004E-2</v>
      </c>
      <c r="Q183" s="6">
        <v>-8.1699999999999995E-2</v>
      </c>
    </row>
    <row r="184" spans="3:17" ht="15.5" x14ac:dyDescent="0.35">
      <c r="C184" t="s">
        <v>200</v>
      </c>
      <c r="I184" s="6">
        <v>-4.6300000000000001E-2</v>
      </c>
      <c r="J184" s="6">
        <v>-3.1600000000000003E-2</v>
      </c>
      <c r="K184" s="6">
        <v>-0.14449999999999999</v>
      </c>
      <c r="L184" s="6">
        <v>7.3000000000000001E-3</v>
      </c>
      <c r="M184" s="6">
        <v>2.3099999999999999E-2</v>
      </c>
      <c r="N184" s="6">
        <v>1.9E-3</v>
      </c>
      <c r="O184" s="6">
        <v>9.3000000000000013E-2</v>
      </c>
      <c r="P184" s="6">
        <v>0.1331</v>
      </c>
      <c r="Q184" s="6">
        <v>0.13269999999999998</v>
      </c>
    </row>
    <row r="185" spans="3:17" ht="15.5" x14ac:dyDescent="0.35">
      <c r="C185" t="s">
        <v>201</v>
      </c>
      <c r="I185" s="6">
        <v>-741.55</v>
      </c>
      <c r="J185" s="6">
        <v>-115.33</v>
      </c>
      <c r="K185" s="6">
        <v>-582.95000000000005</v>
      </c>
      <c r="L185" s="6">
        <v>37.57</v>
      </c>
      <c r="M185" s="6">
        <v>94.73</v>
      </c>
      <c r="N185" s="6">
        <v>8.48</v>
      </c>
      <c r="O185" s="6">
        <v>1.63</v>
      </c>
      <c r="P185" s="6">
        <v>1.77</v>
      </c>
      <c r="Q185" s="6">
        <v>0.69</v>
      </c>
    </row>
    <row r="186" spans="3:17" ht="15.5" x14ac:dyDescent="0.35">
      <c r="C186" t="s">
        <v>60</v>
      </c>
      <c r="I186" s="6">
        <v>2.13</v>
      </c>
      <c r="J186" s="6">
        <v>0.35</v>
      </c>
      <c r="K186" s="6">
        <v>2.56</v>
      </c>
      <c r="L186" s="6">
        <v>1.96</v>
      </c>
      <c r="M186" s="6">
        <v>1.88</v>
      </c>
      <c r="N186" s="6">
        <v>1.98</v>
      </c>
      <c r="O186" s="6">
        <v>1.8</v>
      </c>
      <c r="P186" s="6">
        <v>15.2</v>
      </c>
      <c r="Q186" s="5">
        <v>0</v>
      </c>
    </row>
    <row r="187" spans="3:17" ht="15.5" x14ac:dyDescent="0.35">
      <c r="C187" t="s">
        <v>57</v>
      </c>
      <c r="I187" s="6">
        <v>12.69</v>
      </c>
      <c r="J187" s="6">
        <v>17.09</v>
      </c>
      <c r="K187" s="6">
        <v>19.54</v>
      </c>
      <c r="L187" s="6">
        <v>25.53</v>
      </c>
      <c r="M187" s="6">
        <v>26.66</v>
      </c>
      <c r="N187" s="6">
        <v>26.81</v>
      </c>
      <c r="O187" s="6">
        <v>27.72</v>
      </c>
      <c r="P187" s="6">
        <v>131.61000000000001</v>
      </c>
      <c r="Q187" s="6">
        <v>93.99</v>
      </c>
    </row>
    <row r="188" spans="3:17" ht="15.5" x14ac:dyDescent="0.35">
      <c r="C188" t="s">
        <v>202</v>
      </c>
      <c r="I188" s="6">
        <v>2.13</v>
      </c>
      <c r="J188" s="6">
        <v>0.35</v>
      </c>
      <c r="K188" s="6">
        <v>2.56</v>
      </c>
      <c r="L188" s="6">
        <v>1.96</v>
      </c>
      <c r="M188" s="6">
        <v>1.88</v>
      </c>
      <c r="N188" s="6">
        <v>1.98</v>
      </c>
      <c r="O188" s="6">
        <v>1.8</v>
      </c>
      <c r="P188" s="6">
        <v>15.2</v>
      </c>
      <c r="Q188" s="5">
        <v>0</v>
      </c>
    </row>
    <row r="189" spans="3:17" ht="15.5" x14ac:dyDescent="0.35">
      <c r="C189" t="s">
        <v>203</v>
      </c>
      <c r="I189" s="6">
        <v>12.69</v>
      </c>
      <c r="J189" s="6">
        <v>17.09</v>
      </c>
      <c r="K189" s="6">
        <v>19.54</v>
      </c>
      <c r="L189" s="6">
        <v>25.53</v>
      </c>
      <c r="M189" s="6">
        <v>26.66</v>
      </c>
      <c r="N189" s="6">
        <v>26.81</v>
      </c>
      <c r="O189" s="6">
        <v>27.72</v>
      </c>
      <c r="P189" s="6">
        <v>131.61000000000001</v>
      </c>
      <c r="Q189" s="6">
        <v>93.99</v>
      </c>
    </row>
    <row r="190" spans="3:17" ht="15.5" x14ac:dyDescent="0.35">
      <c r="C190" t="s">
        <v>204</v>
      </c>
      <c r="I190" s="5">
        <v>5000000000</v>
      </c>
      <c r="J190" s="5">
        <v>14000000000</v>
      </c>
      <c r="K190" s="5">
        <v>12000000000</v>
      </c>
      <c r="L190" s="5">
        <v>17000000000</v>
      </c>
      <c r="M190" s="5">
        <v>17000000000</v>
      </c>
      <c r="N190" s="5">
        <v>44000000000</v>
      </c>
      <c r="O190" s="5">
        <v>57000000000</v>
      </c>
      <c r="P190" s="5">
        <v>113000000000</v>
      </c>
      <c r="Q190" s="5">
        <v>81000000000</v>
      </c>
    </row>
    <row r="191" spans="3:17" ht="15.5" x14ac:dyDescent="0.35">
      <c r="C191" t="s">
        <v>205</v>
      </c>
      <c r="I191" s="5">
        <v>136000000000</v>
      </c>
      <c r="J191" s="5">
        <v>136000000000</v>
      </c>
      <c r="K191" s="5">
        <v>150000000000</v>
      </c>
      <c r="L191" s="5">
        <v>150000000000</v>
      </c>
      <c r="M191" s="5">
        <v>166000000000</v>
      </c>
      <c r="N191" s="5">
        <v>146000000000</v>
      </c>
      <c r="O191" s="5">
        <v>141000000000</v>
      </c>
      <c r="P191" s="5">
        <v>142000000000</v>
      </c>
      <c r="Q191" s="5">
        <v>239000000000</v>
      </c>
    </row>
    <row r="192" spans="3:17" ht="15.5" x14ac:dyDescent="0.35">
      <c r="C192" t="s">
        <v>26</v>
      </c>
      <c r="I192" s="5">
        <v>141000000000</v>
      </c>
      <c r="J192" s="5">
        <v>150000000000</v>
      </c>
      <c r="K192" s="5">
        <v>162000000000</v>
      </c>
      <c r="L192" s="5">
        <v>167000000000</v>
      </c>
      <c r="M192" s="5">
        <v>184000000000</v>
      </c>
      <c r="N192" s="5">
        <v>190000000000</v>
      </c>
      <c r="O192" s="5">
        <v>199000000000</v>
      </c>
      <c r="P192" s="5">
        <v>254000000000</v>
      </c>
      <c r="Q192" s="5">
        <v>320000000000</v>
      </c>
    </row>
    <row r="193" spans="3:17" ht="15.5" x14ac:dyDescent="0.35">
      <c r="C193" t="s">
        <v>23</v>
      </c>
      <c r="I193" s="5">
        <v>139000000000</v>
      </c>
      <c r="J193" s="5">
        <v>134000000000</v>
      </c>
      <c r="K193" s="5">
        <v>153000000000</v>
      </c>
      <c r="L193" s="5">
        <v>152000000000</v>
      </c>
      <c r="M193" s="5">
        <v>174000000000</v>
      </c>
      <c r="N193" s="5">
        <v>181000000000</v>
      </c>
      <c r="O193" s="5">
        <v>129000000000</v>
      </c>
      <c r="P193" s="5">
        <v>216000000000</v>
      </c>
      <c r="Q193" s="5">
        <v>320000000000</v>
      </c>
    </row>
    <row r="194" spans="3:17" ht="15.5" x14ac:dyDescent="0.35">
      <c r="C194" t="s">
        <v>206</v>
      </c>
      <c r="I194" s="5">
        <v>-3000000000</v>
      </c>
      <c r="J194" s="5">
        <v>-12000000000</v>
      </c>
      <c r="K194" s="5">
        <v>-18000000000</v>
      </c>
      <c r="L194" s="5">
        <v>26000000000</v>
      </c>
      <c r="M194" s="5">
        <v>23000000000</v>
      </c>
      <c r="N194" s="5">
        <v>-8000000000</v>
      </c>
      <c r="O194" s="5">
        <v>28000000000</v>
      </c>
      <c r="P194" s="5">
        <v>-37000000000</v>
      </c>
      <c r="Q194" s="5">
        <v>-75000000000</v>
      </c>
    </row>
    <row r="195" spans="3:17" ht="15.5" x14ac:dyDescent="0.35">
      <c r="C195" t="s">
        <v>207</v>
      </c>
      <c r="I195" s="5">
        <v>-10000000000</v>
      </c>
      <c r="J195" s="5">
        <v>24000000000</v>
      </c>
      <c r="K195" s="5">
        <v>15000000000</v>
      </c>
      <c r="L195" s="5">
        <v>33000000000</v>
      </c>
      <c r="M195" s="5">
        <v>26000000000</v>
      </c>
      <c r="N195" s="5">
        <v>27000000000</v>
      </c>
      <c r="O195" s="5">
        <v>98000000000</v>
      </c>
      <c r="P195" s="5">
        <v>16000000000</v>
      </c>
      <c r="Q195" s="5">
        <v>37000000000</v>
      </c>
    </row>
    <row r="196" spans="3:17" ht="15.5" x14ac:dyDescent="0.35">
      <c r="C196" t="s">
        <v>208</v>
      </c>
      <c r="I196" s="5">
        <v>-2000000000</v>
      </c>
      <c r="J196" s="5">
        <v>-5000000000</v>
      </c>
      <c r="K196" s="5">
        <v>-13000000000</v>
      </c>
      <c r="L196" s="5">
        <v>-12000000000</v>
      </c>
      <c r="M196" s="5">
        <v>-18000000000</v>
      </c>
      <c r="N196" s="5">
        <v>-76000000000</v>
      </c>
      <c r="O196" s="5">
        <v>-5000000000</v>
      </c>
      <c r="P196" s="5">
        <v>-6000000000</v>
      </c>
      <c r="Q196" s="5">
        <v>-15000000000</v>
      </c>
    </row>
    <row r="197" spans="3:17" ht="15.5" x14ac:dyDescent="0.35">
      <c r="C197" t="s">
        <v>15</v>
      </c>
      <c r="I197" s="5">
        <v>-12000000000</v>
      </c>
      <c r="J197" s="5">
        <v>19000000000</v>
      </c>
      <c r="K197" s="5">
        <v>2000000000</v>
      </c>
      <c r="L197" s="5">
        <v>21000000000</v>
      </c>
      <c r="M197" s="5">
        <v>8000000000</v>
      </c>
      <c r="N197" s="5">
        <v>-49000000000</v>
      </c>
      <c r="O197" s="5">
        <v>92000000000</v>
      </c>
      <c r="P197" s="5">
        <v>10000000000</v>
      </c>
      <c r="Q197" s="5">
        <v>21000000000</v>
      </c>
    </row>
    <row r="198" spans="3:17" ht="15.5" x14ac:dyDescent="0.35">
      <c r="C198" t="s">
        <v>17</v>
      </c>
      <c r="I198" s="6">
        <v>-1.3</v>
      </c>
      <c r="J198" s="6">
        <v>2.0299999999999998</v>
      </c>
      <c r="K198" s="6">
        <v>0.21</v>
      </c>
      <c r="L198" s="6">
        <v>2.27</v>
      </c>
      <c r="M198" s="6">
        <v>0.83</v>
      </c>
      <c r="N198" s="6">
        <v>-5.22</v>
      </c>
      <c r="O198" s="6">
        <v>9.8699999999999992</v>
      </c>
      <c r="P198" s="6">
        <v>5.33</v>
      </c>
      <c r="Q198" s="6">
        <v>15.64</v>
      </c>
    </row>
  </sheetData>
  <pageMargins left="0.7" right="0.7" top="0.75" bottom="0.75" header="0.3" footer="0.3"/>
  <ignoredErrors>
    <ignoredError sqref="A1:Q199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611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612</v>
      </c>
      <c r="D2" s="2" vm="121">
        <f ca="1">IFERROR(_xlfn.STOCKHISTORY("XIDX:" &amp; $C$1, D3, , 0, 0, 1), "Libur")</f>
        <v>59</v>
      </c>
      <c r="E2" s="2" vm="122">
        <f ca="1">IFERROR(_xlfn.STOCKHISTORY("XIDX:" &amp; $C$1, E3, , 0, 0, 1), "Libur")</f>
        <v>51</v>
      </c>
      <c r="H2" s="2" vm="122">
        <f ca="1">IFERROR(INDEX(D2:G2,COUNT(D2:G2)),"")</f>
        <v>51</v>
      </c>
      <c r="I2" s="2" vm="123">
        <f t="shared" ref="I2:Q2" ca="1" si="0">IFERROR(_xlfn.STOCKHISTORY("XIDX:" &amp; $C$1, I1, , 0, 0, 1), "Libur")</f>
        <v>58</v>
      </c>
      <c r="J2" s="2" vm="116">
        <f t="shared" ca="1" si="0"/>
        <v>17</v>
      </c>
      <c r="K2" s="2" vm="124">
        <f t="shared" ca="1" si="0"/>
        <v>15</v>
      </c>
      <c r="L2" s="2" vm="21">
        <f t="shared" ca="1" si="0"/>
        <v>50</v>
      </c>
      <c r="M2" s="2" vm="78">
        <f t="shared" ca="1" si="0"/>
        <v>88</v>
      </c>
      <c r="N2" s="2" vm="125">
        <f t="shared" ca="1" si="0"/>
        <v>176</v>
      </c>
      <c r="O2" s="2" vm="126">
        <f t="shared" ca="1" si="0"/>
        <v>985</v>
      </c>
      <c r="P2" s="2" vm="127">
        <f t="shared" ca="1" si="0"/>
        <v>880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9666065456</v>
      </c>
      <c r="E4" s="2">
        <f>IFERROR(INDEX(E51:E500,MATCH($C$4,$C$51:$C$500,0)),"")</f>
        <v>9774184792</v>
      </c>
      <c r="H4" s="2">
        <f>IFERROR(SUM(D4:G4)*(4/MAX(1,COUNT(D4:G4))),"")</f>
        <v>38880500496</v>
      </c>
      <c r="I4" s="2">
        <f t="shared" ref="I4:Q4" si="1">IFERROR(INDEX(I51:I500,MATCH($C$4,$C$51:$C$500,0)),"")</f>
        <v>43893328413</v>
      </c>
      <c r="J4" s="2">
        <f t="shared" si="1"/>
        <v>48029997488</v>
      </c>
      <c r="K4" s="2">
        <f t="shared" si="1"/>
        <v>34630899517</v>
      </c>
      <c r="L4" s="2">
        <f t="shared" si="1"/>
        <v>52968882351</v>
      </c>
      <c r="M4" s="2">
        <f t="shared" si="1"/>
        <v>42588345942</v>
      </c>
      <c r="N4" s="2">
        <f t="shared" si="1"/>
        <v>27226572869</v>
      </c>
      <c r="O4" s="2">
        <f t="shared" si="1"/>
        <v>47825505023</v>
      </c>
      <c r="P4" s="2">
        <f t="shared" si="1"/>
        <v>67492602150</v>
      </c>
      <c r="Q4" s="2">
        <f t="shared" si="1"/>
        <v>63494837753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-55612996</v>
      </c>
      <c r="E5" s="2">
        <f>IFERROR(INDEX(E51:E500,MATCH($C$5,$C$51:$C$500,0)),"")</f>
        <v>357774937</v>
      </c>
      <c r="H5" s="2">
        <f>IFERROR(SUM(D5:G5)*(4/MAX(1,COUNT(D5:G5))),"")</f>
        <v>604323882</v>
      </c>
      <c r="I5" s="2">
        <f t="shared" ref="I5:Q5" si="2">IFERROR(INDEX(I51:I500,MATCH($C$5,$C$51:$C$500,0)),"")</f>
        <v>1858964823</v>
      </c>
      <c r="J5" s="2">
        <f t="shared" si="2"/>
        <v>806748731</v>
      </c>
      <c r="K5" s="2">
        <f t="shared" si="2"/>
        <v>-11744796395</v>
      </c>
      <c r="L5" s="2">
        <f t="shared" si="2"/>
        <v>-7905799681</v>
      </c>
      <c r="M5" s="2">
        <f t="shared" si="2"/>
        <v>-11579537202</v>
      </c>
      <c r="N5" s="2">
        <f t="shared" si="2"/>
        <v>-17960570231</v>
      </c>
      <c r="O5" s="2">
        <f t="shared" si="2"/>
        <v>2922765171</v>
      </c>
      <c r="P5" s="2">
        <f t="shared" si="2"/>
        <v>24024729550</v>
      </c>
      <c r="Q5" s="2">
        <f t="shared" si="2"/>
        <v>12720415222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459158841891</v>
      </c>
      <c r="E6" s="2">
        <f>IFERROR(INDEX(E51:E500,MATCH($C$6,$C$51:$C$500,0)),"")</f>
        <v>459214454887</v>
      </c>
      <c r="H6" s="2">
        <f>IFERROR(INDEX(D6:G6,COUNT(D6:G6)),"")</f>
        <v>459214454887</v>
      </c>
      <c r="I6" s="2">
        <f t="shared" ref="I6:Q6" si="3">IFERROR(INDEX(I51:I500,MATCH($C$6,$C$51:$C$500,0)),"")</f>
        <v>458856679950</v>
      </c>
      <c r="J6" s="2">
        <f t="shared" si="3"/>
        <v>456997715127</v>
      </c>
      <c r="K6" s="2">
        <f t="shared" si="3"/>
        <v>456190966396</v>
      </c>
      <c r="L6" s="2">
        <f t="shared" si="3"/>
        <v>467935762791</v>
      </c>
      <c r="M6" s="2">
        <f t="shared" si="3"/>
        <v>475841562472</v>
      </c>
      <c r="N6" s="2">
        <f t="shared" si="3"/>
        <v>487421099674</v>
      </c>
      <c r="O6" s="2">
        <f t="shared" si="3"/>
        <v>541841452112</v>
      </c>
      <c r="P6" s="2">
        <f t="shared" si="3"/>
        <v>538918686941</v>
      </c>
      <c r="Q6" s="2">
        <f t="shared" si="3"/>
        <v>218195766811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2.79</v>
      </c>
      <c r="E7" s="3">
        <f>IFERROR(INDEX(E51:E500,MATCH($C$7,$C$51:$C$500,0))/1000000000,"")</f>
        <v>2.79</v>
      </c>
      <c r="H7" s="3">
        <f>IFERROR(INDEX(D7:G7,COUNT(D7:G7)),"")</f>
        <v>2.79</v>
      </c>
      <c r="I7" s="3">
        <f t="shared" ref="I7:Q7" si="4">IFERROR(INDEX(I51:I500,MATCH($C$7,$C$51:$C$500,0))/1000000000,"")</f>
        <v>2.79</v>
      </c>
      <c r="J7" s="3">
        <f t="shared" si="4"/>
        <v>2.79</v>
      </c>
      <c r="K7" s="3">
        <f t="shared" si="4"/>
        <v>2.79</v>
      </c>
      <c r="L7" s="3">
        <f t="shared" si="4"/>
        <v>2.79</v>
      </c>
      <c r="M7" s="3">
        <f t="shared" si="4"/>
        <v>2.79</v>
      </c>
      <c r="N7" s="3">
        <f t="shared" si="4"/>
        <v>2.79</v>
      </c>
      <c r="O7" s="3">
        <f t="shared" si="4"/>
        <v>2.79</v>
      </c>
      <c r="P7" s="3">
        <f t="shared" si="4"/>
        <v>2.79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-14000000000</v>
      </c>
      <c r="E8" s="2">
        <f>IFERROR(INDEX(E51:E500,MATCH("Free cash flow (Quarter)",$C$51:$C$500,0)),"")</f>
        <v>-13000000000</v>
      </c>
      <c r="H8" s="2">
        <f>IFERROR(INDEX(D8:G8,COUNT(D8:G8)),"")</f>
        <v>-13000000000</v>
      </c>
      <c r="I8" s="2">
        <f t="shared" ref="I8:Q8" si="5">IFERROR(INDEX(I51:I500,MATCH($C$8,$C$51:$C$500,0)),"")</f>
        <v>-46000000000</v>
      </c>
      <c r="J8" s="2">
        <f t="shared" si="5"/>
        <v>-19000000000</v>
      </c>
      <c r="K8" s="2">
        <f t="shared" si="5"/>
        <v>-33000000000</v>
      </c>
      <c r="L8" s="2">
        <f t="shared" si="5"/>
        <v>-25000000000</v>
      </c>
      <c r="M8" s="2">
        <f t="shared" si="5"/>
        <v>15000000000</v>
      </c>
      <c r="N8" s="2">
        <f t="shared" si="5"/>
        <v>2000000000</v>
      </c>
      <c r="O8" s="2">
        <f t="shared" si="5"/>
        <v>-29000000000</v>
      </c>
      <c r="P8" s="2">
        <f t="shared" si="5"/>
        <v>-32000000000</v>
      </c>
      <c r="Q8" s="2">
        <f t="shared" si="5"/>
        <v>-28000000000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-5.18</v>
      </c>
      <c r="E9" s="3">
        <f>IFERROR(INDEX(E51:E500,MATCH("Free cash flow per share (Quarter)",$C$51:$C$500,0)),"")</f>
        <v>-4.82</v>
      </c>
      <c r="H9" s="3">
        <f>IFERROR(INDEX(D9:G9,COUNT(D9:G9)),"")</f>
        <v>-4.82</v>
      </c>
      <c r="I9" s="3">
        <f t="shared" ref="I9:Q9" si="6">IFERROR(INDEX(I51:I500,MATCH($C$9,$C$51:$C$500,0)),"")</f>
        <v>-16.38</v>
      </c>
      <c r="J9" s="3">
        <f t="shared" si="6"/>
        <v>-6.93</v>
      </c>
      <c r="K9" s="3">
        <f t="shared" si="6"/>
        <v>-11.82</v>
      </c>
      <c r="L9" s="3">
        <f t="shared" si="6"/>
        <v>-8.91</v>
      </c>
      <c r="M9" s="3">
        <f t="shared" si="6"/>
        <v>5.22</v>
      </c>
      <c r="N9" s="3">
        <f t="shared" si="6"/>
        <v>0.81</v>
      </c>
      <c r="O9" s="3">
        <f t="shared" si="6"/>
        <v>-10.46</v>
      </c>
      <c r="P9" s="3">
        <f t="shared" si="6"/>
        <v>-11.31</v>
      </c>
      <c r="Q9" s="3">
        <f t="shared" si="6"/>
        <v>-188066.32</v>
      </c>
    </row>
    <row r="10" spans="1:17" ht="15.5" x14ac:dyDescent="0.35">
      <c r="C10" t="s">
        <v>18</v>
      </c>
      <c r="D10" s="3">
        <f ca="1">IFERROR(IF(D9=0,"",D2/D9),"")</f>
        <v>-11.389961389961391</v>
      </c>
      <c r="E10" s="3">
        <f ca="1">IFERROR(IF(E9=0,"",E2/E9),"")</f>
        <v>-10.580912863070539</v>
      </c>
      <c r="I10" s="3">
        <f t="shared" ref="I10:Q10" ca="1" si="7">IFERROR(IF(I9=0,"",I2/I9),"")</f>
        <v>-3.5409035409035412</v>
      </c>
      <c r="J10" s="3">
        <f t="shared" ca="1" si="7"/>
        <v>-2.4531024531024532</v>
      </c>
      <c r="K10" s="3">
        <f t="shared" ca="1" si="7"/>
        <v>-1.2690355329949239</v>
      </c>
      <c r="L10" s="3">
        <f t="shared" ca="1" si="7"/>
        <v>-5.6116722783389452</v>
      </c>
      <c r="M10" s="3">
        <f t="shared" ca="1" si="7"/>
        <v>16.85823754789272</v>
      </c>
      <c r="N10" s="3">
        <f t="shared" ca="1" si="7"/>
        <v>217.28395061728395</v>
      </c>
      <c r="O10" s="3">
        <f t="shared" ca="1" si="7"/>
        <v>-94.168260038240916</v>
      </c>
      <c r="P10" s="3">
        <f t="shared" ca="1" si="7"/>
        <v>-77.807250221043319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10228557833</v>
      </c>
      <c r="E11" s="2">
        <f>IFERROR(INDEX(E51:E500,MATCH($C$11,$C$51:$C$500,0)),"")</f>
        <v>23801577513</v>
      </c>
      <c r="H11" s="2">
        <f>IFERROR(INDEX(D11:G11,COUNT(D11:G11)),"")</f>
        <v>23801577513</v>
      </c>
      <c r="I11" s="2">
        <f t="shared" ref="I11:Q11" si="8">IFERROR(INDEX(I51:I500,MATCH($C$11,$C$51:$C$500,0)),"")</f>
        <v>13409698962</v>
      </c>
      <c r="J11" s="2">
        <f t="shared" si="8"/>
        <v>7380087186</v>
      </c>
      <c r="K11" s="2">
        <f t="shared" si="8"/>
        <v>17234956096</v>
      </c>
      <c r="L11" s="2">
        <f t="shared" si="8"/>
        <v>8309603321</v>
      </c>
      <c r="M11" s="2">
        <f t="shared" si="8"/>
        <v>26802379346</v>
      </c>
      <c r="N11" s="2">
        <f t="shared" si="8"/>
        <v>26896260514</v>
      </c>
      <c r="O11" s="2">
        <f t="shared" si="8"/>
        <v>40808992931</v>
      </c>
      <c r="P11" s="2">
        <f t="shared" si="8"/>
        <v>39693044389</v>
      </c>
      <c r="Q11" s="2">
        <f t="shared" si="8"/>
        <v>2281935726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180000000000</v>
      </c>
      <c r="E12" s="2">
        <f>IFERROR(INDEX(E51:E500,MATCH("Net Debt (Quarter)",$C$51:$C$500,0)),"")</f>
        <v>167000000000</v>
      </c>
      <c r="H12" s="2">
        <f>IFERROR(INDEX(D12:G12,COUNT(D12:G12)),"")</f>
        <v>167000000000</v>
      </c>
      <c r="I12" s="2">
        <f t="shared" ref="I12:Q12" si="9">IFERROR(INDEX(I51:I500,MATCH($C$12,$C$51:$C$500,0)),"")</f>
        <v>151000000000</v>
      </c>
      <c r="J12" s="2">
        <f t="shared" si="9"/>
        <v>104000000000</v>
      </c>
      <c r="K12" s="2">
        <f t="shared" si="9"/>
        <v>85000000000</v>
      </c>
      <c r="L12" s="2">
        <f t="shared" si="9"/>
        <v>80000000000</v>
      </c>
      <c r="M12" s="2">
        <f t="shared" si="9"/>
        <v>67000000000</v>
      </c>
      <c r="N12" s="2">
        <f t="shared" si="9"/>
        <v>80000000000</v>
      </c>
      <c r="O12" s="2">
        <f t="shared" si="9"/>
        <v>67000000000</v>
      </c>
      <c r="P12" s="2">
        <f t="shared" si="9"/>
        <v>55000000000</v>
      </c>
      <c r="Q12" s="2">
        <f t="shared" si="9"/>
        <v>129000000000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190000000000</v>
      </c>
      <c r="E13" s="2">
        <f>IFERROR(INDEX(E51:E500,MATCH("Total Debt (Quarter)",$C$51:$C$500,0)),"")</f>
        <v>190000000000</v>
      </c>
      <c r="H13" s="2">
        <f>IFERROR(INDEX(D13:G13,COUNT(D13:G13)),"")</f>
        <v>190000000000</v>
      </c>
      <c r="I13" s="2">
        <f t="shared" ref="I13:Q13" si="10">IFERROR(INDEX(I51:I500,MATCH($C$13,$C$51:$C$500,0)),"")</f>
        <v>165000000000</v>
      </c>
      <c r="J13" s="2">
        <f t="shared" si="10"/>
        <v>111000000000</v>
      </c>
      <c r="K13" s="2">
        <f t="shared" si="10"/>
        <v>102000000000</v>
      </c>
      <c r="L13" s="2">
        <f t="shared" si="10"/>
        <v>88000000000</v>
      </c>
      <c r="M13" s="2">
        <f t="shared" si="10"/>
        <v>94000000000</v>
      </c>
      <c r="N13" s="2">
        <f t="shared" si="10"/>
        <v>107000000000</v>
      </c>
      <c r="O13" s="2">
        <f t="shared" si="10"/>
        <v>108000000000</v>
      </c>
      <c r="P13" s="2">
        <f t="shared" si="10"/>
        <v>95000000000</v>
      </c>
      <c r="Q13" s="2">
        <f t="shared" si="10"/>
        <v>131000000000</v>
      </c>
    </row>
    <row r="14" spans="1:17" ht="15.5" x14ac:dyDescent="0.35">
      <c r="C14" t="s">
        <v>27</v>
      </c>
      <c r="D14" s="2">
        <f>IFERROR(INDEX(D51:D500,MATCH($C$14,$C$51:$C$500,0)),"")</f>
        <v>-1725475673</v>
      </c>
      <c r="E14" s="2">
        <f>IFERROR(INDEX(E51:E500,MATCH($C$14,$C$51:$C$500,0)),"")</f>
        <v>-1685325825</v>
      </c>
      <c r="H14" s="2">
        <f>IFERROR(SUM(D14:G14)*(4/MAX(1,COUNT(D14:G14))),"")</f>
        <v>-6821602996</v>
      </c>
      <c r="I14" s="2">
        <f t="shared" ref="I14:Q14" si="11">IFERROR(INDEX(I51:I500,MATCH($C$14,$C$51:$C$500,0)),"")</f>
        <v>-5333827930</v>
      </c>
      <c r="J14" s="2">
        <f t="shared" si="11"/>
        <v>-5489765183</v>
      </c>
      <c r="K14" s="2">
        <f t="shared" si="11"/>
        <v>-8863290324</v>
      </c>
      <c r="L14" s="2">
        <f t="shared" si="11"/>
        <v>-9927402872</v>
      </c>
      <c r="M14" s="2">
        <f t="shared" si="11"/>
        <v>-11375099646</v>
      </c>
      <c r="N14" s="2">
        <f t="shared" si="11"/>
        <v>-12904381303</v>
      </c>
      <c r="O14" s="2">
        <f t="shared" si="11"/>
        <v>-6510574835</v>
      </c>
      <c r="P14" s="2">
        <f t="shared" si="11"/>
        <v>-174807943</v>
      </c>
      <c r="Q14" s="2">
        <f t="shared" si="11"/>
        <v>-168961954</v>
      </c>
    </row>
    <row r="15" spans="1:17" ht="15.5" x14ac:dyDescent="0.35">
      <c r="C15" t="s">
        <v>28</v>
      </c>
      <c r="D15" s="2">
        <f>IFERROR(INDEX(D51:D500,MATCH($C$15,$C$51:$C$500,0)),"")</f>
        <v>-143065807</v>
      </c>
      <c r="E15" s="2">
        <f>IFERROR(INDEX(E51:E500,MATCH($C$15,$C$51:$C$500,0)),"")</f>
        <v>-104484860</v>
      </c>
      <c r="H15" s="2">
        <f>IFERROR(SUM(D15:G15)*(4/MAX(1,COUNT(D15:G15))),"")</f>
        <v>-495101334</v>
      </c>
      <c r="I15" s="2">
        <f t="shared" ref="I15:Q15" si="12">IFERROR(INDEX(I51:I500,MATCH($C$15,$C$51:$C$500,0)),"")</f>
        <v>-670082669</v>
      </c>
      <c r="J15" s="2">
        <f t="shared" si="12"/>
        <v>-835103156</v>
      </c>
      <c r="K15" s="2">
        <f t="shared" si="12"/>
        <v>-568219139</v>
      </c>
      <c r="L15" s="2">
        <f t="shared" si="12"/>
        <v>-971393403</v>
      </c>
      <c r="M15" s="2">
        <f t="shared" si="12"/>
        <v>-696745240</v>
      </c>
      <c r="N15" s="2">
        <f t="shared" si="12"/>
        <v>-499239072</v>
      </c>
      <c r="O15" s="2">
        <f t="shared" si="12"/>
        <v>-959582820</v>
      </c>
      <c r="P15" s="2">
        <f t="shared" si="12"/>
        <v>-1687315054</v>
      </c>
      <c r="Q15" s="2">
        <f t="shared" si="12"/>
        <v>-1587370944</v>
      </c>
    </row>
    <row r="16" spans="1:17" ht="15.5" x14ac:dyDescent="0.35">
      <c r="C16" t="s">
        <v>29</v>
      </c>
      <c r="D16" s="2">
        <f>IFERROR(INDEX(D51:D500,MATCH($C$16,$C$51:$C$500,0)),"")</f>
        <v>87452811</v>
      </c>
      <c r="E16" s="2">
        <f>IFERROR(INDEX(E51:E500,MATCH($C$16,$C$51:$C$500,0)),"")</f>
        <v>464126547</v>
      </c>
      <c r="H16" s="2">
        <f>IFERROR(SUM(D16:G16)*(4/MAX(1,COUNT(D16:G16))),"")</f>
        <v>1103158716</v>
      </c>
      <c r="I16" s="2">
        <f t="shared" ref="I16:Q16" si="13">IFERROR(INDEX(I51:I500,MATCH($C$16,$C$51:$C$500,0)),"")</f>
        <v>2511701492</v>
      </c>
      <c r="J16" s="2">
        <f t="shared" si="13"/>
        <v>1613854887</v>
      </c>
      <c r="K16" s="2">
        <f t="shared" si="13"/>
        <v>-11174088256</v>
      </c>
      <c r="L16" s="2">
        <f t="shared" si="13"/>
        <v>-6947242278</v>
      </c>
      <c r="M16" s="2">
        <f t="shared" si="13"/>
        <v>-10905197962</v>
      </c>
      <c r="N16" s="2">
        <f t="shared" si="13"/>
        <v>-17449088159</v>
      </c>
      <c r="O16" s="2">
        <f t="shared" si="13"/>
        <v>3885996991</v>
      </c>
      <c r="P16" s="2">
        <f t="shared" si="13"/>
        <v>25692050604</v>
      </c>
      <c r="Q16" s="2">
        <f t="shared" si="13"/>
        <v>14326164166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164610000000</v>
      </c>
      <c r="E20" s="2">
        <f ca="1">IFERROR(E21*E2,"")</f>
        <v>142290000000</v>
      </c>
      <c r="H20" s="2">
        <f t="shared" ref="H20:Q20" ca="1" si="14">IFERROR(H21*H2,"")</f>
        <v>142290000000</v>
      </c>
      <c r="I20" s="2">
        <f t="shared" ca="1" si="14"/>
        <v>161820000000</v>
      </c>
      <c r="J20" s="2">
        <f t="shared" ca="1" si="14"/>
        <v>47430000000</v>
      </c>
      <c r="K20" s="2">
        <f t="shared" ca="1" si="14"/>
        <v>41850000000</v>
      </c>
      <c r="L20" s="2">
        <f t="shared" ca="1" si="14"/>
        <v>139500000000</v>
      </c>
      <c r="M20" s="2">
        <f t="shared" ca="1" si="14"/>
        <v>245520000000</v>
      </c>
      <c r="N20" s="2">
        <f t="shared" ca="1" si="14"/>
        <v>491040000000</v>
      </c>
      <c r="O20" s="2">
        <f t="shared" ca="1" si="14"/>
        <v>2748150000000</v>
      </c>
      <c r="P20" s="2">
        <f t="shared" ca="1" si="14"/>
        <v>2455200000000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2790000000</v>
      </c>
      <c r="E21" s="2">
        <f>IFERROR(INDEX(E51:E500,MATCH($C$7,$C$51:$C$500,0)),"")</f>
        <v>2790000000</v>
      </c>
      <c r="H21" s="2">
        <f>IFERROR(INDEX(D21:G21,COUNT(D21:G21)),"")</f>
        <v>2790000000</v>
      </c>
      <c r="I21" s="2">
        <f t="shared" ref="I21:Q21" si="15">IFERROR(INDEX(I51:I500,MATCH($C$7,$C$51:$C$500,0)),"")</f>
        <v>2790000000</v>
      </c>
      <c r="J21" s="2">
        <f t="shared" si="15"/>
        <v>2790000000</v>
      </c>
      <c r="K21" s="2">
        <f t="shared" si="15"/>
        <v>2790000000</v>
      </c>
      <c r="L21" s="2">
        <f t="shared" si="15"/>
        <v>2790000000</v>
      </c>
      <c r="M21" s="2">
        <f t="shared" si="15"/>
        <v>2790000000</v>
      </c>
      <c r="N21" s="2">
        <f t="shared" si="15"/>
        <v>2790000000</v>
      </c>
      <c r="O21" s="2">
        <f t="shared" si="15"/>
        <v>2790000000</v>
      </c>
      <c r="P21" s="2">
        <f t="shared" si="15"/>
        <v>2790000000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-1.2111929669254198E-2</v>
      </c>
      <c r="E23" s="3">
        <f>IFERROR(E5/E6*100,"")</f>
        <v>7.7910208006853471E-2</v>
      </c>
      <c r="H23" s="3">
        <f t="shared" ref="H23:Q23" si="16">IFERROR(H5/H6*100,"")</f>
        <v>0.13159949029668663</v>
      </c>
      <c r="I23" s="3">
        <f t="shared" si="16"/>
        <v>0.40512972878646225</v>
      </c>
      <c r="J23" s="3">
        <f t="shared" si="16"/>
        <v>0.17653233359729248</v>
      </c>
      <c r="K23" s="3">
        <f t="shared" si="16"/>
        <v>-2.5745350653885684</v>
      </c>
      <c r="L23" s="3">
        <f t="shared" si="16"/>
        <v>-1.6895053359131833</v>
      </c>
      <c r="M23" s="3">
        <f t="shared" si="16"/>
        <v>-2.4334858732903091</v>
      </c>
      <c r="N23" s="3">
        <f t="shared" si="16"/>
        <v>-3.6848159103109199</v>
      </c>
      <c r="O23" s="3">
        <f t="shared" si="16"/>
        <v>0.53941335783882716</v>
      </c>
      <c r="P23" s="3">
        <f t="shared" si="16"/>
        <v>4.4579507321166973</v>
      </c>
      <c r="Q23" s="3">
        <f t="shared" si="16"/>
        <v>5.8298176027486157</v>
      </c>
    </row>
    <row r="24" spans="1:17" ht="15.5" x14ac:dyDescent="0.35">
      <c r="C24" t="s">
        <v>47</v>
      </c>
      <c r="D24" s="4" t="str">
        <f>IFERROR(_xlfn.RRI(5,I23,D23),"")</f>
        <v/>
      </c>
      <c r="E24" s="4">
        <f>IFERROR(_xlfn.RRI(5,J23,E23),"")</f>
        <v>-0.1509094247408187</v>
      </c>
      <c r="H24" s="4" t="str">
        <f t="shared" ref="H24:Q24" si="17">IFERROR(_xlfn.RRI(5,M23,H23),"")</f>
        <v/>
      </c>
      <c r="I24" s="4" t="str">
        <f t="shared" si="17"/>
        <v/>
      </c>
      <c r="J24" s="4">
        <f t="shared" si="17"/>
        <v>-0.20020163303397032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0.66</v>
      </c>
      <c r="J25" s="3">
        <f t="shared" si="18"/>
        <v>0.28000000000000003</v>
      </c>
      <c r="K25" s="3">
        <f t="shared" si="18"/>
        <v>-4.2</v>
      </c>
      <c r="L25" s="3">
        <f t="shared" si="18"/>
        <v>-2.84</v>
      </c>
      <c r="M25" s="3">
        <f t="shared" si="18"/>
        <v>-4.1500000000000004</v>
      </c>
      <c r="N25" s="3">
        <f t="shared" si="18"/>
        <v>-6.43</v>
      </c>
      <c r="O25" s="3">
        <f t="shared" si="18"/>
        <v>1.05</v>
      </c>
      <c r="P25" s="3">
        <f t="shared" si="18"/>
        <v>8.6</v>
      </c>
      <c r="Q25" s="3">
        <f t="shared" si="18"/>
        <v>84925.29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>
        <f t="shared" si="19"/>
        <v>-0.23229610072524509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3.4645395899641578</v>
      </c>
      <c r="E27" s="3">
        <f>IFERROR(E4/E21,"")</f>
        <v>3.5032920401433691</v>
      </c>
      <c r="H27" s="3">
        <f t="shared" ref="H27:Q27" si="20">IFERROR(H4/H21,"")</f>
        <v>13.935663260215053</v>
      </c>
      <c r="I27" s="3">
        <f t="shared" si="20"/>
        <v>15.732375775268817</v>
      </c>
      <c r="J27" s="3">
        <f t="shared" si="20"/>
        <v>17.215052863082438</v>
      </c>
      <c r="K27" s="3">
        <f t="shared" si="20"/>
        <v>12.412508787455197</v>
      </c>
      <c r="L27" s="3">
        <f t="shared" si="20"/>
        <v>18.985262491397851</v>
      </c>
      <c r="M27" s="3">
        <f t="shared" si="20"/>
        <v>15.264640122580644</v>
      </c>
      <c r="N27" s="3">
        <f t="shared" si="20"/>
        <v>9.7586282684587822</v>
      </c>
      <c r="O27" s="3">
        <f t="shared" si="20"/>
        <v>17.141758072759856</v>
      </c>
      <c r="P27" s="3">
        <f t="shared" si="20"/>
        <v>24.19089682795699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-0.26112624009687768</v>
      </c>
      <c r="E28" s="4">
        <f>IFERROR(_xlfn.RRI(5,J27,E27),"")</f>
        <v>-0.27269998532483741</v>
      </c>
      <c r="H28" s="4">
        <f t="shared" ref="H28:Q28" si="21">IFERROR(_xlfn.RRI(5,M27,H27),"")</f>
        <v>-1.8052622187598288E-2</v>
      </c>
      <c r="I28" s="4">
        <f t="shared" si="21"/>
        <v>0.1002239821460984</v>
      </c>
      <c r="J28" s="4">
        <f t="shared" si="21"/>
        <v>8.5370185490862838E-4</v>
      </c>
      <c r="K28" s="4">
        <f t="shared" si="21"/>
        <v>-0.12493256951962128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1.357142857142857</v>
      </c>
      <c r="J29" s="4">
        <f t="shared" si="22"/>
        <v>-1.0666666666666667</v>
      </c>
      <c r="K29" s="4">
        <f t="shared" si="22"/>
        <v>0.47887323943661986</v>
      </c>
      <c r="L29" s="4">
        <f t="shared" si="22"/>
        <v>-0.31566265060240972</v>
      </c>
      <c r="M29" s="4">
        <f t="shared" si="22"/>
        <v>-0.35458786936236386</v>
      </c>
      <c r="N29" s="4">
        <f t="shared" si="22"/>
        <v>-7.1238095238095234</v>
      </c>
      <c r="O29" s="4">
        <f t="shared" si="22"/>
        <v>-0.87790697674418605</v>
      </c>
      <c r="P29" s="4">
        <f t="shared" si="22"/>
        <v>-0.99989873452301425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-0.11420478004842623</v>
      </c>
      <c r="I30" s="4">
        <f t="shared" si="23"/>
        <v>-8.6126780998344241E-2</v>
      </c>
      <c r="J30" s="4">
        <f t="shared" si="23"/>
        <v>0.38691163550119462</v>
      </c>
      <c r="K30" s="4">
        <f t="shared" si="23"/>
        <v>-0.34620294067152052</v>
      </c>
      <c r="L30" s="4">
        <f t="shared" si="23"/>
        <v>0.24374124374628212</v>
      </c>
      <c r="M30" s="4">
        <f t="shared" si="23"/>
        <v>0.56421985781731676</v>
      </c>
      <c r="N30" s="4">
        <f t="shared" si="23"/>
        <v>-0.43071018579090098</v>
      </c>
      <c r="O30" s="4">
        <f t="shared" si="23"/>
        <v>-0.2913963382726088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164.42</v>
      </c>
      <c r="E32" s="3">
        <f>IFERROR(INDEX(E51:E500,MATCH($A$32,$C$51:$C$500,0)),"")</f>
        <v>164.44</v>
      </c>
      <c r="H32" s="3">
        <f>IFERROR(INDEX(D32:G32,COUNT(D32:G32)),"")</f>
        <v>164.44</v>
      </c>
      <c r="I32" s="3">
        <f t="shared" ref="I32:Q32" si="24">IFERROR(INDEX(I51:I500,MATCH($C$32,$C$51:$C$500,0)),"")</f>
        <v>164.31</v>
      </c>
      <c r="J32" s="3">
        <f t="shared" si="24"/>
        <v>163.63999999999999</v>
      </c>
      <c r="K32" s="3">
        <f t="shared" si="24"/>
        <v>163.36000000000001</v>
      </c>
      <c r="L32" s="3">
        <f t="shared" si="24"/>
        <v>167.56</v>
      </c>
      <c r="M32" s="3">
        <f t="shared" si="24"/>
        <v>170.39</v>
      </c>
      <c r="N32" s="3">
        <f t="shared" si="24"/>
        <v>174.54</v>
      </c>
      <c r="O32" s="3">
        <f t="shared" si="24"/>
        <v>194.03</v>
      </c>
      <c r="P32" s="3">
        <f t="shared" si="24"/>
        <v>192.98</v>
      </c>
      <c r="Q32" s="3">
        <f t="shared" si="24"/>
        <v>1454638.45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0.31</v>
      </c>
      <c r="E33" s="3">
        <f>IFERROR(INDEX(E51:E500,MATCH($A$33,$C$51:$C$500,0)),"")</f>
        <v>0.35</v>
      </c>
      <c r="H33" s="3">
        <f>IFERROR(INDEX(D33:G33,COUNT(D33:G33)),"")</f>
        <v>0.35</v>
      </c>
      <c r="I33" s="3">
        <f t="shared" ref="I33:Q33" si="25">IFERROR(INDEX(I51:I500,MATCH($C$33,$C$51:$C$500,0)),"")</f>
        <v>0.35</v>
      </c>
      <c r="J33" s="3">
        <f t="shared" si="25"/>
        <v>0.1</v>
      </c>
      <c r="K33" s="3">
        <f t="shared" si="25"/>
        <v>0.09</v>
      </c>
      <c r="L33" s="3">
        <f t="shared" si="25"/>
        <v>0.3</v>
      </c>
      <c r="M33" s="3">
        <f t="shared" si="25"/>
        <v>0.52</v>
      </c>
      <c r="N33" s="3">
        <f t="shared" si="25"/>
        <v>1.01</v>
      </c>
      <c r="O33" s="3">
        <f t="shared" si="25"/>
        <v>5.08</v>
      </c>
      <c r="P33" s="3">
        <f t="shared" si="25"/>
        <v>4.5599999999999996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-2550</v>
      </c>
      <c r="E34" s="3">
        <f>IFERROR(INDEX(E51:E500,MATCH($A$34,$C$51:$C$500,0)),"")</f>
        <v>446.15</v>
      </c>
      <c r="H34" s="3">
        <f>IFERROR(INDEX(D34:G34,COUNT(D34:G34)),"")</f>
        <v>446.15</v>
      </c>
      <c r="I34" s="3">
        <f t="shared" ref="I34:Q34" si="26">IFERROR(INDEX(I51:I500,MATCH($C$34,$C$51:$C$500,0)),"")</f>
        <v>87.88</v>
      </c>
      <c r="J34" s="3">
        <f t="shared" si="26"/>
        <v>60.71</v>
      </c>
      <c r="K34" s="3">
        <f t="shared" si="26"/>
        <v>-3.57</v>
      </c>
      <c r="L34" s="3">
        <f t="shared" si="26"/>
        <v>-17.61</v>
      </c>
      <c r="M34" s="3">
        <f t="shared" si="26"/>
        <v>-21.2</v>
      </c>
      <c r="N34" s="3">
        <f t="shared" si="26"/>
        <v>-27.37</v>
      </c>
      <c r="O34" s="3">
        <f t="shared" si="26"/>
        <v>938.1</v>
      </c>
      <c r="P34" s="3">
        <f t="shared" si="26"/>
        <v>102.33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14.73</v>
      </c>
      <c r="E35" s="3">
        <f>IFERROR(INDEX(E51:E500,MATCH($A$35,$C$51:$C$500,0)),"")</f>
        <v>16.57</v>
      </c>
      <c r="H35" s="3">
        <f>IFERROR(INDEX(D35:G35,COUNT(D35:G35)),"")</f>
        <v>16.57</v>
      </c>
      <c r="I35" s="3">
        <f t="shared" ref="I35:Q35" si="27">IFERROR(INDEX(I51:I500,MATCH($C$35,$C$51:$C$500,0)),"")</f>
        <v>3.69</v>
      </c>
      <c r="J35" s="3">
        <f t="shared" si="27"/>
        <v>0.99</v>
      </c>
      <c r="K35" s="3">
        <f t="shared" si="27"/>
        <v>1.21</v>
      </c>
      <c r="L35" s="3">
        <f t="shared" si="27"/>
        <v>2.64</v>
      </c>
      <c r="M35" s="3">
        <f t="shared" si="27"/>
        <v>5.77</v>
      </c>
      <c r="N35" s="3">
        <f t="shared" si="27"/>
        <v>18.05</v>
      </c>
      <c r="O35" s="3">
        <f t="shared" si="27"/>
        <v>57.52</v>
      </c>
      <c r="P35" s="3">
        <f t="shared" si="27"/>
        <v>36.409999999999997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9666065456</v>
      </c>
      <c r="E51" s="5">
        <v>9774184792</v>
      </c>
      <c r="F51" s="5">
        <v>8092393026</v>
      </c>
      <c r="G51" s="5">
        <v>11415272106</v>
      </c>
      <c r="I51" s="5">
        <v>43893328413</v>
      </c>
      <c r="J51" s="5">
        <v>48029997488</v>
      </c>
      <c r="K51" s="5">
        <v>34630899517</v>
      </c>
      <c r="L51" s="5">
        <v>52968882351</v>
      </c>
      <c r="M51" s="5">
        <v>42588345942</v>
      </c>
      <c r="N51" s="5">
        <v>27226572869</v>
      </c>
      <c r="O51" s="5">
        <v>47825505023</v>
      </c>
      <c r="P51" s="5">
        <v>67492602150</v>
      </c>
      <c r="Q51" s="5">
        <v>63494837753</v>
      </c>
    </row>
    <row r="52" spans="2:17" ht="15.5" x14ac:dyDescent="0.35">
      <c r="C52" t="s">
        <v>211</v>
      </c>
      <c r="D52" s="5">
        <v>-4890307897</v>
      </c>
      <c r="E52" s="5">
        <v>-5157440372</v>
      </c>
      <c r="F52" s="5">
        <v>-2591500907</v>
      </c>
      <c r="G52" s="5">
        <v>-5931334970</v>
      </c>
      <c r="I52" s="5">
        <v>-21156047322</v>
      </c>
      <c r="J52" s="5">
        <v>-24037574228</v>
      </c>
      <c r="K52" s="5">
        <v>-16566743892</v>
      </c>
      <c r="L52" s="5">
        <v>-27320630705</v>
      </c>
      <c r="M52" s="5">
        <v>-21691595268</v>
      </c>
      <c r="N52" s="5">
        <v>-16038739456</v>
      </c>
      <c r="O52" s="5">
        <v>-25853250060</v>
      </c>
      <c r="P52" s="5">
        <v>-41345581960</v>
      </c>
      <c r="Q52" s="5">
        <v>-39409189445</v>
      </c>
    </row>
    <row r="53" spans="2:17" ht="15.5" x14ac:dyDescent="0.35">
      <c r="C53" t="s">
        <v>212</v>
      </c>
      <c r="D53" s="5">
        <v>4775757559</v>
      </c>
      <c r="E53" s="5">
        <v>4616744420</v>
      </c>
      <c r="F53" s="5">
        <v>5500892119</v>
      </c>
      <c r="G53" s="5">
        <v>5483937136</v>
      </c>
      <c r="I53" s="5">
        <v>22737281091</v>
      </c>
      <c r="J53" s="5">
        <v>23992423260</v>
      </c>
      <c r="K53" s="5">
        <v>18064155625</v>
      </c>
      <c r="L53" s="5">
        <v>25648251646</v>
      </c>
      <c r="M53" s="5">
        <v>20896750674</v>
      </c>
      <c r="N53" s="5">
        <v>11187833413</v>
      </c>
      <c r="O53" s="5">
        <v>21972254963</v>
      </c>
      <c r="P53" s="5">
        <v>26147020190</v>
      </c>
      <c r="Q53" s="5">
        <v>24085648308</v>
      </c>
    </row>
    <row r="54" spans="2:17" ht="15.5" x14ac:dyDescent="0.35">
      <c r="C54" t="s">
        <v>82</v>
      </c>
      <c r="D54" s="5">
        <v>-3214228460</v>
      </c>
      <c r="E54" s="5">
        <v>-2534661550</v>
      </c>
      <c r="F54" s="5">
        <v>-3455969406</v>
      </c>
      <c r="G54" s="5">
        <v>-4096195935</v>
      </c>
      <c r="I54" s="5">
        <v>-15339499173</v>
      </c>
      <c r="J54" s="5">
        <v>-17193528223</v>
      </c>
      <c r="K54" s="5">
        <v>-21238779063</v>
      </c>
      <c r="L54" s="5">
        <v>-23890866706</v>
      </c>
      <c r="M54" s="5">
        <v>-22714174558</v>
      </c>
      <c r="N54" s="5">
        <v>-19480534741</v>
      </c>
      <c r="O54" s="5">
        <v>-19210069392</v>
      </c>
      <c r="P54" s="5">
        <v>-2678434563</v>
      </c>
      <c r="Q54" s="5">
        <v>-9609914762</v>
      </c>
    </row>
    <row r="55" spans="2:17" ht="15.5" x14ac:dyDescent="0.35">
      <c r="C55" t="s">
        <v>87</v>
      </c>
      <c r="D55" s="5">
        <v>-2991157028</v>
      </c>
      <c r="E55" s="5">
        <v>-2473879247</v>
      </c>
      <c r="F55" s="5">
        <v>-3834745712</v>
      </c>
      <c r="G55" s="5">
        <v>-4035547472</v>
      </c>
      <c r="I55" s="5">
        <v>-15410734163</v>
      </c>
      <c r="J55" s="5">
        <v>-17705758271</v>
      </c>
      <c r="K55" s="5">
        <v>-20949681336</v>
      </c>
      <c r="L55" s="5">
        <v>-22849088353</v>
      </c>
      <c r="M55" s="5">
        <v>-24242364866</v>
      </c>
      <c r="N55" s="5">
        <v>-20217003144</v>
      </c>
      <c r="O55" s="5">
        <v>-18423981935</v>
      </c>
      <c r="P55" s="5">
        <v>-10011383661</v>
      </c>
      <c r="Q55" s="5">
        <v>-9379214219</v>
      </c>
    </row>
    <row r="56" spans="2:17" ht="15.5" x14ac:dyDescent="0.35">
      <c r="C56" t="s">
        <v>81</v>
      </c>
      <c r="D56" s="5">
        <v>-223071432</v>
      </c>
      <c r="E56" s="5">
        <v>-60782303</v>
      </c>
      <c r="F56" s="5">
        <v>378776306</v>
      </c>
      <c r="G56" s="5">
        <v>-60648463</v>
      </c>
      <c r="I56" s="5">
        <v>71234990</v>
      </c>
      <c r="J56" s="5">
        <v>512230048</v>
      </c>
      <c r="K56" s="5">
        <v>-289097727</v>
      </c>
      <c r="L56" s="5">
        <v>-1041778353</v>
      </c>
      <c r="M56" s="5">
        <v>1528190308</v>
      </c>
      <c r="N56" s="5">
        <v>736468403</v>
      </c>
      <c r="O56" s="5">
        <v>-786087457</v>
      </c>
      <c r="P56" s="5">
        <v>7332949098</v>
      </c>
      <c r="Q56" s="5">
        <v>-230700543</v>
      </c>
    </row>
    <row r="57" spans="2:17" ht="15.5" x14ac:dyDescent="0.35">
      <c r="C57" t="s">
        <v>89</v>
      </c>
      <c r="D57" s="5">
        <v>1561529099</v>
      </c>
      <c r="E57" s="5">
        <v>2082082870</v>
      </c>
      <c r="F57" s="5">
        <v>2044922713</v>
      </c>
      <c r="G57" s="5">
        <v>1387741201</v>
      </c>
      <c r="I57" s="5">
        <v>7397781918</v>
      </c>
      <c r="J57" s="5">
        <v>6798895037</v>
      </c>
      <c r="K57" s="5">
        <v>-3174623438</v>
      </c>
      <c r="L57" s="5">
        <v>1757384940</v>
      </c>
      <c r="M57" s="5">
        <v>-1817423884</v>
      </c>
      <c r="N57" s="5">
        <v>-8292701328</v>
      </c>
      <c r="O57" s="5">
        <v>2762185571</v>
      </c>
      <c r="P57" s="5">
        <v>23468585627</v>
      </c>
      <c r="Q57" s="5">
        <v>14475733546</v>
      </c>
    </row>
    <row r="58" spans="2:17" ht="15.5" x14ac:dyDescent="0.35">
      <c r="C58" t="s">
        <v>90</v>
      </c>
      <c r="D58" s="5">
        <v>-1474076288</v>
      </c>
      <c r="E58" s="5">
        <v>-1617956323</v>
      </c>
      <c r="F58" s="5">
        <v>-346958041</v>
      </c>
      <c r="G58" s="5">
        <v>-1476380374</v>
      </c>
      <c r="I58" s="5">
        <v>-4886080426</v>
      </c>
      <c r="J58" s="5">
        <v>-5185040150</v>
      </c>
      <c r="K58" s="5">
        <v>-7999464818</v>
      </c>
      <c r="L58" s="5">
        <v>-8704627218</v>
      </c>
      <c r="M58" s="5">
        <v>-9087774078</v>
      </c>
      <c r="N58" s="5">
        <v>-9156386831</v>
      </c>
      <c r="O58" s="5">
        <v>1123811420</v>
      </c>
      <c r="P58" s="5">
        <v>2223464977</v>
      </c>
      <c r="Q58" s="5">
        <v>-149569380</v>
      </c>
    </row>
    <row r="59" spans="2:17" ht="15.5" x14ac:dyDescent="0.35">
      <c r="C59" t="s">
        <v>215</v>
      </c>
      <c r="D59" s="5">
        <v>251399385</v>
      </c>
      <c r="E59" s="5">
        <v>67369502</v>
      </c>
      <c r="F59" s="5">
        <v>410890661</v>
      </c>
      <c r="G59" s="5">
        <v>6112828</v>
      </c>
      <c r="I59" s="5">
        <v>447747504</v>
      </c>
      <c r="J59" s="5">
        <v>304725033</v>
      </c>
      <c r="K59" s="5">
        <v>863825506</v>
      </c>
      <c r="L59" s="5">
        <v>1222775654</v>
      </c>
      <c r="M59" s="5">
        <v>2287325568</v>
      </c>
      <c r="N59" s="5">
        <v>3747994472</v>
      </c>
      <c r="O59" s="5">
        <v>7634386255</v>
      </c>
      <c r="P59" s="5">
        <v>2398272920</v>
      </c>
      <c r="Q59" s="5">
        <v>19392574</v>
      </c>
    </row>
    <row r="60" spans="2:17" ht="15.5" x14ac:dyDescent="0.35">
      <c r="C60" t="s">
        <v>27</v>
      </c>
      <c r="D60" s="5">
        <v>-1725475673</v>
      </c>
      <c r="E60" s="5">
        <v>-1685325825</v>
      </c>
      <c r="F60" s="5">
        <v>-757848702</v>
      </c>
      <c r="G60" s="5">
        <v>-1482493202</v>
      </c>
      <c r="I60" s="5">
        <v>-5333827930</v>
      </c>
      <c r="J60" s="5">
        <v>-5489765183</v>
      </c>
      <c r="K60" s="5">
        <v>-8863290324</v>
      </c>
      <c r="L60" s="5">
        <v>-9927402872</v>
      </c>
      <c r="M60" s="5">
        <v>-11375099646</v>
      </c>
      <c r="N60" s="5">
        <v>-12904381303</v>
      </c>
      <c r="O60" s="5">
        <v>-6510574835</v>
      </c>
      <c r="P60" s="5">
        <v>-174807943</v>
      </c>
      <c r="Q60" s="5">
        <v>-168961954</v>
      </c>
    </row>
    <row r="61" spans="2:17" ht="15.5" x14ac:dyDescent="0.35">
      <c r="C61" t="s">
        <v>92</v>
      </c>
      <c r="D61" s="5">
        <v>-1474076288</v>
      </c>
      <c r="E61" s="5">
        <v>-1617956323</v>
      </c>
      <c r="F61" s="5">
        <v>-346958041</v>
      </c>
      <c r="G61" s="5">
        <v>-1476380374</v>
      </c>
      <c r="I61" s="5">
        <v>-4886080426</v>
      </c>
      <c r="J61" s="5">
        <v>-5185040150</v>
      </c>
      <c r="K61" s="5">
        <v>-7999464818</v>
      </c>
      <c r="L61" s="5">
        <v>-8704627218</v>
      </c>
      <c r="M61" s="5">
        <v>-9087774078</v>
      </c>
      <c r="N61" s="5">
        <v>-9156386831</v>
      </c>
      <c r="O61" s="5">
        <v>1123811420</v>
      </c>
      <c r="P61" s="5">
        <v>2223464977</v>
      </c>
      <c r="Q61" s="5">
        <v>-149569380</v>
      </c>
    </row>
    <row r="62" spans="2:17" ht="15.5" x14ac:dyDescent="0.35">
      <c r="C62" t="s">
        <v>29</v>
      </c>
      <c r="D62" s="5">
        <v>87452811</v>
      </c>
      <c r="E62" s="5">
        <v>464126547</v>
      </c>
      <c r="F62" s="5">
        <v>1697964672</v>
      </c>
      <c r="G62" s="5">
        <v>-88639173</v>
      </c>
      <c r="I62" s="5">
        <v>2511701492</v>
      </c>
      <c r="J62" s="5">
        <v>1613854887</v>
      </c>
      <c r="K62" s="5">
        <v>-11174088256</v>
      </c>
      <c r="L62" s="5">
        <v>-6947242278</v>
      </c>
      <c r="M62" s="5">
        <v>-10905197962</v>
      </c>
      <c r="N62" s="5">
        <v>-17449088159</v>
      </c>
      <c r="O62" s="5">
        <v>3885996991</v>
      </c>
      <c r="P62" s="5">
        <v>25692050604</v>
      </c>
      <c r="Q62" s="5">
        <v>14326164166</v>
      </c>
    </row>
    <row r="63" spans="2:17" ht="15.5" x14ac:dyDescent="0.35">
      <c r="C63" t="s">
        <v>28</v>
      </c>
      <c r="D63" s="5">
        <v>-143065807</v>
      </c>
      <c r="E63" s="5">
        <v>-104484860</v>
      </c>
      <c r="F63" s="5">
        <v>-101756047</v>
      </c>
      <c r="G63" s="5">
        <v>-175179129</v>
      </c>
      <c r="I63" s="5">
        <v>-670082669</v>
      </c>
      <c r="J63" s="5">
        <v>-835103156</v>
      </c>
      <c r="K63" s="5">
        <v>-568219139</v>
      </c>
      <c r="L63" s="5">
        <v>-971393403</v>
      </c>
      <c r="M63" s="5">
        <v>-696745240</v>
      </c>
      <c r="N63" s="5">
        <v>-499239072</v>
      </c>
      <c r="O63" s="5">
        <v>-959582820</v>
      </c>
      <c r="P63" s="5">
        <v>-1687315054</v>
      </c>
      <c r="Q63" s="5">
        <v>-1587370944</v>
      </c>
    </row>
    <row r="64" spans="2:17" ht="15.5" x14ac:dyDescent="0.35">
      <c r="C64" t="s">
        <v>404</v>
      </c>
    </row>
    <row r="65" spans="2:17" ht="15.5" x14ac:dyDescent="0.35">
      <c r="C65" t="s">
        <v>405</v>
      </c>
    </row>
    <row r="66" spans="2:17" ht="15.5" x14ac:dyDescent="0.35">
      <c r="C66" t="s">
        <v>368</v>
      </c>
      <c r="D66" s="5">
        <v>-143065807</v>
      </c>
      <c r="E66" s="5">
        <v>-104484860</v>
      </c>
      <c r="F66" s="5">
        <v>-101756047</v>
      </c>
      <c r="G66" s="5">
        <v>-175179129</v>
      </c>
      <c r="I66" s="5">
        <v>-670082669</v>
      </c>
      <c r="J66" s="5">
        <v>-835103156</v>
      </c>
      <c r="K66" s="5">
        <v>-568219139</v>
      </c>
      <c r="L66" s="5">
        <v>-971393403</v>
      </c>
      <c r="M66" s="5">
        <v>-696745240</v>
      </c>
      <c r="N66" s="5">
        <v>-499239072</v>
      </c>
      <c r="O66" s="5">
        <v>-959582820</v>
      </c>
      <c r="P66" s="5">
        <v>-1687315054</v>
      </c>
      <c r="Q66" s="5">
        <v>-1587370944</v>
      </c>
    </row>
    <row r="67" spans="2:17" ht="15.5" x14ac:dyDescent="0.35">
      <c r="C67" t="s">
        <v>406</v>
      </c>
      <c r="D67" s="5">
        <v>-143065807</v>
      </c>
      <c r="E67" s="5">
        <v>-104484860</v>
      </c>
      <c r="F67" s="5">
        <v>-101756047</v>
      </c>
      <c r="G67" s="5">
        <v>-175179129</v>
      </c>
      <c r="I67" s="5">
        <v>-670082669</v>
      </c>
      <c r="J67" s="5">
        <v>-835103156</v>
      </c>
      <c r="K67" s="5">
        <v>-568219139</v>
      </c>
      <c r="L67" s="5">
        <v>-971393403</v>
      </c>
      <c r="M67" s="5">
        <v>-696745240</v>
      </c>
      <c r="N67" s="5">
        <v>-499239072</v>
      </c>
      <c r="O67" s="5">
        <v>-959582820</v>
      </c>
      <c r="P67" s="5">
        <v>-1687315054</v>
      </c>
      <c r="Q67" s="5">
        <v>-1587370944</v>
      </c>
    </row>
    <row r="68" spans="2:17" ht="15.5" x14ac:dyDescent="0.35">
      <c r="C68" t="s">
        <v>93</v>
      </c>
      <c r="D68" s="5">
        <v>-55612996</v>
      </c>
      <c r="E68" s="5">
        <v>359641687</v>
      </c>
      <c r="F68" s="5">
        <v>1596208625</v>
      </c>
      <c r="G68" s="5">
        <v>-263818302</v>
      </c>
      <c r="I68" s="5">
        <v>1841618823</v>
      </c>
      <c r="J68" s="5">
        <v>778751731</v>
      </c>
      <c r="K68" s="5">
        <v>-11742307395</v>
      </c>
      <c r="L68" s="5">
        <v>-7918635681</v>
      </c>
      <c r="M68" s="5">
        <v>-11601943202</v>
      </c>
      <c r="N68" s="5">
        <v>-17948327231</v>
      </c>
      <c r="O68" s="5">
        <v>2926414171</v>
      </c>
      <c r="P68" s="5">
        <v>24004735550</v>
      </c>
      <c r="Q68" s="5">
        <v>12738793222</v>
      </c>
    </row>
    <row r="69" spans="2:17" ht="15.5" x14ac:dyDescent="0.35">
      <c r="C69" t="s">
        <v>94</v>
      </c>
    </row>
    <row r="70" spans="2:17" ht="15.5" x14ac:dyDescent="0.35">
      <c r="C70" t="s">
        <v>95</v>
      </c>
      <c r="D70" s="5">
        <v>-55612996</v>
      </c>
      <c r="E70" s="5">
        <v>359641687</v>
      </c>
      <c r="F70" s="5">
        <v>1596208625</v>
      </c>
      <c r="G70" s="5">
        <v>-263818302</v>
      </c>
      <c r="I70" s="5">
        <v>1841618823</v>
      </c>
      <c r="J70" s="5">
        <v>778751731</v>
      </c>
      <c r="K70" s="5">
        <v>-11742307395</v>
      </c>
      <c r="L70" s="5">
        <v>-7918635681</v>
      </c>
      <c r="M70" s="5">
        <v>-11601943202</v>
      </c>
      <c r="N70" s="5">
        <v>-17948327231</v>
      </c>
      <c r="O70" s="5">
        <v>2926414171</v>
      </c>
      <c r="P70" s="5">
        <v>24004735550</v>
      </c>
      <c r="Q70" s="5">
        <v>12738793222</v>
      </c>
    </row>
    <row r="71" spans="2:17" ht="15.5" x14ac:dyDescent="0.35">
      <c r="C71" t="s">
        <v>96</v>
      </c>
      <c r="E71" s="5">
        <v>-1866750</v>
      </c>
      <c r="F71" s="5">
        <v>19212750</v>
      </c>
      <c r="G71" s="5">
        <v>-1244500</v>
      </c>
      <c r="I71" s="5">
        <v>17346000</v>
      </c>
      <c r="J71" s="5">
        <v>27997000</v>
      </c>
      <c r="K71" s="5">
        <v>-2489000</v>
      </c>
      <c r="L71" s="5">
        <v>12836000</v>
      </c>
      <c r="M71" s="5">
        <v>22406000</v>
      </c>
      <c r="N71" s="5">
        <v>-12243000</v>
      </c>
      <c r="O71" s="5">
        <v>-3649000</v>
      </c>
      <c r="P71" s="5">
        <v>19994000</v>
      </c>
      <c r="Q71" s="5">
        <v>-18378000</v>
      </c>
    </row>
    <row r="72" spans="2:17" ht="15.5" x14ac:dyDescent="0.35">
      <c r="C72" t="s">
        <v>97</v>
      </c>
      <c r="D72" s="5">
        <v>-55612996</v>
      </c>
      <c r="E72" s="5">
        <v>357774937</v>
      </c>
      <c r="F72" s="5">
        <v>1615421375</v>
      </c>
      <c r="G72" s="5">
        <v>-265062802</v>
      </c>
      <c r="I72" s="5">
        <v>1858964823</v>
      </c>
      <c r="J72" s="5">
        <v>806748731</v>
      </c>
      <c r="K72" s="5">
        <v>-11744796395</v>
      </c>
      <c r="L72" s="5">
        <v>-7905799681</v>
      </c>
      <c r="M72" s="5">
        <v>-11579537202</v>
      </c>
      <c r="N72" s="5">
        <v>-17960570231</v>
      </c>
      <c r="O72" s="5">
        <v>2922765171</v>
      </c>
      <c r="P72" s="5">
        <v>24024729550</v>
      </c>
      <c r="Q72" s="5">
        <v>12720415222</v>
      </c>
    </row>
    <row r="73" spans="2:17" ht="15.5" x14ac:dyDescent="0.35">
      <c r="C73" t="s">
        <v>98</v>
      </c>
      <c r="D73" s="5">
        <v>-55612996</v>
      </c>
      <c r="E73" s="5">
        <v>359641687</v>
      </c>
      <c r="F73" s="5">
        <v>1596208625</v>
      </c>
      <c r="G73" s="5">
        <v>-263818302</v>
      </c>
      <c r="I73" s="5">
        <v>1841618823</v>
      </c>
      <c r="J73" s="5">
        <v>778751731</v>
      </c>
      <c r="K73" s="5">
        <v>-11742307395</v>
      </c>
      <c r="L73" s="5">
        <v>-7918635681</v>
      </c>
      <c r="M73" s="5">
        <v>-11601943202</v>
      </c>
      <c r="N73" s="5">
        <v>-17948327231</v>
      </c>
      <c r="O73" s="5">
        <v>2926414171</v>
      </c>
      <c r="P73" s="5">
        <v>24004735550</v>
      </c>
      <c r="Q73" s="5">
        <v>12738793222</v>
      </c>
    </row>
    <row r="74" spans="2:17" ht="15.5" x14ac:dyDescent="0.35">
      <c r="C74" t="s">
        <v>8</v>
      </c>
      <c r="D74" s="5">
        <v>-55612996</v>
      </c>
      <c r="E74" s="5">
        <v>357774937</v>
      </c>
      <c r="F74" s="5">
        <v>1615421375</v>
      </c>
      <c r="G74" s="5">
        <v>-265062802</v>
      </c>
      <c r="I74" s="5">
        <v>1858964823</v>
      </c>
      <c r="J74" s="5">
        <v>806748731</v>
      </c>
      <c r="K74" s="5">
        <v>-11744796395</v>
      </c>
      <c r="L74" s="5">
        <v>-7905799681</v>
      </c>
      <c r="M74" s="5">
        <v>-11579537202</v>
      </c>
      <c r="N74" s="5">
        <v>-17960570231</v>
      </c>
      <c r="O74" s="5">
        <v>2922765171</v>
      </c>
      <c r="P74" s="5">
        <v>24024729550</v>
      </c>
      <c r="Q74" s="5">
        <v>12720415222</v>
      </c>
    </row>
    <row r="75" spans="2:17" ht="15.5" x14ac:dyDescent="0.35">
      <c r="C75" t="s">
        <v>99</v>
      </c>
    </row>
    <row r="76" spans="2:17" ht="15.5" x14ac:dyDescent="0.35">
      <c r="C76" t="s">
        <v>100</v>
      </c>
      <c r="D76" s="5">
        <v>-55612996</v>
      </c>
      <c r="E76" s="5">
        <v>359641687</v>
      </c>
      <c r="F76" s="5">
        <v>1596208625</v>
      </c>
      <c r="G76" s="5">
        <v>-263818302</v>
      </c>
      <c r="I76" s="5">
        <v>1841618823</v>
      </c>
      <c r="J76" s="5">
        <v>778751731</v>
      </c>
      <c r="K76" s="5">
        <v>-11742307395</v>
      </c>
      <c r="L76" s="5">
        <v>-7918635681</v>
      </c>
      <c r="M76" s="5">
        <v>-11601943202</v>
      </c>
      <c r="N76" s="5">
        <v>-17948327231</v>
      </c>
      <c r="O76" s="5">
        <v>2926414171</v>
      </c>
      <c r="P76" s="5">
        <v>24004735550</v>
      </c>
      <c r="Q76" s="5">
        <v>12738793222</v>
      </c>
    </row>
    <row r="77" spans="2:17" ht="15.5" x14ac:dyDescent="0.35">
      <c r="C77" t="s">
        <v>101</v>
      </c>
      <c r="D77" s="5">
        <v>-55612996</v>
      </c>
      <c r="E77" s="5">
        <v>357774937</v>
      </c>
      <c r="F77" s="5">
        <v>1615421375</v>
      </c>
      <c r="G77" s="5">
        <v>-265062802</v>
      </c>
      <c r="I77" s="5">
        <v>1858964823</v>
      </c>
      <c r="J77" s="5">
        <v>806748731</v>
      </c>
      <c r="K77" s="5">
        <v>-11744796395</v>
      </c>
      <c r="L77" s="5">
        <v>-7905799681</v>
      </c>
      <c r="M77" s="5">
        <v>-11579537202</v>
      </c>
      <c r="N77" s="5">
        <v>-17960570231</v>
      </c>
      <c r="O77" s="5">
        <v>2922765171</v>
      </c>
      <c r="P77" s="5">
        <v>24024729550</v>
      </c>
      <c r="Q77" s="5">
        <v>12720415222</v>
      </c>
    </row>
    <row r="78" spans="2:17" ht="15.5" x14ac:dyDescent="0.35">
      <c r="C78" t="s">
        <v>102</v>
      </c>
      <c r="D78" s="5">
        <v>-55612996</v>
      </c>
      <c r="E78" s="5">
        <v>357774937</v>
      </c>
      <c r="F78" s="5">
        <v>1615421375</v>
      </c>
      <c r="G78" s="5">
        <v>-265062802</v>
      </c>
      <c r="I78" s="5">
        <v>1858964823</v>
      </c>
      <c r="J78" s="5">
        <v>806748731</v>
      </c>
      <c r="K78" s="5">
        <v>-11744796395</v>
      </c>
      <c r="L78" s="5">
        <v>-7905799681</v>
      </c>
      <c r="M78" s="5">
        <v>-11579537202</v>
      </c>
      <c r="N78" s="5">
        <v>-17960570231</v>
      </c>
      <c r="O78" s="5">
        <v>2922765171</v>
      </c>
      <c r="P78" s="5">
        <v>24024729550</v>
      </c>
      <c r="Q78" s="5">
        <v>12720415222</v>
      </c>
    </row>
    <row r="80" spans="2:17" ht="15.5" x14ac:dyDescent="0.35">
      <c r="B80" t="s">
        <v>103</v>
      </c>
      <c r="C80" t="s">
        <v>104</v>
      </c>
    </row>
    <row r="81" spans="3:17" ht="15.5" x14ac:dyDescent="0.35">
      <c r="C81" t="s">
        <v>216</v>
      </c>
    </row>
    <row r="82" spans="3:17" ht="15.5" x14ac:dyDescent="0.35">
      <c r="C82" t="s">
        <v>20</v>
      </c>
      <c r="D82" s="5">
        <v>10228557833</v>
      </c>
      <c r="E82" s="5">
        <v>23801577513</v>
      </c>
      <c r="F82" s="5">
        <v>13409698962</v>
      </c>
      <c r="G82" s="5">
        <v>25793693542</v>
      </c>
      <c r="I82" s="5">
        <v>13409698962</v>
      </c>
      <c r="J82" s="5">
        <v>7380087186</v>
      </c>
      <c r="K82" s="5">
        <v>17234956096</v>
      </c>
      <c r="L82" s="5">
        <v>8309603321</v>
      </c>
      <c r="M82" s="5">
        <v>26802379346</v>
      </c>
      <c r="N82" s="5">
        <v>26896260514</v>
      </c>
      <c r="O82" s="5">
        <v>40808992931</v>
      </c>
      <c r="P82" s="5">
        <v>39693044389</v>
      </c>
      <c r="Q82" s="5">
        <v>2281935726</v>
      </c>
    </row>
    <row r="83" spans="3:17" ht="15.5" x14ac:dyDescent="0.35">
      <c r="C83" t="s">
        <v>484</v>
      </c>
      <c r="O83" s="5">
        <v>31288011138</v>
      </c>
      <c r="P83" s="5">
        <v>90000000000</v>
      </c>
    </row>
    <row r="84" spans="3:17" ht="15.5" x14ac:dyDescent="0.35">
      <c r="C84" t="s">
        <v>217</v>
      </c>
      <c r="D84" s="5">
        <v>8680426322</v>
      </c>
      <c r="E84" s="5">
        <v>6850465027</v>
      </c>
      <c r="F84" s="5">
        <v>6433197644</v>
      </c>
      <c r="G84" s="5">
        <v>7574857197</v>
      </c>
      <c r="I84" s="5">
        <v>6433197644</v>
      </c>
      <c r="J84" s="5">
        <v>4560525841</v>
      </c>
      <c r="K84" s="5">
        <v>2491597419</v>
      </c>
      <c r="L84" s="5">
        <v>4376887609</v>
      </c>
      <c r="M84" s="5">
        <v>4677601148</v>
      </c>
      <c r="N84" s="5">
        <v>6785184741</v>
      </c>
      <c r="O84" s="5">
        <v>39445378658</v>
      </c>
      <c r="P84" s="5">
        <v>31414929121</v>
      </c>
      <c r="Q84" s="5">
        <v>10708336693</v>
      </c>
    </row>
    <row r="85" spans="3:17" ht="15.5" x14ac:dyDescent="0.35">
      <c r="C85" t="s">
        <v>219</v>
      </c>
    </row>
    <row r="86" spans="3:17" ht="15.5" x14ac:dyDescent="0.35">
      <c r="C86" t="s">
        <v>218</v>
      </c>
    </row>
    <row r="87" spans="3:17" ht="15.5" x14ac:dyDescent="0.35">
      <c r="C87" t="s">
        <v>220</v>
      </c>
      <c r="D87" s="5">
        <v>8680426322</v>
      </c>
      <c r="E87" s="5">
        <v>6850465027</v>
      </c>
      <c r="F87" s="5">
        <v>6433197644</v>
      </c>
      <c r="G87" s="5">
        <v>7574857197</v>
      </c>
      <c r="I87" s="5">
        <v>6433197644</v>
      </c>
      <c r="J87" s="5">
        <v>4560525841</v>
      </c>
      <c r="K87" s="5">
        <v>2491597419</v>
      </c>
      <c r="L87" s="5">
        <v>4376887609</v>
      </c>
      <c r="M87" s="5">
        <v>4677601148</v>
      </c>
      <c r="N87" s="5">
        <v>6785184741</v>
      </c>
      <c r="O87" s="5">
        <v>39445378658</v>
      </c>
      <c r="P87" s="5">
        <v>31414929121</v>
      </c>
      <c r="Q87" s="5">
        <v>10708336693</v>
      </c>
    </row>
    <row r="88" spans="3:17" ht="15.5" x14ac:dyDescent="0.35">
      <c r="C88" t="s">
        <v>110</v>
      </c>
      <c r="D88" s="5">
        <v>2864467321</v>
      </c>
      <c r="E88" s="5">
        <v>3220542966</v>
      </c>
      <c r="F88" s="5">
        <v>2077288415</v>
      </c>
      <c r="G88" s="5">
        <v>2297719134</v>
      </c>
      <c r="I88" s="5">
        <v>2077288415</v>
      </c>
      <c r="J88" s="5">
        <v>1962324432</v>
      </c>
      <c r="K88" s="5">
        <v>891402921</v>
      </c>
      <c r="L88" s="5">
        <v>461676839</v>
      </c>
      <c r="M88" s="5">
        <v>1463996853</v>
      </c>
      <c r="N88" s="5">
        <v>1049461655</v>
      </c>
      <c r="O88" s="5">
        <v>1016933756</v>
      </c>
      <c r="P88" s="5">
        <v>685744622</v>
      </c>
    </row>
    <row r="89" spans="3:17" ht="15.5" x14ac:dyDescent="0.35">
      <c r="C89" t="s">
        <v>221</v>
      </c>
      <c r="D89" s="5">
        <v>2864467321</v>
      </c>
      <c r="E89" s="5">
        <v>3220542966</v>
      </c>
      <c r="F89" s="5">
        <v>2077288415</v>
      </c>
      <c r="G89" s="5">
        <v>2297719134</v>
      </c>
      <c r="I89" s="5">
        <v>2077288415</v>
      </c>
      <c r="J89" s="5">
        <v>1962324432</v>
      </c>
      <c r="K89" s="5">
        <v>891402921</v>
      </c>
      <c r="L89" s="5">
        <v>461676839</v>
      </c>
      <c r="M89" s="5">
        <v>1463996853</v>
      </c>
      <c r="N89" s="5">
        <v>1049461655</v>
      </c>
      <c r="O89" s="5">
        <v>1016933756</v>
      </c>
      <c r="P89" s="5">
        <v>685744622</v>
      </c>
    </row>
    <row r="90" spans="3:17" ht="15.5" x14ac:dyDescent="0.35">
      <c r="C90" t="s">
        <v>222</v>
      </c>
      <c r="D90" s="5">
        <v>353226432754</v>
      </c>
      <c r="E90" s="5">
        <v>355216684842</v>
      </c>
      <c r="F90" s="5">
        <v>329075819485</v>
      </c>
      <c r="G90" s="5">
        <v>303487489060</v>
      </c>
      <c r="I90" s="5">
        <v>329075819485</v>
      </c>
      <c r="J90" s="5">
        <v>276386055541</v>
      </c>
      <c r="K90" s="5">
        <v>260943743264</v>
      </c>
      <c r="L90" s="5">
        <v>179522722951</v>
      </c>
      <c r="M90" s="5">
        <v>97339467361</v>
      </c>
      <c r="N90" s="5">
        <v>58082303487</v>
      </c>
      <c r="O90" s="5">
        <v>143839713749</v>
      </c>
      <c r="P90" s="5">
        <v>114693749670</v>
      </c>
      <c r="Q90" s="5">
        <v>98584521971</v>
      </c>
    </row>
    <row r="91" spans="3:17" ht="15.5" x14ac:dyDescent="0.35">
      <c r="C91" t="s">
        <v>81</v>
      </c>
      <c r="O91" s="5">
        <v>224768190580</v>
      </c>
      <c r="P91" s="5">
        <v>224768190580</v>
      </c>
      <c r="Q91" s="5">
        <v>5400000000</v>
      </c>
    </row>
    <row r="92" spans="3:17" ht="15.5" x14ac:dyDescent="0.35">
      <c r="C92" t="s">
        <v>223</v>
      </c>
      <c r="D92" s="5">
        <v>177350922303</v>
      </c>
      <c r="E92" s="5">
        <v>182298898523</v>
      </c>
      <c r="F92" s="5">
        <v>178910173771</v>
      </c>
      <c r="G92" s="5">
        <v>197775669763</v>
      </c>
      <c r="I92" s="5">
        <v>178910173771</v>
      </c>
      <c r="J92" s="5">
        <v>190141317064</v>
      </c>
      <c r="K92" s="5">
        <v>213523526710</v>
      </c>
      <c r="L92" s="5">
        <v>212791397382</v>
      </c>
      <c r="M92" s="5">
        <v>258653508032</v>
      </c>
      <c r="N92" s="5">
        <v>270202985828</v>
      </c>
      <c r="O92" s="5">
        <v>183668905499</v>
      </c>
      <c r="P92" s="5">
        <v>270825058325</v>
      </c>
      <c r="Q92" s="5">
        <v>116821600665</v>
      </c>
    </row>
    <row r="93" spans="3:17" ht="15.5" x14ac:dyDescent="0.35">
      <c r="C93" t="s">
        <v>224</v>
      </c>
    </row>
    <row r="94" spans="3:17" ht="15.5" x14ac:dyDescent="0.35">
      <c r="C94" t="s">
        <v>111</v>
      </c>
      <c r="D94" s="5">
        <v>21679913901</v>
      </c>
      <c r="E94" s="5">
        <v>22511729628</v>
      </c>
      <c r="F94" s="5">
        <v>23343545357</v>
      </c>
      <c r="G94" s="5">
        <v>24148475187</v>
      </c>
      <c r="I94" s="5">
        <v>23343545357</v>
      </c>
      <c r="J94" s="5">
        <v>26666354569</v>
      </c>
      <c r="K94" s="5">
        <v>28842388258</v>
      </c>
      <c r="L94" s="5">
        <v>33510913653</v>
      </c>
      <c r="M94" s="5">
        <v>37850365314</v>
      </c>
      <c r="N94" s="5">
        <v>41953147235</v>
      </c>
      <c r="O94" s="5">
        <v>60777927933</v>
      </c>
      <c r="P94" s="5">
        <v>13311919988</v>
      </c>
      <c r="Q94" s="5">
        <v>1583510110</v>
      </c>
    </row>
    <row r="95" spans="3:17" ht="15.5" x14ac:dyDescent="0.35">
      <c r="C95" t="s">
        <v>228</v>
      </c>
      <c r="D95" s="5">
        <v>628976766661</v>
      </c>
      <c r="E95" s="5">
        <v>632705215001</v>
      </c>
      <c r="F95" s="5">
        <v>607583190987</v>
      </c>
      <c r="G95" s="5">
        <v>563420598955</v>
      </c>
      <c r="I95" s="5">
        <v>607583190987</v>
      </c>
      <c r="J95" s="5">
        <v>545283705785</v>
      </c>
      <c r="K95" s="5">
        <v>525500169928</v>
      </c>
      <c r="L95" s="5">
        <v>521555569461</v>
      </c>
      <c r="M95" s="5">
        <v>504704473872</v>
      </c>
      <c r="N95" s="5">
        <v>485525137807</v>
      </c>
      <c r="O95" s="5">
        <v>533020343479</v>
      </c>
      <c r="P95" s="5">
        <v>415564382011</v>
      </c>
      <c r="Q95" s="5">
        <v>289714442957</v>
      </c>
    </row>
    <row r="96" spans="3:17" ht="15.5" x14ac:dyDescent="0.35">
      <c r="C96" t="s">
        <v>115</v>
      </c>
      <c r="D96" s="5">
        <v>806327688964</v>
      </c>
      <c r="E96" s="5">
        <v>815004113524</v>
      </c>
      <c r="F96" s="5">
        <v>786493364758</v>
      </c>
      <c r="G96" s="5">
        <v>761196268718</v>
      </c>
      <c r="I96" s="5">
        <v>786493364758</v>
      </c>
      <c r="J96" s="5">
        <v>735425022849</v>
      </c>
      <c r="K96" s="5">
        <v>739023696638</v>
      </c>
      <c r="L96" s="5">
        <v>734346966843</v>
      </c>
      <c r="M96" s="5">
        <v>763357981904</v>
      </c>
      <c r="N96" s="5">
        <v>755728123635</v>
      </c>
      <c r="O96" s="5">
        <v>716689248978</v>
      </c>
      <c r="P96" s="5">
        <v>686389440336</v>
      </c>
      <c r="Q96" s="5">
        <v>406536043622</v>
      </c>
    </row>
    <row r="97" spans="3:17" ht="15.5" x14ac:dyDescent="0.35">
      <c r="C97" t="s">
        <v>116</v>
      </c>
    </row>
    <row r="98" spans="3:17" ht="15.5" x14ac:dyDescent="0.35">
      <c r="C98" t="s">
        <v>117</v>
      </c>
    </row>
    <row r="99" spans="3:17" ht="15.5" x14ac:dyDescent="0.35">
      <c r="C99" t="s">
        <v>229</v>
      </c>
      <c r="D99" s="5">
        <v>161295484571</v>
      </c>
      <c r="E99" s="5">
        <v>169932876635</v>
      </c>
      <c r="F99" s="5">
        <v>168966057547</v>
      </c>
      <c r="G99" s="5">
        <v>189442611351</v>
      </c>
      <c r="I99" s="5">
        <v>168966057547</v>
      </c>
      <c r="J99" s="5">
        <v>225167359722</v>
      </c>
      <c r="K99" s="5">
        <v>242491980242</v>
      </c>
      <c r="L99" s="5">
        <v>221474334369</v>
      </c>
      <c r="M99" s="5">
        <v>224362275432</v>
      </c>
      <c r="N99" s="5">
        <v>210082396543</v>
      </c>
      <c r="O99" s="5">
        <v>142781626986</v>
      </c>
      <c r="P99" s="5">
        <v>54111245794</v>
      </c>
      <c r="Q99" s="5">
        <v>70401587703</v>
      </c>
    </row>
    <row r="100" spans="3:17" ht="15.5" x14ac:dyDescent="0.35">
      <c r="C100" t="s">
        <v>230</v>
      </c>
      <c r="D100" s="5">
        <v>8631533397</v>
      </c>
      <c r="E100" s="5">
        <v>12913618756</v>
      </c>
      <c r="F100" s="5">
        <v>15937027919</v>
      </c>
      <c r="G100" s="5">
        <v>10842502487</v>
      </c>
      <c r="I100" s="5">
        <v>15937027919</v>
      </c>
      <c r="J100" s="5">
        <v>13404765370</v>
      </c>
      <c r="K100" s="5">
        <v>9939194406</v>
      </c>
      <c r="L100" s="5">
        <v>10553277991</v>
      </c>
      <c r="M100" s="5">
        <v>22839440399</v>
      </c>
      <c r="N100" s="5">
        <v>5461397280</v>
      </c>
      <c r="O100" s="5">
        <v>6938250198</v>
      </c>
      <c r="P100" s="5">
        <v>11449417099</v>
      </c>
      <c r="Q100" s="5">
        <v>6276986821</v>
      </c>
    </row>
    <row r="101" spans="3:17" ht="15.5" x14ac:dyDescent="0.35">
      <c r="C101" t="s">
        <v>231</v>
      </c>
      <c r="D101" s="5">
        <v>8631533397</v>
      </c>
      <c r="E101" s="5">
        <v>12913618756</v>
      </c>
      <c r="F101" s="5">
        <v>15937027919</v>
      </c>
      <c r="G101" s="5">
        <v>10842502487</v>
      </c>
      <c r="I101" s="5">
        <v>15937027919</v>
      </c>
      <c r="J101" s="5">
        <v>13404765370</v>
      </c>
      <c r="K101" s="5">
        <v>9939194406</v>
      </c>
      <c r="L101" s="5">
        <v>10553277991</v>
      </c>
      <c r="M101" s="5">
        <v>22839440399</v>
      </c>
      <c r="N101" s="5">
        <v>5461397280</v>
      </c>
      <c r="O101" s="5">
        <v>6938250198</v>
      </c>
      <c r="P101" s="5">
        <v>11449417099</v>
      </c>
      <c r="Q101" s="5">
        <v>6276986821</v>
      </c>
    </row>
    <row r="102" spans="3:17" ht="15.5" x14ac:dyDescent="0.35">
      <c r="C102" t="s">
        <v>233</v>
      </c>
      <c r="D102" s="5">
        <v>4383113426</v>
      </c>
      <c r="E102" s="5">
        <v>4200104892</v>
      </c>
      <c r="F102" s="5">
        <v>4095229236</v>
      </c>
      <c r="G102" s="5">
        <v>8261173087</v>
      </c>
      <c r="I102" s="5">
        <v>4095229236</v>
      </c>
      <c r="J102" s="5">
        <v>8064611969</v>
      </c>
      <c r="K102" s="5">
        <v>7705819986</v>
      </c>
      <c r="L102" s="5">
        <v>7201217188</v>
      </c>
      <c r="M102" s="5">
        <v>5879866605</v>
      </c>
      <c r="N102" s="5">
        <v>5860232829</v>
      </c>
      <c r="O102" s="5">
        <v>7961643939</v>
      </c>
      <c r="P102" s="5">
        <v>7118726641</v>
      </c>
      <c r="Q102" s="5">
        <v>5388876457</v>
      </c>
    </row>
    <row r="103" spans="3:17" ht="15.5" x14ac:dyDescent="0.35">
      <c r="C103" t="s">
        <v>286</v>
      </c>
      <c r="D103" s="5">
        <v>185440406752</v>
      </c>
      <c r="E103" s="5">
        <v>185440406752</v>
      </c>
      <c r="F103" s="5">
        <v>158272699261</v>
      </c>
      <c r="G103" s="5">
        <v>114350930793</v>
      </c>
      <c r="I103" s="5">
        <v>158272699261</v>
      </c>
      <c r="J103" s="5">
        <v>52910996000</v>
      </c>
      <c r="K103" s="5">
        <v>40028000000</v>
      </c>
      <c r="L103" s="5">
        <v>44625680640</v>
      </c>
      <c r="M103" s="5">
        <v>62933465000</v>
      </c>
      <c r="N103" s="5">
        <v>57433465000</v>
      </c>
      <c r="O103" s="5">
        <v>30633465000</v>
      </c>
      <c r="P103" s="5">
        <v>91433465000</v>
      </c>
      <c r="Q103" s="5">
        <v>117468465000</v>
      </c>
    </row>
    <row r="104" spans="3:17" ht="15.5" x14ac:dyDescent="0.35">
      <c r="C104" t="s">
        <v>121</v>
      </c>
      <c r="D104" s="5">
        <v>162758053</v>
      </c>
      <c r="E104" s="5">
        <v>8702600</v>
      </c>
      <c r="F104" s="5">
        <v>452842478</v>
      </c>
      <c r="G104" s="5">
        <v>332690092</v>
      </c>
      <c r="I104" s="5">
        <v>452842478</v>
      </c>
      <c r="J104" s="5">
        <v>697907252</v>
      </c>
      <c r="K104" s="5">
        <v>782756453</v>
      </c>
      <c r="L104" s="5">
        <v>646596213</v>
      </c>
      <c r="M104" s="5">
        <v>992300513</v>
      </c>
      <c r="N104" s="5">
        <v>1175019883</v>
      </c>
      <c r="O104" s="5">
        <v>862138746</v>
      </c>
    </row>
    <row r="105" spans="3:17" ht="15.5" x14ac:dyDescent="0.35">
      <c r="C105" t="s">
        <v>120</v>
      </c>
      <c r="D105" s="5">
        <v>4410924325</v>
      </c>
      <c r="E105" s="5">
        <v>4162715457</v>
      </c>
      <c r="F105" s="5">
        <v>2766373341</v>
      </c>
      <c r="G105" s="5">
        <v>3530139096</v>
      </c>
      <c r="I105" s="5">
        <v>2766373341</v>
      </c>
      <c r="J105" s="5">
        <v>2391322806</v>
      </c>
      <c r="K105" s="5">
        <v>2533852278</v>
      </c>
      <c r="L105" s="5">
        <v>2558221942</v>
      </c>
      <c r="M105" s="5">
        <v>1568466585</v>
      </c>
      <c r="N105" s="5">
        <v>1231853374</v>
      </c>
      <c r="O105" s="5">
        <v>1033607113</v>
      </c>
      <c r="P105" s="5">
        <v>725804853</v>
      </c>
      <c r="Q105" s="5">
        <v>595879407</v>
      </c>
    </row>
    <row r="106" spans="3:17" ht="15.5" x14ac:dyDescent="0.35">
      <c r="C106" t="s">
        <v>285</v>
      </c>
    </row>
    <row r="107" spans="3:17" ht="15.5" x14ac:dyDescent="0.35">
      <c r="C107" t="s">
        <v>287</v>
      </c>
      <c r="L107" s="5">
        <v>59335043</v>
      </c>
      <c r="N107" s="5">
        <v>547755418</v>
      </c>
      <c r="O107" s="5">
        <v>1262055880</v>
      </c>
      <c r="P107" s="5">
        <v>1810068601</v>
      </c>
      <c r="Q107" s="5">
        <v>377980108</v>
      </c>
    </row>
    <row r="108" spans="3:17" ht="15.5" x14ac:dyDescent="0.35">
      <c r="C108" t="s">
        <v>288</v>
      </c>
      <c r="D108" s="5">
        <v>4924999998</v>
      </c>
      <c r="E108" s="5">
        <v>4924999998</v>
      </c>
      <c r="F108" s="5">
        <v>6566666664</v>
      </c>
      <c r="G108" s="5">
        <v>28964342647</v>
      </c>
      <c r="I108" s="5">
        <v>6566666664</v>
      </c>
      <c r="J108" s="5">
        <v>58321635693</v>
      </c>
      <c r="K108" s="5">
        <v>61982855949</v>
      </c>
      <c r="L108" s="5">
        <v>23351868372</v>
      </c>
      <c r="M108" s="5">
        <v>10547755418</v>
      </c>
      <c r="N108" s="5">
        <v>23714300462</v>
      </c>
      <c r="O108" s="5">
        <v>51535236743</v>
      </c>
      <c r="P108" s="5">
        <v>772195189</v>
      </c>
      <c r="Q108" s="5">
        <v>12506403047</v>
      </c>
    </row>
    <row r="109" spans="3:17" ht="15.5" x14ac:dyDescent="0.35">
      <c r="C109" t="s">
        <v>237</v>
      </c>
      <c r="D109" s="5">
        <v>185873362502</v>
      </c>
      <c r="E109" s="5">
        <v>185856782002</v>
      </c>
      <c r="F109" s="5">
        <v>158670627261</v>
      </c>
      <c r="G109" s="5">
        <v>114749898793</v>
      </c>
      <c r="I109" s="5">
        <v>158670627261</v>
      </c>
      <c r="J109" s="5">
        <v>53259948000</v>
      </c>
      <c r="K109" s="5">
        <v>40340750000</v>
      </c>
      <c r="L109" s="5">
        <v>44936869683</v>
      </c>
      <c r="M109" s="5">
        <v>63154144000</v>
      </c>
      <c r="N109" s="5">
        <v>58224627418</v>
      </c>
      <c r="O109" s="5">
        <v>32066169880</v>
      </c>
      <c r="P109" s="5">
        <v>93359507601</v>
      </c>
      <c r="Q109" s="5">
        <v>117938689108</v>
      </c>
    </row>
    <row r="110" spans="3:17" ht="15.5" x14ac:dyDescent="0.35">
      <c r="C110" t="s">
        <v>238</v>
      </c>
      <c r="D110" s="5">
        <v>185873362502</v>
      </c>
      <c r="E110" s="5">
        <v>185856782002</v>
      </c>
      <c r="F110" s="5">
        <v>158670627261</v>
      </c>
      <c r="G110" s="5">
        <v>114749898793</v>
      </c>
      <c r="I110" s="5">
        <v>158670627261</v>
      </c>
      <c r="J110" s="5">
        <v>53259948000</v>
      </c>
      <c r="K110" s="5">
        <v>40340750000</v>
      </c>
      <c r="L110" s="5">
        <v>44936869683</v>
      </c>
      <c r="M110" s="5">
        <v>63154144000</v>
      </c>
      <c r="N110" s="5">
        <v>58224627418</v>
      </c>
      <c r="O110" s="5">
        <v>32066169880</v>
      </c>
      <c r="P110" s="5">
        <v>93359507601</v>
      </c>
      <c r="Q110" s="5">
        <v>117938689108</v>
      </c>
    </row>
    <row r="111" spans="3:17" ht="15.5" x14ac:dyDescent="0.35">
      <c r="C111" t="s">
        <v>239</v>
      </c>
    </row>
    <row r="112" spans="3:17" ht="15.5" x14ac:dyDescent="0.35">
      <c r="C112" t="s">
        <v>290</v>
      </c>
      <c r="D112" s="5">
        <v>185440406752</v>
      </c>
      <c r="E112" s="5">
        <v>185440406752</v>
      </c>
      <c r="F112" s="5">
        <v>158272699261</v>
      </c>
      <c r="G112" s="5">
        <v>114350930793</v>
      </c>
      <c r="I112" s="5">
        <v>158272699261</v>
      </c>
      <c r="J112" s="5">
        <v>52910996000</v>
      </c>
      <c r="K112" s="5">
        <v>40028000000</v>
      </c>
      <c r="L112" s="5">
        <v>44685015683</v>
      </c>
      <c r="M112" s="5">
        <v>62933465000</v>
      </c>
      <c r="N112" s="5">
        <v>57981220418</v>
      </c>
      <c r="O112" s="5">
        <v>31895520880</v>
      </c>
      <c r="P112" s="5">
        <v>93243533601</v>
      </c>
      <c r="Q112" s="5">
        <v>117846445108</v>
      </c>
    </row>
    <row r="113" spans="2:17" ht="15.5" x14ac:dyDescent="0.35">
      <c r="C113" t="s">
        <v>128</v>
      </c>
      <c r="D113" s="5">
        <v>347168847073</v>
      </c>
      <c r="E113" s="5">
        <v>355789658637</v>
      </c>
      <c r="F113" s="5">
        <v>327636684808</v>
      </c>
      <c r="G113" s="5">
        <v>304192510144</v>
      </c>
      <c r="I113" s="5">
        <v>327636684808</v>
      </c>
      <c r="J113" s="5">
        <v>278427307722</v>
      </c>
      <c r="K113" s="5">
        <v>282832730242</v>
      </c>
      <c r="L113" s="5">
        <v>266411204052</v>
      </c>
      <c r="M113" s="5">
        <v>287516419432</v>
      </c>
      <c r="N113" s="5">
        <v>268307023961</v>
      </c>
      <c r="O113" s="5">
        <v>174847796866</v>
      </c>
      <c r="P113" s="5">
        <v>147470753395</v>
      </c>
      <c r="Q113" s="5">
        <v>188340276811</v>
      </c>
    </row>
    <row r="114" spans="2:17" ht="15.5" x14ac:dyDescent="0.35">
      <c r="C114" t="s">
        <v>129</v>
      </c>
    </row>
    <row r="115" spans="2:17" ht="15.5" x14ac:dyDescent="0.35">
      <c r="C115" t="s">
        <v>130</v>
      </c>
      <c r="D115" s="5">
        <v>279262000000</v>
      </c>
      <c r="E115" s="5">
        <v>279262000000</v>
      </c>
      <c r="F115" s="5">
        <v>279262000000</v>
      </c>
      <c r="G115" s="5">
        <v>279262000000</v>
      </c>
      <c r="I115" s="5">
        <v>279262000000</v>
      </c>
      <c r="J115" s="5">
        <v>279262000000</v>
      </c>
      <c r="K115" s="5">
        <v>279262000000</v>
      </c>
      <c r="L115" s="5">
        <v>279262000000</v>
      </c>
      <c r="M115" s="5">
        <v>279262000000</v>
      </c>
      <c r="N115" s="5">
        <v>279262000000</v>
      </c>
      <c r="O115" s="5">
        <v>279262000000</v>
      </c>
      <c r="P115" s="5">
        <v>279262000000</v>
      </c>
      <c r="Q115" s="5">
        <v>15000000000</v>
      </c>
    </row>
    <row r="116" spans="2:17" ht="15.5" x14ac:dyDescent="0.35">
      <c r="C116" t="s">
        <v>131</v>
      </c>
      <c r="D116" s="5">
        <v>224768190580</v>
      </c>
      <c r="E116" s="5">
        <v>224768190580</v>
      </c>
      <c r="F116" s="5">
        <v>224768190580</v>
      </c>
      <c r="G116" s="5">
        <v>224768190580</v>
      </c>
      <c r="I116" s="5">
        <v>224768190580</v>
      </c>
      <c r="J116" s="5">
        <v>224768190580</v>
      </c>
      <c r="K116" s="5">
        <v>224768190580</v>
      </c>
      <c r="L116" s="5">
        <v>224768190580</v>
      </c>
      <c r="M116" s="5">
        <v>224768190580</v>
      </c>
      <c r="N116" s="5">
        <v>224768190580</v>
      </c>
      <c r="Q116" s="5">
        <v>186932000000</v>
      </c>
    </row>
    <row r="117" spans="2:17" ht="15.5" x14ac:dyDescent="0.35">
      <c r="C117" t="s">
        <v>132</v>
      </c>
      <c r="D117" s="5">
        <v>-44871348689</v>
      </c>
      <c r="E117" s="5">
        <v>-44815735693</v>
      </c>
      <c r="F117" s="5">
        <v>-45173510630</v>
      </c>
      <c r="G117" s="5">
        <v>-46788932006</v>
      </c>
      <c r="I117" s="5">
        <v>-45173510630</v>
      </c>
      <c r="J117" s="5">
        <v>-47032475453</v>
      </c>
      <c r="K117" s="5">
        <v>-47839224184</v>
      </c>
      <c r="L117" s="5">
        <v>-36094427789</v>
      </c>
      <c r="M117" s="5">
        <v>-28188628108</v>
      </c>
      <c r="N117" s="5">
        <v>-16609090906</v>
      </c>
      <c r="O117" s="5">
        <v>37811261532</v>
      </c>
      <c r="P117" s="5">
        <v>34888496361</v>
      </c>
      <c r="Q117" s="5">
        <v>10863766811</v>
      </c>
    </row>
    <row r="118" spans="2:17" ht="15.5" x14ac:dyDescent="0.35">
      <c r="C118" t="s">
        <v>133</v>
      </c>
    </row>
    <row r="119" spans="2:17" ht="15.5" x14ac:dyDescent="0.35">
      <c r="C119" t="s">
        <v>134</v>
      </c>
    </row>
    <row r="120" spans="2:17" ht="15.5" x14ac:dyDescent="0.35">
      <c r="C120" t="s">
        <v>135</v>
      </c>
      <c r="D120" s="5">
        <v>-44871348689</v>
      </c>
      <c r="E120" s="5">
        <v>-44815735693</v>
      </c>
      <c r="F120" s="5">
        <v>-45173510630</v>
      </c>
      <c r="G120" s="5">
        <v>-46788932006</v>
      </c>
      <c r="I120" s="5">
        <v>-45173510630</v>
      </c>
      <c r="J120" s="5">
        <v>-47032475453</v>
      </c>
      <c r="K120" s="5">
        <v>-47839224184</v>
      </c>
      <c r="L120" s="5">
        <v>-36094427789</v>
      </c>
      <c r="M120" s="5">
        <v>-28188628108</v>
      </c>
      <c r="N120" s="5">
        <v>-16609090906</v>
      </c>
      <c r="O120" s="5">
        <v>37811261532</v>
      </c>
      <c r="P120" s="5">
        <v>34888496361</v>
      </c>
      <c r="Q120" s="5">
        <v>10863766811</v>
      </c>
    </row>
    <row r="121" spans="2:17" ht="15.5" x14ac:dyDescent="0.35">
      <c r="C121" t="s">
        <v>10</v>
      </c>
      <c r="D121" s="5">
        <v>459158841891</v>
      </c>
      <c r="E121" s="5">
        <v>459214454887</v>
      </c>
      <c r="F121" s="5">
        <v>458856679950</v>
      </c>
      <c r="G121" s="5">
        <v>457241258574</v>
      </c>
      <c r="I121" s="5">
        <v>458856679950</v>
      </c>
      <c r="J121" s="5">
        <v>456997715127</v>
      </c>
      <c r="K121" s="5">
        <v>456190966396</v>
      </c>
      <c r="L121" s="5">
        <v>467935762791</v>
      </c>
      <c r="M121" s="5">
        <v>475841562472</v>
      </c>
      <c r="N121" s="5">
        <v>487421099674</v>
      </c>
      <c r="O121" s="5">
        <v>541841452112</v>
      </c>
      <c r="P121" s="5">
        <v>538918686941</v>
      </c>
      <c r="Q121" s="5">
        <v>218195766811</v>
      </c>
    </row>
    <row r="122" spans="2:17" ht="15.5" x14ac:dyDescent="0.35">
      <c r="C122" t="s">
        <v>137</v>
      </c>
      <c r="D122" s="5">
        <v>806327688964</v>
      </c>
      <c r="E122" s="5">
        <v>815004113524</v>
      </c>
      <c r="F122" s="5">
        <v>786493364758</v>
      </c>
      <c r="G122" s="5">
        <v>761433768718</v>
      </c>
      <c r="I122" s="5">
        <v>786493364758</v>
      </c>
      <c r="J122" s="5">
        <v>735425022849</v>
      </c>
      <c r="K122" s="5">
        <v>739023696638</v>
      </c>
      <c r="L122" s="5">
        <v>734346966843</v>
      </c>
      <c r="M122" s="5">
        <v>763357981904</v>
      </c>
      <c r="N122" s="5">
        <v>755728123635</v>
      </c>
      <c r="O122" s="5">
        <v>716689248978</v>
      </c>
      <c r="P122" s="5">
        <v>686389440336</v>
      </c>
      <c r="Q122" s="5">
        <v>406536043622</v>
      </c>
    </row>
    <row r="123" spans="2:17" ht="15.5" x14ac:dyDescent="0.35">
      <c r="C123" t="s">
        <v>138</v>
      </c>
      <c r="D123" s="5">
        <v>2792620000</v>
      </c>
      <c r="E123" s="5">
        <v>2792620000</v>
      </c>
      <c r="F123" s="5">
        <v>2792620000</v>
      </c>
      <c r="G123" s="5">
        <v>2792620000</v>
      </c>
      <c r="I123" s="5">
        <v>2792620000</v>
      </c>
      <c r="J123" s="5">
        <v>2792620000</v>
      </c>
      <c r="K123" s="5">
        <v>2792620000</v>
      </c>
      <c r="L123" s="5">
        <v>2792620000</v>
      </c>
      <c r="M123" s="5">
        <v>2792620000</v>
      </c>
      <c r="N123" s="5">
        <v>2792620000</v>
      </c>
      <c r="O123" s="5">
        <v>2792620000</v>
      </c>
      <c r="P123" s="5">
        <v>2792620000</v>
      </c>
      <c r="Q123" s="5">
        <v>150000</v>
      </c>
    </row>
    <row r="125" spans="2:17" ht="15.5" x14ac:dyDescent="0.35">
      <c r="B125" t="s">
        <v>139</v>
      </c>
      <c r="C125" t="s">
        <v>140</v>
      </c>
      <c r="D125" s="5">
        <v>-14479400205</v>
      </c>
      <c r="E125" s="5">
        <v>-13471818781</v>
      </c>
      <c r="F125" s="5">
        <v>-31147916307</v>
      </c>
      <c r="G125" s="5">
        <v>-12974049332</v>
      </c>
      <c r="I125" s="5">
        <v>-45748695944</v>
      </c>
      <c r="J125" s="5">
        <v>-18074767874</v>
      </c>
      <c r="K125" s="5">
        <v>-32954501104</v>
      </c>
      <c r="L125" s="5">
        <v>-24413958176</v>
      </c>
      <c r="M125" s="5">
        <v>14680922751</v>
      </c>
      <c r="N125" s="5">
        <v>4035255004</v>
      </c>
      <c r="O125" s="5">
        <v>-18150179867</v>
      </c>
      <c r="P125" s="5">
        <v>-31523629675</v>
      </c>
      <c r="Q125" s="5">
        <v>-28160064400</v>
      </c>
    </row>
    <row r="126" spans="2:17" ht="15.5" x14ac:dyDescent="0.35">
      <c r="C126" t="s">
        <v>613</v>
      </c>
      <c r="D126" s="5">
        <v>2895524601</v>
      </c>
      <c r="E126" s="5">
        <v>13931734432</v>
      </c>
      <c r="F126" s="5">
        <v>10620206546</v>
      </c>
      <c r="G126" s="5">
        <v>8242724176</v>
      </c>
      <c r="I126" s="5">
        <v>38881457887</v>
      </c>
      <c r="J126" s="5">
        <v>28700684528</v>
      </c>
      <c r="K126" s="5">
        <v>38848500819</v>
      </c>
      <c r="L126" s="5">
        <v>47874947016</v>
      </c>
      <c r="M126" s="5">
        <v>59355026940</v>
      </c>
      <c r="N126" s="5">
        <v>70996896721</v>
      </c>
      <c r="O126" s="5">
        <v>57114823460</v>
      </c>
      <c r="P126" s="5">
        <v>42547974999</v>
      </c>
      <c r="Q126" s="5">
        <v>43809948862</v>
      </c>
    </row>
    <row r="127" spans="2:17" ht="15.5" x14ac:dyDescent="0.35">
      <c r="C127" t="s">
        <v>242</v>
      </c>
      <c r="D127" s="5">
        <v>-14323072417</v>
      </c>
      <c r="E127" s="5">
        <v>-25754379687</v>
      </c>
      <c r="F127" s="5">
        <v>-31413168198</v>
      </c>
      <c r="G127" s="5">
        <v>-16905544920</v>
      </c>
      <c r="I127" s="5">
        <v>-62572902285</v>
      </c>
      <c r="J127" s="5">
        <v>-25384584824</v>
      </c>
      <c r="K127" s="5">
        <v>-46551744454</v>
      </c>
      <c r="L127" s="5">
        <v>-47417599356</v>
      </c>
      <c r="M127" s="5">
        <v>-17299534275</v>
      </c>
      <c r="N127" s="5">
        <v>-44210934955</v>
      </c>
      <c r="O127" s="5">
        <v>-59081251218</v>
      </c>
      <c r="P127" s="5">
        <v>-66874711965</v>
      </c>
      <c r="Q127" s="5">
        <v>-66333027526</v>
      </c>
    </row>
    <row r="128" spans="2:17" ht="15.5" x14ac:dyDescent="0.35">
      <c r="C128" t="s">
        <v>345</v>
      </c>
      <c r="D128" s="5">
        <v>-1098976366</v>
      </c>
      <c r="E128" s="5">
        <v>-798312448</v>
      </c>
      <c r="F128" s="5">
        <v>-1427217078</v>
      </c>
      <c r="G128" s="5">
        <v>-670409008</v>
      </c>
      <c r="I128" s="5">
        <v>-5193733679</v>
      </c>
      <c r="J128" s="5">
        <v>-5737094668</v>
      </c>
      <c r="K128" s="5">
        <v>-6620923119</v>
      </c>
      <c r="L128" s="5">
        <v>-6461423761</v>
      </c>
      <c r="M128" s="5">
        <v>-7557706667</v>
      </c>
      <c r="N128" s="5">
        <v>-5652766191</v>
      </c>
      <c r="O128" s="5">
        <v>-5655544036</v>
      </c>
      <c r="P128" s="5">
        <v>-4799651650</v>
      </c>
      <c r="Q128" s="5">
        <v>-4238065368</v>
      </c>
    </row>
    <row r="129" spans="3:17" ht="15.5" x14ac:dyDescent="0.35">
      <c r="C129" t="s">
        <v>294</v>
      </c>
      <c r="D129" s="5">
        <v>-376009356</v>
      </c>
      <c r="E129" s="5">
        <v>-285932058</v>
      </c>
      <c r="F129" s="5">
        <v>-8708315998</v>
      </c>
      <c r="G129" s="5">
        <v>-2113962355</v>
      </c>
      <c r="I129" s="5">
        <v>-11704220690</v>
      </c>
      <c r="J129" s="5">
        <v>-10240061035</v>
      </c>
      <c r="K129" s="5">
        <v>-10617532753</v>
      </c>
      <c r="L129" s="5">
        <v>-8956285075</v>
      </c>
      <c r="M129" s="5">
        <v>-12608920326</v>
      </c>
      <c r="N129" s="5">
        <v>-8702756244</v>
      </c>
      <c r="O129" s="5">
        <v>-11371315492</v>
      </c>
      <c r="P129" s="5">
        <v>-4225044544</v>
      </c>
      <c r="Q129" s="5">
        <v>-1324385893</v>
      </c>
    </row>
    <row r="130" spans="3:17" ht="15.5" x14ac:dyDescent="0.35">
      <c r="C130" t="s">
        <v>614</v>
      </c>
      <c r="D130" s="5">
        <v>251399385</v>
      </c>
      <c r="E130" s="5">
        <v>67369502</v>
      </c>
      <c r="F130" s="5">
        <v>410890661</v>
      </c>
      <c r="G130" s="5">
        <v>6112828</v>
      </c>
      <c r="I130" s="5">
        <v>447747504</v>
      </c>
      <c r="J130" s="5">
        <v>304725033</v>
      </c>
      <c r="K130" s="5">
        <v>863825506</v>
      </c>
      <c r="L130" s="5">
        <v>1222775654</v>
      </c>
      <c r="M130" s="5">
        <v>2287325568</v>
      </c>
      <c r="N130" s="5">
        <v>3747994473</v>
      </c>
      <c r="O130" s="5">
        <v>7923937100</v>
      </c>
      <c r="P130" s="5">
        <v>1977900119</v>
      </c>
      <c r="Q130" s="5">
        <v>19392574</v>
      </c>
    </row>
    <row r="131" spans="3:17" ht="15.5" x14ac:dyDescent="0.35">
      <c r="C131" t="s">
        <v>297</v>
      </c>
      <c r="D131" s="5">
        <v>-1725475673</v>
      </c>
      <c r="E131" s="5">
        <v>-527989407</v>
      </c>
      <c r="F131" s="5">
        <v>-757848702</v>
      </c>
      <c r="G131" s="5">
        <v>-1482493202</v>
      </c>
      <c r="I131" s="5">
        <v>-5333827930</v>
      </c>
      <c r="J131" s="5">
        <v>-5489765183</v>
      </c>
      <c r="K131" s="5">
        <v>-8863290324</v>
      </c>
      <c r="L131" s="5">
        <v>-9922414287</v>
      </c>
      <c r="M131" s="5">
        <v>-11343586915</v>
      </c>
      <c r="N131" s="5">
        <v>-12706135042</v>
      </c>
      <c r="O131" s="5">
        <v>-6385649657</v>
      </c>
      <c r="P131" s="5">
        <v>-174807943</v>
      </c>
      <c r="Q131" s="5">
        <v>-163331577</v>
      </c>
    </row>
    <row r="132" spans="3:17" ht="15.5" x14ac:dyDescent="0.35">
      <c r="C132" t="s">
        <v>615</v>
      </c>
      <c r="D132" s="5">
        <v>-143065807</v>
      </c>
      <c r="E132" s="5">
        <v>-104484860</v>
      </c>
      <c r="F132" s="5">
        <v>-101756047</v>
      </c>
      <c r="G132" s="5">
        <v>-175179129</v>
      </c>
      <c r="I132" s="5">
        <v>-670082669</v>
      </c>
      <c r="J132" s="5">
        <v>-835103157</v>
      </c>
      <c r="K132" s="5">
        <v>-568219139</v>
      </c>
      <c r="L132" s="5">
        <v>-971393403</v>
      </c>
      <c r="M132" s="5">
        <v>-696745240</v>
      </c>
      <c r="N132" s="5">
        <v>-499239072</v>
      </c>
      <c r="O132" s="5">
        <v>-1022554264</v>
      </c>
      <c r="P132" s="5">
        <v>-100457640</v>
      </c>
      <c r="Q132" s="5">
        <v>-25980000</v>
      </c>
    </row>
    <row r="133" spans="3:17" ht="15.5" x14ac:dyDescent="0.35">
      <c r="C133" t="s">
        <v>616</v>
      </c>
      <c r="D133" s="5">
        <v>40275428</v>
      </c>
      <c r="E133" s="5">
        <v>175745</v>
      </c>
      <c r="F133" s="5">
        <v>229292509</v>
      </c>
      <c r="G133" s="5">
        <v>124702278</v>
      </c>
      <c r="I133" s="5">
        <v>396865918</v>
      </c>
      <c r="J133" s="5">
        <v>606431432</v>
      </c>
      <c r="K133" s="5">
        <v>554882360</v>
      </c>
      <c r="L133" s="5">
        <v>217435036</v>
      </c>
      <c r="M133" s="5">
        <v>2545063666</v>
      </c>
      <c r="N133" s="5">
        <v>1062195314</v>
      </c>
      <c r="O133" s="5">
        <v>327374240</v>
      </c>
      <c r="P133" s="5">
        <v>125168949</v>
      </c>
      <c r="Q133" s="5">
        <v>95384528</v>
      </c>
    </row>
    <row r="134" spans="3:17" ht="15.5" x14ac:dyDescent="0.35">
      <c r="C134" t="s">
        <v>149</v>
      </c>
      <c r="E134" s="5">
        <v>25526040825</v>
      </c>
      <c r="F134" s="5">
        <v>21524092485</v>
      </c>
      <c r="G134" s="5">
        <v>32475592155</v>
      </c>
      <c r="I134" s="5">
        <v>53606734232</v>
      </c>
      <c r="J134" s="5">
        <v>9221775744</v>
      </c>
      <c r="K134" s="5">
        <v>14026009289</v>
      </c>
      <c r="L134" s="5">
        <v>-5643344738</v>
      </c>
      <c r="M134" s="5">
        <v>-12978544670</v>
      </c>
      <c r="N134" s="5">
        <v>-436824193</v>
      </c>
      <c r="O134" s="5">
        <v>12446467471</v>
      </c>
      <c r="P134" s="5">
        <v>257000071215</v>
      </c>
      <c r="Q134" s="5">
        <v>32304970136</v>
      </c>
    </row>
    <row r="135" spans="3:17" ht="15.5" x14ac:dyDescent="0.35">
      <c r="C135" t="s">
        <v>317</v>
      </c>
    </row>
    <row r="136" spans="3:17" ht="15.5" x14ac:dyDescent="0.35">
      <c r="C136" t="s">
        <v>150</v>
      </c>
      <c r="D136" s="5">
        <v>906380525</v>
      </c>
      <c r="E136" s="5">
        <v>-1662343493</v>
      </c>
      <c r="F136" s="5">
        <v>-2760170758</v>
      </c>
      <c r="G136" s="5">
        <v>596293110</v>
      </c>
      <c r="I136" s="5">
        <v>-1828426512</v>
      </c>
      <c r="J136" s="5">
        <v>-1001876780</v>
      </c>
      <c r="K136" s="5">
        <v>27853844590</v>
      </c>
      <c r="L136" s="5">
        <v>11564526889</v>
      </c>
      <c r="M136" s="5">
        <v>-1796259249</v>
      </c>
      <c r="N136" s="5">
        <v>-17511163228</v>
      </c>
      <c r="O136" s="5">
        <v>6819660938</v>
      </c>
      <c r="P136" s="5">
        <v>-188065332877</v>
      </c>
      <c r="Q136" s="5">
        <v>-2664294876</v>
      </c>
    </row>
    <row r="137" spans="3:17" ht="15.5" x14ac:dyDescent="0.35">
      <c r="C137" t="s">
        <v>417</v>
      </c>
      <c r="N137" s="5">
        <v>-10009359962</v>
      </c>
      <c r="O137" s="5">
        <v>-39496848131</v>
      </c>
      <c r="P137" s="5">
        <v>-72563500000</v>
      </c>
    </row>
    <row r="138" spans="3:17" ht="15.5" x14ac:dyDescent="0.35">
      <c r="C138" t="s">
        <v>536</v>
      </c>
      <c r="N138" s="5">
        <v>31288011138</v>
      </c>
      <c r="O138" s="5">
        <v>58711988862</v>
      </c>
      <c r="P138" s="5">
        <v>-90000000000</v>
      </c>
    </row>
    <row r="139" spans="3:17" ht="15.5" x14ac:dyDescent="0.35">
      <c r="C139" t="s">
        <v>617</v>
      </c>
    </row>
    <row r="140" spans="3:17" ht="15.5" x14ac:dyDescent="0.35">
      <c r="C140" t="s">
        <v>589</v>
      </c>
      <c r="D140" s="5">
        <v>906380525</v>
      </c>
      <c r="E140" s="5">
        <v>-1662343493</v>
      </c>
      <c r="F140" s="5">
        <v>-3226824107</v>
      </c>
      <c r="G140" s="5">
        <v>596293110</v>
      </c>
      <c r="I140" s="5">
        <v>-2281972812</v>
      </c>
      <c r="J140" s="5">
        <v>268499470</v>
      </c>
      <c r="K140" s="5">
        <v>33393193347</v>
      </c>
      <c r="L140" s="5">
        <v>12030788842</v>
      </c>
      <c r="M140" s="5">
        <v>-1679372609</v>
      </c>
      <c r="N140" s="5">
        <v>-37023188014</v>
      </c>
      <c r="O140" s="5">
        <v>-1347141313</v>
      </c>
      <c r="P140" s="5">
        <v>-25448801477</v>
      </c>
      <c r="Q140" s="5">
        <v>-2614410876</v>
      </c>
    </row>
    <row r="141" spans="3:17" ht="15.5" x14ac:dyDescent="0.35">
      <c r="C141" t="s">
        <v>252</v>
      </c>
      <c r="K141" s="5">
        <v>-5483700000</v>
      </c>
    </row>
    <row r="142" spans="3:17" ht="15.5" x14ac:dyDescent="0.35">
      <c r="C142" t="s">
        <v>332</v>
      </c>
      <c r="F142" s="5">
        <v>458000000</v>
      </c>
      <c r="I142" s="5">
        <v>458000000</v>
      </c>
    </row>
    <row r="143" spans="3:17" ht="15.5" x14ac:dyDescent="0.35">
      <c r="C143" t="s">
        <v>158</v>
      </c>
      <c r="F143" s="5">
        <v>8653349</v>
      </c>
      <c r="I143" s="5">
        <v>-4453700</v>
      </c>
      <c r="J143" s="5">
        <v>-1270376250</v>
      </c>
      <c r="K143" s="5">
        <v>-55648757</v>
      </c>
      <c r="L143" s="5">
        <v>-466261953</v>
      </c>
      <c r="M143" s="5">
        <v>-116886640</v>
      </c>
      <c r="N143" s="5">
        <v>-1766626390</v>
      </c>
      <c r="O143" s="5">
        <v>-11048338480</v>
      </c>
      <c r="P143" s="5">
        <v>-53031400</v>
      </c>
      <c r="Q143" s="5">
        <v>-49884000</v>
      </c>
    </row>
    <row r="144" spans="3:17" ht="15.5" x14ac:dyDescent="0.35">
      <c r="C144" t="s">
        <v>161</v>
      </c>
      <c r="E144" s="5">
        <v>25526040825</v>
      </c>
      <c r="F144" s="5">
        <v>21524092485</v>
      </c>
      <c r="G144" s="5">
        <v>32475592155</v>
      </c>
      <c r="I144" s="5">
        <v>53606734232</v>
      </c>
      <c r="J144" s="5">
        <v>9221775744</v>
      </c>
      <c r="K144" s="5">
        <v>14026009289</v>
      </c>
      <c r="L144" s="5">
        <v>-5643344738</v>
      </c>
      <c r="M144" s="5">
        <v>-12978544670</v>
      </c>
      <c r="N144" s="5">
        <v>-436824193</v>
      </c>
      <c r="O144" s="5">
        <v>12446467471</v>
      </c>
      <c r="P144" s="5">
        <v>257000071215</v>
      </c>
      <c r="Q144" s="5">
        <v>32304970136</v>
      </c>
    </row>
    <row r="145" spans="2:17" ht="15.5" x14ac:dyDescent="0.35">
      <c r="C145" t="s">
        <v>572</v>
      </c>
      <c r="P145" s="5">
        <v>296698190580</v>
      </c>
    </row>
    <row r="146" spans="2:17" ht="15.5" x14ac:dyDescent="0.35">
      <c r="C146" t="s">
        <v>311</v>
      </c>
      <c r="E146" s="5">
        <v>27167707491</v>
      </c>
      <c r="F146" s="5">
        <v>-61439934793</v>
      </c>
      <c r="G146" s="5">
        <v>32475592155</v>
      </c>
      <c r="K146" s="5">
        <v>-19947962605</v>
      </c>
      <c r="L146" s="5">
        <v>-775000000</v>
      </c>
      <c r="M146" s="5">
        <v>-4764244208</v>
      </c>
      <c r="N146" s="5">
        <v>1298412550</v>
      </c>
      <c r="O146" s="5">
        <v>23390438638</v>
      </c>
      <c r="P146" s="5">
        <v>14165000000</v>
      </c>
      <c r="Q146" s="5">
        <v>37400000000</v>
      </c>
    </row>
    <row r="147" spans="2:17" ht="15.5" x14ac:dyDescent="0.35">
      <c r="C147" t="s">
        <v>271</v>
      </c>
      <c r="F147" s="5">
        <v>-58868857923</v>
      </c>
      <c r="I147" s="5">
        <v>-58868857923</v>
      </c>
      <c r="J147" s="5">
        <v>-3601885205</v>
      </c>
      <c r="K147" s="5">
        <v>-5991759734</v>
      </c>
      <c r="L147" s="5">
        <v>-73518184360</v>
      </c>
      <c r="M147" s="5">
        <v>-7500000000</v>
      </c>
      <c r="N147" s="5">
        <v>-1000000000</v>
      </c>
      <c r="O147" s="5">
        <v>-10000000000</v>
      </c>
      <c r="P147" s="5">
        <v>-52200000000</v>
      </c>
      <c r="Q147" s="5">
        <v>-4505255000</v>
      </c>
    </row>
    <row r="148" spans="2:17" ht="15.5" x14ac:dyDescent="0.35">
      <c r="C148" t="s">
        <v>307</v>
      </c>
    </row>
    <row r="149" spans="2:17" ht="15.5" x14ac:dyDescent="0.35">
      <c r="C149" t="s">
        <v>314</v>
      </c>
      <c r="J149" s="5">
        <v>-59335043</v>
      </c>
      <c r="K149" s="5">
        <v>-62268372</v>
      </c>
      <c r="L149" s="5">
        <v>-648516003</v>
      </c>
      <c r="M149" s="5">
        <v>-714300462</v>
      </c>
      <c r="N149" s="5">
        <v>-735236743</v>
      </c>
      <c r="O149" s="5">
        <v>-943971167</v>
      </c>
      <c r="P149" s="5">
        <v>-1663119365</v>
      </c>
      <c r="Q149" s="5">
        <v>-589774864</v>
      </c>
    </row>
    <row r="150" spans="2:17" ht="15.5" x14ac:dyDescent="0.35">
      <c r="C150" t="s">
        <v>173</v>
      </c>
      <c r="D150" s="5">
        <v>-13573019680</v>
      </c>
      <c r="E150" s="5">
        <v>10391878551</v>
      </c>
      <c r="F150" s="5">
        <v>-12383994580</v>
      </c>
      <c r="G150" s="5">
        <v>20097835933</v>
      </c>
      <c r="I150" s="5">
        <v>6029611776</v>
      </c>
      <c r="J150" s="5">
        <v>-9854868910</v>
      </c>
      <c r="K150" s="5">
        <v>8925352775</v>
      </c>
      <c r="L150" s="5">
        <v>-18492776025</v>
      </c>
      <c r="M150" s="5">
        <v>-93881168</v>
      </c>
      <c r="N150" s="5">
        <v>-13912732417</v>
      </c>
      <c r="O150" s="5">
        <v>1115948542</v>
      </c>
      <c r="P150" s="5">
        <v>37411108663</v>
      </c>
      <c r="Q150" s="5">
        <v>1480610860</v>
      </c>
    </row>
    <row r="151" spans="2:17" ht="15.5" x14ac:dyDescent="0.35">
      <c r="C151" t="s">
        <v>174</v>
      </c>
    </row>
    <row r="152" spans="2:17" ht="15.5" x14ac:dyDescent="0.35">
      <c r="C152" t="s">
        <v>176</v>
      </c>
      <c r="E152" s="5">
        <v>13409698962</v>
      </c>
      <c r="I152" s="5">
        <v>7380087186</v>
      </c>
      <c r="J152" s="5">
        <v>17234956096</v>
      </c>
      <c r="K152" s="5">
        <v>8309603321</v>
      </c>
      <c r="L152" s="5">
        <v>26802379346</v>
      </c>
      <c r="M152" s="5">
        <v>26896260514</v>
      </c>
      <c r="N152" s="5">
        <v>40808992931</v>
      </c>
      <c r="O152" s="5">
        <v>39693044389</v>
      </c>
      <c r="P152" s="5">
        <v>2281935726</v>
      </c>
      <c r="Q152" s="5">
        <v>801324866</v>
      </c>
    </row>
    <row r="153" spans="2:17" ht="15.5" x14ac:dyDescent="0.35">
      <c r="C153" t="s">
        <v>177</v>
      </c>
      <c r="D153" s="5">
        <v>-13573019680</v>
      </c>
      <c r="E153" s="5">
        <v>23801577513</v>
      </c>
      <c r="F153" s="5">
        <v>-12383994580</v>
      </c>
      <c r="G153" s="5">
        <v>20097835933</v>
      </c>
      <c r="I153" s="5">
        <v>13409698962</v>
      </c>
      <c r="J153" s="5">
        <v>7380087186</v>
      </c>
      <c r="K153" s="5">
        <v>17234956096</v>
      </c>
      <c r="L153" s="5">
        <v>8309603321</v>
      </c>
      <c r="M153" s="5">
        <v>26802379346</v>
      </c>
      <c r="N153" s="5">
        <v>26896260514</v>
      </c>
      <c r="O153" s="5">
        <v>40808992931</v>
      </c>
      <c r="P153" s="5">
        <v>39693044389</v>
      </c>
      <c r="Q153" s="5">
        <v>2281935726</v>
      </c>
    </row>
    <row r="155" spans="2:17" ht="15.5" x14ac:dyDescent="0.35">
      <c r="B155" t="s">
        <v>178</v>
      </c>
      <c r="C155" t="s">
        <v>12</v>
      </c>
      <c r="D155" s="5">
        <v>2790000000</v>
      </c>
      <c r="E155" s="5">
        <v>2790000000</v>
      </c>
      <c r="F155" s="5">
        <v>2790000000</v>
      </c>
      <c r="G155" s="5">
        <v>2790000000</v>
      </c>
      <c r="I155" s="5">
        <v>2790000000</v>
      </c>
      <c r="J155" s="5">
        <v>2790000000</v>
      </c>
      <c r="K155" s="5">
        <v>2790000000</v>
      </c>
      <c r="L155" s="5">
        <v>2790000000</v>
      </c>
      <c r="M155" s="5">
        <v>2790000000</v>
      </c>
      <c r="N155" s="5">
        <v>2790000000</v>
      </c>
      <c r="O155" s="5">
        <v>2790000000</v>
      </c>
      <c r="P155" s="5">
        <v>2790000000</v>
      </c>
      <c r="Q155" s="5">
        <v>0</v>
      </c>
    </row>
    <row r="156" spans="2:17" ht="15.5" x14ac:dyDescent="0.35">
      <c r="C156" t="s">
        <v>179</v>
      </c>
      <c r="D156" s="6">
        <v>-0.02</v>
      </c>
      <c r="E156" s="6">
        <v>0.13</v>
      </c>
      <c r="F156" s="6">
        <v>0.56999999999999995</v>
      </c>
      <c r="G156" s="6">
        <v>-0.09</v>
      </c>
    </row>
    <row r="157" spans="2:17" ht="15.5" x14ac:dyDescent="0.35">
      <c r="C157" t="s">
        <v>180</v>
      </c>
      <c r="D157" s="5">
        <v>-2550</v>
      </c>
      <c r="E157" s="6">
        <v>446.15</v>
      </c>
      <c r="F157" s="6">
        <v>101.75</v>
      </c>
      <c r="G157" s="6">
        <v>-488.89</v>
      </c>
    </row>
    <row r="158" spans="2:17" ht="15.5" x14ac:dyDescent="0.35">
      <c r="C158" t="s">
        <v>64</v>
      </c>
      <c r="D158" s="6">
        <v>14.73</v>
      </c>
      <c r="E158" s="6">
        <v>16.57</v>
      </c>
      <c r="F158" s="6">
        <v>20.02</v>
      </c>
      <c r="G158" s="6">
        <v>10.76</v>
      </c>
    </row>
    <row r="159" spans="2:17" ht="15.5" x14ac:dyDescent="0.35">
      <c r="C159" t="s">
        <v>181</v>
      </c>
      <c r="D159" s="5">
        <v>2390000000</v>
      </c>
      <c r="E159" s="5">
        <v>2910000000</v>
      </c>
      <c r="F159" s="5">
        <v>2840000000</v>
      </c>
      <c r="G159" s="5">
        <v>2230000000</v>
      </c>
    </row>
    <row r="160" spans="2:17" ht="15.5" x14ac:dyDescent="0.35">
      <c r="C160" t="s">
        <v>182</v>
      </c>
      <c r="D160" s="6">
        <v>-1E-4</v>
      </c>
      <c r="E160" s="6">
        <v>4.0000000000000002E-4</v>
      </c>
      <c r="F160" s="6">
        <v>2E-3</v>
      </c>
      <c r="G160" s="6">
        <v>-2.9999999999999997E-4</v>
      </c>
    </row>
    <row r="161" spans="3:7" ht="15.5" x14ac:dyDescent="0.35">
      <c r="C161" t="s">
        <v>183</v>
      </c>
      <c r="D161" s="6">
        <v>-1E-4</v>
      </c>
      <c r="E161" s="6">
        <v>8.0000000000000004E-4</v>
      </c>
      <c r="F161" s="6">
        <v>3.4999999999999996E-3</v>
      </c>
      <c r="G161" s="6">
        <v>-5.9999999999999995E-4</v>
      </c>
    </row>
    <row r="162" spans="3:7" ht="15.5" x14ac:dyDescent="0.35">
      <c r="C162" t="s">
        <v>184</v>
      </c>
      <c r="D162" s="6">
        <v>2.3999999999999998E-3</v>
      </c>
      <c r="E162" s="6">
        <v>3.3E-3</v>
      </c>
      <c r="F162" s="6">
        <v>3.4000000000000002E-3</v>
      </c>
      <c r="G162" s="6">
        <v>2.5000000000000001E-3</v>
      </c>
    </row>
    <row r="163" spans="3:7" ht="15.5" x14ac:dyDescent="0.35">
      <c r="C163" t="s">
        <v>185</v>
      </c>
      <c r="D163" s="6">
        <v>0.9</v>
      </c>
      <c r="E163" s="6">
        <v>1.24</v>
      </c>
      <c r="F163" s="6">
        <v>2.7</v>
      </c>
      <c r="G163" s="6">
        <v>0.94</v>
      </c>
    </row>
    <row r="164" spans="3:7" ht="15.5" x14ac:dyDescent="0.35">
      <c r="C164" t="s">
        <v>186</v>
      </c>
      <c r="D164" s="5">
        <v>459000000000</v>
      </c>
      <c r="E164" s="5">
        <v>459000000000</v>
      </c>
      <c r="F164" s="5">
        <v>459000000000</v>
      </c>
      <c r="G164" s="5">
        <v>457000000000</v>
      </c>
    </row>
    <row r="165" spans="3:7" ht="15.5" x14ac:dyDescent="0.35">
      <c r="C165" t="s">
        <v>187</v>
      </c>
      <c r="D165" s="6">
        <v>0.31</v>
      </c>
      <c r="E165" s="6">
        <v>0.35</v>
      </c>
      <c r="F165" s="6">
        <v>0.35</v>
      </c>
      <c r="G165" s="6">
        <v>0.27</v>
      </c>
    </row>
    <row r="166" spans="3:7" ht="15.5" x14ac:dyDescent="0.35">
      <c r="C166" t="s">
        <v>188</v>
      </c>
      <c r="D166" s="6">
        <v>164.42</v>
      </c>
      <c r="E166" s="6">
        <v>164.44</v>
      </c>
      <c r="F166" s="6">
        <v>164.31</v>
      </c>
      <c r="G166" s="6">
        <v>163.72999999999999</v>
      </c>
    </row>
    <row r="167" spans="3:7" ht="15.5" x14ac:dyDescent="0.35">
      <c r="C167" t="s">
        <v>189</v>
      </c>
      <c r="D167" s="6">
        <v>0.31</v>
      </c>
      <c r="E167" s="6">
        <v>0.35</v>
      </c>
      <c r="F167" s="6">
        <v>0.35</v>
      </c>
      <c r="G167" s="6">
        <v>0.27</v>
      </c>
    </row>
    <row r="168" spans="3:7" ht="15.5" x14ac:dyDescent="0.35">
      <c r="C168" t="s">
        <v>190</v>
      </c>
      <c r="D168" s="6">
        <v>164.42</v>
      </c>
      <c r="E168" s="6">
        <v>164.44</v>
      </c>
      <c r="F168" s="6">
        <v>164.31</v>
      </c>
      <c r="G168" s="6">
        <v>163.72999999999999</v>
      </c>
    </row>
    <row r="169" spans="3:7" ht="15.5" x14ac:dyDescent="0.35">
      <c r="C169" t="s">
        <v>191</v>
      </c>
      <c r="D169" s="5">
        <v>5000000000</v>
      </c>
      <c r="E169" s="5">
        <v>5000000000</v>
      </c>
      <c r="F169" s="5">
        <v>7000000000</v>
      </c>
      <c r="G169" s="5">
        <v>29000000000</v>
      </c>
    </row>
    <row r="170" spans="3:7" ht="15.5" x14ac:dyDescent="0.35">
      <c r="C170" t="s">
        <v>192</v>
      </c>
      <c r="D170" s="5">
        <v>185000000000</v>
      </c>
      <c r="E170" s="5">
        <v>185000000000</v>
      </c>
      <c r="F170" s="5">
        <v>158000000000</v>
      </c>
      <c r="G170" s="5">
        <v>114000000000</v>
      </c>
    </row>
    <row r="171" spans="3:7" ht="15.5" x14ac:dyDescent="0.35">
      <c r="C171" t="s">
        <v>193</v>
      </c>
      <c r="D171" s="5">
        <v>459000000000</v>
      </c>
      <c r="E171" s="5">
        <v>459000000000</v>
      </c>
      <c r="F171" s="5">
        <v>459000000000</v>
      </c>
      <c r="G171" s="5">
        <v>457000000000</v>
      </c>
    </row>
    <row r="172" spans="3:7" ht="15.5" x14ac:dyDescent="0.35">
      <c r="C172" t="s">
        <v>24</v>
      </c>
      <c r="D172" s="5">
        <v>190000000000</v>
      </c>
      <c r="E172" s="5">
        <v>190000000000</v>
      </c>
      <c r="F172" s="5">
        <v>165000000000</v>
      </c>
      <c r="G172" s="5">
        <v>143000000000</v>
      </c>
    </row>
    <row r="173" spans="3:7" ht="15.5" x14ac:dyDescent="0.35">
      <c r="C173" t="s">
        <v>21</v>
      </c>
      <c r="D173" s="5">
        <v>180000000000</v>
      </c>
      <c r="E173" s="5">
        <v>167000000000</v>
      </c>
      <c r="F173" s="5">
        <v>151000000000</v>
      </c>
      <c r="G173" s="5">
        <v>118000000000</v>
      </c>
    </row>
    <row r="174" spans="3:7" ht="15.5" x14ac:dyDescent="0.35">
      <c r="C174" t="s">
        <v>194</v>
      </c>
      <c r="D174" s="5">
        <v>16000000000</v>
      </c>
      <c r="E174" s="5">
        <v>12000000000</v>
      </c>
      <c r="F174" s="5">
        <v>10000000000</v>
      </c>
      <c r="G174" s="5">
        <v>8000000000</v>
      </c>
    </row>
    <row r="175" spans="3:7" ht="15.5" x14ac:dyDescent="0.35">
      <c r="C175" t="s">
        <v>195</v>
      </c>
      <c r="D175" s="5">
        <v>-14000000000</v>
      </c>
      <c r="E175" s="5">
        <v>-13000000000</v>
      </c>
      <c r="F175" s="5">
        <v>-31000000000</v>
      </c>
      <c r="G175" s="5">
        <v>-13000000000</v>
      </c>
    </row>
    <row r="176" spans="3:7" ht="15.5" x14ac:dyDescent="0.35">
      <c r="C176" t="s">
        <v>196</v>
      </c>
      <c r="F176" s="5">
        <v>0</v>
      </c>
    </row>
    <row r="177" spans="3:17" ht="15.5" x14ac:dyDescent="0.35">
      <c r="C177" t="s">
        <v>13</v>
      </c>
      <c r="D177" s="5">
        <v>-14000000000</v>
      </c>
      <c r="E177" s="5">
        <v>-13000000000</v>
      </c>
      <c r="F177" s="5">
        <v>-31000000000</v>
      </c>
      <c r="G177" s="5">
        <v>-13000000000</v>
      </c>
    </row>
    <row r="178" spans="3:17" ht="15.5" x14ac:dyDescent="0.35">
      <c r="C178" t="s">
        <v>16</v>
      </c>
      <c r="D178" s="6">
        <v>-5.18</v>
      </c>
      <c r="E178" s="6">
        <v>-4.82</v>
      </c>
      <c r="F178" s="6">
        <v>-11.15</v>
      </c>
      <c r="G178" s="6">
        <v>-4.6500000000000004</v>
      </c>
    </row>
    <row r="179" spans="3:17" ht="15.5" x14ac:dyDescent="0.35">
      <c r="C179" t="s">
        <v>49</v>
      </c>
      <c r="I179" s="6">
        <v>0.66</v>
      </c>
      <c r="J179" s="6">
        <v>0.28000000000000003</v>
      </c>
      <c r="K179" s="6">
        <v>-4.2</v>
      </c>
      <c r="L179" s="6">
        <v>-2.84</v>
      </c>
      <c r="M179" s="6">
        <v>-4.1500000000000004</v>
      </c>
      <c r="N179" s="6">
        <v>-6.43</v>
      </c>
      <c r="O179" s="6">
        <v>1.05</v>
      </c>
      <c r="P179" s="6">
        <v>8.6</v>
      </c>
      <c r="Q179" s="6">
        <v>84925.29</v>
      </c>
    </row>
    <row r="180" spans="3:17" ht="15.5" x14ac:dyDescent="0.35">
      <c r="C180" t="s">
        <v>63</v>
      </c>
      <c r="I180" s="6">
        <v>87.88</v>
      </c>
      <c r="J180" s="6">
        <v>60.71</v>
      </c>
      <c r="K180" s="6">
        <v>-3.57</v>
      </c>
      <c r="L180" s="6">
        <v>-17.61</v>
      </c>
      <c r="M180" s="6">
        <v>-21.2</v>
      </c>
      <c r="N180" s="6">
        <v>-27.37</v>
      </c>
      <c r="O180" s="6">
        <v>938.1</v>
      </c>
      <c r="P180" s="6">
        <v>102.33</v>
      </c>
      <c r="Q180" s="5">
        <v>0</v>
      </c>
    </row>
    <row r="181" spans="3:17" ht="15.5" x14ac:dyDescent="0.35">
      <c r="C181" t="s">
        <v>66</v>
      </c>
      <c r="I181" s="6">
        <v>3.69</v>
      </c>
      <c r="J181" s="6">
        <v>0.99</v>
      </c>
      <c r="K181" s="6">
        <v>1.21</v>
      </c>
      <c r="L181" s="6">
        <v>2.64</v>
      </c>
      <c r="M181" s="6">
        <v>5.77</v>
      </c>
      <c r="N181" s="6">
        <v>18.05</v>
      </c>
      <c r="O181" s="6">
        <v>57.52</v>
      </c>
      <c r="P181" s="6">
        <v>36.409999999999997</v>
      </c>
      <c r="Q181" s="5">
        <v>0</v>
      </c>
    </row>
    <row r="182" spans="3:17" ht="15.5" x14ac:dyDescent="0.35">
      <c r="C182" t="s">
        <v>197</v>
      </c>
      <c r="I182" s="5">
        <v>10730000000</v>
      </c>
      <c r="J182" s="5">
        <v>10250000000</v>
      </c>
      <c r="K182" s="5">
        <v>1550000000</v>
      </c>
      <c r="L182" s="5">
        <v>7330000000</v>
      </c>
      <c r="M182" s="5">
        <v>3680000000</v>
      </c>
      <c r="N182" s="5">
        <v>-2920000000</v>
      </c>
      <c r="O182" s="5">
        <v>7240000000</v>
      </c>
      <c r="P182" s="5">
        <v>24670000000</v>
      </c>
    </row>
    <row r="183" spans="3:17" ht="15.5" x14ac:dyDescent="0.35">
      <c r="C183" t="s">
        <v>198</v>
      </c>
      <c r="I183" s="6">
        <v>2.3E-3</v>
      </c>
      <c r="J183" s="6">
        <v>1.1000000000000001E-3</v>
      </c>
      <c r="K183" s="6">
        <v>-1.5900000000000001E-2</v>
      </c>
      <c r="L183" s="6">
        <v>-1.0800000000000001E-2</v>
      </c>
      <c r="M183" s="6">
        <v>-1.52E-2</v>
      </c>
      <c r="N183" s="6">
        <v>-2.3700000000000002E-2</v>
      </c>
      <c r="O183" s="6">
        <v>4.0999999999999995E-3</v>
      </c>
      <c r="P183" s="6">
        <v>3.5000000000000003E-2</v>
      </c>
      <c r="Q183" s="6">
        <v>3.1300000000000001E-2</v>
      </c>
    </row>
    <row r="184" spans="3:17" ht="15.5" x14ac:dyDescent="0.35">
      <c r="C184" t="s">
        <v>199</v>
      </c>
      <c r="I184" s="6">
        <v>4.0000000000000001E-3</v>
      </c>
      <c r="J184" s="6">
        <v>1.7000000000000001E-3</v>
      </c>
      <c r="K184" s="6">
        <v>-2.5699999999999997E-2</v>
      </c>
      <c r="L184" s="6">
        <v>-1.6899999999999998E-2</v>
      </c>
      <c r="M184" s="6">
        <v>-2.4399999999999998E-2</v>
      </c>
      <c r="N184" s="6">
        <v>-3.6799999999999999E-2</v>
      </c>
      <c r="O184" s="6">
        <v>5.4000000000000003E-3</v>
      </c>
      <c r="P184" s="6">
        <v>4.4500000000000005E-2</v>
      </c>
      <c r="Q184" s="6">
        <v>5.8400000000000001E-2</v>
      </c>
    </row>
    <row r="185" spans="3:17" ht="15.5" x14ac:dyDescent="0.35">
      <c r="C185" t="s">
        <v>200</v>
      </c>
      <c r="I185" s="6">
        <v>1.3100000000000001E-2</v>
      </c>
      <c r="J185" s="6">
        <v>1.3500000000000002E-2</v>
      </c>
      <c r="K185" s="6">
        <v>-6.3E-3</v>
      </c>
      <c r="L185" s="6">
        <v>3.3E-3</v>
      </c>
      <c r="M185" s="6">
        <v>-3.4000000000000002E-3</v>
      </c>
      <c r="N185" s="6">
        <v>-1.4800000000000001E-2</v>
      </c>
      <c r="O185" s="6">
        <v>4.5999999999999999E-3</v>
      </c>
      <c r="P185" s="6">
        <v>4.8499999999999995E-2</v>
      </c>
      <c r="Q185" s="6">
        <v>8.6099999999999996E-2</v>
      </c>
    </row>
    <row r="186" spans="3:17" ht="15.5" x14ac:dyDescent="0.35">
      <c r="C186" t="s">
        <v>201</v>
      </c>
      <c r="I186" s="6">
        <v>1.39</v>
      </c>
      <c r="J186" s="6">
        <v>1.24</v>
      </c>
      <c r="K186" s="6">
        <v>-0.36</v>
      </c>
      <c r="L186" s="6">
        <v>0.18</v>
      </c>
      <c r="M186" s="6">
        <v>-0.16</v>
      </c>
      <c r="N186" s="6">
        <v>-0.64</v>
      </c>
      <c r="O186" s="6">
        <v>0.42</v>
      </c>
      <c r="P186" s="6">
        <v>134.25</v>
      </c>
      <c r="Q186" s="6">
        <v>85.67</v>
      </c>
    </row>
    <row r="187" spans="3:17" ht="15.5" x14ac:dyDescent="0.35">
      <c r="C187" t="s">
        <v>60</v>
      </c>
      <c r="I187" s="6">
        <v>0.35</v>
      </c>
      <c r="J187" s="6">
        <v>0.1</v>
      </c>
      <c r="K187" s="6">
        <v>0.09</v>
      </c>
      <c r="L187" s="6">
        <v>0.3</v>
      </c>
      <c r="M187" s="6">
        <v>0.52</v>
      </c>
      <c r="N187" s="6">
        <v>1.01</v>
      </c>
      <c r="O187" s="6">
        <v>5.08</v>
      </c>
      <c r="P187" s="6">
        <v>4.5599999999999996</v>
      </c>
      <c r="Q187" s="5">
        <v>0</v>
      </c>
    </row>
    <row r="188" spans="3:17" ht="15.5" x14ac:dyDescent="0.35">
      <c r="C188" t="s">
        <v>57</v>
      </c>
      <c r="I188" s="6">
        <v>164.31</v>
      </c>
      <c r="J188" s="6">
        <v>163.63999999999999</v>
      </c>
      <c r="K188" s="6">
        <v>163.36000000000001</v>
      </c>
      <c r="L188" s="6">
        <v>167.56</v>
      </c>
      <c r="M188" s="6">
        <v>170.39</v>
      </c>
      <c r="N188" s="6">
        <v>174.54</v>
      </c>
      <c r="O188" s="6">
        <v>194.03</v>
      </c>
      <c r="P188" s="6">
        <v>192.98</v>
      </c>
      <c r="Q188" s="6">
        <v>1454638.45</v>
      </c>
    </row>
    <row r="189" spans="3:17" ht="15.5" x14ac:dyDescent="0.35">
      <c r="C189" t="s">
        <v>202</v>
      </c>
      <c r="I189" s="6">
        <v>0.35</v>
      </c>
      <c r="J189" s="6">
        <v>0.1</v>
      </c>
      <c r="K189" s="6">
        <v>0.09</v>
      </c>
      <c r="L189" s="6">
        <v>0.3</v>
      </c>
      <c r="M189" s="6">
        <v>0.52</v>
      </c>
      <c r="N189" s="6">
        <v>1.01</v>
      </c>
      <c r="O189" s="6">
        <v>5.08</v>
      </c>
      <c r="P189" s="6">
        <v>4.5599999999999996</v>
      </c>
      <c r="Q189" s="5">
        <v>0</v>
      </c>
    </row>
    <row r="190" spans="3:17" ht="15.5" x14ac:dyDescent="0.35">
      <c r="C190" t="s">
        <v>203</v>
      </c>
      <c r="I190" s="6">
        <v>164.31</v>
      </c>
      <c r="J190" s="6">
        <v>163.63999999999999</v>
      </c>
      <c r="K190" s="6">
        <v>163.36000000000001</v>
      </c>
      <c r="L190" s="6">
        <v>167.56</v>
      </c>
      <c r="M190" s="6">
        <v>170.39</v>
      </c>
      <c r="N190" s="6">
        <v>174.54</v>
      </c>
      <c r="O190" s="6">
        <v>194.03</v>
      </c>
      <c r="P190" s="6">
        <v>192.98</v>
      </c>
      <c r="Q190" s="6">
        <v>1454638.45</v>
      </c>
    </row>
    <row r="191" spans="3:17" ht="15.5" x14ac:dyDescent="0.35">
      <c r="C191" t="s">
        <v>204</v>
      </c>
      <c r="I191" s="5">
        <v>7000000000</v>
      </c>
      <c r="J191" s="5">
        <v>58000000000</v>
      </c>
      <c r="K191" s="5">
        <v>62000000000</v>
      </c>
      <c r="L191" s="5">
        <v>43000000000</v>
      </c>
      <c r="M191" s="5">
        <v>31000000000</v>
      </c>
      <c r="N191" s="5">
        <v>49000000000</v>
      </c>
      <c r="O191" s="5">
        <v>76000000000</v>
      </c>
      <c r="P191" s="5">
        <v>2000000000</v>
      </c>
      <c r="Q191" s="5">
        <v>13000000000</v>
      </c>
    </row>
    <row r="192" spans="3:17" ht="15.5" x14ac:dyDescent="0.35">
      <c r="C192" t="s">
        <v>205</v>
      </c>
      <c r="I192" s="5">
        <v>158000000000</v>
      </c>
      <c r="J192" s="5">
        <v>53000000000</v>
      </c>
      <c r="K192" s="5">
        <v>40000000000</v>
      </c>
      <c r="L192" s="5">
        <v>45000000000</v>
      </c>
      <c r="M192" s="5">
        <v>63000000000</v>
      </c>
      <c r="N192" s="5">
        <v>58000000000</v>
      </c>
      <c r="O192" s="5">
        <v>32000000000</v>
      </c>
      <c r="P192" s="5">
        <v>93000000000</v>
      </c>
      <c r="Q192" s="5">
        <v>118000000000</v>
      </c>
    </row>
    <row r="193" spans="3:17" ht="15.5" x14ac:dyDescent="0.35">
      <c r="C193" t="s">
        <v>26</v>
      </c>
      <c r="I193" s="5">
        <v>165000000000</v>
      </c>
      <c r="J193" s="5">
        <v>111000000000</v>
      </c>
      <c r="K193" s="5">
        <v>102000000000</v>
      </c>
      <c r="L193" s="5">
        <v>88000000000</v>
      </c>
      <c r="M193" s="5">
        <v>94000000000</v>
      </c>
      <c r="N193" s="5">
        <v>107000000000</v>
      </c>
      <c r="O193" s="5">
        <v>108000000000</v>
      </c>
      <c r="P193" s="5">
        <v>95000000000</v>
      </c>
      <c r="Q193" s="5">
        <v>131000000000</v>
      </c>
    </row>
    <row r="194" spans="3:17" ht="15.5" x14ac:dyDescent="0.35">
      <c r="C194" t="s">
        <v>23</v>
      </c>
      <c r="I194" s="5">
        <v>151000000000</v>
      </c>
      <c r="J194" s="5">
        <v>104000000000</v>
      </c>
      <c r="K194" s="5">
        <v>85000000000</v>
      </c>
      <c r="L194" s="5">
        <v>80000000000</v>
      </c>
      <c r="M194" s="5">
        <v>67000000000</v>
      </c>
      <c r="N194" s="5">
        <v>80000000000</v>
      </c>
      <c r="O194" s="5">
        <v>67000000000</v>
      </c>
      <c r="P194" s="5">
        <v>55000000000</v>
      </c>
      <c r="Q194" s="5">
        <v>129000000000</v>
      </c>
    </row>
    <row r="195" spans="3:17" ht="15.5" x14ac:dyDescent="0.35">
      <c r="C195" t="s">
        <v>206</v>
      </c>
      <c r="I195" s="5">
        <v>10000000000</v>
      </c>
      <c r="J195" s="5">
        <v>-35000000000</v>
      </c>
      <c r="K195" s="5">
        <v>-29000000000</v>
      </c>
      <c r="L195" s="5">
        <v>-9000000000</v>
      </c>
      <c r="M195" s="5">
        <v>34000000000</v>
      </c>
      <c r="N195" s="5">
        <v>60000000000</v>
      </c>
      <c r="O195" s="5">
        <v>41000000000</v>
      </c>
      <c r="P195" s="5">
        <v>217000000000</v>
      </c>
      <c r="Q195" s="5">
        <v>46000000000</v>
      </c>
    </row>
    <row r="196" spans="3:17" ht="15.5" x14ac:dyDescent="0.35">
      <c r="C196" t="s">
        <v>207</v>
      </c>
      <c r="I196" s="5">
        <v>-46000000000</v>
      </c>
      <c r="J196" s="5">
        <v>-18000000000</v>
      </c>
      <c r="K196" s="5">
        <v>-33000000000</v>
      </c>
      <c r="L196" s="5">
        <v>-24000000000</v>
      </c>
      <c r="M196" s="5">
        <v>15000000000</v>
      </c>
      <c r="N196" s="5">
        <v>4000000000</v>
      </c>
      <c r="O196" s="5">
        <v>-18000000000</v>
      </c>
      <c r="P196" s="5">
        <v>-32000000000</v>
      </c>
      <c r="Q196" s="5">
        <v>-28000000000</v>
      </c>
    </row>
    <row r="197" spans="3:17" ht="15.5" x14ac:dyDescent="0.35">
      <c r="C197" t="s">
        <v>208</v>
      </c>
      <c r="I197" s="5">
        <v>0</v>
      </c>
      <c r="J197" s="5">
        <v>-1000000000</v>
      </c>
      <c r="K197" s="5">
        <v>0</v>
      </c>
      <c r="L197" s="5">
        <v>0</v>
      </c>
      <c r="M197" s="5">
        <v>0</v>
      </c>
      <c r="N197" s="5">
        <v>-2000000000</v>
      </c>
      <c r="O197" s="5">
        <v>-11000000000</v>
      </c>
      <c r="P197" s="5">
        <v>0</v>
      </c>
      <c r="Q197" s="5">
        <v>0</v>
      </c>
    </row>
    <row r="198" spans="3:17" ht="15.5" x14ac:dyDescent="0.35">
      <c r="C198" t="s">
        <v>15</v>
      </c>
      <c r="I198" s="5">
        <v>-46000000000</v>
      </c>
      <c r="J198" s="5">
        <v>-19000000000</v>
      </c>
      <c r="K198" s="5">
        <v>-33000000000</v>
      </c>
      <c r="L198" s="5">
        <v>-25000000000</v>
      </c>
      <c r="M198" s="5">
        <v>15000000000</v>
      </c>
      <c r="N198" s="5">
        <v>2000000000</v>
      </c>
      <c r="O198" s="5">
        <v>-29000000000</v>
      </c>
      <c r="P198" s="5">
        <v>-32000000000</v>
      </c>
      <c r="Q198" s="5">
        <v>-28000000000</v>
      </c>
    </row>
    <row r="199" spans="3:17" ht="15.5" x14ac:dyDescent="0.35">
      <c r="C199" t="s">
        <v>17</v>
      </c>
      <c r="I199" s="6">
        <v>-16.38</v>
      </c>
      <c r="J199" s="6">
        <v>-6.93</v>
      </c>
      <c r="K199" s="6">
        <v>-11.82</v>
      </c>
      <c r="L199" s="6">
        <v>-8.91</v>
      </c>
      <c r="M199" s="6">
        <v>5.22</v>
      </c>
      <c r="N199" s="6">
        <v>0.81</v>
      </c>
      <c r="O199" s="6">
        <v>-10.46</v>
      </c>
      <c r="P199" s="6">
        <v>-11.31</v>
      </c>
      <c r="Q199" s="6">
        <v>-188066.32</v>
      </c>
    </row>
  </sheetData>
  <pageMargins left="0.7" right="0.7" top="0.75" bottom="0.75" header="0.3" footer="0.3"/>
  <ignoredErrors>
    <ignoredError sqref="A1:Q200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2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618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619</v>
      </c>
      <c r="D2" s="2" vm="128">
        <f ca="1">IFERROR(_xlfn.STOCKHISTORY("XIDX:" &amp; $C$1, D3, , 0, 0, 1), "Libur")</f>
        <v>218</v>
      </c>
      <c r="E2" s="2" vm="129">
        <f ca="1">IFERROR(_xlfn.STOCKHISTORY("XIDX:" &amp; $C$1, E3, , 0, 0, 1), "Libur")</f>
        <v>238</v>
      </c>
      <c r="H2" s="2" vm="129">
        <f ca="1">IFERROR(INDEX(D2:G2,COUNT(D2:G2)),"")</f>
        <v>238</v>
      </c>
      <c r="I2" s="2" vm="130">
        <f t="shared" ref="I2:Q2" ca="1" si="0">IFERROR(_xlfn.STOCKHISTORY("XIDX:" &amp; $C$1, I1, , 0, 0, 1), "Libur")</f>
        <v>306</v>
      </c>
      <c r="J2" s="2" vm="131">
        <f t="shared" ca="1" si="0"/>
        <v>214</v>
      </c>
      <c r="K2" s="2" vm="132">
        <f t="shared" ca="1" si="0"/>
        <v>376</v>
      </c>
      <c r="L2" s="2" vm="133">
        <f t="shared" ca="1" si="0"/>
        <v>208</v>
      </c>
      <c r="M2" s="2" vm="134">
        <f t="shared" ca="1" si="0"/>
        <v>428</v>
      </c>
      <c r="N2" s="2" vm="135">
        <f t="shared" ca="1" si="0"/>
        <v>728.56899999999996</v>
      </c>
      <c r="O2" s="2" vm="136">
        <f t="shared" ca="1" si="0"/>
        <v>797.14020000000005</v>
      </c>
      <c r="P2" s="2" vm="137">
        <f t="shared" ca="1" si="0"/>
        <v>942.85400000000004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411490152000</v>
      </c>
      <c r="E4" s="2">
        <f>IFERROR(INDEX(E51:E500,MATCH($C$4,$C$51:$C$500,0)),"")</f>
        <v>319166487000</v>
      </c>
      <c r="H4" s="2">
        <f>IFERROR(SUM(D4:G4)*(4/MAX(1,COUNT(D4:G4))),"")</f>
        <v>1461313278000</v>
      </c>
      <c r="I4" s="2">
        <f t="shared" ref="I4:Q4" si="1">IFERROR(INDEX(I51:I500,MATCH($C$4,$C$51:$C$500,0)),"")</f>
        <v>1497999187000</v>
      </c>
      <c r="J4" s="2">
        <f t="shared" si="1"/>
        <v>1370052641000</v>
      </c>
      <c r="K4" s="2">
        <f t="shared" si="1"/>
        <v>1448228617000</v>
      </c>
      <c r="L4" s="2">
        <f t="shared" si="1"/>
        <v>1515319792000</v>
      </c>
      <c r="M4" s="2">
        <f t="shared" si="1"/>
        <v>1612054076000</v>
      </c>
      <c r="N4" s="2">
        <f t="shared" si="1"/>
        <v>1472641715000</v>
      </c>
      <c r="O4" s="2">
        <f t="shared" si="1"/>
        <v>1122522594000</v>
      </c>
      <c r="P4" s="2">
        <f t="shared" si="1"/>
        <v>1190490137000</v>
      </c>
      <c r="Q4" s="2">
        <f t="shared" si="1"/>
        <v>1132232734000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34359359000</v>
      </c>
      <c r="E5" s="2">
        <f>IFERROR(INDEX(E51:E500,MATCH($C$5,$C$51:$C$500,0)),"")</f>
        <v>28571674000</v>
      </c>
      <c r="H5" s="2">
        <f>IFERROR(SUM(D5:G5)*(4/MAX(1,COUNT(D5:G5))),"")</f>
        <v>125862066000</v>
      </c>
      <c r="I5" s="2">
        <f t="shared" ref="I5:Q5" si="2">IFERROR(INDEX(I51:I500,MATCH($C$5,$C$51:$C$500,0)),"")</f>
        <v>73347428000</v>
      </c>
      <c r="J5" s="2">
        <f t="shared" si="2"/>
        <v>12660992000</v>
      </c>
      <c r="K5" s="2">
        <f t="shared" si="2"/>
        <v>86660061000</v>
      </c>
      <c r="L5" s="2">
        <f t="shared" si="2"/>
        <v>24113087000</v>
      </c>
      <c r="M5" s="2">
        <f t="shared" si="2"/>
        <v>31521343000</v>
      </c>
      <c r="N5" s="2">
        <f t="shared" si="2"/>
        <v>185655445000</v>
      </c>
      <c r="O5" s="2">
        <f t="shared" si="2"/>
        <v>46134021000</v>
      </c>
      <c r="P5" s="2">
        <f t="shared" si="2"/>
        <v>84321976000</v>
      </c>
      <c r="Q5" s="2">
        <f t="shared" si="2"/>
        <v>76806046000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1490525515000</v>
      </c>
      <c r="E6" s="2">
        <f>IFERROR(INDEX(E51:E500,MATCH($C$6,$C$51:$C$500,0)),"")</f>
        <v>1476298606000</v>
      </c>
      <c r="H6" s="2">
        <f>IFERROR(INDEX(D6:G6,COUNT(D6:G6)),"")</f>
        <v>1476298606000</v>
      </c>
      <c r="I6" s="2">
        <f t="shared" ref="I6:Q6" si="3">IFERROR(INDEX(I51:I500,MATCH($C$6,$C$51:$C$500,0)),"")</f>
        <v>1442033489000</v>
      </c>
      <c r="J6" s="2">
        <f t="shared" si="3"/>
        <v>1354172177000</v>
      </c>
      <c r="K6" s="2">
        <f t="shared" si="3"/>
        <v>1350607752000</v>
      </c>
      <c r="L6" s="2">
        <f t="shared" si="3"/>
        <v>1255701386000</v>
      </c>
      <c r="M6" s="2">
        <f t="shared" si="3"/>
        <v>1493834265000</v>
      </c>
      <c r="N6" s="2">
        <f t="shared" si="3"/>
        <v>1389988509000</v>
      </c>
      <c r="O6" s="2">
        <f t="shared" si="3"/>
        <v>1180788832000</v>
      </c>
      <c r="P6" s="2">
        <f t="shared" si="3"/>
        <v>1162965839000</v>
      </c>
      <c r="Q6" s="2">
        <f t="shared" si="3"/>
        <v>1068297894703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2.72</v>
      </c>
      <c r="E7" s="3">
        <f>IFERROR(INDEX(E51:E500,MATCH($C$7,$C$51:$C$500,0))/1000000000,"")</f>
        <v>2.72</v>
      </c>
      <c r="H7" s="3">
        <f>IFERROR(INDEX(D7:G7,COUNT(D7:G7)),"")</f>
        <v>2.72</v>
      </c>
      <c r="I7" s="3">
        <f t="shared" ref="I7:Q7" si="4">IFERROR(INDEX(I51:I500,MATCH($C$7,$C$51:$C$500,0))/1000000000,"")</f>
        <v>2.72</v>
      </c>
      <c r="J7" s="3">
        <f t="shared" si="4"/>
        <v>2.72</v>
      </c>
      <c r="K7" s="3">
        <f t="shared" si="4"/>
        <v>2.72</v>
      </c>
      <c r="L7" s="3">
        <f t="shared" si="4"/>
        <v>2.72</v>
      </c>
      <c r="M7" s="3">
        <f t="shared" si="4"/>
        <v>2.72</v>
      </c>
      <c r="N7" s="3">
        <f t="shared" si="4"/>
        <v>2.33</v>
      </c>
      <c r="O7" s="3">
        <f t="shared" si="4"/>
        <v>2.33</v>
      </c>
      <c r="P7" s="3">
        <f t="shared" si="4"/>
        <v>1.98</v>
      </c>
      <c r="Q7" s="3">
        <f t="shared" si="4"/>
        <v>1.98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41000000000</v>
      </c>
      <c r="E8" s="2">
        <f>IFERROR(INDEX(E51:E500,MATCH("Free cash flow (Quarter)",$C$51:$C$500,0)),"")</f>
        <v>23000000000</v>
      </c>
      <c r="H8" s="2">
        <f>IFERROR(INDEX(D8:G8,COUNT(D8:G8)),"")</f>
        <v>23000000000</v>
      </c>
      <c r="I8" s="2">
        <f t="shared" ref="I8:Q8" si="5">IFERROR(INDEX(I51:I500,MATCH($C$8,$C$51:$C$500,0)),"")</f>
        <v>423000000000</v>
      </c>
      <c r="J8" s="2">
        <f t="shared" si="5"/>
        <v>52000000000</v>
      </c>
      <c r="K8" s="2">
        <f t="shared" si="5"/>
        <v>-91000000000</v>
      </c>
      <c r="L8" s="2">
        <f t="shared" si="5"/>
        <v>76000000000</v>
      </c>
      <c r="M8" s="2">
        <f t="shared" si="5"/>
        <v>-49000000000</v>
      </c>
      <c r="N8" s="2">
        <f t="shared" si="5"/>
        <v>-179000000000</v>
      </c>
      <c r="O8" s="2">
        <f t="shared" si="5"/>
        <v>-139000000000</v>
      </c>
      <c r="P8" s="2">
        <f t="shared" si="5"/>
        <v>139000000000</v>
      </c>
      <c r="Q8" s="2">
        <f t="shared" si="5"/>
        <v>-184953000000000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15.23</v>
      </c>
      <c r="E9" s="3">
        <f>IFERROR(INDEX(E51:E500,MATCH("Free cash flow per share (Quarter)",$C$51:$C$500,0)),"")</f>
        <v>8.44</v>
      </c>
      <c r="H9" s="3">
        <f>IFERROR(INDEX(D9:G9,COUNT(D9:G9)),"")</f>
        <v>8.44</v>
      </c>
      <c r="I9" s="3">
        <f t="shared" ref="I9:Q9" si="6">IFERROR(INDEX(I51:I500,MATCH($C$9,$C$51:$C$500,0)),"")</f>
        <v>155.28</v>
      </c>
      <c r="J9" s="3">
        <f t="shared" si="6"/>
        <v>19.149999999999999</v>
      </c>
      <c r="K9" s="3">
        <f t="shared" si="6"/>
        <v>-33.4</v>
      </c>
      <c r="L9" s="3">
        <f t="shared" si="6"/>
        <v>27.93</v>
      </c>
      <c r="M9" s="3">
        <f t="shared" si="6"/>
        <v>-17.940000000000001</v>
      </c>
      <c r="N9" s="3">
        <f t="shared" si="6"/>
        <v>-76.62</v>
      </c>
      <c r="O9" s="3">
        <f t="shared" si="6"/>
        <v>-59.43</v>
      </c>
      <c r="P9" s="3">
        <f t="shared" si="6"/>
        <v>69.97</v>
      </c>
      <c r="Q9" s="3">
        <f t="shared" si="6"/>
        <v>-93227.54</v>
      </c>
    </row>
    <row r="10" spans="1:17" ht="15.5" x14ac:dyDescent="0.35">
      <c r="C10" t="s">
        <v>18</v>
      </c>
      <c r="D10" s="3">
        <f ca="1">IFERROR(IF(D9=0,"",D2/D9),"")</f>
        <v>14.313854235062376</v>
      </c>
      <c r="E10" s="3">
        <f ca="1">IFERROR(IF(E9=0,"",E2/E9),"")</f>
        <v>28.199052132701425</v>
      </c>
      <c r="I10" s="3">
        <f t="shared" ref="I10:Q10" ca="1" si="7">IFERROR(IF(I9=0,"",I2/I9),"")</f>
        <v>1.9706336939721794</v>
      </c>
      <c r="J10" s="3">
        <f t="shared" ca="1" si="7"/>
        <v>11.174934725848566</v>
      </c>
      <c r="K10" s="3">
        <f t="shared" ca="1" si="7"/>
        <v>-11.257485029940121</v>
      </c>
      <c r="L10" s="3">
        <f t="shared" ca="1" si="7"/>
        <v>7.4471894020766198</v>
      </c>
      <c r="M10" s="3">
        <f t="shared" ca="1" si="7"/>
        <v>-23.857302118171681</v>
      </c>
      <c r="N10" s="3">
        <f t="shared" ca="1" si="7"/>
        <v>-9.5088619159488381</v>
      </c>
      <c r="O10" s="3">
        <f t="shared" ca="1" si="7"/>
        <v>-13.41309439676931</v>
      </c>
      <c r="P10" s="3">
        <f t="shared" ca="1" si="7"/>
        <v>13.475117907674719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149125663000</v>
      </c>
      <c r="E11" s="2">
        <f>IFERROR(INDEX(E51:E500,MATCH($C$11,$C$51:$C$500,0)),"")</f>
        <v>107662157000</v>
      </c>
      <c r="H11" s="2">
        <f>IFERROR(INDEX(D11:G11,COUNT(D11:G11)),"")</f>
        <v>107662157000</v>
      </c>
      <c r="I11" s="2">
        <f t="shared" ref="I11:Q11" si="8">IFERROR(INDEX(I51:I500,MATCH($C$11,$C$51:$C$500,0)),"")</f>
        <v>68803819000</v>
      </c>
      <c r="J11" s="2">
        <f t="shared" si="8"/>
        <v>47883607000</v>
      </c>
      <c r="K11" s="2">
        <f t="shared" si="8"/>
        <v>67458587000</v>
      </c>
      <c r="L11" s="2">
        <f t="shared" si="8"/>
        <v>53314885000</v>
      </c>
      <c r="M11" s="2">
        <f t="shared" si="8"/>
        <v>38172994000</v>
      </c>
      <c r="N11" s="2">
        <f t="shared" si="8"/>
        <v>63949036000</v>
      </c>
      <c r="O11" s="2">
        <f t="shared" si="8"/>
        <v>82780113000</v>
      </c>
      <c r="P11" s="2">
        <f t="shared" si="8"/>
        <v>308310115000</v>
      </c>
      <c r="Q11" s="2">
        <f t="shared" si="8"/>
        <v>164056207580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-149000000000</v>
      </c>
      <c r="E12" s="2">
        <f>IFERROR(INDEX(E51:E500,MATCH("Net Debt (Quarter)",$C$51:$C$500,0)),"")</f>
        <v>-108000000000</v>
      </c>
      <c r="H12" s="2">
        <f>IFERROR(INDEX(D12:G12,COUNT(D12:G12)),"")</f>
        <v>-108000000000</v>
      </c>
      <c r="I12" s="2">
        <f t="shared" ref="I12:Q12" si="9">IFERROR(INDEX(I51:I500,MATCH($C$12,$C$51:$C$500,0)),"")</f>
        <v>-56000000000</v>
      </c>
      <c r="J12" s="2">
        <f t="shared" si="9"/>
        <v>383000000000</v>
      </c>
      <c r="K12" s="2">
        <f t="shared" si="9"/>
        <v>458000000000</v>
      </c>
      <c r="L12" s="2">
        <f t="shared" si="9"/>
        <v>459000000000</v>
      </c>
      <c r="M12" s="2">
        <f t="shared" si="9"/>
        <v>578000000000</v>
      </c>
      <c r="N12" s="2">
        <f t="shared" si="9"/>
        <v>666000000000</v>
      </c>
      <c r="O12" s="2">
        <f t="shared" si="9"/>
        <v>476000000000</v>
      </c>
      <c r="P12" s="2">
        <f t="shared" si="9"/>
        <v>254000000000</v>
      </c>
      <c r="Q12" s="2">
        <f t="shared" si="9"/>
        <v>108000000000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13000000000</v>
      </c>
      <c r="J13" s="2">
        <f t="shared" si="10"/>
        <v>430000000000</v>
      </c>
      <c r="K13" s="2">
        <f t="shared" si="10"/>
        <v>525000000000</v>
      </c>
      <c r="L13" s="2">
        <f t="shared" si="10"/>
        <v>513000000000</v>
      </c>
      <c r="M13" s="2">
        <f t="shared" si="10"/>
        <v>616000000000</v>
      </c>
      <c r="N13" s="2">
        <f t="shared" si="10"/>
        <v>730000000000</v>
      </c>
      <c r="O13" s="2">
        <f t="shared" si="10"/>
        <v>559000000000</v>
      </c>
      <c r="P13" s="2">
        <f t="shared" si="10"/>
        <v>562000000000</v>
      </c>
      <c r="Q13" s="2">
        <f t="shared" si="10"/>
        <v>272000000000</v>
      </c>
    </row>
    <row r="14" spans="1:17" ht="15.5" x14ac:dyDescent="0.35">
      <c r="C14" t="s">
        <v>27</v>
      </c>
      <c r="D14" s="2">
        <f>IFERROR(INDEX(D51:D500,MATCH($C$14,$C$51:$C$500,0)),"")</f>
        <v>-389186000</v>
      </c>
      <c r="E14" s="2">
        <f>IFERROR(INDEX(E51:E500,MATCH($C$14,$C$51:$C$500,0)),"")</f>
        <v>-571285000</v>
      </c>
      <c r="H14" s="2">
        <f>IFERROR(SUM(D14:G14)*(4/MAX(1,COUNT(D14:G14))),"")</f>
        <v>-1920942000</v>
      </c>
      <c r="I14" s="2">
        <f t="shared" ref="I14:Q14" si="11">IFERROR(INDEX(I51:I500,MATCH($C$14,$C$51:$C$500,0)),"")</f>
        <v>-16348889000</v>
      </c>
      <c r="J14" s="2">
        <f t="shared" si="11"/>
        <v>-34333030000</v>
      </c>
      <c r="K14" s="2">
        <f t="shared" si="11"/>
        <v>-40535187000</v>
      </c>
      <c r="L14" s="2">
        <f t="shared" si="11"/>
        <v>-41161428000</v>
      </c>
      <c r="M14" s="2">
        <f t="shared" si="11"/>
        <v>-54445804000</v>
      </c>
      <c r="N14" s="2">
        <f t="shared" si="11"/>
        <v>-41405617000</v>
      </c>
      <c r="O14" s="2">
        <f t="shared" si="11"/>
        <v>-45399660000</v>
      </c>
      <c r="P14" s="2">
        <f t="shared" si="11"/>
        <v>-25376450000</v>
      </c>
      <c r="Q14" s="2">
        <f t="shared" si="11"/>
        <v>-16399578000</v>
      </c>
    </row>
    <row r="15" spans="1:17" ht="15.5" x14ac:dyDescent="0.35">
      <c r="C15" t="s">
        <v>28</v>
      </c>
      <c r="D15" s="2">
        <f>IFERROR(INDEX(D51:D500,MATCH($C$15,$C$51:$C$500,0)),"")</f>
        <v>-19774118000</v>
      </c>
      <c r="E15" s="2">
        <f>IFERROR(INDEX(E51:E500,MATCH($C$15,$C$51:$C$500,0)),"")</f>
        <v>-10835743000</v>
      </c>
      <c r="H15" s="2">
        <f>IFERROR(SUM(D15:G15)*(4/MAX(1,COUNT(D15:G15))),"")</f>
        <v>-61219722000</v>
      </c>
      <c r="I15" s="2">
        <f t="shared" ref="I15:Q15" si="12">IFERROR(INDEX(I51:I500,MATCH($C$15,$C$51:$C$500,0)),"")</f>
        <v>-26758929000</v>
      </c>
      <c r="J15" s="2">
        <f t="shared" si="12"/>
        <v>-15486845000</v>
      </c>
      <c r="K15" s="2">
        <f t="shared" si="12"/>
        <v>-26077635000</v>
      </c>
      <c r="L15" s="2">
        <f t="shared" si="12"/>
        <v>-13851149000</v>
      </c>
      <c r="M15" s="2">
        <f t="shared" si="12"/>
        <v>-20179838000</v>
      </c>
      <c r="N15" s="2">
        <f t="shared" si="12"/>
        <v>-26213673000</v>
      </c>
      <c r="O15" s="2">
        <f t="shared" si="12"/>
        <v>-21497895000</v>
      </c>
      <c r="P15" s="2">
        <f t="shared" si="12"/>
        <v>-34873523000</v>
      </c>
      <c r="Q15" s="2">
        <f t="shared" si="12"/>
        <v>-28130184000</v>
      </c>
    </row>
    <row r="16" spans="1:17" ht="15.5" x14ac:dyDescent="0.35">
      <c r="C16" t="s">
        <v>29</v>
      </c>
      <c r="D16" s="2">
        <f>IFERROR(INDEX(D51:D500,MATCH($C$16,$C$51:$C$500,0)),"")</f>
        <v>60670243000</v>
      </c>
      <c r="E16" s="2">
        <f>IFERROR(INDEX(E51:E500,MATCH($C$16,$C$51:$C$500,0)),"")</f>
        <v>45270803000</v>
      </c>
      <c r="H16" s="2">
        <f>IFERROR(SUM(D16:G16)*(4/MAX(1,COUNT(D16:G16))),"")</f>
        <v>211882092000</v>
      </c>
      <c r="I16" s="2">
        <f t="shared" ref="I16:Q16" si="13">IFERROR(INDEX(I51:I500,MATCH($C$16,$C$51:$C$500,0)),"")</f>
        <v>119864764000</v>
      </c>
      <c r="J16" s="2">
        <f t="shared" si="13"/>
        <v>33238541000</v>
      </c>
      <c r="K16" s="2">
        <f t="shared" si="13"/>
        <v>120215570000</v>
      </c>
      <c r="L16" s="2">
        <f t="shared" si="13"/>
        <v>43820498000</v>
      </c>
      <c r="M16" s="2">
        <f t="shared" si="13"/>
        <v>58980604000</v>
      </c>
      <c r="N16" s="2">
        <f t="shared" si="13"/>
        <v>105501929000</v>
      </c>
      <c r="O16" s="2">
        <f t="shared" si="13"/>
        <v>82408851000</v>
      </c>
      <c r="P16" s="2">
        <f t="shared" si="13"/>
        <v>129117520000</v>
      </c>
      <c r="Q16" s="2">
        <f t="shared" si="13"/>
        <v>115752823000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592960000000</v>
      </c>
      <c r="E20" s="2">
        <f ca="1">IFERROR(E21*E2,"")</f>
        <v>647360000000</v>
      </c>
      <c r="H20" s="2">
        <f t="shared" ref="H20:Q20" ca="1" si="14">IFERROR(H21*H2,"")</f>
        <v>647360000000</v>
      </c>
      <c r="I20" s="2">
        <f t="shared" ca="1" si="14"/>
        <v>832320000000</v>
      </c>
      <c r="J20" s="2">
        <f t="shared" ca="1" si="14"/>
        <v>582080000000</v>
      </c>
      <c r="K20" s="2">
        <f t="shared" ca="1" si="14"/>
        <v>1022720000000</v>
      </c>
      <c r="L20" s="2">
        <f t="shared" ca="1" si="14"/>
        <v>565760000000</v>
      </c>
      <c r="M20" s="2">
        <f t="shared" ca="1" si="14"/>
        <v>1164160000000</v>
      </c>
      <c r="N20" s="2">
        <f t="shared" ca="1" si="14"/>
        <v>1697565770000</v>
      </c>
      <c r="O20" s="2">
        <f t="shared" ca="1" si="14"/>
        <v>1857336666000</v>
      </c>
      <c r="P20" s="2">
        <f t="shared" ca="1" si="14"/>
        <v>1866850920000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2720000000</v>
      </c>
      <c r="E21" s="2">
        <f>IFERROR(INDEX(E51:E500,MATCH($C$7,$C$51:$C$500,0)),"")</f>
        <v>2720000000</v>
      </c>
      <c r="H21" s="2">
        <f>IFERROR(INDEX(D21:G21,COUNT(D21:G21)),"")</f>
        <v>2720000000</v>
      </c>
      <c r="I21" s="2">
        <f t="shared" ref="I21:Q21" si="15">IFERROR(INDEX(I51:I500,MATCH($C$7,$C$51:$C$500,0)),"")</f>
        <v>2720000000</v>
      </c>
      <c r="J21" s="2">
        <f t="shared" si="15"/>
        <v>2720000000</v>
      </c>
      <c r="K21" s="2">
        <f t="shared" si="15"/>
        <v>2720000000</v>
      </c>
      <c r="L21" s="2">
        <f t="shared" si="15"/>
        <v>2720000000</v>
      </c>
      <c r="M21" s="2">
        <f t="shared" si="15"/>
        <v>2720000000</v>
      </c>
      <c r="N21" s="2">
        <f t="shared" si="15"/>
        <v>2330000000</v>
      </c>
      <c r="O21" s="2">
        <f t="shared" si="15"/>
        <v>2330000000</v>
      </c>
      <c r="P21" s="2">
        <f t="shared" si="15"/>
        <v>1980000000</v>
      </c>
      <c r="Q21" s="2">
        <f t="shared" si="15"/>
        <v>1980000000</v>
      </c>
    </row>
    <row r="23" spans="1:17" ht="15.5" x14ac:dyDescent="0.35">
      <c r="B23" t="s">
        <v>45</v>
      </c>
      <c r="C23" t="s">
        <v>46</v>
      </c>
      <c r="D23" s="3">
        <f>IFERROR(D5/D6*100,"")</f>
        <v>2.3051842222237973</v>
      </c>
      <c r="E23" s="3">
        <f>IFERROR(E5/E6*100,"")</f>
        <v>1.9353587332453255</v>
      </c>
      <c r="H23" s="3">
        <f t="shared" ref="H23:Q23" si="16">IFERROR(H5/H6*100,"")</f>
        <v>8.5255154674311182</v>
      </c>
      <c r="I23" s="3">
        <f t="shared" si="16"/>
        <v>5.0863886698542551</v>
      </c>
      <c r="J23" s="3">
        <f t="shared" si="16"/>
        <v>0.93496175855930319</v>
      </c>
      <c r="K23" s="3">
        <f t="shared" si="16"/>
        <v>6.4163752112093606</v>
      </c>
      <c r="L23" s="3">
        <f t="shared" si="16"/>
        <v>1.9202883160630675</v>
      </c>
      <c r="M23" s="3">
        <f t="shared" si="16"/>
        <v>2.1100963968047686</v>
      </c>
      <c r="N23" s="3">
        <f t="shared" si="16"/>
        <v>13.356617252438019</v>
      </c>
      <c r="O23" s="3">
        <f t="shared" si="16"/>
        <v>3.9070509264437217</v>
      </c>
      <c r="P23" s="3">
        <f t="shared" si="16"/>
        <v>7.2505978397874511</v>
      </c>
      <c r="Q23" s="3">
        <f t="shared" si="16"/>
        <v>7.1895719705928123</v>
      </c>
    </row>
    <row r="24" spans="1:17" ht="15.5" x14ac:dyDescent="0.35">
      <c r="C24" t="s">
        <v>47</v>
      </c>
      <c r="D24" s="4">
        <f>IFERROR(_xlfn.RRI(5,I23,D23),"")</f>
        <v>-0.14639054078482872</v>
      </c>
      <c r="E24" s="4">
        <f>IFERROR(_xlfn.RRI(5,J23,E23),"")</f>
        <v>0.15662753155139941</v>
      </c>
      <c r="H24" s="4">
        <f t="shared" ref="H24:Q24" si="17">IFERROR(_xlfn.RRI(5,M23,H23),"")</f>
        <v>0.32215895294049757</v>
      </c>
      <c r="I24" s="4">
        <f t="shared" si="17"/>
        <v>-0.17559121233002994</v>
      </c>
      <c r="J24" s="4">
        <f t="shared" si="17"/>
        <v>-0.24874226741273464</v>
      </c>
      <c r="K24" s="4">
        <f t="shared" si="17"/>
        <v>-2.4149729142688425E-2</v>
      </c>
      <c r="L24" s="4">
        <f t="shared" si="17"/>
        <v>-0.23205046672378926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27.7</v>
      </c>
      <c r="J25" s="3">
        <f t="shared" si="18"/>
        <v>4.75</v>
      </c>
      <c r="K25" s="3">
        <f t="shared" si="18"/>
        <v>30.66</v>
      </c>
      <c r="L25" s="3">
        <f t="shared" si="18"/>
        <v>8.27</v>
      </c>
      <c r="M25" s="3">
        <f t="shared" si="18"/>
        <v>10.97</v>
      </c>
      <c r="N25" s="3">
        <f t="shared" si="18"/>
        <v>28.31</v>
      </c>
      <c r="O25" s="3">
        <f t="shared" si="18"/>
        <v>21.48</v>
      </c>
      <c r="P25" s="3">
        <f t="shared" si="18"/>
        <v>39.159999999999997</v>
      </c>
      <c r="Q25" s="3">
        <f t="shared" si="18"/>
        <v>37.36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-4.3470612437355172E-3</v>
      </c>
      <c r="J26" s="4">
        <f t="shared" si="19"/>
        <v>-0.26051074743593694</v>
      </c>
      <c r="K26" s="4">
        <f t="shared" si="19"/>
        <v>-4.7761155753188955E-2</v>
      </c>
      <c r="L26" s="4">
        <f t="shared" si="19"/>
        <v>-0.26036112663480815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151.28314411764705</v>
      </c>
      <c r="E27" s="3">
        <f>IFERROR(E4/E21,"")</f>
        <v>117.34062022058824</v>
      </c>
      <c r="H27" s="3">
        <f t="shared" ref="H27:Q27" si="20">IFERROR(H4/H21,"")</f>
        <v>537.24752867647055</v>
      </c>
      <c r="I27" s="3">
        <f t="shared" si="20"/>
        <v>550.73499522058819</v>
      </c>
      <c r="J27" s="3">
        <f t="shared" si="20"/>
        <v>503.6958238970588</v>
      </c>
      <c r="K27" s="3">
        <f t="shared" si="20"/>
        <v>532.43699154411763</v>
      </c>
      <c r="L27" s="3">
        <f t="shared" si="20"/>
        <v>557.10286470588233</v>
      </c>
      <c r="M27" s="3">
        <f t="shared" si="20"/>
        <v>592.66693970588233</v>
      </c>
      <c r="N27" s="3">
        <f t="shared" si="20"/>
        <v>632.03507081545069</v>
      </c>
      <c r="O27" s="3">
        <f t="shared" si="20"/>
        <v>481.76935364806866</v>
      </c>
      <c r="P27" s="3">
        <f t="shared" si="20"/>
        <v>601.25764494949499</v>
      </c>
      <c r="Q27" s="3">
        <f t="shared" si="20"/>
        <v>571.83471414141411</v>
      </c>
    </row>
    <row r="28" spans="1:17" ht="15.5" x14ac:dyDescent="0.35">
      <c r="C28" t="s">
        <v>52</v>
      </c>
      <c r="D28" s="4">
        <f>IFERROR(_xlfn.RRI(5,I27,D27),"")</f>
        <v>-0.22772927215522742</v>
      </c>
      <c r="E28" s="4">
        <f>IFERROR(_xlfn.RRI(5,J27,E27),"")</f>
        <v>-0.25276706454699105</v>
      </c>
      <c r="H28" s="4">
        <f t="shared" ref="H28:Q28" si="21">IFERROR(_xlfn.RRI(5,M27,H27),"")</f>
        <v>-1.9443224623968969E-2</v>
      </c>
      <c r="I28" s="4">
        <f t="shared" si="21"/>
        <v>-2.7162508442478361E-2</v>
      </c>
      <c r="J28" s="4">
        <f t="shared" si="21"/>
        <v>8.9411517679724994E-3</v>
      </c>
      <c r="K28" s="4">
        <f t="shared" si="21"/>
        <v>-2.4018643128542738E-2</v>
      </c>
      <c r="L28" s="4">
        <f t="shared" si="21"/>
        <v>-5.2064172108446938E-3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4.8315789473684205</v>
      </c>
      <c r="J29" s="4">
        <f t="shared" si="22"/>
        <v>-0.84507501630789306</v>
      </c>
      <c r="K29" s="4">
        <f t="shared" si="22"/>
        <v>2.7073760580411128</v>
      </c>
      <c r="L29" s="4">
        <f t="shared" si="22"/>
        <v>-0.24612579762989981</v>
      </c>
      <c r="M29" s="4">
        <f t="shared" si="22"/>
        <v>-0.61250441540091827</v>
      </c>
      <c r="N29" s="4">
        <f t="shared" si="22"/>
        <v>0.31797020484171312</v>
      </c>
      <c r="O29" s="4">
        <f t="shared" si="22"/>
        <v>-0.45148110316649637</v>
      </c>
      <c r="P29" s="4">
        <f t="shared" si="22"/>
        <v>4.8179871520342539E-2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-2.448993919247032E-2</v>
      </c>
      <c r="I30" s="4">
        <f t="shared" si="23"/>
        <v>9.3388051065404237E-2</v>
      </c>
      <c r="J30" s="4">
        <f t="shared" si="23"/>
        <v>-5.3980411022357268E-2</v>
      </c>
      <c r="K30" s="4">
        <f t="shared" si="23"/>
        <v>-4.4275258169398986E-2</v>
      </c>
      <c r="L30" s="4">
        <f t="shared" si="23"/>
        <v>-6.0006848058116888E-2</v>
      </c>
      <c r="M30" s="4">
        <f t="shared" si="23"/>
        <v>-6.2287890225420028E-2</v>
      </c>
      <c r="N30" s="4">
        <f t="shared" si="23"/>
        <v>0.31190385197716575</v>
      </c>
      <c r="O30" s="4">
        <f t="shared" si="23"/>
        <v>-0.19873059794767886</v>
      </c>
      <c r="P30" s="4">
        <f t="shared" si="23"/>
        <v>5.1453558310565625E-2</v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469.91</v>
      </c>
      <c r="E32" s="3">
        <f>IFERROR(INDEX(E51:E500,MATCH($A$32,$C$51:$C$500,0)),"")</f>
        <v>464.64</v>
      </c>
      <c r="H32" s="3">
        <f>IFERROR(INDEX(D32:G32,COUNT(D32:G32)),"")</f>
        <v>464.64</v>
      </c>
      <c r="I32" s="3">
        <f t="shared" ref="I32:Q32" si="24">IFERROR(INDEX(I51:I500,MATCH($C$32,$C$51:$C$500,0)),"")</f>
        <v>454.15</v>
      </c>
      <c r="J32" s="3">
        <f t="shared" si="24"/>
        <v>427.23</v>
      </c>
      <c r="K32" s="3">
        <f t="shared" si="24"/>
        <v>426.25</v>
      </c>
      <c r="L32" s="3">
        <f t="shared" si="24"/>
        <v>394.45</v>
      </c>
      <c r="M32" s="3">
        <f t="shared" si="24"/>
        <v>468.08</v>
      </c>
      <c r="N32" s="3">
        <f t="shared" si="24"/>
        <v>516.13</v>
      </c>
      <c r="O32" s="3">
        <f t="shared" si="24"/>
        <v>442.37</v>
      </c>
      <c r="P32" s="3">
        <f t="shared" si="24"/>
        <v>511.62</v>
      </c>
      <c r="Q32" s="3">
        <f t="shared" si="24"/>
        <v>453.86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0.51</v>
      </c>
      <c r="E33" s="3">
        <f>IFERROR(INDEX(E51:E500,MATCH($A$33,$C$51:$C$500,0)),"")</f>
        <v>0.56999999999999995</v>
      </c>
      <c r="H33" s="3">
        <f>IFERROR(INDEX(D33:G33,COUNT(D33:G33)),"")</f>
        <v>0.56999999999999995</v>
      </c>
      <c r="I33" s="3">
        <f t="shared" ref="I33:Q33" si="25">IFERROR(INDEX(I51:I500,MATCH($C$33,$C$51:$C$500,0)),"")</f>
        <v>0.67</v>
      </c>
      <c r="J33" s="3">
        <f t="shared" si="25"/>
        <v>0.5</v>
      </c>
      <c r="K33" s="3">
        <f t="shared" si="25"/>
        <v>0.88</v>
      </c>
      <c r="L33" s="3">
        <f t="shared" si="25"/>
        <v>0.53</v>
      </c>
      <c r="M33" s="3">
        <f t="shared" si="25"/>
        <v>0.91</v>
      </c>
      <c r="N33" s="3">
        <f t="shared" si="25"/>
        <v>1.65</v>
      </c>
      <c r="O33" s="3">
        <f t="shared" si="25"/>
        <v>2.1</v>
      </c>
      <c r="P33" s="3">
        <f t="shared" si="25"/>
        <v>2.15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18.78</v>
      </c>
      <c r="E34" s="3">
        <f>IFERROR(INDEX(E51:E500,MATCH($A$34,$C$51:$C$500,0)),"")</f>
        <v>25.24</v>
      </c>
      <c r="H34" s="3">
        <f>IFERROR(INDEX(D34:G34,COUNT(D34:G34)),"")</f>
        <v>25.24</v>
      </c>
      <c r="I34" s="3">
        <f t="shared" ref="I34:Q34" si="26">IFERROR(INDEX(I51:I500,MATCH($C$34,$C$51:$C$500,0)),"")</f>
        <v>11.05</v>
      </c>
      <c r="J34" s="3">
        <f t="shared" si="26"/>
        <v>45.05</v>
      </c>
      <c r="K34" s="3">
        <f t="shared" si="26"/>
        <v>12.26</v>
      </c>
      <c r="L34" s="3">
        <f t="shared" si="26"/>
        <v>25.15</v>
      </c>
      <c r="M34" s="3">
        <f t="shared" si="26"/>
        <v>39.020000000000003</v>
      </c>
      <c r="N34" s="3">
        <f t="shared" si="26"/>
        <v>30.06</v>
      </c>
      <c r="O34" s="3">
        <f t="shared" si="26"/>
        <v>43.3</v>
      </c>
      <c r="P34" s="3">
        <f t="shared" si="26"/>
        <v>28.09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1.58</v>
      </c>
      <c r="E35" s="3">
        <f>IFERROR(INDEX(E51:E500,MATCH($A$35,$C$51:$C$500,0)),"")</f>
        <v>2.27</v>
      </c>
      <c r="H35" s="3">
        <f>IFERROR(INDEX(D35:G35,COUNT(D35:G35)),"")</f>
        <v>2.27</v>
      </c>
      <c r="I35" s="3">
        <f t="shared" ref="I35:Q35" si="27">IFERROR(INDEX(I51:I500,MATCH($C$35,$C$51:$C$500,0)),"")</f>
        <v>0.56000000000000005</v>
      </c>
      <c r="J35" s="3">
        <f t="shared" si="27"/>
        <v>0.43</v>
      </c>
      <c r="K35" s="3">
        <f t="shared" si="27"/>
        <v>0.71</v>
      </c>
      <c r="L35" s="3">
        <f t="shared" si="27"/>
        <v>0.37</v>
      </c>
      <c r="M35" s="3">
        <f t="shared" si="27"/>
        <v>0.72</v>
      </c>
      <c r="N35" s="3">
        <f t="shared" si="27"/>
        <v>1.35</v>
      </c>
      <c r="O35" s="3">
        <f t="shared" si="27"/>
        <v>1.93</v>
      </c>
      <c r="P35" s="3">
        <f t="shared" si="27"/>
        <v>1.83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411490152000</v>
      </c>
      <c r="E51" s="5">
        <v>319166487000</v>
      </c>
      <c r="F51" s="5">
        <v>414582568000</v>
      </c>
      <c r="G51" s="5">
        <v>364646364000</v>
      </c>
      <c r="I51" s="5">
        <v>1497999187000</v>
      </c>
      <c r="J51" s="5">
        <v>1370052641000</v>
      </c>
      <c r="K51" s="5">
        <v>1448228617000</v>
      </c>
      <c r="L51" s="5">
        <v>1515319792000</v>
      </c>
      <c r="M51" s="5">
        <v>1612054076000</v>
      </c>
      <c r="N51" s="5">
        <v>1472641715000</v>
      </c>
      <c r="O51" s="5">
        <v>1122522594000</v>
      </c>
      <c r="P51" s="5">
        <v>1190490137000</v>
      </c>
      <c r="Q51" s="5">
        <v>1132232734000</v>
      </c>
    </row>
    <row r="52" spans="2:17" ht="15.5" x14ac:dyDescent="0.35">
      <c r="C52" t="s">
        <v>211</v>
      </c>
      <c r="D52" s="5">
        <v>-274446987000</v>
      </c>
      <c r="E52" s="5">
        <v>-215544382000</v>
      </c>
      <c r="F52" s="5">
        <v>-275442584000</v>
      </c>
      <c r="G52" s="5">
        <v>-250768250000</v>
      </c>
      <c r="I52" s="5">
        <v>-1062186365000</v>
      </c>
      <c r="J52" s="5">
        <v>-1061500750000</v>
      </c>
      <c r="K52" s="5">
        <v>-1074185466000</v>
      </c>
      <c r="L52" s="5">
        <v>-1166100966000</v>
      </c>
      <c r="M52" s="5">
        <v>-1252971584000</v>
      </c>
      <c r="N52" s="5">
        <v>-1085012654000</v>
      </c>
      <c r="O52" s="5">
        <v>-772140333000</v>
      </c>
      <c r="P52" s="5">
        <v>-764518643000</v>
      </c>
      <c r="Q52" s="5">
        <v>-766207788000</v>
      </c>
    </row>
    <row r="53" spans="2:17" ht="15.5" x14ac:dyDescent="0.35">
      <c r="C53" t="s">
        <v>212</v>
      </c>
      <c r="D53" s="5">
        <v>137043165000</v>
      </c>
      <c r="E53" s="5">
        <v>103622105000</v>
      </c>
      <c r="F53" s="5">
        <v>139139984000</v>
      </c>
      <c r="G53" s="5">
        <v>113878114000</v>
      </c>
      <c r="I53" s="5">
        <v>435812822000</v>
      </c>
      <c r="J53" s="5">
        <v>308551891000</v>
      </c>
      <c r="K53" s="5">
        <v>374043151000</v>
      </c>
      <c r="L53" s="5">
        <v>349218826000</v>
      </c>
      <c r="M53" s="5">
        <v>359082492000</v>
      </c>
      <c r="N53" s="5">
        <v>387629061000</v>
      </c>
      <c r="O53" s="5">
        <v>350382261000</v>
      </c>
      <c r="P53" s="5">
        <v>425971494000</v>
      </c>
      <c r="Q53" s="5">
        <v>366024946000</v>
      </c>
    </row>
    <row r="54" spans="2:17" ht="15.5" x14ac:dyDescent="0.35">
      <c r="C54" t="s">
        <v>82</v>
      </c>
      <c r="D54" s="5">
        <v>-83811759000</v>
      </c>
      <c r="E54" s="5">
        <v>-60488303000</v>
      </c>
      <c r="F54" s="5">
        <v>-96030624000</v>
      </c>
      <c r="G54" s="5">
        <v>-76370237000</v>
      </c>
      <c r="I54" s="5">
        <v>-305589731000</v>
      </c>
      <c r="J54" s="5">
        <v>-252199542000</v>
      </c>
      <c r="K54" s="5">
        <v>-261947368000</v>
      </c>
      <c r="L54" s="5">
        <v>-275701926000</v>
      </c>
      <c r="M54" s="5">
        <v>-250230981000</v>
      </c>
      <c r="N54" s="5">
        <v>-249551336000</v>
      </c>
      <c r="O54" s="5">
        <v>-244090625000</v>
      </c>
      <c r="P54" s="5">
        <v>-276071190000</v>
      </c>
      <c r="Q54" s="5">
        <v>-244962750000</v>
      </c>
    </row>
    <row r="55" spans="2:17" ht="15.5" x14ac:dyDescent="0.35">
      <c r="C55" t="s">
        <v>284</v>
      </c>
      <c r="D55" s="5">
        <v>-45447224000</v>
      </c>
      <c r="E55" s="5">
        <v>-34264182000</v>
      </c>
      <c r="F55" s="5">
        <v>-43393903000</v>
      </c>
      <c r="G55" s="5">
        <v>-43730363000</v>
      </c>
      <c r="I55" s="5">
        <v>-164475464000</v>
      </c>
      <c r="J55" s="5">
        <v>-141748342000</v>
      </c>
      <c r="K55" s="5">
        <v>-154728398000</v>
      </c>
      <c r="L55" s="5">
        <v>-169429179000</v>
      </c>
      <c r="M55" s="5">
        <v>-142114132000</v>
      </c>
      <c r="N55" s="5">
        <v>-132965776000</v>
      </c>
      <c r="O55" s="5">
        <v>-130144200000</v>
      </c>
      <c r="P55" s="5">
        <v>-159340992000</v>
      </c>
      <c r="Q55" s="5">
        <v>-143131429000</v>
      </c>
    </row>
    <row r="56" spans="2:17" ht="15.5" x14ac:dyDescent="0.35">
      <c r="C56" t="s">
        <v>213</v>
      </c>
      <c r="D56" s="5">
        <v>-38364535000</v>
      </c>
      <c r="E56" s="5">
        <v>-26224121000</v>
      </c>
      <c r="F56" s="5">
        <v>-52636721000</v>
      </c>
      <c r="G56" s="5">
        <v>-32639874000</v>
      </c>
      <c r="I56" s="5">
        <v>-141114267000</v>
      </c>
      <c r="J56" s="5">
        <v>-110451200000</v>
      </c>
      <c r="K56" s="5">
        <v>-107218970000</v>
      </c>
      <c r="L56" s="5">
        <v>-106272747000</v>
      </c>
      <c r="M56" s="5">
        <v>-108116849000</v>
      </c>
      <c r="N56" s="5">
        <v>-116585560000</v>
      </c>
      <c r="O56" s="5">
        <v>-113946425000</v>
      </c>
      <c r="P56" s="5">
        <v>-116730198000</v>
      </c>
      <c r="Q56" s="5">
        <v>-101831321000</v>
      </c>
    </row>
    <row r="57" spans="2:17" ht="15.5" x14ac:dyDescent="0.35">
      <c r="C57" t="s">
        <v>89</v>
      </c>
      <c r="D57" s="5">
        <v>53231406000</v>
      </c>
      <c r="E57" s="5">
        <v>43133802000</v>
      </c>
      <c r="F57" s="5">
        <v>43109360000</v>
      </c>
      <c r="G57" s="5">
        <v>37507877000</v>
      </c>
      <c r="I57" s="5">
        <v>130223091000</v>
      </c>
      <c r="J57" s="5">
        <v>56352349000</v>
      </c>
      <c r="K57" s="5">
        <v>112095783000</v>
      </c>
      <c r="L57" s="5">
        <v>73516900000</v>
      </c>
      <c r="M57" s="5">
        <v>108851511000</v>
      </c>
      <c r="N57" s="5">
        <v>138077725000</v>
      </c>
      <c r="O57" s="5">
        <v>106291636000</v>
      </c>
      <c r="P57" s="5">
        <v>149900304000</v>
      </c>
      <c r="Q57" s="5">
        <v>121062196000</v>
      </c>
    </row>
    <row r="58" spans="2:17" ht="15.5" x14ac:dyDescent="0.35">
      <c r="C58" t="s">
        <v>90</v>
      </c>
      <c r="D58" s="5">
        <v>7438837000</v>
      </c>
      <c r="E58" s="5">
        <v>2137001000</v>
      </c>
      <c r="F58" s="5">
        <v>2888605000</v>
      </c>
      <c r="G58" s="5">
        <v>-500380000</v>
      </c>
      <c r="I58" s="5">
        <v>-10358327000</v>
      </c>
      <c r="J58" s="5">
        <v>-23113808000</v>
      </c>
      <c r="K58" s="5">
        <v>8119787000</v>
      </c>
      <c r="L58" s="5">
        <v>-29696402000</v>
      </c>
      <c r="M58" s="5">
        <v>-49870907000</v>
      </c>
      <c r="N58" s="5">
        <v>-32575796000</v>
      </c>
      <c r="O58" s="5">
        <v>-23882785000</v>
      </c>
      <c r="P58" s="5">
        <v>-20782784000</v>
      </c>
      <c r="Q58" s="5">
        <v>-5309373000</v>
      </c>
    </row>
    <row r="59" spans="2:17" ht="15.5" x14ac:dyDescent="0.35">
      <c r="C59" t="s">
        <v>27</v>
      </c>
      <c r="D59" s="5">
        <v>-389186000</v>
      </c>
      <c r="E59" s="5">
        <v>-571285000</v>
      </c>
      <c r="F59" s="5">
        <v>-798966000</v>
      </c>
      <c r="G59" s="5">
        <v>-2640488000</v>
      </c>
      <c r="I59" s="5">
        <v>-16348889000</v>
      </c>
      <c r="J59" s="5">
        <v>-34333030000</v>
      </c>
      <c r="K59" s="5">
        <v>-40535187000</v>
      </c>
      <c r="L59" s="5">
        <v>-41161428000</v>
      </c>
      <c r="M59" s="5">
        <v>-54445804000</v>
      </c>
      <c r="N59" s="5">
        <v>-41405617000</v>
      </c>
      <c r="O59" s="5">
        <v>-45399660000</v>
      </c>
      <c r="P59" s="5">
        <v>-25376450000</v>
      </c>
      <c r="Q59" s="5">
        <v>-16399578000</v>
      </c>
    </row>
    <row r="60" spans="2:17" ht="15.5" x14ac:dyDescent="0.35">
      <c r="C60" t="s">
        <v>215</v>
      </c>
      <c r="D60" s="5">
        <v>740806000</v>
      </c>
      <c r="E60" s="5">
        <v>369539000</v>
      </c>
      <c r="F60" s="5">
        <v>132368000</v>
      </c>
      <c r="G60" s="5">
        <v>59696000</v>
      </c>
      <c r="I60" s="5">
        <v>363494000</v>
      </c>
      <c r="J60" s="5">
        <v>430166000</v>
      </c>
      <c r="K60" s="5">
        <v>790131000</v>
      </c>
      <c r="L60" s="5">
        <v>863084000</v>
      </c>
      <c r="M60" s="5">
        <v>2890843000</v>
      </c>
      <c r="N60" s="5">
        <v>5788616000</v>
      </c>
      <c r="O60" s="5">
        <v>14840908000</v>
      </c>
      <c r="P60" s="5">
        <v>3630737000</v>
      </c>
      <c r="Q60" s="5">
        <v>7847541000</v>
      </c>
    </row>
    <row r="61" spans="2:17" ht="15.5" x14ac:dyDescent="0.35">
      <c r="C61" t="s">
        <v>321</v>
      </c>
      <c r="E61" s="5">
        <v>-17154000</v>
      </c>
      <c r="F61" s="5">
        <v>199040000</v>
      </c>
      <c r="G61" s="5">
        <v>53280000</v>
      </c>
      <c r="I61" s="5">
        <v>288314000</v>
      </c>
      <c r="J61" s="5">
        <v>12293239000</v>
      </c>
      <c r="K61" s="5">
        <v>54084034000</v>
      </c>
    </row>
    <row r="62" spans="2:17" ht="15.5" x14ac:dyDescent="0.35">
      <c r="C62" t="s">
        <v>81</v>
      </c>
      <c r="D62" s="5">
        <v>7087217000</v>
      </c>
      <c r="E62" s="5">
        <v>2355901000</v>
      </c>
      <c r="F62" s="5">
        <v>3356163000</v>
      </c>
      <c r="G62" s="5">
        <v>2027132000</v>
      </c>
      <c r="I62" s="5">
        <v>5338754000</v>
      </c>
      <c r="J62" s="5">
        <v>-1504183000</v>
      </c>
      <c r="K62" s="5">
        <v>-6219191000</v>
      </c>
      <c r="L62" s="5">
        <v>10601942000</v>
      </c>
      <c r="M62" s="5">
        <v>1684054000</v>
      </c>
      <c r="N62" s="5">
        <v>3041205000</v>
      </c>
      <c r="O62" s="5">
        <v>6675967000</v>
      </c>
      <c r="P62" s="5">
        <v>962929000</v>
      </c>
      <c r="Q62" s="5">
        <v>3242664000</v>
      </c>
    </row>
    <row r="63" spans="2:17" ht="15.5" x14ac:dyDescent="0.35">
      <c r="C63" t="s">
        <v>92</v>
      </c>
      <c r="D63" s="5">
        <v>7438837000</v>
      </c>
      <c r="E63" s="5">
        <v>2137001000</v>
      </c>
      <c r="F63" s="5">
        <v>2888605000</v>
      </c>
      <c r="G63" s="5">
        <v>-500380000</v>
      </c>
      <c r="I63" s="5">
        <v>-10358327000</v>
      </c>
      <c r="J63" s="5">
        <v>-23113808000</v>
      </c>
      <c r="K63" s="5">
        <v>8119787000</v>
      </c>
      <c r="L63" s="5">
        <v>-29696402000</v>
      </c>
      <c r="M63" s="5">
        <v>-49870907000</v>
      </c>
      <c r="N63" s="5">
        <v>-32575796000</v>
      </c>
      <c r="O63" s="5">
        <v>-23882785000</v>
      </c>
      <c r="P63" s="5">
        <v>-20782784000</v>
      </c>
      <c r="Q63" s="5">
        <v>-5309373000</v>
      </c>
    </row>
    <row r="64" spans="2:17" ht="15.5" x14ac:dyDescent="0.35">
      <c r="C64" t="s">
        <v>29</v>
      </c>
      <c r="D64" s="5">
        <v>60670243000</v>
      </c>
      <c r="E64" s="5">
        <v>45270803000</v>
      </c>
      <c r="F64" s="5">
        <v>45997965000</v>
      </c>
      <c r="G64" s="5">
        <v>37007497000</v>
      </c>
      <c r="I64" s="5">
        <v>119864764000</v>
      </c>
      <c r="J64" s="5">
        <v>33238541000</v>
      </c>
      <c r="K64" s="5">
        <v>120215570000</v>
      </c>
      <c r="L64" s="5">
        <v>43820498000</v>
      </c>
      <c r="M64" s="5">
        <v>58980604000</v>
      </c>
      <c r="N64" s="5">
        <v>105501929000</v>
      </c>
      <c r="O64" s="5">
        <v>82408851000</v>
      </c>
      <c r="P64" s="5">
        <v>129117520000</v>
      </c>
      <c r="Q64" s="5">
        <v>115752823000</v>
      </c>
    </row>
    <row r="65" spans="2:17" ht="15.5" x14ac:dyDescent="0.35">
      <c r="C65" t="s">
        <v>28</v>
      </c>
      <c r="D65" s="5">
        <v>-19774118000</v>
      </c>
      <c r="E65" s="5">
        <v>-10835743000</v>
      </c>
      <c r="F65" s="5">
        <v>-8784865000</v>
      </c>
      <c r="G65" s="5">
        <v>-6901108000</v>
      </c>
      <c r="I65" s="5">
        <v>-26758929000</v>
      </c>
      <c r="J65" s="5">
        <v>-15486845000</v>
      </c>
      <c r="K65" s="5">
        <v>-26077635000</v>
      </c>
      <c r="L65" s="5">
        <v>-13851149000</v>
      </c>
      <c r="M65" s="5">
        <v>-20179838000</v>
      </c>
      <c r="N65" s="5">
        <v>-26213673000</v>
      </c>
      <c r="O65" s="5">
        <v>-21497895000</v>
      </c>
      <c r="P65" s="5">
        <v>-34873523000</v>
      </c>
      <c r="Q65" s="5">
        <v>-28130184000</v>
      </c>
    </row>
    <row r="66" spans="2:17" ht="15.5" x14ac:dyDescent="0.35">
      <c r="C66" t="s">
        <v>95</v>
      </c>
      <c r="D66" s="5">
        <v>40896125000</v>
      </c>
      <c r="E66" s="5">
        <v>34435060000</v>
      </c>
      <c r="F66" s="5">
        <v>37213100000</v>
      </c>
      <c r="G66" s="5">
        <v>30106389000</v>
      </c>
      <c r="I66" s="5">
        <v>93105835000</v>
      </c>
      <c r="J66" s="5">
        <v>17751696000</v>
      </c>
      <c r="K66" s="5">
        <v>94137935000</v>
      </c>
      <c r="L66" s="5">
        <v>29969349000</v>
      </c>
      <c r="M66" s="5">
        <v>38800766000</v>
      </c>
      <c r="N66" s="5">
        <v>79288256000</v>
      </c>
      <c r="O66" s="5">
        <v>60910956000</v>
      </c>
      <c r="P66" s="5">
        <v>94243997000</v>
      </c>
      <c r="Q66" s="5">
        <v>87622639000</v>
      </c>
    </row>
    <row r="67" spans="2:17" ht="15.5" x14ac:dyDescent="0.35">
      <c r="C67" t="s">
        <v>96</v>
      </c>
      <c r="D67" s="5">
        <v>-169943000</v>
      </c>
      <c r="E67" s="5">
        <v>-169943000</v>
      </c>
      <c r="F67" s="5">
        <v>-2381048000</v>
      </c>
      <c r="G67" s="5">
        <v>-122986000</v>
      </c>
      <c r="I67" s="5">
        <v>-2642586000</v>
      </c>
      <c r="J67" s="5">
        <v>-473003000</v>
      </c>
      <c r="K67" s="5">
        <v>3685325000</v>
      </c>
      <c r="L67" s="5">
        <v>1718527000</v>
      </c>
      <c r="M67" s="5">
        <v>1967309000</v>
      </c>
      <c r="N67" s="5">
        <v>143576788000</v>
      </c>
      <c r="O67" s="5">
        <v>-4450330000</v>
      </c>
      <c r="P67" s="5">
        <v>7715097000</v>
      </c>
      <c r="Q67" s="5">
        <v>2506750000</v>
      </c>
    </row>
    <row r="68" spans="2:17" ht="15.5" x14ac:dyDescent="0.35">
      <c r="C68" t="s">
        <v>97</v>
      </c>
      <c r="D68" s="5">
        <v>40726182000</v>
      </c>
      <c r="E68" s="5">
        <v>34265117000</v>
      </c>
      <c r="F68" s="5">
        <v>34832052000</v>
      </c>
      <c r="G68" s="5">
        <v>29983403000</v>
      </c>
      <c r="I68" s="5">
        <v>90463249000</v>
      </c>
      <c r="J68" s="5">
        <v>17278693000</v>
      </c>
      <c r="K68" s="5">
        <v>97823260000</v>
      </c>
      <c r="L68" s="5">
        <v>31687876000</v>
      </c>
      <c r="M68" s="5">
        <v>40768075000</v>
      </c>
      <c r="N68" s="5">
        <v>222865044000</v>
      </c>
      <c r="O68" s="5">
        <v>56460626000</v>
      </c>
      <c r="P68" s="5">
        <v>101959094000</v>
      </c>
      <c r="Q68" s="5">
        <v>90129389000</v>
      </c>
    </row>
    <row r="69" spans="2:17" ht="15.5" x14ac:dyDescent="0.35">
      <c r="C69" t="s">
        <v>98</v>
      </c>
      <c r="D69" s="5">
        <v>40896125000</v>
      </c>
      <c r="E69" s="5">
        <v>34435060000</v>
      </c>
      <c r="F69" s="5">
        <v>37213100000</v>
      </c>
      <c r="G69" s="5">
        <v>30106389000</v>
      </c>
      <c r="I69" s="5">
        <v>93105835000</v>
      </c>
      <c r="J69" s="5">
        <v>17751696000</v>
      </c>
      <c r="K69" s="5">
        <v>94137935000</v>
      </c>
      <c r="L69" s="5">
        <v>29969349000</v>
      </c>
      <c r="M69" s="5">
        <v>38800766000</v>
      </c>
      <c r="N69" s="5">
        <v>79288256000</v>
      </c>
      <c r="O69" s="5">
        <v>60910956000</v>
      </c>
      <c r="P69" s="5">
        <v>94243997000</v>
      </c>
      <c r="Q69" s="5">
        <v>87622639000</v>
      </c>
    </row>
    <row r="70" spans="2:17" ht="15.5" x14ac:dyDescent="0.35">
      <c r="C70" t="s">
        <v>8</v>
      </c>
      <c r="D70" s="5">
        <v>34359359000</v>
      </c>
      <c r="E70" s="5">
        <v>28571674000</v>
      </c>
      <c r="F70" s="5">
        <v>28742240000</v>
      </c>
      <c r="G70" s="5">
        <v>24840215000</v>
      </c>
      <c r="I70" s="5">
        <v>73347428000</v>
      </c>
      <c r="J70" s="5">
        <v>12660992000</v>
      </c>
      <c r="K70" s="5">
        <v>86660061000</v>
      </c>
      <c r="L70" s="5">
        <v>24113087000</v>
      </c>
      <c r="M70" s="5">
        <v>31521343000</v>
      </c>
      <c r="N70" s="5">
        <v>185655445000</v>
      </c>
      <c r="O70" s="5">
        <v>46134021000</v>
      </c>
      <c r="P70" s="5">
        <v>84321976000</v>
      </c>
      <c r="Q70" s="5">
        <v>76806046000</v>
      </c>
    </row>
    <row r="71" spans="2:17" ht="15.5" x14ac:dyDescent="0.35">
      <c r="C71" t="s">
        <v>99</v>
      </c>
      <c r="D71" s="5">
        <v>6366823000</v>
      </c>
      <c r="E71" s="5">
        <v>5693443000</v>
      </c>
      <c r="F71" s="5">
        <v>6089812000</v>
      </c>
      <c r="G71" s="5">
        <v>5143188000</v>
      </c>
      <c r="I71" s="5">
        <v>17115821000</v>
      </c>
      <c r="J71" s="5">
        <v>4617701000</v>
      </c>
      <c r="K71" s="5">
        <v>11163199000</v>
      </c>
      <c r="L71" s="5">
        <v>7574789000</v>
      </c>
      <c r="M71" s="5">
        <v>9246732000</v>
      </c>
      <c r="N71" s="5">
        <v>37209599000</v>
      </c>
      <c r="O71" s="5">
        <v>10326605000</v>
      </c>
      <c r="P71" s="5">
        <v>17637118000</v>
      </c>
      <c r="Q71" s="5">
        <v>13323343000</v>
      </c>
    </row>
    <row r="72" spans="2:17" ht="15.5" x14ac:dyDescent="0.35">
      <c r="C72" t="s">
        <v>100</v>
      </c>
      <c r="D72" s="5">
        <v>40896125000</v>
      </c>
      <c r="E72" s="5">
        <v>34435060000</v>
      </c>
      <c r="F72" s="5">
        <v>37213100000</v>
      </c>
      <c r="G72" s="5">
        <v>30106389000</v>
      </c>
      <c r="I72" s="5">
        <v>93105835000</v>
      </c>
      <c r="J72" s="5">
        <v>17751696000</v>
      </c>
      <c r="K72" s="5">
        <v>94137935000</v>
      </c>
      <c r="L72" s="5">
        <v>29969349000</v>
      </c>
      <c r="M72" s="5">
        <v>38800766000</v>
      </c>
      <c r="N72" s="5">
        <v>79288256000</v>
      </c>
      <c r="O72" s="5">
        <v>60910956000</v>
      </c>
      <c r="P72" s="5">
        <v>94243997000</v>
      </c>
      <c r="Q72" s="5">
        <v>87622639000</v>
      </c>
    </row>
    <row r="73" spans="2:17" ht="15.5" x14ac:dyDescent="0.35">
      <c r="C73" t="s">
        <v>101</v>
      </c>
      <c r="D73" s="5">
        <v>40726182000</v>
      </c>
      <c r="E73" s="5">
        <v>34265117000</v>
      </c>
      <c r="F73" s="5">
        <v>34832052000</v>
      </c>
      <c r="G73" s="5">
        <v>29983403000</v>
      </c>
      <c r="I73" s="5">
        <v>90463249000</v>
      </c>
      <c r="J73" s="5">
        <v>17278693000</v>
      </c>
      <c r="K73" s="5">
        <v>97823260000</v>
      </c>
      <c r="L73" s="5">
        <v>31687876000</v>
      </c>
      <c r="M73" s="5">
        <v>40768075000</v>
      </c>
      <c r="N73" s="5">
        <v>222865044000</v>
      </c>
      <c r="O73" s="5">
        <v>56460626000</v>
      </c>
      <c r="P73" s="5">
        <v>101959094000</v>
      </c>
      <c r="Q73" s="5">
        <v>90129389000</v>
      </c>
    </row>
    <row r="74" spans="2:17" ht="15.5" x14ac:dyDescent="0.35">
      <c r="C74" t="s">
        <v>102</v>
      </c>
      <c r="D74" s="5">
        <v>40726182000</v>
      </c>
      <c r="E74" s="5">
        <v>34265117000</v>
      </c>
      <c r="F74" s="5">
        <v>34832052000</v>
      </c>
      <c r="G74" s="5">
        <v>29983403000</v>
      </c>
      <c r="I74" s="5">
        <v>90463249000</v>
      </c>
      <c r="J74" s="5">
        <v>17278693000</v>
      </c>
      <c r="K74" s="5">
        <v>97823260000</v>
      </c>
      <c r="L74" s="5">
        <v>31687876000</v>
      </c>
      <c r="M74" s="5">
        <v>40768075000</v>
      </c>
      <c r="N74" s="5">
        <v>222865044000</v>
      </c>
      <c r="O74" s="5">
        <v>56460626000</v>
      </c>
      <c r="P74" s="5">
        <v>101959094000</v>
      </c>
      <c r="Q74" s="5">
        <v>90129389000</v>
      </c>
    </row>
    <row r="76" spans="2:17" ht="15.5" x14ac:dyDescent="0.35">
      <c r="B76" t="s">
        <v>103</v>
      </c>
      <c r="C76" t="s">
        <v>104</v>
      </c>
    </row>
    <row r="77" spans="2:17" ht="15.5" x14ac:dyDescent="0.35">
      <c r="C77" t="s">
        <v>216</v>
      </c>
    </row>
    <row r="78" spans="2:17" ht="15.5" x14ac:dyDescent="0.35">
      <c r="C78" t="s">
        <v>20</v>
      </c>
      <c r="D78" s="5">
        <v>149125663000</v>
      </c>
      <c r="E78" s="5">
        <v>107662157000</v>
      </c>
      <c r="F78" s="5">
        <v>68803819000</v>
      </c>
      <c r="G78" s="5">
        <v>46534532000</v>
      </c>
      <c r="I78" s="5">
        <v>68803819000</v>
      </c>
      <c r="J78" s="5">
        <v>47883607000</v>
      </c>
      <c r="K78" s="5">
        <v>67458587000</v>
      </c>
      <c r="L78" s="5">
        <v>53314885000</v>
      </c>
      <c r="M78" s="5">
        <v>38172994000</v>
      </c>
      <c r="N78" s="5">
        <v>63949036000</v>
      </c>
      <c r="O78" s="5">
        <v>82780113000</v>
      </c>
      <c r="P78" s="5">
        <v>308310115000</v>
      </c>
      <c r="Q78" s="5">
        <v>164056207580</v>
      </c>
    </row>
    <row r="79" spans="2:17" ht="15.5" x14ac:dyDescent="0.35">
      <c r="C79" t="s">
        <v>217</v>
      </c>
      <c r="D79" s="5">
        <v>349630928000</v>
      </c>
      <c r="E79" s="5">
        <v>274021526000</v>
      </c>
      <c r="F79" s="5">
        <v>333980989000</v>
      </c>
      <c r="G79" s="5">
        <v>317045450000</v>
      </c>
      <c r="I79" s="5">
        <v>333980989000</v>
      </c>
      <c r="J79" s="5">
        <v>253192409000</v>
      </c>
      <c r="K79" s="5">
        <v>257516167000</v>
      </c>
      <c r="L79" s="5">
        <v>252403830000</v>
      </c>
      <c r="M79" s="5">
        <v>255629593000</v>
      </c>
      <c r="N79" s="5">
        <v>275434258000</v>
      </c>
      <c r="O79" s="5">
        <v>205434622000</v>
      </c>
      <c r="P79" s="5">
        <v>214169301000</v>
      </c>
      <c r="Q79" s="5">
        <v>165554335954</v>
      </c>
    </row>
    <row r="80" spans="2:17" ht="15.5" x14ac:dyDescent="0.35">
      <c r="C80" t="s">
        <v>219</v>
      </c>
      <c r="D80" s="5">
        <v>521276000</v>
      </c>
      <c r="E80" s="5">
        <v>307712000</v>
      </c>
      <c r="F80" s="5">
        <v>400831000</v>
      </c>
      <c r="G80" s="5">
        <v>2436261000</v>
      </c>
      <c r="I80" s="5">
        <v>400831000</v>
      </c>
      <c r="J80" s="5">
        <v>2670896000</v>
      </c>
      <c r="K80" s="5">
        <v>3428371000</v>
      </c>
      <c r="L80" s="5">
        <v>4480990000</v>
      </c>
      <c r="M80" s="5">
        <v>7926982000</v>
      </c>
      <c r="N80" s="5">
        <v>5741797000</v>
      </c>
      <c r="O80" s="5">
        <v>347940000</v>
      </c>
      <c r="P80" s="5">
        <v>4316779000</v>
      </c>
      <c r="Q80" s="5">
        <v>1694438723</v>
      </c>
    </row>
    <row r="81" spans="3:17" ht="15.5" x14ac:dyDescent="0.35">
      <c r="C81" t="s">
        <v>218</v>
      </c>
      <c r="Q81" s="5">
        <v>28000000</v>
      </c>
    </row>
    <row r="82" spans="3:17" ht="15.5" x14ac:dyDescent="0.35">
      <c r="C82" t="s">
        <v>220</v>
      </c>
      <c r="D82" s="5">
        <v>349630928000</v>
      </c>
      <c r="E82" s="5">
        <v>274021526000</v>
      </c>
      <c r="F82" s="5">
        <v>333980989000</v>
      </c>
      <c r="G82" s="5">
        <v>317045450000</v>
      </c>
      <c r="I82" s="5">
        <v>333980989000</v>
      </c>
      <c r="J82" s="5">
        <v>253192409000</v>
      </c>
      <c r="K82" s="5">
        <v>257516167000</v>
      </c>
      <c r="L82" s="5">
        <v>252403830000</v>
      </c>
      <c r="M82" s="5">
        <v>255629593000</v>
      </c>
      <c r="N82" s="5">
        <v>275434258000</v>
      </c>
      <c r="O82" s="5">
        <v>205434622000</v>
      </c>
      <c r="P82" s="5">
        <v>214169301000</v>
      </c>
      <c r="Q82" s="5">
        <v>165554335954</v>
      </c>
    </row>
    <row r="83" spans="3:17" ht="15.5" x14ac:dyDescent="0.35">
      <c r="C83" t="s">
        <v>110</v>
      </c>
      <c r="D83" s="5">
        <v>521276000</v>
      </c>
      <c r="E83" s="5">
        <v>307712000</v>
      </c>
      <c r="F83" s="5">
        <v>400831000</v>
      </c>
      <c r="G83" s="5">
        <v>2436261000</v>
      </c>
      <c r="I83" s="5">
        <v>400831000</v>
      </c>
      <c r="J83" s="5">
        <v>2670896000</v>
      </c>
      <c r="K83" s="5">
        <v>3428371000</v>
      </c>
      <c r="L83" s="5">
        <v>4480990000</v>
      </c>
      <c r="M83" s="5">
        <v>7926982000</v>
      </c>
      <c r="N83" s="5">
        <v>5741797000</v>
      </c>
      <c r="O83" s="5">
        <v>347940000</v>
      </c>
      <c r="P83" s="5">
        <v>4316779000</v>
      </c>
      <c r="Q83" s="5">
        <v>1722438723</v>
      </c>
    </row>
    <row r="84" spans="3:17" ht="15.5" x14ac:dyDescent="0.35">
      <c r="C84" t="s">
        <v>221</v>
      </c>
      <c r="D84" s="5">
        <v>521276000</v>
      </c>
      <c r="E84" s="5">
        <v>307712000</v>
      </c>
      <c r="F84" s="5">
        <v>400831000</v>
      </c>
      <c r="G84" s="5">
        <v>2436261000</v>
      </c>
      <c r="I84" s="5">
        <v>400831000</v>
      </c>
      <c r="J84" s="5">
        <v>2670896000</v>
      </c>
      <c r="K84" s="5">
        <v>3428371000</v>
      </c>
      <c r="L84" s="5">
        <v>4480990000</v>
      </c>
      <c r="M84" s="5">
        <v>7926982000</v>
      </c>
      <c r="N84" s="5">
        <v>5741797000</v>
      </c>
      <c r="O84" s="5">
        <v>347940000</v>
      </c>
      <c r="P84" s="5">
        <v>4316779000</v>
      </c>
      <c r="Q84" s="5">
        <v>1722438723</v>
      </c>
    </row>
    <row r="85" spans="3:17" ht="15.5" x14ac:dyDescent="0.35">
      <c r="C85" t="s">
        <v>620</v>
      </c>
      <c r="F85" s="5">
        <v>29095861000</v>
      </c>
      <c r="G85" s="5">
        <v>33046662000</v>
      </c>
      <c r="I85" s="5">
        <v>29095861000</v>
      </c>
      <c r="J85" s="5">
        <v>46527805000</v>
      </c>
      <c r="K85" s="5">
        <v>34277125000</v>
      </c>
      <c r="L85" s="5">
        <v>71343452000</v>
      </c>
      <c r="M85" s="5">
        <v>111640688000</v>
      </c>
      <c r="N85" s="5">
        <v>94826426000</v>
      </c>
      <c r="O85" s="5">
        <v>123118952000</v>
      </c>
    </row>
    <row r="86" spans="3:17" ht="15.5" x14ac:dyDescent="0.35">
      <c r="C86" t="s">
        <v>222</v>
      </c>
      <c r="D86" s="5">
        <v>215050004000</v>
      </c>
      <c r="E86" s="5">
        <v>282122266000</v>
      </c>
      <c r="F86" s="5">
        <v>359214065000</v>
      </c>
      <c r="G86" s="5">
        <v>415560516000</v>
      </c>
      <c r="I86" s="5">
        <v>359214065000</v>
      </c>
      <c r="J86" s="5">
        <v>596204853000</v>
      </c>
      <c r="K86" s="5">
        <v>572373741000</v>
      </c>
      <c r="L86" s="5">
        <v>580104426000</v>
      </c>
      <c r="M86" s="5">
        <v>583509058000</v>
      </c>
      <c r="N86" s="5">
        <v>594436382000</v>
      </c>
      <c r="O86" s="5">
        <v>425711251000</v>
      </c>
      <c r="P86" s="5">
        <v>386438958000</v>
      </c>
      <c r="Q86" s="5">
        <v>339686653637</v>
      </c>
    </row>
    <row r="87" spans="3:17" ht="15.5" x14ac:dyDescent="0.35">
      <c r="C87" t="s">
        <v>81</v>
      </c>
      <c r="D87" s="5">
        <v>-11464207000</v>
      </c>
      <c r="E87" s="5">
        <v>-11318919000</v>
      </c>
      <c r="F87" s="5">
        <v>-11173626000</v>
      </c>
      <c r="G87" s="5">
        <v>-9274014000</v>
      </c>
      <c r="I87" s="5">
        <v>-11173626000</v>
      </c>
      <c r="J87" s="5">
        <v>-9065238000</v>
      </c>
      <c r="K87" s="5">
        <v>-8775803000</v>
      </c>
      <c r="L87" s="5">
        <v>-11881286000</v>
      </c>
      <c r="M87" s="5">
        <v>201471260000</v>
      </c>
      <c r="N87" s="5">
        <v>218162550000</v>
      </c>
      <c r="O87" s="5">
        <v>167657696000</v>
      </c>
      <c r="P87" s="5">
        <v>375248000000</v>
      </c>
      <c r="Q87" s="5">
        <v>165029354439</v>
      </c>
    </row>
    <row r="88" spans="3:17" ht="15.5" x14ac:dyDescent="0.35">
      <c r="C88" t="s">
        <v>223</v>
      </c>
      <c r="D88" s="5">
        <v>914016335000</v>
      </c>
      <c r="E88" s="5">
        <v>843748393000</v>
      </c>
      <c r="F88" s="5">
        <v>805032679000</v>
      </c>
      <c r="G88" s="5">
        <v>858995238000</v>
      </c>
      <c r="I88" s="5">
        <v>805032679000</v>
      </c>
      <c r="J88" s="5">
        <v>1078123117000</v>
      </c>
      <c r="K88" s="5">
        <v>1144764673000</v>
      </c>
      <c r="L88" s="5">
        <v>1021595101000</v>
      </c>
      <c r="M88" s="5">
        <v>1125203657000</v>
      </c>
      <c r="N88" s="5">
        <v>1107097292000</v>
      </c>
      <c r="O88" s="5">
        <v>998741083000</v>
      </c>
      <c r="P88" s="5">
        <v>1087918253000</v>
      </c>
      <c r="Q88" s="5">
        <v>877871950573</v>
      </c>
    </row>
    <row r="89" spans="3:17" ht="15.5" x14ac:dyDescent="0.35">
      <c r="C89" t="s">
        <v>224</v>
      </c>
    </row>
    <row r="90" spans="3:17" ht="15.5" x14ac:dyDescent="0.35">
      <c r="C90" t="s">
        <v>107</v>
      </c>
      <c r="D90" s="5">
        <v>10452592000</v>
      </c>
      <c r="E90" s="5">
        <v>10457547000</v>
      </c>
      <c r="F90" s="5">
        <v>10462503000</v>
      </c>
      <c r="G90" s="5">
        <v>2432085000</v>
      </c>
      <c r="I90" s="5">
        <v>10462503000</v>
      </c>
      <c r="J90" s="5">
        <v>2432085000</v>
      </c>
      <c r="K90" s="5">
        <v>2432085000</v>
      </c>
      <c r="L90" s="5">
        <v>2432085000</v>
      </c>
      <c r="M90" s="5">
        <v>2432085000</v>
      </c>
      <c r="N90" s="5">
        <v>2432085000</v>
      </c>
      <c r="O90" s="5">
        <v>2432085000</v>
      </c>
      <c r="P90" s="5">
        <v>2432085000</v>
      </c>
      <c r="Q90" s="5">
        <v>2432085000</v>
      </c>
    </row>
    <row r="91" spans="3:17" ht="15.5" x14ac:dyDescent="0.35">
      <c r="C91" t="s">
        <v>111</v>
      </c>
      <c r="D91" s="5">
        <v>774985465000</v>
      </c>
      <c r="E91" s="5">
        <v>780357291000</v>
      </c>
      <c r="F91" s="5">
        <v>787697078000</v>
      </c>
      <c r="G91" s="5">
        <v>778649955000</v>
      </c>
      <c r="I91" s="5">
        <v>787697078000</v>
      </c>
      <c r="J91" s="5">
        <v>787779728000</v>
      </c>
      <c r="K91" s="5">
        <v>805596464000</v>
      </c>
      <c r="L91" s="5">
        <v>798085017000</v>
      </c>
      <c r="M91" s="5">
        <v>1083594365000</v>
      </c>
      <c r="N91" s="5">
        <v>1092105963000</v>
      </c>
      <c r="O91" s="5">
        <v>785564145000</v>
      </c>
      <c r="P91" s="5">
        <v>707897980000</v>
      </c>
      <c r="Q91" s="5">
        <v>581541540073</v>
      </c>
    </row>
    <row r="92" spans="3:17" ht="15.5" x14ac:dyDescent="0.35">
      <c r="C92" t="s">
        <v>114</v>
      </c>
      <c r="D92" s="5">
        <v>3337579000</v>
      </c>
      <c r="E92" s="5">
        <v>3169967000</v>
      </c>
      <c r="F92" s="5">
        <v>3138822000</v>
      </c>
      <c r="G92" s="5">
        <v>3080224000</v>
      </c>
      <c r="I92" s="5">
        <v>3138822000</v>
      </c>
      <c r="J92" s="5">
        <v>4062579000</v>
      </c>
      <c r="K92" s="5">
        <v>4271378000</v>
      </c>
      <c r="L92" s="5">
        <v>4600318000</v>
      </c>
      <c r="M92" s="5">
        <v>857808000</v>
      </c>
      <c r="N92" s="5">
        <v>635792000</v>
      </c>
      <c r="O92" s="5">
        <v>9704484000</v>
      </c>
      <c r="P92" s="5">
        <v>7688976000</v>
      </c>
      <c r="Q92" s="5">
        <v>8509775304</v>
      </c>
    </row>
    <row r="93" spans="3:17" ht="15.5" x14ac:dyDescent="0.35">
      <c r="C93" t="s">
        <v>228</v>
      </c>
      <c r="D93" s="5">
        <v>796479372000</v>
      </c>
      <c r="E93" s="5">
        <v>801336817000</v>
      </c>
      <c r="F93" s="5">
        <v>809026989000</v>
      </c>
      <c r="G93" s="5">
        <v>841808379000</v>
      </c>
      <c r="I93" s="5">
        <v>809026989000</v>
      </c>
      <c r="J93" s="5">
        <v>854372605000</v>
      </c>
      <c r="K93" s="5">
        <v>875164547000</v>
      </c>
      <c r="L93" s="5">
        <v>874665984000</v>
      </c>
      <c r="M93" s="5">
        <v>1150013022000</v>
      </c>
      <c r="N93" s="5">
        <v>1172483422000</v>
      </c>
      <c r="O93" s="5">
        <v>873971632000</v>
      </c>
      <c r="P93" s="5">
        <v>780327346000</v>
      </c>
      <c r="Q93" s="5">
        <v>639744725060</v>
      </c>
    </row>
    <row r="94" spans="3:17" ht="15.5" x14ac:dyDescent="0.35">
      <c r="C94" t="s">
        <v>115</v>
      </c>
      <c r="D94" s="5">
        <v>1710495707000</v>
      </c>
      <c r="E94" s="5">
        <v>1645085210000</v>
      </c>
      <c r="F94" s="5">
        <v>1614059668000</v>
      </c>
      <c r="G94" s="5">
        <v>1700803617000</v>
      </c>
      <c r="I94" s="5">
        <v>1614059668000</v>
      </c>
      <c r="J94" s="5">
        <v>1932495722000</v>
      </c>
      <c r="K94" s="5">
        <v>2019929220000</v>
      </c>
      <c r="L94" s="5">
        <v>1896261085000</v>
      </c>
      <c r="M94" s="5">
        <v>2275216679000</v>
      </c>
      <c r="N94" s="5">
        <v>2279580714000</v>
      </c>
      <c r="O94" s="5">
        <v>1872712715000</v>
      </c>
      <c r="P94" s="5">
        <v>1868245599000</v>
      </c>
      <c r="Q94" s="5">
        <v>1517616675633</v>
      </c>
    </row>
    <row r="95" spans="3:17" ht="15.5" x14ac:dyDescent="0.35">
      <c r="C95" t="s">
        <v>116</v>
      </c>
    </row>
    <row r="96" spans="3:17" ht="15.5" x14ac:dyDescent="0.35">
      <c r="C96" t="s">
        <v>117</v>
      </c>
    </row>
    <row r="97" spans="3:17" ht="15.5" x14ac:dyDescent="0.35">
      <c r="C97" t="s">
        <v>229</v>
      </c>
      <c r="D97" s="5">
        <v>147759275000</v>
      </c>
      <c r="E97" s="5">
        <v>97868294000</v>
      </c>
      <c r="F97" s="5">
        <v>102496764000</v>
      </c>
      <c r="G97" s="5">
        <v>222412026000</v>
      </c>
      <c r="I97" s="5">
        <v>102496764000</v>
      </c>
      <c r="J97" s="5">
        <v>509302248000</v>
      </c>
      <c r="K97" s="5">
        <v>588637605000</v>
      </c>
      <c r="L97" s="5">
        <v>508757119000</v>
      </c>
      <c r="M97" s="5">
        <v>572352601000</v>
      </c>
      <c r="N97" s="5">
        <v>634406029000</v>
      </c>
      <c r="O97" s="5">
        <v>468447997000</v>
      </c>
      <c r="P97" s="5">
        <v>456061430000</v>
      </c>
      <c r="Q97" s="5">
        <v>410428677728</v>
      </c>
    </row>
    <row r="98" spans="3:17" ht="15.5" x14ac:dyDescent="0.35">
      <c r="C98" t="s">
        <v>230</v>
      </c>
      <c r="D98" s="5">
        <v>62472663000</v>
      </c>
      <c r="E98" s="5">
        <v>49005375000</v>
      </c>
      <c r="F98" s="5">
        <v>46057797000</v>
      </c>
      <c r="G98" s="5">
        <v>56349240000</v>
      </c>
      <c r="I98" s="5">
        <v>46057797000</v>
      </c>
      <c r="J98" s="5">
        <v>38429727000</v>
      </c>
      <c r="K98" s="5">
        <v>45267613000</v>
      </c>
      <c r="L98" s="5">
        <v>40718537000</v>
      </c>
      <c r="M98" s="5">
        <v>35983110000</v>
      </c>
      <c r="N98" s="5">
        <v>33365064000</v>
      </c>
      <c r="O98" s="5">
        <v>52917273000</v>
      </c>
      <c r="P98" s="5">
        <v>65324383000</v>
      </c>
      <c r="Q98" s="5">
        <v>47061244754</v>
      </c>
    </row>
    <row r="99" spans="3:17" ht="15.5" x14ac:dyDescent="0.35">
      <c r="C99" t="s">
        <v>121</v>
      </c>
      <c r="D99" s="5">
        <v>37839905000</v>
      </c>
      <c r="E99" s="5">
        <v>8624630000</v>
      </c>
      <c r="F99" s="5">
        <v>10153752000</v>
      </c>
      <c r="G99" s="5">
        <v>7139344000</v>
      </c>
      <c r="I99" s="5">
        <v>10153752000</v>
      </c>
      <c r="J99" s="5">
        <v>9710844000</v>
      </c>
      <c r="K99" s="5">
        <v>10847167000</v>
      </c>
      <c r="L99" s="5">
        <v>15797930000</v>
      </c>
      <c r="M99" s="5">
        <v>20639271000</v>
      </c>
      <c r="N99" s="5">
        <v>16766710000</v>
      </c>
      <c r="O99" s="5">
        <v>23712419000</v>
      </c>
      <c r="P99" s="5">
        <v>24440897000</v>
      </c>
      <c r="Q99" s="5">
        <v>48925997067</v>
      </c>
    </row>
    <row r="100" spans="3:17" ht="15.5" x14ac:dyDescent="0.35">
      <c r="C100" t="s">
        <v>233</v>
      </c>
      <c r="D100" s="5">
        <v>22964806000</v>
      </c>
      <c r="E100" s="5">
        <v>27507858000</v>
      </c>
      <c r="F100" s="5">
        <v>21389842000</v>
      </c>
      <c r="G100" s="5">
        <v>9977426000</v>
      </c>
      <c r="I100" s="5">
        <v>21389842000</v>
      </c>
      <c r="J100" s="5">
        <v>2451566000</v>
      </c>
      <c r="K100" s="5">
        <v>12540157000</v>
      </c>
      <c r="L100" s="5">
        <v>3361088000</v>
      </c>
      <c r="M100" s="5">
        <v>4868636000</v>
      </c>
      <c r="N100" s="5">
        <v>8072915000</v>
      </c>
      <c r="O100" s="5">
        <v>4605958000</v>
      </c>
      <c r="P100" s="5">
        <v>10827497000</v>
      </c>
      <c r="Q100" s="5">
        <v>15356121999</v>
      </c>
    </row>
    <row r="101" spans="3:17" ht="15.5" x14ac:dyDescent="0.35">
      <c r="C101" t="s">
        <v>120</v>
      </c>
      <c r="D101" s="5">
        <v>23340171000</v>
      </c>
      <c r="E101" s="5">
        <v>11980671000</v>
      </c>
      <c r="F101" s="5">
        <v>11181467000</v>
      </c>
      <c r="G101" s="5">
        <v>16560237000</v>
      </c>
      <c r="I101" s="5">
        <v>11181467000</v>
      </c>
      <c r="J101" s="5">
        <v>12854618000</v>
      </c>
      <c r="K101" s="5">
        <v>12365238000</v>
      </c>
      <c r="L101" s="5">
        <v>7750446000</v>
      </c>
      <c r="M101" s="5">
        <v>8110433000</v>
      </c>
      <c r="N101" s="5">
        <v>12618142000</v>
      </c>
      <c r="O101" s="5">
        <v>9373434000</v>
      </c>
      <c r="P101" s="5">
        <v>9061312000</v>
      </c>
      <c r="Q101" s="5">
        <v>15731003464</v>
      </c>
    </row>
    <row r="102" spans="3:17" ht="15.5" x14ac:dyDescent="0.35">
      <c r="C102" t="s">
        <v>285</v>
      </c>
    </row>
    <row r="103" spans="3:17" ht="15.5" x14ac:dyDescent="0.35">
      <c r="C103" t="s">
        <v>286</v>
      </c>
      <c r="J103" s="5">
        <v>591667000</v>
      </c>
      <c r="K103" s="5">
        <v>17591667000</v>
      </c>
      <c r="L103" s="5">
        <v>72041667000</v>
      </c>
      <c r="M103" s="5">
        <v>116285119000</v>
      </c>
      <c r="N103" s="5">
        <v>166649890000</v>
      </c>
      <c r="O103" s="5">
        <v>182309686000</v>
      </c>
      <c r="P103" s="5">
        <v>215934895000</v>
      </c>
    </row>
    <row r="104" spans="3:17" ht="15.5" x14ac:dyDescent="0.35">
      <c r="C104" t="s">
        <v>371</v>
      </c>
      <c r="Q104" s="5">
        <v>15510600</v>
      </c>
    </row>
    <row r="105" spans="3:17" ht="15.5" x14ac:dyDescent="0.35">
      <c r="C105" t="s">
        <v>288</v>
      </c>
      <c r="E105" s="5">
        <v>18267000</v>
      </c>
      <c r="F105" s="5">
        <v>13255445000</v>
      </c>
      <c r="G105" s="5">
        <v>130165128000</v>
      </c>
      <c r="I105" s="5">
        <v>13255445000</v>
      </c>
      <c r="J105" s="5">
        <v>429875237000</v>
      </c>
      <c r="K105" s="5">
        <v>507527892000</v>
      </c>
      <c r="L105" s="5">
        <v>440682050000</v>
      </c>
      <c r="M105" s="5">
        <v>499469220000</v>
      </c>
      <c r="N105" s="5">
        <v>563094566000</v>
      </c>
      <c r="O105" s="5">
        <v>376280220000</v>
      </c>
      <c r="P105" s="5">
        <v>346254743000</v>
      </c>
      <c r="Q105" s="5">
        <v>271583424861</v>
      </c>
    </row>
    <row r="106" spans="3:17" ht="15.5" x14ac:dyDescent="0.35">
      <c r="C106" t="s">
        <v>237</v>
      </c>
      <c r="D106" s="5">
        <v>72210917000</v>
      </c>
      <c r="E106" s="5">
        <v>70918310000</v>
      </c>
      <c r="F106" s="5">
        <v>69529415000</v>
      </c>
      <c r="G106" s="5">
        <v>71190155000</v>
      </c>
      <c r="I106" s="5">
        <v>69529415000</v>
      </c>
      <c r="J106" s="5">
        <v>69021297000</v>
      </c>
      <c r="K106" s="5">
        <v>80683863000</v>
      </c>
      <c r="L106" s="5">
        <v>131802580000</v>
      </c>
      <c r="M106" s="5">
        <v>209029813000</v>
      </c>
      <c r="N106" s="5">
        <v>255186176000</v>
      </c>
      <c r="O106" s="5">
        <v>223475886000</v>
      </c>
      <c r="P106" s="5">
        <v>249218330000</v>
      </c>
      <c r="Q106" s="5">
        <v>38890103202</v>
      </c>
    </row>
    <row r="107" spans="3:17" ht="15.5" x14ac:dyDescent="0.35">
      <c r="C107" t="s">
        <v>238</v>
      </c>
      <c r="D107" s="5">
        <v>72210917000</v>
      </c>
      <c r="E107" s="5">
        <v>70918310000</v>
      </c>
      <c r="F107" s="5">
        <v>69529415000</v>
      </c>
      <c r="G107" s="5">
        <v>71190155000</v>
      </c>
      <c r="I107" s="5">
        <v>69529415000</v>
      </c>
      <c r="J107" s="5">
        <v>69021297000</v>
      </c>
      <c r="K107" s="5">
        <v>80683863000</v>
      </c>
      <c r="L107" s="5">
        <v>131802580000</v>
      </c>
      <c r="M107" s="5">
        <v>209029813000</v>
      </c>
      <c r="N107" s="5">
        <v>255186176000</v>
      </c>
      <c r="O107" s="5">
        <v>223475886000</v>
      </c>
      <c r="P107" s="5">
        <v>249218330000</v>
      </c>
      <c r="Q107" s="5">
        <v>38890103202</v>
      </c>
    </row>
    <row r="108" spans="3:17" ht="15.5" x14ac:dyDescent="0.35">
      <c r="C108" t="s">
        <v>239</v>
      </c>
    </row>
    <row r="109" spans="3:17" ht="15.5" x14ac:dyDescent="0.35">
      <c r="C109" t="s">
        <v>290</v>
      </c>
      <c r="D109" s="5">
        <v>47716526000</v>
      </c>
      <c r="E109" s="5">
        <v>47661172000</v>
      </c>
      <c r="F109" s="5">
        <v>47407361000</v>
      </c>
      <c r="G109" s="5">
        <v>45308651000</v>
      </c>
      <c r="I109" s="5">
        <v>47407361000</v>
      </c>
      <c r="J109" s="5">
        <v>45457513000</v>
      </c>
      <c r="K109" s="5">
        <v>62414867000</v>
      </c>
      <c r="L109" s="5">
        <v>120281192000</v>
      </c>
      <c r="M109" s="5">
        <v>163286180000</v>
      </c>
      <c r="N109" s="5">
        <v>213993848000</v>
      </c>
      <c r="O109" s="5">
        <v>223475886000</v>
      </c>
      <c r="P109" s="5">
        <v>249218330000</v>
      </c>
      <c r="Q109" s="5">
        <v>38890103202</v>
      </c>
    </row>
    <row r="110" spans="3:17" ht="15.5" x14ac:dyDescent="0.35">
      <c r="C110" t="s">
        <v>240</v>
      </c>
      <c r="D110" s="5">
        <v>24473557000</v>
      </c>
      <c r="E110" s="5">
        <v>23173805000</v>
      </c>
      <c r="F110" s="5">
        <v>21976221000</v>
      </c>
      <c r="G110" s="5">
        <v>25673171000</v>
      </c>
      <c r="I110" s="5">
        <v>21976221000</v>
      </c>
      <c r="J110" s="5">
        <v>23167951000</v>
      </c>
      <c r="K110" s="5">
        <v>18268996000</v>
      </c>
      <c r="L110" s="5">
        <v>11521388000</v>
      </c>
      <c r="M110" s="5">
        <v>45743633000</v>
      </c>
      <c r="N110" s="5">
        <v>41192328000</v>
      </c>
    </row>
    <row r="111" spans="3:17" ht="15.5" x14ac:dyDescent="0.35">
      <c r="C111" t="s">
        <v>128</v>
      </c>
      <c r="D111" s="5">
        <v>219970192000</v>
      </c>
      <c r="E111" s="5">
        <v>168786604000</v>
      </c>
      <c r="F111" s="5">
        <v>172026179000</v>
      </c>
      <c r="G111" s="5">
        <v>293602181000</v>
      </c>
      <c r="I111" s="5">
        <v>172026179000</v>
      </c>
      <c r="J111" s="5">
        <v>578323545000</v>
      </c>
      <c r="K111" s="5">
        <v>669321468000</v>
      </c>
      <c r="L111" s="5">
        <v>640559699000</v>
      </c>
      <c r="M111" s="5">
        <v>781382414000</v>
      </c>
      <c r="N111" s="5">
        <v>889592205000</v>
      </c>
      <c r="O111" s="5">
        <v>691923883000</v>
      </c>
      <c r="P111" s="5">
        <v>705279760000</v>
      </c>
      <c r="Q111" s="5">
        <v>449318780930</v>
      </c>
    </row>
    <row r="112" spans="3:17" ht="15.5" x14ac:dyDescent="0.35">
      <c r="C112" t="s">
        <v>129</v>
      </c>
    </row>
    <row r="113" spans="2:17" ht="15.5" x14ac:dyDescent="0.35">
      <c r="C113" t="s">
        <v>130</v>
      </c>
      <c r="D113" s="5">
        <v>272403658000</v>
      </c>
      <c r="E113" s="5">
        <v>272403658000</v>
      </c>
      <c r="F113" s="5">
        <v>272403658000</v>
      </c>
      <c r="G113" s="5">
        <v>272403658000</v>
      </c>
      <c r="I113" s="5">
        <v>272403658000</v>
      </c>
      <c r="J113" s="5">
        <v>272403658000</v>
      </c>
      <c r="K113" s="5">
        <v>272403658000</v>
      </c>
      <c r="L113" s="5">
        <v>272403658000</v>
      </c>
      <c r="M113" s="5">
        <v>272403658000</v>
      </c>
      <c r="N113" s="5">
        <v>233488850000</v>
      </c>
      <c r="O113" s="5">
        <v>233488850000</v>
      </c>
      <c r="P113" s="5">
        <v>198388850000</v>
      </c>
      <c r="Q113" s="5">
        <v>198388849800</v>
      </c>
    </row>
    <row r="114" spans="2:17" ht="15.5" x14ac:dyDescent="0.35">
      <c r="C114" t="s">
        <v>131</v>
      </c>
      <c r="D114" s="5">
        <v>274038609000</v>
      </c>
      <c r="E114" s="5">
        <v>274038609000</v>
      </c>
      <c r="F114" s="5">
        <v>274038609000</v>
      </c>
      <c r="G114" s="5">
        <v>274038609000</v>
      </c>
      <c r="I114" s="5">
        <v>274038609000</v>
      </c>
      <c r="J114" s="5">
        <v>274038609000</v>
      </c>
      <c r="K114" s="5">
        <v>274038609000</v>
      </c>
      <c r="L114" s="5">
        <v>274038609000</v>
      </c>
      <c r="M114" s="5">
        <v>280704952000</v>
      </c>
      <c r="N114" s="5">
        <v>277731648000</v>
      </c>
      <c r="O114" s="5">
        <v>277731648000</v>
      </c>
      <c r="P114" s="5">
        <v>109251648000</v>
      </c>
      <c r="Q114" s="5">
        <v>116636091873</v>
      </c>
    </row>
    <row r="115" spans="2:17" ht="15.5" x14ac:dyDescent="0.35">
      <c r="C115" t="s">
        <v>132</v>
      </c>
      <c r="D115" s="5">
        <v>745083168000</v>
      </c>
      <c r="E115" s="5">
        <v>730572950000</v>
      </c>
      <c r="F115" s="5">
        <v>701855983000</v>
      </c>
      <c r="G115" s="5">
        <v>671214131000</v>
      </c>
      <c r="I115" s="5">
        <v>701855983000</v>
      </c>
      <c r="J115" s="5">
        <v>626400167000</v>
      </c>
      <c r="K115" s="5">
        <v>623447696000</v>
      </c>
      <c r="L115" s="5">
        <v>539934927000</v>
      </c>
      <c r="M115" s="5">
        <v>520481515000</v>
      </c>
      <c r="N115" s="5">
        <v>475727043000</v>
      </c>
      <c r="O115" s="5">
        <v>354002061000</v>
      </c>
      <c r="P115" s="5">
        <v>332109887000</v>
      </c>
      <c r="Q115" s="5">
        <v>420363197350</v>
      </c>
    </row>
    <row r="116" spans="2:17" ht="15.5" x14ac:dyDescent="0.35">
      <c r="C116" t="s">
        <v>133</v>
      </c>
      <c r="D116" s="5">
        <v>6250000000</v>
      </c>
      <c r="E116" s="5">
        <v>5250000000</v>
      </c>
      <c r="F116" s="5">
        <v>5250000000</v>
      </c>
      <c r="G116" s="5">
        <v>5250000000</v>
      </c>
      <c r="I116" s="5">
        <v>5250000000</v>
      </c>
      <c r="J116" s="5">
        <v>4250000000</v>
      </c>
      <c r="K116" s="5">
        <v>3250000000</v>
      </c>
      <c r="L116" s="5">
        <v>2250000000</v>
      </c>
      <c r="M116" s="5">
        <v>1250000000</v>
      </c>
      <c r="N116" s="5">
        <v>250000000</v>
      </c>
    </row>
    <row r="117" spans="2:17" ht="15.5" x14ac:dyDescent="0.35">
      <c r="C117" t="s">
        <v>134</v>
      </c>
      <c r="D117" s="5">
        <v>738833168000</v>
      </c>
      <c r="E117" s="5">
        <v>725322950000</v>
      </c>
      <c r="F117" s="5">
        <v>696605983000</v>
      </c>
      <c r="G117" s="5">
        <v>665964131000</v>
      </c>
      <c r="I117" s="5">
        <v>696605983000</v>
      </c>
      <c r="J117" s="5">
        <v>622150167000</v>
      </c>
      <c r="K117" s="5">
        <v>620197696000</v>
      </c>
      <c r="L117" s="5">
        <v>537684927000</v>
      </c>
      <c r="M117" s="5">
        <v>519231515000</v>
      </c>
      <c r="N117" s="5">
        <v>475477043000</v>
      </c>
    </row>
    <row r="118" spans="2:17" ht="15.5" x14ac:dyDescent="0.35">
      <c r="C118" t="s">
        <v>135</v>
      </c>
      <c r="D118" s="5">
        <v>745083168000</v>
      </c>
      <c r="E118" s="5">
        <v>730572950000</v>
      </c>
      <c r="F118" s="5">
        <v>701855983000</v>
      </c>
      <c r="G118" s="5">
        <v>671214131000</v>
      </c>
      <c r="I118" s="5">
        <v>701855983000</v>
      </c>
      <c r="J118" s="5">
        <v>626400167000</v>
      </c>
      <c r="K118" s="5">
        <v>623447696000</v>
      </c>
      <c r="L118" s="5">
        <v>539934927000</v>
      </c>
      <c r="M118" s="5">
        <v>520481515000</v>
      </c>
      <c r="N118" s="5">
        <v>475727043000</v>
      </c>
      <c r="O118" s="5">
        <v>354002061000</v>
      </c>
      <c r="P118" s="5">
        <v>332109887000</v>
      </c>
      <c r="Q118" s="5">
        <v>420363197350</v>
      </c>
    </row>
    <row r="119" spans="2:17" ht="15.5" x14ac:dyDescent="0.35">
      <c r="C119" t="s">
        <v>136</v>
      </c>
      <c r="D119" s="5">
        <v>210464287000</v>
      </c>
      <c r="E119" s="5">
        <v>210602308000</v>
      </c>
      <c r="F119" s="5">
        <v>204908865000</v>
      </c>
      <c r="G119" s="5">
        <v>198819052000</v>
      </c>
      <c r="I119" s="5">
        <v>204908865000</v>
      </c>
      <c r="J119" s="5">
        <v>190394981000</v>
      </c>
      <c r="K119" s="5">
        <v>189493592000</v>
      </c>
      <c r="L119" s="5">
        <v>181205478000</v>
      </c>
      <c r="M119" s="5">
        <v>218772880000</v>
      </c>
      <c r="N119" s="5">
        <v>184878418000</v>
      </c>
      <c r="O119" s="5">
        <v>147908577000</v>
      </c>
      <c r="P119" s="5">
        <v>147967454000</v>
      </c>
      <c r="Q119" s="5">
        <v>167880401241</v>
      </c>
    </row>
    <row r="120" spans="2:17" ht="15.5" x14ac:dyDescent="0.35">
      <c r="C120" t="s">
        <v>10</v>
      </c>
      <c r="D120" s="5">
        <v>1490525515000</v>
      </c>
      <c r="E120" s="5">
        <v>1476298606000</v>
      </c>
      <c r="F120" s="5">
        <v>1442033489000</v>
      </c>
      <c r="G120" s="5">
        <v>1407201436000</v>
      </c>
      <c r="I120" s="5">
        <v>1442033489000</v>
      </c>
      <c r="J120" s="5">
        <v>1354172177000</v>
      </c>
      <c r="K120" s="5">
        <v>1350607752000</v>
      </c>
      <c r="L120" s="5">
        <v>1255701386000</v>
      </c>
      <c r="M120" s="5">
        <v>1493834265000</v>
      </c>
      <c r="N120" s="5">
        <v>1389988509000</v>
      </c>
      <c r="O120" s="5">
        <v>1180788832000</v>
      </c>
      <c r="P120" s="5">
        <v>1162965839000</v>
      </c>
      <c r="Q120" s="5">
        <v>1068297894703</v>
      </c>
    </row>
    <row r="121" spans="2:17" ht="15.5" x14ac:dyDescent="0.35">
      <c r="C121" t="s">
        <v>137</v>
      </c>
      <c r="D121" s="5">
        <v>1710495707000</v>
      </c>
      <c r="E121" s="5">
        <v>1645085210000</v>
      </c>
      <c r="F121" s="5">
        <v>1614059668000</v>
      </c>
      <c r="G121" s="5">
        <v>1700803617000</v>
      </c>
      <c r="I121" s="5">
        <v>1614059668000</v>
      </c>
      <c r="J121" s="5">
        <v>1932495722000</v>
      </c>
      <c r="K121" s="5">
        <v>2019929220000</v>
      </c>
      <c r="L121" s="5">
        <v>1896261085000</v>
      </c>
      <c r="M121" s="5">
        <v>2275216679000</v>
      </c>
      <c r="N121" s="5">
        <v>2279580714000</v>
      </c>
      <c r="O121" s="5">
        <v>1872712715000</v>
      </c>
      <c r="P121" s="5">
        <v>1868245599000</v>
      </c>
      <c r="Q121" s="5">
        <v>1517616675633</v>
      </c>
    </row>
    <row r="122" spans="2:17" ht="15.5" x14ac:dyDescent="0.35">
      <c r="C122" t="s">
        <v>138</v>
      </c>
      <c r="D122" s="5">
        <v>2724036581</v>
      </c>
      <c r="E122" s="5">
        <v>2724036581</v>
      </c>
      <c r="F122" s="5">
        <v>2724036581</v>
      </c>
      <c r="G122" s="5">
        <v>2724036581</v>
      </c>
      <c r="I122" s="5">
        <v>2724036581</v>
      </c>
      <c r="J122" s="5">
        <v>2724036581</v>
      </c>
      <c r="K122" s="5">
        <v>2724036581</v>
      </c>
      <c r="L122" s="5">
        <v>2724036581</v>
      </c>
      <c r="M122" s="5">
        <v>2724036581</v>
      </c>
      <c r="N122" s="5">
        <v>2334888498</v>
      </c>
      <c r="O122" s="5">
        <v>2334888498</v>
      </c>
      <c r="P122" s="5">
        <v>1983888498</v>
      </c>
      <c r="Q122" s="5">
        <v>1983888498</v>
      </c>
    </row>
    <row r="124" spans="2:17" ht="15.5" x14ac:dyDescent="0.35">
      <c r="B124" t="s">
        <v>139</v>
      </c>
      <c r="C124" t="s">
        <v>140</v>
      </c>
      <c r="D124" s="5">
        <v>54137258000</v>
      </c>
      <c r="E124" s="5">
        <v>66836762000</v>
      </c>
      <c r="F124" s="5">
        <v>133238499000</v>
      </c>
      <c r="G124" s="5">
        <v>169845653000</v>
      </c>
      <c r="I124" s="5">
        <v>446870557000</v>
      </c>
      <c r="J124" s="5">
        <v>106512599000</v>
      </c>
      <c r="K124" s="5">
        <v>-41412855000</v>
      </c>
      <c r="L124" s="5">
        <v>127219093000</v>
      </c>
      <c r="M124" s="5">
        <v>90776248000</v>
      </c>
      <c r="N124" s="5">
        <v>-70614886000</v>
      </c>
      <c r="O124" s="5">
        <v>33521038000</v>
      </c>
      <c r="P124" s="5">
        <v>219820613000</v>
      </c>
      <c r="Q124" s="5">
        <v>125301664000</v>
      </c>
    </row>
    <row r="125" spans="2:17" ht="15.5" x14ac:dyDescent="0.35">
      <c r="C125" t="s">
        <v>292</v>
      </c>
      <c r="D125" s="5">
        <v>336290986000</v>
      </c>
      <c r="E125" s="5">
        <v>379398983000</v>
      </c>
      <c r="F125" s="5">
        <v>396134839000</v>
      </c>
      <c r="G125" s="5">
        <v>383647007000</v>
      </c>
      <c r="I125" s="5">
        <v>1401688811000</v>
      </c>
      <c r="J125" s="5">
        <v>1390662950000</v>
      </c>
      <c r="K125" s="5">
        <v>1442996134000</v>
      </c>
      <c r="L125" s="5">
        <v>1515710690000</v>
      </c>
      <c r="M125" s="5">
        <v>1634652042000</v>
      </c>
      <c r="N125" s="5">
        <v>1396983361000</v>
      </c>
      <c r="O125" s="5">
        <v>1132663368000</v>
      </c>
      <c r="P125" s="5">
        <v>1141875172000</v>
      </c>
      <c r="Q125" s="5">
        <v>1135268880000</v>
      </c>
    </row>
    <row r="126" spans="2:17" ht="15.5" x14ac:dyDescent="0.35">
      <c r="C126" t="s">
        <v>582</v>
      </c>
      <c r="D126" s="5">
        <v>-246995169000</v>
      </c>
      <c r="E126" s="5">
        <v>-328065189000</v>
      </c>
      <c r="F126" s="5">
        <v>-288704693000</v>
      </c>
      <c r="G126" s="5">
        <v>-275424973000</v>
      </c>
      <c r="I126" s="5">
        <v>-1018569239000</v>
      </c>
      <c r="J126" s="5">
        <v>-1241039390000</v>
      </c>
      <c r="K126" s="5">
        <v>-1405606778000</v>
      </c>
      <c r="L126" s="5">
        <v>-1327043811000</v>
      </c>
      <c r="M126" s="5">
        <v>-1488880244000</v>
      </c>
      <c r="N126" s="5">
        <v>-1385364078000</v>
      </c>
      <c r="O126" s="5">
        <v>-1001978394000</v>
      </c>
      <c r="P126" s="5">
        <v>-906908672000</v>
      </c>
      <c r="Q126" s="5">
        <v>-994694339000</v>
      </c>
    </row>
    <row r="127" spans="2:17" ht="15.5" x14ac:dyDescent="0.35">
      <c r="C127" t="s">
        <v>486</v>
      </c>
      <c r="J127" s="5">
        <v>39153000</v>
      </c>
      <c r="K127" s="5">
        <v>263213000</v>
      </c>
      <c r="L127" s="5">
        <v>350969000</v>
      </c>
      <c r="M127" s="5">
        <v>1866221000</v>
      </c>
      <c r="N127" s="5">
        <v>5415937000</v>
      </c>
      <c r="O127" s="5">
        <v>13981583000</v>
      </c>
    </row>
    <row r="128" spans="2:17" ht="15.5" x14ac:dyDescent="0.35">
      <c r="C128" t="s">
        <v>621</v>
      </c>
      <c r="D128" s="5">
        <v>-17416849000</v>
      </c>
      <c r="E128" s="5">
        <v>27471419000</v>
      </c>
      <c r="F128" s="5">
        <v>23440695000</v>
      </c>
      <c r="G128" s="5">
        <v>17798831000</v>
      </c>
      <c r="I128" s="5">
        <v>29009591000</v>
      </c>
      <c r="J128" s="5">
        <v>2763992000</v>
      </c>
      <c r="K128" s="5">
        <v>-945926000</v>
      </c>
      <c r="L128" s="5">
        <v>-9547957000</v>
      </c>
      <c r="M128" s="5">
        <v>15194463000</v>
      </c>
      <c r="N128" s="5">
        <v>-18913108000</v>
      </c>
      <c r="O128" s="5">
        <v>-30331414000</v>
      </c>
      <c r="P128" s="5">
        <v>38384053000</v>
      </c>
      <c r="Q128" s="5">
        <v>12776153000</v>
      </c>
    </row>
    <row r="129" spans="3:17" ht="15.5" x14ac:dyDescent="0.35">
      <c r="C129" t="s">
        <v>605</v>
      </c>
      <c r="D129" s="5">
        <v>-3530000</v>
      </c>
      <c r="E129" s="5">
        <v>-2209227000</v>
      </c>
      <c r="F129" s="5">
        <v>-777773000</v>
      </c>
      <c r="G129" s="5">
        <v>-4732932000</v>
      </c>
      <c r="I129" s="5">
        <v>-16748185000</v>
      </c>
      <c r="J129" s="5">
        <v>-29726670000</v>
      </c>
      <c r="K129" s="5">
        <v>-35927336000</v>
      </c>
      <c r="L129" s="5">
        <v>-37568429000</v>
      </c>
      <c r="M129" s="5">
        <v>-51703860000</v>
      </c>
      <c r="N129" s="5">
        <v>-37742685000</v>
      </c>
      <c r="O129" s="5">
        <v>-39799264000</v>
      </c>
      <c r="P129" s="5">
        <v>-24635729000</v>
      </c>
      <c r="Q129" s="5">
        <v>-16399578000</v>
      </c>
    </row>
    <row r="130" spans="3:17" ht="15.5" x14ac:dyDescent="0.35">
      <c r="C130" t="s">
        <v>622</v>
      </c>
      <c r="G130" s="5">
        <v>51127490000</v>
      </c>
      <c r="I130" s="5">
        <v>52645415000</v>
      </c>
      <c r="J130" s="5">
        <v>7634775000</v>
      </c>
      <c r="K130" s="5">
        <v>2178511000</v>
      </c>
      <c r="L130" s="5">
        <v>2045923000</v>
      </c>
      <c r="M130" s="5">
        <v>10352814000</v>
      </c>
      <c r="O130" s="5">
        <v>279711000</v>
      </c>
    </row>
    <row r="131" spans="3:17" ht="15.5" x14ac:dyDescent="0.35">
      <c r="C131" t="s">
        <v>623</v>
      </c>
      <c r="D131" s="5">
        <v>-18330824000</v>
      </c>
      <c r="E131" s="5">
        <v>-10054856000</v>
      </c>
      <c r="F131" s="5">
        <v>3039537000</v>
      </c>
      <c r="G131" s="5">
        <v>-2617527000</v>
      </c>
      <c r="I131" s="5">
        <v>-1446631000</v>
      </c>
      <c r="J131" s="5">
        <v>-24088039000</v>
      </c>
      <c r="K131" s="5">
        <v>-44476352000</v>
      </c>
      <c r="L131" s="5">
        <v>-16716822000</v>
      </c>
      <c r="M131" s="5">
        <v>-29285421000</v>
      </c>
      <c r="N131" s="5">
        <v>-25951055000</v>
      </c>
      <c r="O131" s="5">
        <v>-28172293000</v>
      </c>
      <c r="P131" s="5">
        <v>-32524948000</v>
      </c>
      <c r="Q131" s="5">
        <v>-19496993000</v>
      </c>
    </row>
    <row r="132" spans="3:17" ht="15.5" x14ac:dyDescent="0.35">
      <c r="C132" t="s">
        <v>149</v>
      </c>
      <c r="F132" s="5">
        <v>-130124253000</v>
      </c>
      <c r="G132" s="5">
        <v>-121534172000</v>
      </c>
      <c r="I132" s="5">
        <v>-432963155000</v>
      </c>
      <c r="J132" s="5">
        <v>-80248313000</v>
      </c>
      <c r="K132" s="5">
        <v>83075557000</v>
      </c>
      <c r="L132" s="5">
        <v>-109227796000</v>
      </c>
      <c r="M132" s="5">
        <v>-2449606000</v>
      </c>
      <c r="N132" s="5">
        <v>157489183000</v>
      </c>
      <c r="O132" s="5">
        <v>-42237365000</v>
      </c>
      <c r="P132" s="5">
        <v>289012396000</v>
      </c>
      <c r="Q132" s="5">
        <v>-5920793000</v>
      </c>
    </row>
    <row r="133" spans="3:17" ht="15.5" x14ac:dyDescent="0.35">
      <c r="C133" t="s">
        <v>150</v>
      </c>
      <c r="D133" s="5">
        <v>-12655485000</v>
      </c>
      <c r="E133" s="5">
        <v>-14741246000</v>
      </c>
      <c r="F133" s="5">
        <v>-5291533000</v>
      </c>
      <c r="G133" s="5">
        <v>10466426000</v>
      </c>
      <c r="I133" s="5">
        <v>-6136949000</v>
      </c>
      <c r="J133" s="5">
        <v>-52921939000</v>
      </c>
      <c r="K133" s="5">
        <v>50847259000</v>
      </c>
      <c r="L133" s="5">
        <v>-9637778000</v>
      </c>
      <c r="M133" s="5">
        <v>-154127244000</v>
      </c>
      <c r="N133" s="5">
        <v>-74351571000</v>
      </c>
      <c r="O133" s="5">
        <v>-88856003000</v>
      </c>
      <c r="P133" s="5">
        <v>-273291880000</v>
      </c>
      <c r="Q133" s="5">
        <v>-185142979123000</v>
      </c>
    </row>
    <row r="134" spans="3:17" ht="15.5" x14ac:dyDescent="0.35">
      <c r="C134" t="s">
        <v>624</v>
      </c>
      <c r="E134" s="5">
        <v>29095861000</v>
      </c>
      <c r="F134" s="5">
        <v>17431944000</v>
      </c>
      <c r="G134" s="5">
        <v>-1939971000</v>
      </c>
      <c r="I134" s="5">
        <v>17431944000</v>
      </c>
      <c r="J134" s="5">
        <v>-12250680000</v>
      </c>
      <c r="K134" s="5">
        <v>37066327000</v>
      </c>
      <c r="L134" s="5">
        <v>40297236000</v>
      </c>
      <c r="M134" s="5">
        <v>-16814262000</v>
      </c>
      <c r="N134" s="5">
        <v>28292526000</v>
      </c>
      <c r="O134" s="5">
        <v>68848026000</v>
      </c>
    </row>
    <row r="135" spans="3:17" ht="15.5" x14ac:dyDescent="0.35">
      <c r="C135" t="s">
        <v>158</v>
      </c>
      <c r="D135" s="5">
        <v>-12655485000</v>
      </c>
      <c r="E135" s="5">
        <v>-43838909000</v>
      </c>
      <c r="F135" s="5">
        <v>-9464916000</v>
      </c>
      <c r="G135" s="5">
        <v>-1140346000</v>
      </c>
      <c r="I135" s="5">
        <v>-23893575000</v>
      </c>
      <c r="J135" s="5">
        <v>-54351150000</v>
      </c>
      <c r="K135" s="5">
        <v>-49581497000</v>
      </c>
      <c r="L135" s="5">
        <v>-51144992000</v>
      </c>
      <c r="M135" s="5">
        <v>-139632382000</v>
      </c>
      <c r="N135" s="5">
        <v>-108278579000</v>
      </c>
      <c r="O135" s="5">
        <v>-172287885000</v>
      </c>
      <c r="P135" s="5">
        <v>-81000663000</v>
      </c>
      <c r="Q135" s="5">
        <v>-185078337719000</v>
      </c>
    </row>
    <row r="136" spans="3:17" ht="15.5" x14ac:dyDescent="0.35">
      <c r="C136" t="s">
        <v>625</v>
      </c>
      <c r="F136" s="5">
        <v>-13481143000</v>
      </c>
      <c r="G136" s="5">
        <v>13481143000</v>
      </c>
    </row>
    <row r="137" spans="3:17" ht="15.5" x14ac:dyDescent="0.35">
      <c r="C137" t="s">
        <v>626</v>
      </c>
    </row>
    <row r="138" spans="3:17" ht="15.5" x14ac:dyDescent="0.35">
      <c r="C138" t="s">
        <v>330</v>
      </c>
      <c r="P138" s="5">
        <v>-195928100000</v>
      </c>
      <c r="Q138" s="5">
        <v>-95000000000</v>
      </c>
    </row>
    <row r="139" spans="3:17" ht="15.5" x14ac:dyDescent="0.35">
      <c r="C139" t="s">
        <v>627</v>
      </c>
      <c r="E139" s="5">
        <v>1802000</v>
      </c>
      <c r="F139" s="5">
        <v>222582000</v>
      </c>
      <c r="G139" s="5">
        <v>65600000</v>
      </c>
      <c r="I139" s="5">
        <v>324682000</v>
      </c>
      <c r="J139" s="5">
        <v>13640738000</v>
      </c>
      <c r="K139" s="5">
        <v>63099216000</v>
      </c>
      <c r="L139" s="5">
        <v>859009000</v>
      </c>
      <c r="M139" s="5">
        <v>453179000</v>
      </c>
      <c r="N139" s="5">
        <v>218545000</v>
      </c>
      <c r="O139" s="5">
        <v>602273000</v>
      </c>
      <c r="P139" s="5">
        <v>3636883000</v>
      </c>
      <c r="Q139" s="5">
        <v>1535927000</v>
      </c>
    </row>
    <row r="140" spans="3:17" ht="15.5" x14ac:dyDescent="0.35">
      <c r="C140" t="s">
        <v>494</v>
      </c>
      <c r="Q140" s="5">
        <v>23822669000</v>
      </c>
    </row>
    <row r="141" spans="3:17" ht="15.5" x14ac:dyDescent="0.35">
      <c r="C141" t="s">
        <v>484</v>
      </c>
      <c r="Q141" s="5">
        <v>5000000000</v>
      </c>
    </row>
    <row r="142" spans="3:17" ht="15.5" x14ac:dyDescent="0.35">
      <c r="C142" t="s">
        <v>628</v>
      </c>
    </row>
    <row r="143" spans="3:17" ht="15.5" x14ac:dyDescent="0.35">
      <c r="C143" t="s">
        <v>161</v>
      </c>
      <c r="F143" s="5">
        <v>-130124253000</v>
      </c>
      <c r="G143" s="5">
        <v>-121534172000</v>
      </c>
      <c r="I143" s="5">
        <v>-432963155000</v>
      </c>
      <c r="J143" s="5">
        <v>-80248313000</v>
      </c>
      <c r="K143" s="5">
        <v>83075557000</v>
      </c>
      <c r="L143" s="5">
        <v>-109227796000</v>
      </c>
      <c r="M143" s="5">
        <v>-2449606000</v>
      </c>
      <c r="N143" s="5">
        <v>157489183000</v>
      </c>
      <c r="O143" s="5">
        <v>-42237365000</v>
      </c>
      <c r="P143" s="5">
        <v>289012396000</v>
      </c>
      <c r="Q143" s="5">
        <v>-5920793000</v>
      </c>
    </row>
    <row r="144" spans="3:17" ht="15.5" x14ac:dyDescent="0.35">
      <c r="C144" t="s">
        <v>274</v>
      </c>
      <c r="M144" s="5">
        <v>65000000000</v>
      </c>
    </row>
    <row r="145" spans="3:17" ht="15.5" x14ac:dyDescent="0.35">
      <c r="C145" t="s">
        <v>629</v>
      </c>
      <c r="D145" s="5">
        <v>-134163766000</v>
      </c>
      <c r="E145" s="5">
        <v>67081883000</v>
      </c>
      <c r="F145" s="5">
        <v>35779948000</v>
      </c>
      <c r="G145" s="5">
        <v>1335904411000</v>
      </c>
      <c r="I145" s="5">
        <v>790745520000</v>
      </c>
      <c r="J145" s="5">
        <v>1153343706000</v>
      </c>
      <c r="K145" s="5">
        <v>1149755901000</v>
      </c>
      <c r="L145" s="5">
        <v>632600632000</v>
      </c>
      <c r="M145" s="5">
        <v>812039588000</v>
      </c>
    </row>
    <row r="146" spans="3:17" ht="15.5" x14ac:dyDescent="0.35">
      <c r="C146" t="s">
        <v>630</v>
      </c>
      <c r="D146" s="5">
        <v>134163766000</v>
      </c>
      <c r="E146" s="5">
        <v>-67081883000</v>
      </c>
      <c r="F146" s="5">
        <v>-161062535000</v>
      </c>
      <c r="G146" s="5">
        <v>-1453188583000</v>
      </c>
      <c r="I146" s="5">
        <v>-1203515071000</v>
      </c>
      <c r="J146" s="5">
        <v>-1202877751000</v>
      </c>
      <c r="K146" s="5">
        <v>-1001813453000</v>
      </c>
      <c r="L146" s="5">
        <v>-669940194000</v>
      </c>
      <c r="M146" s="5">
        <v>-827427590000</v>
      </c>
    </row>
    <row r="147" spans="3:17" ht="15.5" x14ac:dyDescent="0.35">
      <c r="C147" t="s">
        <v>631</v>
      </c>
      <c r="K147" s="5">
        <v>37425000000</v>
      </c>
      <c r="L147" s="5">
        <v>85000000000</v>
      </c>
    </row>
    <row r="148" spans="3:17" ht="15.5" x14ac:dyDescent="0.35">
      <c r="C148" t="s">
        <v>632</v>
      </c>
    </row>
    <row r="149" spans="3:17" ht="15.5" x14ac:dyDescent="0.35">
      <c r="C149" t="s">
        <v>633</v>
      </c>
      <c r="P149" s="5">
        <v>203580000000</v>
      </c>
      <c r="Q149" s="5">
        <v>4758000000</v>
      </c>
    </row>
    <row r="150" spans="3:17" ht="15.5" x14ac:dyDescent="0.35">
      <c r="C150" t="s">
        <v>167</v>
      </c>
      <c r="N150" s="5">
        <v>-41913000</v>
      </c>
      <c r="O150" s="5">
        <v>-1364198000</v>
      </c>
      <c r="P150" s="5">
        <v>-848255000</v>
      </c>
      <c r="Q150" s="5">
        <v>-1068383000</v>
      </c>
    </row>
    <row r="151" spans="3:17" ht="15.5" x14ac:dyDescent="0.35">
      <c r="C151" t="s">
        <v>634</v>
      </c>
      <c r="N151" s="5">
        <v>167462187000</v>
      </c>
      <c r="O151" s="5">
        <v>31573560000</v>
      </c>
    </row>
    <row r="152" spans="3:17" ht="15.5" x14ac:dyDescent="0.35">
      <c r="C152" t="s">
        <v>635</v>
      </c>
    </row>
    <row r="153" spans="3:17" ht="15.5" x14ac:dyDescent="0.35">
      <c r="C153" t="s">
        <v>358</v>
      </c>
      <c r="N153" s="5">
        <v>39205776000</v>
      </c>
      <c r="O153" s="5">
        <v>17857573000</v>
      </c>
      <c r="P153" s="5">
        <v>2074840802000</v>
      </c>
      <c r="Q153" s="5">
        <v>1702825642000</v>
      </c>
    </row>
    <row r="154" spans="3:17" ht="15.5" x14ac:dyDescent="0.35">
      <c r="C154" t="s">
        <v>313</v>
      </c>
      <c r="F154" s="5">
        <v>-4841667000</v>
      </c>
      <c r="G154" s="5">
        <v>-4250000000</v>
      </c>
      <c r="I154" s="5">
        <v>-17591667000</v>
      </c>
      <c r="J154" s="5">
        <v>-17000000000</v>
      </c>
      <c r="K154" s="5">
        <v>-99375000000</v>
      </c>
      <c r="L154" s="5">
        <v>-155915937000</v>
      </c>
      <c r="M154" s="5">
        <v>-50139285000</v>
      </c>
      <c r="N154" s="5">
        <v>-35471500000</v>
      </c>
      <c r="O154" s="5">
        <v>-51666667000</v>
      </c>
      <c r="P154" s="5">
        <v>-1785073445000</v>
      </c>
      <c r="Q154" s="5">
        <v>-1621696281000</v>
      </c>
    </row>
    <row r="155" spans="3:17" ht="15.5" x14ac:dyDescent="0.35">
      <c r="C155" t="s">
        <v>162</v>
      </c>
      <c r="J155" s="5">
        <v>-9997214000</v>
      </c>
      <c r="N155" s="5">
        <v>-13425609000</v>
      </c>
      <c r="O155" s="5">
        <v>-38637633000</v>
      </c>
      <c r="P155" s="5">
        <v>-203486706000</v>
      </c>
      <c r="Q155" s="5">
        <v>-90739771000</v>
      </c>
    </row>
    <row r="156" spans="3:17" ht="15.5" x14ac:dyDescent="0.35">
      <c r="C156" t="s">
        <v>636</v>
      </c>
      <c r="F156" s="5">
        <v>1000</v>
      </c>
      <c r="I156" s="5">
        <v>-2601937000</v>
      </c>
      <c r="J156" s="5">
        <v>-3717054000</v>
      </c>
      <c r="K156" s="5">
        <v>-2916891000</v>
      </c>
      <c r="L156" s="5">
        <v>-972297000</v>
      </c>
      <c r="M156" s="5">
        <v>-1922319000</v>
      </c>
      <c r="N156" s="5">
        <v>-239758000</v>
      </c>
    </row>
    <row r="157" spans="3:17" ht="15.5" x14ac:dyDescent="0.35">
      <c r="C157" t="s">
        <v>173</v>
      </c>
      <c r="D157" s="5">
        <v>41481773000</v>
      </c>
      <c r="E157" s="5">
        <v>52095516000</v>
      </c>
      <c r="F157" s="5">
        <v>-2177287000</v>
      </c>
      <c r="G157" s="5">
        <v>58777907000</v>
      </c>
      <c r="I157" s="5">
        <v>7770453000</v>
      </c>
      <c r="J157" s="5">
        <v>-26657653000</v>
      </c>
      <c r="K157" s="5">
        <v>92509961000</v>
      </c>
      <c r="L157" s="5">
        <v>8353519000</v>
      </c>
      <c r="M157" s="5">
        <v>-65800602000</v>
      </c>
      <c r="N157" s="5">
        <v>12522726000</v>
      </c>
      <c r="O157" s="5">
        <v>-97572330000</v>
      </c>
      <c r="P157" s="5">
        <v>235541129000</v>
      </c>
      <c r="Q157" s="5">
        <v>-185023598252000</v>
      </c>
    </row>
    <row r="158" spans="3:17" ht="15.5" x14ac:dyDescent="0.35">
      <c r="C158" t="s">
        <v>176</v>
      </c>
      <c r="E158" s="5">
        <v>55548374000</v>
      </c>
      <c r="I158" s="5">
        <v>47777921000</v>
      </c>
      <c r="J158" s="5">
        <v>39234291000</v>
      </c>
      <c r="K158" s="5">
        <v>-48506017000</v>
      </c>
      <c r="L158" s="5">
        <v>-58423031000</v>
      </c>
      <c r="M158" s="5">
        <v>-81109819000</v>
      </c>
      <c r="N158" s="5">
        <v>82780113000</v>
      </c>
      <c r="O158" s="5">
        <v>116343137000</v>
      </c>
      <c r="P158" s="5">
        <v>164056208000</v>
      </c>
      <c r="Q158" s="5">
        <v>190317404000</v>
      </c>
    </row>
    <row r="159" spans="3:17" ht="15.5" x14ac:dyDescent="0.35">
      <c r="C159" t="s">
        <v>174</v>
      </c>
    </row>
    <row r="160" spans="3:17" ht="15.5" x14ac:dyDescent="0.35">
      <c r="C160" t="s">
        <v>177</v>
      </c>
      <c r="D160" s="5">
        <v>41481773000</v>
      </c>
      <c r="E160" s="5">
        <v>107643890000</v>
      </c>
      <c r="F160" s="5">
        <v>-2177287000</v>
      </c>
      <c r="G160" s="5">
        <v>58777907000</v>
      </c>
      <c r="I160" s="5">
        <v>55548374000</v>
      </c>
      <c r="J160" s="5">
        <v>12576638000</v>
      </c>
      <c r="K160" s="5">
        <v>44003944000</v>
      </c>
      <c r="L160" s="5">
        <v>-50069512000</v>
      </c>
      <c r="M160" s="5">
        <v>-146910421000</v>
      </c>
      <c r="N160" s="5">
        <v>95302839000</v>
      </c>
      <c r="O160" s="5">
        <v>18770807000</v>
      </c>
      <c r="P160" s="5">
        <v>399597337000</v>
      </c>
      <c r="Q160" s="5">
        <v>-184833280848000</v>
      </c>
    </row>
    <row r="162" spans="2:17" ht="15.5" x14ac:dyDescent="0.35">
      <c r="B162" t="s">
        <v>178</v>
      </c>
      <c r="C162" t="s">
        <v>12</v>
      </c>
      <c r="D162" s="5">
        <v>2720000000</v>
      </c>
      <c r="E162" s="5">
        <v>2720000000</v>
      </c>
      <c r="F162" s="5">
        <v>2720000000</v>
      </c>
      <c r="G162" s="5">
        <v>2720000000</v>
      </c>
      <c r="I162" s="5">
        <v>2720000000</v>
      </c>
      <c r="J162" s="5">
        <v>2720000000</v>
      </c>
      <c r="K162" s="5">
        <v>2720000000</v>
      </c>
      <c r="L162" s="5">
        <v>2720000000</v>
      </c>
      <c r="M162" s="5">
        <v>2720000000</v>
      </c>
      <c r="N162" s="5">
        <v>2330000000</v>
      </c>
      <c r="O162" s="5">
        <v>2330000000</v>
      </c>
      <c r="P162" s="5">
        <v>1980000000</v>
      </c>
      <c r="Q162" s="5">
        <v>1980000000</v>
      </c>
    </row>
    <row r="163" spans="2:17" ht="15.5" x14ac:dyDescent="0.35">
      <c r="C163" t="s">
        <v>179</v>
      </c>
      <c r="D163" s="6">
        <v>12.67</v>
      </c>
      <c r="E163" s="6">
        <v>10.54</v>
      </c>
      <c r="F163" s="6">
        <v>11.25</v>
      </c>
      <c r="G163" s="6">
        <v>9.16</v>
      </c>
    </row>
    <row r="164" spans="2:17" ht="15.5" x14ac:dyDescent="0.35">
      <c r="C164" t="s">
        <v>180</v>
      </c>
      <c r="D164" s="6">
        <v>18.78</v>
      </c>
      <c r="E164" s="6">
        <v>25.24</v>
      </c>
      <c r="F164" s="6">
        <v>27.2</v>
      </c>
      <c r="G164" s="6">
        <v>23.8</v>
      </c>
    </row>
    <row r="165" spans="2:17" ht="15.5" x14ac:dyDescent="0.35">
      <c r="C165" t="s">
        <v>64</v>
      </c>
      <c r="D165" s="6">
        <v>1.58</v>
      </c>
      <c r="E165" s="6">
        <v>2.27</v>
      </c>
      <c r="F165" s="6">
        <v>2.0099999999999998</v>
      </c>
      <c r="G165" s="6">
        <v>1.63</v>
      </c>
    </row>
    <row r="166" spans="2:17" ht="15.5" x14ac:dyDescent="0.35">
      <c r="C166" t="s">
        <v>181</v>
      </c>
      <c r="D166" s="6">
        <v>66180000000.000008</v>
      </c>
      <c r="E166" s="5">
        <v>56080000000</v>
      </c>
      <c r="F166" s="5">
        <v>54200000000</v>
      </c>
      <c r="G166" s="5">
        <v>47110000000</v>
      </c>
    </row>
    <row r="167" spans="2:17" ht="15.5" x14ac:dyDescent="0.35">
      <c r="C167" t="s">
        <v>182</v>
      </c>
      <c r="D167" s="6">
        <v>2.0199999999999999E-2</v>
      </c>
      <c r="E167" s="6">
        <v>1.7500000000000002E-2</v>
      </c>
      <c r="F167" s="6">
        <v>1.9E-2</v>
      </c>
      <c r="G167" s="6">
        <v>1.47E-2</v>
      </c>
    </row>
    <row r="168" spans="2:17" ht="15.5" x14ac:dyDescent="0.35">
      <c r="C168" t="s">
        <v>183</v>
      </c>
      <c r="D168" s="6">
        <v>2.7000000000000003E-2</v>
      </c>
      <c r="E168" s="6">
        <v>2.2700000000000001E-2</v>
      </c>
      <c r="F168" s="6">
        <v>2.4799999999999999E-2</v>
      </c>
      <c r="G168" s="6">
        <v>2.06E-2</v>
      </c>
    </row>
    <row r="169" spans="2:17" ht="15.5" x14ac:dyDescent="0.35">
      <c r="C169" t="s">
        <v>184</v>
      </c>
      <c r="D169" s="6">
        <v>3.4200000000000001E-2</v>
      </c>
      <c r="E169" s="6">
        <v>2.8199999999999999E-2</v>
      </c>
      <c r="F169" s="6">
        <v>2.8799999999999999E-2</v>
      </c>
      <c r="G169" s="6">
        <v>2.5600000000000001E-2</v>
      </c>
    </row>
    <row r="170" spans="2:17" ht="15.5" x14ac:dyDescent="0.35">
      <c r="C170" t="s">
        <v>185</v>
      </c>
      <c r="D170" s="6">
        <v>136.78</v>
      </c>
      <c r="E170" s="6">
        <v>75.5</v>
      </c>
      <c r="F170" s="6">
        <v>53.96</v>
      </c>
      <c r="G170" s="6">
        <v>14.2</v>
      </c>
    </row>
    <row r="171" spans="2:17" ht="15.5" x14ac:dyDescent="0.35">
      <c r="C171" t="s">
        <v>186</v>
      </c>
      <c r="D171" s="5">
        <v>1491000000000</v>
      </c>
      <c r="E171" s="5">
        <v>1476000000000</v>
      </c>
      <c r="F171" s="5">
        <v>1442000000000</v>
      </c>
      <c r="G171" s="5">
        <v>1407000000000</v>
      </c>
    </row>
    <row r="172" spans="2:17" ht="15.5" x14ac:dyDescent="0.35">
      <c r="C172" t="s">
        <v>187</v>
      </c>
      <c r="D172" s="6">
        <v>0.51</v>
      </c>
      <c r="E172" s="6">
        <v>0.56999999999999995</v>
      </c>
      <c r="F172" s="6">
        <v>0.67</v>
      </c>
      <c r="G172" s="6">
        <v>0.49</v>
      </c>
    </row>
    <row r="173" spans="2:17" ht="15.5" x14ac:dyDescent="0.35">
      <c r="C173" t="s">
        <v>188</v>
      </c>
      <c r="D173" s="6">
        <v>469.91</v>
      </c>
      <c r="E173" s="6">
        <v>464.64</v>
      </c>
      <c r="F173" s="6">
        <v>454.15</v>
      </c>
      <c r="G173" s="6">
        <v>443.6</v>
      </c>
    </row>
    <row r="174" spans="2:17" ht="15.5" x14ac:dyDescent="0.35">
      <c r="C174" t="s">
        <v>189</v>
      </c>
      <c r="D174" s="6">
        <v>0.51</v>
      </c>
      <c r="E174" s="6">
        <v>0.56999999999999995</v>
      </c>
      <c r="F174" s="6">
        <v>0.67</v>
      </c>
      <c r="G174" s="6">
        <v>0.49</v>
      </c>
    </row>
    <row r="175" spans="2:17" ht="15.5" x14ac:dyDescent="0.35">
      <c r="C175" t="s">
        <v>190</v>
      </c>
      <c r="D175" s="6">
        <v>469.91</v>
      </c>
      <c r="E175" s="6">
        <v>464.64</v>
      </c>
      <c r="F175" s="6">
        <v>454.15</v>
      </c>
      <c r="G175" s="6">
        <v>443.6</v>
      </c>
    </row>
    <row r="176" spans="2:17" ht="15.5" x14ac:dyDescent="0.35">
      <c r="C176" t="s">
        <v>191</v>
      </c>
      <c r="E176" s="5">
        <v>0</v>
      </c>
      <c r="F176" s="5">
        <v>13000000000</v>
      </c>
      <c r="G176" s="5">
        <v>130000000000</v>
      </c>
    </row>
    <row r="177" spans="3:17" ht="15.5" x14ac:dyDescent="0.35">
      <c r="C177" t="s">
        <v>192</v>
      </c>
    </row>
    <row r="178" spans="3:17" ht="15.5" x14ac:dyDescent="0.35">
      <c r="C178" t="s">
        <v>193</v>
      </c>
      <c r="D178" s="5">
        <v>1280000000000</v>
      </c>
      <c r="E178" s="5">
        <v>1266000000000</v>
      </c>
      <c r="F178" s="5">
        <v>1237000000000</v>
      </c>
      <c r="G178" s="5">
        <v>1208000000000</v>
      </c>
    </row>
    <row r="179" spans="3:17" ht="15.5" x14ac:dyDescent="0.35">
      <c r="C179" t="s">
        <v>24</v>
      </c>
      <c r="E179" s="5">
        <v>0</v>
      </c>
      <c r="F179" s="5">
        <v>13000000000</v>
      </c>
      <c r="G179" s="5">
        <v>130000000000</v>
      </c>
    </row>
    <row r="180" spans="3:17" ht="15.5" x14ac:dyDescent="0.35">
      <c r="C180" t="s">
        <v>21</v>
      </c>
      <c r="D180" s="5">
        <v>-149000000000</v>
      </c>
      <c r="E180" s="5">
        <v>-108000000000</v>
      </c>
      <c r="F180" s="5">
        <v>-56000000000</v>
      </c>
      <c r="G180" s="5">
        <v>84000000000</v>
      </c>
    </row>
    <row r="181" spans="3:17" ht="15.5" x14ac:dyDescent="0.35">
      <c r="C181" t="s">
        <v>194</v>
      </c>
      <c r="D181" s="5">
        <v>766000000000</v>
      </c>
      <c r="E181" s="5">
        <v>746000000000</v>
      </c>
      <c r="F181" s="5">
        <v>703000000000</v>
      </c>
      <c r="G181" s="5">
        <v>637000000000</v>
      </c>
    </row>
    <row r="182" spans="3:17" ht="15.5" x14ac:dyDescent="0.35">
      <c r="C182" t="s">
        <v>195</v>
      </c>
      <c r="D182" s="5">
        <v>54000000000</v>
      </c>
      <c r="E182" s="5">
        <v>67000000000</v>
      </c>
      <c r="F182" s="5">
        <v>133000000000</v>
      </c>
      <c r="G182" s="5">
        <v>170000000000</v>
      </c>
    </row>
    <row r="183" spans="3:17" ht="15.5" x14ac:dyDescent="0.35">
      <c r="C183" t="s">
        <v>196</v>
      </c>
      <c r="D183" s="5">
        <v>-13000000000</v>
      </c>
      <c r="E183" s="5">
        <v>-44000000000</v>
      </c>
      <c r="F183" s="5">
        <v>-9000000000</v>
      </c>
      <c r="G183" s="5">
        <v>-1000000000</v>
      </c>
    </row>
    <row r="184" spans="3:17" ht="15.5" x14ac:dyDescent="0.35">
      <c r="C184" t="s">
        <v>13</v>
      </c>
      <c r="D184" s="5">
        <v>41000000000</v>
      </c>
      <c r="E184" s="5">
        <v>23000000000</v>
      </c>
      <c r="F184" s="5">
        <v>124000000000</v>
      </c>
      <c r="G184" s="5">
        <v>169000000000</v>
      </c>
    </row>
    <row r="185" spans="3:17" ht="15.5" x14ac:dyDescent="0.35">
      <c r="C185" t="s">
        <v>16</v>
      </c>
      <c r="D185" s="6">
        <v>15.23</v>
      </c>
      <c r="E185" s="6">
        <v>8.44</v>
      </c>
      <c r="F185" s="6">
        <v>45.44</v>
      </c>
      <c r="G185" s="6">
        <v>61.93</v>
      </c>
    </row>
    <row r="186" spans="3:17" ht="15.5" x14ac:dyDescent="0.35">
      <c r="C186" t="s">
        <v>49</v>
      </c>
      <c r="I186" s="6">
        <v>27.7</v>
      </c>
      <c r="J186" s="6">
        <v>4.75</v>
      </c>
      <c r="K186" s="6">
        <v>30.66</v>
      </c>
      <c r="L186" s="6">
        <v>8.27</v>
      </c>
      <c r="M186" s="6">
        <v>10.97</v>
      </c>
      <c r="N186" s="6">
        <v>28.31</v>
      </c>
      <c r="O186" s="6">
        <v>21.48</v>
      </c>
      <c r="P186" s="6">
        <v>39.159999999999997</v>
      </c>
      <c r="Q186" s="6">
        <v>37.36</v>
      </c>
    </row>
    <row r="187" spans="3:17" ht="15.5" x14ac:dyDescent="0.35">
      <c r="C187" t="s">
        <v>63</v>
      </c>
      <c r="I187" s="6">
        <v>11.05</v>
      </c>
      <c r="J187" s="6">
        <v>45.05</v>
      </c>
      <c r="K187" s="6">
        <v>12.26</v>
      </c>
      <c r="L187" s="6">
        <v>25.15</v>
      </c>
      <c r="M187" s="6">
        <v>39.020000000000003</v>
      </c>
      <c r="N187" s="6">
        <v>30.06</v>
      </c>
      <c r="O187" s="6">
        <v>43.3</v>
      </c>
      <c r="P187" s="6">
        <v>28.09</v>
      </c>
      <c r="Q187" s="5">
        <v>0</v>
      </c>
    </row>
    <row r="188" spans="3:17" ht="15.5" x14ac:dyDescent="0.35">
      <c r="C188" t="s">
        <v>66</v>
      </c>
      <c r="I188" s="6">
        <v>0.56000000000000005</v>
      </c>
      <c r="J188" s="6">
        <v>0.43</v>
      </c>
      <c r="K188" s="6">
        <v>0.71</v>
      </c>
      <c r="L188" s="6">
        <v>0.37</v>
      </c>
      <c r="M188" s="6">
        <v>0.72</v>
      </c>
      <c r="N188" s="6">
        <v>1.35</v>
      </c>
      <c r="O188" s="6">
        <v>1.93</v>
      </c>
      <c r="P188" s="6">
        <v>1.83</v>
      </c>
      <c r="Q188" s="5">
        <v>0</v>
      </c>
    </row>
    <row r="189" spans="3:17" ht="15.5" x14ac:dyDescent="0.35">
      <c r="C189" t="s">
        <v>197</v>
      </c>
      <c r="I189" s="5">
        <v>169490000000</v>
      </c>
      <c r="J189" s="5">
        <v>92200000000</v>
      </c>
      <c r="K189" s="5">
        <v>144590000000</v>
      </c>
      <c r="L189" s="5">
        <v>104940000000</v>
      </c>
      <c r="M189" s="5">
        <v>160650000000</v>
      </c>
      <c r="N189" s="5">
        <v>171340000000</v>
      </c>
      <c r="O189" s="5">
        <v>154990000000</v>
      </c>
      <c r="P189" s="5">
        <v>193170000000</v>
      </c>
    </row>
    <row r="190" spans="3:17" ht="15.5" x14ac:dyDescent="0.35">
      <c r="C190" t="s">
        <v>198</v>
      </c>
      <c r="I190" s="6">
        <v>4.6699999999999998E-2</v>
      </c>
      <c r="J190" s="6">
        <v>6.7000000000000002E-3</v>
      </c>
      <c r="K190" s="6">
        <v>4.1299999999999996E-2</v>
      </c>
      <c r="L190" s="6">
        <v>1.1899999999999999E-2</v>
      </c>
      <c r="M190" s="6">
        <v>1.3100000000000001E-2</v>
      </c>
      <c r="N190" s="6">
        <v>2.8999999999999998E-2</v>
      </c>
      <c r="O190" s="6">
        <v>2.6800000000000001E-2</v>
      </c>
      <c r="P190" s="6">
        <v>4.1599999999999998E-2</v>
      </c>
      <c r="Q190" s="6">
        <v>4.8799999999999996E-2</v>
      </c>
    </row>
    <row r="191" spans="3:17" ht="15.5" x14ac:dyDescent="0.35">
      <c r="C191" t="s">
        <v>199</v>
      </c>
      <c r="I191" s="6">
        <v>6.0999999999999999E-2</v>
      </c>
      <c r="J191" s="6">
        <v>1.11E-2</v>
      </c>
      <c r="K191" s="6">
        <v>7.1900000000000006E-2</v>
      </c>
      <c r="L191" s="6">
        <v>2.1000000000000001E-2</v>
      </c>
      <c r="M191" s="6">
        <v>2.3399999999999997E-2</v>
      </c>
      <c r="N191" s="6">
        <v>5.4800000000000001E-2</v>
      </c>
      <c r="O191" s="6">
        <v>4.8499999999999995E-2</v>
      </c>
      <c r="P191" s="6">
        <v>7.6499999999999999E-2</v>
      </c>
      <c r="Q191" s="6">
        <v>8.2299999999999998E-2</v>
      </c>
    </row>
    <row r="192" spans="3:17" ht="15.5" x14ac:dyDescent="0.35">
      <c r="C192" t="s">
        <v>200</v>
      </c>
      <c r="I192" s="6">
        <v>8.8699999999999987E-2</v>
      </c>
      <c r="J192" s="6">
        <v>3.95E-2</v>
      </c>
      <c r="K192" s="6">
        <v>7.9500000000000001E-2</v>
      </c>
      <c r="L192" s="6">
        <v>4.7599999999999996E-2</v>
      </c>
      <c r="M192" s="6">
        <v>6.5000000000000002E-2</v>
      </c>
      <c r="N192" s="6">
        <v>9.06E-2</v>
      </c>
      <c r="O192" s="6">
        <v>7.5499999999999998E-2</v>
      </c>
      <c r="P192" s="6">
        <v>0.11900000000000001</v>
      </c>
      <c r="Q192" s="6">
        <v>0.21870000000000001</v>
      </c>
    </row>
    <row r="193" spans="3:17" ht="15.5" x14ac:dyDescent="0.35">
      <c r="C193" t="s">
        <v>201</v>
      </c>
      <c r="I193" s="6">
        <v>7.97</v>
      </c>
      <c r="J193" s="6">
        <v>1.64</v>
      </c>
      <c r="K193" s="6">
        <v>2.77</v>
      </c>
      <c r="L193" s="6">
        <v>1.79</v>
      </c>
      <c r="M193" s="5">
        <v>2</v>
      </c>
      <c r="N193" s="6">
        <v>3.33</v>
      </c>
      <c r="O193" s="6">
        <v>2.34</v>
      </c>
      <c r="P193" s="6">
        <v>5.91</v>
      </c>
      <c r="Q193" s="6">
        <v>7.38</v>
      </c>
    </row>
    <row r="194" spans="3:17" ht="15.5" x14ac:dyDescent="0.35">
      <c r="C194" t="s">
        <v>60</v>
      </c>
      <c r="I194" s="6">
        <v>0.67</v>
      </c>
      <c r="J194" s="6">
        <v>0.5</v>
      </c>
      <c r="K194" s="6">
        <v>0.88</v>
      </c>
      <c r="L194" s="6">
        <v>0.53</v>
      </c>
      <c r="M194" s="6">
        <v>0.91</v>
      </c>
      <c r="N194" s="6">
        <v>1.65</v>
      </c>
      <c r="O194" s="6">
        <v>2.1</v>
      </c>
      <c r="P194" s="6">
        <v>2.15</v>
      </c>
      <c r="Q194" s="5">
        <v>0</v>
      </c>
    </row>
    <row r="195" spans="3:17" ht="15.5" x14ac:dyDescent="0.35">
      <c r="C195" t="s">
        <v>57</v>
      </c>
      <c r="I195" s="6">
        <v>454.15</v>
      </c>
      <c r="J195" s="6">
        <v>427.23</v>
      </c>
      <c r="K195" s="6">
        <v>426.25</v>
      </c>
      <c r="L195" s="6">
        <v>394.45</v>
      </c>
      <c r="M195" s="6">
        <v>468.08</v>
      </c>
      <c r="N195" s="6">
        <v>516.13</v>
      </c>
      <c r="O195" s="6">
        <v>442.37</v>
      </c>
      <c r="P195" s="6">
        <v>511.62</v>
      </c>
      <c r="Q195" s="6">
        <v>453.86</v>
      </c>
    </row>
    <row r="196" spans="3:17" ht="15.5" x14ac:dyDescent="0.35">
      <c r="C196" t="s">
        <v>202</v>
      </c>
      <c r="I196" s="6">
        <v>0.67</v>
      </c>
      <c r="J196" s="6">
        <v>0.5</v>
      </c>
      <c r="K196" s="6">
        <v>0.88</v>
      </c>
      <c r="L196" s="6">
        <v>0.53</v>
      </c>
      <c r="M196" s="6">
        <v>0.91</v>
      </c>
      <c r="N196" s="6">
        <v>1.65</v>
      </c>
      <c r="O196" s="6">
        <v>2.1</v>
      </c>
      <c r="P196" s="6">
        <v>2.15</v>
      </c>
      <c r="Q196" s="5">
        <v>0</v>
      </c>
    </row>
    <row r="197" spans="3:17" ht="15.5" x14ac:dyDescent="0.35">
      <c r="C197" t="s">
        <v>203</v>
      </c>
      <c r="I197" s="6">
        <v>454.15</v>
      </c>
      <c r="J197" s="6">
        <v>427.23</v>
      </c>
      <c r="K197" s="6">
        <v>426.25</v>
      </c>
      <c r="L197" s="6">
        <v>394.45</v>
      </c>
      <c r="M197" s="6">
        <v>468.08</v>
      </c>
      <c r="N197" s="6">
        <v>516.13</v>
      </c>
      <c r="O197" s="6">
        <v>442.37</v>
      </c>
      <c r="P197" s="6">
        <v>511.62</v>
      </c>
      <c r="Q197" s="6">
        <v>453.86</v>
      </c>
    </row>
    <row r="198" spans="3:17" ht="15.5" x14ac:dyDescent="0.35">
      <c r="C198" t="s">
        <v>204</v>
      </c>
      <c r="I198" s="5">
        <v>13000000000</v>
      </c>
      <c r="J198" s="5">
        <v>430000000000</v>
      </c>
      <c r="K198" s="5">
        <v>508000000000</v>
      </c>
      <c r="L198" s="5">
        <v>441000000000</v>
      </c>
      <c r="M198" s="5">
        <v>499000000000</v>
      </c>
      <c r="N198" s="5">
        <v>563000000000</v>
      </c>
      <c r="O198" s="5">
        <v>376000000000</v>
      </c>
      <c r="P198" s="5">
        <v>346000000000</v>
      </c>
      <c r="Q198" s="5">
        <v>272000000000</v>
      </c>
    </row>
    <row r="199" spans="3:17" ht="15.5" x14ac:dyDescent="0.35">
      <c r="C199" t="s">
        <v>205</v>
      </c>
      <c r="J199" s="5">
        <v>1000000000</v>
      </c>
      <c r="K199" s="5">
        <v>18000000000</v>
      </c>
      <c r="L199" s="5">
        <v>72000000000</v>
      </c>
      <c r="M199" s="5">
        <v>116000000000</v>
      </c>
      <c r="N199" s="5">
        <v>167000000000</v>
      </c>
      <c r="O199" s="5">
        <v>182000000000</v>
      </c>
      <c r="P199" s="5">
        <v>216000000000</v>
      </c>
      <c r="Q199" s="5">
        <v>0</v>
      </c>
    </row>
    <row r="200" spans="3:17" ht="15.5" x14ac:dyDescent="0.35">
      <c r="C200" t="s">
        <v>26</v>
      </c>
      <c r="I200" s="5">
        <v>13000000000</v>
      </c>
      <c r="J200" s="5">
        <v>430000000000</v>
      </c>
      <c r="K200" s="5">
        <v>525000000000</v>
      </c>
      <c r="L200" s="5">
        <v>513000000000</v>
      </c>
      <c r="M200" s="5">
        <v>616000000000</v>
      </c>
      <c r="N200" s="5">
        <v>730000000000</v>
      </c>
      <c r="O200" s="5">
        <v>559000000000</v>
      </c>
      <c r="P200" s="5">
        <v>562000000000</v>
      </c>
      <c r="Q200" s="5">
        <v>272000000000</v>
      </c>
    </row>
    <row r="201" spans="3:17" ht="15.5" x14ac:dyDescent="0.35">
      <c r="C201" t="s">
        <v>23</v>
      </c>
      <c r="I201" s="5">
        <v>-56000000000</v>
      </c>
      <c r="J201" s="5">
        <v>383000000000</v>
      </c>
      <c r="K201" s="5">
        <v>458000000000</v>
      </c>
      <c r="L201" s="5">
        <v>459000000000</v>
      </c>
      <c r="M201" s="5">
        <v>578000000000</v>
      </c>
      <c r="N201" s="5">
        <v>666000000000</v>
      </c>
      <c r="O201" s="5">
        <v>476000000000</v>
      </c>
      <c r="P201" s="5">
        <v>254000000000</v>
      </c>
      <c r="Q201" s="5">
        <v>108000000000</v>
      </c>
    </row>
    <row r="202" spans="3:17" ht="15.5" x14ac:dyDescent="0.35">
      <c r="C202" t="s">
        <v>206</v>
      </c>
      <c r="I202" s="5">
        <v>703000000000</v>
      </c>
      <c r="J202" s="5">
        <v>569000000000</v>
      </c>
      <c r="K202" s="5">
        <v>556000000000</v>
      </c>
      <c r="L202" s="5">
        <v>513000000000</v>
      </c>
      <c r="M202" s="5">
        <v>553000000000</v>
      </c>
      <c r="N202" s="5">
        <v>473000000000</v>
      </c>
      <c r="O202" s="5">
        <v>530000000000</v>
      </c>
      <c r="P202" s="5">
        <v>632000000000</v>
      </c>
      <c r="Q202" s="5">
        <v>467000000000</v>
      </c>
    </row>
    <row r="203" spans="3:17" ht="15.5" x14ac:dyDescent="0.35">
      <c r="C203" t="s">
        <v>207</v>
      </c>
      <c r="I203" s="5">
        <v>447000000000</v>
      </c>
      <c r="J203" s="5">
        <v>107000000000</v>
      </c>
      <c r="K203" s="5">
        <v>-41000000000</v>
      </c>
      <c r="L203" s="5">
        <v>127000000000</v>
      </c>
      <c r="M203" s="5">
        <v>91000000000</v>
      </c>
      <c r="N203" s="5">
        <v>-71000000000</v>
      </c>
      <c r="O203" s="5">
        <v>34000000000</v>
      </c>
      <c r="P203" s="5">
        <v>220000000000</v>
      </c>
      <c r="Q203" s="5">
        <v>125000000000</v>
      </c>
    </row>
    <row r="204" spans="3:17" ht="15.5" x14ac:dyDescent="0.35">
      <c r="C204" t="s">
        <v>208</v>
      </c>
      <c r="I204" s="5">
        <v>-24000000000</v>
      </c>
      <c r="J204" s="5">
        <v>-54000000000</v>
      </c>
      <c r="K204" s="5">
        <v>-50000000000</v>
      </c>
      <c r="L204" s="5">
        <v>-51000000000</v>
      </c>
      <c r="M204" s="5">
        <v>-140000000000</v>
      </c>
      <c r="N204" s="5">
        <v>-108000000000</v>
      </c>
      <c r="O204" s="5">
        <v>-172000000000</v>
      </c>
      <c r="P204" s="5">
        <v>-81000000000</v>
      </c>
      <c r="Q204" s="5">
        <v>-185078000000000</v>
      </c>
    </row>
    <row r="205" spans="3:17" ht="15.5" x14ac:dyDescent="0.35">
      <c r="C205" t="s">
        <v>15</v>
      </c>
      <c r="I205" s="5">
        <v>423000000000</v>
      </c>
      <c r="J205" s="5">
        <v>52000000000</v>
      </c>
      <c r="K205" s="5">
        <v>-91000000000</v>
      </c>
      <c r="L205" s="5">
        <v>76000000000</v>
      </c>
      <c r="M205" s="5">
        <v>-49000000000</v>
      </c>
      <c r="N205" s="5">
        <v>-179000000000</v>
      </c>
      <c r="O205" s="5">
        <v>-139000000000</v>
      </c>
      <c r="P205" s="5">
        <v>139000000000</v>
      </c>
      <c r="Q205" s="5">
        <v>-184953000000000</v>
      </c>
    </row>
    <row r="206" spans="3:17" ht="15.5" x14ac:dyDescent="0.35">
      <c r="C206" t="s">
        <v>17</v>
      </c>
      <c r="I206" s="6">
        <v>155.28</v>
      </c>
      <c r="J206" s="6">
        <v>19.149999999999999</v>
      </c>
      <c r="K206" s="6">
        <v>-33.4</v>
      </c>
      <c r="L206" s="6">
        <v>27.93</v>
      </c>
      <c r="M206" s="6">
        <v>-17.940000000000001</v>
      </c>
      <c r="N206" s="6">
        <v>-76.62</v>
      </c>
      <c r="O206" s="6">
        <v>-59.43</v>
      </c>
      <c r="P206" s="6">
        <v>69.97</v>
      </c>
      <c r="Q206" s="6">
        <v>-93227.54</v>
      </c>
    </row>
  </sheetData>
  <pageMargins left="0.7" right="0.7" top="0.75" bottom="0.75" header="0.3" footer="0.3"/>
  <ignoredErrors>
    <ignoredError sqref="A1:Q207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4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637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638</v>
      </c>
      <c r="D2" s="2" vm="138">
        <f ca="1">IFERROR(_xlfn.STOCKHISTORY("XIDX:" &amp; $C$1, D3, , 0, 0, 1), "Libur")</f>
        <v>7625</v>
      </c>
      <c r="E2" s="2" vm="139">
        <f ca="1">IFERROR(_xlfn.STOCKHISTORY("XIDX:" &amp; $C$1, E3, , 0, 0, 1), "Libur")</f>
        <v>5775</v>
      </c>
      <c r="H2" s="2" vm="139">
        <f ca="1">IFERROR(INDEX(D2:G2,COUNT(D2:G2)),"")</f>
        <v>5775</v>
      </c>
      <c r="I2" s="2" vm="140">
        <f t="shared" ref="I2:Q2" ca="1" si="0">IFERROR(_xlfn.STOCKHISTORY("XIDX:" &amp; $C$1, I1, , 0, 0, 1), "Libur")</f>
        <v>12600</v>
      </c>
      <c r="J2" s="2" vm="141">
        <f t="shared" ca="1" si="0"/>
        <v>15928.8</v>
      </c>
      <c r="K2" s="2" vm="142">
        <f t="shared" ca="1" si="0"/>
        <v>4878.1949999999997</v>
      </c>
      <c r="L2" s="2" vm="143">
        <f t="shared" ca="1" si="0"/>
        <v>945.77250000000004</v>
      </c>
      <c r="M2" s="2" vm="144">
        <f t="shared" ca="1" si="0"/>
        <v>1717.3237999999999</v>
      </c>
      <c r="N2" s="2" vm="145">
        <f t="shared" ca="1" si="0"/>
        <v>115.4838</v>
      </c>
      <c r="O2" s="2" vm="146">
        <f t="shared" ca="1" si="0"/>
        <v>112.49720000000001</v>
      </c>
      <c r="P2" s="2" vm="147">
        <f t="shared" ca="1" si="0"/>
        <v>176.2124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1811690067000</v>
      </c>
      <c r="E4" s="2">
        <f>IFERROR(INDEX(E51:E500,MATCH($C$4,$C$51:$C$500,0)),"")</f>
        <v>1110916848000</v>
      </c>
      <c r="H4" s="2">
        <f>IFERROR(SUM(D4:G4)*(4/MAX(1,COUNT(D4:G4))),"")</f>
        <v>5845213830000</v>
      </c>
      <c r="I4" s="2">
        <f t="shared" ref="I4:Q4" si="1">IFERROR(INDEX(I51:I500,MATCH($C$4,$C$51:$C$500,0)),"")</f>
        <v>4316006452000</v>
      </c>
      <c r="J4" s="2">
        <f t="shared" si="1"/>
        <v>2832586999000</v>
      </c>
      <c r="K4" s="2">
        <f t="shared" si="1"/>
        <v>2158892494000</v>
      </c>
      <c r="L4" s="2">
        <f t="shared" si="1"/>
        <v>577740011000</v>
      </c>
      <c r="M4" s="2">
        <f t="shared" si="1"/>
        <v>282803444000</v>
      </c>
      <c r="N4" s="2">
        <f t="shared" si="1"/>
        <v>180460605151</v>
      </c>
      <c r="O4" s="2">
        <f t="shared" si="1"/>
        <v>230646056647</v>
      </c>
      <c r="P4" s="2">
        <f t="shared" si="1"/>
        <v>294974459837</v>
      </c>
      <c r="Q4" s="2">
        <f t="shared" si="1"/>
        <v>186058293567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1090475145000</v>
      </c>
      <c r="E5" s="2">
        <f>IFERROR(INDEX(E51:E500,MATCH($C$5,$C$51:$C$500,0)),"")</f>
        <v>578339351000</v>
      </c>
      <c r="H5" s="2">
        <f>IFERROR(SUM(D5:G5)*(4/MAX(1,COUNT(D5:G5))),"")</f>
        <v>3337628992000</v>
      </c>
      <c r="I5" s="2">
        <f t="shared" ref="I5:Q5" si="2">IFERROR(INDEX(I51:I500,MATCH($C$5,$C$51:$C$500,0)),"")</f>
        <v>1149006583000</v>
      </c>
      <c r="J5" s="2">
        <f t="shared" si="2"/>
        <v>625998215000</v>
      </c>
      <c r="K5" s="2">
        <f t="shared" si="2"/>
        <v>273180152000</v>
      </c>
      <c r="L5" s="2">
        <f t="shared" si="2"/>
        <v>138841944000</v>
      </c>
      <c r="M5" s="2">
        <f t="shared" si="2"/>
        <v>1995862000</v>
      </c>
      <c r="N5" s="2">
        <f t="shared" si="2"/>
        <v>-418227</v>
      </c>
      <c r="O5" s="2">
        <f t="shared" si="2"/>
        <v>98831970</v>
      </c>
      <c r="P5" s="2">
        <f t="shared" si="2"/>
        <v>650588929</v>
      </c>
      <c r="Q5" s="2">
        <f t="shared" si="2"/>
        <v>85056161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33746721741000</v>
      </c>
      <c r="E6" s="2">
        <f>IFERROR(INDEX(E51:E500,MATCH($C$6,$C$51:$C$500,0)),"")</f>
        <v>32206553564000</v>
      </c>
      <c r="H6" s="2">
        <f>IFERROR(INDEX(D6:G6,COUNT(D6:G6)),"")</f>
        <v>32206553564000</v>
      </c>
      <c r="I6" s="2">
        <f t="shared" ref="I6:Q6" si="3">IFERROR(INDEX(I51:I500,MATCH($C$6,$C$51:$C$500,0)),"")</f>
        <v>31664480255000</v>
      </c>
      <c r="J6" s="2">
        <f t="shared" si="3"/>
        <v>26589729260000</v>
      </c>
      <c r="K6" s="2">
        <f t="shared" si="3"/>
        <v>19089035461000</v>
      </c>
      <c r="L6" s="2">
        <f t="shared" si="3"/>
        <v>7510397709000</v>
      </c>
      <c r="M6" s="2">
        <f t="shared" si="3"/>
        <v>41980901000</v>
      </c>
      <c r="N6" s="2">
        <f t="shared" si="3"/>
        <v>39964889056</v>
      </c>
      <c r="O6" s="2">
        <f t="shared" si="3"/>
        <v>39964399790</v>
      </c>
      <c r="P6" s="2">
        <f t="shared" si="3"/>
        <v>39864128547</v>
      </c>
      <c r="Q6" s="2">
        <f t="shared" si="3"/>
        <v>39008133521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18.190000000000001</v>
      </c>
      <c r="E7" s="3">
        <f>IFERROR(INDEX(E51:E500,MATCH($C$7,$C$51:$C$500,0))/1000000000,"")</f>
        <v>16.88</v>
      </c>
      <c r="H7" s="3">
        <f>IFERROR(INDEX(D7:G7,COUNT(D7:G7)),"")</f>
        <v>16.88</v>
      </c>
      <c r="I7" s="3">
        <f t="shared" ref="I7:Q7" si="4">IFERROR(INDEX(I51:I500,MATCH($C$7,$C$51:$C$500,0))/1000000000,"")</f>
        <v>16.88</v>
      </c>
      <c r="J7" s="3">
        <f t="shared" si="4"/>
        <v>16.88</v>
      </c>
      <c r="K7" s="3">
        <f t="shared" si="4"/>
        <v>15.63</v>
      </c>
      <c r="L7" s="3">
        <f t="shared" si="4"/>
        <v>13.53</v>
      </c>
      <c r="M7" s="3">
        <f t="shared" si="4"/>
        <v>0.41</v>
      </c>
      <c r="N7" s="3">
        <f t="shared" si="4"/>
        <v>0.41</v>
      </c>
      <c r="O7" s="3">
        <f t="shared" si="4"/>
        <v>0.41</v>
      </c>
      <c r="P7" s="3">
        <f t="shared" si="4"/>
        <v>0.41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84000000000</v>
      </c>
      <c r="E8" s="2">
        <f>IFERROR(INDEX(E51:E500,MATCH("Free cash flow (Quarter)",$C$51:$C$500,0)),"")</f>
        <v>-374000000000</v>
      </c>
      <c r="H8" s="2">
        <f>IFERROR(INDEX(D8:G8,COUNT(D8:G8)),"")</f>
        <v>-374000000000</v>
      </c>
      <c r="I8" s="2">
        <f t="shared" ref="I8:Q8" si="5">IFERROR(INDEX(I51:I500,MATCH($C$8,$C$51:$C$500,0)),"")</f>
        <v>-193000000000</v>
      </c>
      <c r="J8" s="2">
        <f t="shared" si="5"/>
        <v>-4693000000000</v>
      </c>
      <c r="K8" s="2">
        <f t="shared" si="5"/>
        <v>-951000000000</v>
      </c>
      <c r="L8" s="2">
        <f t="shared" si="5"/>
        <v>-81000000000</v>
      </c>
      <c r="M8" s="2">
        <f t="shared" si="5"/>
        <v>15000000000</v>
      </c>
      <c r="N8" s="2">
        <f t="shared" si="5"/>
        <v>8000000000</v>
      </c>
      <c r="O8" s="2">
        <f t="shared" si="5"/>
        <v>2000000000</v>
      </c>
      <c r="P8" s="2">
        <f t="shared" si="5"/>
        <v>-17000000000</v>
      </c>
      <c r="Q8" s="2">
        <f t="shared" si="5"/>
        <v>4000000000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4.6399999999999997</v>
      </c>
      <c r="E9" s="3">
        <f>IFERROR(INDEX(E51:E500,MATCH("Free cash flow per share (Quarter)",$C$51:$C$500,0)),"")</f>
        <v>-22.13</v>
      </c>
      <c r="H9" s="3">
        <f>IFERROR(INDEX(D9:G9,COUNT(D9:G9)),"")</f>
        <v>-22.13</v>
      </c>
      <c r="I9" s="3">
        <f t="shared" ref="I9:Q9" si="6">IFERROR(INDEX(I51:I500,MATCH($C$9,$C$51:$C$500,0)),"")</f>
        <v>-11.44</v>
      </c>
      <c r="J9" s="3">
        <f t="shared" si="6"/>
        <v>-277.97000000000003</v>
      </c>
      <c r="K9" s="3">
        <f t="shared" si="6"/>
        <v>-60.84</v>
      </c>
      <c r="L9" s="3">
        <f t="shared" si="6"/>
        <v>-6.02</v>
      </c>
      <c r="M9" s="3">
        <f t="shared" si="6"/>
        <v>36.78</v>
      </c>
      <c r="N9" s="3">
        <f t="shared" si="6"/>
        <v>18.63</v>
      </c>
      <c r="O9" s="3">
        <f t="shared" si="6"/>
        <v>3.88</v>
      </c>
      <c r="P9" s="3">
        <f t="shared" si="6"/>
        <v>-40.35</v>
      </c>
      <c r="Q9" s="3">
        <f t="shared" si="6"/>
        <v>14941.68</v>
      </c>
    </row>
    <row r="10" spans="1:17" ht="15.5" x14ac:dyDescent="0.35">
      <c r="C10" t="s">
        <v>18</v>
      </c>
      <c r="D10" s="3">
        <f ca="1">IFERROR(IF(D9=0,"",D2/D9),"")</f>
        <v>1643.3189655172414</v>
      </c>
      <c r="E10" s="3">
        <f ca="1">IFERROR(IF(E9=0,"",E2/E9),"")</f>
        <v>-260.95797559873478</v>
      </c>
      <c r="I10" s="3">
        <f t="shared" ref="I10:Q10" ca="1" si="7">IFERROR(IF(I9=0,"",I2/I9),"")</f>
        <v>-1101.3986013986014</v>
      </c>
      <c r="J10" s="3">
        <f t="shared" ca="1" si="7"/>
        <v>-57.304025614274913</v>
      </c>
      <c r="K10" s="3">
        <f t="shared" ca="1" si="7"/>
        <v>-80.180719921104526</v>
      </c>
      <c r="L10" s="3">
        <f t="shared" ca="1" si="7"/>
        <v>-157.10506644518273</v>
      </c>
      <c r="M10" s="3">
        <f t="shared" ca="1" si="7"/>
        <v>46.691783578031533</v>
      </c>
      <c r="N10" s="3">
        <f t="shared" ca="1" si="7"/>
        <v>6.1988083735909827</v>
      </c>
      <c r="O10" s="3">
        <f t="shared" ca="1" si="7"/>
        <v>28.994123711340208</v>
      </c>
      <c r="P10" s="3">
        <f t="shared" ca="1" si="7"/>
        <v>-4.367097893432466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4367851960000</v>
      </c>
      <c r="E11" s="2">
        <f>IFERROR(INDEX(E51:E500,MATCH($C$11,$C$51:$C$500,0)),"")</f>
        <v>3176414199000</v>
      </c>
      <c r="H11" s="2">
        <f>IFERROR(INDEX(D11:G11,COUNT(D11:G11)),"")</f>
        <v>3176414199000</v>
      </c>
      <c r="I11" s="2">
        <f t="shared" ref="I11:Q11" si="8">IFERROR(INDEX(I51:I500,MATCH($C$11,$C$51:$C$500,0)),"")</f>
        <v>3844798619000</v>
      </c>
      <c r="J11" s="2">
        <f t="shared" si="8"/>
        <v>4285354084000</v>
      </c>
      <c r="K11" s="2">
        <f t="shared" si="8"/>
        <v>1069812157000</v>
      </c>
      <c r="L11" s="2">
        <f t="shared" si="8"/>
        <v>1650672386000</v>
      </c>
      <c r="M11" s="2">
        <f t="shared" si="8"/>
        <v>11069402000</v>
      </c>
      <c r="N11" s="2">
        <f t="shared" si="8"/>
        <v>4347108710</v>
      </c>
      <c r="O11" s="2">
        <f t="shared" si="8"/>
        <v>13370858913</v>
      </c>
      <c r="P11" s="2">
        <f t="shared" si="8"/>
        <v>18362980581</v>
      </c>
      <c r="Q11" s="2">
        <f t="shared" si="8"/>
        <v>1098528195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-3916000000000</v>
      </c>
      <c r="E12" s="2">
        <f>IFERROR(INDEX(E51:E500,MATCH("Net Debt (Quarter)",$C$51:$C$500,0)),"")</f>
        <v>-2676000000000</v>
      </c>
      <c r="H12" s="2">
        <f>IFERROR(INDEX(D12:G12,COUNT(D12:G12)),"")</f>
        <v>-2676000000000</v>
      </c>
      <c r="I12" s="2">
        <f t="shared" ref="I12:Q12" si="9">IFERROR(INDEX(I51:I500,MATCH($C$12,$C$51:$C$500,0)),"")</f>
        <v>-3295000000000</v>
      </c>
      <c r="J12" s="2">
        <f t="shared" si="9"/>
        <v>-3517000000000</v>
      </c>
      <c r="K12" s="2">
        <f t="shared" si="9"/>
        <v>-424000000000</v>
      </c>
      <c r="L12" s="2">
        <f t="shared" si="9"/>
        <v>-127000000000</v>
      </c>
      <c r="M12" s="2">
        <f t="shared" si="9"/>
        <v>0</v>
      </c>
      <c r="N12" s="2">
        <f t="shared" si="9"/>
        <v>14000000000</v>
      </c>
      <c r="O12" s="2">
        <f t="shared" si="9"/>
        <v>5000000000</v>
      </c>
      <c r="P12" s="2">
        <f t="shared" si="9"/>
        <v>4000000000</v>
      </c>
      <c r="Q12" s="2">
        <f t="shared" si="9"/>
        <v>10000000000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452000000000</v>
      </c>
      <c r="E13" s="2">
        <f>IFERROR(INDEX(E51:E500,MATCH("Total Debt (Quarter)",$C$51:$C$500,0)),"")</f>
        <v>501000000000</v>
      </c>
      <c r="H13" s="2">
        <f>IFERROR(INDEX(D13:G13,COUNT(D13:G13)),"")</f>
        <v>501000000000</v>
      </c>
      <c r="I13" s="2">
        <f t="shared" ref="I13:Q13" si="10">IFERROR(INDEX(I51:I500,MATCH($C$13,$C$51:$C$500,0)),"")</f>
        <v>550000000000</v>
      </c>
      <c r="J13" s="2">
        <f t="shared" si="10"/>
        <v>768000000000</v>
      </c>
      <c r="K13" s="2">
        <f t="shared" si="10"/>
        <v>646000000000</v>
      </c>
      <c r="L13" s="2">
        <f t="shared" si="10"/>
        <v>1523000000000</v>
      </c>
      <c r="M13" s="2">
        <f t="shared" si="10"/>
        <v>11000000000</v>
      </c>
      <c r="N13" s="2">
        <f t="shared" si="10"/>
        <v>18000000000</v>
      </c>
      <c r="O13" s="2">
        <f t="shared" si="10"/>
        <v>18000000000</v>
      </c>
      <c r="P13" s="2">
        <f t="shared" si="10"/>
        <v>23000000000</v>
      </c>
      <c r="Q13" s="2">
        <f t="shared" si="10"/>
        <v>11000000000</v>
      </c>
    </row>
    <row r="14" spans="1:17" ht="15.5" x14ac:dyDescent="0.35">
      <c r="C14" t="s">
        <v>27</v>
      </c>
      <c r="D14" s="2">
        <f>IFERROR(INDEX(D51:D500,MATCH($C$14,$C$51:$C$500,0)),"")</f>
        <v>-10507155000</v>
      </c>
      <c r="E14" s="2">
        <f>IFERROR(INDEX(E51:E500,MATCH($C$14,$C$51:$C$500,0)),"")</f>
        <v>-9882457000</v>
      </c>
      <c r="H14" s="2">
        <f>IFERROR(SUM(D14:G14)*(4/MAX(1,COUNT(D14:G14))),"")</f>
        <v>-40779224000</v>
      </c>
      <c r="I14" s="2">
        <f t="shared" ref="I14:Q14" si="11">IFERROR(INDEX(I51:I500,MATCH($C$14,$C$51:$C$500,0)),"")</f>
        <v>-57668096000</v>
      </c>
      <c r="J14" s="2">
        <f t="shared" si="11"/>
        <v>-47474889000</v>
      </c>
      <c r="K14" s="2">
        <f t="shared" si="11"/>
        <v>-64627547000</v>
      </c>
      <c r="L14" s="2">
        <f t="shared" si="11"/>
        <v>-27124623000</v>
      </c>
      <c r="M14" s="2">
        <f t="shared" si="11"/>
        <v>-1776693000</v>
      </c>
      <c r="N14" s="2">
        <f t="shared" si="11"/>
        <v>-2090656523</v>
      </c>
      <c r="O14" s="2">
        <f t="shared" si="11"/>
        <v>-1873830303</v>
      </c>
      <c r="P14" s="2">
        <f t="shared" si="11"/>
        <v>-2083653162</v>
      </c>
      <c r="Q14" s="2">
        <f t="shared" si="11"/>
        <v>-1995336021</v>
      </c>
    </row>
    <row r="15" spans="1:17" ht="15.5" x14ac:dyDescent="0.35">
      <c r="C15" t="s">
        <v>28</v>
      </c>
      <c r="D15" s="2">
        <f>IFERROR(INDEX(D51:D500,MATCH($C$15,$C$51:$C$500,0)),"")</f>
        <v>-63355182000</v>
      </c>
      <c r="E15" s="2">
        <f>IFERROR(INDEX(E51:E500,MATCH($C$15,$C$51:$C$500,0)),"")</f>
        <v>-31897103000</v>
      </c>
      <c r="H15" s="2">
        <f>IFERROR(SUM(D15:G15)*(4/MAX(1,COUNT(D15:G15))),"")</f>
        <v>-190504570000</v>
      </c>
      <c r="I15" s="2">
        <f t="shared" ref="I15:Q15" si="12">IFERROR(INDEX(I51:I500,MATCH($C$15,$C$51:$C$500,0)),"")</f>
        <v>-297659146000</v>
      </c>
      <c r="J15" s="2">
        <f t="shared" si="12"/>
        <v>-106470709000</v>
      </c>
      <c r="K15" s="2">
        <f t="shared" si="12"/>
        <v>-95030385000</v>
      </c>
      <c r="L15" s="2">
        <f t="shared" si="12"/>
        <v>-14490138000</v>
      </c>
      <c r="M15" s="2">
        <f t="shared" si="12"/>
        <v>-708438000</v>
      </c>
      <c r="N15" s="2">
        <f t="shared" si="12"/>
        <v>-539926618</v>
      </c>
      <c r="O15" s="2">
        <f t="shared" si="12"/>
        <v>-727591568</v>
      </c>
      <c r="P15" s="2">
        <f t="shared" si="12"/>
        <v>-679686215</v>
      </c>
      <c r="Q15" s="2">
        <f t="shared" si="12"/>
        <v>-435666646</v>
      </c>
    </row>
    <row r="16" spans="1:17" ht="15.5" x14ac:dyDescent="0.35">
      <c r="C16" t="s">
        <v>29</v>
      </c>
      <c r="D16" s="2">
        <f>IFERROR(INDEX(D51:D500,MATCH($C$16,$C$51:$C$500,0)),"")</f>
        <v>1313749492000</v>
      </c>
      <c r="E16" s="2">
        <f>IFERROR(INDEX(E51:E500,MATCH($C$16,$C$51:$C$500,0)),"")</f>
        <v>694541249000</v>
      </c>
      <c r="H16" s="2">
        <f>IFERROR(SUM(D16:G16)*(4/MAX(1,COUNT(D16:G16))),"")</f>
        <v>4016581482000</v>
      </c>
      <c r="I16" s="2">
        <f t="shared" ref="I16:Q16" si="13">IFERROR(INDEX(I51:I500,MATCH($C$16,$C$51:$C$500,0)),"")</f>
        <v>2346555605000</v>
      </c>
      <c r="J16" s="2">
        <f t="shared" si="13"/>
        <v>1360900094000</v>
      </c>
      <c r="K16" s="2">
        <f t="shared" si="13"/>
        <v>818450851000</v>
      </c>
      <c r="L16" s="2">
        <f t="shared" si="13"/>
        <v>174393334000</v>
      </c>
      <c r="M16" s="2">
        <f t="shared" si="13"/>
        <v>2388514000</v>
      </c>
      <c r="N16" s="2">
        <f t="shared" si="13"/>
        <v>764104674</v>
      </c>
      <c r="O16" s="2">
        <f t="shared" si="13"/>
        <v>-508811189</v>
      </c>
      <c r="P16" s="2">
        <f t="shared" si="13"/>
        <v>2054815491</v>
      </c>
      <c r="Q16" s="2">
        <f t="shared" si="13"/>
        <v>1622452367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138698750000000</v>
      </c>
      <c r="E20" s="2">
        <f ca="1">IFERROR(E21*E2,"")</f>
        <v>97481999999999.984</v>
      </c>
      <c r="H20" s="2">
        <f t="shared" ref="H20:Q20" ca="1" si="14">IFERROR(H21*H2,"")</f>
        <v>97481999999999.984</v>
      </c>
      <c r="I20" s="2">
        <f t="shared" ca="1" si="14"/>
        <v>212687999999999.97</v>
      </c>
      <c r="J20" s="2">
        <f t="shared" ca="1" si="14"/>
        <v>268878143999999.97</v>
      </c>
      <c r="K20" s="2">
        <f t="shared" ca="1" si="14"/>
        <v>76246187850000</v>
      </c>
      <c r="L20" s="2">
        <f t="shared" ca="1" si="14"/>
        <v>12796301925000</v>
      </c>
      <c r="M20" s="2">
        <f t="shared" ca="1" si="14"/>
        <v>704102758000</v>
      </c>
      <c r="N20" s="2">
        <f t="shared" ca="1" si="14"/>
        <v>47348358000</v>
      </c>
      <c r="O20" s="2">
        <f t="shared" ca="1" si="14"/>
        <v>46123852000</v>
      </c>
      <c r="P20" s="2">
        <f t="shared" ca="1" si="14"/>
        <v>72247084000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18190000000</v>
      </c>
      <c r="E21" s="2">
        <f>IFERROR(INDEX(E51:E500,MATCH($C$7,$C$51:$C$500,0)),"")</f>
        <v>16879999999.999998</v>
      </c>
      <c r="H21" s="2">
        <f>IFERROR(INDEX(D21:G21,COUNT(D21:G21)),"")</f>
        <v>16879999999.999998</v>
      </c>
      <c r="I21" s="2">
        <f t="shared" ref="I21:Q21" si="15">IFERROR(INDEX(I51:I500,MATCH($C$7,$C$51:$C$500,0)),"")</f>
        <v>16879999999.999998</v>
      </c>
      <c r="J21" s="2">
        <f t="shared" si="15"/>
        <v>16879999999.999998</v>
      </c>
      <c r="K21" s="2">
        <f t="shared" si="15"/>
        <v>15630000000</v>
      </c>
      <c r="L21" s="2">
        <f t="shared" si="15"/>
        <v>13530000000</v>
      </c>
      <c r="M21" s="2">
        <f t="shared" si="15"/>
        <v>410000000</v>
      </c>
      <c r="N21" s="2">
        <f t="shared" si="15"/>
        <v>410000000</v>
      </c>
      <c r="O21" s="2">
        <f t="shared" si="15"/>
        <v>410000000</v>
      </c>
      <c r="P21" s="2">
        <f t="shared" si="15"/>
        <v>410000000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3.2313513394551325</v>
      </c>
      <c r="E23" s="3">
        <f>IFERROR(E5/E6*100,"")</f>
        <v>1.7957194638996052</v>
      </c>
      <c r="H23" s="3">
        <f t="shared" ref="H23:Q23" si="16">IFERROR(H5/H6*100,"")</f>
        <v>10.363198239661232</v>
      </c>
      <c r="I23" s="3">
        <f t="shared" si="16"/>
        <v>3.6286923825903172</v>
      </c>
      <c r="J23" s="3">
        <f t="shared" si="16"/>
        <v>2.3542857803434436</v>
      </c>
      <c r="K23" s="3">
        <f t="shared" si="16"/>
        <v>1.431084103532223</v>
      </c>
      <c r="L23" s="3">
        <f t="shared" si="16"/>
        <v>1.8486630053375246</v>
      </c>
      <c r="M23" s="3">
        <f t="shared" si="16"/>
        <v>4.7542143033090216</v>
      </c>
      <c r="N23" s="3">
        <f t="shared" si="16"/>
        <v>-1.046486077851906E-3</v>
      </c>
      <c r="O23" s="3">
        <f t="shared" si="16"/>
        <v>0.24730002331907908</v>
      </c>
      <c r="P23" s="3">
        <f t="shared" si="16"/>
        <v>1.632015931899659</v>
      </c>
      <c r="Q23" s="3">
        <f t="shared" si="16"/>
        <v>0.21804724636263378</v>
      </c>
    </row>
    <row r="24" spans="1:17" ht="15.5" x14ac:dyDescent="0.35">
      <c r="C24" t="s">
        <v>47</v>
      </c>
      <c r="D24" s="4">
        <f>IFERROR(_xlfn.RRI(5,I23,D23),"")</f>
        <v>-2.292746529878309E-2</v>
      </c>
      <c r="E24" s="4">
        <f>IFERROR(_xlfn.RRI(5,J23,E23),"")</f>
        <v>-5.2725466075762117E-2</v>
      </c>
      <c r="H24" s="4">
        <f t="shared" ref="H24:Q24" si="17">IFERROR(_xlfn.RRI(5,M23,H23),"")</f>
        <v>0.16864608989545382</v>
      </c>
      <c r="I24" s="4" t="str">
        <f t="shared" si="17"/>
        <v/>
      </c>
      <c r="J24" s="4">
        <f t="shared" si="17"/>
        <v>0.56937599153019014</v>
      </c>
      <c r="K24" s="4">
        <f t="shared" si="17"/>
        <v>-2.5934519788648358E-2</v>
      </c>
      <c r="L24" s="4">
        <f t="shared" si="17"/>
        <v>0.53342107842280773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67.95</v>
      </c>
      <c r="J25" s="3">
        <f t="shared" si="18"/>
        <v>36.950000000000003</v>
      </c>
      <c r="K25" s="3">
        <f t="shared" si="18"/>
        <v>17.28</v>
      </c>
      <c r="L25" s="3">
        <f t="shared" si="18"/>
        <v>10.210000000000001</v>
      </c>
      <c r="M25" s="3">
        <f t="shared" si="18"/>
        <v>4.05</v>
      </c>
      <c r="N25" s="3">
        <f t="shared" si="18"/>
        <v>0.54</v>
      </c>
      <c r="O25" s="3">
        <f t="shared" si="18"/>
        <v>-2.99</v>
      </c>
      <c r="P25" s="3">
        <f t="shared" si="18"/>
        <v>2.84</v>
      </c>
      <c r="Q25" s="3">
        <f t="shared" si="18"/>
        <v>1437.06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1.6300205398923957</v>
      </c>
      <c r="J26" s="4" t="str">
        <f t="shared" si="19"/>
        <v/>
      </c>
      <c r="K26" s="4">
        <f t="shared" si="19"/>
        <v>0.43497746067359122</v>
      </c>
      <c r="L26" s="4">
        <f t="shared" si="19"/>
        <v>-0.62819932988271177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99.598134524463987</v>
      </c>
      <c r="E27" s="3">
        <f>IFERROR(E4/E21,"")</f>
        <v>65.812609478672996</v>
      </c>
      <c r="H27" s="3">
        <f t="shared" ref="H27:Q27" si="20">IFERROR(H4/H21,"")</f>
        <v>346.28044016587683</v>
      </c>
      <c r="I27" s="3">
        <f t="shared" si="20"/>
        <v>255.68758601895738</v>
      </c>
      <c r="J27" s="3">
        <f t="shared" si="20"/>
        <v>167.80728667061612</v>
      </c>
      <c r="K27" s="3">
        <f t="shared" si="20"/>
        <v>138.12491964171465</v>
      </c>
      <c r="L27" s="3">
        <f t="shared" si="20"/>
        <v>42.700666001478197</v>
      </c>
      <c r="M27" s="3">
        <f t="shared" si="20"/>
        <v>689.76449756097566</v>
      </c>
      <c r="N27" s="3">
        <f t="shared" si="20"/>
        <v>440.14781744146342</v>
      </c>
      <c r="O27" s="3">
        <f t="shared" si="20"/>
        <v>562.55135767560978</v>
      </c>
      <c r="P27" s="3">
        <f t="shared" si="20"/>
        <v>719.44990204146336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-0.17185132329168251</v>
      </c>
      <c r="E28" s="4">
        <f>IFERROR(_xlfn.RRI(5,J27,E27),"")</f>
        <v>-0.17072292598254668</v>
      </c>
      <c r="H28" s="4">
        <f t="shared" ref="H28:Q28" si="21">IFERROR(_xlfn.RRI(5,M27,H27),"")</f>
        <v>-0.12874471662623177</v>
      </c>
      <c r="I28" s="4">
        <f t="shared" si="21"/>
        <v>-0.10293850001965221</v>
      </c>
      <c r="J28" s="4">
        <f t="shared" si="21"/>
        <v>-0.21489141264382328</v>
      </c>
      <c r="K28" s="4">
        <f t="shared" si="21"/>
        <v>-0.28112348458379099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0.83897158322056831</v>
      </c>
      <c r="J29" s="4">
        <f t="shared" si="22"/>
        <v>1.1383101851851851</v>
      </c>
      <c r="K29" s="4">
        <f t="shared" si="22"/>
        <v>0.69245837414299705</v>
      </c>
      <c r="L29" s="4">
        <f t="shared" si="22"/>
        <v>1.5209876543209879</v>
      </c>
      <c r="M29" s="4">
        <f t="shared" si="22"/>
        <v>6.4999999999999991</v>
      </c>
      <c r="N29" s="4">
        <f t="shared" si="22"/>
        <v>-1.1806020066889633</v>
      </c>
      <c r="O29" s="4">
        <f t="shared" si="22"/>
        <v>-2.052816901408451</v>
      </c>
      <c r="P29" s="4">
        <f t="shared" si="22"/>
        <v>-0.99802374291957197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0.35431072566895228</v>
      </c>
      <c r="I30" s="4">
        <f t="shared" si="23"/>
        <v>0.52369775527590079</v>
      </c>
      <c r="J30" s="4">
        <f t="shared" si="23"/>
        <v>0.21489508993666914</v>
      </c>
      <c r="K30" s="4">
        <f t="shared" si="23"/>
        <v>2.2347251829030745</v>
      </c>
      <c r="L30" s="4">
        <f t="shared" si="23"/>
        <v>-0.93809384775170535</v>
      </c>
      <c r="M30" s="4">
        <f t="shared" si="23"/>
        <v>0.5671201133530771</v>
      </c>
      <c r="N30" s="4">
        <f t="shared" si="23"/>
        <v>-0.21758642755730273</v>
      </c>
      <c r="O30" s="4">
        <f t="shared" si="23"/>
        <v>-0.21808126447810844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1601.55</v>
      </c>
      <c r="E32" s="3">
        <f>IFERROR(INDEX(E51:E500,MATCH($A$32,$C$51:$C$500,0)),"")</f>
        <v>1639.46</v>
      </c>
      <c r="H32" s="3">
        <f>IFERROR(INDEX(D32:G32,COUNT(D32:G32)),"")</f>
        <v>1639.46</v>
      </c>
      <c r="I32" s="3">
        <f t="shared" ref="I32:Q32" si="24">IFERROR(INDEX(I51:I500,MATCH($C$32,$C$51:$C$500,0)),"")</f>
        <v>1608.37</v>
      </c>
      <c r="J32" s="3">
        <f t="shared" si="24"/>
        <v>1196.4000000000001</v>
      </c>
      <c r="K32" s="3">
        <f t="shared" si="24"/>
        <v>827.62</v>
      </c>
      <c r="L32" s="3">
        <f t="shared" si="24"/>
        <v>159.30000000000001</v>
      </c>
      <c r="M32" s="3">
        <f t="shared" si="24"/>
        <v>101.71</v>
      </c>
      <c r="N32" s="3">
        <f t="shared" si="24"/>
        <v>96.84</v>
      </c>
      <c r="O32" s="3">
        <f t="shared" si="24"/>
        <v>96.85</v>
      </c>
      <c r="P32" s="3">
        <f t="shared" si="24"/>
        <v>96.6</v>
      </c>
      <c r="Q32" s="3">
        <f t="shared" si="24"/>
        <v>149069.74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3.61</v>
      </c>
      <c r="E33" s="3">
        <f>IFERROR(INDEX(E51:E500,MATCH($A$33,$C$51:$C$500,0)),"")</f>
        <v>4.59</v>
      </c>
      <c r="H33" s="3">
        <f>IFERROR(INDEX(D33:G33,COUNT(D33:G33)),"")</f>
        <v>4.59</v>
      </c>
      <c r="I33" s="3">
        <f t="shared" ref="I33:Q33" si="25">IFERROR(INDEX(I51:I500,MATCH($C$33,$C$51:$C$500,0)),"")</f>
        <v>7.83</v>
      </c>
      <c r="J33" s="3">
        <f t="shared" si="25"/>
        <v>13.37</v>
      </c>
      <c r="K33" s="3">
        <f t="shared" si="25"/>
        <v>5.92</v>
      </c>
      <c r="L33" s="3">
        <f t="shared" si="25"/>
        <v>5.96</v>
      </c>
      <c r="M33" s="3">
        <f t="shared" si="25"/>
        <v>17.02</v>
      </c>
      <c r="N33" s="3">
        <f t="shared" si="25"/>
        <v>1.17</v>
      </c>
      <c r="O33" s="3">
        <f t="shared" si="25"/>
        <v>1.17</v>
      </c>
      <c r="P33" s="3">
        <f t="shared" si="25"/>
        <v>1.89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96.33</v>
      </c>
      <c r="E34" s="3">
        <f>IFERROR(INDEX(E51:E500,MATCH($A$34,$C$51:$C$500,0)),"")</f>
        <v>219.71</v>
      </c>
      <c r="H34" s="3">
        <f>IFERROR(INDEX(D34:G34,COUNT(D34:G34)),"")</f>
        <v>219.71</v>
      </c>
      <c r="I34" s="3">
        <f t="shared" ref="I34:Q34" si="26">IFERROR(INDEX(I51:I500,MATCH($C$34,$C$51:$C$500,0)),"")</f>
        <v>185.43</v>
      </c>
      <c r="J34" s="3">
        <f t="shared" si="26"/>
        <v>433.02</v>
      </c>
      <c r="K34" s="3">
        <f t="shared" si="26"/>
        <v>283.56</v>
      </c>
      <c r="L34" s="3">
        <f t="shared" si="26"/>
        <v>93.05</v>
      </c>
      <c r="M34" s="3">
        <f t="shared" si="26"/>
        <v>427.41</v>
      </c>
      <c r="N34" s="3">
        <f t="shared" si="26"/>
        <v>209.26</v>
      </c>
      <c r="O34" s="3">
        <f t="shared" si="26"/>
        <v>-37.79</v>
      </c>
      <c r="P34" s="3">
        <f t="shared" si="26"/>
        <v>64.44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57.98</v>
      </c>
      <c r="E35" s="3">
        <f>IFERROR(INDEX(E51:E500,MATCH($A$35,$C$51:$C$500,0)),"")</f>
        <v>114.36</v>
      </c>
      <c r="H35" s="3">
        <f>IFERROR(INDEX(D35:G35,COUNT(D35:G35)),"")</f>
        <v>114.36</v>
      </c>
      <c r="I35" s="3">
        <f t="shared" ref="I35:Q35" si="27">IFERROR(INDEX(I51:I500,MATCH($C$35,$C$51:$C$500,0)),"")</f>
        <v>49.29</v>
      </c>
      <c r="J35" s="3">
        <f t="shared" si="27"/>
        <v>95.37</v>
      </c>
      <c r="K35" s="3">
        <f t="shared" si="27"/>
        <v>35.47</v>
      </c>
      <c r="L35" s="3">
        <f t="shared" si="27"/>
        <v>22.25</v>
      </c>
      <c r="M35" s="3">
        <f t="shared" si="27"/>
        <v>2.5099999999999998</v>
      </c>
      <c r="N35" s="3">
        <f t="shared" si="27"/>
        <v>0.26</v>
      </c>
      <c r="O35" s="3">
        <f t="shared" si="27"/>
        <v>0.2</v>
      </c>
      <c r="P35" s="3">
        <f t="shared" si="27"/>
        <v>0.25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1811690067000</v>
      </c>
      <c r="E51" s="5">
        <v>1110916848000</v>
      </c>
      <c r="F51" s="5">
        <v>1217125906000</v>
      </c>
      <c r="G51" s="5">
        <v>1453439499000</v>
      </c>
      <c r="I51" s="5">
        <v>4316006452000</v>
      </c>
      <c r="J51" s="5">
        <v>2832586999000</v>
      </c>
      <c r="K51" s="5">
        <v>2158892494000</v>
      </c>
      <c r="L51" s="5">
        <v>577740011000</v>
      </c>
      <c r="M51" s="5">
        <v>282803444000</v>
      </c>
      <c r="N51" s="5">
        <v>180460605151</v>
      </c>
      <c r="O51" s="5">
        <v>230646056647</v>
      </c>
      <c r="P51" s="5">
        <v>294974459837</v>
      </c>
      <c r="Q51" s="5">
        <v>186058293567</v>
      </c>
    </row>
    <row r="52" spans="2:17" ht="15.5" x14ac:dyDescent="0.35">
      <c r="C52" t="s">
        <v>211</v>
      </c>
      <c r="D52" s="5">
        <v>-397611013000</v>
      </c>
      <c r="E52" s="5">
        <v>-312533114000</v>
      </c>
      <c r="F52" s="5">
        <v>-657125309000</v>
      </c>
      <c r="G52" s="5">
        <v>-385492548000</v>
      </c>
      <c r="I52" s="5">
        <v>-1722690055000</v>
      </c>
      <c r="J52" s="5">
        <v>-1247938341000</v>
      </c>
      <c r="K52" s="5">
        <v>-1080207292000</v>
      </c>
      <c r="L52" s="5">
        <v>-179757884000</v>
      </c>
      <c r="M52" s="5">
        <v>-265191588000</v>
      </c>
      <c r="N52" s="5">
        <v>-164844653179</v>
      </c>
      <c r="O52" s="5">
        <v>-214744883946</v>
      </c>
      <c r="P52" s="5">
        <v>-280921903141</v>
      </c>
      <c r="Q52" s="5">
        <v>-175253912622</v>
      </c>
    </row>
    <row r="53" spans="2:17" ht="15.5" x14ac:dyDescent="0.35">
      <c r="C53" t="s">
        <v>212</v>
      </c>
      <c r="D53" s="5">
        <v>1414079054000</v>
      </c>
      <c r="E53" s="5">
        <v>798383734000</v>
      </c>
      <c r="F53" s="5">
        <v>560000597000</v>
      </c>
      <c r="G53" s="5">
        <v>1067946951000</v>
      </c>
      <c r="I53" s="5">
        <v>2593316397000</v>
      </c>
      <c r="J53" s="5">
        <v>1584648658000</v>
      </c>
      <c r="K53" s="5">
        <v>1078685202000</v>
      </c>
      <c r="L53" s="5">
        <v>397982127000</v>
      </c>
      <c r="M53" s="5">
        <v>17611856000</v>
      </c>
      <c r="N53" s="5">
        <v>15615951972</v>
      </c>
      <c r="O53" s="5">
        <v>15901172701</v>
      </c>
      <c r="P53" s="5">
        <v>14052556696</v>
      </c>
      <c r="Q53" s="5">
        <v>10804380945</v>
      </c>
    </row>
    <row r="54" spans="2:17" ht="15.5" x14ac:dyDescent="0.35">
      <c r="C54" t="s">
        <v>82</v>
      </c>
      <c r="D54" s="5">
        <v>-99018588000</v>
      </c>
      <c r="E54" s="5">
        <v>-117922343000</v>
      </c>
      <c r="F54" s="5">
        <v>-132671904000</v>
      </c>
      <c r="G54" s="5">
        <v>-75135942000</v>
      </c>
      <c r="I54" s="5">
        <v>-436052161000</v>
      </c>
      <c r="J54" s="5">
        <v>-339838106000</v>
      </c>
      <c r="K54" s="5">
        <v>-338330109000</v>
      </c>
      <c r="L54" s="5">
        <v>-227399819000</v>
      </c>
      <c r="M54" s="5">
        <v>-13589188000</v>
      </c>
      <c r="N54" s="5">
        <v>-12846383369</v>
      </c>
      <c r="O54" s="5">
        <v>-14783897082</v>
      </c>
      <c r="P54" s="5">
        <v>-10402688202</v>
      </c>
      <c r="Q54" s="5">
        <v>-7430371019</v>
      </c>
    </row>
    <row r="55" spans="2:17" ht="15.5" x14ac:dyDescent="0.35">
      <c r="C55" t="s">
        <v>87</v>
      </c>
      <c r="M55" s="5">
        <v>-13589188000</v>
      </c>
      <c r="N55" s="5">
        <v>-12846383369</v>
      </c>
      <c r="O55" s="5">
        <v>-14783897082</v>
      </c>
      <c r="P55" s="5">
        <v>-10402688202</v>
      </c>
      <c r="Q55" s="5">
        <v>-7430371019</v>
      </c>
    </row>
    <row r="56" spans="2:17" ht="15.5" x14ac:dyDescent="0.35">
      <c r="C56" t="s">
        <v>284</v>
      </c>
      <c r="D56" s="5">
        <v>-18148588000</v>
      </c>
      <c r="E56" s="5">
        <v>-26831531000</v>
      </c>
      <c r="F56" s="5">
        <v>-36358370000</v>
      </c>
      <c r="G56" s="5">
        <v>-12605775000</v>
      </c>
      <c r="I56" s="5">
        <v>-108395336000</v>
      </c>
      <c r="J56" s="5">
        <v>-92309535000</v>
      </c>
      <c r="K56" s="5">
        <v>-77195019000</v>
      </c>
      <c r="L56" s="5">
        <v>-19166094000</v>
      </c>
    </row>
    <row r="57" spans="2:17" ht="15.5" x14ac:dyDescent="0.35">
      <c r="C57" t="s">
        <v>213</v>
      </c>
      <c r="D57" s="5">
        <v>-80870000000</v>
      </c>
      <c r="E57" s="5">
        <v>-91090812000</v>
      </c>
      <c r="F57" s="5">
        <v>-96313534000</v>
      </c>
      <c r="G57" s="5">
        <v>-62530167000</v>
      </c>
      <c r="I57" s="5">
        <v>-327656825000</v>
      </c>
      <c r="J57" s="5">
        <v>-247528571000</v>
      </c>
      <c r="K57" s="5">
        <v>-261135090000</v>
      </c>
      <c r="L57" s="5">
        <v>-208233725000</v>
      </c>
    </row>
    <row r="58" spans="2:17" ht="15.5" x14ac:dyDescent="0.35">
      <c r="C58" t="s">
        <v>89</v>
      </c>
      <c r="D58" s="5">
        <v>1315060466000</v>
      </c>
      <c r="E58" s="5">
        <v>680461391000</v>
      </c>
      <c r="F58" s="5">
        <v>427328693000</v>
      </c>
      <c r="G58" s="5">
        <v>992811009000</v>
      </c>
      <c r="I58" s="5">
        <v>2157264236000</v>
      </c>
      <c r="J58" s="5">
        <v>1244810552000</v>
      </c>
      <c r="K58" s="5">
        <v>740355093000</v>
      </c>
      <c r="L58" s="5">
        <v>170582308000</v>
      </c>
      <c r="M58" s="5">
        <v>4022668000</v>
      </c>
      <c r="N58" s="5">
        <v>2769568603</v>
      </c>
      <c r="O58" s="5">
        <v>1117275619</v>
      </c>
      <c r="P58" s="5">
        <v>3649868494</v>
      </c>
      <c r="Q58" s="5">
        <v>3374009926</v>
      </c>
    </row>
    <row r="59" spans="2:17" ht="15.5" x14ac:dyDescent="0.35">
      <c r="C59" t="s">
        <v>90</v>
      </c>
      <c r="D59" s="5">
        <v>-1310974000</v>
      </c>
      <c r="E59" s="5">
        <v>14079858000</v>
      </c>
      <c r="F59" s="5">
        <v>138924336000</v>
      </c>
      <c r="G59" s="5">
        <v>32723245000</v>
      </c>
      <c r="I59" s="5">
        <v>189291369000</v>
      </c>
      <c r="J59" s="5">
        <v>116089542000</v>
      </c>
      <c r="K59" s="5">
        <v>78095758000</v>
      </c>
      <c r="L59" s="5">
        <v>3811026000</v>
      </c>
      <c r="M59" s="5">
        <v>-1634154000</v>
      </c>
      <c r="N59" s="5">
        <v>-2005463929</v>
      </c>
      <c r="O59" s="5">
        <v>-1626086808</v>
      </c>
      <c r="P59" s="5">
        <v>-1595053003</v>
      </c>
      <c r="Q59" s="5">
        <v>-1751557559</v>
      </c>
    </row>
    <row r="60" spans="2:17" ht="15.5" x14ac:dyDescent="0.35">
      <c r="C60" t="s">
        <v>321</v>
      </c>
      <c r="M60" s="5">
        <v>-1642000</v>
      </c>
      <c r="O60" s="5">
        <v>-4900000</v>
      </c>
      <c r="P60" s="5">
        <v>29413287</v>
      </c>
      <c r="Q60" s="5">
        <v>205000000</v>
      </c>
    </row>
    <row r="61" spans="2:17" ht="15.5" x14ac:dyDescent="0.35">
      <c r="C61" t="s">
        <v>27</v>
      </c>
      <c r="D61" s="5">
        <v>-10507155000</v>
      </c>
      <c r="E61" s="5">
        <v>-9882457000</v>
      </c>
      <c r="F61" s="5">
        <v>-14982639000</v>
      </c>
      <c r="G61" s="5">
        <v>-15508520000</v>
      </c>
      <c r="I61" s="5">
        <v>-57668096000</v>
      </c>
      <c r="J61" s="5">
        <v>-47474889000</v>
      </c>
      <c r="K61" s="5">
        <v>-64627547000</v>
      </c>
      <c r="L61" s="5">
        <v>-27124623000</v>
      </c>
      <c r="M61" s="5">
        <v>-1776693000</v>
      </c>
      <c r="N61" s="5">
        <v>-2090656523</v>
      </c>
      <c r="O61" s="5">
        <v>-1873830303</v>
      </c>
      <c r="P61" s="5">
        <v>-2083653162</v>
      </c>
      <c r="Q61" s="5">
        <v>-1995336021</v>
      </c>
    </row>
    <row r="62" spans="2:17" ht="15.5" x14ac:dyDescent="0.35">
      <c r="C62" t="s">
        <v>215</v>
      </c>
      <c r="D62" s="5">
        <v>25305831000</v>
      </c>
      <c r="E62" s="5">
        <v>29730009000</v>
      </c>
      <c r="F62" s="5">
        <v>163119367000</v>
      </c>
      <c r="G62" s="5">
        <v>54137079000</v>
      </c>
      <c r="I62" s="5">
        <v>276730405000</v>
      </c>
      <c r="J62" s="5">
        <v>174458505000</v>
      </c>
      <c r="K62" s="5">
        <v>143827907000</v>
      </c>
      <c r="L62" s="5">
        <v>21373606000</v>
      </c>
      <c r="M62" s="5">
        <v>47827000</v>
      </c>
      <c r="N62" s="5">
        <v>20879716</v>
      </c>
      <c r="O62" s="5">
        <v>21121470</v>
      </c>
      <c r="P62" s="5">
        <v>353333333</v>
      </c>
    </row>
    <row r="63" spans="2:17" ht="15.5" x14ac:dyDescent="0.35">
      <c r="C63" t="s">
        <v>83</v>
      </c>
      <c r="P63" s="5">
        <v>-144053250</v>
      </c>
    </row>
    <row r="64" spans="2:17" ht="15.5" x14ac:dyDescent="0.35">
      <c r="C64" t="s">
        <v>91</v>
      </c>
      <c r="D64" s="5">
        <v>-3632279000</v>
      </c>
      <c r="E64" s="5">
        <v>-5853666000</v>
      </c>
      <c r="F64" s="5">
        <v>-8720228000</v>
      </c>
      <c r="G64" s="5">
        <v>-4703505000</v>
      </c>
      <c r="I64" s="5">
        <v>-27717209000</v>
      </c>
      <c r="J64" s="5">
        <v>-10819618000</v>
      </c>
      <c r="K64" s="5">
        <v>-304529000</v>
      </c>
      <c r="L64" s="5">
        <v>10995730000</v>
      </c>
    </row>
    <row r="65" spans="3:17" ht="15.5" x14ac:dyDescent="0.35">
      <c r="C65" t="s">
        <v>81</v>
      </c>
      <c r="J65" s="5">
        <v>13124097000</v>
      </c>
      <c r="K65" s="5">
        <v>56168468000</v>
      </c>
      <c r="L65" s="5">
        <v>125888641000</v>
      </c>
      <c r="P65" s="5">
        <v>-199962447</v>
      </c>
      <c r="Q65" s="5">
        <v>-813149060</v>
      </c>
    </row>
    <row r="66" spans="3:17" ht="15.5" x14ac:dyDescent="0.35">
      <c r="C66" t="s">
        <v>92</v>
      </c>
      <c r="D66" s="5">
        <v>-1310974000</v>
      </c>
      <c r="E66" s="5">
        <v>14079858000</v>
      </c>
      <c r="F66" s="5">
        <v>138924336000</v>
      </c>
      <c r="G66" s="5">
        <v>32723245000</v>
      </c>
      <c r="I66" s="5">
        <v>189291369000</v>
      </c>
      <c r="J66" s="5">
        <v>116089542000</v>
      </c>
      <c r="K66" s="5">
        <v>78095758000</v>
      </c>
      <c r="L66" s="5">
        <v>3811026000</v>
      </c>
      <c r="M66" s="5">
        <v>-1634154000</v>
      </c>
      <c r="N66" s="5">
        <v>-2005463929</v>
      </c>
      <c r="O66" s="5">
        <v>-1626086808</v>
      </c>
      <c r="P66" s="5">
        <v>-1595053003</v>
      </c>
      <c r="Q66" s="5">
        <v>-1751557559</v>
      </c>
    </row>
    <row r="67" spans="3:17" ht="15.5" x14ac:dyDescent="0.35">
      <c r="C67" t="s">
        <v>29</v>
      </c>
      <c r="D67" s="5">
        <v>1313749492000</v>
      </c>
      <c r="E67" s="5">
        <v>694541249000</v>
      </c>
      <c r="F67" s="5">
        <v>566253029000</v>
      </c>
      <c r="G67" s="5">
        <v>1025534254000</v>
      </c>
      <c r="I67" s="5">
        <v>2346555605000</v>
      </c>
      <c r="J67" s="5">
        <v>1360900094000</v>
      </c>
      <c r="K67" s="5">
        <v>818450851000</v>
      </c>
      <c r="L67" s="5">
        <v>174393334000</v>
      </c>
      <c r="M67" s="5">
        <v>2388514000</v>
      </c>
      <c r="N67" s="5">
        <v>764104674</v>
      </c>
      <c r="O67" s="5">
        <v>-508811189</v>
      </c>
      <c r="P67" s="5">
        <v>2054815491</v>
      </c>
      <c r="Q67" s="5">
        <v>1622452367</v>
      </c>
    </row>
    <row r="68" spans="3:17" ht="15.5" x14ac:dyDescent="0.35">
      <c r="C68" t="s">
        <v>28</v>
      </c>
      <c r="D68" s="5">
        <v>-63355182000</v>
      </c>
      <c r="E68" s="5">
        <v>-31897103000</v>
      </c>
      <c r="F68" s="5">
        <v>-144396962000</v>
      </c>
      <c r="G68" s="5">
        <v>-47492752000</v>
      </c>
      <c r="I68" s="5">
        <v>-297659146000</v>
      </c>
      <c r="J68" s="5">
        <v>-106470709000</v>
      </c>
      <c r="K68" s="5">
        <v>-95030385000</v>
      </c>
      <c r="L68" s="5">
        <v>-14490138000</v>
      </c>
      <c r="M68" s="5">
        <v>-708438000</v>
      </c>
      <c r="N68" s="5">
        <v>-539926618</v>
      </c>
      <c r="O68" s="5">
        <v>-727591568</v>
      </c>
      <c r="P68" s="5">
        <v>-679686215</v>
      </c>
      <c r="Q68" s="5">
        <v>-435666646</v>
      </c>
    </row>
    <row r="69" spans="3:17" ht="15.5" x14ac:dyDescent="0.35">
      <c r="C69" t="s">
        <v>404</v>
      </c>
      <c r="D69" s="5">
        <v>-11888247000</v>
      </c>
      <c r="E69" s="5">
        <v>68539000</v>
      </c>
      <c r="F69" s="5">
        <v>-78876456000</v>
      </c>
      <c r="G69" s="5">
        <v>-1603799000</v>
      </c>
      <c r="I69" s="5">
        <v>-80517109000</v>
      </c>
      <c r="J69" s="5">
        <v>-13350223000</v>
      </c>
      <c r="K69" s="5">
        <v>-12669659000</v>
      </c>
      <c r="L69" s="5">
        <v>-110462000</v>
      </c>
    </row>
    <row r="70" spans="3:17" ht="15.5" x14ac:dyDescent="0.35">
      <c r="C70" t="s">
        <v>405</v>
      </c>
    </row>
    <row r="71" spans="3:17" ht="15.5" x14ac:dyDescent="0.35">
      <c r="C71" t="s">
        <v>368</v>
      </c>
      <c r="D71" s="5">
        <v>-51466935000</v>
      </c>
      <c r="E71" s="5">
        <v>-31965642000</v>
      </c>
      <c r="F71" s="5">
        <v>-65520506000</v>
      </c>
      <c r="G71" s="5">
        <v>-45888953000</v>
      </c>
      <c r="I71" s="5">
        <v>-217142037000</v>
      </c>
      <c r="J71" s="5">
        <v>-93120486000</v>
      </c>
      <c r="K71" s="5">
        <v>-82360726000</v>
      </c>
      <c r="L71" s="5">
        <v>-14379676000</v>
      </c>
    </row>
    <row r="72" spans="3:17" ht="15.5" x14ac:dyDescent="0.35">
      <c r="C72" t="s">
        <v>406</v>
      </c>
      <c r="D72" s="5">
        <v>-63355182000</v>
      </c>
      <c r="E72" s="5">
        <v>-31897103000</v>
      </c>
      <c r="F72" s="5">
        <v>-144396962000</v>
      </c>
      <c r="G72" s="5">
        <v>-47492752000</v>
      </c>
      <c r="I72" s="5">
        <v>-297659146000</v>
      </c>
      <c r="J72" s="5">
        <v>-106470709000</v>
      </c>
      <c r="K72" s="5">
        <v>-95030385000</v>
      </c>
      <c r="L72" s="5">
        <v>-14490138000</v>
      </c>
      <c r="M72" s="5">
        <v>-708438000</v>
      </c>
      <c r="N72" s="5">
        <v>-539926618</v>
      </c>
      <c r="O72" s="5">
        <v>-727591568</v>
      </c>
      <c r="P72" s="5">
        <v>-679686215</v>
      </c>
      <c r="Q72" s="5">
        <v>-435666646</v>
      </c>
    </row>
    <row r="73" spans="3:17" ht="15.5" x14ac:dyDescent="0.35">
      <c r="C73" t="s">
        <v>93</v>
      </c>
      <c r="D73" s="5">
        <v>1250394310000</v>
      </c>
      <c r="E73" s="5">
        <v>662644146000</v>
      </c>
      <c r="F73" s="5">
        <v>421856067000</v>
      </c>
      <c r="G73" s="5">
        <v>978041502000</v>
      </c>
      <c r="I73" s="5">
        <v>2048896459000</v>
      </c>
      <c r="J73" s="5">
        <v>1254429385000</v>
      </c>
      <c r="K73" s="5">
        <v>723420466000</v>
      </c>
      <c r="L73" s="5">
        <v>159903196000</v>
      </c>
      <c r="M73" s="5">
        <v>1680076000</v>
      </c>
      <c r="N73" s="5">
        <v>224178056</v>
      </c>
      <c r="O73" s="5">
        <v>-1236402757</v>
      </c>
      <c r="P73" s="5">
        <v>1375129276</v>
      </c>
      <c r="Q73" s="5">
        <v>1186785721</v>
      </c>
    </row>
    <row r="74" spans="3:17" ht="15.5" x14ac:dyDescent="0.35">
      <c r="C74" t="s">
        <v>94</v>
      </c>
      <c r="K74" s="5">
        <v>1090252000</v>
      </c>
      <c r="L74" s="5">
        <v>2519298000</v>
      </c>
    </row>
    <row r="75" spans="3:17" ht="15.5" x14ac:dyDescent="0.35">
      <c r="C75" t="s">
        <v>639</v>
      </c>
      <c r="D75" s="5">
        <v>1250394310000</v>
      </c>
      <c r="E75" s="5">
        <v>662644146000</v>
      </c>
      <c r="F75" s="5">
        <v>421856067000</v>
      </c>
      <c r="G75" s="5">
        <v>978041502000</v>
      </c>
      <c r="I75" s="5">
        <v>2048896459000</v>
      </c>
      <c r="J75" s="5">
        <v>1254429385000</v>
      </c>
      <c r="K75" s="5">
        <v>723420466000</v>
      </c>
      <c r="L75" s="5">
        <v>159903196000</v>
      </c>
      <c r="M75" s="5">
        <v>1680076000</v>
      </c>
      <c r="N75" s="5">
        <v>224178056</v>
      </c>
      <c r="O75" s="5">
        <v>-1236402757</v>
      </c>
      <c r="P75" s="5">
        <v>1375129276</v>
      </c>
      <c r="Q75" s="5">
        <v>1186785721</v>
      </c>
    </row>
    <row r="76" spans="3:17" ht="15.5" x14ac:dyDescent="0.35">
      <c r="C76" t="s">
        <v>95</v>
      </c>
      <c r="D76" s="5">
        <v>1250394310000</v>
      </c>
      <c r="E76" s="5">
        <v>662644146000</v>
      </c>
      <c r="F76" s="5">
        <v>421856067000</v>
      </c>
      <c r="G76" s="5">
        <v>978041502000</v>
      </c>
      <c r="I76" s="5">
        <v>2048896459000</v>
      </c>
      <c r="J76" s="5">
        <v>1267553482000</v>
      </c>
      <c r="K76" s="5">
        <v>780679186000</v>
      </c>
      <c r="L76" s="5">
        <v>288311135000</v>
      </c>
      <c r="M76" s="5">
        <v>1680076000</v>
      </c>
      <c r="N76" s="5">
        <v>224178056</v>
      </c>
      <c r="O76" s="5">
        <v>-1236402757</v>
      </c>
      <c r="P76" s="5">
        <v>1175166829</v>
      </c>
      <c r="Q76" s="5">
        <v>373636661</v>
      </c>
    </row>
    <row r="77" spans="3:17" ht="15.5" x14ac:dyDescent="0.35">
      <c r="C77" t="s">
        <v>96</v>
      </c>
      <c r="F77" s="5">
        <v>1448931000</v>
      </c>
      <c r="I77" s="5">
        <v>1448931000</v>
      </c>
      <c r="J77" s="5">
        <v>2292903000</v>
      </c>
      <c r="K77" s="5">
        <v>3633484000</v>
      </c>
      <c r="L77" s="5">
        <v>1059451000</v>
      </c>
      <c r="M77" s="5">
        <v>335936000</v>
      </c>
      <c r="N77" s="5">
        <v>-223688790</v>
      </c>
      <c r="O77" s="5">
        <v>1336674000</v>
      </c>
      <c r="P77" s="5">
        <v>-519134250</v>
      </c>
      <c r="Q77" s="5">
        <v>-288580500</v>
      </c>
    </row>
    <row r="78" spans="3:17" ht="15.5" x14ac:dyDescent="0.35">
      <c r="C78" t="s">
        <v>97</v>
      </c>
      <c r="D78" s="5">
        <v>1250394310000</v>
      </c>
      <c r="E78" s="5">
        <v>662644146000</v>
      </c>
      <c r="F78" s="5">
        <v>423304998000</v>
      </c>
      <c r="G78" s="5">
        <v>978041502000</v>
      </c>
      <c r="I78" s="5">
        <v>2050345390000</v>
      </c>
      <c r="J78" s="5">
        <v>1269846385000</v>
      </c>
      <c r="K78" s="5">
        <v>784312670000</v>
      </c>
      <c r="L78" s="5">
        <v>289370586000</v>
      </c>
      <c r="M78" s="5">
        <v>2016012000</v>
      </c>
      <c r="N78" s="5">
        <v>489266</v>
      </c>
      <c r="O78" s="5">
        <v>100271243</v>
      </c>
      <c r="P78" s="5">
        <v>656032579</v>
      </c>
      <c r="Q78" s="5">
        <v>85056161</v>
      </c>
    </row>
    <row r="79" spans="3:17" ht="15.5" x14ac:dyDescent="0.35">
      <c r="C79" t="s">
        <v>98</v>
      </c>
      <c r="D79" s="5">
        <v>1250394310000</v>
      </c>
      <c r="E79" s="5">
        <v>662644146000</v>
      </c>
      <c r="F79" s="5">
        <v>421856067000</v>
      </c>
      <c r="G79" s="5">
        <v>978041502000</v>
      </c>
      <c r="I79" s="5">
        <v>2048896459000</v>
      </c>
      <c r="J79" s="5">
        <v>1267553482000</v>
      </c>
      <c r="K79" s="5">
        <v>780679186000</v>
      </c>
      <c r="L79" s="5">
        <v>288311135000</v>
      </c>
      <c r="M79" s="5">
        <v>1680076000</v>
      </c>
      <c r="N79" s="5">
        <v>224178056</v>
      </c>
      <c r="O79" s="5">
        <v>-1236402757</v>
      </c>
      <c r="P79" s="5">
        <v>1175166829</v>
      </c>
      <c r="Q79" s="5">
        <v>373636661</v>
      </c>
    </row>
    <row r="80" spans="3:17" ht="15.5" x14ac:dyDescent="0.35">
      <c r="C80" t="s">
        <v>8</v>
      </c>
      <c r="D80" s="5">
        <v>1090475145000</v>
      </c>
      <c r="E80" s="5">
        <v>578339351000</v>
      </c>
      <c r="F80" s="5">
        <v>357705558000</v>
      </c>
      <c r="G80" s="5">
        <v>505439056000</v>
      </c>
      <c r="I80" s="5">
        <v>1149006583000</v>
      </c>
      <c r="J80" s="5">
        <v>625998215000</v>
      </c>
      <c r="K80" s="5">
        <v>273180152000</v>
      </c>
      <c r="L80" s="5">
        <v>138841944000</v>
      </c>
      <c r="M80" s="5">
        <v>1995862000</v>
      </c>
      <c r="N80" s="5">
        <v>-418227</v>
      </c>
      <c r="O80" s="5">
        <v>98831970</v>
      </c>
      <c r="P80" s="5">
        <v>650588929</v>
      </c>
      <c r="Q80" s="5">
        <v>85056161</v>
      </c>
    </row>
    <row r="81" spans="2:17" ht="15.5" x14ac:dyDescent="0.35">
      <c r="C81" t="s">
        <v>99</v>
      </c>
      <c r="D81" s="5">
        <v>159919165000</v>
      </c>
      <c r="E81" s="5">
        <v>84304795000</v>
      </c>
      <c r="F81" s="5">
        <v>65599440000</v>
      </c>
      <c r="G81" s="5">
        <v>472602446000</v>
      </c>
      <c r="I81" s="5">
        <v>901338807000</v>
      </c>
      <c r="J81" s="5">
        <v>643848170000</v>
      </c>
      <c r="K81" s="5">
        <v>511132518000</v>
      </c>
      <c r="L81" s="5">
        <v>150528642000</v>
      </c>
      <c r="M81" s="5">
        <v>20150000</v>
      </c>
      <c r="N81" s="5">
        <v>907493</v>
      </c>
      <c r="O81" s="5">
        <v>1439273</v>
      </c>
      <c r="P81" s="5">
        <v>5443650</v>
      </c>
    </row>
    <row r="82" spans="2:17" ht="15.5" x14ac:dyDescent="0.35">
      <c r="C82" t="s">
        <v>100</v>
      </c>
      <c r="D82" s="5">
        <v>1250394310000</v>
      </c>
      <c r="E82" s="5">
        <v>662644146000</v>
      </c>
      <c r="F82" s="5">
        <v>421856067000</v>
      </c>
      <c r="G82" s="5">
        <v>978041502000</v>
      </c>
      <c r="I82" s="5">
        <v>2048896459000</v>
      </c>
      <c r="J82" s="5">
        <v>1267553482000</v>
      </c>
      <c r="K82" s="5">
        <v>780679186000</v>
      </c>
      <c r="L82" s="5">
        <v>288311135000</v>
      </c>
      <c r="M82" s="5">
        <v>1680076000</v>
      </c>
      <c r="N82" s="5">
        <v>224178056</v>
      </c>
      <c r="O82" s="5">
        <v>-1236402757</v>
      </c>
      <c r="P82" s="5">
        <v>1175166829</v>
      </c>
      <c r="Q82" s="5">
        <v>373636661</v>
      </c>
    </row>
    <row r="83" spans="2:17" ht="15.5" x14ac:dyDescent="0.35">
      <c r="C83" t="s">
        <v>101</v>
      </c>
      <c r="D83" s="5">
        <v>1250394310000</v>
      </c>
      <c r="E83" s="5">
        <v>662644146000</v>
      </c>
      <c r="F83" s="5">
        <v>423304998000</v>
      </c>
      <c r="G83" s="5">
        <v>978041502000</v>
      </c>
      <c r="I83" s="5">
        <v>2050345390000</v>
      </c>
      <c r="J83" s="5">
        <v>1269846385000</v>
      </c>
      <c r="K83" s="5">
        <v>784312670000</v>
      </c>
      <c r="L83" s="5">
        <v>289370586000</v>
      </c>
      <c r="M83" s="5">
        <v>2016012000</v>
      </c>
      <c r="N83" s="5">
        <v>489266</v>
      </c>
      <c r="O83" s="5">
        <v>100271243</v>
      </c>
      <c r="P83" s="5">
        <v>656032579</v>
      </c>
      <c r="Q83" s="5">
        <v>85056161</v>
      </c>
    </row>
    <row r="84" spans="2:17" ht="15.5" x14ac:dyDescent="0.35">
      <c r="C84" t="s">
        <v>102</v>
      </c>
      <c r="D84" s="5">
        <v>1250394310000</v>
      </c>
      <c r="E84" s="5">
        <v>662644146000</v>
      </c>
      <c r="F84" s="5">
        <v>423304998000</v>
      </c>
      <c r="G84" s="5">
        <v>978041502000</v>
      </c>
      <c r="I84" s="5">
        <v>2050345390000</v>
      </c>
      <c r="J84" s="5">
        <v>1269846385000</v>
      </c>
      <c r="K84" s="5">
        <v>784312670000</v>
      </c>
      <c r="L84" s="5">
        <v>289370586000</v>
      </c>
      <c r="M84" s="5">
        <v>2016012000</v>
      </c>
      <c r="N84" s="5">
        <v>489266</v>
      </c>
      <c r="O84" s="5">
        <v>100271243</v>
      </c>
      <c r="P84" s="5">
        <v>656032579</v>
      </c>
      <c r="Q84" s="5">
        <v>85056161</v>
      </c>
    </row>
    <row r="86" spans="2:17" ht="15.5" x14ac:dyDescent="0.35">
      <c r="B86" t="s">
        <v>103</v>
      </c>
      <c r="C86" t="s">
        <v>104</v>
      </c>
    </row>
    <row r="87" spans="2:17" ht="15.5" x14ac:dyDescent="0.35">
      <c r="C87" t="s">
        <v>216</v>
      </c>
    </row>
    <row r="88" spans="2:17" ht="15.5" x14ac:dyDescent="0.35">
      <c r="C88" t="s">
        <v>20</v>
      </c>
      <c r="D88" s="5">
        <v>4367851960000</v>
      </c>
      <c r="E88" s="5">
        <v>3176414199000</v>
      </c>
      <c r="F88" s="5">
        <v>3844798619000</v>
      </c>
      <c r="G88" s="5">
        <v>4599873837000</v>
      </c>
      <c r="I88" s="5">
        <v>3844798619000</v>
      </c>
      <c r="J88" s="5">
        <v>4285354084000</v>
      </c>
      <c r="K88" s="5">
        <v>1069812157000</v>
      </c>
      <c r="L88" s="5">
        <v>1650672386000</v>
      </c>
      <c r="M88" s="5">
        <v>11069402000</v>
      </c>
      <c r="N88" s="5">
        <v>4347108710</v>
      </c>
      <c r="O88" s="5">
        <v>13370858913</v>
      </c>
      <c r="P88" s="5">
        <v>18362980581</v>
      </c>
      <c r="Q88" s="5">
        <v>1098528195</v>
      </c>
    </row>
    <row r="89" spans="2:17" ht="15.5" x14ac:dyDescent="0.35">
      <c r="C89" t="s">
        <v>217</v>
      </c>
      <c r="D89" s="5">
        <v>6726644000</v>
      </c>
      <c r="E89" s="5">
        <v>395951000</v>
      </c>
      <c r="F89" s="5">
        <v>1804126000</v>
      </c>
      <c r="G89" s="5">
        <v>223408000</v>
      </c>
      <c r="I89" s="5">
        <v>1804126000</v>
      </c>
      <c r="J89" s="5">
        <v>213474347000</v>
      </c>
      <c r="K89" s="5">
        <v>348935000</v>
      </c>
      <c r="L89" s="5">
        <v>1580784000</v>
      </c>
      <c r="M89" s="5">
        <v>1769275000</v>
      </c>
      <c r="N89" s="5">
        <v>1385204957</v>
      </c>
      <c r="O89" s="5">
        <v>3271083919</v>
      </c>
      <c r="P89" s="5">
        <v>3331885416</v>
      </c>
      <c r="Q89" s="5">
        <v>1409569589</v>
      </c>
    </row>
    <row r="90" spans="2:17" ht="15.5" x14ac:dyDescent="0.35">
      <c r="C90" t="s">
        <v>219</v>
      </c>
      <c r="D90" s="5">
        <v>216589170000</v>
      </c>
      <c r="E90" s="5">
        <v>185346422000</v>
      </c>
      <c r="F90" s="5">
        <v>184474095000</v>
      </c>
      <c r="G90" s="5">
        <v>281168030000</v>
      </c>
      <c r="I90" s="5">
        <v>184474095000</v>
      </c>
      <c r="J90" s="5">
        <v>176139506000</v>
      </c>
      <c r="K90" s="5">
        <v>1972767000</v>
      </c>
      <c r="L90" s="5">
        <v>1259047000</v>
      </c>
    </row>
    <row r="91" spans="2:17" ht="15.5" x14ac:dyDescent="0.35">
      <c r="C91" t="s">
        <v>218</v>
      </c>
      <c r="D91" s="5">
        <v>77870812000</v>
      </c>
      <c r="E91" s="5">
        <v>2311340000</v>
      </c>
      <c r="F91" s="5">
        <v>40650029000</v>
      </c>
      <c r="G91" s="5">
        <v>8294619000</v>
      </c>
      <c r="I91" s="5">
        <v>40650029000</v>
      </c>
      <c r="J91" s="5">
        <v>1052848936000</v>
      </c>
      <c r="K91" s="5">
        <v>175133488000</v>
      </c>
      <c r="L91" s="5">
        <v>8478128131000</v>
      </c>
      <c r="M91" s="5">
        <v>184010000</v>
      </c>
      <c r="N91" s="5">
        <v>139557945</v>
      </c>
      <c r="O91" s="5">
        <v>243837354</v>
      </c>
      <c r="P91" s="5">
        <v>9398426152</v>
      </c>
      <c r="Q91" s="5">
        <v>443642152</v>
      </c>
    </row>
    <row r="92" spans="2:17" ht="15.5" x14ac:dyDescent="0.35">
      <c r="C92" t="s">
        <v>220</v>
      </c>
      <c r="D92" s="5">
        <v>6726644000</v>
      </c>
      <c r="E92" s="5">
        <v>395951000</v>
      </c>
      <c r="F92" s="5">
        <v>1804126000</v>
      </c>
      <c r="G92" s="5">
        <v>223408000</v>
      </c>
      <c r="I92" s="5">
        <v>1804126000</v>
      </c>
      <c r="J92" s="5">
        <v>213474347000</v>
      </c>
      <c r="K92" s="5">
        <v>348935000</v>
      </c>
      <c r="L92" s="5">
        <v>1580784000</v>
      </c>
      <c r="M92" s="5">
        <v>1769275000</v>
      </c>
      <c r="N92" s="5">
        <v>1385204957</v>
      </c>
      <c r="O92" s="5">
        <v>3271083919</v>
      </c>
      <c r="P92" s="5">
        <v>3331885416</v>
      </c>
      <c r="Q92" s="5">
        <v>1409569589</v>
      </c>
    </row>
    <row r="93" spans="2:17" ht="15.5" x14ac:dyDescent="0.35">
      <c r="C93" t="s">
        <v>110</v>
      </c>
      <c r="D93" s="5">
        <v>1439135275000</v>
      </c>
      <c r="E93" s="5">
        <v>1500134025000</v>
      </c>
      <c r="F93" s="5">
        <v>1570234575000</v>
      </c>
      <c r="G93" s="5">
        <v>1879467525000</v>
      </c>
      <c r="I93" s="5">
        <v>1570234575000</v>
      </c>
      <c r="J93" s="5">
        <v>1915987125000</v>
      </c>
      <c r="K93" s="5">
        <v>2664063675000</v>
      </c>
      <c r="L93" s="5">
        <v>3281307413000</v>
      </c>
    </row>
    <row r="94" spans="2:17" ht="15.5" x14ac:dyDescent="0.35">
      <c r="C94" t="s">
        <v>221</v>
      </c>
      <c r="D94" s="5">
        <v>1439135275000</v>
      </c>
      <c r="E94" s="5">
        <v>1500134025000</v>
      </c>
      <c r="F94" s="5">
        <v>1570234575000</v>
      </c>
      <c r="G94" s="5">
        <v>1879467525000</v>
      </c>
      <c r="I94" s="5">
        <v>1570234575000</v>
      </c>
      <c r="J94" s="5">
        <v>1915987125000</v>
      </c>
      <c r="K94" s="5">
        <v>2664063675000</v>
      </c>
      <c r="L94" s="5">
        <v>3281307413000</v>
      </c>
    </row>
    <row r="95" spans="2:17" ht="15.5" x14ac:dyDescent="0.35">
      <c r="C95" t="s">
        <v>222</v>
      </c>
      <c r="D95" s="5">
        <v>26392498560000</v>
      </c>
      <c r="E95" s="5">
        <v>26365487523000</v>
      </c>
      <c r="F95" s="5">
        <v>23416249665000</v>
      </c>
      <c r="G95" s="5">
        <v>23138353631000</v>
      </c>
      <c r="I95" s="5">
        <v>23416249665000</v>
      </c>
      <c r="J95" s="5">
        <v>20945602993000</v>
      </c>
      <c r="K95" s="5">
        <v>14042447023000</v>
      </c>
      <c r="L95" s="5">
        <v>12336299888000</v>
      </c>
      <c r="M95" s="5">
        <v>93895951000</v>
      </c>
      <c r="N95" s="5">
        <v>49794488691</v>
      </c>
      <c r="O95" s="5">
        <v>68800965974</v>
      </c>
      <c r="P95" s="5">
        <v>76686795752</v>
      </c>
      <c r="Q95" s="5">
        <v>37066002705</v>
      </c>
    </row>
    <row r="96" spans="2:17" ht="15.5" x14ac:dyDescent="0.35">
      <c r="C96" t="s">
        <v>81</v>
      </c>
      <c r="D96" s="5">
        <v>-100139631000</v>
      </c>
      <c r="E96" s="5">
        <v>-53478978000</v>
      </c>
      <c r="J96" s="5">
        <v>-6206843000</v>
      </c>
      <c r="L96" s="5">
        <v>132183106000</v>
      </c>
      <c r="N96" s="5">
        <v>313851277</v>
      </c>
      <c r="O96" s="5">
        <v>535629297</v>
      </c>
      <c r="Q96" s="5">
        <v>14818357914</v>
      </c>
    </row>
    <row r="97" spans="3:17" ht="15.5" x14ac:dyDescent="0.35">
      <c r="C97" t="s">
        <v>223</v>
      </c>
      <c r="D97" s="5">
        <v>33597351674000</v>
      </c>
      <c r="E97" s="5">
        <v>32398316999000</v>
      </c>
      <c r="F97" s="5">
        <v>30127349862000</v>
      </c>
      <c r="G97" s="5">
        <v>30523782556000</v>
      </c>
      <c r="I97" s="5">
        <v>30127349862000</v>
      </c>
      <c r="J97" s="5">
        <v>28060999605000</v>
      </c>
      <c r="K97" s="5">
        <v>17849087018000</v>
      </c>
      <c r="L97" s="5">
        <v>15031769574000</v>
      </c>
      <c r="M97" s="5">
        <v>139079521000</v>
      </c>
      <c r="N97" s="5">
        <v>86854604000</v>
      </c>
      <c r="O97" s="5">
        <v>91858799351</v>
      </c>
      <c r="P97" s="5">
        <v>109504732067</v>
      </c>
      <c r="Q97" s="5">
        <v>59471330714</v>
      </c>
    </row>
    <row r="98" spans="3:17" ht="15.5" x14ac:dyDescent="0.35">
      <c r="C98" t="s">
        <v>224</v>
      </c>
    </row>
    <row r="99" spans="3:17" ht="15.5" x14ac:dyDescent="0.35">
      <c r="C99" t="s">
        <v>111</v>
      </c>
      <c r="D99" s="5">
        <v>597567639000</v>
      </c>
      <c r="E99" s="5">
        <v>534331180000</v>
      </c>
      <c r="F99" s="5">
        <v>479536976000</v>
      </c>
      <c r="G99" s="5">
        <v>316175576000</v>
      </c>
      <c r="I99" s="5">
        <v>479536976000</v>
      </c>
      <c r="J99" s="5">
        <v>176439857000</v>
      </c>
      <c r="K99" s="5">
        <v>28013471000</v>
      </c>
      <c r="L99" s="5">
        <v>50622334000</v>
      </c>
      <c r="M99" s="5">
        <v>22539808000</v>
      </c>
      <c r="N99" s="5">
        <v>24865991822</v>
      </c>
      <c r="O99" s="5">
        <v>26479936122</v>
      </c>
      <c r="P99" s="5">
        <v>20070236365</v>
      </c>
      <c r="Q99" s="5">
        <v>15253804070</v>
      </c>
    </row>
    <row r="100" spans="3:17" ht="15.5" x14ac:dyDescent="0.35">
      <c r="C100" t="s">
        <v>114</v>
      </c>
      <c r="D100" s="5">
        <v>11276387000</v>
      </c>
      <c r="E100" s="5">
        <v>11027113000</v>
      </c>
      <c r="F100" s="5">
        <v>10777838000</v>
      </c>
      <c r="G100" s="5">
        <v>11617673000</v>
      </c>
      <c r="I100" s="5">
        <v>10777838000</v>
      </c>
      <c r="J100" s="5">
        <v>10804527000</v>
      </c>
      <c r="K100" s="5">
        <v>9320208000</v>
      </c>
      <c r="L100" s="5">
        <v>561082000</v>
      </c>
      <c r="M100" s="5">
        <v>686168000</v>
      </c>
      <c r="N100" s="5">
        <v>779264760</v>
      </c>
      <c r="O100" s="5">
        <v>645520704</v>
      </c>
      <c r="P100" s="5">
        <v>882183405</v>
      </c>
      <c r="Q100" s="5">
        <v>474123584</v>
      </c>
    </row>
    <row r="101" spans="3:17" ht="15.5" x14ac:dyDescent="0.35">
      <c r="C101" t="s">
        <v>105</v>
      </c>
      <c r="D101" s="5">
        <v>180503814000</v>
      </c>
      <c r="E101" s="5">
        <v>185408746000</v>
      </c>
      <c r="F101" s="5">
        <v>190569353000</v>
      </c>
      <c r="G101" s="5">
        <v>172061779000</v>
      </c>
      <c r="I101" s="5">
        <v>190569353000</v>
      </c>
      <c r="J101" s="5">
        <v>172811111000</v>
      </c>
      <c r="K101" s="5">
        <v>278939259000</v>
      </c>
      <c r="L101" s="5">
        <v>150304763000</v>
      </c>
    </row>
    <row r="102" spans="3:17" ht="15.5" x14ac:dyDescent="0.35">
      <c r="C102" t="s">
        <v>107</v>
      </c>
      <c r="D102" s="5">
        <v>2497337515000</v>
      </c>
      <c r="E102" s="5">
        <v>2529695256000</v>
      </c>
      <c r="F102" s="5">
        <v>2562040903000</v>
      </c>
      <c r="G102" s="5">
        <v>2117590037000</v>
      </c>
      <c r="I102" s="5">
        <v>2562040903000</v>
      </c>
      <c r="J102" s="5">
        <v>874455309000</v>
      </c>
    </row>
    <row r="103" spans="3:17" ht="15.5" x14ac:dyDescent="0.35">
      <c r="C103" t="s">
        <v>342</v>
      </c>
    </row>
    <row r="104" spans="3:17" ht="15.5" x14ac:dyDescent="0.35">
      <c r="C104" t="s">
        <v>228</v>
      </c>
      <c r="D104" s="5">
        <v>17172971174000</v>
      </c>
      <c r="E104" s="5">
        <v>18013996928000</v>
      </c>
      <c r="F104" s="5">
        <v>20457162910000</v>
      </c>
      <c r="G104" s="5">
        <v>18938084559000</v>
      </c>
      <c r="I104" s="5">
        <v>20457162910000</v>
      </c>
      <c r="J104" s="5">
        <v>18510245384000</v>
      </c>
      <c r="K104" s="5">
        <v>15862918476000</v>
      </c>
      <c r="L104" s="5">
        <v>12978162956000</v>
      </c>
      <c r="M104" s="5">
        <v>24834076000</v>
      </c>
      <c r="N104" s="5">
        <v>25736606595</v>
      </c>
      <c r="O104" s="5">
        <v>27850156434</v>
      </c>
      <c r="P104" s="5">
        <v>40088429479</v>
      </c>
      <c r="Q104" s="5">
        <v>16783189659</v>
      </c>
    </row>
    <row r="105" spans="3:17" ht="15.5" x14ac:dyDescent="0.35">
      <c r="C105" t="s">
        <v>115</v>
      </c>
      <c r="D105" s="5">
        <v>50770322848000</v>
      </c>
      <c r="E105" s="5">
        <v>50412313927000</v>
      </c>
      <c r="F105" s="5">
        <v>50584512772000</v>
      </c>
      <c r="G105" s="5">
        <v>49461867115000</v>
      </c>
      <c r="I105" s="5">
        <v>50584512772000</v>
      </c>
      <c r="J105" s="5">
        <v>46571244989000</v>
      </c>
      <c r="K105" s="5">
        <v>33712005494000</v>
      </c>
      <c r="L105" s="5">
        <v>28009932530000</v>
      </c>
      <c r="M105" s="5">
        <v>163913597000</v>
      </c>
      <c r="N105" s="5">
        <v>112591210595</v>
      </c>
      <c r="O105" s="5">
        <v>119708955785</v>
      </c>
      <c r="P105" s="5">
        <v>149593161546</v>
      </c>
      <c r="Q105" s="5">
        <v>76254520373</v>
      </c>
    </row>
    <row r="106" spans="3:17" ht="15.5" x14ac:dyDescent="0.35">
      <c r="C106" t="s">
        <v>116</v>
      </c>
    </row>
    <row r="107" spans="3:17" ht="15.5" x14ac:dyDescent="0.35">
      <c r="C107" t="s">
        <v>117</v>
      </c>
    </row>
    <row r="108" spans="3:17" ht="15.5" x14ac:dyDescent="0.35">
      <c r="C108" t="s">
        <v>229</v>
      </c>
      <c r="D108" s="5">
        <v>14380124984000</v>
      </c>
      <c r="E108" s="5">
        <v>14924497257000</v>
      </c>
      <c r="F108" s="5">
        <v>15712107565000</v>
      </c>
      <c r="G108" s="5">
        <v>15668109904000</v>
      </c>
      <c r="I108" s="5">
        <v>15712107565000</v>
      </c>
      <c r="J108" s="5">
        <v>15183760826000</v>
      </c>
      <c r="K108" s="5">
        <v>8995848943000</v>
      </c>
      <c r="L108" s="5">
        <v>14920521850000</v>
      </c>
      <c r="M108" s="5">
        <v>115780599000</v>
      </c>
      <c r="N108" s="5">
        <v>54985764683</v>
      </c>
      <c r="O108" s="5">
        <v>61591309603</v>
      </c>
      <c r="P108" s="5">
        <v>91524875312</v>
      </c>
      <c r="Q108" s="5">
        <v>27620830730</v>
      </c>
    </row>
    <row r="109" spans="3:17" ht="15.5" x14ac:dyDescent="0.35">
      <c r="C109" t="s">
        <v>236</v>
      </c>
      <c r="L109" s="5">
        <v>10000000000</v>
      </c>
      <c r="M109" s="5">
        <v>7009513000</v>
      </c>
      <c r="P109" s="5">
        <v>1920100546</v>
      </c>
      <c r="Q109" s="5">
        <v>2830789952</v>
      </c>
    </row>
    <row r="110" spans="3:17" ht="15.5" x14ac:dyDescent="0.35">
      <c r="C110" t="s">
        <v>230</v>
      </c>
    </row>
    <row r="111" spans="3:17" ht="15.5" x14ac:dyDescent="0.35">
      <c r="C111" t="s">
        <v>231</v>
      </c>
      <c r="D111" s="5">
        <v>508232487000</v>
      </c>
      <c r="E111" s="5">
        <v>558269500000</v>
      </c>
      <c r="F111" s="5">
        <v>644004996000</v>
      </c>
      <c r="G111" s="5">
        <v>621588940000</v>
      </c>
      <c r="I111" s="5">
        <v>644004996000</v>
      </c>
      <c r="J111" s="5">
        <v>899095906000</v>
      </c>
      <c r="K111" s="5">
        <v>790456118000</v>
      </c>
      <c r="L111" s="5">
        <v>580703562000</v>
      </c>
      <c r="M111" s="5">
        <v>1799049000</v>
      </c>
      <c r="N111" s="5">
        <v>2015864096</v>
      </c>
      <c r="O111" s="5">
        <v>5452003572</v>
      </c>
      <c r="P111" s="5">
        <v>3388050000</v>
      </c>
      <c r="Q111" s="5">
        <v>1691669063</v>
      </c>
    </row>
    <row r="112" spans="3:17" ht="15.5" x14ac:dyDescent="0.35">
      <c r="C112" t="s">
        <v>121</v>
      </c>
    </row>
    <row r="113" spans="3:17" ht="15.5" x14ac:dyDescent="0.35">
      <c r="C113" t="s">
        <v>232</v>
      </c>
      <c r="D113" s="5">
        <v>294459982000</v>
      </c>
      <c r="E113" s="5">
        <v>187657762000</v>
      </c>
      <c r="F113" s="5">
        <v>225124124000</v>
      </c>
      <c r="G113" s="5">
        <v>289462649000</v>
      </c>
      <c r="I113" s="5">
        <v>225124124000</v>
      </c>
      <c r="J113" s="5">
        <v>1228988442000</v>
      </c>
      <c r="K113" s="5">
        <v>177106255000</v>
      </c>
      <c r="L113" s="5">
        <v>8479387178000</v>
      </c>
      <c r="M113" s="5">
        <v>184010000</v>
      </c>
      <c r="N113" s="5">
        <v>139557945</v>
      </c>
      <c r="O113" s="5">
        <v>243837354</v>
      </c>
      <c r="P113" s="5">
        <v>9398426152</v>
      </c>
      <c r="Q113" s="5">
        <v>443642152</v>
      </c>
    </row>
    <row r="114" spans="3:17" ht="15.5" x14ac:dyDescent="0.35">
      <c r="C114" t="s">
        <v>233</v>
      </c>
      <c r="D114" s="5">
        <v>21378324000</v>
      </c>
      <c r="E114" s="5">
        <v>25947766000</v>
      </c>
      <c r="F114" s="5">
        <v>63665740000</v>
      </c>
      <c r="G114" s="5">
        <v>46453201000</v>
      </c>
      <c r="I114" s="5">
        <v>63665740000</v>
      </c>
      <c r="J114" s="5">
        <v>59039532000</v>
      </c>
      <c r="K114" s="5">
        <v>48272052000</v>
      </c>
      <c r="L114" s="5">
        <v>61413322000</v>
      </c>
      <c r="M114" s="5">
        <v>388657000</v>
      </c>
      <c r="N114" s="5">
        <v>180826808</v>
      </c>
      <c r="O114" s="5">
        <v>238148844</v>
      </c>
      <c r="P114" s="5">
        <v>527331650</v>
      </c>
      <c r="Q114" s="5">
        <v>177734664</v>
      </c>
    </row>
    <row r="115" spans="3:17" ht="15.5" x14ac:dyDescent="0.35">
      <c r="C115" t="s">
        <v>120</v>
      </c>
      <c r="D115" s="5">
        <v>200143389000</v>
      </c>
      <c r="E115" s="5">
        <v>274382789000</v>
      </c>
      <c r="F115" s="5">
        <v>372406858000</v>
      </c>
      <c r="G115" s="5">
        <v>4753588000</v>
      </c>
      <c r="I115" s="5">
        <v>372406858000</v>
      </c>
      <c r="J115" s="5">
        <v>10678831000</v>
      </c>
      <c r="K115" s="5">
        <v>70988668000</v>
      </c>
      <c r="L115" s="5">
        <v>18132594000</v>
      </c>
      <c r="M115" s="5">
        <v>8055994000</v>
      </c>
      <c r="N115" s="5">
        <v>44466398</v>
      </c>
      <c r="O115" s="5">
        <v>138932213</v>
      </c>
      <c r="P115" s="5">
        <v>271099751</v>
      </c>
      <c r="Q115" s="5">
        <v>1009780605</v>
      </c>
    </row>
    <row r="116" spans="3:17" ht="15.5" x14ac:dyDescent="0.35">
      <c r="C116" t="s">
        <v>285</v>
      </c>
    </row>
    <row r="117" spans="3:17" ht="15.5" x14ac:dyDescent="0.35">
      <c r="C117" t="s">
        <v>286</v>
      </c>
      <c r="D117" s="5">
        <v>324108018000</v>
      </c>
      <c r="E117" s="5">
        <v>352099321000</v>
      </c>
      <c r="F117" s="5">
        <v>385655025000</v>
      </c>
      <c r="G117" s="5">
        <v>470012207000</v>
      </c>
      <c r="I117" s="5">
        <v>385655025000</v>
      </c>
      <c r="J117" s="5">
        <v>578031138000</v>
      </c>
      <c r="K117" s="5">
        <v>516968695000</v>
      </c>
      <c r="L117" s="5">
        <v>511232191000</v>
      </c>
      <c r="M117" s="5">
        <v>2021868000</v>
      </c>
      <c r="N117" s="5">
        <v>12721121786</v>
      </c>
      <c r="O117" s="5">
        <v>14279432524</v>
      </c>
      <c r="P117" s="5">
        <v>13551437281</v>
      </c>
      <c r="Q117" s="5">
        <v>6761077122</v>
      </c>
    </row>
    <row r="118" spans="3:17" ht="15.5" x14ac:dyDescent="0.35">
      <c r="C118" t="s">
        <v>287</v>
      </c>
      <c r="L118" s="5">
        <v>279931000</v>
      </c>
      <c r="M118" s="5">
        <v>70910000</v>
      </c>
      <c r="N118" s="5">
        <v>318960070</v>
      </c>
      <c r="O118" s="5">
        <v>309928868</v>
      </c>
      <c r="P118" s="5">
        <v>166952406</v>
      </c>
    </row>
    <row r="119" spans="3:17" ht="15.5" x14ac:dyDescent="0.35">
      <c r="C119" t="s">
        <v>344</v>
      </c>
      <c r="L119" s="5">
        <v>825560271000</v>
      </c>
    </row>
    <row r="120" spans="3:17" ht="15.5" x14ac:dyDescent="0.35">
      <c r="C120" t="s">
        <v>288</v>
      </c>
      <c r="D120" s="5">
        <v>170298776000</v>
      </c>
      <c r="E120" s="5">
        <v>189468296000</v>
      </c>
      <c r="F120" s="5">
        <v>202574527000</v>
      </c>
      <c r="G120" s="5">
        <v>201748397000</v>
      </c>
      <c r="I120" s="5">
        <v>202574527000</v>
      </c>
      <c r="J120" s="5">
        <v>230494817000</v>
      </c>
      <c r="K120" s="5">
        <v>167644315000</v>
      </c>
      <c r="L120" s="5">
        <v>1044203971000</v>
      </c>
      <c r="M120" s="5">
        <v>2222193000</v>
      </c>
      <c r="N120" s="5">
        <v>4974101741</v>
      </c>
      <c r="O120" s="5">
        <v>3491976677</v>
      </c>
      <c r="P120" s="5">
        <v>7220885519</v>
      </c>
      <c r="Q120" s="5">
        <v>1817040857</v>
      </c>
    </row>
    <row r="121" spans="3:17" ht="15.5" x14ac:dyDescent="0.35">
      <c r="C121" t="s">
        <v>237</v>
      </c>
      <c r="D121" s="5">
        <v>2643476123000</v>
      </c>
      <c r="E121" s="5">
        <v>3281263106000</v>
      </c>
      <c r="F121" s="5">
        <v>3207924952000</v>
      </c>
      <c r="G121" s="5">
        <v>3080400825000</v>
      </c>
      <c r="I121" s="5">
        <v>3207924952000</v>
      </c>
      <c r="J121" s="5">
        <v>4797754903000</v>
      </c>
      <c r="K121" s="5">
        <v>5627121090000</v>
      </c>
      <c r="L121" s="5">
        <v>5579012971000</v>
      </c>
      <c r="M121" s="5">
        <v>6152097000</v>
      </c>
      <c r="N121" s="5">
        <v>17640556856</v>
      </c>
      <c r="O121" s="5">
        <v>18153246392</v>
      </c>
      <c r="P121" s="5">
        <v>18204157687</v>
      </c>
      <c r="Q121" s="5">
        <v>9625556122</v>
      </c>
    </row>
    <row r="122" spans="3:17" ht="15.5" x14ac:dyDescent="0.35">
      <c r="C122" t="s">
        <v>238</v>
      </c>
      <c r="D122" s="5">
        <v>2643476123000</v>
      </c>
      <c r="E122" s="5">
        <v>3281263106000</v>
      </c>
      <c r="F122" s="5">
        <v>3207924952000</v>
      </c>
      <c r="G122" s="5">
        <v>3080400825000</v>
      </c>
      <c r="I122" s="5">
        <v>3207924952000</v>
      </c>
      <c r="J122" s="5">
        <v>4797754903000</v>
      </c>
      <c r="K122" s="5">
        <v>5627121090000</v>
      </c>
      <c r="L122" s="5">
        <v>5579012971000</v>
      </c>
      <c r="M122" s="5">
        <v>6152097000</v>
      </c>
      <c r="N122" s="5">
        <v>17640556856</v>
      </c>
      <c r="O122" s="5">
        <v>18153246392</v>
      </c>
      <c r="P122" s="5">
        <v>18204157687</v>
      </c>
      <c r="Q122" s="5">
        <v>9625556122</v>
      </c>
    </row>
    <row r="123" spans="3:17" ht="15.5" x14ac:dyDescent="0.35">
      <c r="C123" t="s">
        <v>239</v>
      </c>
    </row>
    <row r="124" spans="3:17" ht="15.5" x14ac:dyDescent="0.35">
      <c r="C124" t="s">
        <v>290</v>
      </c>
      <c r="D124" s="5">
        <v>324108018000</v>
      </c>
      <c r="E124" s="5">
        <v>352099321000</v>
      </c>
      <c r="F124" s="5">
        <v>385655025000</v>
      </c>
      <c r="G124" s="5">
        <v>470012207000</v>
      </c>
      <c r="I124" s="5">
        <v>385655025000</v>
      </c>
      <c r="J124" s="5">
        <v>578031138000</v>
      </c>
      <c r="K124" s="5">
        <v>516968695000</v>
      </c>
      <c r="L124" s="5">
        <v>514040303000</v>
      </c>
      <c r="M124" s="5">
        <v>2092778000</v>
      </c>
      <c r="N124" s="5">
        <v>13040081856</v>
      </c>
      <c r="O124" s="5">
        <v>14589361392</v>
      </c>
      <c r="P124" s="5">
        <v>13718389687</v>
      </c>
      <c r="Q124" s="5">
        <v>6761077122</v>
      </c>
    </row>
    <row r="125" spans="3:17" ht="15.5" x14ac:dyDescent="0.35">
      <c r="C125" t="s">
        <v>128</v>
      </c>
      <c r="D125" s="5">
        <v>17023601107000</v>
      </c>
      <c r="E125" s="5">
        <v>18205760363000</v>
      </c>
      <c r="F125" s="5">
        <v>18920032517000</v>
      </c>
      <c r="G125" s="5">
        <v>18748510729000</v>
      </c>
      <c r="I125" s="5">
        <v>18920032517000</v>
      </c>
      <c r="J125" s="5">
        <v>19981515729000</v>
      </c>
      <c r="K125" s="5">
        <v>14622970033000</v>
      </c>
      <c r="L125" s="5">
        <v>20499534821000</v>
      </c>
      <c r="M125" s="5">
        <v>121932696000</v>
      </c>
      <c r="N125" s="5">
        <v>72626321539</v>
      </c>
      <c r="O125" s="5">
        <v>79744555995</v>
      </c>
      <c r="P125" s="5">
        <v>109729032999</v>
      </c>
      <c r="Q125" s="5">
        <v>37246386852</v>
      </c>
    </row>
    <row r="126" spans="3:17" ht="15.5" x14ac:dyDescent="0.35">
      <c r="C126" t="s">
        <v>129</v>
      </c>
    </row>
    <row r="127" spans="3:17" ht="15.5" x14ac:dyDescent="0.35">
      <c r="C127" t="s">
        <v>130</v>
      </c>
      <c r="D127" s="5">
        <v>1818950220000</v>
      </c>
      <c r="E127" s="5">
        <v>1811702560000</v>
      </c>
      <c r="F127" s="5">
        <v>1811702560000</v>
      </c>
      <c r="G127" s="5">
        <v>1690450150000</v>
      </c>
      <c r="I127" s="5">
        <v>1811702560000</v>
      </c>
      <c r="J127" s="5">
        <v>1688359550000</v>
      </c>
      <c r="K127" s="5">
        <v>1562715000000</v>
      </c>
      <c r="L127" s="5">
        <v>1353000000000</v>
      </c>
      <c r="M127" s="5">
        <v>41000000000</v>
      </c>
      <c r="N127" s="5">
        <v>41000000000</v>
      </c>
      <c r="O127" s="5">
        <v>41000000000</v>
      </c>
      <c r="P127" s="5">
        <v>41000000000</v>
      </c>
      <c r="Q127" s="5">
        <v>26000000000</v>
      </c>
    </row>
    <row r="128" spans="3:17" ht="15.5" x14ac:dyDescent="0.35">
      <c r="C128" t="s">
        <v>131</v>
      </c>
      <c r="D128" s="5">
        <v>23745634208000</v>
      </c>
      <c r="E128" s="5">
        <v>23254605243000</v>
      </c>
      <c r="F128" s="5">
        <v>23254605243000</v>
      </c>
      <c r="G128" s="5">
        <v>19068063489000</v>
      </c>
      <c r="I128" s="5">
        <v>23254605243000</v>
      </c>
      <c r="J128" s="5">
        <v>17510033713000</v>
      </c>
      <c r="K128" s="5">
        <v>10958017265000</v>
      </c>
      <c r="L128" s="5">
        <v>530781775000</v>
      </c>
      <c r="M128" s="5">
        <v>184592000</v>
      </c>
      <c r="N128" s="5">
        <v>68591840</v>
      </c>
      <c r="O128" s="5">
        <v>68591840</v>
      </c>
      <c r="P128" s="5">
        <v>184591840</v>
      </c>
      <c r="Q128" s="5">
        <v>166964326</v>
      </c>
    </row>
    <row r="129" spans="2:17" ht="15.5" x14ac:dyDescent="0.35">
      <c r="C129" t="s">
        <v>132</v>
      </c>
      <c r="D129" s="5">
        <v>3666985256000</v>
      </c>
      <c r="E129" s="5">
        <v>2667095239000</v>
      </c>
      <c r="F129" s="5">
        <v>2088755888000</v>
      </c>
      <c r="G129" s="5">
        <v>1731050330000</v>
      </c>
      <c r="I129" s="5">
        <v>2088755888000</v>
      </c>
      <c r="J129" s="5">
        <v>1007283687000</v>
      </c>
      <c r="K129" s="5">
        <v>412539772000</v>
      </c>
      <c r="L129" s="5">
        <v>139359620000</v>
      </c>
      <c r="M129" s="5">
        <v>517676000</v>
      </c>
      <c r="N129" s="5">
        <v>-1676037324</v>
      </c>
      <c r="O129" s="5">
        <v>-1897397117</v>
      </c>
      <c r="P129" s="5">
        <v>-1576599790</v>
      </c>
      <c r="Q129" s="5">
        <v>-2227188719</v>
      </c>
    </row>
    <row r="130" spans="2:17" ht="15.5" x14ac:dyDescent="0.35">
      <c r="C130" t="s">
        <v>134</v>
      </c>
      <c r="D130" s="5">
        <v>3659360343000</v>
      </c>
      <c r="E130" s="5">
        <v>2660470326000</v>
      </c>
      <c r="F130" s="5">
        <v>2082130975000</v>
      </c>
      <c r="G130" s="5">
        <v>1724425417000</v>
      </c>
      <c r="I130" s="5">
        <v>2082130975000</v>
      </c>
      <c r="J130" s="5">
        <v>1001658774000</v>
      </c>
      <c r="K130" s="5">
        <v>409646661000</v>
      </c>
      <c r="L130" s="5">
        <v>139349620000</v>
      </c>
    </row>
    <row r="131" spans="2:17" ht="15.5" x14ac:dyDescent="0.35">
      <c r="C131" t="s">
        <v>133</v>
      </c>
      <c r="D131" s="5">
        <v>7624913000</v>
      </c>
      <c r="E131" s="5">
        <v>6624913000</v>
      </c>
      <c r="F131" s="5">
        <v>6624913000</v>
      </c>
      <c r="G131" s="5">
        <v>6624913000</v>
      </c>
      <c r="I131" s="5">
        <v>6624913000</v>
      </c>
      <c r="J131" s="5">
        <v>5624913000</v>
      </c>
      <c r="K131" s="5">
        <v>2893111000</v>
      </c>
      <c r="L131" s="5">
        <v>10000000</v>
      </c>
    </row>
    <row r="132" spans="2:17" ht="15.5" x14ac:dyDescent="0.35">
      <c r="C132" t="s">
        <v>135</v>
      </c>
      <c r="D132" s="5">
        <v>3666985256000</v>
      </c>
      <c r="E132" s="5">
        <v>2667095239000</v>
      </c>
      <c r="F132" s="5">
        <v>2088755888000</v>
      </c>
      <c r="G132" s="5">
        <v>1731050330000</v>
      </c>
      <c r="I132" s="5">
        <v>2088755888000</v>
      </c>
      <c r="J132" s="5">
        <v>1007283687000</v>
      </c>
      <c r="K132" s="5">
        <v>412539772000</v>
      </c>
      <c r="L132" s="5">
        <v>139359620000</v>
      </c>
      <c r="M132" s="5">
        <v>517676000</v>
      </c>
      <c r="N132" s="5">
        <v>-1676037324</v>
      </c>
      <c r="O132" s="5">
        <v>-1897397117</v>
      </c>
      <c r="P132" s="5">
        <v>-1576599790</v>
      </c>
      <c r="Q132" s="5">
        <v>-2227188719</v>
      </c>
    </row>
    <row r="133" spans="2:17" ht="15.5" x14ac:dyDescent="0.35">
      <c r="C133" t="s">
        <v>136</v>
      </c>
      <c r="D133" s="5">
        <v>4615291688000</v>
      </c>
      <c r="E133" s="5">
        <v>4526629500000</v>
      </c>
      <c r="F133" s="5">
        <v>4509416564000</v>
      </c>
      <c r="G133" s="5">
        <v>8223792417000</v>
      </c>
      <c r="I133" s="5">
        <v>4509416564000</v>
      </c>
      <c r="J133" s="5">
        <v>6390259153000</v>
      </c>
      <c r="K133" s="5">
        <v>6155763424000</v>
      </c>
      <c r="L133" s="5">
        <v>5355073208000</v>
      </c>
      <c r="M133" s="5">
        <v>278633000</v>
      </c>
      <c r="N133" s="5">
        <v>258483263</v>
      </c>
      <c r="O133" s="5">
        <v>257575770</v>
      </c>
      <c r="P133" s="5">
        <v>256136497</v>
      </c>
      <c r="Q133" s="5">
        <v>250000000</v>
      </c>
    </row>
    <row r="134" spans="2:17" ht="15.5" x14ac:dyDescent="0.35">
      <c r="C134" t="s">
        <v>10</v>
      </c>
      <c r="D134" s="5">
        <v>33746721741000</v>
      </c>
      <c r="E134" s="5">
        <v>32206553564000</v>
      </c>
      <c r="F134" s="5">
        <v>31664480255000</v>
      </c>
      <c r="G134" s="5">
        <v>30713356386000</v>
      </c>
      <c r="I134" s="5">
        <v>31664480255000</v>
      </c>
      <c r="J134" s="5">
        <v>26589729260000</v>
      </c>
      <c r="K134" s="5">
        <v>19089035461000</v>
      </c>
      <c r="L134" s="5">
        <v>7510397709000</v>
      </c>
      <c r="M134" s="5">
        <v>41980901000</v>
      </c>
      <c r="N134" s="5">
        <v>39964889056</v>
      </c>
      <c r="O134" s="5">
        <v>39964399790</v>
      </c>
      <c r="P134" s="5">
        <v>39864128547</v>
      </c>
      <c r="Q134" s="5">
        <v>39008133521</v>
      </c>
    </row>
    <row r="135" spans="2:17" ht="15.5" x14ac:dyDescent="0.35">
      <c r="C135" t="s">
        <v>137</v>
      </c>
      <c r="D135" s="5">
        <v>50770322848000</v>
      </c>
      <c r="E135" s="5">
        <v>50412313927000</v>
      </c>
      <c r="F135" s="5">
        <v>50584512772000</v>
      </c>
      <c r="G135" s="5">
        <v>49461867115000</v>
      </c>
      <c r="I135" s="5">
        <v>50584512772000</v>
      </c>
      <c r="J135" s="5">
        <v>46571244989000</v>
      </c>
      <c r="K135" s="5">
        <v>33712005494000</v>
      </c>
      <c r="L135" s="5">
        <v>28009932530000</v>
      </c>
      <c r="M135" s="5">
        <v>163913597000</v>
      </c>
      <c r="N135" s="5">
        <v>112591210595</v>
      </c>
      <c r="O135" s="5">
        <v>119708955785</v>
      </c>
      <c r="P135" s="5">
        <v>149593161546</v>
      </c>
      <c r="Q135" s="5">
        <v>76254520373</v>
      </c>
    </row>
    <row r="136" spans="2:17" ht="15.5" x14ac:dyDescent="0.35">
      <c r="C136" t="s">
        <v>138</v>
      </c>
      <c r="D136" s="5">
        <v>18189502198</v>
      </c>
      <c r="E136" s="5">
        <v>16883595500</v>
      </c>
      <c r="F136" s="5">
        <v>16883595500</v>
      </c>
      <c r="G136" s="5">
        <v>16883595500</v>
      </c>
      <c r="I136" s="5">
        <v>16883595500</v>
      </c>
      <c r="J136" s="5">
        <v>16883595500</v>
      </c>
      <c r="K136" s="5">
        <v>15627150000</v>
      </c>
      <c r="L136" s="5">
        <v>13530000000</v>
      </c>
      <c r="M136" s="5">
        <v>410000000</v>
      </c>
      <c r="N136" s="5">
        <v>410000000</v>
      </c>
      <c r="O136" s="5">
        <v>410000000</v>
      </c>
      <c r="P136" s="5">
        <v>410000000</v>
      </c>
      <c r="Q136" s="5">
        <v>260000</v>
      </c>
    </row>
    <row r="138" spans="2:17" ht="15.5" x14ac:dyDescent="0.35">
      <c r="B138" t="s">
        <v>139</v>
      </c>
      <c r="C138" t="s">
        <v>140</v>
      </c>
      <c r="D138" s="5">
        <v>174365733000</v>
      </c>
      <c r="E138" s="5">
        <v>-308820149000</v>
      </c>
      <c r="F138" s="5">
        <v>-209841677000</v>
      </c>
      <c r="G138" s="5">
        <v>34783021000</v>
      </c>
      <c r="I138" s="5">
        <v>4378205000</v>
      </c>
      <c r="J138" s="5">
        <v>-4566146989000</v>
      </c>
      <c r="K138" s="5">
        <v>-937792869000</v>
      </c>
      <c r="L138" s="5">
        <v>-63246304000</v>
      </c>
      <c r="M138" s="5">
        <v>17729162000</v>
      </c>
      <c r="N138" s="5">
        <v>8696089956</v>
      </c>
      <c r="O138" s="5">
        <v>8068546079</v>
      </c>
      <c r="P138" s="5">
        <v>8635707218</v>
      </c>
      <c r="Q138" s="5">
        <v>4574471151</v>
      </c>
    </row>
    <row r="139" spans="2:17" ht="15.5" x14ac:dyDescent="0.35">
      <c r="C139" t="s">
        <v>292</v>
      </c>
      <c r="D139" s="5">
        <v>690150425000</v>
      </c>
      <c r="E139" s="5">
        <v>702102899000</v>
      </c>
      <c r="F139" s="5">
        <v>1119707821000</v>
      </c>
      <c r="G139" s="5">
        <v>1067785112000</v>
      </c>
      <c r="I139" s="5">
        <v>4569428160000</v>
      </c>
      <c r="J139" s="5">
        <v>6747329645000</v>
      </c>
      <c r="K139" s="5">
        <v>5199069271000</v>
      </c>
      <c r="L139" s="5">
        <v>4937234683000</v>
      </c>
      <c r="M139" s="5">
        <v>345309609000</v>
      </c>
      <c r="N139" s="5">
        <v>177951020865</v>
      </c>
      <c r="O139" s="5">
        <v>213934287393</v>
      </c>
      <c r="P139" s="5">
        <v>342200952267</v>
      </c>
      <c r="Q139" s="5">
        <v>230666578248</v>
      </c>
    </row>
    <row r="140" spans="2:17" ht="15.5" x14ac:dyDescent="0.35">
      <c r="C140" t="s">
        <v>242</v>
      </c>
      <c r="D140" s="5">
        <v>-447642027000</v>
      </c>
      <c r="E140" s="5">
        <v>-960365164000</v>
      </c>
      <c r="F140" s="5">
        <v>-1329189389000</v>
      </c>
      <c r="G140" s="5">
        <v>-997971025000</v>
      </c>
      <c r="I140" s="5">
        <v>-4348504287000</v>
      </c>
      <c r="J140" s="5">
        <v>-11042213457000</v>
      </c>
      <c r="K140" s="5">
        <v>-5858449686000</v>
      </c>
      <c r="L140" s="5">
        <v>-4797618637000</v>
      </c>
      <c r="M140" s="5">
        <v>-307931707000</v>
      </c>
      <c r="N140" s="5">
        <v>-169349328965</v>
      </c>
      <c r="O140" s="5">
        <v>-196287448134</v>
      </c>
      <c r="P140" s="5">
        <v>-321128351498</v>
      </c>
      <c r="Q140" s="5">
        <v>-215725749256</v>
      </c>
    </row>
    <row r="141" spans="2:17" ht="15.5" x14ac:dyDescent="0.35">
      <c r="C141" t="s">
        <v>345</v>
      </c>
      <c r="D141" s="5">
        <v>-43498418000</v>
      </c>
      <c r="E141" s="5">
        <v>-42610921000</v>
      </c>
      <c r="F141" s="5">
        <v>-32026473000</v>
      </c>
      <c r="G141" s="5">
        <v>-48130176000</v>
      </c>
      <c r="I141" s="5">
        <v>-188493419000</v>
      </c>
      <c r="J141" s="5">
        <v>-169783948000</v>
      </c>
      <c r="K141" s="5">
        <v>-166493718000</v>
      </c>
      <c r="L141" s="5">
        <v>-112266095000</v>
      </c>
      <c r="M141" s="5">
        <v>-18918968000</v>
      </c>
      <c r="N141" s="5">
        <v>748937742</v>
      </c>
      <c r="O141" s="5">
        <v>-8275532864</v>
      </c>
      <c r="P141" s="5">
        <v>-11905540125</v>
      </c>
      <c r="Q141" s="5">
        <v>-9898857211</v>
      </c>
    </row>
    <row r="142" spans="2:17" ht="15.5" x14ac:dyDescent="0.35">
      <c r="C142" t="s">
        <v>152</v>
      </c>
      <c r="P142" s="5">
        <v>353333333</v>
      </c>
    </row>
    <row r="143" spans="2:17" ht="15.5" x14ac:dyDescent="0.35">
      <c r="C143" t="s">
        <v>640</v>
      </c>
      <c r="O143" s="5">
        <v>-1302760316</v>
      </c>
      <c r="P143" s="5">
        <v>-697757631</v>
      </c>
      <c r="Q143" s="5">
        <v>-482322084</v>
      </c>
    </row>
    <row r="144" spans="2:17" ht="15.5" x14ac:dyDescent="0.35">
      <c r="C144" t="s">
        <v>148</v>
      </c>
      <c r="D144" s="5">
        <v>-22298519000</v>
      </c>
      <c r="E144" s="5">
        <v>-1171293000</v>
      </c>
      <c r="F144" s="5">
        <v>-67440082000</v>
      </c>
      <c r="G144" s="5">
        <v>-1805909000</v>
      </c>
      <c r="I144" s="5">
        <v>-73350907000</v>
      </c>
      <c r="J144" s="5">
        <v>-19507747000</v>
      </c>
      <c r="K144" s="5">
        <v>-14443582000</v>
      </c>
      <c r="L144" s="5">
        <v>-76822000</v>
      </c>
      <c r="M144" s="5">
        <v>-553752000</v>
      </c>
      <c r="N144" s="5">
        <v>-654539686</v>
      </c>
    </row>
    <row r="145" spans="3:17" ht="15.5" x14ac:dyDescent="0.35">
      <c r="C145" t="s">
        <v>641</v>
      </c>
      <c r="D145" s="5">
        <v>-25573781000</v>
      </c>
      <c r="E145" s="5">
        <v>-28005679000</v>
      </c>
      <c r="F145" s="5">
        <v>-63806424000</v>
      </c>
      <c r="G145" s="5">
        <v>-38557888000</v>
      </c>
      <c r="I145" s="5">
        <v>-227878722000</v>
      </c>
      <c r="J145" s="5">
        <v>-193058580000</v>
      </c>
      <c r="K145" s="5">
        <v>-141728061000</v>
      </c>
      <c r="L145" s="5">
        <v>-111893039000</v>
      </c>
    </row>
    <row r="146" spans="3:17" ht="15.5" x14ac:dyDescent="0.35">
      <c r="C146" t="s">
        <v>642</v>
      </c>
      <c r="M146" s="5">
        <v>-176020000</v>
      </c>
      <c r="P146" s="5">
        <v>166404205</v>
      </c>
      <c r="Q146" s="5">
        <v>14821454</v>
      </c>
    </row>
    <row r="147" spans="3:17" ht="15.5" x14ac:dyDescent="0.35">
      <c r="C147" t="s">
        <v>317</v>
      </c>
    </row>
    <row r="148" spans="3:17" ht="15.5" x14ac:dyDescent="0.35">
      <c r="C148" t="s">
        <v>149</v>
      </c>
      <c r="D148" s="5">
        <v>323721102000</v>
      </c>
      <c r="E148" s="5">
        <v>-222493574000</v>
      </c>
      <c r="F148" s="5">
        <v>15608206605000</v>
      </c>
      <c r="G148" s="5">
        <v>236970012000</v>
      </c>
      <c r="I148" s="5">
        <v>16872999692000</v>
      </c>
      <c r="J148" s="5">
        <v>7119816816000</v>
      </c>
      <c r="K148" s="5">
        <v>1454005146000</v>
      </c>
      <c r="L148" s="5">
        <v>315461020000</v>
      </c>
      <c r="M148" s="5">
        <v>-8357865000</v>
      </c>
      <c r="N148" s="5">
        <v>-16662090404</v>
      </c>
      <c r="O148" s="5">
        <v>-6651867986</v>
      </c>
      <c r="P148" s="5">
        <v>48416308934</v>
      </c>
      <c r="Q148" s="5">
        <v>5823983184</v>
      </c>
    </row>
    <row r="149" spans="3:17" ht="15.5" x14ac:dyDescent="0.35">
      <c r="C149" t="s">
        <v>150</v>
      </c>
      <c r="D149" s="5">
        <v>693350926000</v>
      </c>
      <c r="E149" s="5">
        <v>-137070697000</v>
      </c>
      <c r="F149" s="5">
        <v>-16153440134000</v>
      </c>
      <c r="G149" s="5">
        <v>-492976334000</v>
      </c>
      <c r="I149" s="5">
        <v>-17317933362000</v>
      </c>
      <c r="J149" s="5">
        <v>656500476000</v>
      </c>
      <c r="K149" s="5">
        <v>-1097072506000</v>
      </c>
      <c r="L149" s="5">
        <v>635908837000</v>
      </c>
      <c r="M149" s="5">
        <v>-2649003000</v>
      </c>
      <c r="N149" s="5">
        <v>-1057749755</v>
      </c>
      <c r="O149" s="5">
        <v>-6408799761</v>
      </c>
      <c r="P149" s="5">
        <v>-39787563766</v>
      </c>
      <c r="Q149" s="5">
        <v>-10234634797</v>
      </c>
    </row>
    <row r="150" spans="3:17" ht="15.5" x14ac:dyDescent="0.35">
      <c r="C150" t="s">
        <v>643</v>
      </c>
      <c r="D150" s="5">
        <v>-9513902000</v>
      </c>
      <c r="E150" s="5">
        <v>-6180259000</v>
      </c>
      <c r="F150" s="5">
        <v>-31101561000</v>
      </c>
      <c r="G150" s="5">
        <v>53559202000</v>
      </c>
      <c r="I150" s="5">
        <v>-66209165000</v>
      </c>
      <c r="J150" s="5">
        <v>-93600031000</v>
      </c>
      <c r="K150" s="5">
        <v>-231253457000</v>
      </c>
      <c r="L150" s="5">
        <v>-13727900000</v>
      </c>
    </row>
    <row r="151" spans="3:17" ht="15.5" x14ac:dyDescent="0.35">
      <c r="C151" t="s">
        <v>644</v>
      </c>
      <c r="D151" s="5">
        <v>14418834000</v>
      </c>
      <c r="E151" s="5">
        <v>11340866000</v>
      </c>
      <c r="F151" s="5">
        <v>12593987000</v>
      </c>
      <c r="G151" s="5">
        <v>-57364864000</v>
      </c>
      <c r="I151" s="5">
        <v>48450923000</v>
      </c>
      <c r="J151" s="5">
        <v>199728179000</v>
      </c>
      <c r="K151" s="5">
        <v>102618961000</v>
      </c>
      <c r="L151" s="5">
        <v>35110400000</v>
      </c>
    </row>
    <row r="152" spans="3:17" ht="15.5" x14ac:dyDescent="0.35">
      <c r="C152" t="s">
        <v>607</v>
      </c>
      <c r="D152" s="5">
        <v>690340000</v>
      </c>
      <c r="E152" s="5">
        <v>-690340000</v>
      </c>
      <c r="F152" s="5">
        <v>-3223226000</v>
      </c>
      <c r="G152" s="5">
        <v>-6182398000</v>
      </c>
      <c r="I152" s="5">
        <v>-11496130000</v>
      </c>
      <c r="J152" s="5">
        <v>-3282308000</v>
      </c>
    </row>
    <row r="153" spans="3:17" ht="15.5" x14ac:dyDescent="0.35">
      <c r="C153" t="s">
        <v>156</v>
      </c>
      <c r="D153" s="5">
        <v>-105693269000</v>
      </c>
      <c r="E153" s="5">
        <v>-62292448000</v>
      </c>
      <c r="F153" s="5">
        <v>-113796924000</v>
      </c>
      <c r="G153" s="5">
        <v>-429805151000</v>
      </c>
      <c r="I153" s="5">
        <v>-1147537164000</v>
      </c>
      <c r="J153" s="5">
        <v>-802659864000</v>
      </c>
    </row>
    <row r="154" spans="3:17" ht="15.5" x14ac:dyDescent="0.35">
      <c r="C154" t="s">
        <v>158</v>
      </c>
      <c r="D154" s="5">
        <v>-89894448000</v>
      </c>
      <c r="E154" s="5">
        <v>-64812358000</v>
      </c>
      <c r="F154" s="5">
        <v>-41257908000</v>
      </c>
      <c r="G154" s="5">
        <v>-47062623000</v>
      </c>
      <c r="I154" s="5">
        <v>-172004476000</v>
      </c>
      <c r="J154" s="5">
        <v>-127031861000</v>
      </c>
      <c r="K154" s="5">
        <v>-12957644000</v>
      </c>
      <c r="L154" s="5">
        <v>-18151688000</v>
      </c>
      <c r="M154" s="5">
        <v>-1127453000</v>
      </c>
      <c r="N154" s="5">
        <v>-1057749755</v>
      </c>
      <c r="O154" s="5">
        <v>-6479636137</v>
      </c>
      <c r="P154" s="5">
        <v>-6248152240</v>
      </c>
      <c r="Q154" s="5">
        <v>-689634797</v>
      </c>
    </row>
    <row r="155" spans="3:17" ht="15.5" x14ac:dyDescent="0.35">
      <c r="C155" t="s">
        <v>160</v>
      </c>
      <c r="K155" s="5">
        <v>5464699000</v>
      </c>
      <c r="L155" s="5">
        <v>230226000</v>
      </c>
      <c r="M155" s="5">
        <v>1000000</v>
      </c>
      <c r="O155" s="5">
        <v>70836376</v>
      </c>
      <c r="P155" s="5">
        <v>38409091</v>
      </c>
      <c r="Q155" s="5">
        <v>205000000</v>
      </c>
    </row>
    <row r="156" spans="3:17" ht="15.5" x14ac:dyDescent="0.35">
      <c r="C156" t="s">
        <v>253</v>
      </c>
      <c r="F156" s="5">
        <v>-25505543000</v>
      </c>
      <c r="G156" s="5">
        <v>-71600000</v>
      </c>
      <c r="I156" s="5">
        <v>-25577143000</v>
      </c>
      <c r="M156" s="5">
        <v>-1522550000</v>
      </c>
      <c r="P156" s="5">
        <v>-18931153950</v>
      </c>
    </row>
    <row r="157" spans="3:17" ht="15.5" x14ac:dyDescent="0.35">
      <c r="C157" t="s">
        <v>558</v>
      </c>
      <c r="F157" s="5">
        <v>-15133219808000</v>
      </c>
      <c r="I157" s="5">
        <v>-15133318808000</v>
      </c>
      <c r="K157" s="5">
        <v>26381239000</v>
      </c>
    </row>
    <row r="158" spans="3:17" ht="15.5" x14ac:dyDescent="0.35">
      <c r="C158" t="s">
        <v>645</v>
      </c>
      <c r="K158" s="5">
        <v>-2224000000000</v>
      </c>
    </row>
    <row r="159" spans="3:17" ht="15.5" x14ac:dyDescent="0.35">
      <c r="C159" t="s">
        <v>646</v>
      </c>
    </row>
    <row r="160" spans="3:17" ht="15.5" x14ac:dyDescent="0.35">
      <c r="C160" t="s">
        <v>647</v>
      </c>
      <c r="D160" s="5">
        <v>10577778000</v>
      </c>
      <c r="E160" s="5">
        <v>79851000</v>
      </c>
      <c r="F160" s="5">
        <v>25079000</v>
      </c>
      <c r="G160" s="5">
        <v>1490395000</v>
      </c>
      <c r="I160" s="5">
        <v>4090199000</v>
      </c>
      <c r="J160" s="5">
        <v>67877995000</v>
      </c>
      <c r="K160" s="5">
        <v>94451389000</v>
      </c>
    </row>
    <row r="161" spans="3:17" ht="15.5" x14ac:dyDescent="0.35">
      <c r="C161" t="s">
        <v>648</v>
      </c>
      <c r="D161" s="5">
        <v>-45000000000</v>
      </c>
      <c r="E161" s="5">
        <v>-64600000000</v>
      </c>
    </row>
    <row r="162" spans="3:17" ht="15.5" x14ac:dyDescent="0.35">
      <c r="C162" t="s">
        <v>649</v>
      </c>
      <c r="D162" s="5">
        <v>898659395000</v>
      </c>
      <c r="E162" s="5">
        <v>26040605000</v>
      </c>
    </row>
    <row r="163" spans="3:17" ht="15.5" x14ac:dyDescent="0.35">
      <c r="C163" t="s">
        <v>650</v>
      </c>
      <c r="F163" s="5">
        <v>-850000000000</v>
      </c>
      <c r="I163" s="5">
        <v>-850000000000</v>
      </c>
      <c r="J163" s="5">
        <v>-10000000000</v>
      </c>
      <c r="P163" s="5">
        <v>-15000000000</v>
      </c>
      <c r="Q163" s="5">
        <v>-9750000000</v>
      </c>
    </row>
    <row r="164" spans="3:17" ht="15.5" x14ac:dyDescent="0.35">
      <c r="C164" t="s">
        <v>355</v>
      </c>
    </row>
    <row r="165" spans="3:17" ht="15.5" x14ac:dyDescent="0.35">
      <c r="C165" t="s">
        <v>651</v>
      </c>
    </row>
    <row r="166" spans="3:17" ht="15.5" x14ac:dyDescent="0.35">
      <c r="C166" t="s">
        <v>161</v>
      </c>
      <c r="D166" s="5">
        <v>323721102000</v>
      </c>
      <c r="E166" s="5">
        <v>-222493574000</v>
      </c>
      <c r="F166" s="5">
        <v>15608206605000</v>
      </c>
      <c r="G166" s="5">
        <v>236970012000</v>
      </c>
      <c r="I166" s="5">
        <v>16872999692000</v>
      </c>
      <c r="J166" s="5">
        <v>7119816816000</v>
      </c>
      <c r="K166" s="5">
        <v>1454005146000</v>
      </c>
      <c r="L166" s="5">
        <v>315461020000</v>
      </c>
      <c r="M166" s="5">
        <v>-8357865000</v>
      </c>
      <c r="N166" s="5">
        <v>-16662090404</v>
      </c>
      <c r="O166" s="5">
        <v>-6651867986</v>
      </c>
      <c r="P166" s="5">
        <v>48416308934</v>
      </c>
      <c r="Q166" s="5">
        <v>5823983184</v>
      </c>
    </row>
    <row r="167" spans="3:17" ht="15.5" x14ac:dyDescent="0.35">
      <c r="C167" t="s">
        <v>312</v>
      </c>
      <c r="F167" s="5">
        <v>41351856000</v>
      </c>
      <c r="I167" s="5">
        <v>78672347000</v>
      </c>
      <c r="J167" s="5">
        <v>362070744000</v>
      </c>
      <c r="K167" s="5">
        <v>219538730000</v>
      </c>
      <c r="L167" s="5">
        <v>692410468000</v>
      </c>
      <c r="N167" s="5">
        <v>1663428528</v>
      </c>
      <c r="O167" s="5">
        <v>727995243</v>
      </c>
      <c r="P167" s="5">
        <v>25549147200</v>
      </c>
      <c r="Q167" s="5">
        <v>8000000000</v>
      </c>
    </row>
    <row r="168" spans="3:17" ht="15.5" x14ac:dyDescent="0.35">
      <c r="C168" t="s">
        <v>313</v>
      </c>
      <c r="D168" s="5">
        <v>-48664634000</v>
      </c>
      <c r="E168" s="5">
        <v>-48864091000</v>
      </c>
      <c r="F168" s="5">
        <v>-114320998000</v>
      </c>
      <c r="G168" s="5">
        <v>-57383147000</v>
      </c>
      <c r="I168" s="5">
        <v>-297111095000</v>
      </c>
      <c r="J168" s="5">
        <v>-239649618000</v>
      </c>
      <c r="K168" s="5">
        <v>-271265458000</v>
      </c>
      <c r="L168" s="5">
        <v>-212270692000</v>
      </c>
      <c r="M168" s="5">
        <v>-6564894000</v>
      </c>
      <c r="N168" s="5">
        <v>-1558310738</v>
      </c>
      <c r="O168" s="5">
        <v>-5756111788</v>
      </c>
      <c r="P168" s="5">
        <v>-14374569466</v>
      </c>
      <c r="Q168" s="5">
        <v>-9696254226</v>
      </c>
    </row>
    <row r="169" spans="3:17" ht="15.5" x14ac:dyDescent="0.35">
      <c r="C169" t="s">
        <v>652</v>
      </c>
      <c r="D169" s="5">
        <v>-10507155000</v>
      </c>
      <c r="E169" s="5">
        <v>-9882457000</v>
      </c>
      <c r="F169" s="5">
        <v>-16624748000</v>
      </c>
      <c r="G169" s="5">
        <v>-13866411000</v>
      </c>
      <c r="I169" s="5">
        <v>-59310205000</v>
      </c>
      <c r="J169" s="5">
        <v>-62270826000</v>
      </c>
      <c r="K169" s="5">
        <v>-64378041000</v>
      </c>
      <c r="L169" s="5">
        <v>-26272909000</v>
      </c>
      <c r="M169" s="5">
        <v>-1658870000</v>
      </c>
      <c r="P169" s="5">
        <v>-2004055550</v>
      </c>
      <c r="Q169" s="5">
        <v>-2007860318</v>
      </c>
    </row>
    <row r="170" spans="3:17" ht="15.5" x14ac:dyDescent="0.35">
      <c r="C170" t="s">
        <v>167</v>
      </c>
      <c r="K170" s="5">
        <v>-3822836000</v>
      </c>
      <c r="L170" s="5">
        <v>-6610662000</v>
      </c>
      <c r="M170" s="5">
        <v>-152143000</v>
      </c>
      <c r="N170" s="5">
        <v>-172272262</v>
      </c>
      <c r="O170" s="5">
        <v>250078862</v>
      </c>
    </row>
    <row r="171" spans="3:17" ht="15.5" x14ac:dyDescent="0.35">
      <c r="C171" t="s">
        <v>653</v>
      </c>
      <c r="K171" s="5">
        <v>-238398000</v>
      </c>
      <c r="L171" s="5">
        <v>-817618000</v>
      </c>
    </row>
    <row r="172" spans="3:17" ht="15.5" x14ac:dyDescent="0.35">
      <c r="C172" t="s">
        <v>326</v>
      </c>
      <c r="N172" s="5">
        <v>-2090656523</v>
      </c>
      <c r="O172" s="5">
        <v>-1873830303</v>
      </c>
    </row>
    <row r="173" spans="3:17" ht="15.5" x14ac:dyDescent="0.35">
      <c r="C173" t="s">
        <v>654</v>
      </c>
      <c r="K173" s="5">
        <v>-466552000</v>
      </c>
      <c r="L173" s="5">
        <v>-326773000</v>
      </c>
      <c r="P173" s="5">
        <v>-55650798</v>
      </c>
      <c r="Q173" s="5">
        <v>-15312500</v>
      </c>
    </row>
    <row r="174" spans="3:17" ht="15.5" x14ac:dyDescent="0.35">
      <c r="C174" t="s">
        <v>655</v>
      </c>
      <c r="K174" s="5">
        <v>-11108000</v>
      </c>
      <c r="L174" s="5">
        <v>-34096000</v>
      </c>
      <c r="M174" s="5">
        <v>-26410000</v>
      </c>
      <c r="P174" s="5">
        <v>-9293202</v>
      </c>
    </row>
    <row r="175" spans="3:17" ht="15.5" x14ac:dyDescent="0.35">
      <c r="C175" t="s">
        <v>656</v>
      </c>
      <c r="F175" s="5">
        <v>-8619534000</v>
      </c>
      <c r="G175" s="5">
        <v>8619534000</v>
      </c>
      <c r="P175" s="5">
        <v>15500000000</v>
      </c>
    </row>
    <row r="176" spans="3:17" ht="15.5" x14ac:dyDescent="0.35">
      <c r="C176" t="s">
        <v>657</v>
      </c>
      <c r="D176" s="5">
        <v>-41395220000</v>
      </c>
      <c r="G176" s="5">
        <v>1055690286000</v>
      </c>
      <c r="P176" s="5">
        <v>-45216000</v>
      </c>
      <c r="Q176" s="5">
        <v>-16144089772</v>
      </c>
    </row>
    <row r="177" spans="3:16" ht="15.5" x14ac:dyDescent="0.35">
      <c r="C177" t="s">
        <v>658</v>
      </c>
    </row>
    <row r="178" spans="3:16" ht="15.5" x14ac:dyDescent="0.35">
      <c r="C178" t="s">
        <v>659</v>
      </c>
      <c r="F178" s="5">
        <v>-1592757779000</v>
      </c>
      <c r="I178" s="5">
        <v>-1592757779000</v>
      </c>
      <c r="J178" s="5">
        <v>-189354626000</v>
      </c>
      <c r="K178" s="5">
        <v>-16867528096000</v>
      </c>
      <c r="L178" s="5">
        <v>-8222621972000</v>
      </c>
    </row>
    <row r="179" spans="3:16" ht="15.5" x14ac:dyDescent="0.35">
      <c r="C179" t="s">
        <v>307</v>
      </c>
      <c r="D179" s="5">
        <v>-5559755000</v>
      </c>
      <c r="E179" s="5">
        <v>7955447000</v>
      </c>
      <c r="F179" s="5">
        <v>579572872000</v>
      </c>
      <c r="G179" s="5">
        <v>-3261932000</v>
      </c>
      <c r="I179" s="5">
        <v>579572872000</v>
      </c>
      <c r="J179" s="5">
        <v>1069241125000</v>
      </c>
      <c r="K179" s="5">
        <v>8916243464000</v>
      </c>
      <c r="L179" s="5">
        <v>6348924307000</v>
      </c>
      <c r="M179" s="5">
        <v>44452000</v>
      </c>
      <c r="N179" s="5">
        <v>-104279409</v>
      </c>
      <c r="P179" s="5">
        <v>9000000000</v>
      </c>
    </row>
    <row r="180" spans="3:16" ht="15.5" x14ac:dyDescent="0.35">
      <c r="C180" t="s">
        <v>660</v>
      </c>
      <c r="D180" s="5">
        <v>46294136000</v>
      </c>
      <c r="E180" s="5">
        <v>-46294136000</v>
      </c>
      <c r="F180" s="5">
        <v>1053148851000</v>
      </c>
      <c r="G180" s="5">
        <v>-1053148851000</v>
      </c>
      <c r="J180" s="5">
        <v>-56306940000</v>
      </c>
      <c r="K180" s="5">
        <v>-109502926000</v>
      </c>
      <c r="L180" s="5">
        <v>-254363486000</v>
      </c>
    </row>
    <row r="181" spans="3:16" ht="15.5" x14ac:dyDescent="0.35">
      <c r="C181" t="s">
        <v>274</v>
      </c>
      <c r="D181" s="5">
        <v>498276625000</v>
      </c>
      <c r="F181" s="5">
        <v>15732500172000</v>
      </c>
      <c r="G181" s="5">
        <v>-2001590570000</v>
      </c>
      <c r="I181" s="5">
        <v>16032501272000</v>
      </c>
      <c r="J181" s="5">
        <v>6533516600000</v>
      </c>
      <c r="K181" s="5">
        <v>10485750000000</v>
      </c>
      <c r="L181" s="5">
        <v>6560000000000</v>
      </c>
    </row>
    <row r="182" spans="3:16" ht="15.5" x14ac:dyDescent="0.35">
      <c r="C182" t="s">
        <v>661</v>
      </c>
      <c r="K182" s="5">
        <v>-622005942000</v>
      </c>
      <c r="L182" s="5">
        <v>-5324159419000</v>
      </c>
    </row>
    <row r="183" spans="3:16" ht="15.5" x14ac:dyDescent="0.35">
      <c r="C183" t="s">
        <v>662</v>
      </c>
    </row>
    <row r="184" spans="3:16" ht="15.5" x14ac:dyDescent="0.35">
      <c r="C184" t="s">
        <v>663</v>
      </c>
      <c r="N184" s="5">
        <v>-14400000000</v>
      </c>
    </row>
    <row r="185" spans="3:16" ht="15.5" x14ac:dyDescent="0.35">
      <c r="C185" t="s">
        <v>664</v>
      </c>
      <c r="D185" s="5">
        <v>-114753329000</v>
      </c>
    </row>
    <row r="186" spans="3:16" ht="15.5" x14ac:dyDescent="0.35">
      <c r="C186" t="s">
        <v>380</v>
      </c>
      <c r="D186" s="5">
        <v>4837500000</v>
      </c>
      <c r="E186" s="5">
        <v>-4837500000</v>
      </c>
      <c r="G186" s="5">
        <v>-4501606000</v>
      </c>
      <c r="I186" s="5">
        <v>-4501606000</v>
      </c>
      <c r="J186" s="5">
        <v>-967300000</v>
      </c>
    </row>
    <row r="187" spans="3:16" ht="15.5" x14ac:dyDescent="0.35">
      <c r="C187" t="s">
        <v>519</v>
      </c>
      <c r="D187" s="5">
        <v>-5151375000</v>
      </c>
      <c r="F187" s="5">
        <v>-2332333000</v>
      </c>
      <c r="G187" s="5">
        <v>4501606000</v>
      </c>
      <c r="I187" s="5">
        <v>-2332333000</v>
      </c>
      <c r="K187" s="5">
        <v>-9809685000</v>
      </c>
      <c r="L187" s="5">
        <v>-1557097000</v>
      </c>
      <c r="P187" s="5">
        <v>-1344053250</v>
      </c>
    </row>
    <row r="188" spans="3:16" ht="15.5" x14ac:dyDescent="0.35">
      <c r="C188" t="s">
        <v>665</v>
      </c>
    </row>
    <row r="189" spans="3:16" ht="15.5" x14ac:dyDescent="0.35">
      <c r="C189" t="s">
        <v>666</v>
      </c>
      <c r="D189" s="5">
        <v>-62365528000</v>
      </c>
      <c r="F189" s="5">
        <v>-63862321000</v>
      </c>
      <c r="I189" s="5">
        <v>-75530801000</v>
      </c>
      <c r="J189" s="5">
        <v>-88084855000</v>
      </c>
    </row>
    <row r="190" spans="3:16" ht="15.5" x14ac:dyDescent="0.35">
      <c r="C190" t="s">
        <v>553</v>
      </c>
      <c r="L190" s="5">
        <v>49400000000</v>
      </c>
    </row>
    <row r="191" spans="3:16" ht="15.5" x14ac:dyDescent="0.35">
      <c r="C191" t="s">
        <v>667</v>
      </c>
      <c r="L191" s="5">
        <v>25290000000</v>
      </c>
    </row>
    <row r="192" spans="3:16" ht="15.5" x14ac:dyDescent="0.35">
      <c r="C192" t="s">
        <v>668</v>
      </c>
      <c r="D192" s="5">
        <v>61283337000</v>
      </c>
      <c r="E192" s="5">
        <v>-61283337000</v>
      </c>
    </row>
    <row r="193" spans="2:17" ht="15.5" x14ac:dyDescent="0.35">
      <c r="C193" t="s">
        <v>669</v>
      </c>
      <c r="F193" s="5">
        <v>88323400000</v>
      </c>
      <c r="G193" s="5">
        <v>-88323400000</v>
      </c>
    </row>
    <row r="194" spans="2:17" ht="15.5" x14ac:dyDescent="0.35">
      <c r="C194" t="s">
        <v>670</v>
      </c>
      <c r="E194" s="5">
        <v>-60250000000</v>
      </c>
      <c r="F194" s="5">
        <v>-88323400000</v>
      </c>
      <c r="G194" s="5">
        <v>88323400000</v>
      </c>
      <c r="I194" s="5">
        <v>-88323400000</v>
      </c>
      <c r="J194" s="5">
        <v>-208377488000</v>
      </c>
      <c r="K194" s="5">
        <v>-318500000000</v>
      </c>
    </row>
    <row r="195" spans="2:17" ht="15.5" x14ac:dyDescent="0.35">
      <c r="C195" t="s">
        <v>671</v>
      </c>
      <c r="G195" s="5">
        <v>2301591670000</v>
      </c>
      <c r="I195" s="5">
        <v>2301591670000</v>
      </c>
      <c r="P195" s="5">
        <v>16200000000</v>
      </c>
      <c r="Q195" s="5">
        <v>25687500000</v>
      </c>
    </row>
    <row r="196" spans="2:17" ht="15.5" x14ac:dyDescent="0.35">
      <c r="C196" t="s">
        <v>173</v>
      </c>
      <c r="D196" s="5">
        <v>1191437761000</v>
      </c>
      <c r="E196" s="5">
        <v>-668384420000</v>
      </c>
      <c r="F196" s="5">
        <v>-755075206000</v>
      </c>
      <c r="G196" s="5">
        <v>-221223301000</v>
      </c>
      <c r="I196" s="5">
        <v>-440555465000</v>
      </c>
      <c r="J196" s="5">
        <v>3210170303000</v>
      </c>
      <c r="K196" s="5">
        <v>-580860229000</v>
      </c>
      <c r="L196" s="5">
        <v>888123553000</v>
      </c>
      <c r="M196" s="5">
        <v>6722294000</v>
      </c>
      <c r="N196" s="5">
        <v>-9023750203</v>
      </c>
      <c r="O196" s="5">
        <v>-4992121668</v>
      </c>
      <c r="P196" s="5">
        <v>17264452386</v>
      </c>
      <c r="Q196" s="5">
        <v>163819538</v>
      </c>
    </row>
    <row r="197" spans="2:17" ht="15.5" x14ac:dyDescent="0.35">
      <c r="C197" t="s">
        <v>176</v>
      </c>
      <c r="E197" s="5">
        <v>3844798619000</v>
      </c>
      <c r="I197" s="5">
        <v>4285354084000</v>
      </c>
      <c r="J197" s="5">
        <v>1075914888000</v>
      </c>
      <c r="K197" s="5">
        <v>1650672386000</v>
      </c>
      <c r="L197" s="5">
        <v>762548833000</v>
      </c>
      <c r="M197" s="5">
        <v>4347108000</v>
      </c>
      <c r="N197" s="5">
        <v>13370858913</v>
      </c>
      <c r="O197" s="5">
        <v>18362980581</v>
      </c>
      <c r="P197" s="5">
        <v>1098528195</v>
      </c>
      <c r="Q197" s="5">
        <v>934708657</v>
      </c>
    </row>
    <row r="198" spans="2:17" ht="15.5" x14ac:dyDescent="0.35">
      <c r="C198" t="s">
        <v>672</v>
      </c>
    </row>
    <row r="199" spans="2:17" ht="15.5" x14ac:dyDescent="0.35">
      <c r="C199" t="s">
        <v>177</v>
      </c>
      <c r="D199" s="5">
        <v>1191437761000</v>
      </c>
      <c r="E199" s="5">
        <v>3176414199000</v>
      </c>
      <c r="F199" s="5">
        <v>-755075206000</v>
      </c>
      <c r="G199" s="5">
        <v>-221223301000</v>
      </c>
      <c r="I199" s="5">
        <v>3844798619000</v>
      </c>
      <c r="J199" s="5">
        <v>4286085191000</v>
      </c>
      <c r="K199" s="5">
        <v>1069812157000</v>
      </c>
      <c r="L199" s="5">
        <v>1650672386000</v>
      </c>
      <c r="M199" s="5">
        <v>11069402000</v>
      </c>
      <c r="N199" s="5">
        <v>4347108710</v>
      </c>
      <c r="O199" s="5">
        <v>13370858913</v>
      </c>
      <c r="P199" s="5">
        <v>18362980581</v>
      </c>
      <c r="Q199" s="5">
        <v>1098528195</v>
      </c>
    </row>
    <row r="201" spans="2:17" ht="15.5" x14ac:dyDescent="0.35">
      <c r="B201" t="s">
        <v>178</v>
      </c>
      <c r="C201" t="s">
        <v>12</v>
      </c>
      <c r="D201" s="5">
        <v>18190000000</v>
      </c>
      <c r="E201" s="6">
        <v>16879999999.999998</v>
      </c>
      <c r="F201" s="6">
        <v>16879999999.999998</v>
      </c>
      <c r="G201" s="6">
        <v>16879999999.999998</v>
      </c>
      <c r="I201" s="6">
        <v>16879999999.999998</v>
      </c>
      <c r="J201" s="6">
        <v>16879999999.999998</v>
      </c>
      <c r="K201" s="5">
        <v>15630000000</v>
      </c>
      <c r="L201" s="5">
        <v>13530000000</v>
      </c>
      <c r="M201" s="5">
        <v>410000000</v>
      </c>
      <c r="N201" s="5">
        <v>410000000</v>
      </c>
      <c r="O201" s="5">
        <v>410000000</v>
      </c>
      <c r="P201" s="5">
        <v>410000000</v>
      </c>
      <c r="Q201" s="5">
        <v>0</v>
      </c>
    </row>
    <row r="202" spans="2:17" ht="15.5" x14ac:dyDescent="0.35">
      <c r="C202" t="s">
        <v>179</v>
      </c>
      <c r="D202" s="6">
        <v>59.95</v>
      </c>
      <c r="E202" s="6">
        <v>34.25</v>
      </c>
      <c r="F202" s="6">
        <v>21.09</v>
      </c>
      <c r="G202" s="6">
        <v>29.94</v>
      </c>
    </row>
    <row r="203" spans="2:17" ht="15.5" x14ac:dyDescent="0.35">
      <c r="C203" t="s">
        <v>180</v>
      </c>
      <c r="D203" s="6">
        <v>96.33</v>
      </c>
      <c r="E203" s="6">
        <v>219.71</v>
      </c>
      <c r="F203" s="6">
        <v>597.44000000000005</v>
      </c>
      <c r="G203" s="6">
        <v>467.6</v>
      </c>
    </row>
    <row r="204" spans="2:17" ht="15.5" x14ac:dyDescent="0.35">
      <c r="C204" t="s">
        <v>64</v>
      </c>
      <c r="D204" s="6">
        <v>57.98</v>
      </c>
      <c r="E204" s="6">
        <v>114.36</v>
      </c>
      <c r="F204" s="6">
        <v>174.78</v>
      </c>
      <c r="G204" s="6">
        <v>162.63</v>
      </c>
    </row>
    <row r="205" spans="2:17" ht="15.5" x14ac:dyDescent="0.35">
      <c r="C205" t="s">
        <v>181</v>
      </c>
      <c r="D205" s="5">
        <v>1317760000000</v>
      </c>
      <c r="E205" s="5">
        <v>685310000000</v>
      </c>
      <c r="F205" s="5">
        <v>432860000000</v>
      </c>
      <c r="G205" s="5">
        <v>995320000000</v>
      </c>
    </row>
    <row r="206" spans="2:17" ht="15.5" x14ac:dyDescent="0.35">
      <c r="C206" t="s">
        <v>182</v>
      </c>
      <c r="D206" s="6">
        <v>2.1499999999999998E-2</v>
      </c>
      <c r="E206" s="6">
        <v>1.15E-2</v>
      </c>
      <c r="F206" s="6">
        <v>6.9999999999999993E-3</v>
      </c>
      <c r="G206" s="6">
        <v>1.0200000000000001E-2</v>
      </c>
    </row>
    <row r="207" spans="2:17" ht="15.5" x14ac:dyDescent="0.35">
      <c r="C207" t="s">
        <v>183</v>
      </c>
      <c r="D207" s="6">
        <v>3.7400000000000003E-2</v>
      </c>
      <c r="E207" s="6">
        <v>2.0899999999999998E-2</v>
      </c>
      <c r="F207" s="6">
        <v>1.3100000000000001E-2</v>
      </c>
      <c r="G207" s="6">
        <v>2.2499999999999999E-2</v>
      </c>
    </row>
    <row r="208" spans="2:17" ht="15.5" x14ac:dyDescent="0.35">
      <c r="C208" t="s">
        <v>184</v>
      </c>
      <c r="D208" s="6">
        <v>3.6600000000000001E-2</v>
      </c>
      <c r="E208" s="6">
        <v>1.9299999999999998E-2</v>
      </c>
      <c r="F208" s="6">
        <v>1.24E-2</v>
      </c>
      <c r="G208" s="6">
        <v>2.98E-2</v>
      </c>
    </row>
    <row r="209" spans="3:7" ht="15.5" x14ac:dyDescent="0.35">
      <c r="C209" t="s">
        <v>185</v>
      </c>
      <c r="D209" s="6">
        <v>125.16</v>
      </c>
      <c r="E209" s="6">
        <v>68.86</v>
      </c>
      <c r="F209" s="6">
        <v>28.52</v>
      </c>
      <c r="G209" s="6">
        <v>64.02</v>
      </c>
    </row>
    <row r="210" spans="3:7" ht="15.5" x14ac:dyDescent="0.35">
      <c r="C210" t="s">
        <v>186</v>
      </c>
      <c r="D210" s="5">
        <v>33747000000000</v>
      </c>
      <c r="E210" s="5">
        <v>32207000000000</v>
      </c>
      <c r="F210" s="5">
        <v>31664000000000</v>
      </c>
      <c r="G210" s="5">
        <v>30713000000000</v>
      </c>
    </row>
    <row r="211" spans="3:7" ht="15.5" x14ac:dyDescent="0.35">
      <c r="C211" t="s">
        <v>187</v>
      </c>
      <c r="D211" s="6">
        <v>3.61</v>
      </c>
      <c r="E211" s="6">
        <v>4.59</v>
      </c>
      <c r="F211" s="6">
        <v>7.83</v>
      </c>
      <c r="G211" s="6">
        <v>10.51</v>
      </c>
    </row>
    <row r="212" spans="3:7" ht="15.5" x14ac:dyDescent="0.35">
      <c r="C212" t="s">
        <v>188</v>
      </c>
      <c r="D212" s="6">
        <v>1601.55</v>
      </c>
      <c r="E212" s="6">
        <v>1639.46</v>
      </c>
      <c r="F212" s="6">
        <v>1608.37</v>
      </c>
      <c r="G212" s="6">
        <v>1332.04</v>
      </c>
    </row>
    <row r="213" spans="3:7" ht="15.5" x14ac:dyDescent="0.35">
      <c r="C213" t="s">
        <v>189</v>
      </c>
      <c r="D213" s="6">
        <v>3.61</v>
      </c>
      <c r="E213" s="6">
        <v>4.59</v>
      </c>
      <c r="F213" s="6">
        <v>7.83</v>
      </c>
      <c r="G213" s="6">
        <v>10.51</v>
      </c>
    </row>
    <row r="214" spans="3:7" ht="15.5" x14ac:dyDescent="0.35">
      <c r="C214" t="s">
        <v>190</v>
      </c>
      <c r="D214" s="6">
        <v>1601.55</v>
      </c>
      <c r="E214" s="6">
        <v>1639.46</v>
      </c>
      <c r="F214" s="6">
        <v>1608.37</v>
      </c>
      <c r="G214" s="6">
        <v>1332.04</v>
      </c>
    </row>
    <row r="215" spans="3:7" ht="15.5" x14ac:dyDescent="0.35">
      <c r="C215" t="s">
        <v>191</v>
      </c>
      <c r="D215" s="5">
        <v>128000000000</v>
      </c>
      <c r="E215" s="5">
        <v>149000000000</v>
      </c>
      <c r="F215" s="5">
        <v>164000000000</v>
      </c>
      <c r="G215" s="5">
        <v>153000000000</v>
      </c>
    </row>
    <row r="216" spans="3:7" ht="15.5" x14ac:dyDescent="0.35">
      <c r="C216" t="s">
        <v>192</v>
      </c>
      <c r="D216" s="5">
        <v>324000000000</v>
      </c>
      <c r="E216" s="5">
        <v>352000000000</v>
      </c>
      <c r="F216" s="5">
        <v>386000000000</v>
      </c>
      <c r="G216" s="5">
        <v>470000000000</v>
      </c>
    </row>
    <row r="217" spans="3:7" ht="15.5" x14ac:dyDescent="0.35">
      <c r="C217" t="s">
        <v>193</v>
      </c>
      <c r="D217" s="5">
        <v>29131000000000</v>
      </c>
      <c r="E217" s="5">
        <v>27680000000000</v>
      </c>
      <c r="F217" s="5">
        <v>27155000000000</v>
      </c>
      <c r="G217" s="5">
        <v>22490000000000</v>
      </c>
    </row>
    <row r="218" spans="3:7" ht="15.5" x14ac:dyDescent="0.35">
      <c r="C218" t="s">
        <v>24</v>
      </c>
      <c r="D218" s="5">
        <v>452000000000</v>
      </c>
      <c r="E218" s="5">
        <v>501000000000</v>
      </c>
      <c r="F218" s="5">
        <v>550000000000</v>
      </c>
      <c r="G218" s="5">
        <v>623000000000</v>
      </c>
    </row>
    <row r="219" spans="3:7" ht="15.5" x14ac:dyDescent="0.35">
      <c r="C219" t="s">
        <v>21</v>
      </c>
      <c r="D219" s="5">
        <v>-3916000000000</v>
      </c>
      <c r="E219" s="5">
        <v>-2676000000000</v>
      </c>
      <c r="F219" s="5">
        <v>-3295000000000</v>
      </c>
      <c r="G219" s="5">
        <v>-3977000000000</v>
      </c>
    </row>
    <row r="220" spans="3:7" ht="15.5" x14ac:dyDescent="0.35">
      <c r="C220" t="s">
        <v>194</v>
      </c>
      <c r="D220" s="5">
        <v>19217000000000</v>
      </c>
      <c r="E220" s="5">
        <v>17474000000000</v>
      </c>
      <c r="F220" s="5">
        <v>14415000000000</v>
      </c>
      <c r="G220" s="5">
        <v>14856000000000</v>
      </c>
    </row>
    <row r="221" spans="3:7" ht="15.5" x14ac:dyDescent="0.35">
      <c r="C221" t="s">
        <v>195</v>
      </c>
      <c r="D221" s="5">
        <v>174000000000</v>
      </c>
      <c r="E221" s="5">
        <v>-309000000000</v>
      </c>
      <c r="F221" s="5">
        <v>-210000000000</v>
      </c>
      <c r="G221" s="5">
        <v>35000000000</v>
      </c>
    </row>
    <row r="222" spans="3:7" ht="15.5" x14ac:dyDescent="0.35">
      <c r="C222" t="s">
        <v>196</v>
      </c>
      <c r="D222" s="5">
        <v>-90000000000</v>
      </c>
      <c r="E222" s="5">
        <v>-65000000000</v>
      </c>
      <c r="F222" s="5">
        <v>-67000000000</v>
      </c>
      <c r="G222" s="5">
        <v>-47000000000</v>
      </c>
    </row>
    <row r="223" spans="3:7" ht="15.5" x14ac:dyDescent="0.35">
      <c r="C223" t="s">
        <v>13</v>
      </c>
      <c r="D223" s="5">
        <v>84000000000</v>
      </c>
      <c r="E223" s="5">
        <v>-374000000000</v>
      </c>
      <c r="F223" s="5">
        <v>-277000000000</v>
      </c>
      <c r="G223" s="5">
        <v>-12000000000</v>
      </c>
    </row>
    <row r="224" spans="3:7" ht="15.5" x14ac:dyDescent="0.35">
      <c r="C224" t="s">
        <v>16</v>
      </c>
      <c r="D224" s="6">
        <v>4.6399999999999997</v>
      </c>
      <c r="E224" s="6">
        <v>-22.13</v>
      </c>
      <c r="F224" s="6">
        <v>-16.38</v>
      </c>
      <c r="G224" s="6">
        <v>-0.73</v>
      </c>
    </row>
    <row r="225" spans="3:17" ht="15.5" x14ac:dyDescent="0.35">
      <c r="C225" t="s">
        <v>49</v>
      </c>
      <c r="I225" s="6">
        <v>67.95</v>
      </c>
      <c r="J225" s="6">
        <v>36.950000000000003</v>
      </c>
      <c r="K225" s="6">
        <v>17.28</v>
      </c>
      <c r="L225" s="6">
        <v>10.210000000000001</v>
      </c>
      <c r="M225" s="6">
        <v>4.05</v>
      </c>
      <c r="N225" s="6">
        <v>0.54</v>
      </c>
      <c r="O225" s="6">
        <v>-2.99</v>
      </c>
      <c r="P225" s="6">
        <v>2.84</v>
      </c>
      <c r="Q225" s="6">
        <v>1437.06</v>
      </c>
    </row>
    <row r="226" spans="3:17" ht="15.5" x14ac:dyDescent="0.35">
      <c r="C226" t="s">
        <v>63</v>
      </c>
      <c r="I226" s="6">
        <v>185.43</v>
      </c>
      <c r="J226" s="6">
        <v>433.02</v>
      </c>
      <c r="K226" s="6">
        <v>283.56</v>
      </c>
      <c r="L226" s="6">
        <v>93.05</v>
      </c>
      <c r="M226" s="6">
        <v>427.41</v>
      </c>
      <c r="N226" s="6">
        <v>209.26</v>
      </c>
      <c r="O226" s="6">
        <v>-37.79</v>
      </c>
      <c r="P226" s="6">
        <v>64.44</v>
      </c>
      <c r="Q226" s="5">
        <v>0</v>
      </c>
    </row>
    <row r="227" spans="3:17" ht="15.5" x14ac:dyDescent="0.35">
      <c r="C227" t="s">
        <v>66</v>
      </c>
      <c r="I227" s="6">
        <v>49.29</v>
      </c>
      <c r="J227" s="6">
        <v>95.37</v>
      </c>
      <c r="K227" s="6">
        <v>35.47</v>
      </c>
      <c r="L227" s="6">
        <v>22.25</v>
      </c>
      <c r="M227" s="6">
        <v>2.5099999999999998</v>
      </c>
      <c r="N227" s="6">
        <v>0.26</v>
      </c>
      <c r="O227" s="6">
        <v>0.2</v>
      </c>
      <c r="P227" s="6">
        <v>0.25</v>
      </c>
      <c r="Q227" s="5">
        <v>0</v>
      </c>
    </row>
    <row r="228" spans="3:17" ht="15.5" x14ac:dyDescent="0.35">
      <c r="C228" t="s">
        <v>197</v>
      </c>
      <c r="I228" s="6">
        <v>2169860000000.0002</v>
      </c>
      <c r="J228" s="5">
        <v>1251800000000</v>
      </c>
      <c r="K228" s="5">
        <v>747710000000</v>
      </c>
      <c r="L228" s="5">
        <v>178990000000</v>
      </c>
      <c r="M228" s="5">
        <v>5950000000</v>
      </c>
      <c r="N228" s="5">
        <v>6070000000</v>
      </c>
    </row>
    <row r="229" spans="3:17" ht="15.5" x14ac:dyDescent="0.35">
      <c r="C229" t="s">
        <v>198</v>
      </c>
      <c r="I229" s="6">
        <v>2.2700000000000001E-2</v>
      </c>
      <c r="J229" s="6">
        <v>1.34E-2</v>
      </c>
      <c r="K229" s="6">
        <v>8.0000000000000002E-3</v>
      </c>
      <c r="L229" s="6">
        <v>4.8999999999999998E-3</v>
      </c>
      <c r="M229" s="6">
        <v>1.01E-2</v>
      </c>
      <c r="N229" s="6">
        <v>2E-3</v>
      </c>
      <c r="O229" s="6">
        <v>-1.0200000000000001E-2</v>
      </c>
      <c r="P229" s="6">
        <v>7.8000000000000005E-3</v>
      </c>
      <c r="Q229" s="6">
        <v>4.8999999999999998E-3</v>
      </c>
    </row>
    <row r="230" spans="3:17" ht="15.5" x14ac:dyDescent="0.35">
      <c r="C230" t="s">
        <v>199</v>
      </c>
      <c r="I230" s="6">
        <v>4.2300000000000004E-2</v>
      </c>
      <c r="J230" s="6">
        <v>3.0899999999999997E-2</v>
      </c>
      <c r="K230" s="6">
        <v>2.0899999999999998E-2</v>
      </c>
      <c r="L230" s="6">
        <v>6.4100000000000004E-2</v>
      </c>
      <c r="M230" s="6">
        <v>3.9800000000000002E-2</v>
      </c>
      <c r="N230" s="6">
        <v>5.6000000000000008E-3</v>
      </c>
      <c r="O230" s="6">
        <v>-3.0800000000000001E-2</v>
      </c>
      <c r="P230" s="6">
        <v>2.9399999999999999E-2</v>
      </c>
      <c r="Q230" s="6">
        <v>9.5999999999999992E-3</v>
      </c>
    </row>
    <row r="231" spans="3:17" ht="15.5" x14ac:dyDescent="0.35">
      <c r="C231" t="s">
        <v>200</v>
      </c>
      <c r="I231" s="6">
        <v>6.5099999999999991E-2</v>
      </c>
      <c r="J231" s="6">
        <v>4.4400000000000002E-2</v>
      </c>
      <c r="K231" s="6">
        <v>3.9199999999999999E-2</v>
      </c>
      <c r="L231" s="6">
        <v>2.6000000000000002E-2</v>
      </c>
      <c r="M231" s="6">
        <v>7.6100000000000001E-2</v>
      </c>
      <c r="N231" s="6">
        <v>4.7899999999999998E-2</v>
      </c>
      <c r="O231" s="6">
        <v>1.9199999999999998E-2</v>
      </c>
      <c r="P231" s="6">
        <v>6.8400000000000002E-2</v>
      </c>
      <c r="Q231" s="6">
        <v>0.13880000000000001</v>
      </c>
    </row>
    <row r="232" spans="3:17" ht="15.5" x14ac:dyDescent="0.35">
      <c r="C232" t="s">
        <v>201</v>
      </c>
      <c r="I232" s="6">
        <v>37.409999999999997</v>
      </c>
      <c r="J232" s="6">
        <v>26.22</v>
      </c>
      <c r="K232" s="6">
        <v>11.46</v>
      </c>
      <c r="L232" s="6">
        <v>6.29</v>
      </c>
      <c r="M232" s="6">
        <v>2.2599999999999998</v>
      </c>
      <c r="N232" s="6">
        <v>1.32</v>
      </c>
      <c r="O232" s="6">
        <v>0.6</v>
      </c>
      <c r="P232" s="6">
        <v>1.75</v>
      </c>
      <c r="Q232" s="6">
        <v>1.69</v>
      </c>
    </row>
    <row r="233" spans="3:17" ht="15.5" x14ac:dyDescent="0.35">
      <c r="C233" t="s">
        <v>60</v>
      </c>
      <c r="I233" s="6">
        <v>7.83</v>
      </c>
      <c r="J233" s="6">
        <v>13.37</v>
      </c>
      <c r="K233" s="6">
        <v>5.92</v>
      </c>
      <c r="L233" s="6">
        <v>5.96</v>
      </c>
      <c r="M233" s="6">
        <v>17.02</v>
      </c>
      <c r="N233" s="6">
        <v>1.17</v>
      </c>
      <c r="O233" s="6">
        <v>1.17</v>
      </c>
      <c r="P233" s="6">
        <v>1.89</v>
      </c>
      <c r="Q233" s="5">
        <v>0</v>
      </c>
    </row>
    <row r="234" spans="3:17" ht="15.5" x14ac:dyDescent="0.35">
      <c r="C234" t="s">
        <v>57</v>
      </c>
      <c r="I234" s="6">
        <v>1608.37</v>
      </c>
      <c r="J234" s="6">
        <v>1196.4000000000001</v>
      </c>
      <c r="K234" s="6">
        <v>827.62</v>
      </c>
      <c r="L234" s="6">
        <v>159.30000000000001</v>
      </c>
      <c r="M234" s="6">
        <v>101.71</v>
      </c>
      <c r="N234" s="6">
        <v>96.84</v>
      </c>
      <c r="O234" s="6">
        <v>96.85</v>
      </c>
      <c r="P234" s="6">
        <v>96.6</v>
      </c>
      <c r="Q234" s="6">
        <v>149069.74</v>
      </c>
    </row>
    <row r="235" spans="3:17" ht="15.5" x14ac:dyDescent="0.35">
      <c r="C235" t="s">
        <v>202</v>
      </c>
      <c r="I235" s="6">
        <v>7.83</v>
      </c>
      <c r="J235" s="6">
        <v>13.37</v>
      </c>
      <c r="K235" s="6">
        <v>5.92</v>
      </c>
      <c r="L235" s="6">
        <v>5.96</v>
      </c>
      <c r="M235" s="6">
        <v>17.02</v>
      </c>
      <c r="N235" s="6">
        <v>1.17</v>
      </c>
      <c r="O235" s="6">
        <v>1.17</v>
      </c>
      <c r="P235" s="6">
        <v>1.89</v>
      </c>
      <c r="Q235" s="5">
        <v>0</v>
      </c>
    </row>
    <row r="236" spans="3:17" ht="15.5" x14ac:dyDescent="0.35">
      <c r="C236" t="s">
        <v>203</v>
      </c>
      <c r="I236" s="6">
        <v>1608.37</v>
      </c>
      <c r="J236" s="6">
        <v>1196.4000000000001</v>
      </c>
      <c r="K236" s="6">
        <v>827.62</v>
      </c>
      <c r="L236" s="6">
        <v>159.30000000000001</v>
      </c>
      <c r="M236" s="6">
        <v>101.71</v>
      </c>
      <c r="N236" s="6">
        <v>96.84</v>
      </c>
      <c r="O236" s="6">
        <v>96.85</v>
      </c>
      <c r="P236" s="6">
        <v>96.6</v>
      </c>
      <c r="Q236" s="6">
        <v>149069.74</v>
      </c>
    </row>
    <row r="237" spans="3:17" ht="15.5" x14ac:dyDescent="0.35">
      <c r="C237" t="s">
        <v>204</v>
      </c>
      <c r="I237" s="5">
        <v>164000000000</v>
      </c>
      <c r="J237" s="5">
        <v>190000000000</v>
      </c>
      <c r="K237" s="5">
        <v>129000000000</v>
      </c>
      <c r="L237" s="5">
        <v>1012000000000</v>
      </c>
      <c r="M237" s="5">
        <v>9000000000</v>
      </c>
      <c r="N237" s="5">
        <v>5000000000</v>
      </c>
      <c r="O237" s="5">
        <v>3000000000</v>
      </c>
      <c r="P237" s="5">
        <v>9000000000</v>
      </c>
      <c r="Q237" s="5">
        <v>5000000000</v>
      </c>
    </row>
    <row r="238" spans="3:17" ht="15.5" x14ac:dyDescent="0.35">
      <c r="C238" t="s">
        <v>205</v>
      </c>
      <c r="I238" s="5">
        <v>386000000000</v>
      </c>
      <c r="J238" s="5">
        <v>578000000000</v>
      </c>
      <c r="K238" s="5">
        <v>517000000000</v>
      </c>
      <c r="L238" s="5">
        <v>512000000000</v>
      </c>
      <c r="M238" s="5">
        <v>2000000000</v>
      </c>
      <c r="N238" s="5">
        <v>13000000000</v>
      </c>
      <c r="O238" s="5">
        <v>15000000000</v>
      </c>
      <c r="P238" s="5">
        <v>14000000000</v>
      </c>
      <c r="Q238" s="5">
        <v>7000000000</v>
      </c>
    </row>
    <row r="239" spans="3:17" ht="15.5" x14ac:dyDescent="0.35">
      <c r="C239" t="s">
        <v>26</v>
      </c>
      <c r="I239" s="5">
        <v>550000000000</v>
      </c>
      <c r="J239" s="5">
        <v>768000000000</v>
      </c>
      <c r="K239" s="5">
        <v>646000000000</v>
      </c>
      <c r="L239" s="5">
        <v>1523000000000</v>
      </c>
      <c r="M239" s="5">
        <v>11000000000</v>
      </c>
      <c r="N239" s="5">
        <v>18000000000</v>
      </c>
      <c r="O239" s="5">
        <v>18000000000</v>
      </c>
      <c r="P239" s="5">
        <v>23000000000</v>
      </c>
      <c r="Q239" s="5">
        <v>11000000000</v>
      </c>
    </row>
    <row r="240" spans="3:17" ht="15.5" x14ac:dyDescent="0.35">
      <c r="C240" t="s">
        <v>23</v>
      </c>
      <c r="I240" s="5">
        <v>-3295000000000</v>
      </c>
      <c r="J240" s="5">
        <v>-3517000000000</v>
      </c>
      <c r="K240" s="5">
        <v>-424000000000</v>
      </c>
      <c r="L240" s="5">
        <v>-127000000000</v>
      </c>
      <c r="M240" s="5">
        <v>0</v>
      </c>
      <c r="N240" s="5">
        <v>14000000000</v>
      </c>
      <c r="O240" s="5">
        <v>5000000000</v>
      </c>
      <c r="P240" s="5">
        <v>4000000000</v>
      </c>
      <c r="Q240" s="5">
        <v>10000000000</v>
      </c>
    </row>
    <row r="241" spans="3:17" ht="15.5" x14ac:dyDescent="0.35">
      <c r="C241" t="s">
        <v>206</v>
      </c>
      <c r="I241" s="5">
        <v>14415000000000</v>
      </c>
      <c r="J241" s="5">
        <v>12877000000000</v>
      </c>
      <c r="K241" s="5">
        <v>8853000000000</v>
      </c>
      <c r="L241" s="5">
        <v>111000000000</v>
      </c>
      <c r="M241" s="5">
        <v>23000000000</v>
      </c>
      <c r="N241" s="5">
        <v>32000000000</v>
      </c>
      <c r="O241" s="5">
        <v>30000000000</v>
      </c>
      <c r="P241" s="5">
        <v>18000000000</v>
      </c>
      <c r="Q241" s="5">
        <v>32000000000</v>
      </c>
    </row>
    <row r="242" spans="3:17" ht="15.5" x14ac:dyDescent="0.35">
      <c r="C242" t="s">
        <v>207</v>
      </c>
      <c r="I242" s="5">
        <v>4000000000</v>
      </c>
      <c r="J242" s="5">
        <v>-4566000000000</v>
      </c>
      <c r="K242" s="5">
        <v>-938000000000</v>
      </c>
      <c r="L242" s="5">
        <v>-63000000000</v>
      </c>
      <c r="M242" s="5">
        <v>18000000000</v>
      </c>
      <c r="N242" s="5">
        <v>9000000000</v>
      </c>
      <c r="O242" s="5">
        <v>8000000000</v>
      </c>
      <c r="P242" s="5">
        <v>9000000000</v>
      </c>
      <c r="Q242" s="5">
        <v>5000000000</v>
      </c>
    </row>
    <row r="243" spans="3:17" ht="15.5" x14ac:dyDescent="0.35">
      <c r="C243" t="s">
        <v>208</v>
      </c>
      <c r="I243" s="5">
        <v>-198000000000</v>
      </c>
      <c r="J243" s="5">
        <v>-127000000000</v>
      </c>
      <c r="K243" s="5">
        <v>-13000000000</v>
      </c>
      <c r="L243" s="5">
        <v>-18000000000</v>
      </c>
      <c r="M243" s="5">
        <v>-3000000000</v>
      </c>
      <c r="N243" s="5">
        <v>-1000000000</v>
      </c>
      <c r="O243" s="5">
        <v>-6000000000</v>
      </c>
      <c r="P243" s="5">
        <v>-25000000000</v>
      </c>
      <c r="Q243" s="5">
        <v>-1000000000</v>
      </c>
    </row>
    <row r="244" spans="3:17" ht="15.5" x14ac:dyDescent="0.35">
      <c r="C244" t="s">
        <v>15</v>
      </c>
      <c r="I244" s="5">
        <v>-193000000000</v>
      </c>
      <c r="J244" s="5">
        <v>-4693000000000</v>
      </c>
      <c r="K244" s="5">
        <v>-951000000000</v>
      </c>
      <c r="L244" s="5">
        <v>-81000000000</v>
      </c>
      <c r="M244" s="5">
        <v>15000000000</v>
      </c>
      <c r="N244" s="5">
        <v>8000000000</v>
      </c>
      <c r="O244" s="5">
        <v>2000000000</v>
      </c>
      <c r="P244" s="5">
        <v>-17000000000</v>
      </c>
      <c r="Q244" s="5">
        <v>4000000000</v>
      </c>
    </row>
    <row r="245" spans="3:17" ht="15.5" x14ac:dyDescent="0.35">
      <c r="C245" t="s">
        <v>17</v>
      </c>
      <c r="I245" s="6">
        <v>-11.44</v>
      </c>
      <c r="J245" s="6">
        <v>-277.97000000000003</v>
      </c>
      <c r="K245" s="6">
        <v>-60.84</v>
      </c>
      <c r="L245" s="6">
        <v>-6.02</v>
      </c>
      <c r="M245" s="6">
        <v>36.78</v>
      </c>
      <c r="N245" s="6">
        <v>18.63</v>
      </c>
      <c r="O245" s="6">
        <v>3.88</v>
      </c>
      <c r="P245" s="6">
        <v>-40.35</v>
      </c>
      <c r="Q245" s="6">
        <v>14941.68</v>
      </c>
    </row>
  </sheetData>
  <pageMargins left="0.7" right="0.7" top="0.75" bottom="0.75" header="0.3" footer="0.3"/>
  <ignoredErrors>
    <ignoredError sqref="A1:Q246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19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673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674</v>
      </c>
      <c r="D2" s="2" vm="148">
        <f ca="1">IFERROR(_xlfn.STOCKHISTORY("XIDX:" &amp; $C$1, D3, , 0, 0, 1), "Libur")</f>
        <v>30</v>
      </c>
      <c r="E2" s="2" vm="149">
        <f ca="1">IFERROR(_xlfn.STOCKHISTORY("XIDX:" &amp; $C$1, E3, , 0, 0, 1), "Libur")</f>
        <v>29</v>
      </c>
      <c r="H2" s="2" vm="149">
        <f ca="1">IFERROR(INDEX(D2:G2,COUNT(D2:G2)),"")</f>
        <v>29</v>
      </c>
      <c r="I2" s="2" vm="150">
        <f t="shared" ref="I2:Q2" ca="1" si="0">IFERROR(_xlfn.STOCKHISTORY("XIDX:" &amp; $C$1, I1, , 0, 0, 1), "Libur")</f>
        <v>33</v>
      </c>
      <c r="J2" s="2" vm="124">
        <f t="shared" ca="1" si="0"/>
        <v>15</v>
      </c>
      <c r="K2" s="2" vm="151">
        <f t="shared" ca="1" si="0"/>
        <v>10</v>
      </c>
      <c r="L2" s="2" vm="21">
        <f t="shared" ca="1" si="0"/>
        <v>50</v>
      </c>
      <c r="M2" s="2" vm="24">
        <f t="shared" ca="1" si="0"/>
        <v>103</v>
      </c>
      <c r="N2" s="2" vm="120">
        <f t="shared" ca="1" si="0"/>
        <v>400</v>
      </c>
      <c r="O2" s="2" vm="152">
        <f t="shared" ca="1" si="0"/>
        <v>331</v>
      </c>
      <c r="P2" s="2" vm="153">
        <f t="shared" ca="1" si="0"/>
        <v>360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9718955977</v>
      </c>
      <c r="E4" s="2">
        <f>IFERROR(INDEX(E51:E500,MATCH($C$4,$C$51:$C$500,0)),"")</f>
        <v>8965425412</v>
      </c>
      <c r="H4" s="2">
        <f>IFERROR(SUM(D4:G4)*(4/MAX(1,COUNT(D4:G4))),"")</f>
        <v>37368762778</v>
      </c>
      <c r="I4" s="2">
        <f t="shared" ref="I4:Q4" si="1">IFERROR(INDEX(I51:I500,MATCH($C$4,$C$51:$C$500,0)),"")</f>
        <v>45358599168</v>
      </c>
      <c r="J4" s="2">
        <f t="shared" si="1"/>
        <v>60110185126</v>
      </c>
      <c r="K4" s="2">
        <f t="shared" si="1"/>
        <v>57893788442</v>
      </c>
      <c r="L4" s="2">
        <f t="shared" si="1"/>
        <v>41539134578</v>
      </c>
      <c r="M4" s="2">
        <f t="shared" si="1"/>
        <v>45054805149</v>
      </c>
      <c r="N4" s="2">
        <f t="shared" si="1"/>
        <v>35104535899</v>
      </c>
      <c r="O4" s="2">
        <f t="shared" si="1"/>
        <v>37661955056</v>
      </c>
      <c r="P4" s="2">
        <f t="shared" si="1"/>
        <v>27802491998</v>
      </c>
      <c r="Q4" s="2">
        <f t="shared" si="1"/>
        <v>27873687290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1419734792</v>
      </c>
      <c r="E5" s="2">
        <f>IFERROR(INDEX(E51:E500,MATCH($C$5,$C$51:$C$500,0)),"")</f>
        <v>1078668262</v>
      </c>
      <c r="H5" s="2">
        <f>IFERROR(SUM(D5:G5)*(4/MAX(1,COUNT(D5:G5))),"")</f>
        <v>4996806108</v>
      </c>
      <c r="I5" s="2">
        <f t="shared" ref="I5:Q5" si="2">IFERROR(INDEX(I51:I500,MATCH($C$5,$C$51:$C$500,0)),"")</f>
        <v>2046382124</v>
      </c>
      <c r="J5" s="2">
        <f t="shared" si="2"/>
        <v>1864482647</v>
      </c>
      <c r="K5" s="2">
        <f t="shared" si="2"/>
        <v>-4039170027</v>
      </c>
      <c r="L5" s="2">
        <f t="shared" si="2"/>
        <v>-18436851616</v>
      </c>
      <c r="M5" s="2">
        <f t="shared" si="2"/>
        <v>-12998145122</v>
      </c>
      <c r="N5" s="2">
        <f t="shared" si="2"/>
        <v>-10478701279</v>
      </c>
      <c r="O5" s="2">
        <f t="shared" si="2"/>
        <v>124704583</v>
      </c>
      <c r="P5" s="2">
        <f t="shared" si="2"/>
        <v>605715845</v>
      </c>
      <c r="Q5" s="2">
        <f t="shared" si="2"/>
        <v>1136707225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-4603227466</v>
      </c>
      <c r="E6" s="2">
        <f>IFERROR(INDEX(E51:E500,MATCH($C$6,$C$51:$C$500,0)),"")</f>
        <v>-6023003032</v>
      </c>
      <c r="H6" s="2">
        <f>IFERROR(INDEX(D6:G6,COUNT(D6:G6)),"")</f>
        <v>-6023003032</v>
      </c>
      <c r="I6" s="2">
        <f t="shared" ref="I6:Q6" si="3">IFERROR(INDEX(I51:I500,MATCH($C$6,$C$51:$C$500,0)),"")</f>
        <v>-4090218771</v>
      </c>
      <c r="J6" s="2">
        <f t="shared" si="3"/>
        <v>-6136805282</v>
      </c>
      <c r="K6" s="2">
        <f t="shared" si="3"/>
        <v>-8002350732</v>
      </c>
      <c r="L6" s="2">
        <f t="shared" si="3"/>
        <v>-3963468122</v>
      </c>
      <c r="M6" s="2">
        <f t="shared" si="3"/>
        <v>14473705632</v>
      </c>
      <c r="N6" s="2">
        <f t="shared" si="3"/>
        <v>27472412877</v>
      </c>
      <c r="O6" s="2">
        <f t="shared" si="3"/>
        <v>37946283043</v>
      </c>
      <c r="P6" s="2">
        <f t="shared" si="3"/>
        <v>37821695058</v>
      </c>
      <c r="Q6" s="2">
        <f t="shared" si="3"/>
        <v>5715582987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1.62</v>
      </c>
      <c r="E7" s="3">
        <f>IFERROR(INDEX(E51:E500,MATCH($C$7,$C$51:$C$500,0))/1000000000,"")</f>
        <v>1.62</v>
      </c>
      <c r="H7" s="3">
        <f>IFERROR(INDEX(D7:G7,COUNT(D7:G7)),"")</f>
        <v>1.62</v>
      </c>
      <c r="I7" s="3">
        <f t="shared" ref="I7:Q7" si="4">IFERROR(INDEX(I51:I500,MATCH($C$7,$C$51:$C$500,0))/1000000000,"")</f>
        <v>1.62</v>
      </c>
      <c r="J7" s="3">
        <f t="shared" si="4"/>
        <v>1.62</v>
      </c>
      <c r="K7" s="3">
        <f t="shared" si="4"/>
        <v>1.62</v>
      </c>
      <c r="L7" s="3">
        <f t="shared" si="4"/>
        <v>1.62</v>
      </c>
      <c r="M7" s="3">
        <f t="shared" si="4"/>
        <v>1.62</v>
      </c>
      <c r="N7" s="3">
        <f t="shared" si="4"/>
        <v>1.62</v>
      </c>
      <c r="O7" s="3">
        <f t="shared" si="4"/>
        <v>0.33</v>
      </c>
      <c r="P7" s="3">
        <f t="shared" si="4"/>
        <v>0.17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Q8" si="5">IFERROR(INDEX(I51:I500,MATCH($C$8,$C$51:$C$500,0)),"")</f>
        <v>0</v>
      </c>
      <c r="J8" s="2">
        <f t="shared" si="5"/>
        <v>2000000000</v>
      </c>
      <c r="K8" s="2">
        <f t="shared" si="5"/>
        <v>6000000000</v>
      </c>
      <c r="L8" s="2">
        <f t="shared" si="5"/>
        <v>-5000000000</v>
      </c>
      <c r="M8" s="2">
        <f t="shared" si="5"/>
        <v>1000000000</v>
      </c>
      <c r="N8" s="2">
        <f t="shared" si="5"/>
        <v>-5000000000</v>
      </c>
      <c r="O8" s="2">
        <f t="shared" si="5"/>
        <v>1000000000</v>
      </c>
      <c r="P8" s="2">
        <f t="shared" si="5"/>
        <v>-35000000000</v>
      </c>
      <c r="Q8" s="2">
        <f t="shared" si="5"/>
        <v>-1000000000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-0.85</v>
      </c>
      <c r="E9" s="3">
        <f>IFERROR(INDEX(E51:E500,MATCH("Free cash flow per share (Quarter)",$C$51:$C$500,0)),"")</f>
        <v>0.6</v>
      </c>
      <c r="H9" s="3">
        <f>IFERROR(INDEX(D9:G9,COUNT(D9:G9)),"")</f>
        <v>0.6</v>
      </c>
      <c r="I9" s="3">
        <f t="shared" ref="I9:Q9" si="6">IFERROR(INDEX(I51:I500,MATCH($C$9,$C$51:$C$500,0)),"")</f>
        <v>-0.18</v>
      </c>
      <c r="J9" s="3">
        <f t="shared" si="6"/>
        <v>1.52</v>
      </c>
      <c r="K9" s="3">
        <f t="shared" si="6"/>
        <v>3.92</v>
      </c>
      <c r="L9" s="3">
        <f t="shared" si="6"/>
        <v>-3.24</v>
      </c>
      <c r="M9" s="3">
        <f t="shared" si="6"/>
        <v>0.74</v>
      </c>
      <c r="N9" s="3">
        <f t="shared" si="6"/>
        <v>-3.37</v>
      </c>
      <c r="O9" s="3">
        <f t="shared" si="6"/>
        <v>2.89</v>
      </c>
      <c r="P9" s="3">
        <f t="shared" si="6"/>
        <v>-202.05</v>
      </c>
      <c r="Q9" s="3">
        <f t="shared" si="6"/>
        <v>-11351.34</v>
      </c>
    </row>
    <row r="10" spans="1:17" ht="15.5" x14ac:dyDescent="0.35">
      <c r="C10" t="s">
        <v>18</v>
      </c>
      <c r="D10" s="3">
        <f ca="1">IFERROR(IF(D9=0,"",D2/D9),"")</f>
        <v>-35.294117647058826</v>
      </c>
      <c r="E10" s="3">
        <f ca="1">IFERROR(IF(E9=0,"",E2/E9),"")</f>
        <v>48.333333333333336</v>
      </c>
      <c r="I10" s="3">
        <f t="shared" ref="I10:Q10" ca="1" si="7">IFERROR(IF(I9=0,"",I2/I9),"")</f>
        <v>-183.33333333333334</v>
      </c>
      <c r="J10" s="3">
        <f t="shared" ca="1" si="7"/>
        <v>9.8684210526315788</v>
      </c>
      <c r="K10" s="3">
        <f t="shared" ca="1" si="7"/>
        <v>2.5510204081632653</v>
      </c>
      <c r="L10" s="3">
        <f t="shared" ca="1" si="7"/>
        <v>-15.432098765432098</v>
      </c>
      <c r="M10" s="3">
        <f t="shared" ca="1" si="7"/>
        <v>139.18918918918919</v>
      </c>
      <c r="N10" s="3">
        <f t="shared" ca="1" si="7"/>
        <v>-118.69436201780415</v>
      </c>
      <c r="O10" s="3">
        <f t="shared" ca="1" si="7"/>
        <v>114.53287197231833</v>
      </c>
      <c r="P10" s="3">
        <f t="shared" ca="1" si="7"/>
        <v>-1.7817371937639197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490364452</v>
      </c>
      <c r="E11" s="2">
        <f>IFERROR(INDEX(E51:E500,MATCH($C$11,$C$51:$C$500,0)),"")</f>
        <v>544019232</v>
      </c>
      <c r="H11" s="2">
        <f>IFERROR(INDEX(D11:G11,COUNT(D11:G11)),"")</f>
        <v>544019232</v>
      </c>
      <c r="I11" s="2">
        <f t="shared" ref="I11:Q11" si="8">IFERROR(INDEX(I51:I500,MATCH($C$11,$C$51:$C$500,0)),"")</f>
        <v>3467942624</v>
      </c>
      <c r="J11" s="2">
        <f t="shared" si="8"/>
        <v>6173147941</v>
      </c>
      <c r="K11" s="2">
        <f t="shared" si="8"/>
        <v>4446158108</v>
      </c>
      <c r="L11" s="2">
        <f t="shared" si="8"/>
        <v>2758136596</v>
      </c>
      <c r="M11" s="2">
        <f t="shared" si="8"/>
        <v>4896974460</v>
      </c>
      <c r="N11" s="2">
        <f t="shared" si="8"/>
        <v>10390481589</v>
      </c>
      <c r="O11" s="2">
        <f t="shared" si="8"/>
        <v>1964819288</v>
      </c>
      <c r="P11" s="2">
        <f t="shared" si="8"/>
        <v>1020507480</v>
      </c>
      <c r="Q11" s="2">
        <f t="shared" si="8"/>
        <v>813930398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-3000000000</v>
      </c>
      <c r="J12" s="2">
        <f t="shared" si="9"/>
        <v>-6000000000</v>
      </c>
      <c r="K12" s="2">
        <f t="shared" si="9"/>
        <v>-4000000000</v>
      </c>
      <c r="L12" s="2">
        <f t="shared" si="9"/>
        <v>-3000000000</v>
      </c>
      <c r="M12" s="2">
        <f t="shared" si="9"/>
        <v>-5000000000</v>
      </c>
      <c r="N12" s="2">
        <f t="shared" si="9"/>
        <v>-10000000000</v>
      </c>
      <c r="O12" s="2">
        <f t="shared" si="9"/>
        <v>-2000000000</v>
      </c>
      <c r="P12" s="2">
        <f t="shared" si="9"/>
        <v>-1000000000</v>
      </c>
      <c r="Q12" s="2">
        <f t="shared" si="9"/>
        <v>-1000000000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27</v>
      </c>
      <c r="D14" s="2">
        <f>IFERROR(INDEX(D51:D500,MATCH($C$14,$C$51:$C$500,0)),"")</f>
        <v>-30361709</v>
      </c>
      <c r="E14" s="2">
        <f>IFERROR(INDEX(E51:E500,MATCH($C$14,$C$51:$C$500,0)),"")</f>
        <v>-83647687</v>
      </c>
      <c r="H14" s="2">
        <f>IFERROR(SUM(D14:G14)*(4/MAX(1,COUNT(D14:G14))),"")</f>
        <v>-228018792</v>
      </c>
      <c r="I14" s="2">
        <f t="shared" ref="I14:Q14" si="11">IFERROR(INDEX(I51:I500,MATCH($C$14,$C$51:$C$500,0)),"")</f>
        <v>-329504735</v>
      </c>
      <c r="J14" s="2">
        <f t="shared" si="11"/>
        <v>-365569001</v>
      </c>
      <c r="K14" s="2">
        <f t="shared" si="11"/>
        <v>-809663181</v>
      </c>
      <c r="L14" s="2">
        <f t="shared" si="11"/>
        <v>-1388703638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ht="15.5" x14ac:dyDescent="0.35">
      <c r="C15" t="s">
        <v>28</v>
      </c>
      <c r="D15" s="2">
        <f>IFERROR(INDEX(D51:D500,MATCH($C$15,$C$51:$C$500,0)),"")</f>
        <v>42166584</v>
      </c>
      <c r="E15" s="2">
        <f>IFERROR(INDEX(E51:E500,MATCH($C$15,$C$51:$C$500,0)),"")</f>
        <v>42357984</v>
      </c>
      <c r="H15" s="2">
        <f>IFERROR(SUM(D15:G15)*(4/MAX(1,COUNT(D15:G15))),"")</f>
        <v>169049136</v>
      </c>
      <c r="I15" s="2">
        <f t="shared" ref="I15:Q15" si="12">IFERROR(INDEX(I51:I500,MATCH($C$15,$C$51:$C$500,0)),"")</f>
        <v>-522417882</v>
      </c>
      <c r="J15" s="2">
        <f t="shared" si="12"/>
        <v>-963887901</v>
      </c>
      <c r="K15" s="2">
        <f t="shared" si="12"/>
        <v>-683917086</v>
      </c>
      <c r="L15" s="2">
        <f t="shared" si="12"/>
        <v>-164237866</v>
      </c>
      <c r="M15" s="2">
        <f t="shared" si="12"/>
        <v>331045118</v>
      </c>
      <c r="N15" s="2">
        <f t="shared" si="12"/>
        <v>111955728</v>
      </c>
      <c r="O15" s="2">
        <f t="shared" si="12"/>
        <v>18860530</v>
      </c>
      <c r="P15" s="2">
        <f t="shared" si="12"/>
        <v>-28739211</v>
      </c>
      <c r="Q15" s="2">
        <f t="shared" si="12"/>
        <v>-252947437</v>
      </c>
    </row>
    <row r="16" spans="1:17" ht="15.5" x14ac:dyDescent="0.35">
      <c r="C16" t="s">
        <v>29</v>
      </c>
      <c r="D16" s="2">
        <f>IFERROR(INDEX(D51:D500,MATCH($C$16,$C$51:$C$500,0)),"")</f>
        <v>1308036480</v>
      </c>
      <c r="E16" s="2">
        <f>IFERROR(INDEX(E51:E500,MATCH($C$16,$C$51:$C$500,0)),"")</f>
        <v>966273006</v>
      </c>
      <c r="H16" s="2">
        <f>IFERROR(SUM(D16:G16)*(4/MAX(1,COUNT(D16:G16))),"")</f>
        <v>4548618972</v>
      </c>
      <c r="I16" s="2">
        <f t="shared" ref="I16:Q16" si="13">IFERROR(INDEX(I51:I500,MATCH($C$16,$C$51:$C$500,0)),"")</f>
        <v>2285225546</v>
      </c>
      <c r="J16" s="2">
        <f t="shared" si="13"/>
        <v>2179064669</v>
      </c>
      <c r="K16" s="2">
        <f t="shared" si="13"/>
        <v>-3421581520</v>
      </c>
      <c r="L16" s="2">
        <f t="shared" si="13"/>
        <v>-18444659074</v>
      </c>
      <c r="M16" s="2">
        <f t="shared" si="13"/>
        <v>-13426895853</v>
      </c>
      <c r="N16" s="2">
        <f t="shared" si="13"/>
        <v>-10300080372</v>
      </c>
      <c r="O16" s="2">
        <f t="shared" si="13"/>
        <v>120857349</v>
      </c>
      <c r="P16" s="2">
        <f t="shared" si="13"/>
        <v>139089471</v>
      </c>
      <c r="Q16" s="2">
        <f t="shared" si="13"/>
        <v>769472870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48600000000</v>
      </c>
      <c r="E20" s="2">
        <f ca="1">IFERROR(E21*E2,"")</f>
        <v>46980000000</v>
      </c>
      <c r="H20" s="2">
        <f t="shared" ref="H20:Q20" ca="1" si="14">IFERROR(H21*H2,"")</f>
        <v>46980000000</v>
      </c>
      <c r="I20" s="2">
        <f t="shared" ca="1" si="14"/>
        <v>53460000000</v>
      </c>
      <c r="J20" s="2">
        <f t="shared" ca="1" si="14"/>
        <v>24300000000</v>
      </c>
      <c r="K20" s="2">
        <f t="shared" ca="1" si="14"/>
        <v>16200000000</v>
      </c>
      <c r="L20" s="2">
        <f t="shared" ca="1" si="14"/>
        <v>81000000000</v>
      </c>
      <c r="M20" s="2">
        <f t="shared" ca="1" si="14"/>
        <v>166860000000</v>
      </c>
      <c r="N20" s="2">
        <f t="shared" ca="1" si="14"/>
        <v>648000000000</v>
      </c>
      <c r="O20" s="2">
        <f t="shared" ca="1" si="14"/>
        <v>109230000000</v>
      </c>
      <c r="P20" s="2">
        <f t="shared" ca="1" si="14"/>
        <v>61200000000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1620000000</v>
      </c>
      <c r="E21" s="2">
        <f>IFERROR(INDEX(E51:E500,MATCH($C$7,$C$51:$C$500,0)),"")</f>
        <v>1620000000</v>
      </c>
      <c r="H21" s="2">
        <f>IFERROR(INDEX(D21:G21,COUNT(D21:G21)),"")</f>
        <v>1620000000</v>
      </c>
      <c r="I21" s="2">
        <f t="shared" ref="I21:Q21" si="15">IFERROR(INDEX(I51:I500,MATCH($C$7,$C$51:$C$500,0)),"")</f>
        <v>1620000000</v>
      </c>
      <c r="J21" s="2">
        <f t="shared" si="15"/>
        <v>1620000000</v>
      </c>
      <c r="K21" s="2">
        <f t="shared" si="15"/>
        <v>1620000000</v>
      </c>
      <c r="L21" s="2">
        <f t="shared" si="15"/>
        <v>1620000000</v>
      </c>
      <c r="M21" s="2">
        <f t="shared" si="15"/>
        <v>1620000000</v>
      </c>
      <c r="N21" s="2">
        <f t="shared" si="15"/>
        <v>1620000000</v>
      </c>
      <c r="O21" s="2">
        <f t="shared" si="15"/>
        <v>330000000</v>
      </c>
      <c r="P21" s="2">
        <f t="shared" si="15"/>
        <v>170000000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-30.842160255740879</v>
      </c>
      <c r="E23" s="3">
        <f>IFERROR(E5/E6*100,"")</f>
        <v>-17.909143599448214</v>
      </c>
      <c r="H23" s="3">
        <f t="shared" ref="H23:Q23" si="16">IFERROR(H5/H6*100,"")</f>
        <v>-82.962038728058872</v>
      </c>
      <c r="I23" s="3">
        <f t="shared" si="16"/>
        <v>-50.0311166363282</v>
      </c>
      <c r="J23" s="3">
        <f t="shared" si="16"/>
        <v>-30.381975006910444</v>
      </c>
      <c r="K23" s="3">
        <f t="shared" si="16"/>
        <v>50.474793748392777</v>
      </c>
      <c r="L23" s="3">
        <f t="shared" si="16"/>
        <v>465.16967081588649</v>
      </c>
      <c r="M23" s="3">
        <f t="shared" si="16"/>
        <v>-89.805233383096635</v>
      </c>
      <c r="N23" s="3">
        <f t="shared" si="16"/>
        <v>-38.142631759050204</v>
      </c>
      <c r="O23" s="3">
        <f t="shared" si="16"/>
        <v>0.32863451437045138</v>
      </c>
      <c r="P23" s="3">
        <f t="shared" si="16"/>
        <v>1.6015036979995949</v>
      </c>
      <c r="Q23" s="3">
        <f t="shared" si="16"/>
        <v>19.887861441001242</v>
      </c>
    </row>
    <row r="24" spans="1:17" ht="15.5" x14ac:dyDescent="0.35">
      <c r="C24" t="s">
        <v>47</v>
      </c>
      <c r="D24" s="4">
        <f>IFERROR(_xlfn.RRI(5,I23,D23),"")</f>
        <v>-9.2219355241149104E-2</v>
      </c>
      <c r="E24" s="4">
        <f>IFERROR(_xlfn.RRI(5,J23,E23),"")</f>
        <v>-0.10031234097883057</v>
      </c>
      <c r="H24" s="4">
        <f t="shared" ref="H24:Q24" si="17">IFERROR(_xlfn.RRI(5,M23,H23),"")</f>
        <v>-1.5727040639463175E-2</v>
      </c>
      <c r="I24" s="4">
        <f t="shared" si="17"/>
        <v>5.5761712563430876E-2</v>
      </c>
      <c r="J24" s="4" t="str">
        <f t="shared" si="17"/>
        <v/>
      </c>
      <c r="K24" s="4">
        <f t="shared" si="17"/>
        <v>0.99392730851158873</v>
      </c>
      <c r="L24" s="4">
        <f t="shared" si="17"/>
        <v>0.87847171923384115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1.08</v>
      </c>
      <c r="J25" s="3">
        <f t="shared" si="18"/>
        <v>0.75</v>
      </c>
      <c r="K25" s="3">
        <f t="shared" si="18"/>
        <v>-2.5299999999999998</v>
      </c>
      <c r="L25" s="3">
        <f t="shared" si="18"/>
        <v>-11.45</v>
      </c>
      <c r="M25" s="3">
        <f t="shared" si="18"/>
        <v>-8.06</v>
      </c>
      <c r="N25" s="3">
        <f t="shared" si="18"/>
        <v>-6.27</v>
      </c>
      <c r="O25" s="3">
        <f t="shared" si="18"/>
        <v>0.43</v>
      </c>
      <c r="P25" s="3">
        <f t="shared" si="18"/>
        <v>0.61</v>
      </c>
      <c r="Q25" s="3">
        <f t="shared" si="18"/>
        <v>4118.47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>
        <f t="shared" si="19"/>
        <v>0.11768278437733448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5.9993555413580246</v>
      </c>
      <c r="E27" s="3">
        <f>IFERROR(E4/E21,"")</f>
        <v>5.5342132172839502</v>
      </c>
      <c r="H27" s="3">
        <f t="shared" ref="H27:Q27" si="20">IFERROR(H4/H21,"")</f>
        <v>23.06713751728395</v>
      </c>
      <c r="I27" s="3">
        <f t="shared" si="20"/>
        <v>27.99913528888889</v>
      </c>
      <c r="J27" s="3">
        <f t="shared" si="20"/>
        <v>37.105052546913583</v>
      </c>
      <c r="K27" s="3">
        <f t="shared" si="20"/>
        <v>35.736906445679011</v>
      </c>
      <c r="L27" s="3">
        <f t="shared" si="20"/>
        <v>25.641441097530866</v>
      </c>
      <c r="M27" s="3">
        <f t="shared" si="20"/>
        <v>27.811608116666665</v>
      </c>
      <c r="N27" s="3">
        <f t="shared" si="20"/>
        <v>21.669466604320988</v>
      </c>
      <c r="O27" s="3">
        <f t="shared" si="20"/>
        <v>114.12713653333333</v>
      </c>
      <c r="P27" s="3">
        <f t="shared" si="20"/>
        <v>163.5440705764706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-0.26516134045952855</v>
      </c>
      <c r="E28" s="4">
        <f>IFERROR(_xlfn.RRI(5,J27,E27),"")</f>
        <v>-0.31652195698554608</v>
      </c>
      <c r="H28" s="4">
        <f t="shared" ref="H28:Q28" si="21">IFERROR(_xlfn.RRI(5,M27,H27),"")</f>
        <v>-3.6717832301578213E-2</v>
      </c>
      <c r="I28" s="4">
        <f t="shared" si="21"/>
        <v>5.2590096491258231E-2</v>
      </c>
      <c r="J28" s="4">
        <f t="shared" si="21"/>
        <v>-0.20125376141542528</v>
      </c>
      <c r="K28" s="4">
        <f t="shared" si="21"/>
        <v>-0.26227172261771881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0.44000000000000011</v>
      </c>
      <c r="J29" s="4">
        <f t="shared" si="22"/>
        <v>-1.2964426877470356</v>
      </c>
      <c r="K29" s="4">
        <f t="shared" si="22"/>
        <v>-0.77903930131004373</v>
      </c>
      <c r="L29" s="4">
        <f t="shared" si="22"/>
        <v>0.42059553349875911</v>
      </c>
      <c r="M29" s="4">
        <f t="shared" si="22"/>
        <v>0.2854864433811804</v>
      </c>
      <c r="N29" s="4">
        <f t="shared" si="22"/>
        <v>-15.581395348837209</v>
      </c>
      <c r="O29" s="4">
        <f t="shared" si="22"/>
        <v>-0.29508196721311475</v>
      </c>
      <c r="P29" s="4">
        <f t="shared" si="22"/>
        <v>-0.99985188674434933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-0.17614821746163506</v>
      </c>
      <c r="I30" s="4">
        <f t="shared" si="23"/>
        <v>-0.2454090921044155</v>
      </c>
      <c r="J30" s="4">
        <f t="shared" si="23"/>
        <v>3.8283842596006132E-2</v>
      </c>
      <c r="K30" s="4">
        <f t="shared" si="23"/>
        <v>0.39371676926225047</v>
      </c>
      <c r="L30" s="4">
        <f t="shared" si="23"/>
        <v>-7.8030979367758449E-2</v>
      </c>
      <c r="M30" s="4">
        <f t="shared" si="23"/>
        <v>0.2834468251803165</v>
      </c>
      <c r="N30" s="4">
        <f t="shared" si="23"/>
        <v>-0.81012871029150946</v>
      </c>
      <c r="O30" s="4">
        <f t="shared" si="23"/>
        <v>-0.30216279849797856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-2.84</v>
      </c>
      <c r="E32" s="3">
        <f>IFERROR(INDEX(E51:E500,MATCH($A$32,$C$51:$C$500,0)),"")</f>
        <v>-3.72</v>
      </c>
      <c r="H32" s="3">
        <f>IFERROR(INDEX(D32:G32,COUNT(D32:G32)),"")</f>
        <v>-3.72</v>
      </c>
      <c r="I32" s="3">
        <f t="shared" ref="I32:Q32" si="24">IFERROR(INDEX(I51:I500,MATCH($C$32,$C$51:$C$500,0)),"")</f>
        <v>-2.5299999999999998</v>
      </c>
      <c r="J32" s="3">
        <f t="shared" si="24"/>
        <v>-3.79</v>
      </c>
      <c r="K32" s="3">
        <f t="shared" si="24"/>
        <v>-4.93</v>
      </c>
      <c r="L32" s="3">
        <f t="shared" si="24"/>
        <v>-2.4500000000000002</v>
      </c>
      <c r="M32" s="3">
        <f t="shared" si="24"/>
        <v>8.9</v>
      </c>
      <c r="N32" s="3">
        <f t="shared" si="24"/>
        <v>16.899999999999999</v>
      </c>
      <c r="O32" s="3">
        <f t="shared" si="24"/>
        <v>116.73</v>
      </c>
      <c r="P32" s="3">
        <f t="shared" si="24"/>
        <v>216.09</v>
      </c>
      <c r="Q32" s="3">
        <f t="shared" si="24"/>
        <v>45409.66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-10.210000000000001</v>
      </c>
      <c r="E33" s="3">
        <f>IFERROR(INDEX(E51:E500,MATCH($A$33,$C$51:$C$500,0)),"")</f>
        <v>-7.8</v>
      </c>
      <c r="H33" s="3">
        <f>IFERROR(INDEX(D33:G33,COUNT(D33:G33)),"")</f>
        <v>-7.8</v>
      </c>
      <c r="I33" s="3">
        <f t="shared" ref="I33:Q33" si="25">IFERROR(INDEX(I51:I500,MATCH($C$33,$C$51:$C$500,0)),"")</f>
        <v>-13.04</v>
      </c>
      <c r="J33" s="3">
        <f t="shared" si="25"/>
        <v>-3.96</v>
      </c>
      <c r="K33" s="3">
        <f t="shared" si="25"/>
        <v>-2.0299999999999998</v>
      </c>
      <c r="L33" s="3">
        <f t="shared" si="25"/>
        <v>-20.41</v>
      </c>
      <c r="M33" s="3">
        <f t="shared" si="25"/>
        <v>11.57</v>
      </c>
      <c r="N33" s="3">
        <f t="shared" si="25"/>
        <v>23.67</v>
      </c>
      <c r="O33" s="3">
        <f t="shared" si="25"/>
        <v>14.18</v>
      </c>
      <c r="P33" s="3">
        <f t="shared" si="25"/>
        <v>8.33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34.94</v>
      </c>
      <c r="E34" s="3">
        <f>IFERROR(INDEX(E51:E500,MATCH($A$34,$C$51:$C$500,0)),"")</f>
        <v>46.77</v>
      </c>
      <c r="H34" s="3">
        <f>IFERROR(INDEX(D34:G34,COUNT(D34:G34)),"")</f>
        <v>46.77</v>
      </c>
      <c r="I34" s="3">
        <f t="shared" ref="I34:Q34" si="26">IFERROR(INDEX(I51:I500,MATCH($C$34,$C$51:$C$500,0)),"")</f>
        <v>30.56</v>
      </c>
      <c r="J34" s="3">
        <f t="shared" si="26"/>
        <v>20</v>
      </c>
      <c r="K34" s="3">
        <f t="shared" si="26"/>
        <v>-3.95</v>
      </c>
      <c r="L34" s="3">
        <f t="shared" si="26"/>
        <v>-4.37</v>
      </c>
      <c r="M34" s="3">
        <f t="shared" si="26"/>
        <v>-12.78</v>
      </c>
      <c r="N34" s="3">
        <f t="shared" si="26"/>
        <v>-63.8</v>
      </c>
      <c r="O34" s="3">
        <f t="shared" si="26"/>
        <v>3848.84</v>
      </c>
      <c r="P34" s="3">
        <f t="shared" si="26"/>
        <v>2950.82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4.8499999999999996</v>
      </c>
      <c r="E35" s="3">
        <f>IFERROR(INDEX(E51:E500,MATCH($A$35,$C$51:$C$500,0)),"")</f>
        <v>5.26</v>
      </c>
      <c r="H35" s="3">
        <f>IFERROR(INDEX(D35:G35,COUNT(D35:G35)),"")</f>
        <v>5.26</v>
      </c>
      <c r="I35" s="3">
        <f t="shared" ref="I35:Q35" si="27">IFERROR(INDEX(I51:I500,MATCH($C$35,$C$51:$C$500,0)),"")</f>
        <v>1.18</v>
      </c>
      <c r="J35" s="3">
        <f t="shared" si="27"/>
        <v>0.41</v>
      </c>
      <c r="K35" s="3">
        <f t="shared" si="27"/>
        <v>0.28000000000000003</v>
      </c>
      <c r="L35" s="3">
        <f t="shared" si="27"/>
        <v>1.96</v>
      </c>
      <c r="M35" s="3">
        <f t="shared" si="27"/>
        <v>3.71</v>
      </c>
      <c r="N35" s="3">
        <f t="shared" si="27"/>
        <v>18.52</v>
      </c>
      <c r="O35" s="3">
        <f t="shared" si="27"/>
        <v>14.28</v>
      </c>
      <c r="P35" s="3">
        <f t="shared" si="27"/>
        <v>11.33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388</v>
      </c>
      <c r="E50" t="s">
        <v>71</v>
      </c>
      <c r="F50" t="s">
        <v>72</v>
      </c>
      <c r="G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9718955977</v>
      </c>
      <c r="E51" s="5">
        <v>8965425412</v>
      </c>
      <c r="F51" s="5">
        <v>7793084072</v>
      </c>
      <c r="G51" s="5">
        <v>17409127155</v>
      </c>
      <c r="I51" s="5">
        <v>45358599168</v>
      </c>
      <c r="J51" s="5">
        <v>60110185126</v>
      </c>
      <c r="K51" s="5">
        <v>57893788442</v>
      </c>
      <c r="L51" s="5">
        <v>41539134578</v>
      </c>
      <c r="M51" s="5">
        <v>45054805149</v>
      </c>
      <c r="N51" s="5">
        <v>35104535899</v>
      </c>
      <c r="O51" s="5">
        <v>37661955056</v>
      </c>
      <c r="P51" s="5">
        <v>27802491998</v>
      </c>
      <c r="Q51" s="5">
        <v>27873687290</v>
      </c>
    </row>
    <row r="52" spans="2:17" ht="15.5" x14ac:dyDescent="0.35">
      <c r="C52" t="s">
        <v>211</v>
      </c>
      <c r="D52" s="5">
        <v>-2906658027</v>
      </c>
      <c r="E52" s="5">
        <v>-3758847311</v>
      </c>
      <c r="F52" s="5">
        <v>-4717538857</v>
      </c>
      <c r="G52" s="5">
        <v>-6944812520</v>
      </c>
      <c r="I52" s="5">
        <v>-22380515507</v>
      </c>
      <c r="J52" s="5">
        <v>-31168660278</v>
      </c>
      <c r="K52" s="5">
        <v>-35675590148</v>
      </c>
      <c r="L52" s="5">
        <v>-23807768021</v>
      </c>
      <c r="M52" s="5">
        <v>-22876871542</v>
      </c>
      <c r="N52" s="5">
        <v>-15582999147</v>
      </c>
      <c r="O52" s="5">
        <v>-14122975477</v>
      </c>
      <c r="P52" s="5">
        <v>-13600426603</v>
      </c>
      <c r="Q52" s="5">
        <v>-17002508196</v>
      </c>
    </row>
    <row r="53" spans="2:17" ht="15.5" x14ac:dyDescent="0.35">
      <c r="C53" t="s">
        <v>212</v>
      </c>
      <c r="D53" s="5">
        <v>6812297950</v>
      </c>
      <c r="E53" s="5">
        <v>5206578101</v>
      </c>
      <c r="F53" s="5">
        <v>3075545215</v>
      </c>
      <c r="G53" s="5">
        <v>10464314635</v>
      </c>
      <c r="I53" s="5">
        <v>22978083661</v>
      </c>
      <c r="J53" s="5">
        <v>28941524848</v>
      </c>
      <c r="K53" s="5">
        <v>22218198294</v>
      </c>
      <c r="L53" s="5">
        <v>17731366557</v>
      </c>
      <c r="M53" s="5">
        <v>22177933607</v>
      </c>
      <c r="N53" s="5">
        <v>19521536752</v>
      </c>
      <c r="O53" s="5">
        <v>23538979579</v>
      </c>
      <c r="P53" s="5">
        <v>14202065395</v>
      </c>
      <c r="Q53" s="5">
        <v>10871179094</v>
      </c>
    </row>
    <row r="54" spans="2:17" ht="15.5" x14ac:dyDescent="0.35">
      <c r="C54" t="s">
        <v>82</v>
      </c>
      <c r="D54" s="5">
        <v>-5474829374</v>
      </c>
      <c r="E54" s="5">
        <v>-4158688576</v>
      </c>
      <c r="F54" s="5">
        <v>-6151234912</v>
      </c>
      <c r="G54" s="5">
        <v>-5246593568</v>
      </c>
      <c r="I54" s="5">
        <v>-20390187679</v>
      </c>
      <c r="J54" s="5">
        <v>-26423395612</v>
      </c>
      <c r="K54" s="5">
        <v>-24848610716</v>
      </c>
      <c r="L54" s="5">
        <v>-34792531522</v>
      </c>
      <c r="M54" s="5">
        <v>-32256688011</v>
      </c>
      <c r="N54" s="5">
        <v>-27423659092</v>
      </c>
      <c r="O54" s="5">
        <v>-22190875602</v>
      </c>
      <c r="P54" s="5">
        <v>-13354069044</v>
      </c>
      <c r="Q54" s="5">
        <v>-9928065951</v>
      </c>
    </row>
    <row r="55" spans="2:17" ht="15.5" x14ac:dyDescent="0.35">
      <c r="C55" t="s">
        <v>675</v>
      </c>
      <c r="D55" s="5">
        <v>-103425508</v>
      </c>
      <c r="E55" s="5">
        <v>-86569536</v>
      </c>
      <c r="F55" s="5">
        <v>-82210625</v>
      </c>
      <c r="G55" s="5">
        <v>-126968207</v>
      </c>
      <c r="I55" s="5">
        <v>-391206485</v>
      </c>
      <c r="J55" s="5">
        <v>-479860561</v>
      </c>
      <c r="K55" s="5">
        <v>-436611459</v>
      </c>
      <c r="L55" s="5">
        <v>-355862217</v>
      </c>
    </row>
    <row r="56" spans="2:17" ht="15.5" x14ac:dyDescent="0.35">
      <c r="C56" t="s">
        <v>213</v>
      </c>
      <c r="D56" s="5">
        <v>-4986270262</v>
      </c>
      <c r="E56" s="5">
        <v>-3219849359</v>
      </c>
      <c r="F56" s="5">
        <v>-5534671204</v>
      </c>
      <c r="G56" s="5">
        <v>-4693119468</v>
      </c>
      <c r="I56" s="5">
        <v>-18227110630</v>
      </c>
      <c r="J56" s="5">
        <v>-23437348665</v>
      </c>
      <c r="K56" s="5">
        <v>-23389859976</v>
      </c>
      <c r="L56" s="5">
        <v>-30893299568</v>
      </c>
    </row>
    <row r="57" spans="2:17" ht="15.5" x14ac:dyDescent="0.35">
      <c r="C57" t="s">
        <v>81</v>
      </c>
      <c r="D57" s="5">
        <v>-385133604</v>
      </c>
      <c r="E57" s="5">
        <v>-852269681</v>
      </c>
      <c r="F57" s="5">
        <v>-534353083</v>
      </c>
      <c r="G57" s="5">
        <v>-426505893</v>
      </c>
      <c r="I57" s="5">
        <v>-1771870564</v>
      </c>
      <c r="J57" s="5">
        <v>-2506186386</v>
      </c>
      <c r="K57" s="5">
        <v>-1022139281</v>
      </c>
      <c r="L57" s="5">
        <v>-3543369737</v>
      </c>
    </row>
    <row r="58" spans="2:17" ht="15.5" x14ac:dyDescent="0.35">
      <c r="C58" t="s">
        <v>89</v>
      </c>
      <c r="D58" s="5">
        <v>1337468576</v>
      </c>
      <c r="E58" s="5">
        <v>1047889525</v>
      </c>
      <c r="F58" s="5">
        <v>-3075689697</v>
      </c>
      <c r="G58" s="5">
        <v>5217721067</v>
      </c>
      <c r="I58" s="5">
        <v>2587895982</v>
      </c>
      <c r="J58" s="5">
        <v>2518129236</v>
      </c>
      <c r="K58" s="5">
        <v>-2630412422</v>
      </c>
      <c r="L58" s="5">
        <v>-17061164965</v>
      </c>
      <c r="M58" s="5">
        <v>-10078754404</v>
      </c>
      <c r="N58" s="5">
        <v>-7902122340</v>
      </c>
      <c r="O58" s="5">
        <v>1348103977</v>
      </c>
      <c r="P58" s="5">
        <v>847996351</v>
      </c>
      <c r="Q58" s="5">
        <v>943113143</v>
      </c>
    </row>
    <row r="59" spans="2:17" ht="15.5" x14ac:dyDescent="0.35">
      <c r="C59" t="s">
        <v>90</v>
      </c>
      <c r="D59" s="5">
        <v>-29432096</v>
      </c>
      <c r="E59" s="5">
        <v>-81616519</v>
      </c>
      <c r="F59" s="5">
        <v>-57689097</v>
      </c>
      <c r="G59" s="5">
        <v>-62984672</v>
      </c>
      <c r="I59" s="5">
        <v>-302670436</v>
      </c>
      <c r="J59" s="5">
        <v>-339064567</v>
      </c>
      <c r="K59" s="5">
        <v>-791169098</v>
      </c>
      <c r="L59" s="5">
        <v>-1383494109</v>
      </c>
      <c r="M59" s="5">
        <v>-3348141449</v>
      </c>
      <c r="N59" s="5">
        <v>-2397958032</v>
      </c>
      <c r="O59" s="5">
        <v>-1227246628</v>
      </c>
      <c r="P59" s="5">
        <v>-708906880</v>
      </c>
      <c r="Q59" s="5">
        <v>-173640273</v>
      </c>
    </row>
    <row r="60" spans="2:17" ht="15.5" x14ac:dyDescent="0.35">
      <c r="C60" t="s">
        <v>215</v>
      </c>
      <c r="D60" s="5">
        <v>929613</v>
      </c>
      <c r="E60" s="5">
        <v>2031168</v>
      </c>
      <c r="F60" s="5">
        <v>5600949</v>
      </c>
      <c r="G60" s="5">
        <v>2630951</v>
      </c>
      <c r="I60" s="5">
        <v>26834299</v>
      </c>
      <c r="J60" s="5">
        <v>26504434</v>
      </c>
      <c r="K60" s="5">
        <v>18494083</v>
      </c>
      <c r="L60" s="5">
        <v>5209529</v>
      </c>
    </row>
    <row r="61" spans="2:17" ht="15.5" x14ac:dyDescent="0.35">
      <c r="C61" t="s">
        <v>27</v>
      </c>
      <c r="D61" s="5">
        <v>-30361709</v>
      </c>
      <c r="E61" s="5">
        <v>-83647687</v>
      </c>
      <c r="F61" s="5">
        <v>-63290046</v>
      </c>
      <c r="G61" s="5">
        <v>-65615623</v>
      </c>
      <c r="I61" s="5">
        <v>-329504735</v>
      </c>
      <c r="J61" s="5">
        <v>-365569001</v>
      </c>
      <c r="K61" s="5">
        <v>-809663181</v>
      </c>
      <c r="L61" s="5">
        <v>-1388703638</v>
      </c>
    </row>
    <row r="62" spans="2:17" ht="15.5" x14ac:dyDescent="0.35">
      <c r="C62" t="s">
        <v>92</v>
      </c>
      <c r="D62" s="5">
        <v>-29432096</v>
      </c>
      <c r="E62" s="5">
        <v>-81616519</v>
      </c>
      <c r="F62" s="5">
        <v>-57689097</v>
      </c>
      <c r="G62" s="5">
        <v>-62984672</v>
      </c>
      <c r="I62" s="5">
        <v>-302670436</v>
      </c>
      <c r="J62" s="5">
        <v>-339064567</v>
      </c>
      <c r="K62" s="5">
        <v>-791169098</v>
      </c>
      <c r="L62" s="5">
        <v>-1383494109</v>
      </c>
      <c r="M62" s="5">
        <v>-3348141449</v>
      </c>
      <c r="N62" s="5">
        <v>-2397958032</v>
      </c>
      <c r="O62" s="5">
        <v>-1227246628</v>
      </c>
      <c r="P62" s="5">
        <v>-708906880</v>
      </c>
      <c r="Q62" s="5">
        <v>-173640273</v>
      </c>
    </row>
    <row r="63" spans="2:17" ht="15.5" x14ac:dyDescent="0.35">
      <c r="C63" t="s">
        <v>29</v>
      </c>
      <c r="D63" s="5">
        <v>1308036480</v>
      </c>
      <c r="E63" s="5">
        <v>966273006</v>
      </c>
      <c r="F63" s="5">
        <v>-3133378794</v>
      </c>
      <c r="G63" s="5">
        <v>5154736395</v>
      </c>
      <c r="I63" s="5">
        <v>2285225546</v>
      </c>
      <c r="J63" s="5">
        <v>2179064669</v>
      </c>
      <c r="K63" s="5">
        <v>-3421581520</v>
      </c>
      <c r="L63" s="5">
        <v>-18444659074</v>
      </c>
      <c r="M63" s="5">
        <v>-13426895853</v>
      </c>
      <c r="N63" s="5">
        <v>-10300080372</v>
      </c>
      <c r="O63" s="5">
        <v>120857349</v>
      </c>
      <c r="P63" s="5">
        <v>139089471</v>
      </c>
      <c r="Q63" s="5">
        <v>769472870</v>
      </c>
    </row>
    <row r="64" spans="2:17" ht="15.5" x14ac:dyDescent="0.35">
      <c r="C64" t="s">
        <v>28</v>
      </c>
      <c r="D64" s="5">
        <v>42166584</v>
      </c>
      <c r="E64" s="5">
        <v>42357984</v>
      </c>
      <c r="F64" s="5">
        <v>44617163</v>
      </c>
      <c r="G64" s="5">
        <v>-600326452</v>
      </c>
      <c r="I64" s="5">
        <v>-522417882</v>
      </c>
      <c r="J64" s="5">
        <v>-963887901</v>
      </c>
      <c r="K64" s="5">
        <v>-683917086</v>
      </c>
      <c r="L64" s="5">
        <v>-164237866</v>
      </c>
      <c r="M64" s="5">
        <v>331045118</v>
      </c>
      <c r="N64" s="5">
        <v>111955728</v>
      </c>
      <c r="O64" s="5">
        <v>18860530</v>
      </c>
      <c r="P64" s="5">
        <v>-28739211</v>
      </c>
      <c r="Q64" s="5">
        <v>-252947437</v>
      </c>
    </row>
    <row r="65" spans="2:17" ht="15.5" x14ac:dyDescent="0.35">
      <c r="C65" t="s">
        <v>404</v>
      </c>
      <c r="G65" s="5">
        <v>-727420612</v>
      </c>
      <c r="I65" s="5">
        <v>-727420612</v>
      </c>
      <c r="J65" s="5">
        <v>-1158689528</v>
      </c>
      <c r="K65" s="5">
        <v>-732051844</v>
      </c>
      <c r="Q65" s="5">
        <v>-487877185</v>
      </c>
    </row>
    <row r="66" spans="2:17" ht="15.5" x14ac:dyDescent="0.35">
      <c r="C66" t="s">
        <v>405</v>
      </c>
      <c r="D66" s="5">
        <v>42166584</v>
      </c>
      <c r="E66" s="5">
        <v>42357984</v>
      </c>
      <c r="F66" s="5">
        <v>44617163</v>
      </c>
      <c r="G66" s="5">
        <v>127094160</v>
      </c>
      <c r="I66" s="5">
        <v>205002730</v>
      </c>
      <c r="J66" s="5">
        <v>194801627</v>
      </c>
      <c r="K66" s="5">
        <v>48134758</v>
      </c>
      <c r="L66" s="5">
        <v>-164237866</v>
      </c>
      <c r="M66" s="5">
        <v>331045118</v>
      </c>
      <c r="N66" s="5">
        <v>139593757</v>
      </c>
      <c r="O66" s="5">
        <v>94636885</v>
      </c>
      <c r="P66" s="5">
        <v>19487081</v>
      </c>
      <c r="Q66" s="5">
        <v>235129748</v>
      </c>
    </row>
    <row r="67" spans="2:17" ht="15.5" x14ac:dyDescent="0.35">
      <c r="C67" t="s">
        <v>368</v>
      </c>
      <c r="N67" s="5">
        <v>-27638029</v>
      </c>
      <c r="O67" s="5">
        <v>-75776355</v>
      </c>
      <c r="P67" s="5">
        <v>-48226292</v>
      </c>
      <c r="Q67" s="5">
        <v>-200000</v>
      </c>
    </row>
    <row r="68" spans="2:17" ht="15.5" x14ac:dyDescent="0.35">
      <c r="C68" t="s">
        <v>406</v>
      </c>
      <c r="D68" s="5">
        <v>42166584</v>
      </c>
      <c r="E68" s="5">
        <v>42357984</v>
      </c>
      <c r="F68" s="5">
        <v>44617163</v>
      </c>
      <c r="G68" s="5">
        <v>-600326452</v>
      </c>
      <c r="I68" s="5">
        <v>-522417882</v>
      </c>
      <c r="J68" s="5">
        <v>-963887901</v>
      </c>
      <c r="K68" s="5">
        <v>-683917086</v>
      </c>
      <c r="L68" s="5">
        <v>-164237866</v>
      </c>
      <c r="M68" s="5">
        <v>331045118</v>
      </c>
      <c r="N68" s="5">
        <v>111955728</v>
      </c>
      <c r="O68" s="5">
        <v>18860530</v>
      </c>
      <c r="P68" s="5">
        <v>-28739211</v>
      </c>
      <c r="Q68" s="5">
        <v>-252947437</v>
      </c>
    </row>
    <row r="69" spans="2:17" ht="15.5" x14ac:dyDescent="0.35">
      <c r="C69" t="s">
        <v>95</v>
      </c>
      <c r="D69" s="5">
        <v>1350203064</v>
      </c>
      <c r="E69" s="5">
        <v>1008630990</v>
      </c>
      <c r="F69" s="5">
        <v>-3088761631</v>
      </c>
      <c r="G69" s="5">
        <v>4554409943</v>
      </c>
      <c r="I69" s="5">
        <v>1762807664</v>
      </c>
      <c r="J69" s="5">
        <v>1215176768</v>
      </c>
      <c r="K69" s="5">
        <v>-4105498606</v>
      </c>
      <c r="L69" s="5">
        <v>-18608896940</v>
      </c>
      <c r="M69" s="5">
        <v>-13095850735</v>
      </c>
      <c r="N69" s="5">
        <v>-10188124644</v>
      </c>
      <c r="O69" s="5">
        <v>139717879</v>
      </c>
      <c r="P69" s="5">
        <v>110350260</v>
      </c>
      <c r="Q69" s="5">
        <v>516525433</v>
      </c>
    </row>
    <row r="70" spans="2:17" ht="15.5" x14ac:dyDescent="0.35">
      <c r="C70" t="s">
        <v>96</v>
      </c>
      <c r="D70" s="5">
        <v>69572501</v>
      </c>
      <c r="E70" s="5">
        <v>70114203</v>
      </c>
      <c r="F70" s="5">
        <v>77232178</v>
      </c>
      <c r="G70" s="5">
        <v>19352849</v>
      </c>
      <c r="I70" s="5">
        <v>283778847</v>
      </c>
      <c r="J70" s="5">
        <v>650368682</v>
      </c>
      <c r="K70" s="5">
        <v>66615996</v>
      </c>
      <c r="L70" s="5">
        <v>171723186</v>
      </c>
      <c r="M70" s="5">
        <v>97143490</v>
      </c>
      <c r="N70" s="5">
        <v>-285745522</v>
      </c>
      <c r="O70" s="5">
        <v>-15129894</v>
      </c>
      <c r="P70" s="5">
        <v>498762812</v>
      </c>
      <c r="Q70" s="5">
        <v>617778692</v>
      </c>
    </row>
    <row r="71" spans="2:17" ht="15.5" x14ac:dyDescent="0.35">
      <c r="C71" t="s">
        <v>97</v>
      </c>
      <c r="D71" s="5">
        <v>1419775565</v>
      </c>
      <c r="E71" s="5">
        <v>1078745193</v>
      </c>
      <c r="F71" s="5">
        <v>-3011529453</v>
      </c>
      <c r="G71" s="5">
        <v>4573762792</v>
      </c>
      <c r="I71" s="5">
        <v>2046586511</v>
      </c>
      <c r="J71" s="5">
        <v>1865545450</v>
      </c>
      <c r="K71" s="5">
        <v>-4038882610</v>
      </c>
      <c r="L71" s="5">
        <v>-18437173754</v>
      </c>
      <c r="M71" s="5">
        <v>-12998707245</v>
      </c>
      <c r="N71" s="5">
        <v>-10473870166</v>
      </c>
      <c r="O71" s="5">
        <v>124587985</v>
      </c>
      <c r="P71" s="5">
        <v>609113072</v>
      </c>
      <c r="Q71" s="5">
        <v>1134304125</v>
      </c>
    </row>
    <row r="72" spans="2:17" ht="15.5" x14ac:dyDescent="0.35">
      <c r="C72" t="s">
        <v>98</v>
      </c>
      <c r="D72" s="5">
        <v>1350203064</v>
      </c>
      <c r="E72" s="5">
        <v>1008630989</v>
      </c>
      <c r="F72" s="5">
        <v>-3088761630</v>
      </c>
      <c r="G72" s="5">
        <v>4554409943</v>
      </c>
      <c r="I72" s="5">
        <v>1762807664</v>
      </c>
      <c r="J72" s="5">
        <v>1215176768</v>
      </c>
      <c r="K72" s="5">
        <v>-4105498606</v>
      </c>
      <c r="L72" s="5">
        <v>-18608896940</v>
      </c>
      <c r="M72" s="5">
        <v>-13095850735</v>
      </c>
      <c r="N72" s="5">
        <v>-10188124644</v>
      </c>
      <c r="O72" s="5">
        <v>139717879</v>
      </c>
      <c r="P72" s="5">
        <v>110350260</v>
      </c>
      <c r="Q72" s="5">
        <v>516525433</v>
      </c>
    </row>
    <row r="73" spans="2:17" ht="15.5" x14ac:dyDescent="0.35">
      <c r="C73" t="s">
        <v>8</v>
      </c>
      <c r="D73" s="5">
        <v>1419734792</v>
      </c>
      <c r="E73" s="5">
        <v>1078668262</v>
      </c>
      <c r="F73" s="5">
        <v>-3011714841</v>
      </c>
      <c r="G73" s="5">
        <v>4573378874</v>
      </c>
      <c r="I73" s="5">
        <v>2046382124</v>
      </c>
      <c r="J73" s="5">
        <v>1864482647</v>
      </c>
      <c r="K73" s="5">
        <v>-4039170027</v>
      </c>
      <c r="L73" s="5">
        <v>-18436851616</v>
      </c>
      <c r="M73" s="5">
        <v>-12998145122</v>
      </c>
      <c r="N73" s="5">
        <v>-10478701279</v>
      </c>
      <c r="O73" s="5">
        <v>124704583</v>
      </c>
      <c r="P73" s="5">
        <v>605715845</v>
      </c>
      <c r="Q73" s="5">
        <v>1136707225</v>
      </c>
    </row>
    <row r="74" spans="2:17" ht="15.5" x14ac:dyDescent="0.35">
      <c r="C74" t="s">
        <v>99</v>
      </c>
      <c r="D74" s="5">
        <v>40773</v>
      </c>
      <c r="E74" s="5">
        <v>76930</v>
      </c>
      <c r="F74" s="5">
        <v>185389</v>
      </c>
      <c r="G74" s="5">
        <v>383918</v>
      </c>
      <c r="I74" s="5">
        <v>204387</v>
      </c>
      <c r="J74" s="5">
        <v>1062803</v>
      </c>
      <c r="K74" s="5">
        <v>287417</v>
      </c>
      <c r="L74" s="5">
        <v>-322138</v>
      </c>
      <c r="M74" s="5">
        <v>-562123</v>
      </c>
      <c r="N74" s="5">
        <v>4831113</v>
      </c>
      <c r="O74" s="5">
        <v>-116598</v>
      </c>
      <c r="P74" s="5">
        <v>3397227</v>
      </c>
      <c r="Q74" s="5">
        <v>-2403100</v>
      </c>
    </row>
    <row r="75" spans="2:17" ht="15.5" x14ac:dyDescent="0.35">
      <c r="C75" t="s">
        <v>100</v>
      </c>
      <c r="D75" s="5">
        <v>1350203064</v>
      </c>
      <c r="E75" s="5">
        <v>1008630989</v>
      </c>
      <c r="F75" s="5">
        <v>-3088761630</v>
      </c>
      <c r="G75" s="5">
        <v>4554409943</v>
      </c>
      <c r="I75" s="5">
        <v>1762807664</v>
      </c>
      <c r="J75" s="5">
        <v>1215176768</v>
      </c>
      <c r="K75" s="5">
        <v>-4105498606</v>
      </c>
      <c r="L75" s="5">
        <v>-18608896940</v>
      </c>
      <c r="M75" s="5">
        <v>-13095850735</v>
      </c>
      <c r="N75" s="5">
        <v>-10188124644</v>
      </c>
      <c r="O75" s="5">
        <v>139717879</v>
      </c>
      <c r="P75" s="5">
        <v>110350260</v>
      </c>
      <c r="Q75" s="5">
        <v>516525433</v>
      </c>
    </row>
    <row r="76" spans="2:17" ht="15.5" x14ac:dyDescent="0.35">
      <c r="C76" t="s">
        <v>101</v>
      </c>
      <c r="D76" s="5">
        <v>1419775565</v>
      </c>
      <c r="E76" s="5">
        <v>1078745192</v>
      </c>
      <c r="F76" s="5">
        <v>-3011529452</v>
      </c>
      <c r="G76" s="5">
        <v>4573762792</v>
      </c>
      <c r="I76" s="5">
        <v>2046586511</v>
      </c>
      <c r="J76" s="5">
        <v>1865545450</v>
      </c>
      <c r="K76" s="5">
        <v>-4038882610</v>
      </c>
      <c r="L76" s="5">
        <v>-18437173754</v>
      </c>
      <c r="M76" s="5">
        <v>-12998707245</v>
      </c>
      <c r="N76" s="5">
        <v>-10473870166</v>
      </c>
      <c r="O76" s="5">
        <v>124587985</v>
      </c>
      <c r="P76" s="5">
        <v>609113072</v>
      </c>
      <c r="Q76" s="5">
        <v>1134304125</v>
      </c>
    </row>
    <row r="77" spans="2:17" ht="15.5" x14ac:dyDescent="0.35">
      <c r="C77" t="s">
        <v>102</v>
      </c>
      <c r="D77" s="5">
        <v>1419775565</v>
      </c>
      <c r="E77" s="5">
        <v>1078745192</v>
      </c>
      <c r="F77" s="5">
        <v>-3011529452</v>
      </c>
      <c r="G77" s="5">
        <v>4573762792</v>
      </c>
      <c r="I77" s="5">
        <v>2046586511</v>
      </c>
      <c r="J77" s="5">
        <v>1865545450</v>
      </c>
      <c r="K77" s="5">
        <v>-4038882610</v>
      </c>
      <c r="L77" s="5">
        <v>-18437173754</v>
      </c>
      <c r="M77" s="5">
        <v>-12998707245</v>
      </c>
      <c r="N77" s="5">
        <v>-10473870166</v>
      </c>
      <c r="O77" s="5">
        <v>124587985</v>
      </c>
      <c r="P77" s="5">
        <v>609113072</v>
      </c>
      <c r="Q77" s="5">
        <v>1134304125</v>
      </c>
    </row>
    <row r="79" spans="2:17" ht="15.5" x14ac:dyDescent="0.35">
      <c r="B79" t="s">
        <v>103</v>
      </c>
      <c r="C79" t="s">
        <v>104</v>
      </c>
    </row>
    <row r="80" spans="2:17" ht="15.5" x14ac:dyDescent="0.35">
      <c r="C80" t="s">
        <v>216</v>
      </c>
    </row>
    <row r="81" spans="3:17" ht="15.5" x14ac:dyDescent="0.35">
      <c r="C81" t="s">
        <v>20</v>
      </c>
      <c r="D81" s="5">
        <v>490364452</v>
      </c>
      <c r="E81" s="5">
        <v>544019232</v>
      </c>
      <c r="F81" s="5">
        <v>939504683</v>
      </c>
      <c r="G81" s="5">
        <v>3467942624</v>
      </c>
      <c r="I81" s="5">
        <v>3467942624</v>
      </c>
      <c r="J81" s="5">
        <v>6173147941</v>
      </c>
      <c r="K81" s="5">
        <v>4446158108</v>
      </c>
      <c r="L81" s="5">
        <v>2758136596</v>
      </c>
      <c r="M81" s="5">
        <v>4896974460</v>
      </c>
      <c r="N81" s="5">
        <v>10390481589</v>
      </c>
      <c r="O81" s="5">
        <v>1964819288</v>
      </c>
      <c r="P81" s="5">
        <v>1020507480</v>
      </c>
      <c r="Q81" s="5">
        <v>813930398</v>
      </c>
    </row>
    <row r="82" spans="3:17" ht="15.5" x14ac:dyDescent="0.35">
      <c r="C82" t="s">
        <v>217</v>
      </c>
      <c r="D82" s="5">
        <v>9197246978</v>
      </c>
      <c r="E82" s="5">
        <v>7576715905</v>
      </c>
      <c r="F82" s="5">
        <v>8127690209</v>
      </c>
      <c r="G82" s="5">
        <v>9464773386</v>
      </c>
      <c r="I82" s="5">
        <v>9464773386</v>
      </c>
      <c r="J82" s="5">
        <v>6262277620</v>
      </c>
      <c r="K82" s="5">
        <v>4781569758</v>
      </c>
      <c r="L82" s="5">
        <v>3705643461</v>
      </c>
      <c r="M82" s="5">
        <v>2530608614</v>
      </c>
      <c r="N82" s="5">
        <v>7446475589</v>
      </c>
      <c r="O82" s="5">
        <v>10052238201</v>
      </c>
      <c r="P82" s="5">
        <v>7829829404</v>
      </c>
      <c r="Q82" s="5">
        <v>5676401998</v>
      </c>
    </row>
    <row r="83" spans="3:17" ht="15.5" x14ac:dyDescent="0.35">
      <c r="C83" t="s">
        <v>110</v>
      </c>
      <c r="O83" s="5">
        <v>6250002</v>
      </c>
      <c r="P83" s="5">
        <v>6199500</v>
      </c>
      <c r="Q83" s="5">
        <v>5139950000</v>
      </c>
    </row>
    <row r="84" spans="3:17" ht="15.5" x14ac:dyDescent="0.35">
      <c r="C84" t="s">
        <v>218</v>
      </c>
      <c r="F84" s="5">
        <v>5310312500</v>
      </c>
      <c r="L84" s="5">
        <v>2350000000</v>
      </c>
      <c r="Q84" s="5">
        <v>321199000</v>
      </c>
    </row>
    <row r="85" spans="3:17" ht="15.5" x14ac:dyDescent="0.35">
      <c r="C85" t="s">
        <v>219</v>
      </c>
      <c r="E85" s="5">
        <v>784810837</v>
      </c>
      <c r="F85" s="5">
        <v>841250048</v>
      </c>
      <c r="G85" s="5">
        <v>6598239975</v>
      </c>
      <c r="I85" s="5">
        <v>6598239975</v>
      </c>
      <c r="J85" s="5">
        <v>828312378</v>
      </c>
      <c r="K85" s="5">
        <v>4259115700</v>
      </c>
      <c r="L85" s="5">
        <v>325799131</v>
      </c>
      <c r="O85" s="5">
        <v>19760273</v>
      </c>
      <c r="P85" s="5">
        <v>592000</v>
      </c>
      <c r="Q85" s="5">
        <v>701593330</v>
      </c>
    </row>
    <row r="86" spans="3:17" ht="15.5" x14ac:dyDescent="0.35">
      <c r="C86" t="s">
        <v>221</v>
      </c>
      <c r="O86" s="5">
        <v>6250002</v>
      </c>
      <c r="P86" s="5">
        <v>6199500</v>
      </c>
      <c r="Q86" s="5">
        <v>5139950000</v>
      </c>
    </row>
    <row r="87" spans="3:17" ht="15.5" x14ac:dyDescent="0.35">
      <c r="C87" t="s">
        <v>81</v>
      </c>
      <c r="D87" s="5">
        <v>13504669104</v>
      </c>
      <c r="E87" s="5">
        <v>13435100610</v>
      </c>
      <c r="F87" s="5">
        <v>13364990436</v>
      </c>
      <c r="G87" s="5">
        <v>13287762530</v>
      </c>
      <c r="I87" s="5">
        <v>13287762530</v>
      </c>
      <c r="J87" s="5">
        <v>13004000571</v>
      </c>
      <c r="K87" s="5">
        <v>12353653769</v>
      </c>
      <c r="L87" s="5">
        <v>12287045575</v>
      </c>
      <c r="M87" s="5">
        <v>12115318937</v>
      </c>
      <c r="N87" s="5">
        <v>12018191440</v>
      </c>
      <c r="O87" s="5">
        <v>12303936962</v>
      </c>
      <c r="P87" s="5">
        <v>12319066856</v>
      </c>
      <c r="Q87" s="5">
        <v>218979811</v>
      </c>
    </row>
    <row r="88" spans="3:17" ht="15.5" x14ac:dyDescent="0.35">
      <c r="C88" t="s">
        <v>223</v>
      </c>
      <c r="D88" s="5">
        <v>13844976221</v>
      </c>
      <c r="E88" s="5">
        <v>12087590331</v>
      </c>
      <c r="F88" s="5">
        <v>11495346549</v>
      </c>
      <c r="G88" s="5">
        <v>15044592087</v>
      </c>
      <c r="I88" s="5">
        <v>15044592087</v>
      </c>
      <c r="J88" s="5">
        <v>13561747659</v>
      </c>
      <c r="K88" s="5">
        <v>10307136731</v>
      </c>
      <c r="L88" s="5">
        <v>6938042400</v>
      </c>
      <c r="M88" s="5">
        <v>8197828271</v>
      </c>
      <c r="N88" s="5">
        <v>22661253979</v>
      </c>
      <c r="O88" s="5">
        <v>14162698161</v>
      </c>
      <c r="P88" s="5">
        <v>11967211829</v>
      </c>
      <c r="Q88" s="5">
        <v>13937021426</v>
      </c>
    </row>
    <row r="89" spans="3:17" ht="15.5" x14ac:dyDescent="0.35">
      <c r="C89" t="s">
        <v>224</v>
      </c>
    </row>
    <row r="90" spans="3:17" ht="15.5" x14ac:dyDescent="0.35">
      <c r="C90" t="s">
        <v>111</v>
      </c>
      <c r="D90" s="5">
        <v>1673678417</v>
      </c>
      <c r="E90" s="5">
        <v>1841314545</v>
      </c>
      <c r="F90" s="5">
        <v>2158027920</v>
      </c>
      <c r="G90" s="5">
        <v>1436779850</v>
      </c>
      <c r="I90" s="5">
        <v>1436779850</v>
      </c>
      <c r="J90" s="5">
        <v>3097178035</v>
      </c>
      <c r="K90" s="5">
        <v>5749876143</v>
      </c>
      <c r="L90" s="5">
        <v>8079748357</v>
      </c>
      <c r="M90" s="5">
        <v>13178331078</v>
      </c>
      <c r="N90" s="5">
        <v>7332955597</v>
      </c>
      <c r="O90" s="5">
        <v>8724537911</v>
      </c>
      <c r="P90" s="5">
        <v>11772194083</v>
      </c>
      <c r="Q90" s="5">
        <v>1491109713</v>
      </c>
    </row>
    <row r="91" spans="3:17" ht="15.5" x14ac:dyDescent="0.35">
      <c r="C91" t="s">
        <v>114</v>
      </c>
      <c r="D91" s="5">
        <v>1052165997</v>
      </c>
      <c r="E91" s="5">
        <v>1029622428</v>
      </c>
      <c r="F91" s="5">
        <v>1007040246</v>
      </c>
      <c r="G91" s="5">
        <v>984206519</v>
      </c>
      <c r="I91" s="5">
        <v>984206519</v>
      </c>
      <c r="J91" s="5">
        <v>859243977</v>
      </c>
      <c r="K91" s="5">
        <v>847879670</v>
      </c>
      <c r="L91" s="5">
        <v>782223237</v>
      </c>
      <c r="M91" s="5">
        <v>1017833338</v>
      </c>
      <c r="N91" s="5">
        <v>714187665</v>
      </c>
      <c r="O91" s="5">
        <v>493999016</v>
      </c>
      <c r="P91" s="5">
        <v>394318833</v>
      </c>
      <c r="Q91" s="5">
        <v>541086023</v>
      </c>
    </row>
    <row r="92" spans="3:17" ht="15.5" x14ac:dyDescent="0.35">
      <c r="C92" t="s">
        <v>113</v>
      </c>
      <c r="J92" s="5">
        <v>137500000</v>
      </c>
      <c r="K92" s="5">
        <v>1718750000</v>
      </c>
      <c r="L92" s="5">
        <v>4881250000</v>
      </c>
      <c r="M92" s="5">
        <v>11838750000</v>
      </c>
      <c r="N92" s="5">
        <v>15691250000</v>
      </c>
      <c r="O92" s="5">
        <v>18100000000</v>
      </c>
      <c r="P92" s="5">
        <v>15627500000</v>
      </c>
    </row>
    <row r="93" spans="3:17" ht="15.5" x14ac:dyDescent="0.35">
      <c r="C93" t="s">
        <v>228</v>
      </c>
      <c r="D93" s="5">
        <v>2962374414</v>
      </c>
      <c r="E93" s="5">
        <v>3307466973</v>
      </c>
      <c r="F93" s="5">
        <v>3631598166</v>
      </c>
      <c r="G93" s="5">
        <v>2620986369</v>
      </c>
      <c r="I93" s="5">
        <v>2620986369</v>
      </c>
      <c r="J93" s="5">
        <v>4293922012</v>
      </c>
      <c r="K93" s="5">
        <v>8516505813</v>
      </c>
      <c r="L93" s="5">
        <v>13943221594</v>
      </c>
      <c r="M93" s="5">
        <v>26234914416</v>
      </c>
      <c r="N93" s="5">
        <v>24038393262</v>
      </c>
      <c r="O93" s="5">
        <v>27428536927</v>
      </c>
      <c r="P93" s="5">
        <v>27904012916</v>
      </c>
      <c r="Q93" s="5">
        <v>2189795736</v>
      </c>
    </row>
    <row r="94" spans="3:17" ht="15.5" x14ac:dyDescent="0.35">
      <c r="C94" t="s">
        <v>115</v>
      </c>
      <c r="D94" s="5">
        <v>16807350635</v>
      </c>
      <c r="E94" s="5">
        <v>15395057304</v>
      </c>
      <c r="F94" s="5">
        <v>15126944715</v>
      </c>
      <c r="G94" s="5">
        <v>17665578456</v>
      </c>
      <c r="I94" s="5">
        <v>17665578456</v>
      </c>
      <c r="J94" s="5">
        <v>17855669671</v>
      </c>
      <c r="K94" s="5">
        <v>18823642544</v>
      </c>
      <c r="L94" s="5">
        <v>20881263994</v>
      </c>
      <c r="M94" s="5">
        <v>34432742687</v>
      </c>
      <c r="N94" s="5">
        <v>46699647241</v>
      </c>
      <c r="O94" s="5">
        <v>41591235088</v>
      </c>
      <c r="P94" s="5">
        <v>39871224745</v>
      </c>
      <c r="Q94" s="5">
        <v>16126817162</v>
      </c>
    </row>
    <row r="95" spans="3:17" ht="15.5" x14ac:dyDescent="0.35">
      <c r="C95" t="s">
        <v>116</v>
      </c>
    </row>
    <row r="96" spans="3:17" ht="15.5" x14ac:dyDescent="0.35">
      <c r="C96" t="s">
        <v>117</v>
      </c>
    </row>
    <row r="97" spans="3:17" ht="15.5" x14ac:dyDescent="0.35">
      <c r="C97" t="s">
        <v>229</v>
      </c>
      <c r="D97" s="5">
        <v>14206863672</v>
      </c>
      <c r="E97" s="5">
        <v>14184002970</v>
      </c>
      <c r="F97" s="5">
        <v>15223135960</v>
      </c>
      <c r="G97" s="5">
        <v>14884800643</v>
      </c>
      <c r="I97" s="5">
        <v>14884800643</v>
      </c>
      <c r="J97" s="5">
        <v>13550834560</v>
      </c>
      <c r="K97" s="5">
        <v>14985673406</v>
      </c>
      <c r="L97" s="5">
        <v>9010372396</v>
      </c>
      <c r="M97" s="5">
        <v>4500139872</v>
      </c>
      <c r="N97" s="5">
        <v>3051333971</v>
      </c>
      <c r="O97" s="5">
        <v>1668955978</v>
      </c>
      <c r="P97" s="5">
        <v>694117482</v>
      </c>
      <c r="Q97" s="5">
        <v>8453717205</v>
      </c>
    </row>
    <row r="98" spans="3:17" ht="15.5" x14ac:dyDescent="0.35">
      <c r="C98" t="s">
        <v>230</v>
      </c>
      <c r="D98" s="5">
        <v>57961559</v>
      </c>
      <c r="E98" s="5">
        <v>102852406</v>
      </c>
      <c r="F98" s="5">
        <v>168313894</v>
      </c>
      <c r="G98" s="5">
        <v>149630434</v>
      </c>
      <c r="I98" s="5">
        <v>149630434</v>
      </c>
      <c r="J98" s="5">
        <v>188778425</v>
      </c>
      <c r="K98" s="5">
        <v>1188730784</v>
      </c>
      <c r="L98" s="5">
        <v>615976277</v>
      </c>
      <c r="M98" s="5">
        <v>257893195</v>
      </c>
      <c r="N98" s="5">
        <v>453558602</v>
      </c>
      <c r="O98" s="5">
        <v>81956788</v>
      </c>
      <c r="P98" s="5">
        <v>206136338</v>
      </c>
      <c r="Q98" s="5">
        <v>5715942358</v>
      </c>
    </row>
    <row r="99" spans="3:17" ht="15.5" x14ac:dyDescent="0.35">
      <c r="C99" t="s">
        <v>121</v>
      </c>
      <c r="D99" s="5">
        <v>2624708273</v>
      </c>
      <c r="E99" s="5">
        <v>2603999940</v>
      </c>
      <c r="F99" s="5">
        <v>2478145833</v>
      </c>
      <c r="G99" s="5">
        <v>2447375112</v>
      </c>
      <c r="I99" s="5">
        <v>2447375112</v>
      </c>
      <c r="J99" s="5">
        <v>6397452946</v>
      </c>
      <c r="K99" s="5">
        <v>7708000000</v>
      </c>
      <c r="L99" s="5">
        <v>12672194444</v>
      </c>
      <c r="M99" s="5">
        <v>11508147696</v>
      </c>
      <c r="N99" s="5">
        <v>12929592823</v>
      </c>
    </row>
    <row r="100" spans="3:17" ht="15.5" x14ac:dyDescent="0.35">
      <c r="C100" t="s">
        <v>232</v>
      </c>
      <c r="D100" s="5">
        <v>929675200</v>
      </c>
      <c r="E100" s="5">
        <v>784810837</v>
      </c>
      <c r="F100" s="5">
        <v>6151562548</v>
      </c>
      <c r="G100" s="5">
        <v>6598239975</v>
      </c>
      <c r="I100" s="5">
        <v>6598239975</v>
      </c>
      <c r="J100" s="5">
        <v>828312378</v>
      </c>
      <c r="K100" s="5">
        <v>4259115700</v>
      </c>
      <c r="L100" s="5">
        <v>2675799131</v>
      </c>
      <c r="O100" s="5">
        <v>19760273</v>
      </c>
      <c r="P100" s="5">
        <v>592000</v>
      </c>
      <c r="Q100" s="5">
        <v>1022792330</v>
      </c>
    </row>
    <row r="101" spans="3:17" ht="15.5" x14ac:dyDescent="0.35">
      <c r="C101" t="s">
        <v>120</v>
      </c>
      <c r="D101" s="5">
        <v>2116056020</v>
      </c>
      <c r="E101" s="5">
        <v>2524110898</v>
      </c>
      <c r="F101" s="5">
        <v>2775249374</v>
      </c>
      <c r="G101" s="5">
        <v>2754006860</v>
      </c>
      <c r="I101" s="5">
        <v>2754006860</v>
      </c>
      <c r="J101" s="5">
        <v>3993247086</v>
      </c>
      <c r="K101" s="5">
        <v>5429766430</v>
      </c>
      <c r="L101" s="5">
        <v>2231638515</v>
      </c>
      <c r="M101" s="5">
        <v>1201925069</v>
      </c>
      <c r="N101" s="5">
        <v>939907510</v>
      </c>
      <c r="O101" s="5">
        <v>394126541</v>
      </c>
      <c r="P101" s="5">
        <v>122456441</v>
      </c>
      <c r="Q101" s="5">
        <v>155321951</v>
      </c>
    </row>
    <row r="102" spans="3:17" ht="15.5" x14ac:dyDescent="0.35">
      <c r="C102" t="s">
        <v>233</v>
      </c>
      <c r="D102" s="5">
        <v>6189800899</v>
      </c>
      <c r="E102" s="5">
        <v>5486944615</v>
      </c>
      <c r="F102" s="5">
        <v>6012877557</v>
      </c>
      <c r="G102" s="5">
        <v>5230452184</v>
      </c>
      <c r="I102" s="5">
        <v>5230452184</v>
      </c>
      <c r="J102" s="5">
        <v>4432358314</v>
      </c>
      <c r="K102" s="5">
        <v>4047529289</v>
      </c>
      <c r="L102" s="5">
        <v>2613013889</v>
      </c>
      <c r="M102" s="5">
        <v>1454876481</v>
      </c>
      <c r="N102" s="5">
        <v>478609868</v>
      </c>
      <c r="O102" s="5">
        <v>1173112376</v>
      </c>
      <c r="P102" s="5">
        <v>351189889</v>
      </c>
      <c r="Q102" s="5">
        <v>1467873894</v>
      </c>
    </row>
    <row r="103" spans="3:17" ht="15.5" x14ac:dyDescent="0.35">
      <c r="C103" t="s">
        <v>285</v>
      </c>
    </row>
    <row r="104" spans="3:17" ht="15.5" x14ac:dyDescent="0.35">
      <c r="C104" t="s">
        <v>371</v>
      </c>
      <c r="Q104" s="5">
        <v>15036000</v>
      </c>
    </row>
    <row r="105" spans="3:17" ht="15.5" x14ac:dyDescent="0.35">
      <c r="C105" t="s">
        <v>288</v>
      </c>
      <c r="D105" s="5">
        <v>4913369994</v>
      </c>
      <c r="E105" s="5">
        <v>5285284214</v>
      </c>
      <c r="F105" s="5">
        <v>115132587</v>
      </c>
      <c r="G105" s="5">
        <v>152471190</v>
      </c>
      <c r="I105" s="5">
        <v>152471190</v>
      </c>
      <c r="J105" s="5">
        <v>4108138357</v>
      </c>
      <c r="K105" s="5">
        <v>60531203</v>
      </c>
      <c r="L105" s="5">
        <v>873944584</v>
      </c>
      <c r="M105" s="5">
        <v>1585445127</v>
      </c>
      <c r="N105" s="5">
        <v>1175417177</v>
      </c>
      <c r="P105" s="5">
        <v>13742814</v>
      </c>
      <c r="Q105" s="5">
        <v>91786672</v>
      </c>
    </row>
    <row r="106" spans="3:17" ht="15.5" x14ac:dyDescent="0.35">
      <c r="C106" t="s">
        <v>237</v>
      </c>
      <c r="D106" s="5">
        <v>7059080766</v>
      </c>
      <c r="E106" s="5">
        <v>7089423703</v>
      </c>
      <c r="F106" s="5">
        <v>6860923315</v>
      </c>
      <c r="G106" s="5">
        <v>6726362921</v>
      </c>
      <c r="I106" s="5">
        <v>6726362921</v>
      </c>
      <c r="J106" s="5">
        <v>10227833924</v>
      </c>
      <c r="K106" s="5">
        <v>11558875044</v>
      </c>
      <c r="L106" s="5">
        <v>15834359720</v>
      </c>
      <c r="M106" s="5">
        <v>15458897183</v>
      </c>
      <c r="N106" s="5">
        <v>16175900393</v>
      </c>
      <c r="O106" s="5">
        <v>1975996067</v>
      </c>
      <c r="P106" s="5">
        <v>1355412205</v>
      </c>
      <c r="Q106" s="5">
        <v>1957516970</v>
      </c>
    </row>
    <row r="107" spans="3:17" ht="15.5" x14ac:dyDescent="0.35">
      <c r="C107" t="s">
        <v>238</v>
      </c>
      <c r="D107" s="5">
        <v>7059080766</v>
      </c>
      <c r="E107" s="5">
        <v>7089423703</v>
      </c>
      <c r="F107" s="5">
        <v>6860923315</v>
      </c>
      <c r="G107" s="5">
        <v>6726362921</v>
      </c>
      <c r="I107" s="5">
        <v>6726362921</v>
      </c>
      <c r="J107" s="5">
        <v>10227833924</v>
      </c>
      <c r="K107" s="5">
        <v>11558875044</v>
      </c>
      <c r="L107" s="5">
        <v>15834359720</v>
      </c>
      <c r="M107" s="5">
        <v>15458897183</v>
      </c>
      <c r="N107" s="5">
        <v>16175900393</v>
      </c>
      <c r="O107" s="5">
        <v>1975996067</v>
      </c>
      <c r="P107" s="5">
        <v>1355412205</v>
      </c>
      <c r="Q107" s="5">
        <v>1957516970</v>
      </c>
    </row>
    <row r="108" spans="3:17" ht="15.5" x14ac:dyDescent="0.35">
      <c r="C108" t="s">
        <v>239</v>
      </c>
    </row>
    <row r="109" spans="3:17" ht="15.5" x14ac:dyDescent="0.35">
      <c r="C109" t="s">
        <v>290</v>
      </c>
      <c r="Q109" s="5">
        <v>15036000</v>
      </c>
    </row>
    <row r="110" spans="3:17" ht="15.5" x14ac:dyDescent="0.35">
      <c r="C110" t="s">
        <v>128</v>
      </c>
      <c r="D110" s="5">
        <v>21265944438</v>
      </c>
      <c r="E110" s="5">
        <v>21273426673</v>
      </c>
      <c r="F110" s="5">
        <v>22084059275</v>
      </c>
      <c r="G110" s="5">
        <v>21611163564</v>
      </c>
      <c r="I110" s="5">
        <v>21611163564</v>
      </c>
      <c r="J110" s="5">
        <v>23778668484</v>
      </c>
      <c r="K110" s="5">
        <v>26544548450</v>
      </c>
      <c r="L110" s="5">
        <v>24844732116</v>
      </c>
      <c r="M110" s="5">
        <v>19959037055</v>
      </c>
      <c r="N110" s="5">
        <v>19227234364</v>
      </c>
      <c r="O110" s="5">
        <v>3644952045</v>
      </c>
      <c r="P110" s="5">
        <v>2049529687</v>
      </c>
      <c r="Q110" s="5">
        <v>10411234175</v>
      </c>
    </row>
    <row r="111" spans="3:17" ht="15.5" x14ac:dyDescent="0.35">
      <c r="C111" t="s">
        <v>129</v>
      </c>
    </row>
    <row r="112" spans="3:17" ht="15.5" x14ac:dyDescent="0.35">
      <c r="C112" t="s">
        <v>130</v>
      </c>
      <c r="D112" s="5">
        <v>32500000000</v>
      </c>
      <c r="E112" s="5">
        <v>32500000000</v>
      </c>
      <c r="F112" s="5">
        <v>32500000000</v>
      </c>
      <c r="G112" s="5">
        <v>32500000000</v>
      </c>
      <c r="I112" s="5">
        <v>32500000000</v>
      </c>
      <c r="J112" s="5">
        <v>32500000000</v>
      </c>
      <c r="K112" s="5">
        <v>32500000000</v>
      </c>
      <c r="L112" s="5">
        <v>32500000000</v>
      </c>
      <c r="M112" s="5">
        <v>32500000000</v>
      </c>
      <c r="N112" s="5">
        <v>32500000000</v>
      </c>
      <c r="O112" s="5">
        <v>32500000000</v>
      </c>
      <c r="P112" s="5">
        <v>32500000000</v>
      </c>
      <c r="Q112" s="5">
        <v>12600000000</v>
      </c>
    </row>
    <row r="113" spans="2:17" ht="15.5" x14ac:dyDescent="0.35">
      <c r="C113" t="s">
        <v>131</v>
      </c>
      <c r="D113" s="5">
        <v>90000000</v>
      </c>
      <c r="E113" s="5">
        <v>90000000</v>
      </c>
      <c r="F113" s="5">
        <v>90000000</v>
      </c>
      <c r="G113" s="5">
        <v>90000000</v>
      </c>
      <c r="I113" s="5">
        <v>90000000</v>
      </c>
      <c r="J113" s="5">
        <v>90000000</v>
      </c>
      <c r="K113" s="5">
        <v>90000000</v>
      </c>
      <c r="L113" s="5">
        <v>90000000</v>
      </c>
      <c r="M113" s="5">
        <v>90000000</v>
      </c>
      <c r="N113" s="5">
        <v>90000000</v>
      </c>
      <c r="O113" s="5">
        <v>90000000</v>
      </c>
      <c r="P113" s="5">
        <v>90000000</v>
      </c>
      <c r="Q113" s="5">
        <v>90000000</v>
      </c>
    </row>
    <row r="114" spans="2:17" ht="15.5" x14ac:dyDescent="0.35">
      <c r="C114" t="s">
        <v>132</v>
      </c>
      <c r="D114" s="5">
        <v>-50713825468</v>
      </c>
      <c r="E114" s="5">
        <v>-52063987762</v>
      </c>
      <c r="F114" s="5">
        <v>-53072541789</v>
      </c>
      <c r="G114" s="5">
        <v>-49983594798</v>
      </c>
      <c r="I114" s="5">
        <v>-49983594798</v>
      </c>
      <c r="J114" s="5">
        <v>-51746214963</v>
      </c>
      <c r="K114" s="5">
        <v>-52960350808</v>
      </c>
      <c r="L114" s="5">
        <v>-48854572587</v>
      </c>
      <c r="M114" s="5">
        <v>-30245994335</v>
      </c>
      <c r="N114" s="5">
        <v>-17150708941</v>
      </c>
      <c r="O114" s="5">
        <v>-6957753184</v>
      </c>
      <c r="P114" s="5">
        <v>-7093466516</v>
      </c>
      <c r="Q114" s="5">
        <v>-7187362341</v>
      </c>
    </row>
    <row r="115" spans="2:17" ht="15.5" x14ac:dyDescent="0.35">
      <c r="C115" t="s">
        <v>136</v>
      </c>
      <c r="D115" s="5">
        <v>15928898</v>
      </c>
      <c r="E115" s="5">
        <v>15884120</v>
      </c>
      <c r="F115" s="5">
        <v>15803130</v>
      </c>
      <c r="G115" s="5">
        <v>15613497</v>
      </c>
      <c r="I115" s="5">
        <v>15613497</v>
      </c>
      <c r="J115" s="5">
        <v>15409110</v>
      </c>
      <c r="K115" s="5">
        <v>14346307</v>
      </c>
      <c r="L115" s="5">
        <v>14058890</v>
      </c>
      <c r="M115" s="5">
        <v>14381030</v>
      </c>
      <c r="N115" s="5">
        <v>14930378</v>
      </c>
      <c r="O115" s="5">
        <v>10099265</v>
      </c>
      <c r="P115" s="5">
        <v>6094718</v>
      </c>
      <c r="Q115" s="5">
        <v>-6034483</v>
      </c>
    </row>
    <row r="116" spans="2:17" ht="15.5" x14ac:dyDescent="0.35">
      <c r="C116" t="s">
        <v>10</v>
      </c>
      <c r="D116" s="5">
        <v>-4603227466</v>
      </c>
      <c r="E116" s="5">
        <v>-6023003032</v>
      </c>
      <c r="F116" s="5">
        <v>-7101748223</v>
      </c>
      <c r="G116" s="5">
        <v>-4090218771</v>
      </c>
      <c r="I116" s="5">
        <v>-4090218771</v>
      </c>
      <c r="J116" s="5">
        <v>-6136805282</v>
      </c>
      <c r="K116" s="5">
        <v>-8002350732</v>
      </c>
      <c r="L116" s="5">
        <v>-3963468122</v>
      </c>
      <c r="M116" s="5">
        <v>14473705632</v>
      </c>
      <c r="N116" s="5">
        <v>27472412877</v>
      </c>
      <c r="O116" s="5">
        <v>37946283043</v>
      </c>
      <c r="P116" s="5">
        <v>37821695058</v>
      </c>
      <c r="Q116" s="5">
        <v>5715582987</v>
      </c>
    </row>
    <row r="117" spans="2:17" ht="15.5" x14ac:dyDescent="0.35">
      <c r="C117" t="s">
        <v>137</v>
      </c>
      <c r="D117" s="5">
        <v>16662716972</v>
      </c>
      <c r="E117" s="5">
        <v>15250423641</v>
      </c>
      <c r="F117" s="5">
        <v>14982311052</v>
      </c>
      <c r="G117" s="5">
        <v>17520944793</v>
      </c>
      <c r="I117" s="5">
        <v>17520944793</v>
      </c>
      <c r="J117" s="5">
        <v>17641863202</v>
      </c>
      <c r="K117" s="5">
        <v>18542197718</v>
      </c>
      <c r="L117" s="5">
        <v>20881263994</v>
      </c>
      <c r="M117" s="5">
        <v>34432742687</v>
      </c>
      <c r="N117" s="5">
        <v>46699647241</v>
      </c>
      <c r="O117" s="5">
        <v>41591235088</v>
      </c>
      <c r="P117" s="5">
        <v>39871224745</v>
      </c>
      <c r="Q117" s="5">
        <v>16126817162</v>
      </c>
    </row>
    <row r="118" spans="2:17" ht="15.5" x14ac:dyDescent="0.35">
      <c r="C118" t="s">
        <v>138</v>
      </c>
      <c r="D118" s="5">
        <v>1625000000</v>
      </c>
      <c r="E118" s="5">
        <v>1625000000</v>
      </c>
      <c r="F118" s="5">
        <v>1625000000</v>
      </c>
      <c r="G118" s="5">
        <v>1625000000</v>
      </c>
      <c r="I118" s="5">
        <v>1625000000</v>
      </c>
      <c r="J118" s="5">
        <v>1625000000</v>
      </c>
      <c r="K118" s="5">
        <v>1625000000</v>
      </c>
      <c r="L118" s="5">
        <v>1625000000</v>
      </c>
      <c r="M118" s="5">
        <v>1625000000</v>
      </c>
      <c r="N118" s="5">
        <v>1625000000</v>
      </c>
      <c r="O118" s="5">
        <v>325000000</v>
      </c>
      <c r="P118" s="5">
        <v>175000000</v>
      </c>
      <c r="Q118" s="5">
        <v>126000</v>
      </c>
    </row>
    <row r="120" spans="2:17" ht="15.5" x14ac:dyDescent="0.35">
      <c r="B120" t="s">
        <v>139</v>
      </c>
      <c r="C120" t="s">
        <v>140</v>
      </c>
      <c r="D120" s="5">
        <v>-15518013</v>
      </c>
      <c r="E120" s="5">
        <v>-239221129</v>
      </c>
      <c r="F120" s="5">
        <v>-592996496</v>
      </c>
      <c r="G120" s="5">
        <v>3789687837</v>
      </c>
      <c r="I120" s="5">
        <v>32138394</v>
      </c>
      <c r="J120" s="5">
        <v>2685222228</v>
      </c>
      <c r="K120" s="5">
        <v>6503768064</v>
      </c>
      <c r="L120" s="5">
        <v>-5007247617</v>
      </c>
      <c r="M120" s="5">
        <v>9351245921</v>
      </c>
      <c r="N120" s="5">
        <v>-297651169</v>
      </c>
      <c r="O120" s="5">
        <v>363780678</v>
      </c>
      <c r="P120" s="5">
        <v>-8064879735</v>
      </c>
      <c r="Q120" s="5">
        <v>-880838066</v>
      </c>
    </row>
    <row r="121" spans="2:17" ht="15.5" x14ac:dyDescent="0.35">
      <c r="C121" t="s">
        <v>241</v>
      </c>
      <c r="D121" s="5">
        <v>8098424904</v>
      </c>
      <c r="E121" s="5">
        <v>9516399716</v>
      </c>
      <c r="F121" s="5">
        <v>9130167249</v>
      </c>
      <c r="G121" s="5">
        <v>16135102612</v>
      </c>
      <c r="I121" s="5">
        <v>42156103402</v>
      </c>
      <c r="J121" s="5">
        <v>58629477264</v>
      </c>
      <c r="K121" s="5">
        <v>56818861038</v>
      </c>
      <c r="L121" s="5">
        <v>40369309260</v>
      </c>
      <c r="M121" s="5">
        <v>49966831310</v>
      </c>
      <c r="N121" s="5">
        <v>37714139325</v>
      </c>
      <c r="O121" s="5">
        <v>35439546259</v>
      </c>
      <c r="P121" s="5">
        <v>25649064592</v>
      </c>
      <c r="Q121" s="5">
        <v>24907264137</v>
      </c>
    </row>
    <row r="122" spans="2:17" ht="15.5" x14ac:dyDescent="0.35">
      <c r="C122" t="s">
        <v>242</v>
      </c>
      <c r="D122" s="5">
        <v>-558105368</v>
      </c>
      <c r="E122" s="5">
        <v>-3338342882</v>
      </c>
      <c r="F122" s="5">
        <v>-2577644941</v>
      </c>
      <c r="G122" s="5">
        <v>-6199583189</v>
      </c>
      <c r="I122" s="5">
        <v>-14697773508</v>
      </c>
      <c r="J122" s="5">
        <v>-29697122664</v>
      </c>
      <c r="K122" s="5">
        <v>-25612010786</v>
      </c>
      <c r="L122" s="5">
        <v>-17581954379</v>
      </c>
      <c r="M122" s="5">
        <v>-7771282527</v>
      </c>
      <c r="N122" s="5">
        <v>-8745349467</v>
      </c>
      <c r="O122" s="5">
        <v>-4605931099</v>
      </c>
      <c r="P122" s="5">
        <v>-13915212859</v>
      </c>
      <c r="Q122" s="5">
        <v>-13068113553</v>
      </c>
    </row>
    <row r="123" spans="2:17" ht="15.5" x14ac:dyDescent="0.35">
      <c r="C123" t="s">
        <v>676</v>
      </c>
      <c r="D123" s="5">
        <v>-5175936755</v>
      </c>
      <c r="E123" s="5">
        <v>-2980220913</v>
      </c>
      <c r="F123" s="5">
        <v>-5652708443</v>
      </c>
      <c r="G123" s="5">
        <v>-5143138840</v>
      </c>
      <c r="I123" s="5">
        <v>-19955610649</v>
      </c>
      <c r="J123" s="5">
        <v>-23335221130</v>
      </c>
      <c r="K123" s="5">
        <v>-23129379245</v>
      </c>
      <c r="L123" s="5">
        <v>-24958465083</v>
      </c>
      <c r="M123" s="5">
        <v>-23836293939</v>
      </c>
      <c r="N123" s="5">
        <v>-21211908412</v>
      </c>
      <c r="O123" s="5">
        <v>-17006376143</v>
      </c>
      <c r="P123" s="5">
        <v>-13370888901</v>
      </c>
      <c r="Q123" s="5">
        <v>-12089230664</v>
      </c>
    </row>
    <row r="124" spans="2:17" ht="15.5" x14ac:dyDescent="0.35">
      <c r="C124" t="s">
        <v>677</v>
      </c>
    </row>
    <row r="125" spans="2:17" ht="15.5" x14ac:dyDescent="0.35">
      <c r="C125" t="s">
        <v>642</v>
      </c>
      <c r="D125" s="5">
        <v>-2379900794</v>
      </c>
      <c r="E125" s="5">
        <v>-3437057050</v>
      </c>
      <c r="F125" s="5">
        <v>-1492810361</v>
      </c>
      <c r="G125" s="5">
        <v>-1002692746</v>
      </c>
      <c r="I125" s="5">
        <v>-7470580851</v>
      </c>
      <c r="J125" s="5">
        <v>-2911911242</v>
      </c>
      <c r="K125" s="5">
        <v>-1573702943</v>
      </c>
      <c r="L125" s="5">
        <v>-2836137415</v>
      </c>
      <c r="M125" s="5">
        <v>-9008008923</v>
      </c>
      <c r="N125" s="5">
        <v>-8054532615</v>
      </c>
      <c r="O125" s="5">
        <v>-13463458339</v>
      </c>
      <c r="P125" s="5">
        <v>-6427842567</v>
      </c>
      <c r="Q125" s="5">
        <v>-630757986</v>
      </c>
    </row>
    <row r="126" spans="2:17" ht="15.5" x14ac:dyDescent="0.35">
      <c r="C126" t="s">
        <v>149</v>
      </c>
      <c r="D126" s="5">
        <v>-206341524</v>
      </c>
      <c r="E126" s="5">
        <v>-70745977</v>
      </c>
      <c r="F126" s="5">
        <v>-453245309</v>
      </c>
      <c r="G126" s="5">
        <v>-1473385043</v>
      </c>
      <c r="I126" s="5">
        <v>-2506140210</v>
      </c>
      <c r="J126" s="5">
        <v>-761381581</v>
      </c>
      <c r="K126" s="5">
        <v>-4791562128</v>
      </c>
      <c r="L126" s="5">
        <v>3128345336</v>
      </c>
      <c r="M126" s="5">
        <v>-1011417177</v>
      </c>
      <c r="N126" s="5">
        <v>14091499729</v>
      </c>
      <c r="O126" s="5">
        <v>5374958</v>
      </c>
      <c r="P126" s="5">
        <v>35518470312</v>
      </c>
      <c r="Q126" s="5">
        <v>-435065654</v>
      </c>
    </row>
    <row r="127" spans="2:17" ht="15.5" x14ac:dyDescent="0.35">
      <c r="C127" t="s">
        <v>150</v>
      </c>
      <c r="D127" s="5">
        <v>168204757</v>
      </c>
      <c r="E127" s="5">
        <v>-85518345</v>
      </c>
      <c r="F127" s="5">
        <v>-1482196136</v>
      </c>
      <c r="G127" s="5">
        <v>181496694</v>
      </c>
      <c r="I127" s="5">
        <v>-231203501</v>
      </c>
      <c r="J127" s="5">
        <v>-196850814</v>
      </c>
      <c r="K127" s="5">
        <v>-24184424</v>
      </c>
      <c r="L127" s="5">
        <v>-259935583</v>
      </c>
      <c r="M127" s="5">
        <v>-13833335873</v>
      </c>
      <c r="N127" s="5">
        <v>-5368186259</v>
      </c>
      <c r="O127" s="5">
        <v>575156172</v>
      </c>
      <c r="P127" s="5">
        <v>-27247013495</v>
      </c>
      <c r="Q127" s="5">
        <v>-629430901</v>
      </c>
    </row>
    <row r="128" spans="2:17" ht="15.5" x14ac:dyDescent="0.35">
      <c r="C128" t="s">
        <v>678</v>
      </c>
      <c r="D128" s="5">
        <v>1340441238</v>
      </c>
      <c r="E128" s="5">
        <v>-1331184481</v>
      </c>
      <c r="G128" s="5">
        <v>93693694</v>
      </c>
      <c r="I128" s="5">
        <v>93693694</v>
      </c>
      <c r="J128" s="5">
        <v>23200000</v>
      </c>
      <c r="K128" s="5">
        <v>113509910</v>
      </c>
    </row>
    <row r="129" spans="3:17" ht="15.5" x14ac:dyDescent="0.35">
      <c r="C129" t="s">
        <v>158</v>
      </c>
      <c r="D129" s="5">
        <v>-1372236481</v>
      </c>
      <c r="E129" s="5">
        <v>1215666136</v>
      </c>
      <c r="F129" s="5">
        <v>-1215666136</v>
      </c>
      <c r="G129" s="5">
        <v>87803000</v>
      </c>
      <c r="I129" s="5">
        <v>-324897195</v>
      </c>
      <c r="J129" s="5">
        <v>-220050814</v>
      </c>
      <c r="K129" s="5">
        <v>-137694334</v>
      </c>
      <c r="L129" s="5">
        <v>-259935583</v>
      </c>
      <c r="M129" s="5">
        <v>-4855558095</v>
      </c>
      <c r="N129" s="5">
        <v>-1878186259</v>
      </c>
      <c r="O129" s="5">
        <v>3047656172</v>
      </c>
      <c r="P129" s="5">
        <v>-11334613495</v>
      </c>
      <c r="Q129" s="5">
        <v>-549430901</v>
      </c>
    </row>
    <row r="130" spans="3:17" ht="15.5" x14ac:dyDescent="0.35">
      <c r="C130" t="s">
        <v>253</v>
      </c>
    </row>
    <row r="131" spans="3:17" ht="15.5" x14ac:dyDescent="0.35">
      <c r="C131" t="s">
        <v>679</v>
      </c>
      <c r="P131" s="5">
        <v>47600000</v>
      </c>
      <c r="Q131" s="5">
        <v>-80000000</v>
      </c>
    </row>
    <row r="132" spans="3:17" ht="15.5" x14ac:dyDescent="0.35">
      <c r="C132" t="s">
        <v>254</v>
      </c>
      <c r="M132" s="5">
        <v>-3300000000</v>
      </c>
      <c r="N132" s="5">
        <v>-3300000000</v>
      </c>
      <c r="O132" s="5">
        <v>-2472500000</v>
      </c>
      <c r="P132" s="5">
        <v>-15960000000</v>
      </c>
    </row>
    <row r="133" spans="3:17" ht="15.5" x14ac:dyDescent="0.35">
      <c r="C133" t="s">
        <v>607</v>
      </c>
      <c r="D133" s="5">
        <v>200000000</v>
      </c>
      <c r="E133" s="5">
        <v>30000000</v>
      </c>
      <c r="F133" s="5">
        <v>-266530000</v>
      </c>
      <c r="M133" s="5">
        <v>-5677777778</v>
      </c>
      <c r="N133" s="5">
        <v>-190000000</v>
      </c>
    </row>
    <row r="134" spans="3:17" ht="15.5" x14ac:dyDescent="0.35">
      <c r="C134" t="s">
        <v>161</v>
      </c>
      <c r="D134" s="5">
        <v>-206341524</v>
      </c>
      <c r="E134" s="5">
        <v>-70745977</v>
      </c>
      <c r="F134" s="5">
        <v>-453245309</v>
      </c>
      <c r="G134" s="5">
        <v>-1473385043</v>
      </c>
      <c r="I134" s="5">
        <v>-2506140210</v>
      </c>
      <c r="J134" s="5">
        <v>-761381581</v>
      </c>
      <c r="K134" s="5">
        <v>-4791562128</v>
      </c>
      <c r="L134" s="5">
        <v>3128345336</v>
      </c>
      <c r="M134" s="5">
        <v>-1011417177</v>
      </c>
      <c r="N134" s="5">
        <v>14091499729</v>
      </c>
      <c r="O134" s="5">
        <v>5374958</v>
      </c>
      <c r="P134" s="5">
        <v>35518470312</v>
      </c>
      <c r="Q134" s="5">
        <v>-435065654</v>
      </c>
    </row>
    <row r="135" spans="3:17" ht="15.5" x14ac:dyDescent="0.35">
      <c r="C135" t="s">
        <v>680</v>
      </c>
    </row>
    <row r="136" spans="3:17" ht="15.5" x14ac:dyDescent="0.35">
      <c r="C136" t="s">
        <v>131</v>
      </c>
      <c r="P136" s="5">
        <v>19900000000</v>
      </c>
    </row>
    <row r="137" spans="3:17" ht="15.5" x14ac:dyDescent="0.35">
      <c r="C137" t="s">
        <v>609</v>
      </c>
      <c r="D137" s="5">
        <v>-616773161</v>
      </c>
      <c r="G137" s="5">
        <v>-1282766698</v>
      </c>
      <c r="I137" s="5">
        <v>-2220650237</v>
      </c>
      <c r="J137" s="5">
        <v>-700850378</v>
      </c>
      <c r="K137" s="5">
        <v>-4659938157</v>
      </c>
      <c r="L137" s="5">
        <v>3128345336</v>
      </c>
      <c r="M137" s="5">
        <v>-1011417177</v>
      </c>
      <c r="N137" s="5">
        <v>14085249727</v>
      </c>
      <c r="O137" s="5">
        <v>19168274</v>
      </c>
      <c r="P137" s="5">
        <v>-1022200330</v>
      </c>
      <c r="Q137" s="5">
        <v>325599000</v>
      </c>
    </row>
    <row r="138" spans="3:17" ht="15.5" x14ac:dyDescent="0.35">
      <c r="C138" t="s">
        <v>646</v>
      </c>
      <c r="N138" s="5">
        <v>6250002</v>
      </c>
      <c r="P138" s="5">
        <v>5133750500</v>
      </c>
      <c r="Q138" s="5">
        <v>-647390000</v>
      </c>
    </row>
    <row r="139" spans="3:17" ht="15.5" x14ac:dyDescent="0.35">
      <c r="C139" t="s">
        <v>658</v>
      </c>
      <c r="D139" s="5">
        <v>75187036</v>
      </c>
      <c r="E139" s="5">
        <v>340719670</v>
      </c>
      <c r="F139" s="5">
        <v>-415906706</v>
      </c>
      <c r="O139" s="5">
        <v>-50502</v>
      </c>
    </row>
    <row r="140" spans="3:17" ht="15.5" x14ac:dyDescent="0.35">
      <c r="C140" t="s">
        <v>681</v>
      </c>
      <c r="D140" s="5">
        <v>-113559649</v>
      </c>
      <c r="E140" s="5">
        <v>37338603</v>
      </c>
      <c r="F140" s="5">
        <v>-37338603</v>
      </c>
      <c r="G140" s="5">
        <v>94871628</v>
      </c>
      <c r="P140" s="5">
        <v>-93079858</v>
      </c>
      <c r="Q140" s="5">
        <v>-113274654</v>
      </c>
    </row>
    <row r="141" spans="3:17" ht="15.5" x14ac:dyDescent="0.35">
      <c r="C141" t="s">
        <v>682</v>
      </c>
      <c r="D141" s="5">
        <v>448804250</v>
      </c>
      <c r="E141" s="5">
        <v>-448804250</v>
      </c>
      <c r="G141" s="5">
        <v>-285489973</v>
      </c>
      <c r="I141" s="5">
        <v>-285489973</v>
      </c>
      <c r="J141" s="5">
        <v>-60531203</v>
      </c>
      <c r="K141" s="5">
        <v>-131623971</v>
      </c>
      <c r="O141" s="5">
        <v>-13742814</v>
      </c>
    </row>
    <row r="142" spans="3:17" ht="15.5" x14ac:dyDescent="0.35">
      <c r="C142" t="s">
        <v>334</v>
      </c>
      <c r="P142" s="5">
        <v>11600000000</v>
      </c>
    </row>
    <row r="143" spans="3:17" ht="15.5" x14ac:dyDescent="0.35">
      <c r="C143" t="s">
        <v>173</v>
      </c>
      <c r="D143" s="5">
        <v>-53654780</v>
      </c>
      <c r="E143" s="5">
        <v>-395485451</v>
      </c>
      <c r="F143" s="5">
        <v>-2528437941</v>
      </c>
      <c r="G143" s="5">
        <v>2497799488</v>
      </c>
      <c r="I143" s="5">
        <v>-2705205317</v>
      </c>
      <c r="J143" s="5">
        <v>1726989833</v>
      </c>
      <c r="K143" s="5">
        <v>1688021512</v>
      </c>
      <c r="L143" s="5">
        <v>-2138837864</v>
      </c>
      <c r="M143" s="5">
        <v>-5493507129</v>
      </c>
      <c r="N143" s="5">
        <v>8425662301</v>
      </c>
      <c r="O143" s="5">
        <v>944311808</v>
      </c>
      <c r="P143" s="5">
        <v>206577082</v>
      </c>
      <c r="Q143" s="5">
        <v>-1945334621</v>
      </c>
    </row>
    <row r="144" spans="3:17" ht="15.5" x14ac:dyDescent="0.35">
      <c r="C144" t="s">
        <v>176</v>
      </c>
      <c r="F144" s="5">
        <v>3467942624</v>
      </c>
      <c r="I144" s="5">
        <v>6173147941</v>
      </c>
      <c r="J144" s="5">
        <v>4446158108</v>
      </c>
      <c r="K144" s="5">
        <v>2758136596</v>
      </c>
      <c r="L144" s="5">
        <v>4896974460</v>
      </c>
      <c r="M144" s="5">
        <v>10390481589</v>
      </c>
      <c r="N144" s="5">
        <v>1964819288</v>
      </c>
      <c r="O144" s="5">
        <v>1020507480</v>
      </c>
      <c r="P144" s="5">
        <v>813930398</v>
      </c>
      <c r="Q144" s="5">
        <v>2759265019</v>
      </c>
    </row>
    <row r="145" spans="2:17" ht="15.5" x14ac:dyDescent="0.35">
      <c r="C145" t="s">
        <v>177</v>
      </c>
      <c r="D145" s="5">
        <v>-53654780</v>
      </c>
      <c r="E145" s="5">
        <v>-395485451</v>
      </c>
      <c r="F145" s="5">
        <v>939504683</v>
      </c>
      <c r="G145" s="5">
        <v>2497799488</v>
      </c>
      <c r="I145" s="5">
        <v>3467942624</v>
      </c>
      <c r="J145" s="5">
        <v>6173147941</v>
      </c>
      <c r="K145" s="5">
        <v>4446158108</v>
      </c>
      <c r="L145" s="5">
        <v>2758136596</v>
      </c>
      <c r="M145" s="5">
        <v>4896974460</v>
      </c>
      <c r="N145" s="5">
        <v>10390481589</v>
      </c>
      <c r="O145" s="5">
        <v>1964819288</v>
      </c>
      <c r="P145" s="5">
        <v>1020507480</v>
      </c>
      <c r="Q145" s="5">
        <v>813930398</v>
      </c>
    </row>
    <row r="147" spans="2:17" ht="15.5" x14ac:dyDescent="0.35">
      <c r="B147" t="s">
        <v>178</v>
      </c>
      <c r="C147" t="s">
        <v>12</v>
      </c>
      <c r="D147" s="5">
        <v>1620000000</v>
      </c>
      <c r="E147" s="5">
        <v>1620000000</v>
      </c>
      <c r="F147" s="5">
        <v>1620000000</v>
      </c>
      <c r="G147" s="5">
        <v>1620000000</v>
      </c>
      <c r="I147" s="5">
        <v>1620000000</v>
      </c>
      <c r="J147" s="5">
        <v>1620000000</v>
      </c>
      <c r="K147" s="5">
        <v>1620000000</v>
      </c>
      <c r="L147" s="5">
        <v>1620000000</v>
      </c>
      <c r="M147" s="5">
        <v>1620000000</v>
      </c>
      <c r="N147" s="5">
        <v>1620000000</v>
      </c>
      <c r="O147" s="5">
        <v>330000000</v>
      </c>
      <c r="P147" s="5">
        <v>170000000</v>
      </c>
      <c r="Q147" s="5">
        <v>0</v>
      </c>
    </row>
    <row r="148" spans="2:17" ht="15.5" x14ac:dyDescent="0.35">
      <c r="C148" t="s">
        <v>179</v>
      </c>
      <c r="D148" s="6">
        <v>0.83</v>
      </c>
      <c r="E148" s="6">
        <v>0.62</v>
      </c>
      <c r="F148" s="6">
        <v>-1.9</v>
      </c>
      <c r="G148" s="6">
        <v>2.8</v>
      </c>
    </row>
    <row r="149" spans="2:17" ht="15.5" x14ac:dyDescent="0.35">
      <c r="C149" t="s">
        <v>180</v>
      </c>
      <c r="D149" s="6">
        <v>34.94</v>
      </c>
      <c r="E149" s="6">
        <v>46.77</v>
      </c>
      <c r="F149" s="6">
        <v>-15.79</v>
      </c>
      <c r="G149" s="6">
        <v>11.79</v>
      </c>
    </row>
    <row r="150" spans="2:17" ht="15.5" x14ac:dyDescent="0.35">
      <c r="C150" t="s">
        <v>64</v>
      </c>
      <c r="D150" s="6">
        <v>4.8499999999999996</v>
      </c>
      <c r="E150" s="6">
        <v>5.26</v>
      </c>
      <c r="F150" s="6">
        <v>6.26</v>
      </c>
      <c r="G150" s="6">
        <v>3.08</v>
      </c>
    </row>
    <row r="151" spans="2:17" ht="15.5" x14ac:dyDescent="0.35">
      <c r="C151" t="s">
        <v>181</v>
      </c>
      <c r="E151" s="5">
        <v>1480000000</v>
      </c>
      <c r="F151" s="5">
        <v>-2580000000</v>
      </c>
      <c r="G151" s="5">
        <v>5710000000</v>
      </c>
    </row>
    <row r="152" spans="2:17" ht="15.5" x14ac:dyDescent="0.35">
      <c r="C152" t="s">
        <v>182</v>
      </c>
      <c r="D152" s="6">
        <v>8.0299999999999996E-2</v>
      </c>
      <c r="E152" s="6">
        <v>6.5500000000000003E-2</v>
      </c>
      <c r="F152" s="6">
        <v>-0.20420000000000002</v>
      </c>
      <c r="G152" s="6">
        <v>0.25780000000000003</v>
      </c>
    </row>
    <row r="153" spans="2:17" ht="15.5" x14ac:dyDescent="0.35">
      <c r="C153" t="s">
        <v>183</v>
      </c>
      <c r="D153" s="6">
        <v>-0.2923</v>
      </c>
      <c r="E153" s="6">
        <v>-0.16699999999999998</v>
      </c>
      <c r="F153" s="6">
        <v>0.434</v>
      </c>
      <c r="G153" s="6">
        <v>-1.1092</v>
      </c>
    </row>
    <row r="154" spans="2:17" ht="15.5" x14ac:dyDescent="0.35">
      <c r="C154" t="s">
        <v>184</v>
      </c>
      <c r="D154" s="6">
        <v>0.70180000000000009</v>
      </c>
      <c r="E154" s="6">
        <v>1.8799000000000001</v>
      </c>
      <c r="F154" s="6">
        <v>-2.2913999999999999</v>
      </c>
      <c r="G154" s="6">
        <v>2.1492</v>
      </c>
    </row>
    <row r="155" spans="2:17" ht="15.5" x14ac:dyDescent="0.35">
      <c r="C155" t="s">
        <v>185</v>
      </c>
      <c r="D155" s="6">
        <v>44.05</v>
      </c>
      <c r="E155" s="6">
        <v>12.53</v>
      </c>
      <c r="F155" s="6">
        <v>-48.6</v>
      </c>
      <c r="G155" s="6">
        <v>79.52</v>
      </c>
    </row>
    <row r="156" spans="2:17" ht="15.5" x14ac:dyDescent="0.35">
      <c r="C156" t="s">
        <v>186</v>
      </c>
      <c r="D156" s="5">
        <v>-5000000000</v>
      </c>
      <c r="E156" s="5">
        <v>-6000000000</v>
      </c>
      <c r="F156" s="5">
        <v>-7000000000</v>
      </c>
      <c r="G156" s="5">
        <v>-4000000000</v>
      </c>
    </row>
    <row r="157" spans="2:17" ht="15.5" x14ac:dyDescent="0.35">
      <c r="C157" t="s">
        <v>187</v>
      </c>
      <c r="D157" s="6">
        <v>-10.210000000000001</v>
      </c>
      <c r="E157" s="6">
        <v>-7.8</v>
      </c>
      <c r="F157" s="6">
        <v>-6.85</v>
      </c>
      <c r="G157" s="6">
        <v>-13.04</v>
      </c>
    </row>
    <row r="158" spans="2:17" ht="15.5" x14ac:dyDescent="0.35">
      <c r="C158" t="s">
        <v>188</v>
      </c>
      <c r="D158" s="6">
        <v>-2.84</v>
      </c>
      <c r="E158" s="6">
        <v>-3.72</v>
      </c>
      <c r="F158" s="6">
        <v>-4.38</v>
      </c>
      <c r="G158" s="6">
        <v>-2.5299999999999998</v>
      </c>
    </row>
    <row r="159" spans="2:17" ht="15.5" x14ac:dyDescent="0.35">
      <c r="C159" t="s">
        <v>189</v>
      </c>
      <c r="D159" s="6">
        <v>-10.210000000000001</v>
      </c>
      <c r="E159" s="6">
        <v>-7.8</v>
      </c>
      <c r="F159" s="6">
        <v>-6.85</v>
      </c>
      <c r="G159" s="6">
        <v>-13.04</v>
      </c>
    </row>
    <row r="160" spans="2:17" ht="15.5" x14ac:dyDescent="0.35">
      <c r="C160" t="s">
        <v>190</v>
      </c>
      <c r="D160" s="6">
        <v>-2.84</v>
      </c>
      <c r="E160" s="6">
        <v>-3.72</v>
      </c>
      <c r="F160" s="6">
        <v>-4.38</v>
      </c>
      <c r="G160" s="6">
        <v>-2.5299999999999998</v>
      </c>
    </row>
    <row r="161" spans="3:17" ht="15.5" x14ac:dyDescent="0.35">
      <c r="C161" t="s">
        <v>191</v>
      </c>
      <c r="D161" s="5">
        <v>0</v>
      </c>
      <c r="E161" s="5">
        <v>0</v>
      </c>
      <c r="F161" s="5">
        <v>0</v>
      </c>
      <c r="G161" s="5">
        <v>0</v>
      </c>
    </row>
    <row r="162" spans="3:17" ht="15.5" x14ac:dyDescent="0.35">
      <c r="C162" t="s">
        <v>192</v>
      </c>
    </row>
    <row r="163" spans="3:17" ht="15.5" x14ac:dyDescent="0.35">
      <c r="C163" t="s">
        <v>193</v>
      </c>
      <c r="D163" s="5">
        <v>-5000000000</v>
      </c>
      <c r="E163" s="5">
        <v>-6000000000</v>
      </c>
      <c r="F163" s="5">
        <v>-7000000000</v>
      </c>
      <c r="G163" s="5">
        <v>-4000000000</v>
      </c>
    </row>
    <row r="164" spans="3:17" ht="15.5" x14ac:dyDescent="0.35">
      <c r="C164" t="s">
        <v>24</v>
      </c>
      <c r="D164" s="5">
        <v>0</v>
      </c>
      <c r="E164" s="5">
        <v>0</v>
      </c>
      <c r="F164" s="5">
        <v>0</v>
      </c>
      <c r="G164" s="5">
        <v>0</v>
      </c>
    </row>
    <row r="165" spans="3:17" ht="15.5" x14ac:dyDescent="0.35">
      <c r="C165" t="s">
        <v>21</v>
      </c>
      <c r="D165" s="5">
        <v>0</v>
      </c>
      <c r="E165" s="5">
        <v>0</v>
      </c>
      <c r="F165" s="5">
        <v>-1000000000</v>
      </c>
      <c r="G165" s="5">
        <v>-3000000000</v>
      </c>
    </row>
    <row r="166" spans="3:17" ht="15.5" x14ac:dyDescent="0.35">
      <c r="C166" t="s">
        <v>194</v>
      </c>
      <c r="D166" s="5">
        <v>0</v>
      </c>
      <c r="E166" s="5">
        <v>-2000000000</v>
      </c>
      <c r="F166" s="5">
        <v>-4000000000</v>
      </c>
      <c r="G166" s="5">
        <v>0</v>
      </c>
    </row>
    <row r="167" spans="3:17" ht="15.5" x14ac:dyDescent="0.35">
      <c r="C167" t="s">
        <v>195</v>
      </c>
      <c r="D167" s="5">
        <v>0</v>
      </c>
      <c r="E167" s="5">
        <v>0</v>
      </c>
      <c r="F167" s="5">
        <v>-1000000000</v>
      </c>
      <c r="G167" s="5">
        <v>4000000000</v>
      </c>
    </row>
    <row r="168" spans="3:17" ht="15.5" x14ac:dyDescent="0.35">
      <c r="C168" t="s">
        <v>196</v>
      </c>
      <c r="D168" s="5">
        <v>-1000000000</v>
      </c>
      <c r="E168" s="5">
        <v>1000000000</v>
      </c>
      <c r="F168" s="5">
        <v>-1000000000</v>
      </c>
      <c r="G168" s="5">
        <v>0</v>
      </c>
    </row>
    <row r="169" spans="3:17" ht="15.5" x14ac:dyDescent="0.35">
      <c r="C169" t="s">
        <v>13</v>
      </c>
      <c r="D169" s="5">
        <v>-1000000000</v>
      </c>
      <c r="E169" s="5">
        <v>1000000000</v>
      </c>
      <c r="F169" s="5">
        <v>-2000000000</v>
      </c>
      <c r="G169" s="5">
        <v>4000000000</v>
      </c>
    </row>
    <row r="170" spans="3:17" ht="15.5" x14ac:dyDescent="0.35">
      <c r="C170" t="s">
        <v>16</v>
      </c>
      <c r="D170" s="6">
        <v>-0.85</v>
      </c>
      <c r="E170" s="6">
        <v>0.6</v>
      </c>
      <c r="F170" s="6">
        <v>-1.1100000000000001</v>
      </c>
      <c r="G170" s="6">
        <v>2.39</v>
      </c>
    </row>
    <row r="171" spans="3:17" ht="15.5" x14ac:dyDescent="0.35">
      <c r="C171" t="s">
        <v>49</v>
      </c>
      <c r="I171" s="6">
        <v>1.08</v>
      </c>
      <c r="J171" s="6">
        <v>0.75</v>
      </c>
      <c r="K171" s="6">
        <v>-2.5299999999999998</v>
      </c>
      <c r="L171" s="6">
        <v>-11.45</v>
      </c>
      <c r="M171" s="6">
        <v>-8.06</v>
      </c>
      <c r="N171" s="6">
        <v>-6.27</v>
      </c>
      <c r="O171" s="6">
        <v>0.43</v>
      </c>
      <c r="P171" s="6">
        <v>0.61</v>
      </c>
      <c r="Q171" s="6">
        <v>4118.47</v>
      </c>
    </row>
    <row r="172" spans="3:17" ht="15.5" x14ac:dyDescent="0.35">
      <c r="C172" t="s">
        <v>63</v>
      </c>
      <c r="I172" s="6">
        <v>30.56</v>
      </c>
      <c r="J172" s="5">
        <v>20</v>
      </c>
      <c r="K172" s="6">
        <v>-3.95</v>
      </c>
      <c r="L172" s="6">
        <v>-4.37</v>
      </c>
      <c r="M172" s="6">
        <v>-12.78</v>
      </c>
      <c r="N172" s="6">
        <v>-63.8</v>
      </c>
      <c r="O172" s="6">
        <v>3848.84</v>
      </c>
      <c r="P172" s="6">
        <v>2950.82</v>
      </c>
      <c r="Q172" s="5">
        <v>0</v>
      </c>
    </row>
    <row r="173" spans="3:17" ht="15.5" x14ac:dyDescent="0.35">
      <c r="C173" t="s">
        <v>66</v>
      </c>
      <c r="I173" s="6">
        <v>1.18</v>
      </c>
      <c r="J173" s="6">
        <v>0.41</v>
      </c>
      <c r="K173" s="6">
        <v>0.28000000000000003</v>
      </c>
      <c r="L173" s="6">
        <v>1.96</v>
      </c>
      <c r="M173" s="6">
        <v>3.71</v>
      </c>
      <c r="N173" s="6">
        <v>18.52</v>
      </c>
      <c r="O173" s="6">
        <v>14.28</v>
      </c>
      <c r="P173" s="6">
        <v>11.33</v>
      </c>
      <c r="Q173" s="5">
        <v>0</v>
      </c>
    </row>
    <row r="174" spans="3:17" ht="15.5" x14ac:dyDescent="0.35">
      <c r="C174" t="s">
        <v>197</v>
      </c>
      <c r="I174" s="5">
        <v>4830000000</v>
      </c>
      <c r="J174" s="5">
        <v>6960000000</v>
      </c>
      <c r="K174" s="5">
        <v>3470000000</v>
      </c>
      <c r="L174" s="5">
        <v>-4760000000</v>
      </c>
      <c r="M174" s="5">
        <v>1860000000</v>
      </c>
      <c r="N174" s="5">
        <v>-2190000000</v>
      </c>
      <c r="O174" s="5">
        <v>5480000000</v>
      </c>
      <c r="P174" s="5">
        <v>2230000000</v>
      </c>
    </row>
    <row r="175" spans="3:17" ht="15.5" x14ac:dyDescent="0.35">
      <c r="C175" t="s">
        <v>198</v>
      </c>
      <c r="I175" s="6">
        <v>9.98E-2</v>
      </c>
      <c r="J175" s="6">
        <v>6.8000000000000005E-2</v>
      </c>
      <c r="K175" s="6">
        <v>-0.21809999999999999</v>
      </c>
      <c r="L175" s="6">
        <v>-0.89119999999999999</v>
      </c>
      <c r="M175" s="6">
        <v>-0.38030000000000003</v>
      </c>
      <c r="N175" s="6">
        <v>-0.21829999999999999</v>
      </c>
      <c r="O175" s="6">
        <v>3.4000000000000002E-3</v>
      </c>
      <c r="P175" s="6">
        <v>2.7000000000000001E-3</v>
      </c>
      <c r="Q175" s="6">
        <v>3.2199999999999999E-2</v>
      </c>
    </row>
    <row r="176" spans="3:17" ht="15.5" x14ac:dyDescent="0.35">
      <c r="C176" t="s">
        <v>199</v>
      </c>
      <c r="I176" s="6">
        <v>-0.42930000000000001</v>
      </c>
      <c r="J176" s="6">
        <v>-0.1973</v>
      </c>
      <c r="K176" s="6">
        <v>0.51219999999999999</v>
      </c>
      <c r="L176" s="6">
        <v>4.6783999999999999</v>
      </c>
      <c r="M176" s="6">
        <v>-0.90569999999999995</v>
      </c>
      <c r="N176" s="6">
        <v>-0.37119999999999997</v>
      </c>
      <c r="O176" s="6">
        <v>3.7000000000000002E-3</v>
      </c>
      <c r="P176" s="6">
        <v>2.8000000000000004E-3</v>
      </c>
      <c r="Q176" s="6">
        <v>9.0700000000000003E-2</v>
      </c>
    </row>
    <row r="177" spans="3:17" ht="15.5" x14ac:dyDescent="0.35">
      <c r="C177" t="s">
        <v>200</v>
      </c>
      <c r="I177" s="6">
        <v>0.73049999999999993</v>
      </c>
      <c r="J177" s="6">
        <v>0.61850000000000005</v>
      </c>
      <c r="K177" s="6">
        <v>-0.33490000000000003</v>
      </c>
      <c r="L177" s="6">
        <v>-0.81629999999999991</v>
      </c>
      <c r="M177" s="6">
        <v>-0.27399999999999997</v>
      </c>
      <c r="N177" s="6">
        <v>-0.18909999999999999</v>
      </c>
      <c r="O177" s="6">
        <v>3.4099999999999998E-2</v>
      </c>
      <c r="P177" s="6">
        <v>3.6200000000000003E-2</v>
      </c>
      <c r="Q177" s="6">
        <v>0.24579999999999999</v>
      </c>
    </row>
    <row r="178" spans="3:17" ht="15.5" x14ac:dyDescent="0.35">
      <c r="C178" t="s">
        <v>201</v>
      </c>
      <c r="I178" s="6">
        <v>7.85</v>
      </c>
      <c r="J178" s="6">
        <v>6.89</v>
      </c>
      <c r="K178" s="6">
        <v>-3.25</v>
      </c>
      <c r="L178" s="6">
        <v>-12.29</v>
      </c>
    </row>
    <row r="179" spans="3:17" ht="15.5" x14ac:dyDescent="0.35">
      <c r="C179" t="s">
        <v>60</v>
      </c>
      <c r="I179" s="6">
        <v>-13.04</v>
      </c>
      <c r="J179" s="6">
        <v>-3.96</v>
      </c>
      <c r="K179" s="6">
        <v>-2.0299999999999998</v>
      </c>
      <c r="L179" s="6">
        <v>-20.41</v>
      </c>
      <c r="M179" s="6">
        <v>11.57</v>
      </c>
      <c r="N179" s="6">
        <v>23.67</v>
      </c>
      <c r="O179" s="6">
        <v>14.18</v>
      </c>
      <c r="P179" s="6">
        <v>8.33</v>
      </c>
      <c r="Q179" s="5">
        <v>0</v>
      </c>
    </row>
    <row r="180" spans="3:17" ht="15.5" x14ac:dyDescent="0.35">
      <c r="C180" t="s">
        <v>57</v>
      </c>
      <c r="I180" s="6">
        <v>-2.5299999999999998</v>
      </c>
      <c r="J180" s="6">
        <v>-3.79</v>
      </c>
      <c r="K180" s="6">
        <v>-4.93</v>
      </c>
      <c r="L180" s="6">
        <v>-2.4500000000000002</v>
      </c>
      <c r="M180" s="6">
        <v>8.9</v>
      </c>
      <c r="N180" s="6">
        <v>16.899999999999999</v>
      </c>
      <c r="O180" s="6">
        <v>116.73</v>
      </c>
      <c r="P180" s="6">
        <v>216.09</v>
      </c>
      <c r="Q180" s="6">
        <v>45409.66</v>
      </c>
    </row>
    <row r="181" spans="3:17" ht="15.5" x14ac:dyDescent="0.35">
      <c r="C181" t="s">
        <v>202</v>
      </c>
      <c r="I181" s="6">
        <v>-13.04</v>
      </c>
      <c r="J181" s="6">
        <v>-3.88</v>
      </c>
      <c r="K181" s="6">
        <v>-1.67</v>
      </c>
      <c r="L181" s="6">
        <v>-9.17</v>
      </c>
      <c r="M181" s="6">
        <v>63.98</v>
      </c>
      <c r="N181" s="6">
        <v>55.25</v>
      </c>
      <c r="O181" s="6">
        <v>27.12</v>
      </c>
      <c r="P181" s="6">
        <v>14.2</v>
      </c>
      <c r="Q181" s="5">
        <v>0</v>
      </c>
    </row>
    <row r="182" spans="3:17" ht="15.5" x14ac:dyDescent="0.35">
      <c r="C182" t="s">
        <v>203</v>
      </c>
      <c r="I182" s="6">
        <v>-2.5299999999999998</v>
      </c>
      <c r="J182" s="6">
        <v>-3.87</v>
      </c>
      <c r="K182" s="6">
        <v>-5.99</v>
      </c>
      <c r="L182" s="6">
        <v>-5.45</v>
      </c>
      <c r="M182" s="6">
        <v>1.61</v>
      </c>
      <c r="N182" s="6">
        <v>7.24</v>
      </c>
      <c r="O182" s="6">
        <v>61.03</v>
      </c>
      <c r="P182" s="6">
        <v>126.79</v>
      </c>
      <c r="Q182" s="6">
        <v>45409.66</v>
      </c>
    </row>
    <row r="183" spans="3:17" ht="15.5" x14ac:dyDescent="0.35">
      <c r="C183" t="s">
        <v>204</v>
      </c>
      <c r="I183" s="5">
        <v>0</v>
      </c>
      <c r="J183" s="5">
        <v>0</v>
      </c>
      <c r="K183" s="5">
        <v>0</v>
      </c>
      <c r="P183" s="5">
        <v>0</v>
      </c>
      <c r="Q183" s="5">
        <v>0</v>
      </c>
    </row>
    <row r="184" spans="3:17" ht="15.5" x14ac:dyDescent="0.35">
      <c r="C184" t="s">
        <v>205</v>
      </c>
      <c r="Q184" s="5">
        <v>0</v>
      </c>
    </row>
    <row r="185" spans="3:17" ht="15.5" x14ac:dyDescent="0.35">
      <c r="C185" t="s">
        <v>26</v>
      </c>
      <c r="I185" s="5">
        <v>0</v>
      </c>
      <c r="J185" s="5">
        <v>0</v>
      </c>
      <c r="K185" s="5">
        <v>0</v>
      </c>
      <c r="P185" s="5">
        <v>0</v>
      </c>
      <c r="Q185" s="5">
        <v>0</v>
      </c>
    </row>
    <row r="186" spans="3:17" ht="15.5" x14ac:dyDescent="0.35">
      <c r="C186" t="s">
        <v>23</v>
      </c>
      <c r="I186" s="5">
        <v>-3000000000</v>
      </c>
      <c r="J186" s="5">
        <v>-6000000000</v>
      </c>
      <c r="K186" s="5">
        <v>-4000000000</v>
      </c>
      <c r="L186" s="5">
        <v>-3000000000</v>
      </c>
      <c r="M186" s="5">
        <v>-5000000000</v>
      </c>
      <c r="N186" s="5">
        <v>-10000000000</v>
      </c>
      <c r="O186" s="5">
        <v>-2000000000</v>
      </c>
      <c r="P186" s="5">
        <v>-1000000000</v>
      </c>
      <c r="Q186" s="5">
        <v>-1000000000</v>
      </c>
    </row>
    <row r="187" spans="3:17" ht="15.5" x14ac:dyDescent="0.35">
      <c r="C187" t="s">
        <v>206</v>
      </c>
      <c r="I187" s="5">
        <v>0</v>
      </c>
      <c r="J187" s="5">
        <v>0</v>
      </c>
      <c r="K187" s="5">
        <v>-5000000000</v>
      </c>
      <c r="L187" s="5">
        <v>-2000000000</v>
      </c>
      <c r="M187" s="5">
        <v>4000000000</v>
      </c>
      <c r="N187" s="5">
        <v>20000000000</v>
      </c>
      <c r="O187" s="5">
        <v>12000000000</v>
      </c>
      <c r="P187" s="5">
        <v>11000000000</v>
      </c>
      <c r="Q187" s="5">
        <v>5000000000</v>
      </c>
    </row>
    <row r="188" spans="3:17" ht="15.5" x14ac:dyDescent="0.35">
      <c r="C188" t="s">
        <v>207</v>
      </c>
      <c r="I188" s="5">
        <v>0</v>
      </c>
      <c r="J188" s="5">
        <v>3000000000</v>
      </c>
      <c r="K188" s="5">
        <v>7000000000</v>
      </c>
      <c r="L188" s="5">
        <v>-5000000000</v>
      </c>
      <c r="M188" s="5">
        <v>9000000000</v>
      </c>
      <c r="N188" s="5">
        <v>0</v>
      </c>
      <c r="O188" s="5">
        <v>0</v>
      </c>
      <c r="P188" s="5">
        <v>-8000000000</v>
      </c>
      <c r="Q188" s="5">
        <v>-1000000000</v>
      </c>
    </row>
    <row r="189" spans="3:17" ht="15.5" x14ac:dyDescent="0.35">
      <c r="C189" t="s">
        <v>208</v>
      </c>
      <c r="I189" s="5">
        <v>0</v>
      </c>
      <c r="J189" s="5">
        <v>0</v>
      </c>
      <c r="K189" s="5">
        <v>0</v>
      </c>
      <c r="L189" s="5">
        <v>0</v>
      </c>
      <c r="M189" s="5">
        <v>-8000000000</v>
      </c>
      <c r="N189" s="5">
        <v>-5000000000</v>
      </c>
      <c r="O189" s="5">
        <v>1000000000</v>
      </c>
      <c r="P189" s="5">
        <v>-27000000000</v>
      </c>
      <c r="Q189" s="5">
        <v>-1000000000</v>
      </c>
    </row>
    <row r="190" spans="3:17" ht="15.5" x14ac:dyDescent="0.35">
      <c r="C190" t="s">
        <v>15</v>
      </c>
      <c r="I190" s="5">
        <v>0</v>
      </c>
      <c r="J190" s="5">
        <v>2000000000</v>
      </c>
      <c r="K190" s="5">
        <v>6000000000</v>
      </c>
      <c r="L190" s="5">
        <v>-5000000000</v>
      </c>
      <c r="M190" s="5">
        <v>1000000000</v>
      </c>
      <c r="N190" s="5">
        <v>-5000000000</v>
      </c>
      <c r="O190" s="5">
        <v>1000000000</v>
      </c>
      <c r="P190" s="5">
        <v>-35000000000</v>
      </c>
      <c r="Q190" s="5">
        <v>-1000000000</v>
      </c>
    </row>
    <row r="191" spans="3:17" ht="15.5" x14ac:dyDescent="0.35">
      <c r="C191" t="s">
        <v>17</v>
      </c>
      <c r="I191" s="6">
        <v>-0.18</v>
      </c>
      <c r="J191" s="6">
        <v>1.52</v>
      </c>
      <c r="K191" s="6">
        <v>3.92</v>
      </c>
      <c r="L191" s="6">
        <v>-3.24</v>
      </c>
      <c r="M191" s="6">
        <v>0.74</v>
      </c>
      <c r="N191" s="6">
        <v>-3.37</v>
      </c>
      <c r="O191" s="6">
        <v>2.89</v>
      </c>
      <c r="P191" s="6">
        <v>-202.05</v>
      </c>
      <c r="Q191" s="6">
        <v>-11351.34</v>
      </c>
    </row>
  </sheetData>
  <pageMargins left="0.7" right="0.7" top="0.75" bottom="0.75" header="0.3" footer="0.3"/>
  <ignoredErrors>
    <ignoredError sqref="A1:Q192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2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683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684</v>
      </c>
      <c r="D2" s="2" vm="154">
        <f ca="1">IFERROR(_xlfn.STOCKHISTORY("XIDX:" &amp; $C$1, D3, , 0, 0, 1), "Libur")</f>
        <v>141</v>
      </c>
      <c r="E2" s="2" vm="155">
        <f ca="1">IFERROR(_xlfn.STOCKHISTORY("XIDX:" &amp; $C$1, E3, , 0, 0, 1), "Libur")</f>
        <v>152</v>
      </c>
      <c r="H2" s="2" vm="155">
        <f ca="1">IFERROR(INDEX(D2:G2,COUNT(D2:G2)),"")</f>
        <v>152</v>
      </c>
      <c r="I2" s="2" vm="156">
        <f t="shared" ref="I2:Q2" ca="1" si="0">IFERROR(_xlfn.STOCKHISTORY("XIDX:" &amp; $C$1, I1, , 0, 0, 1), "Libur")</f>
        <v>408</v>
      </c>
      <c r="J2" s="2" vm="157">
        <f t="shared" ca="1" si="0"/>
        <v>106</v>
      </c>
      <c r="K2" s="2" vm="158">
        <f t="shared" ca="1" si="0"/>
        <v>63</v>
      </c>
      <c r="L2" s="2" vm="159">
        <f t="shared" ca="1" si="0"/>
        <v>142</v>
      </c>
      <c r="M2" s="2" vm="160">
        <f t="shared" ca="1" si="0"/>
        <v>175</v>
      </c>
      <c r="N2" s="2" vm="161">
        <f t="shared" ca="1" si="0"/>
        <v>87</v>
      </c>
      <c r="O2" s="2" vm="162">
        <f t="shared" ca="1" si="0"/>
        <v>115</v>
      </c>
      <c r="P2" s="2" vm="163">
        <f t="shared" ca="1" si="0"/>
        <v>398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41247541270</v>
      </c>
      <c r="E4" s="2">
        <f>IFERROR(INDEX(E51:E500,MATCH($C$4,$C$51:$C$500,0)),"")</f>
        <v>42367488872</v>
      </c>
      <c r="H4" s="2">
        <f>IFERROR(SUM(D4:G4)*(4/MAX(1,COUNT(D4:G4))),"")</f>
        <v>167230060284</v>
      </c>
      <c r="I4" s="2">
        <f t="shared" ref="I4:Q4" si="1">IFERROR(INDEX(I51:I500,MATCH($C$4,$C$51:$C$500,0)),"")</f>
        <v>144913871109</v>
      </c>
      <c r="J4" s="2">
        <f t="shared" si="1"/>
        <v>116606725325</v>
      </c>
      <c r="K4" s="2">
        <f t="shared" si="1"/>
        <v>89267448894</v>
      </c>
      <c r="L4" s="2">
        <f t="shared" si="1"/>
        <v>36275071414</v>
      </c>
      <c r="M4" s="2">
        <f t="shared" si="1"/>
        <v>78583444574</v>
      </c>
      <c r="N4" s="2">
        <f t="shared" si="1"/>
        <v>147796205929</v>
      </c>
      <c r="O4" s="2">
        <f t="shared" si="1"/>
        <v>121816983447</v>
      </c>
      <c r="P4" s="2">
        <f t="shared" si="1"/>
        <v>213260534095</v>
      </c>
      <c r="Q4" s="2">
        <f t="shared" si="1"/>
        <v>246500807737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6771069382</v>
      </c>
      <c r="E5" s="2">
        <f>IFERROR(INDEX(E51:E500,MATCH($C$5,$C$51:$C$500,0)),"")</f>
        <v>6472424290</v>
      </c>
      <c r="H5" s="2">
        <f>IFERROR(SUM(D5:G5)*(4/MAX(1,COUNT(D5:G5))),"")</f>
        <v>26486987344</v>
      </c>
      <c r="I5" s="2">
        <f t="shared" ref="I5:Q5" si="2">IFERROR(INDEX(I51:I500,MATCH($C$5,$C$51:$C$500,0)),"")</f>
        <v>18258960002</v>
      </c>
      <c r="J5" s="2">
        <f t="shared" si="2"/>
        <v>9079344351</v>
      </c>
      <c r="K5" s="2">
        <f t="shared" si="2"/>
        <v>3044172961</v>
      </c>
      <c r="L5" s="2">
        <f t="shared" si="2"/>
        <v>-19699724781</v>
      </c>
      <c r="M5" s="2">
        <f t="shared" si="2"/>
        <v>1595947221</v>
      </c>
      <c r="N5" s="2">
        <f t="shared" si="2"/>
        <v>65649232829</v>
      </c>
      <c r="O5" s="2">
        <f t="shared" si="2"/>
        <v>31486776057</v>
      </c>
      <c r="P5" s="2">
        <f t="shared" si="2"/>
        <v>88295451325</v>
      </c>
      <c r="Q5" s="2">
        <f t="shared" si="2"/>
        <v>105081579375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898195533344</v>
      </c>
      <c r="E6" s="2">
        <f>IFERROR(INDEX(E51:E500,MATCH($C$6,$C$51:$C$500,0)),"")</f>
        <v>891421956918</v>
      </c>
      <c r="H6" s="2">
        <f>IFERROR(INDEX(D6:G6,COUNT(D6:G6)),"")</f>
        <v>891421956918</v>
      </c>
      <c r="I6" s="2">
        <f t="shared" ref="I6:Q6" si="3">IFERROR(INDEX(I51:I500,MATCH($C$6,$C$51:$C$500,0)),"")</f>
        <v>884947821119</v>
      </c>
      <c r="J6" s="2">
        <f t="shared" si="3"/>
        <v>866688197233</v>
      </c>
      <c r="K6" s="2">
        <f t="shared" si="3"/>
        <v>857600647728</v>
      </c>
      <c r="L6" s="2">
        <f t="shared" si="3"/>
        <v>854639803984</v>
      </c>
      <c r="M6" s="2">
        <f t="shared" si="3"/>
        <v>874339528765</v>
      </c>
      <c r="N6" s="2">
        <f t="shared" si="3"/>
        <v>872367513394</v>
      </c>
      <c r="O6" s="2">
        <f t="shared" si="3"/>
        <v>806718176915</v>
      </c>
      <c r="P6" s="2">
        <f t="shared" si="3"/>
        <v>774829227758</v>
      </c>
      <c r="Q6" s="2">
        <f t="shared" si="3"/>
        <v>238132104343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5.41</v>
      </c>
      <c r="E7" s="3">
        <f>IFERROR(INDEX(E51:E500,MATCH($C$7,$C$51:$C$500,0))/1000000000,"")</f>
        <v>5.41</v>
      </c>
      <c r="H7" s="3">
        <f>IFERROR(INDEX(D7:G7,COUNT(D7:G7)),"")</f>
        <v>5.41</v>
      </c>
      <c r="I7" s="3">
        <f t="shared" ref="I7:Q7" si="4">IFERROR(INDEX(I51:I500,MATCH($C$7,$C$51:$C$500,0))/1000000000,"")</f>
        <v>5.41</v>
      </c>
      <c r="J7" s="3">
        <f t="shared" si="4"/>
        <v>5.41</v>
      </c>
      <c r="K7" s="3">
        <f t="shared" si="4"/>
        <v>5.41</v>
      </c>
      <c r="L7" s="3">
        <f t="shared" si="4"/>
        <v>5.41</v>
      </c>
      <c r="M7" s="3">
        <f t="shared" si="4"/>
        <v>5.41</v>
      </c>
      <c r="N7" s="3">
        <f t="shared" si="4"/>
        <v>5.4</v>
      </c>
      <c r="O7" s="3">
        <f t="shared" si="4"/>
        <v>5.4</v>
      </c>
      <c r="P7" s="3">
        <f t="shared" si="4"/>
        <v>5.4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10000000000</v>
      </c>
      <c r="E8" s="2">
        <f>IFERROR(INDEX(E51:E500,MATCH("Free cash flow (Quarter)",$C$51:$C$500,0)),"")</f>
        <v>-14000000000</v>
      </c>
      <c r="H8" s="2">
        <f>IFERROR(INDEX(D8:G8,COUNT(D8:G8)),"")</f>
        <v>-14000000000</v>
      </c>
      <c r="I8" s="2">
        <f t="shared" ref="I8:Q8" si="5">IFERROR(INDEX(I51:I500,MATCH($C$8,$C$51:$C$500,0)),"")</f>
        <v>-48000000000</v>
      </c>
      <c r="J8" s="2">
        <f t="shared" si="5"/>
        <v>-14000000000</v>
      </c>
      <c r="K8" s="2">
        <f t="shared" si="5"/>
        <v>-5000000000</v>
      </c>
      <c r="L8" s="2">
        <f t="shared" si="5"/>
        <v>-1000000000</v>
      </c>
      <c r="M8" s="2">
        <f t="shared" si="5"/>
        <v>10000000000</v>
      </c>
      <c r="N8" s="2">
        <f t="shared" si="5"/>
        <v>-3000000000</v>
      </c>
      <c r="O8" s="2">
        <f t="shared" si="5"/>
        <v>-15000000000</v>
      </c>
      <c r="P8" s="2">
        <f t="shared" si="5"/>
        <v>-316000000000</v>
      </c>
      <c r="Q8" s="2">
        <f t="shared" si="5"/>
        <v>47000000000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1.8</v>
      </c>
      <c r="E9" s="3">
        <f>IFERROR(INDEX(E51:E500,MATCH("Free cash flow per share (Quarter)",$C$51:$C$500,0)),"")</f>
        <v>-2.58</v>
      </c>
      <c r="H9" s="3">
        <f>IFERROR(INDEX(D9:G9,COUNT(D9:G9)),"")</f>
        <v>-2.58</v>
      </c>
      <c r="I9" s="3">
        <f t="shared" ref="I9:Q9" si="6">IFERROR(INDEX(I51:I500,MATCH($C$9,$C$51:$C$500,0)),"")</f>
        <v>-8.85</v>
      </c>
      <c r="J9" s="3">
        <f t="shared" si="6"/>
        <v>-2.67</v>
      </c>
      <c r="K9" s="3">
        <f t="shared" si="6"/>
        <v>-0.85</v>
      </c>
      <c r="L9" s="3">
        <f t="shared" si="6"/>
        <v>-0.1</v>
      </c>
      <c r="M9" s="3">
        <f t="shared" si="6"/>
        <v>1.93</v>
      </c>
      <c r="N9" s="3">
        <f t="shared" si="6"/>
        <v>-0.59</v>
      </c>
      <c r="O9" s="3">
        <f t="shared" si="6"/>
        <v>-2.82</v>
      </c>
      <c r="P9" s="3">
        <f t="shared" si="6"/>
        <v>-58.57</v>
      </c>
      <c r="Q9" s="3">
        <f t="shared" si="6"/>
        <v>35120.959999999999</v>
      </c>
    </row>
    <row r="10" spans="1:17" ht="15.5" x14ac:dyDescent="0.35">
      <c r="C10" t="s">
        <v>18</v>
      </c>
      <c r="D10" s="3">
        <f ca="1">IFERROR(IF(D9=0,"",D2/D9),"")</f>
        <v>78.333333333333329</v>
      </c>
      <c r="E10" s="3">
        <f ca="1">IFERROR(IF(E9=0,"",E2/E9),"")</f>
        <v>-58.914728682170541</v>
      </c>
      <c r="I10" s="3">
        <f t="shared" ref="I10:Q10" ca="1" si="7">IFERROR(IF(I9=0,"",I2/I9),"")</f>
        <v>-46.101694915254242</v>
      </c>
      <c r="J10" s="3">
        <f t="shared" ca="1" si="7"/>
        <v>-39.700374531835209</v>
      </c>
      <c r="K10" s="3">
        <f t="shared" ca="1" si="7"/>
        <v>-74.117647058823536</v>
      </c>
      <c r="L10" s="3">
        <f t="shared" ca="1" si="7"/>
        <v>-1420</v>
      </c>
      <c r="M10" s="3">
        <f t="shared" ca="1" si="7"/>
        <v>90.673575129533688</v>
      </c>
      <c r="N10" s="3">
        <f t="shared" ca="1" si="7"/>
        <v>-147.45762711864407</v>
      </c>
      <c r="O10" s="3">
        <f t="shared" ca="1" si="7"/>
        <v>-40.780141843971634</v>
      </c>
      <c r="P10" s="3">
        <f t="shared" ca="1" si="7"/>
        <v>-6.795287689943657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95457871129</v>
      </c>
      <c r="E11" s="2">
        <f>IFERROR(INDEX(E51:E500,MATCH($C$11,$C$51:$C$500,0)),"")</f>
        <v>80699272235</v>
      </c>
      <c r="H11" s="2">
        <f>IFERROR(INDEX(D11:G11,COUNT(D11:G11)),"")</f>
        <v>80699272235</v>
      </c>
      <c r="I11" s="2">
        <f t="shared" ref="I11:Q11" si="8">IFERROR(INDEX(I51:I500,MATCH($C$11,$C$51:$C$500,0)),"")</f>
        <v>75328261930</v>
      </c>
      <c r="J11" s="2">
        <f t="shared" si="8"/>
        <v>83780583069</v>
      </c>
      <c r="K11" s="2">
        <f t="shared" si="8"/>
        <v>33943149102</v>
      </c>
      <c r="L11" s="2">
        <f t="shared" si="8"/>
        <v>31843081158</v>
      </c>
      <c r="M11" s="2">
        <f t="shared" si="8"/>
        <v>32408723793</v>
      </c>
      <c r="N11" s="2">
        <f t="shared" si="8"/>
        <v>29118676928</v>
      </c>
      <c r="O11" s="2">
        <f t="shared" si="8"/>
        <v>32324480550</v>
      </c>
      <c r="P11" s="2">
        <f t="shared" si="8"/>
        <v>47144197324</v>
      </c>
      <c r="Q11" s="2">
        <f t="shared" si="8"/>
        <v>59679576030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39000000000</v>
      </c>
      <c r="E12" s="2">
        <f>IFERROR(INDEX(E51:E500,MATCH("Net Debt (Quarter)",$C$51:$C$500,0)),"")</f>
        <v>47000000000</v>
      </c>
      <c r="H12" s="2">
        <f>IFERROR(INDEX(D12:G12,COUNT(D12:G12)),"")</f>
        <v>47000000000</v>
      </c>
      <c r="I12" s="2">
        <f t="shared" ref="I12:Q12" si="9">IFERROR(INDEX(I51:I500,MATCH($C$12,$C$51:$C$500,0)),"")</f>
        <v>42000000000</v>
      </c>
      <c r="J12" s="2">
        <f t="shared" si="9"/>
        <v>-11000000000</v>
      </c>
      <c r="K12" s="2">
        <f t="shared" si="9"/>
        <v>-28000000000</v>
      </c>
      <c r="L12" s="2">
        <f t="shared" si="9"/>
        <v>-32000000000</v>
      </c>
      <c r="M12" s="2">
        <f t="shared" si="9"/>
        <v>-32000000000</v>
      </c>
      <c r="N12" s="2">
        <f t="shared" si="9"/>
        <v>-29000000000</v>
      </c>
      <c r="O12" s="2">
        <f t="shared" si="9"/>
        <v>-32000000000</v>
      </c>
      <c r="P12" s="2">
        <f t="shared" si="9"/>
        <v>-47000000000</v>
      </c>
      <c r="Q12" s="2">
        <f t="shared" si="9"/>
        <v>-60000000000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134000000000</v>
      </c>
      <c r="E13" s="2">
        <f>IFERROR(INDEX(E51:E500,MATCH("Total Debt (Quarter)",$C$51:$C$500,0)),"")</f>
        <v>128000000000</v>
      </c>
      <c r="H13" s="2">
        <f>IFERROR(INDEX(D13:G13,COUNT(D13:G13)),"")</f>
        <v>128000000000</v>
      </c>
      <c r="I13" s="2">
        <f t="shared" ref="I13:Q13" si="10">IFERROR(INDEX(I51:I500,MATCH($C$13,$C$51:$C$500,0)),"")</f>
        <v>118000000000</v>
      </c>
      <c r="J13" s="2">
        <f t="shared" si="10"/>
        <v>73000000000</v>
      </c>
      <c r="K13" s="2">
        <f t="shared" si="10"/>
        <v>6000000000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-71546565</v>
      </c>
      <c r="O14" s="2">
        <f t="shared" si="11"/>
        <v>-60085014</v>
      </c>
      <c r="P14" s="2">
        <f t="shared" si="11"/>
        <v>-57529411</v>
      </c>
      <c r="Q14" s="2">
        <f t="shared" si="11"/>
        <v>-22677480</v>
      </c>
    </row>
    <row r="15" spans="1:17" ht="15.5" x14ac:dyDescent="0.35">
      <c r="C15" t="s">
        <v>28</v>
      </c>
      <c r="D15" s="2">
        <f>IFERROR(INDEX(D51:D500,MATCH($C$15,$C$51:$C$500,0)),"")</f>
        <v>-21174000</v>
      </c>
      <c r="E15" s="2">
        <f>IFERROR(INDEX(E51:E500,MATCH($C$15,$C$51:$C$500,0)),"")</f>
        <v>-18776000</v>
      </c>
      <c r="H15" s="2">
        <f>IFERROR(SUM(D15:G15)*(4/MAX(1,COUNT(D15:G15))),"")</f>
        <v>-79900000</v>
      </c>
      <c r="I15" s="2">
        <f t="shared" ref="I15:Q15" si="12">IFERROR(INDEX(I51:I500,MATCH($C$15,$C$51:$C$500,0)),"")</f>
        <v>-113924000</v>
      </c>
      <c r="J15" s="2">
        <f t="shared" si="12"/>
        <v>-211905540</v>
      </c>
      <c r="K15" s="2">
        <f t="shared" si="12"/>
        <v>-625588700</v>
      </c>
      <c r="L15" s="2">
        <f t="shared" si="12"/>
        <v>-453952840</v>
      </c>
      <c r="M15" s="2">
        <f t="shared" si="12"/>
        <v>-180345220</v>
      </c>
      <c r="N15" s="2">
        <f t="shared" si="12"/>
        <v>-209822140</v>
      </c>
      <c r="O15" s="2">
        <f t="shared" si="12"/>
        <v>-152183250</v>
      </c>
      <c r="P15" s="2">
        <f t="shared" si="12"/>
        <v>-495143000</v>
      </c>
      <c r="Q15" s="2">
        <f t="shared" si="12"/>
        <v>-122328000</v>
      </c>
    </row>
    <row r="16" spans="1:17" ht="15.5" x14ac:dyDescent="0.35">
      <c r="C16" t="s">
        <v>29</v>
      </c>
      <c r="D16" s="2">
        <f>IFERROR(INDEX(D51:D500,MATCH($C$16,$C$51:$C$500,0)),"")</f>
        <v>6794750426</v>
      </c>
      <c r="E16" s="2">
        <f>IFERROR(INDEX(E51:E500,MATCH($C$16,$C$51:$C$500,0)),"")</f>
        <v>6492911799</v>
      </c>
      <c r="H16" s="2">
        <f>IFERROR(SUM(D16:G16)*(4/MAX(1,COUNT(D16:G16))),"")</f>
        <v>26575324450</v>
      </c>
      <c r="I16" s="2">
        <f t="shared" ref="I16:Q16" si="13">IFERROR(INDEX(I51:I500,MATCH($C$16,$C$51:$C$500,0)),"")</f>
        <v>18103473376</v>
      </c>
      <c r="J16" s="2">
        <f t="shared" si="13"/>
        <v>8538972243</v>
      </c>
      <c r="K16" s="2">
        <f t="shared" si="13"/>
        <v>2550345548</v>
      </c>
      <c r="L16" s="2">
        <f t="shared" si="13"/>
        <v>-20825422517</v>
      </c>
      <c r="M16" s="2">
        <f t="shared" si="13"/>
        <v>1442150553</v>
      </c>
      <c r="N16" s="2">
        <f t="shared" si="13"/>
        <v>65812343520</v>
      </c>
      <c r="O16" s="2">
        <f t="shared" si="13"/>
        <v>31855971233</v>
      </c>
      <c r="P16" s="2">
        <f t="shared" si="13"/>
        <v>88652021848</v>
      </c>
      <c r="Q16" s="2">
        <f t="shared" si="13"/>
        <v>105372137661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762810000000</v>
      </c>
      <c r="E20" s="2">
        <f ca="1">IFERROR(E21*E2,"")</f>
        <v>822320000000</v>
      </c>
      <c r="H20" s="2">
        <f t="shared" ref="H20:Q20" ca="1" si="14">IFERROR(H21*H2,"")</f>
        <v>822320000000</v>
      </c>
      <c r="I20" s="2">
        <f t="shared" ca="1" si="14"/>
        <v>2207280000000</v>
      </c>
      <c r="J20" s="2">
        <f t="shared" ca="1" si="14"/>
        <v>573460000000</v>
      </c>
      <c r="K20" s="2">
        <f t="shared" ca="1" si="14"/>
        <v>340830000000</v>
      </c>
      <c r="L20" s="2">
        <f t="shared" ca="1" si="14"/>
        <v>768220000000</v>
      </c>
      <c r="M20" s="2">
        <f t="shared" ca="1" si="14"/>
        <v>946750000000</v>
      </c>
      <c r="N20" s="2">
        <f t="shared" ca="1" si="14"/>
        <v>469800000000</v>
      </c>
      <c r="O20" s="2">
        <f t="shared" ca="1" si="14"/>
        <v>621000000000</v>
      </c>
      <c r="P20" s="2">
        <f t="shared" ca="1" si="14"/>
        <v>2149200000000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5410000000</v>
      </c>
      <c r="E21" s="2">
        <f>IFERROR(INDEX(E51:E500,MATCH($C$7,$C$51:$C$500,0)),"")</f>
        <v>5410000000</v>
      </c>
      <c r="H21" s="2">
        <f>IFERROR(INDEX(D21:G21,COUNT(D21:G21)),"")</f>
        <v>5410000000</v>
      </c>
      <c r="I21" s="2">
        <f t="shared" ref="I21:Q21" si="15">IFERROR(INDEX(I51:I500,MATCH($C$7,$C$51:$C$500,0)),"")</f>
        <v>5410000000</v>
      </c>
      <c r="J21" s="2">
        <f t="shared" si="15"/>
        <v>5410000000</v>
      </c>
      <c r="K21" s="2">
        <f t="shared" si="15"/>
        <v>5410000000</v>
      </c>
      <c r="L21" s="2">
        <f t="shared" si="15"/>
        <v>5410000000</v>
      </c>
      <c r="M21" s="2">
        <f t="shared" si="15"/>
        <v>5410000000</v>
      </c>
      <c r="N21" s="2">
        <f t="shared" si="15"/>
        <v>5400000000</v>
      </c>
      <c r="O21" s="2">
        <f t="shared" si="15"/>
        <v>5400000000</v>
      </c>
      <c r="P21" s="2">
        <f t="shared" si="15"/>
        <v>5400000000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0.7538524887550011</v>
      </c>
      <c r="E23" s="3">
        <f>IFERROR(E5/E6*100,"")</f>
        <v>0.72607862525371747</v>
      </c>
      <c r="H23" s="3">
        <f t="shared" ref="H23:Q23" si="16">IFERROR(H5/H6*100,"")</f>
        <v>2.971318704732834</v>
      </c>
      <c r="I23" s="3">
        <f t="shared" si="16"/>
        <v>2.063280971629704</v>
      </c>
      <c r="J23" s="3">
        <f t="shared" si="16"/>
        <v>1.0475906306312734</v>
      </c>
      <c r="K23" s="3">
        <f t="shared" si="16"/>
        <v>0.35496392978069458</v>
      </c>
      <c r="L23" s="3">
        <f t="shared" si="16"/>
        <v>-2.3050324463203689</v>
      </c>
      <c r="M23" s="3">
        <f t="shared" si="16"/>
        <v>0.18253174750708881</v>
      </c>
      <c r="N23" s="3">
        <f t="shared" si="16"/>
        <v>7.5254100847460013</v>
      </c>
      <c r="O23" s="3">
        <f t="shared" si="16"/>
        <v>3.9030701127139236</v>
      </c>
      <c r="P23" s="3">
        <f t="shared" si="16"/>
        <v>11.395472468234903</v>
      </c>
      <c r="Q23" s="3">
        <f t="shared" si="16"/>
        <v>44.127430723764533</v>
      </c>
    </row>
    <row r="24" spans="1:17" ht="15.5" x14ac:dyDescent="0.35">
      <c r="C24" t="s">
        <v>47</v>
      </c>
      <c r="D24" s="4">
        <f>IFERROR(_xlfn.RRI(5,I23,D23),"")</f>
        <v>-0.18239111937245645</v>
      </c>
      <c r="E24" s="4">
        <f>IFERROR(_xlfn.RRI(5,J23,E23),"")</f>
        <v>-7.0694710156575358E-2</v>
      </c>
      <c r="H24" s="4">
        <f t="shared" ref="H24:Q24" si="17">IFERROR(_xlfn.RRI(5,M23,H23),"")</f>
        <v>0.74711770598873528</v>
      </c>
      <c r="I24" s="4">
        <f t="shared" si="17"/>
        <v>-0.22802072640986326</v>
      </c>
      <c r="J24" s="4">
        <f t="shared" si="17"/>
        <v>-0.23129970001354272</v>
      </c>
      <c r="K24" s="4">
        <f t="shared" si="17"/>
        <v>-0.5003218286544866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3.33</v>
      </c>
      <c r="J25" s="3">
        <f t="shared" si="18"/>
        <v>1.54</v>
      </c>
      <c r="K25" s="3">
        <f t="shared" si="18"/>
        <v>0.37</v>
      </c>
      <c r="L25" s="3">
        <f t="shared" si="18"/>
        <v>-3.94</v>
      </c>
      <c r="M25" s="3">
        <f t="shared" si="18"/>
        <v>0.23</v>
      </c>
      <c r="N25" s="3">
        <f t="shared" si="18"/>
        <v>12.14</v>
      </c>
      <c r="O25" s="3">
        <f t="shared" si="18"/>
        <v>5.87</v>
      </c>
      <c r="P25" s="3">
        <f t="shared" si="18"/>
        <v>16.329999999999998</v>
      </c>
      <c r="Q25" s="3">
        <f t="shared" si="18"/>
        <v>79135.199999999997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-0.22795056522727664</v>
      </c>
      <c r="J26" s="4">
        <f t="shared" si="19"/>
        <v>-0.23479724685660408</v>
      </c>
      <c r="K26" s="4">
        <f t="shared" si="19"/>
        <v>-0.53114008134930479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7.6243144676524954</v>
      </c>
      <c r="E27" s="3">
        <f>IFERROR(E4/E21,"")</f>
        <v>7.8313288118299447</v>
      </c>
      <c r="H27" s="3">
        <f t="shared" ref="H27:Q27" si="20">IFERROR(H4/H21,"")</f>
        <v>30.911286558964878</v>
      </c>
      <c r="I27" s="3">
        <f t="shared" si="20"/>
        <v>26.786297802033271</v>
      </c>
      <c r="J27" s="3">
        <f t="shared" si="20"/>
        <v>21.553923350277266</v>
      </c>
      <c r="K27" s="3">
        <f t="shared" si="20"/>
        <v>16.500452660628465</v>
      </c>
      <c r="L27" s="3">
        <f t="shared" si="20"/>
        <v>6.705188801109057</v>
      </c>
      <c r="M27" s="3">
        <f t="shared" si="20"/>
        <v>14.525590494269871</v>
      </c>
      <c r="N27" s="3">
        <f t="shared" si="20"/>
        <v>27.369667764629629</v>
      </c>
      <c r="O27" s="3">
        <f t="shared" si="20"/>
        <v>22.558700638333335</v>
      </c>
      <c r="P27" s="3">
        <f t="shared" si="20"/>
        <v>39.492691499074077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-0.22221847748582224</v>
      </c>
      <c r="E28" s="4">
        <f>IFERROR(_xlfn.RRI(5,J27,E27),"")</f>
        <v>-0.18330137393886836</v>
      </c>
      <c r="H28" s="4">
        <f t="shared" ref="H28:Q28" si="21">IFERROR(_xlfn.RRI(5,M27,H27),"")</f>
        <v>0.16304537062577729</v>
      </c>
      <c r="I28" s="4">
        <f t="shared" si="21"/>
        <v>-4.29971037916832E-3</v>
      </c>
      <c r="J28" s="4">
        <f t="shared" si="21"/>
        <v>-9.0712003749273684E-3</v>
      </c>
      <c r="K28" s="4">
        <f t="shared" si="21"/>
        <v>-0.16016141219807523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1.1623376623376622</v>
      </c>
      <c r="J29" s="4">
        <f t="shared" si="22"/>
        <v>3.1621621621621618</v>
      </c>
      <c r="K29" s="4">
        <f t="shared" si="22"/>
        <v>-1.0939086294416243</v>
      </c>
      <c r="L29" s="4">
        <f t="shared" si="22"/>
        <v>-18.130434782608695</v>
      </c>
      <c r="M29" s="4">
        <f t="shared" si="22"/>
        <v>-0.98105436573311366</v>
      </c>
      <c r="N29" s="4">
        <f t="shared" si="22"/>
        <v>1.0681431005110733</v>
      </c>
      <c r="O29" s="4">
        <f t="shared" si="22"/>
        <v>-0.64053888548683391</v>
      </c>
      <c r="P29" s="4">
        <f t="shared" si="22"/>
        <v>-0.99979364429482709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0.15399622551118247</v>
      </c>
      <c r="I30" s="4">
        <f t="shared" si="23"/>
        <v>0.24275740275789265</v>
      </c>
      <c r="J30" s="4">
        <f t="shared" si="23"/>
        <v>0.30626254888793614</v>
      </c>
      <c r="K30" s="4">
        <f t="shared" si="23"/>
        <v>1.4608483295651935</v>
      </c>
      <c r="L30" s="4">
        <f t="shared" si="23"/>
        <v>-0.53838786769087599</v>
      </c>
      <c r="M30" s="4">
        <f t="shared" si="23"/>
        <v>-0.46928144619126205</v>
      </c>
      <c r="N30" s="4">
        <f t="shared" si="23"/>
        <v>0.21326437206765178</v>
      </c>
      <c r="O30" s="4">
        <f t="shared" si="23"/>
        <v>-0.42878796602499902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166.18</v>
      </c>
      <c r="E32" s="3">
        <f>IFERROR(INDEX(E51:E500,MATCH($A$32,$C$51:$C$500,0)),"")</f>
        <v>164.93</v>
      </c>
      <c r="H32" s="3">
        <f>IFERROR(INDEX(D32:G32,COUNT(D32:G32)),"")</f>
        <v>164.93</v>
      </c>
      <c r="I32" s="3">
        <f t="shared" ref="I32:Q32" si="24">IFERROR(INDEX(I51:I500,MATCH($C$32,$C$51:$C$500,0)),"")</f>
        <v>163.72999999999999</v>
      </c>
      <c r="J32" s="3">
        <f t="shared" si="24"/>
        <v>160.36000000000001</v>
      </c>
      <c r="K32" s="3">
        <f t="shared" si="24"/>
        <v>158.68</v>
      </c>
      <c r="L32" s="3">
        <f t="shared" si="24"/>
        <v>158.11000000000001</v>
      </c>
      <c r="M32" s="3">
        <f t="shared" si="24"/>
        <v>161.76</v>
      </c>
      <c r="N32" s="3">
        <f t="shared" si="24"/>
        <v>161.47</v>
      </c>
      <c r="O32" s="3">
        <f t="shared" si="24"/>
        <v>149.32</v>
      </c>
      <c r="P32" s="3">
        <f t="shared" si="24"/>
        <v>143.49</v>
      </c>
      <c r="Q32" s="3">
        <f t="shared" si="24"/>
        <v>179041.06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0.91</v>
      </c>
      <c r="E33" s="3">
        <f>IFERROR(INDEX(E51:E500,MATCH($A$33,$C$51:$C$500,0)),"")</f>
        <v>0.85</v>
      </c>
      <c r="H33" s="3">
        <f>IFERROR(INDEX(D33:G33,COUNT(D33:G33)),"")</f>
        <v>0.85</v>
      </c>
      <c r="I33" s="3">
        <f t="shared" ref="I33:Q33" si="25">IFERROR(INDEX(I51:I500,MATCH($C$33,$C$51:$C$500,0)),"")</f>
        <v>2.4900000000000002</v>
      </c>
      <c r="J33" s="3">
        <f t="shared" si="25"/>
        <v>0.66</v>
      </c>
      <c r="K33" s="3">
        <f t="shared" si="25"/>
        <v>0.4</v>
      </c>
      <c r="L33" s="3">
        <f t="shared" si="25"/>
        <v>0.9</v>
      </c>
      <c r="M33" s="3">
        <f t="shared" si="25"/>
        <v>1.08</v>
      </c>
      <c r="N33" s="3">
        <f t="shared" si="25"/>
        <v>0.54</v>
      </c>
      <c r="O33" s="3">
        <f t="shared" si="25"/>
        <v>0.77</v>
      </c>
      <c r="P33" s="3">
        <f t="shared" si="25"/>
        <v>2.77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121.6</v>
      </c>
      <c r="E34" s="3">
        <f>IFERROR(INDEX(E51:E500,MATCH($A$34,$C$51:$C$500,0)),"")</f>
        <v>117.5</v>
      </c>
      <c r="H34" s="3">
        <f>IFERROR(INDEX(D34:G34,COUNT(D34:G34)),"")</f>
        <v>117.5</v>
      </c>
      <c r="I34" s="3">
        <f t="shared" ref="I34:Q34" si="26">IFERROR(INDEX(I51:I500,MATCH($C$34,$C$51:$C$500,0)),"")</f>
        <v>122.52</v>
      </c>
      <c r="J34" s="3">
        <f t="shared" si="26"/>
        <v>68.83</v>
      </c>
      <c r="K34" s="3">
        <f t="shared" si="26"/>
        <v>170.27</v>
      </c>
      <c r="L34" s="3">
        <f t="shared" si="26"/>
        <v>-36.04</v>
      </c>
      <c r="M34" s="3">
        <f t="shared" si="26"/>
        <v>760.87</v>
      </c>
      <c r="N34" s="3">
        <f t="shared" si="26"/>
        <v>7.17</v>
      </c>
      <c r="O34" s="3">
        <f t="shared" si="26"/>
        <v>19.59</v>
      </c>
      <c r="P34" s="3">
        <f t="shared" si="26"/>
        <v>24.37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19.920000000000002</v>
      </c>
      <c r="E35" s="3">
        <f>IFERROR(INDEX(E51:E500,MATCH($A$35,$C$51:$C$500,0)),"")</f>
        <v>17.989999999999998</v>
      </c>
      <c r="H35" s="3">
        <f>IFERROR(INDEX(D35:G35,COUNT(D35:G35)),"")</f>
        <v>17.989999999999998</v>
      </c>
      <c r="I35" s="3">
        <f t="shared" ref="I35:Q35" si="27">IFERROR(INDEX(I51:I500,MATCH($C$35,$C$51:$C$500,0)),"")</f>
        <v>15.22</v>
      </c>
      <c r="J35" s="3">
        <f t="shared" si="27"/>
        <v>4.91</v>
      </c>
      <c r="K35" s="3">
        <f t="shared" si="27"/>
        <v>3.81</v>
      </c>
      <c r="L35" s="3">
        <f t="shared" si="27"/>
        <v>21.16</v>
      </c>
      <c r="M35" s="3">
        <f t="shared" si="27"/>
        <v>12.04</v>
      </c>
      <c r="N35" s="3">
        <f t="shared" si="27"/>
        <v>3.18</v>
      </c>
      <c r="O35" s="3">
        <f t="shared" si="27"/>
        <v>5.0999999999999996</v>
      </c>
      <c r="P35" s="3">
        <f t="shared" si="27"/>
        <v>10.08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41247541270</v>
      </c>
      <c r="E51" s="5">
        <v>42367488872</v>
      </c>
      <c r="F51" s="5">
        <v>40155298866</v>
      </c>
      <c r="G51" s="5">
        <v>33115851866</v>
      </c>
      <c r="I51" s="5">
        <v>144913871109</v>
      </c>
      <c r="J51" s="5">
        <v>116606725325</v>
      </c>
      <c r="K51" s="5">
        <v>89267448894</v>
      </c>
      <c r="L51" s="5">
        <v>36275071414</v>
      </c>
      <c r="M51" s="5">
        <v>78583444574</v>
      </c>
      <c r="N51" s="5">
        <v>147796205929</v>
      </c>
      <c r="O51" s="5">
        <v>121816983447</v>
      </c>
      <c r="P51" s="5">
        <v>213260534095</v>
      </c>
      <c r="Q51" s="5">
        <v>246500807737</v>
      </c>
    </row>
    <row r="52" spans="2:17" ht="15.5" x14ac:dyDescent="0.35">
      <c r="C52" t="s">
        <v>211</v>
      </c>
      <c r="D52" s="5">
        <v>-17393655760</v>
      </c>
      <c r="E52" s="5">
        <v>-17542145071</v>
      </c>
      <c r="F52" s="5">
        <v>-17181241341</v>
      </c>
      <c r="G52" s="5">
        <v>-13708339894</v>
      </c>
      <c r="I52" s="5">
        <v>-63103168363</v>
      </c>
      <c r="J52" s="5">
        <v>-51864818263</v>
      </c>
      <c r="K52" s="5">
        <v>-39945552037</v>
      </c>
      <c r="L52" s="5">
        <v>-16680960082</v>
      </c>
      <c r="M52" s="5">
        <v>-32198603255</v>
      </c>
      <c r="N52" s="5">
        <v>-43431771037</v>
      </c>
      <c r="O52" s="5">
        <v>-46701191320</v>
      </c>
      <c r="P52" s="5">
        <v>-81113786339</v>
      </c>
      <c r="Q52" s="5">
        <v>-93357980913</v>
      </c>
    </row>
    <row r="53" spans="2:17" ht="15.5" x14ac:dyDescent="0.35">
      <c r="C53" t="s">
        <v>212</v>
      </c>
      <c r="D53" s="5">
        <v>23853885510</v>
      </c>
      <c r="E53" s="5">
        <v>24825343801</v>
      </c>
      <c r="F53" s="5">
        <v>22974057525</v>
      </c>
      <c r="G53" s="5">
        <v>19407511972</v>
      </c>
      <c r="I53" s="5">
        <v>81810702746</v>
      </c>
      <c r="J53" s="5">
        <v>64741907062</v>
      </c>
      <c r="K53" s="5">
        <v>49321896857</v>
      </c>
      <c r="L53" s="5">
        <v>19594111332</v>
      </c>
      <c r="M53" s="5">
        <v>46384841319</v>
      </c>
      <c r="N53" s="5">
        <v>104364434892</v>
      </c>
      <c r="O53" s="5">
        <v>75115792127</v>
      </c>
      <c r="P53" s="5">
        <v>132146747756</v>
      </c>
      <c r="Q53" s="5">
        <v>153142826824</v>
      </c>
    </row>
    <row r="54" spans="2:17" ht="15.5" x14ac:dyDescent="0.35">
      <c r="C54" t="s">
        <v>82</v>
      </c>
      <c r="D54" s="5">
        <v>-16688945585</v>
      </c>
      <c r="E54" s="5">
        <v>-17916547528</v>
      </c>
      <c r="F54" s="5">
        <v>-16468225492</v>
      </c>
      <c r="G54" s="5">
        <v>-15242266496</v>
      </c>
      <c r="I54" s="5">
        <v>-62701929981</v>
      </c>
      <c r="J54" s="5">
        <v>-55573645960</v>
      </c>
      <c r="K54" s="5">
        <v>-49100893286</v>
      </c>
      <c r="L54" s="5">
        <v>-43164296776</v>
      </c>
      <c r="M54" s="5">
        <v>-45471815490</v>
      </c>
      <c r="N54" s="5">
        <v>-38422328123</v>
      </c>
      <c r="O54" s="5">
        <v>-42526997329</v>
      </c>
      <c r="P54" s="5">
        <v>-41853921051</v>
      </c>
      <c r="Q54" s="5">
        <v>-41876278866</v>
      </c>
    </row>
    <row r="55" spans="2:17" ht="15.5" x14ac:dyDescent="0.35">
      <c r="C55" t="s">
        <v>284</v>
      </c>
      <c r="D55" s="5">
        <v>-6961129984</v>
      </c>
      <c r="E55" s="5">
        <v>-6175924052</v>
      </c>
      <c r="F55" s="5">
        <v>-5788662402</v>
      </c>
      <c r="G55" s="5">
        <v>-5629205646</v>
      </c>
      <c r="I55" s="5">
        <v>-22000008844</v>
      </c>
      <c r="J55" s="5">
        <v>-20002143526</v>
      </c>
      <c r="K55" s="5">
        <v>-15312718452</v>
      </c>
      <c r="L55" s="5">
        <v>-11835002819</v>
      </c>
      <c r="M55" s="5">
        <v>-13780989976</v>
      </c>
      <c r="N55" s="5">
        <v>-10695424749</v>
      </c>
      <c r="O55" s="5">
        <v>-12726577414</v>
      </c>
      <c r="P55" s="5">
        <v>-14492385342</v>
      </c>
      <c r="Q55" s="5">
        <v>-16730883964</v>
      </c>
    </row>
    <row r="56" spans="2:17" ht="15.5" x14ac:dyDescent="0.35">
      <c r="C56" t="s">
        <v>213</v>
      </c>
      <c r="D56" s="5">
        <v>-9727815601</v>
      </c>
      <c r="E56" s="5">
        <v>-11740623476</v>
      </c>
      <c r="F56" s="5">
        <v>-10679563090</v>
      </c>
      <c r="G56" s="5">
        <v>-9613060850</v>
      </c>
      <c r="I56" s="5">
        <v>-40701921137</v>
      </c>
      <c r="J56" s="5">
        <v>-35571502434</v>
      </c>
      <c r="K56" s="5">
        <v>-33788174834</v>
      </c>
      <c r="L56" s="5">
        <v>-31329293957</v>
      </c>
      <c r="M56" s="5">
        <v>-31690825514</v>
      </c>
      <c r="N56" s="5">
        <v>-27726903374</v>
      </c>
      <c r="O56" s="5">
        <v>-29800419915</v>
      </c>
      <c r="P56" s="5">
        <v>-27361535709</v>
      </c>
      <c r="Q56" s="5">
        <v>-25145394902</v>
      </c>
    </row>
    <row r="57" spans="2:17" ht="15.5" x14ac:dyDescent="0.35">
      <c r="C57" t="s">
        <v>89</v>
      </c>
      <c r="D57" s="5">
        <v>7164939925</v>
      </c>
      <c r="E57" s="5">
        <v>6908796273</v>
      </c>
      <c r="F57" s="5">
        <v>6505832033</v>
      </c>
      <c r="G57" s="5">
        <v>4165245476</v>
      </c>
      <c r="I57" s="5">
        <v>19108772765</v>
      </c>
      <c r="J57" s="5">
        <v>9168261102</v>
      </c>
      <c r="K57" s="5">
        <v>221003571</v>
      </c>
      <c r="L57" s="5">
        <v>-23570185444</v>
      </c>
      <c r="M57" s="5">
        <v>913025829</v>
      </c>
      <c r="N57" s="5">
        <v>65942106769</v>
      </c>
      <c r="O57" s="5">
        <v>32588794798</v>
      </c>
      <c r="P57" s="5">
        <v>90292826705</v>
      </c>
      <c r="Q57" s="5">
        <v>111266547958</v>
      </c>
    </row>
    <row r="58" spans="2:17" ht="15.5" x14ac:dyDescent="0.35">
      <c r="C58" t="s">
        <v>90</v>
      </c>
      <c r="D58" s="5">
        <v>-370189499</v>
      </c>
      <c r="E58" s="5">
        <v>-415884474</v>
      </c>
      <c r="F58" s="5">
        <v>-409901175</v>
      </c>
      <c r="G58" s="5">
        <v>4281071</v>
      </c>
      <c r="I58" s="5">
        <v>-1005299389</v>
      </c>
      <c r="J58" s="5">
        <v>-629288859</v>
      </c>
      <c r="K58" s="5">
        <v>2329341977</v>
      </c>
      <c r="L58" s="5">
        <v>2744762927</v>
      </c>
      <c r="M58" s="5">
        <v>529124724</v>
      </c>
      <c r="N58" s="5">
        <v>-129763249</v>
      </c>
      <c r="O58" s="5">
        <v>-732823565</v>
      </c>
      <c r="P58" s="5">
        <v>-1640804857</v>
      </c>
      <c r="Q58" s="5">
        <v>-5894410297</v>
      </c>
    </row>
    <row r="59" spans="2:17" ht="15.5" x14ac:dyDescent="0.35">
      <c r="C59" t="s">
        <v>215</v>
      </c>
      <c r="D59" s="5">
        <v>631336600</v>
      </c>
      <c r="E59" s="5">
        <v>627284420</v>
      </c>
      <c r="F59" s="5">
        <v>514563180</v>
      </c>
      <c r="G59" s="5">
        <v>622508786</v>
      </c>
      <c r="I59" s="5">
        <v>2319019532</v>
      </c>
      <c r="J59" s="5">
        <v>1606873536</v>
      </c>
      <c r="K59" s="5">
        <v>1780595648</v>
      </c>
      <c r="L59" s="5">
        <v>1476267246</v>
      </c>
      <c r="M59" s="5">
        <v>1783433404</v>
      </c>
      <c r="N59" s="5">
        <v>3064570560</v>
      </c>
      <c r="O59" s="5">
        <v>2177560679</v>
      </c>
      <c r="P59" s="5">
        <v>2539637192</v>
      </c>
      <c r="Q59" s="5">
        <v>2091527094</v>
      </c>
    </row>
    <row r="60" spans="2:17" ht="15.5" x14ac:dyDescent="0.35">
      <c r="C60" t="s">
        <v>27</v>
      </c>
      <c r="N60" s="5">
        <v>-71546565</v>
      </c>
      <c r="O60" s="5">
        <v>-60085014</v>
      </c>
      <c r="P60" s="5">
        <v>-57529411</v>
      </c>
      <c r="Q60" s="5">
        <v>-22677480</v>
      </c>
    </row>
    <row r="61" spans="2:17" ht="15.5" x14ac:dyDescent="0.35">
      <c r="C61" t="s">
        <v>88</v>
      </c>
      <c r="D61" s="5">
        <v>96242041</v>
      </c>
      <c r="E61" s="5">
        <v>85344582</v>
      </c>
      <c r="F61" s="5">
        <v>131216886</v>
      </c>
      <c r="G61" s="5">
        <v>278977503</v>
      </c>
      <c r="I61" s="5">
        <v>517834903</v>
      </c>
      <c r="J61" s="5">
        <v>983207976</v>
      </c>
      <c r="K61" s="5">
        <v>2905251722</v>
      </c>
      <c r="L61" s="5">
        <v>2256892525</v>
      </c>
      <c r="M61" s="5">
        <v>881787365</v>
      </c>
      <c r="N61" s="5">
        <v>978025277</v>
      </c>
      <c r="O61" s="5">
        <v>608766125</v>
      </c>
      <c r="P61" s="5">
        <v>1980643832</v>
      </c>
      <c r="Q61" s="5">
        <v>489312445</v>
      </c>
    </row>
    <row r="62" spans="2:17" ht="15.5" x14ac:dyDescent="0.35">
      <c r="C62" t="s">
        <v>685</v>
      </c>
      <c r="D62" s="5">
        <v>-97185899</v>
      </c>
      <c r="E62" s="5">
        <v>-96823570</v>
      </c>
      <c r="F62" s="5">
        <v>-82379055</v>
      </c>
      <c r="G62" s="5">
        <v>-93496450</v>
      </c>
      <c r="I62" s="5">
        <v>-330860908</v>
      </c>
      <c r="J62" s="5">
        <v>-431810328</v>
      </c>
      <c r="K62" s="5">
        <v>-201576659</v>
      </c>
      <c r="L62" s="5">
        <v>-202331600</v>
      </c>
      <c r="M62" s="5">
        <v>-238050427</v>
      </c>
      <c r="N62" s="5">
        <v>-482993644</v>
      </c>
      <c r="O62" s="5">
        <v>-350573723</v>
      </c>
      <c r="P62" s="5">
        <v>-421438963</v>
      </c>
      <c r="Q62" s="5">
        <v>-401237502</v>
      </c>
    </row>
    <row r="63" spans="2:17" ht="15.5" x14ac:dyDescent="0.35">
      <c r="C63" t="s">
        <v>368</v>
      </c>
      <c r="D63" s="5">
        <v>-1000582241</v>
      </c>
      <c r="E63" s="5">
        <v>-1031689906</v>
      </c>
      <c r="F63" s="5">
        <v>-973302186</v>
      </c>
      <c r="G63" s="5">
        <v>-803708768</v>
      </c>
      <c r="I63" s="5">
        <v>-3511292916</v>
      </c>
      <c r="J63" s="5">
        <v>-2787560043</v>
      </c>
      <c r="K63" s="5">
        <v>-2154928734</v>
      </c>
      <c r="L63" s="5">
        <v>-786065244</v>
      </c>
      <c r="M63" s="5">
        <v>-1898045618</v>
      </c>
      <c r="N63" s="5">
        <v>-3617818877</v>
      </c>
      <c r="O63" s="5">
        <v>-3108491632</v>
      </c>
      <c r="P63" s="5">
        <v>-5682117507</v>
      </c>
      <c r="Q63" s="5">
        <v>-8051334854</v>
      </c>
    </row>
    <row r="64" spans="2:17" ht="15.5" x14ac:dyDescent="0.35">
      <c r="C64" t="s">
        <v>81</v>
      </c>
      <c r="D64" s="5">
        <v>2507044</v>
      </c>
      <c r="E64" s="5">
        <v>1711509</v>
      </c>
      <c r="F64" s="5">
        <v>2216130</v>
      </c>
      <c r="G64" s="5">
        <v>983020</v>
      </c>
      <c r="I64" s="5">
        <v>663884</v>
      </c>
      <c r="J64" s="5">
        <v>9492681</v>
      </c>
      <c r="K64" s="5">
        <v>-83329217</v>
      </c>
    </row>
    <row r="65" spans="3:17" ht="15.5" x14ac:dyDescent="0.35">
      <c r="C65" t="s">
        <v>92</v>
      </c>
      <c r="D65" s="5">
        <v>-370189499</v>
      </c>
      <c r="E65" s="5">
        <v>-415884474</v>
      </c>
      <c r="F65" s="5">
        <v>-409901175</v>
      </c>
      <c r="G65" s="5">
        <v>4281071</v>
      </c>
      <c r="I65" s="5">
        <v>-1005299389</v>
      </c>
      <c r="J65" s="5">
        <v>-629288859</v>
      </c>
      <c r="K65" s="5">
        <v>2329341977</v>
      </c>
      <c r="L65" s="5">
        <v>2744762927</v>
      </c>
      <c r="M65" s="5">
        <v>529124724</v>
      </c>
      <c r="N65" s="5">
        <v>-129763249</v>
      </c>
      <c r="O65" s="5">
        <v>-732823565</v>
      </c>
      <c r="P65" s="5">
        <v>-1640804857</v>
      </c>
      <c r="Q65" s="5">
        <v>-5894410297</v>
      </c>
    </row>
    <row r="66" spans="3:17" ht="15.5" x14ac:dyDescent="0.35">
      <c r="C66" t="s">
        <v>29</v>
      </c>
      <c r="D66" s="5">
        <v>6794750426</v>
      </c>
      <c r="E66" s="5">
        <v>6492911799</v>
      </c>
      <c r="F66" s="5">
        <v>6095930858</v>
      </c>
      <c r="G66" s="5">
        <v>4169526547</v>
      </c>
      <c r="I66" s="5">
        <v>18103473376</v>
      </c>
      <c r="J66" s="5">
        <v>8538972243</v>
      </c>
      <c r="K66" s="5">
        <v>2550345548</v>
      </c>
      <c r="L66" s="5">
        <v>-20825422517</v>
      </c>
      <c r="M66" s="5">
        <v>1442150553</v>
      </c>
      <c r="N66" s="5">
        <v>65812343520</v>
      </c>
      <c r="O66" s="5">
        <v>31855971233</v>
      </c>
      <c r="P66" s="5">
        <v>88652021848</v>
      </c>
      <c r="Q66" s="5">
        <v>105372137661</v>
      </c>
    </row>
    <row r="67" spans="3:17" ht="15.5" x14ac:dyDescent="0.35">
      <c r="C67" t="s">
        <v>28</v>
      </c>
      <c r="D67" s="5">
        <v>-21174000</v>
      </c>
      <c r="E67" s="5">
        <v>-18776000</v>
      </c>
      <c r="F67" s="5">
        <v>-29059000</v>
      </c>
      <c r="G67" s="5">
        <v>-61184000</v>
      </c>
      <c r="I67" s="5">
        <v>-113924000</v>
      </c>
      <c r="J67" s="5">
        <v>-211905540</v>
      </c>
      <c r="K67" s="5">
        <v>-625588700</v>
      </c>
      <c r="L67" s="5">
        <v>-453952840</v>
      </c>
      <c r="M67" s="5">
        <v>-180345220</v>
      </c>
      <c r="N67" s="5">
        <v>-209822140</v>
      </c>
      <c r="O67" s="5">
        <v>-152183250</v>
      </c>
      <c r="P67" s="5">
        <v>-495143000</v>
      </c>
      <c r="Q67" s="5">
        <v>-122328000</v>
      </c>
    </row>
    <row r="68" spans="3:17" ht="15.5" x14ac:dyDescent="0.35">
      <c r="C68" t="s">
        <v>404</v>
      </c>
      <c r="D68" s="5">
        <v>-21174000</v>
      </c>
      <c r="E68" s="5">
        <v>-18776000</v>
      </c>
      <c r="F68" s="5">
        <v>-29059000</v>
      </c>
      <c r="G68" s="5">
        <v>-61184000</v>
      </c>
      <c r="I68" s="5">
        <v>-113924000</v>
      </c>
      <c r="J68" s="5">
        <v>-211905540</v>
      </c>
      <c r="K68" s="5">
        <v>-625588700</v>
      </c>
      <c r="L68" s="5">
        <v>-453952840</v>
      </c>
      <c r="M68" s="5">
        <v>-180345220</v>
      </c>
      <c r="N68" s="5">
        <v>-209822140</v>
      </c>
      <c r="O68" s="5">
        <v>-152183250</v>
      </c>
      <c r="P68" s="5">
        <v>-495143000</v>
      </c>
      <c r="Q68" s="5">
        <v>-122328000</v>
      </c>
    </row>
    <row r="69" spans="3:17" ht="15.5" x14ac:dyDescent="0.35">
      <c r="C69" t="s">
        <v>405</v>
      </c>
    </row>
    <row r="70" spans="3:17" ht="15.5" x14ac:dyDescent="0.35">
      <c r="C70" t="s">
        <v>406</v>
      </c>
      <c r="D70" s="5">
        <v>-21174000</v>
      </c>
      <c r="E70" s="5">
        <v>-18776000</v>
      </c>
      <c r="F70" s="5">
        <v>-29059000</v>
      </c>
      <c r="G70" s="5">
        <v>-61184000</v>
      </c>
      <c r="I70" s="5">
        <v>-113924000</v>
      </c>
      <c r="J70" s="5">
        <v>-211905540</v>
      </c>
      <c r="K70" s="5">
        <v>-625588700</v>
      </c>
      <c r="L70" s="5">
        <v>-453952840</v>
      </c>
      <c r="M70" s="5">
        <v>-180345220</v>
      </c>
      <c r="N70" s="5">
        <v>-209822140</v>
      </c>
      <c r="O70" s="5">
        <v>-152183250</v>
      </c>
      <c r="P70" s="5">
        <v>-495143000</v>
      </c>
      <c r="Q70" s="5">
        <v>-122328000</v>
      </c>
    </row>
    <row r="71" spans="3:17" ht="15.5" x14ac:dyDescent="0.35">
      <c r="C71" t="s">
        <v>93</v>
      </c>
      <c r="D71" s="5">
        <v>6773576426</v>
      </c>
      <c r="E71" s="5">
        <v>6474135799</v>
      </c>
      <c r="F71" s="5">
        <v>6066871858</v>
      </c>
      <c r="G71" s="5">
        <v>4108342547</v>
      </c>
      <c r="I71" s="5">
        <v>17989549376</v>
      </c>
      <c r="J71" s="5">
        <v>8327066703</v>
      </c>
      <c r="K71" s="5">
        <v>1924756848</v>
      </c>
      <c r="L71" s="5">
        <v>-21279375357</v>
      </c>
      <c r="M71" s="5">
        <v>1261805333</v>
      </c>
      <c r="N71" s="5">
        <v>65602521380</v>
      </c>
      <c r="O71" s="5">
        <v>31703787983</v>
      </c>
      <c r="P71" s="5">
        <v>88156878848</v>
      </c>
      <c r="Q71" s="5">
        <v>105249809661</v>
      </c>
    </row>
    <row r="72" spans="3:17" ht="15.5" x14ac:dyDescent="0.35">
      <c r="C72" t="s">
        <v>465</v>
      </c>
    </row>
    <row r="73" spans="3:17" ht="15.5" x14ac:dyDescent="0.35">
      <c r="C73" t="s">
        <v>95</v>
      </c>
      <c r="D73" s="5">
        <v>6773576426</v>
      </c>
      <c r="E73" s="5">
        <v>6474135799</v>
      </c>
      <c r="F73" s="5">
        <v>6066871858</v>
      </c>
      <c r="G73" s="5">
        <v>4108342547</v>
      </c>
      <c r="I73" s="5">
        <v>17989549376</v>
      </c>
      <c r="J73" s="5">
        <v>8327066703</v>
      </c>
      <c r="K73" s="5">
        <v>1924756848</v>
      </c>
      <c r="L73" s="5">
        <v>-21279375357</v>
      </c>
      <c r="M73" s="5">
        <v>1261805333</v>
      </c>
      <c r="N73" s="5">
        <v>65602521380</v>
      </c>
      <c r="O73" s="5">
        <v>31703787983</v>
      </c>
      <c r="P73" s="5">
        <v>88156878848</v>
      </c>
      <c r="Q73" s="5">
        <v>105249809661</v>
      </c>
    </row>
    <row r="74" spans="3:17" ht="15.5" x14ac:dyDescent="0.35">
      <c r="C74" t="s">
        <v>96</v>
      </c>
      <c r="F74" s="5">
        <v>270074510</v>
      </c>
      <c r="I74" s="5">
        <v>270074510</v>
      </c>
      <c r="J74" s="5">
        <v>761770329</v>
      </c>
      <c r="K74" s="5">
        <v>1036086896</v>
      </c>
      <c r="L74" s="5">
        <v>1579650576</v>
      </c>
      <c r="M74" s="5">
        <v>334141888</v>
      </c>
      <c r="N74" s="5">
        <v>46711449</v>
      </c>
      <c r="O74" s="5">
        <v>-217011926</v>
      </c>
      <c r="P74" s="5">
        <v>138572477</v>
      </c>
      <c r="Q74" s="5">
        <v>-168230286</v>
      </c>
    </row>
    <row r="75" spans="3:17" ht="15.5" x14ac:dyDescent="0.35">
      <c r="C75" t="s">
        <v>97</v>
      </c>
      <c r="D75" s="5">
        <v>6773576426</v>
      </c>
      <c r="E75" s="5">
        <v>6474135799</v>
      </c>
      <c r="F75" s="5">
        <v>6336946368</v>
      </c>
      <c r="G75" s="5">
        <v>4108342547</v>
      </c>
      <c r="I75" s="5">
        <v>18259623886</v>
      </c>
      <c r="J75" s="5">
        <v>9088837032</v>
      </c>
      <c r="K75" s="5">
        <v>2960843744</v>
      </c>
      <c r="L75" s="5">
        <v>-19699724781</v>
      </c>
      <c r="M75" s="5">
        <v>1595947221</v>
      </c>
      <c r="N75" s="5">
        <v>65649232829</v>
      </c>
      <c r="O75" s="5">
        <v>31486776057</v>
      </c>
      <c r="P75" s="5">
        <v>88295451325</v>
      </c>
      <c r="Q75" s="5">
        <v>105081579375</v>
      </c>
    </row>
    <row r="76" spans="3:17" ht="15.5" x14ac:dyDescent="0.35">
      <c r="C76" t="s">
        <v>98</v>
      </c>
      <c r="D76" s="5">
        <v>6773576426</v>
      </c>
      <c r="E76" s="5">
        <v>6474135799</v>
      </c>
      <c r="F76" s="5">
        <v>6066871858</v>
      </c>
      <c r="G76" s="5">
        <v>4108342547</v>
      </c>
      <c r="I76" s="5">
        <v>17989549376</v>
      </c>
      <c r="J76" s="5">
        <v>8327066703</v>
      </c>
      <c r="K76" s="5">
        <v>1924756848</v>
      </c>
      <c r="L76" s="5">
        <v>-21279375357</v>
      </c>
      <c r="M76" s="5">
        <v>1261805333</v>
      </c>
      <c r="N76" s="5">
        <v>65602521380</v>
      </c>
      <c r="O76" s="5">
        <v>31703787983</v>
      </c>
      <c r="P76" s="5">
        <v>88156878848</v>
      </c>
      <c r="Q76" s="5">
        <v>105249809661</v>
      </c>
    </row>
    <row r="77" spans="3:17" ht="15.5" x14ac:dyDescent="0.35">
      <c r="C77" t="s">
        <v>8</v>
      </c>
      <c r="D77" s="5">
        <v>6771069382</v>
      </c>
      <c r="E77" s="5">
        <v>6472424290</v>
      </c>
      <c r="F77" s="5">
        <v>6334730238</v>
      </c>
      <c r="G77" s="5">
        <v>4107359527</v>
      </c>
      <c r="I77" s="5">
        <v>18258960002</v>
      </c>
      <c r="J77" s="5">
        <v>9079344351</v>
      </c>
      <c r="K77" s="5">
        <v>3044172961</v>
      </c>
      <c r="L77" s="5">
        <v>-19699724781</v>
      </c>
      <c r="M77" s="5">
        <v>1595947221</v>
      </c>
      <c r="N77" s="5">
        <v>65649232829</v>
      </c>
      <c r="O77" s="5">
        <v>31486776057</v>
      </c>
      <c r="P77" s="5">
        <v>88295451325</v>
      </c>
      <c r="Q77" s="5">
        <v>105081579375</v>
      </c>
    </row>
    <row r="78" spans="3:17" ht="15.5" x14ac:dyDescent="0.35">
      <c r="C78" t="s">
        <v>100</v>
      </c>
      <c r="D78" s="5">
        <v>6773576426</v>
      </c>
      <c r="E78" s="5">
        <v>6474135799</v>
      </c>
      <c r="F78" s="5">
        <v>6066871858</v>
      </c>
      <c r="G78" s="5">
        <v>4108342547</v>
      </c>
      <c r="I78" s="5">
        <v>17989549376</v>
      </c>
      <c r="J78" s="5">
        <v>8327066703</v>
      </c>
      <c r="K78" s="5">
        <v>1924756848</v>
      </c>
      <c r="L78" s="5">
        <v>-21279375357</v>
      </c>
      <c r="M78" s="5">
        <v>1261805333</v>
      </c>
      <c r="N78" s="5">
        <v>65602521380</v>
      </c>
      <c r="O78" s="5">
        <v>31703787983</v>
      </c>
      <c r="P78" s="5">
        <v>88156878848</v>
      </c>
      <c r="Q78" s="5">
        <v>105249809661</v>
      </c>
    </row>
    <row r="79" spans="3:17" ht="15.5" x14ac:dyDescent="0.35">
      <c r="C79" t="s">
        <v>101</v>
      </c>
      <c r="D79" s="5">
        <v>6773576426</v>
      </c>
      <c r="E79" s="5">
        <v>6474135799</v>
      </c>
      <c r="F79" s="5">
        <v>6336946368</v>
      </c>
      <c r="G79" s="5">
        <v>4108342547</v>
      </c>
      <c r="I79" s="5">
        <v>18259623886</v>
      </c>
      <c r="J79" s="5">
        <v>9088837032</v>
      </c>
      <c r="K79" s="5">
        <v>2960843744</v>
      </c>
      <c r="L79" s="5">
        <v>-19699724781</v>
      </c>
      <c r="M79" s="5">
        <v>1595947221</v>
      </c>
      <c r="N79" s="5">
        <v>65649232829</v>
      </c>
      <c r="O79" s="5">
        <v>31486776057</v>
      </c>
      <c r="P79" s="5">
        <v>88295451325</v>
      </c>
      <c r="Q79" s="5">
        <v>105081579375</v>
      </c>
    </row>
    <row r="80" spans="3:17" ht="15.5" x14ac:dyDescent="0.35">
      <c r="C80" t="s">
        <v>102</v>
      </c>
      <c r="D80" s="5">
        <v>6773576426</v>
      </c>
      <c r="E80" s="5">
        <v>6474135799</v>
      </c>
      <c r="F80" s="5">
        <v>6336946368</v>
      </c>
      <c r="G80" s="5">
        <v>4108342547</v>
      </c>
      <c r="I80" s="5">
        <v>18259623886</v>
      </c>
      <c r="J80" s="5">
        <v>9088837032</v>
      </c>
      <c r="K80" s="5">
        <v>2960843744</v>
      </c>
      <c r="L80" s="5">
        <v>-19699724781</v>
      </c>
      <c r="M80" s="5">
        <v>1595947221</v>
      </c>
      <c r="N80" s="5">
        <v>65649232829</v>
      </c>
      <c r="O80" s="5">
        <v>31486776057</v>
      </c>
      <c r="P80" s="5">
        <v>88295451325</v>
      </c>
      <c r="Q80" s="5">
        <v>105081579375</v>
      </c>
    </row>
    <row r="82" spans="2:17" ht="15.5" x14ac:dyDescent="0.35">
      <c r="B82" t="s">
        <v>103</v>
      </c>
      <c r="C82" t="s">
        <v>104</v>
      </c>
    </row>
    <row r="83" spans="2:17" ht="15.5" x14ac:dyDescent="0.35">
      <c r="C83" t="s">
        <v>216</v>
      </c>
    </row>
    <row r="84" spans="2:17" ht="15.5" x14ac:dyDescent="0.35">
      <c r="C84" t="s">
        <v>20</v>
      </c>
      <c r="D84" s="5">
        <v>95457871129</v>
      </c>
      <c r="E84" s="5">
        <v>80699272235</v>
      </c>
      <c r="F84" s="5">
        <v>75328261930</v>
      </c>
      <c r="G84" s="5">
        <v>48247126907</v>
      </c>
      <c r="I84" s="5">
        <v>75328261930</v>
      </c>
      <c r="J84" s="5">
        <v>83780583069</v>
      </c>
      <c r="K84" s="5">
        <v>33943149102</v>
      </c>
      <c r="L84" s="5">
        <v>31843081158</v>
      </c>
      <c r="M84" s="5">
        <v>32408723793</v>
      </c>
      <c r="N84" s="5">
        <v>29118676928</v>
      </c>
      <c r="O84" s="5">
        <v>32324480550</v>
      </c>
      <c r="P84" s="5">
        <v>47144197324</v>
      </c>
      <c r="Q84" s="5">
        <v>59679576030</v>
      </c>
    </row>
    <row r="85" spans="2:17" ht="15.5" x14ac:dyDescent="0.35">
      <c r="C85" t="s">
        <v>217</v>
      </c>
      <c r="D85" s="5">
        <v>86306504821</v>
      </c>
      <c r="E85" s="5">
        <v>85739230353</v>
      </c>
      <c r="F85" s="5">
        <v>85716812066</v>
      </c>
      <c r="G85" s="5">
        <v>87313549069</v>
      </c>
      <c r="I85" s="5">
        <v>85716812066</v>
      </c>
      <c r="J85" s="5">
        <v>79720354602</v>
      </c>
      <c r="K85" s="5">
        <v>84445683952</v>
      </c>
      <c r="L85" s="5">
        <v>81118885340</v>
      </c>
      <c r="M85" s="5">
        <v>92676037239</v>
      </c>
      <c r="N85" s="5">
        <v>95466796321</v>
      </c>
      <c r="O85" s="5">
        <v>124141035966</v>
      </c>
      <c r="P85" s="5">
        <v>121327006889</v>
      </c>
      <c r="Q85" s="5">
        <v>74411799629</v>
      </c>
    </row>
    <row r="86" spans="2:17" ht="15.5" x14ac:dyDescent="0.35">
      <c r="C86" t="s">
        <v>218</v>
      </c>
      <c r="L86" s="5">
        <v>1252406035</v>
      </c>
      <c r="M86" s="5">
        <v>6952406035</v>
      </c>
      <c r="N86" s="5">
        <v>14452406035</v>
      </c>
      <c r="O86" s="5">
        <v>14452406035</v>
      </c>
      <c r="P86" s="5">
        <v>14452406035</v>
      </c>
      <c r="Q86" s="5">
        <v>160347142877</v>
      </c>
    </row>
    <row r="87" spans="2:17" ht="15.5" x14ac:dyDescent="0.35">
      <c r="C87" t="s">
        <v>219</v>
      </c>
      <c r="G87" s="5">
        <v>1336341654</v>
      </c>
      <c r="J87" s="5">
        <v>2350811654</v>
      </c>
      <c r="M87" s="5">
        <v>17803015</v>
      </c>
      <c r="N87" s="5">
        <v>139530188</v>
      </c>
      <c r="O87" s="5">
        <v>339451784</v>
      </c>
      <c r="P87" s="5">
        <v>660112380</v>
      </c>
      <c r="Q87" s="5">
        <v>1230952684</v>
      </c>
    </row>
    <row r="88" spans="2:17" ht="15.5" x14ac:dyDescent="0.35">
      <c r="C88" t="s">
        <v>220</v>
      </c>
      <c r="D88" s="5">
        <v>86306504821</v>
      </c>
      <c r="E88" s="5">
        <v>85739230353</v>
      </c>
      <c r="F88" s="5">
        <v>85716812066</v>
      </c>
      <c r="G88" s="5">
        <v>87313549069</v>
      </c>
      <c r="I88" s="5">
        <v>85716812066</v>
      </c>
      <c r="J88" s="5">
        <v>79720354602</v>
      </c>
      <c r="K88" s="5">
        <v>84445683952</v>
      </c>
      <c r="L88" s="5">
        <v>81118885340</v>
      </c>
      <c r="M88" s="5">
        <v>92676037239</v>
      </c>
      <c r="N88" s="5">
        <v>95466796321</v>
      </c>
      <c r="O88" s="5">
        <v>124141035966</v>
      </c>
      <c r="P88" s="5">
        <v>121327006889</v>
      </c>
      <c r="Q88" s="5">
        <v>74411799629</v>
      </c>
    </row>
    <row r="89" spans="2:17" ht="15.5" x14ac:dyDescent="0.35">
      <c r="C89" t="s">
        <v>110</v>
      </c>
      <c r="D89" s="5">
        <v>5876636255</v>
      </c>
      <c r="E89" s="5">
        <v>5891395378</v>
      </c>
      <c r="F89" s="5">
        <v>5838262179</v>
      </c>
      <c r="G89" s="5">
        <v>5823824309</v>
      </c>
      <c r="I89" s="5">
        <v>5838262179</v>
      </c>
      <c r="J89" s="5">
        <v>5920647082</v>
      </c>
      <c r="K89" s="5">
        <v>4741895386</v>
      </c>
      <c r="L89" s="5">
        <v>8117237296</v>
      </c>
      <c r="M89" s="5">
        <v>8103328896</v>
      </c>
      <c r="N89" s="5">
        <v>8183258096</v>
      </c>
      <c r="O89" s="5">
        <v>8124636276</v>
      </c>
      <c r="P89" s="5">
        <v>8120136276</v>
      </c>
      <c r="Q89" s="5">
        <v>11472322083</v>
      </c>
    </row>
    <row r="90" spans="2:17" ht="15.5" x14ac:dyDescent="0.35">
      <c r="C90" t="s">
        <v>221</v>
      </c>
      <c r="D90" s="5">
        <v>5876636255</v>
      </c>
      <c r="E90" s="5">
        <v>5891395378</v>
      </c>
      <c r="F90" s="5">
        <v>5838262179</v>
      </c>
      <c r="G90" s="5">
        <v>5823824309</v>
      </c>
      <c r="I90" s="5">
        <v>5838262179</v>
      </c>
      <c r="J90" s="5">
        <v>5920647082</v>
      </c>
      <c r="K90" s="5">
        <v>4741895386</v>
      </c>
      <c r="L90" s="5">
        <v>8117237296</v>
      </c>
      <c r="M90" s="5">
        <v>8103328896</v>
      </c>
      <c r="N90" s="5">
        <v>8183258096</v>
      </c>
      <c r="O90" s="5">
        <v>8124636276</v>
      </c>
      <c r="P90" s="5">
        <v>8120136276</v>
      </c>
      <c r="Q90" s="5">
        <v>11472322083</v>
      </c>
    </row>
    <row r="91" spans="2:17" ht="15.5" x14ac:dyDescent="0.35">
      <c r="C91" t="s">
        <v>222</v>
      </c>
      <c r="D91" s="5">
        <v>344130482466</v>
      </c>
      <c r="E91" s="5">
        <v>326899070976</v>
      </c>
      <c r="F91" s="5">
        <v>308120383536</v>
      </c>
      <c r="G91" s="5">
        <v>268860824020</v>
      </c>
      <c r="I91" s="5">
        <v>308120383536</v>
      </c>
      <c r="J91" s="5">
        <v>267269001837</v>
      </c>
      <c r="K91" s="5">
        <v>257021237213</v>
      </c>
      <c r="L91" s="5">
        <v>245735771312</v>
      </c>
      <c r="M91" s="5">
        <v>258123807639</v>
      </c>
      <c r="N91" s="5">
        <v>266602115487</v>
      </c>
      <c r="O91" s="5">
        <v>270683706987</v>
      </c>
      <c r="P91" s="5">
        <v>250125456807</v>
      </c>
      <c r="Q91" s="5">
        <v>253791405421</v>
      </c>
    </row>
    <row r="92" spans="2:17" ht="15.5" x14ac:dyDescent="0.35">
      <c r="C92" t="s">
        <v>81</v>
      </c>
      <c r="D92" s="5">
        <v>4365732628</v>
      </c>
      <c r="E92" s="5">
        <v>4851520441</v>
      </c>
      <c r="F92" s="5">
        <v>4851520441</v>
      </c>
      <c r="G92" s="5">
        <v>3711743674</v>
      </c>
      <c r="I92" s="5">
        <v>4851520441</v>
      </c>
      <c r="J92" s="5">
        <v>3718243676</v>
      </c>
      <c r="K92" s="5">
        <v>3774698229</v>
      </c>
      <c r="L92" s="5">
        <v>5088145642</v>
      </c>
      <c r="M92" s="5">
        <v>5701725203</v>
      </c>
      <c r="N92" s="5">
        <v>4665854147</v>
      </c>
      <c r="O92" s="5">
        <v>4741654343</v>
      </c>
      <c r="P92" s="5">
        <v>3152701159</v>
      </c>
      <c r="Q92" s="5">
        <v>91331289702</v>
      </c>
    </row>
    <row r="93" spans="2:17" ht="15.5" x14ac:dyDescent="0.35">
      <c r="C93" t="s">
        <v>223</v>
      </c>
      <c r="D93" s="5">
        <v>598613820489</v>
      </c>
      <c r="E93" s="5">
        <v>581302309887</v>
      </c>
      <c r="F93" s="5">
        <v>559200686325</v>
      </c>
      <c r="G93" s="5">
        <v>486738003994</v>
      </c>
      <c r="I93" s="5">
        <v>559200686325</v>
      </c>
      <c r="J93" s="5">
        <v>506256765222</v>
      </c>
      <c r="K93" s="5">
        <v>450287980085</v>
      </c>
      <c r="L93" s="5">
        <v>429661448012</v>
      </c>
      <c r="M93" s="5">
        <v>454733573420</v>
      </c>
      <c r="N93" s="5">
        <v>460447511081</v>
      </c>
      <c r="O93" s="5">
        <v>506721141220</v>
      </c>
      <c r="P93" s="5">
        <v>502446393135</v>
      </c>
      <c r="Q93" s="5">
        <v>464387949212</v>
      </c>
    </row>
    <row r="94" spans="2:17" ht="15.5" x14ac:dyDescent="0.35">
      <c r="C94" t="s">
        <v>224</v>
      </c>
    </row>
    <row r="95" spans="2:17" ht="15.5" x14ac:dyDescent="0.35">
      <c r="C95" t="s">
        <v>227</v>
      </c>
      <c r="D95" s="5">
        <v>474774250931</v>
      </c>
      <c r="E95" s="5">
        <v>465234429693</v>
      </c>
      <c r="F95" s="5">
        <v>464416155993</v>
      </c>
      <c r="G95" s="5">
        <v>474839772527</v>
      </c>
      <c r="I95" s="5">
        <v>464416155993</v>
      </c>
      <c r="J95" s="5">
        <v>457812842943</v>
      </c>
      <c r="K95" s="5">
        <v>463989655577</v>
      </c>
      <c r="L95" s="5">
        <v>467931922929</v>
      </c>
      <c r="M95" s="5">
        <v>463705447420</v>
      </c>
      <c r="N95" s="5">
        <v>456967527506</v>
      </c>
      <c r="O95" s="5">
        <v>406401280161</v>
      </c>
      <c r="P95" s="5">
        <v>415832673956</v>
      </c>
      <c r="Q95" s="5">
        <v>71798893988</v>
      </c>
    </row>
    <row r="96" spans="2:17" ht="15.5" x14ac:dyDescent="0.35">
      <c r="C96" t="s">
        <v>111</v>
      </c>
      <c r="D96" s="5">
        <v>65380764744</v>
      </c>
      <c r="E96" s="5">
        <v>65191294702</v>
      </c>
      <c r="F96" s="5">
        <v>66521024475</v>
      </c>
      <c r="G96" s="5">
        <v>66989766191</v>
      </c>
      <c r="I96" s="5">
        <v>66521024475</v>
      </c>
      <c r="J96" s="5">
        <v>62861444100</v>
      </c>
      <c r="K96" s="5">
        <v>34701699921</v>
      </c>
      <c r="L96" s="5">
        <v>13773581467</v>
      </c>
      <c r="M96" s="5">
        <v>4394288662</v>
      </c>
      <c r="N96" s="5">
        <v>4515404521</v>
      </c>
      <c r="O96" s="5">
        <v>5075294745</v>
      </c>
      <c r="P96" s="5">
        <v>5700537523</v>
      </c>
      <c r="Q96" s="5">
        <v>5502684434</v>
      </c>
    </row>
    <row r="97" spans="3:17" ht="15.5" x14ac:dyDescent="0.35">
      <c r="C97" t="s">
        <v>228</v>
      </c>
      <c r="D97" s="5">
        <v>565224737763</v>
      </c>
      <c r="E97" s="5">
        <v>555389080593</v>
      </c>
      <c r="F97" s="5">
        <v>561867419324</v>
      </c>
      <c r="G97" s="5">
        <v>573562387584</v>
      </c>
      <c r="I97" s="5">
        <v>561867419324</v>
      </c>
      <c r="J97" s="5">
        <v>545911095950</v>
      </c>
      <c r="K97" s="5">
        <v>522441301380</v>
      </c>
      <c r="L97" s="5">
        <v>504311887732</v>
      </c>
      <c r="M97" s="5">
        <v>496599401480</v>
      </c>
      <c r="N97" s="5">
        <v>492475001344</v>
      </c>
      <c r="O97" s="5">
        <v>412158751593</v>
      </c>
      <c r="P97" s="5">
        <v>422500321492</v>
      </c>
      <c r="Q97" s="5">
        <v>97359838123</v>
      </c>
    </row>
    <row r="98" spans="3:17" ht="15.5" x14ac:dyDescent="0.35">
      <c r="C98" t="s">
        <v>115</v>
      </c>
      <c r="D98" s="5">
        <v>1163838558252</v>
      </c>
      <c r="E98" s="5">
        <v>1136691390480</v>
      </c>
      <c r="F98" s="5">
        <v>1121068105649</v>
      </c>
      <c r="G98" s="5">
        <v>1060300391578</v>
      </c>
      <c r="I98" s="5">
        <v>1121068105649</v>
      </c>
      <c r="J98" s="5">
        <v>1052167861172</v>
      </c>
      <c r="K98" s="5">
        <v>972729281465</v>
      </c>
      <c r="L98" s="5">
        <v>933973335744</v>
      </c>
      <c r="M98" s="5">
        <v>951332974900</v>
      </c>
      <c r="N98" s="5">
        <v>952922512425</v>
      </c>
      <c r="O98" s="5">
        <v>918879892813</v>
      </c>
      <c r="P98" s="5">
        <v>924946714627</v>
      </c>
      <c r="Q98" s="5">
        <v>561747787335</v>
      </c>
    </row>
    <row r="99" spans="3:17" ht="15.5" x14ac:dyDescent="0.35">
      <c r="C99" t="s">
        <v>116</v>
      </c>
    </row>
    <row r="100" spans="3:17" ht="15.5" x14ac:dyDescent="0.35">
      <c r="C100" t="s">
        <v>117</v>
      </c>
    </row>
    <row r="101" spans="3:17" ht="15.5" x14ac:dyDescent="0.35">
      <c r="C101" t="s">
        <v>229</v>
      </c>
      <c r="D101" s="5">
        <v>111566619285</v>
      </c>
      <c r="E101" s="5">
        <v>109063649979</v>
      </c>
      <c r="F101" s="5">
        <v>108686526012</v>
      </c>
      <c r="G101" s="5">
        <v>67302597246</v>
      </c>
      <c r="I101" s="5">
        <v>108686526012</v>
      </c>
      <c r="J101" s="5">
        <v>71689365087</v>
      </c>
      <c r="K101" s="5">
        <v>58634991288</v>
      </c>
      <c r="L101" s="5">
        <v>36617421572</v>
      </c>
      <c r="M101" s="5">
        <v>46601331214</v>
      </c>
      <c r="N101" s="5">
        <v>51703899317</v>
      </c>
      <c r="O101" s="5">
        <v>62122504870</v>
      </c>
      <c r="P101" s="5">
        <v>66611419949</v>
      </c>
      <c r="Q101" s="5">
        <v>230075826403</v>
      </c>
    </row>
    <row r="102" spans="3:17" ht="15.5" x14ac:dyDescent="0.35">
      <c r="C102" t="s">
        <v>230</v>
      </c>
    </row>
    <row r="103" spans="3:17" ht="15.5" x14ac:dyDescent="0.35">
      <c r="C103" t="s">
        <v>231</v>
      </c>
      <c r="D103" s="5">
        <v>1479837155</v>
      </c>
      <c r="E103" s="5">
        <v>489382025</v>
      </c>
      <c r="F103" s="5">
        <v>890306156</v>
      </c>
      <c r="G103" s="5">
        <v>1533809636</v>
      </c>
      <c r="I103" s="5">
        <v>890306156</v>
      </c>
      <c r="J103" s="5">
        <v>3415023867</v>
      </c>
      <c r="K103" s="5">
        <v>3783913023</v>
      </c>
      <c r="L103" s="5">
        <v>484469227</v>
      </c>
      <c r="M103" s="5">
        <v>773418113</v>
      </c>
      <c r="N103" s="5">
        <v>575431319</v>
      </c>
      <c r="O103" s="5">
        <v>877175390</v>
      </c>
      <c r="P103" s="5">
        <v>2520050921</v>
      </c>
      <c r="Q103" s="5">
        <v>3971419432</v>
      </c>
    </row>
    <row r="104" spans="3:17" ht="15.5" x14ac:dyDescent="0.35">
      <c r="C104" t="s">
        <v>121</v>
      </c>
    </row>
    <row r="105" spans="3:17" ht="15.5" x14ac:dyDescent="0.35">
      <c r="C105" t="s">
        <v>232</v>
      </c>
      <c r="G105" s="5">
        <v>1336341654</v>
      </c>
      <c r="J105" s="5">
        <v>2350811654</v>
      </c>
      <c r="L105" s="5">
        <v>1252406035</v>
      </c>
      <c r="M105" s="5">
        <v>6970209050</v>
      </c>
      <c r="N105" s="5">
        <v>14591936223</v>
      </c>
      <c r="O105" s="5">
        <v>14791857819</v>
      </c>
      <c r="P105" s="5">
        <v>15112518415</v>
      </c>
      <c r="Q105" s="5">
        <v>161578095561</v>
      </c>
    </row>
    <row r="106" spans="3:17" ht="15.5" x14ac:dyDescent="0.35">
      <c r="C106" t="s">
        <v>233</v>
      </c>
      <c r="D106" s="5">
        <v>1175176380</v>
      </c>
      <c r="E106" s="5">
        <v>2234532393</v>
      </c>
      <c r="F106" s="5">
        <v>857313714</v>
      </c>
      <c r="G106" s="5">
        <v>1122269554</v>
      </c>
      <c r="I106" s="5">
        <v>857313714</v>
      </c>
      <c r="J106" s="5">
        <v>738925303</v>
      </c>
      <c r="K106" s="5">
        <v>3416892015</v>
      </c>
      <c r="L106" s="5">
        <v>2115117180</v>
      </c>
      <c r="M106" s="5">
        <v>3465153695</v>
      </c>
      <c r="N106" s="5">
        <v>1742820144</v>
      </c>
      <c r="O106" s="5">
        <v>2358493604</v>
      </c>
      <c r="P106" s="5">
        <v>14870475990</v>
      </c>
      <c r="Q106" s="5">
        <v>6760491077</v>
      </c>
    </row>
    <row r="107" spans="3:17" ht="15.5" x14ac:dyDescent="0.35">
      <c r="C107" t="s">
        <v>285</v>
      </c>
    </row>
    <row r="108" spans="3:17" ht="15.5" x14ac:dyDescent="0.35">
      <c r="C108" t="s">
        <v>370</v>
      </c>
      <c r="D108" s="5">
        <v>117129943800</v>
      </c>
      <c r="E108" s="5">
        <v>100817669021</v>
      </c>
      <c r="F108" s="5">
        <v>84407828980</v>
      </c>
      <c r="G108" s="5">
        <v>73318815521</v>
      </c>
      <c r="I108" s="5">
        <v>84407828980</v>
      </c>
      <c r="J108" s="5">
        <v>66840338990</v>
      </c>
      <c r="K108" s="5">
        <v>5391508381</v>
      </c>
    </row>
    <row r="109" spans="3:17" ht="15.5" x14ac:dyDescent="0.35">
      <c r="C109" t="s">
        <v>288</v>
      </c>
      <c r="D109" s="5">
        <v>43847800471</v>
      </c>
      <c r="E109" s="5">
        <v>51528160711</v>
      </c>
      <c r="F109" s="5">
        <v>63742893279</v>
      </c>
      <c r="G109" s="5">
        <v>42045370766</v>
      </c>
      <c r="I109" s="5">
        <v>63742893279</v>
      </c>
      <c r="J109" s="5">
        <v>34280251786</v>
      </c>
      <c r="K109" s="5">
        <v>30609720725</v>
      </c>
      <c r="L109" s="5">
        <v>25067826412</v>
      </c>
      <c r="M109" s="5">
        <v>21057678350</v>
      </c>
      <c r="N109" s="5">
        <v>20609560180</v>
      </c>
      <c r="O109" s="5">
        <v>24619213899</v>
      </c>
      <c r="P109" s="5">
        <v>11478558512</v>
      </c>
      <c r="Q109" s="5">
        <v>21747763808</v>
      </c>
    </row>
    <row r="110" spans="3:17" ht="15.5" x14ac:dyDescent="0.35">
      <c r="C110" t="s">
        <v>120</v>
      </c>
      <c r="D110" s="5">
        <v>65063805279</v>
      </c>
      <c r="E110" s="5">
        <v>54811574850</v>
      </c>
      <c r="F110" s="5">
        <v>43196012863</v>
      </c>
      <c r="G110" s="5">
        <v>21264805636</v>
      </c>
      <c r="I110" s="5">
        <v>43196012863</v>
      </c>
      <c r="J110" s="5">
        <v>30904352477</v>
      </c>
      <c r="K110" s="5">
        <v>20824465525</v>
      </c>
      <c r="L110" s="5">
        <v>7697602718</v>
      </c>
      <c r="M110" s="5">
        <v>14334872006</v>
      </c>
      <c r="N110" s="5">
        <v>14184151451</v>
      </c>
      <c r="O110" s="5">
        <v>19475764158</v>
      </c>
      <c r="P110" s="5">
        <v>22629816111</v>
      </c>
      <c r="Q110" s="5">
        <v>36018056525</v>
      </c>
    </row>
    <row r="111" spans="3:17" ht="15.5" x14ac:dyDescent="0.35">
      <c r="C111" t="s">
        <v>237</v>
      </c>
      <c r="D111" s="5">
        <v>154076405623</v>
      </c>
      <c r="E111" s="5">
        <v>136205783583</v>
      </c>
      <c r="F111" s="5">
        <v>127433758518</v>
      </c>
      <c r="G111" s="5">
        <v>114386919581</v>
      </c>
      <c r="I111" s="5">
        <v>127433758518</v>
      </c>
      <c r="J111" s="5">
        <v>113790298852</v>
      </c>
      <c r="K111" s="5">
        <v>56493642449</v>
      </c>
      <c r="L111" s="5">
        <v>42716110188</v>
      </c>
      <c r="M111" s="5">
        <v>30392114921</v>
      </c>
      <c r="N111" s="5">
        <v>28851099714</v>
      </c>
      <c r="O111" s="5">
        <v>50039211028</v>
      </c>
      <c r="P111" s="5">
        <v>83506066920</v>
      </c>
      <c r="Q111" s="5">
        <v>93539856589</v>
      </c>
    </row>
    <row r="112" spans="3:17" ht="15.5" x14ac:dyDescent="0.35">
      <c r="C112" t="s">
        <v>238</v>
      </c>
      <c r="D112" s="5">
        <v>154076405623</v>
      </c>
      <c r="E112" s="5">
        <v>136205783583</v>
      </c>
      <c r="F112" s="5">
        <v>127433758518</v>
      </c>
      <c r="G112" s="5">
        <v>114386919581</v>
      </c>
      <c r="I112" s="5">
        <v>127433758518</v>
      </c>
      <c r="J112" s="5">
        <v>113790298852</v>
      </c>
      <c r="K112" s="5">
        <v>56493642449</v>
      </c>
      <c r="L112" s="5">
        <v>42716110188</v>
      </c>
      <c r="M112" s="5">
        <v>30392114921</v>
      </c>
      <c r="N112" s="5">
        <v>28851099714</v>
      </c>
      <c r="O112" s="5">
        <v>50039211028</v>
      </c>
      <c r="P112" s="5">
        <v>83506066920</v>
      </c>
      <c r="Q112" s="5">
        <v>93539856589</v>
      </c>
    </row>
    <row r="113" spans="2:17" ht="15.5" x14ac:dyDescent="0.35">
      <c r="C113" t="s">
        <v>239</v>
      </c>
    </row>
    <row r="114" spans="2:17" ht="15.5" x14ac:dyDescent="0.35">
      <c r="C114" t="s">
        <v>290</v>
      </c>
      <c r="D114" s="5">
        <v>149710672995</v>
      </c>
      <c r="E114" s="5">
        <v>131354263142</v>
      </c>
      <c r="F114" s="5">
        <v>122582238077</v>
      </c>
      <c r="G114" s="5">
        <v>110675175907</v>
      </c>
      <c r="I114" s="5">
        <v>122582238077</v>
      </c>
      <c r="J114" s="5">
        <v>110072055176</v>
      </c>
      <c r="K114" s="5">
        <v>52718944220</v>
      </c>
      <c r="L114" s="5">
        <v>37627964546</v>
      </c>
      <c r="M114" s="5">
        <v>24690389718</v>
      </c>
      <c r="N114" s="5">
        <v>24185245567</v>
      </c>
      <c r="O114" s="5">
        <v>45297556685</v>
      </c>
      <c r="P114" s="5">
        <v>80353365761</v>
      </c>
      <c r="Q114" s="5">
        <v>2208566887</v>
      </c>
    </row>
    <row r="115" spans="2:17" ht="15.5" x14ac:dyDescent="0.35">
      <c r="C115" t="s">
        <v>128</v>
      </c>
      <c r="D115" s="5">
        <v>265643024908</v>
      </c>
      <c r="E115" s="5">
        <v>245269433562</v>
      </c>
      <c r="F115" s="5">
        <v>236120284530</v>
      </c>
      <c r="G115" s="5">
        <v>181689516827</v>
      </c>
      <c r="I115" s="5">
        <v>236120284530</v>
      </c>
      <c r="J115" s="5">
        <v>185479663939</v>
      </c>
      <c r="K115" s="5">
        <v>115128633737</v>
      </c>
      <c r="L115" s="5">
        <v>79333531760</v>
      </c>
      <c r="M115" s="5">
        <v>76993446135</v>
      </c>
      <c r="N115" s="5">
        <v>80554999031</v>
      </c>
      <c r="O115" s="5">
        <v>112161715898</v>
      </c>
      <c r="P115" s="5">
        <v>150117486869</v>
      </c>
      <c r="Q115" s="5">
        <v>323615682992</v>
      </c>
    </row>
    <row r="116" spans="2:17" ht="15.5" x14ac:dyDescent="0.35">
      <c r="C116" t="s">
        <v>129</v>
      </c>
    </row>
    <row r="117" spans="2:17" ht="15.5" x14ac:dyDescent="0.35">
      <c r="C117" t="s">
        <v>130</v>
      </c>
      <c r="D117" s="5">
        <v>540518896600</v>
      </c>
      <c r="E117" s="5">
        <v>540518896600</v>
      </c>
      <c r="F117" s="5">
        <v>540518896600</v>
      </c>
      <c r="G117" s="5">
        <v>540518896600</v>
      </c>
      <c r="I117" s="5">
        <v>540518896600</v>
      </c>
      <c r="J117" s="5">
        <v>540518896600</v>
      </c>
      <c r="K117" s="5">
        <v>540518896600</v>
      </c>
      <c r="L117" s="5">
        <v>540518896600</v>
      </c>
      <c r="M117" s="5">
        <v>540518896600</v>
      </c>
      <c r="N117" s="5">
        <v>540268184500</v>
      </c>
      <c r="O117" s="5">
        <v>540268115400</v>
      </c>
      <c r="P117" s="5">
        <v>540000000000</v>
      </c>
      <c r="Q117" s="5">
        <v>133000000000</v>
      </c>
    </row>
    <row r="118" spans="2:17" ht="15.5" x14ac:dyDescent="0.35">
      <c r="C118" t="s">
        <v>131</v>
      </c>
      <c r="D118" s="5">
        <v>41661120390</v>
      </c>
      <c r="E118" s="5">
        <v>41661120390</v>
      </c>
      <c r="F118" s="5">
        <v>41661120390</v>
      </c>
      <c r="G118" s="5">
        <v>41661120390</v>
      </c>
      <c r="I118" s="5">
        <v>41661120390</v>
      </c>
      <c r="J118" s="5">
        <v>41661120390</v>
      </c>
      <c r="K118" s="5">
        <v>41661120390</v>
      </c>
      <c r="L118" s="5">
        <v>41661120390</v>
      </c>
      <c r="M118" s="5">
        <v>41661120390</v>
      </c>
      <c r="N118" s="5">
        <v>41535764340</v>
      </c>
      <c r="O118" s="5">
        <v>41535729790</v>
      </c>
      <c r="P118" s="5">
        <v>41401672090</v>
      </c>
    </row>
    <row r="119" spans="2:17" ht="15.5" x14ac:dyDescent="0.35">
      <c r="C119" t="s">
        <v>132</v>
      </c>
      <c r="D119" s="5">
        <v>316078257980</v>
      </c>
      <c r="E119" s="5">
        <v>309307188598</v>
      </c>
      <c r="F119" s="5">
        <v>302834764308</v>
      </c>
      <c r="G119" s="5">
        <v>296500034070</v>
      </c>
      <c r="I119" s="5">
        <v>302834764308</v>
      </c>
      <c r="J119" s="5">
        <v>284575804306</v>
      </c>
      <c r="K119" s="5">
        <v>275496459955</v>
      </c>
      <c r="L119" s="5">
        <v>272452286994</v>
      </c>
      <c r="M119" s="5">
        <v>292152011775</v>
      </c>
      <c r="N119" s="5">
        <v>290556064554</v>
      </c>
      <c r="O119" s="5">
        <v>224906831725</v>
      </c>
      <c r="P119" s="5">
        <v>193420055668</v>
      </c>
      <c r="Q119" s="5">
        <v>105124604343</v>
      </c>
    </row>
    <row r="120" spans="2:17" ht="15.5" x14ac:dyDescent="0.35">
      <c r="C120" t="s">
        <v>133</v>
      </c>
    </row>
    <row r="121" spans="2:17" ht="15.5" x14ac:dyDescent="0.35">
      <c r="C121" t="s">
        <v>134</v>
      </c>
      <c r="D121" s="5">
        <v>316078257980</v>
      </c>
      <c r="E121" s="5">
        <v>309307188598</v>
      </c>
      <c r="F121" s="5">
        <v>302834764308</v>
      </c>
      <c r="G121" s="5">
        <v>296500034070</v>
      </c>
      <c r="I121" s="5">
        <v>302834764308</v>
      </c>
      <c r="J121" s="5">
        <v>284575804306</v>
      </c>
      <c r="K121" s="5">
        <v>275496459955</v>
      </c>
      <c r="L121" s="5">
        <v>272452286994</v>
      </c>
      <c r="M121" s="5">
        <v>292152011775</v>
      </c>
      <c r="N121" s="5">
        <v>290556064554</v>
      </c>
      <c r="O121" s="5">
        <v>224906831725</v>
      </c>
      <c r="P121" s="5">
        <v>193420055668</v>
      </c>
      <c r="Q121" s="5">
        <v>105124604343</v>
      </c>
    </row>
    <row r="122" spans="2:17" ht="15.5" x14ac:dyDescent="0.35">
      <c r="C122" t="s">
        <v>135</v>
      </c>
      <c r="D122" s="5">
        <v>316078257980</v>
      </c>
      <c r="E122" s="5">
        <v>309307188598</v>
      </c>
      <c r="F122" s="5">
        <v>302834764308</v>
      </c>
      <c r="G122" s="5">
        <v>296500034070</v>
      </c>
      <c r="I122" s="5">
        <v>302834764308</v>
      </c>
      <c r="J122" s="5">
        <v>284575804306</v>
      </c>
      <c r="K122" s="5">
        <v>275496459955</v>
      </c>
      <c r="L122" s="5">
        <v>272452286994</v>
      </c>
      <c r="M122" s="5">
        <v>292152011775</v>
      </c>
      <c r="N122" s="5">
        <v>290556064554</v>
      </c>
      <c r="O122" s="5">
        <v>224906831725</v>
      </c>
      <c r="P122" s="5">
        <v>193420055668</v>
      </c>
      <c r="Q122" s="5">
        <v>105124604343</v>
      </c>
    </row>
    <row r="123" spans="2:17" ht="15.5" x14ac:dyDescent="0.35">
      <c r="C123" t="s">
        <v>136</v>
      </c>
      <c r="D123" s="5">
        <v>-62741626</v>
      </c>
      <c r="E123" s="5">
        <v>-65248670</v>
      </c>
      <c r="F123" s="5">
        <v>-66960179</v>
      </c>
      <c r="G123" s="5">
        <v>-69176309</v>
      </c>
      <c r="I123" s="5">
        <v>-66960179</v>
      </c>
      <c r="J123" s="5">
        <v>-67624063</v>
      </c>
      <c r="K123" s="5">
        <v>-75829217</v>
      </c>
      <c r="L123" s="5">
        <v>7500000</v>
      </c>
      <c r="M123" s="5">
        <v>7500000</v>
      </c>
      <c r="N123" s="5">
        <v>7500000</v>
      </c>
      <c r="O123" s="5">
        <v>7500000</v>
      </c>
      <c r="P123" s="5">
        <v>7500000</v>
      </c>
      <c r="Q123" s="5">
        <v>7500000</v>
      </c>
    </row>
    <row r="124" spans="2:17" ht="15.5" x14ac:dyDescent="0.35">
      <c r="C124" t="s">
        <v>10</v>
      </c>
      <c r="D124" s="5">
        <v>898195533344</v>
      </c>
      <c r="E124" s="5">
        <v>891421956918</v>
      </c>
      <c r="F124" s="5">
        <v>884947821119</v>
      </c>
      <c r="G124" s="5">
        <v>878610874751</v>
      </c>
      <c r="I124" s="5">
        <v>884947821119</v>
      </c>
      <c r="J124" s="5">
        <v>866688197233</v>
      </c>
      <c r="K124" s="5">
        <v>857600647728</v>
      </c>
      <c r="L124" s="5">
        <v>854639803984</v>
      </c>
      <c r="M124" s="5">
        <v>874339528765</v>
      </c>
      <c r="N124" s="5">
        <v>872367513394</v>
      </c>
      <c r="O124" s="5">
        <v>806718176915</v>
      </c>
      <c r="P124" s="5">
        <v>774829227758</v>
      </c>
      <c r="Q124" s="5">
        <v>238132104343</v>
      </c>
    </row>
    <row r="125" spans="2:17" ht="15.5" x14ac:dyDescent="0.35">
      <c r="C125" t="s">
        <v>137</v>
      </c>
      <c r="D125" s="5">
        <v>1163838558252</v>
      </c>
      <c r="E125" s="5">
        <v>1136691390480</v>
      </c>
      <c r="F125" s="5">
        <v>1121068105649</v>
      </c>
      <c r="G125" s="5">
        <v>1060300391578</v>
      </c>
      <c r="I125" s="5">
        <v>1121068105649</v>
      </c>
      <c r="J125" s="5">
        <v>1052167861172</v>
      </c>
      <c r="K125" s="5">
        <v>972729281465</v>
      </c>
      <c r="L125" s="5">
        <v>933973335744</v>
      </c>
      <c r="M125" s="5">
        <v>951332974900</v>
      </c>
      <c r="N125" s="5">
        <v>952922512425</v>
      </c>
      <c r="O125" s="5">
        <v>918879892813</v>
      </c>
      <c r="P125" s="5">
        <v>924946714627</v>
      </c>
      <c r="Q125" s="5">
        <v>561747787335</v>
      </c>
    </row>
    <row r="126" spans="2:17" ht="15.5" x14ac:dyDescent="0.35">
      <c r="C126" t="s">
        <v>138</v>
      </c>
      <c r="D126" s="5">
        <v>5405188966</v>
      </c>
      <c r="E126" s="5">
        <v>5405188966</v>
      </c>
      <c r="F126" s="5">
        <v>5405188966</v>
      </c>
      <c r="G126" s="5">
        <v>5405188966</v>
      </c>
      <c r="I126" s="5">
        <v>5405188966</v>
      </c>
      <c r="J126" s="5">
        <v>5405188966</v>
      </c>
      <c r="K126" s="5">
        <v>5405188966</v>
      </c>
      <c r="L126" s="5">
        <v>5405188966</v>
      </c>
      <c r="M126" s="5">
        <v>5405188966</v>
      </c>
      <c r="N126" s="5">
        <v>5402681845</v>
      </c>
      <c r="O126" s="5">
        <v>5402681154</v>
      </c>
      <c r="P126" s="5">
        <v>5400000000</v>
      </c>
      <c r="Q126" s="5">
        <v>1330000</v>
      </c>
    </row>
    <row r="128" spans="2:17" ht="15.5" x14ac:dyDescent="0.35">
      <c r="B128" t="s">
        <v>139</v>
      </c>
      <c r="C128" t="s">
        <v>140</v>
      </c>
      <c r="D128" s="5">
        <v>10558192677</v>
      </c>
      <c r="E128" s="5">
        <v>-13632726219</v>
      </c>
      <c r="F128" s="5">
        <v>6782896052</v>
      </c>
      <c r="G128" s="5">
        <v>-20666879681</v>
      </c>
      <c r="I128" s="5">
        <v>-42152452017</v>
      </c>
      <c r="J128" s="5">
        <v>-7958202927</v>
      </c>
      <c r="K128" s="5">
        <v>2578599139</v>
      </c>
      <c r="L128" s="5">
        <v>7573429659</v>
      </c>
      <c r="M128" s="5">
        <v>10877244119</v>
      </c>
      <c r="N128" s="5">
        <v>-3054005146</v>
      </c>
      <c r="O128" s="5">
        <v>-15024140899</v>
      </c>
      <c r="P128" s="5">
        <v>-315686909890</v>
      </c>
      <c r="Q128" s="5">
        <v>47504209785</v>
      </c>
    </row>
    <row r="129" spans="3:17" ht="15.5" x14ac:dyDescent="0.35">
      <c r="C129" t="s">
        <v>292</v>
      </c>
      <c r="D129" s="5">
        <v>60983927771</v>
      </c>
      <c r="E129" s="5">
        <v>31850102541</v>
      </c>
      <c r="F129" s="5">
        <v>41764360397</v>
      </c>
      <c r="G129" s="5">
        <v>25756312155</v>
      </c>
      <c r="I129" s="5">
        <v>120305541459</v>
      </c>
      <c r="J129" s="5">
        <v>114894538330</v>
      </c>
      <c r="K129" s="5">
        <v>92975756222</v>
      </c>
      <c r="L129" s="5">
        <v>63217413178</v>
      </c>
      <c r="M129" s="5">
        <v>81384773574</v>
      </c>
      <c r="N129" s="5">
        <v>161974898178</v>
      </c>
      <c r="O129" s="5">
        <v>90002321671</v>
      </c>
      <c r="P129" s="5">
        <v>144594092481</v>
      </c>
      <c r="Q129" s="5">
        <v>191351355796</v>
      </c>
    </row>
    <row r="130" spans="3:17" ht="15.5" x14ac:dyDescent="0.35">
      <c r="C130" t="s">
        <v>686</v>
      </c>
      <c r="D130" s="5">
        <v>-32977116409</v>
      </c>
      <c r="E130" s="5">
        <v>-25859893918</v>
      </c>
      <c r="F130" s="5">
        <v>-19415378468</v>
      </c>
      <c r="G130" s="5">
        <v>-33972809556</v>
      </c>
      <c r="I130" s="5">
        <v>-101200541384</v>
      </c>
      <c r="J130" s="5">
        <v>-69064239316</v>
      </c>
      <c r="K130" s="5">
        <v>-43685841422</v>
      </c>
      <c r="L130" s="5">
        <v>-16902901789</v>
      </c>
      <c r="M130" s="5">
        <v>-27575035693</v>
      </c>
      <c r="N130" s="5">
        <v>-126641467996</v>
      </c>
      <c r="O130" s="5">
        <v>-61613994221</v>
      </c>
      <c r="P130" s="5">
        <v>-419802437501</v>
      </c>
      <c r="Q130" s="5">
        <v>-101474677282</v>
      </c>
    </row>
    <row r="131" spans="3:17" ht="15.5" x14ac:dyDescent="0.35">
      <c r="C131" t="s">
        <v>393</v>
      </c>
      <c r="D131" s="5">
        <v>-10669616610</v>
      </c>
      <c r="E131" s="5">
        <v>-10669716917</v>
      </c>
      <c r="F131" s="5">
        <v>-9200310413</v>
      </c>
      <c r="G131" s="5">
        <v>-9033300803</v>
      </c>
      <c r="I131" s="5">
        <v>-36906578837</v>
      </c>
      <c r="J131" s="5">
        <v>-34184821906</v>
      </c>
      <c r="K131" s="5">
        <v>-24765792600</v>
      </c>
      <c r="L131" s="5">
        <v>-18256550982</v>
      </c>
      <c r="M131" s="5">
        <v>-22012632825</v>
      </c>
      <c r="N131" s="5">
        <v>-21407736189</v>
      </c>
      <c r="O131" s="5">
        <v>-21750511168</v>
      </c>
      <c r="P131" s="5">
        <v>-17159171556</v>
      </c>
      <c r="Q131" s="5">
        <v>-17050912902</v>
      </c>
    </row>
    <row r="132" spans="3:17" ht="15.5" x14ac:dyDescent="0.35">
      <c r="C132" t="s">
        <v>687</v>
      </c>
      <c r="D132" s="5">
        <v>-45922577</v>
      </c>
      <c r="F132" s="5">
        <v>112926397</v>
      </c>
      <c r="G132" s="5">
        <v>386618017</v>
      </c>
      <c r="I132" s="5">
        <v>499544414</v>
      </c>
      <c r="J132" s="5">
        <v>425762035</v>
      </c>
      <c r="K132" s="5">
        <v>4167446432</v>
      </c>
      <c r="L132" s="5">
        <v>1782514053</v>
      </c>
      <c r="M132" s="5">
        <v>1231711680</v>
      </c>
      <c r="N132" s="5">
        <v>978025277</v>
      </c>
      <c r="O132" s="5">
        <v>608766125</v>
      </c>
      <c r="P132" s="5">
        <v>1980643832</v>
      </c>
      <c r="Q132" s="5">
        <v>1819402383</v>
      </c>
    </row>
    <row r="133" spans="3:17" ht="15.5" x14ac:dyDescent="0.35">
      <c r="C133" t="s">
        <v>688</v>
      </c>
      <c r="D133" s="5">
        <v>-6228901092</v>
      </c>
      <c r="E133" s="5">
        <v>-8525426636</v>
      </c>
      <c r="F133" s="5">
        <v>-5994219664</v>
      </c>
      <c r="G133" s="5">
        <v>-3598092588</v>
      </c>
      <c r="I133" s="5">
        <v>-23347941931</v>
      </c>
      <c r="J133" s="5">
        <v>-18133221661</v>
      </c>
      <c r="K133" s="5">
        <v>-25284683567</v>
      </c>
      <c r="L133" s="5">
        <v>-22776901583</v>
      </c>
      <c r="M133" s="5">
        <v>-21827138263</v>
      </c>
      <c r="N133" s="5">
        <v>-17337879426</v>
      </c>
      <c r="O133" s="5">
        <v>-18916643616</v>
      </c>
      <c r="P133" s="5">
        <v>-23178484081</v>
      </c>
      <c r="Q133" s="5">
        <v>-24327857843</v>
      </c>
    </row>
    <row r="134" spans="3:17" ht="15.5" x14ac:dyDescent="0.35">
      <c r="C134" t="s">
        <v>689</v>
      </c>
      <c r="D134" s="5">
        <v>631336600</v>
      </c>
      <c r="E134" s="5">
        <v>627284420</v>
      </c>
      <c r="F134" s="5">
        <v>514563180</v>
      </c>
      <c r="G134" s="5">
        <v>622508786</v>
      </c>
      <c r="I134" s="5">
        <v>2319019532</v>
      </c>
      <c r="J134" s="5">
        <v>1606873536</v>
      </c>
      <c r="K134" s="5">
        <v>1799928505</v>
      </c>
      <c r="L134" s="5">
        <v>1476267246</v>
      </c>
      <c r="M134" s="5">
        <v>1783433404</v>
      </c>
      <c r="N134" s="5">
        <v>3064570560</v>
      </c>
      <c r="O134" s="5">
        <v>2177560679</v>
      </c>
      <c r="P134" s="5">
        <v>2539637192</v>
      </c>
      <c r="Q134" s="5">
        <v>2091527094</v>
      </c>
    </row>
    <row r="135" spans="3:17" ht="15.5" x14ac:dyDescent="0.35">
      <c r="C135" t="s">
        <v>384</v>
      </c>
      <c r="D135" s="5">
        <v>-22846880</v>
      </c>
      <c r="E135" s="5">
        <v>-23385803</v>
      </c>
      <c r="F135" s="5">
        <v>-23905596</v>
      </c>
      <c r="G135" s="5">
        <v>-24406924</v>
      </c>
      <c r="I135" s="5">
        <v>-96459219</v>
      </c>
      <c r="J135" s="5">
        <v>-89945202</v>
      </c>
      <c r="K135" s="5">
        <v>-19332857</v>
      </c>
      <c r="N135" s="5">
        <v>-71546565</v>
      </c>
      <c r="O135" s="5">
        <v>-60085014</v>
      </c>
      <c r="P135" s="5">
        <v>-57529411</v>
      </c>
      <c r="Q135" s="5">
        <v>-22677480</v>
      </c>
    </row>
    <row r="136" spans="3:17" ht="15.5" x14ac:dyDescent="0.35">
      <c r="C136" t="s">
        <v>148</v>
      </c>
      <c r="D136" s="5">
        <v>-112085885</v>
      </c>
      <c r="F136" s="5">
        <v>-1837595</v>
      </c>
      <c r="I136" s="5">
        <v>-213743135</v>
      </c>
      <c r="J136" s="5">
        <v>-625588700</v>
      </c>
      <c r="K136" s="5">
        <v>-453952840</v>
      </c>
      <c r="L136" s="5">
        <v>-180345220</v>
      </c>
      <c r="M136" s="5">
        <v>-209822140</v>
      </c>
      <c r="N136" s="5">
        <v>-151983250</v>
      </c>
      <c r="O136" s="5">
        <v>-495343000</v>
      </c>
      <c r="P136" s="5">
        <v>-122328000</v>
      </c>
      <c r="Q136" s="5">
        <v>-410637500</v>
      </c>
    </row>
    <row r="137" spans="3:17" ht="15.5" x14ac:dyDescent="0.35">
      <c r="C137" t="s">
        <v>615</v>
      </c>
      <c r="D137" s="5">
        <v>-1000582241</v>
      </c>
      <c r="E137" s="5">
        <v>-1031689906</v>
      </c>
      <c r="F137" s="5">
        <v>-973302186</v>
      </c>
      <c r="G137" s="5">
        <v>-803708768</v>
      </c>
      <c r="I137" s="5">
        <v>-3511292916</v>
      </c>
      <c r="J137" s="5">
        <v>-2787560043</v>
      </c>
      <c r="K137" s="5">
        <v>-2154928734</v>
      </c>
      <c r="L137" s="5">
        <v>-786065244</v>
      </c>
      <c r="M137" s="5">
        <v>-1898045618</v>
      </c>
      <c r="N137" s="5">
        <v>-3460885735</v>
      </c>
      <c r="O137" s="5">
        <v>-4976212355</v>
      </c>
      <c r="P137" s="5">
        <v>-4481332846</v>
      </c>
      <c r="Q137" s="5">
        <v>-4471312481</v>
      </c>
    </row>
    <row r="138" spans="3:17" ht="15.5" x14ac:dyDescent="0.35">
      <c r="C138" t="s">
        <v>149</v>
      </c>
      <c r="D138" s="5">
        <v>5776319835</v>
      </c>
      <c r="E138" s="5">
        <v>13560138490</v>
      </c>
      <c r="F138" s="5">
        <v>26751151451</v>
      </c>
      <c r="G138" s="5">
        <v>5537139361</v>
      </c>
      <c r="I138" s="5">
        <v>45846524144</v>
      </c>
      <c r="J138" s="5">
        <v>65754150076</v>
      </c>
      <c r="K138" s="5">
        <v>7973886855</v>
      </c>
      <c r="M138" s="5">
        <v>-7123931850</v>
      </c>
      <c r="N138" s="5">
        <v>103650</v>
      </c>
      <c r="O138" s="5">
        <v>402173100</v>
      </c>
      <c r="P138" s="5">
        <v>301401672090</v>
      </c>
    </row>
    <row r="139" spans="3:17" ht="15.5" x14ac:dyDescent="0.35">
      <c r="C139" t="s">
        <v>150</v>
      </c>
      <c r="D139" s="5">
        <v>-1575913618</v>
      </c>
      <c r="E139" s="5">
        <v>5443598034</v>
      </c>
      <c r="F139" s="5">
        <v>-6452912480</v>
      </c>
      <c r="G139" s="5">
        <v>-904571843</v>
      </c>
      <c r="I139" s="5">
        <v>-12146393266</v>
      </c>
      <c r="J139" s="5">
        <v>-7958513182</v>
      </c>
      <c r="K139" s="5">
        <v>-8452418050</v>
      </c>
      <c r="L139" s="5">
        <v>-8139072294</v>
      </c>
      <c r="M139" s="5">
        <v>-463265404</v>
      </c>
      <c r="N139" s="5">
        <v>-151902126</v>
      </c>
      <c r="O139" s="5">
        <v>-197748975</v>
      </c>
      <c r="P139" s="5">
        <v>1749859094</v>
      </c>
      <c r="Q139" s="5">
        <v>-5123428834</v>
      </c>
    </row>
    <row r="140" spans="3:17" ht="15.5" x14ac:dyDescent="0.35">
      <c r="C140" t="s">
        <v>411</v>
      </c>
      <c r="O140" s="5">
        <v>7500000</v>
      </c>
      <c r="P140" s="5">
        <v>2316465013</v>
      </c>
      <c r="Q140" s="5">
        <v>-4330089938</v>
      </c>
    </row>
    <row r="141" spans="3:17" ht="15.5" x14ac:dyDescent="0.35">
      <c r="C141" t="s">
        <v>422</v>
      </c>
      <c r="D141" s="5">
        <v>-748077834</v>
      </c>
      <c r="E141" s="5">
        <v>-254166666</v>
      </c>
      <c r="F141" s="5">
        <v>-475989777</v>
      </c>
      <c r="I141" s="5">
        <v>-475989777</v>
      </c>
      <c r="J141" s="5">
        <v>-1106365677</v>
      </c>
      <c r="K141" s="5">
        <v>-280000000</v>
      </c>
    </row>
    <row r="142" spans="3:17" ht="15.5" x14ac:dyDescent="0.35">
      <c r="C142" t="s">
        <v>690</v>
      </c>
      <c r="E142" s="5">
        <v>6000000000</v>
      </c>
      <c r="F142" s="5">
        <v>-6000000000</v>
      </c>
      <c r="I142" s="5">
        <v>-6000000000</v>
      </c>
      <c r="K142" s="5">
        <v>-1000000000</v>
      </c>
    </row>
    <row r="143" spans="3:17" ht="15.5" x14ac:dyDescent="0.35">
      <c r="C143" t="s">
        <v>691</v>
      </c>
      <c r="J143" s="5">
        <v>-395021179</v>
      </c>
    </row>
    <row r="144" spans="3:17" ht="15.5" x14ac:dyDescent="0.35">
      <c r="C144" t="s">
        <v>158</v>
      </c>
      <c r="D144" s="5">
        <v>-827835784</v>
      </c>
      <c r="E144" s="5">
        <v>-302235300</v>
      </c>
      <c r="F144" s="5">
        <v>23077297</v>
      </c>
      <c r="G144" s="5">
        <v>-904571843</v>
      </c>
      <c r="I144" s="5">
        <v>-5670403489</v>
      </c>
      <c r="J144" s="5">
        <v>-6457126326</v>
      </c>
      <c r="K144" s="5">
        <v>-7172418050</v>
      </c>
      <c r="L144" s="5">
        <v>-8139072294</v>
      </c>
      <c r="M144" s="5">
        <v>-463265404</v>
      </c>
      <c r="N144" s="5">
        <v>-156832126</v>
      </c>
      <c r="O144" s="5">
        <v>-205248975</v>
      </c>
      <c r="P144" s="5">
        <v>-566605919</v>
      </c>
      <c r="Q144" s="5">
        <v>-793338896</v>
      </c>
    </row>
    <row r="145" spans="2:17" ht="15.5" x14ac:dyDescent="0.35">
      <c r="C145" t="s">
        <v>332</v>
      </c>
      <c r="N145" s="5">
        <v>4930000</v>
      </c>
    </row>
    <row r="146" spans="2:17" ht="15.5" x14ac:dyDescent="0.35">
      <c r="C146" t="s">
        <v>161</v>
      </c>
      <c r="D146" s="5">
        <v>5776319835</v>
      </c>
      <c r="E146" s="5">
        <v>13560138490</v>
      </c>
      <c r="F146" s="5">
        <v>26751151451</v>
      </c>
      <c r="G146" s="5">
        <v>5537139361</v>
      </c>
      <c r="I146" s="5">
        <v>45846524144</v>
      </c>
      <c r="J146" s="5">
        <v>65754150076</v>
      </c>
      <c r="K146" s="5">
        <v>7973886855</v>
      </c>
      <c r="M146" s="5">
        <v>-7123931850</v>
      </c>
      <c r="N146" s="5">
        <v>103650</v>
      </c>
      <c r="O146" s="5">
        <v>402173100</v>
      </c>
      <c r="P146" s="5">
        <v>301401672090</v>
      </c>
    </row>
    <row r="147" spans="2:17" ht="15.5" x14ac:dyDescent="0.35">
      <c r="C147" t="s">
        <v>692</v>
      </c>
      <c r="M147" s="5">
        <v>250712100</v>
      </c>
      <c r="N147" s="5">
        <v>69100</v>
      </c>
      <c r="O147" s="5">
        <v>268115400</v>
      </c>
      <c r="P147" s="5">
        <v>312000000000</v>
      </c>
    </row>
    <row r="148" spans="2:17" ht="15.5" x14ac:dyDescent="0.35">
      <c r="C148" t="s">
        <v>693</v>
      </c>
      <c r="P148" s="5">
        <v>-10598327910</v>
      </c>
    </row>
    <row r="149" spans="2:17" ht="15.5" x14ac:dyDescent="0.35">
      <c r="C149" t="s">
        <v>515</v>
      </c>
      <c r="J149" s="5">
        <v>-2455541653</v>
      </c>
      <c r="K149" s="5">
        <v>-292364276</v>
      </c>
      <c r="M149" s="5">
        <v>-7500000000</v>
      </c>
    </row>
    <row r="150" spans="2:17" ht="15.5" x14ac:dyDescent="0.35">
      <c r="C150" t="s">
        <v>656</v>
      </c>
      <c r="D150" s="5">
        <v>101364275</v>
      </c>
      <c r="F150" s="5">
        <v>1485000000</v>
      </c>
      <c r="I150" s="5">
        <v>1485000000</v>
      </c>
      <c r="K150" s="5">
        <v>2074342750</v>
      </c>
    </row>
    <row r="151" spans="2:17" ht="15.5" x14ac:dyDescent="0.35">
      <c r="C151" t="s">
        <v>694</v>
      </c>
      <c r="D151" s="5">
        <v>30000000000</v>
      </c>
      <c r="E151" s="5">
        <v>16500000000</v>
      </c>
      <c r="F151" s="5">
        <v>37780696689</v>
      </c>
      <c r="G151" s="5">
        <v>9500000000</v>
      </c>
      <c r="I151" s="5">
        <v>62280696689</v>
      </c>
      <c r="J151" s="5">
        <v>71769241619</v>
      </c>
      <c r="K151" s="5">
        <v>6425358381</v>
      </c>
    </row>
    <row r="152" spans="2:17" ht="15.5" x14ac:dyDescent="0.35">
      <c r="C152" t="s">
        <v>695</v>
      </c>
      <c r="D152" s="5">
        <v>-24325044440</v>
      </c>
      <c r="E152" s="5">
        <v>-2743432310</v>
      </c>
      <c r="F152" s="5">
        <v>-11697751200</v>
      </c>
      <c r="G152" s="5">
        <v>-3962860639</v>
      </c>
      <c r="I152" s="5">
        <v>-17102378507</v>
      </c>
      <c r="J152" s="5">
        <v>-3559549890</v>
      </c>
      <c r="K152" s="5">
        <v>-233450000</v>
      </c>
    </row>
    <row r="153" spans="2:17" ht="15.5" x14ac:dyDescent="0.35">
      <c r="C153" t="s">
        <v>168</v>
      </c>
      <c r="E153" s="5">
        <v>-196429200</v>
      </c>
      <c r="F153" s="5">
        <v>-816794038</v>
      </c>
      <c r="I153" s="5">
        <v>-816794038</v>
      </c>
    </row>
    <row r="154" spans="2:17" ht="15.5" x14ac:dyDescent="0.35">
      <c r="C154" t="s">
        <v>696</v>
      </c>
      <c r="M154" s="5">
        <v>125356050</v>
      </c>
      <c r="N154" s="5">
        <v>34550</v>
      </c>
      <c r="O154" s="5">
        <v>134057700</v>
      </c>
    </row>
    <row r="155" spans="2:17" ht="15.5" x14ac:dyDescent="0.35">
      <c r="C155" t="s">
        <v>173</v>
      </c>
      <c r="D155" s="5">
        <v>14758598894</v>
      </c>
      <c r="E155" s="5">
        <v>5371010305</v>
      </c>
      <c r="F155" s="5">
        <v>27081135023</v>
      </c>
      <c r="G155" s="5">
        <v>-16034312163</v>
      </c>
      <c r="I155" s="5">
        <v>-8452321139</v>
      </c>
      <c r="J155" s="5">
        <v>49837433967</v>
      </c>
      <c r="K155" s="5">
        <v>2100067944</v>
      </c>
      <c r="L155" s="5">
        <v>-565642635</v>
      </c>
      <c r="M155" s="5">
        <v>3290046865</v>
      </c>
      <c r="N155" s="5">
        <v>-3205803622</v>
      </c>
      <c r="O155" s="5">
        <v>-14819716774</v>
      </c>
      <c r="P155" s="5">
        <v>-12535378706</v>
      </c>
      <c r="Q155" s="5">
        <v>42380780951</v>
      </c>
    </row>
    <row r="156" spans="2:17" ht="15.5" x14ac:dyDescent="0.35">
      <c r="C156" t="s">
        <v>176</v>
      </c>
      <c r="E156" s="5">
        <v>75328261930</v>
      </c>
      <c r="I156" s="5">
        <v>83780583069</v>
      </c>
      <c r="J156" s="5">
        <v>33943149102</v>
      </c>
      <c r="K156" s="5">
        <v>31843081158</v>
      </c>
      <c r="L156" s="5">
        <v>32408723793</v>
      </c>
      <c r="M156" s="5">
        <v>29118676928</v>
      </c>
      <c r="N156" s="5">
        <v>32324480550</v>
      </c>
      <c r="O156" s="5">
        <v>47144197324</v>
      </c>
      <c r="P156" s="5">
        <v>59679576030</v>
      </c>
      <c r="Q156" s="5">
        <v>17298795079</v>
      </c>
    </row>
    <row r="157" spans="2:17" ht="15.5" x14ac:dyDescent="0.35">
      <c r="C157" t="s">
        <v>177</v>
      </c>
      <c r="D157" s="5">
        <v>14758598894</v>
      </c>
      <c r="E157" s="5">
        <v>80699272235</v>
      </c>
      <c r="F157" s="5">
        <v>27081135023</v>
      </c>
      <c r="G157" s="5">
        <v>-16034312163</v>
      </c>
      <c r="I157" s="5">
        <v>75328261930</v>
      </c>
      <c r="J157" s="5">
        <v>83780583069</v>
      </c>
      <c r="K157" s="5">
        <v>33943149102</v>
      </c>
      <c r="L157" s="5">
        <v>31843081158</v>
      </c>
      <c r="M157" s="5">
        <v>32408723793</v>
      </c>
      <c r="N157" s="5">
        <v>29118676928</v>
      </c>
      <c r="O157" s="5">
        <v>32324480550</v>
      </c>
      <c r="P157" s="5">
        <v>47144197324</v>
      </c>
      <c r="Q157" s="5">
        <v>59679576030</v>
      </c>
    </row>
    <row r="159" spans="2:17" ht="15.5" x14ac:dyDescent="0.35">
      <c r="B159" t="s">
        <v>178</v>
      </c>
      <c r="C159" t="s">
        <v>12</v>
      </c>
      <c r="D159" s="5">
        <v>5410000000</v>
      </c>
      <c r="E159" s="5">
        <v>5410000000</v>
      </c>
      <c r="F159" s="5">
        <v>5410000000</v>
      </c>
      <c r="G159" s="5">
        <v>5410000000</v>
      </c>
      <c r="I159" s="5">
        <v>5410000000</v>
      </c>
      <c r="J159" s="5">
        <v>5410000000</v>
      </c>
      <c r="K159" s="5">
        <v>5410000000</v>
      </c>
      <c r="L159" s="5">
        <v>5410000000</v>
      </c>
      <c r="M159" s="5">
        <v>5410000000</v>
      </c>
      <c r="N159" s="5">
        <v>5400000000</v>
      </c>
      <c r="O159" s="5">
        <v>5400000000</v>
      </c>
      <c r="P159" s="5">
        <v>5400000000</v>
      </c>
      <c r="Q159" s="5">
        <v>0</v>
      </c>
    </row>
    <row r="160" spans="2:17" ht="15.5" x14ac:dyDescent="0.35">
      <c r="C160" t="s">
        <v>179</v>
      </c>
      <c r="D160" s="6">
        <v>1.25</v>
      </c>
      <c r="E160" s="6">
        <v>1.2</v>
      </c>
      <c r="F160" s="6">
        <v>1.1200000000000001</v>
      </c>
      <c r="G160" s="6">
        <v>0.76</v>
      </c>
    </row>
    <row r="161" spans="3:7" ht="15.5" x14ac:dyDescent="0.35">
      <c r="C161" t="s">
        <v>180</v>
      </c>
      <c r="D161" s="6">
        <v>121.6</v>
      </c>
      <c r="E161" s="6">
        <v>117.5</v>
      </c>
      <c r="F161" s="6">
        <v>364.29</v>
      </c>
      <c r="G161" s="6">
        <v>156.58000000000001</v>
      </c>
    </row>
    <row r="162" spans="3:7" ht="15.5" x14ac:dyDescent="0.35">
      <c r="C162" t="s">
        <v>64</v>
      </c>
      <c r="D162" s="6">
        <v>19.920000000000002</v>
      </c>
      <c r="E162" s="6">
        <v>17.989999999999998</v>
      </c>
      <c r="F162" s="6">
        <v>54.92</v>
      </c>
      <c r="G162" s="6">
        <v>19.420000000000002</v>
      </c>
    </row>
    <row r="163" spans="3:7" ht="15.5" x14ac:dyDescent="0.35">
      <c r="C163" t="s">
        <v>181</v>
      </c>
      <c r="D163" s="5">
        <v>8610000000</v>
      </c>
      <c r="E163" s="5">
        <v>7470000000</v>
      </c>
      <c r="F163" s="5">
        <v>8710000000</v>
      </c>
      <c r="G163" s="5">
        <v>4710000000</v>
      </c>
    </row>
    <row r="164" spans="3:7" ht="15.5" x14ac:dyDescent="0.35">
      <c r="C164" t="s">
        <v>182</v>
      </c>
      <c r="D164" s="6">
        <v>5.7999999999999996E-3</v>
      </c>
      <c r="E164" s="6">
        <v>5.6999999999999993E-3</v>
      </c>
      <c r="F164" s="6">
        <v>5.4000000000000003E-3</v>
      </c>
      <c r="G164" s="6">
        <v>3.9000000000000003E-3</v>
      </c>
    </row>
    <row r="165" spans="3:7" ht="15.5" x14ac:dyDescent="0.35">
      <c r="C165" t="s">
        <v>183</v>
      </c>
      <c r="D165" s="6">
        <v>7.4999999999999997E-3</v>
      </c>
      <c r="E165" s="6">
        <v>7.3000000000000001E-3</v>
      </c>
      <c r="F165" s="6">
        <v>6.8999999999999999E-3</v>
      </c>
      <c r="G165" s="6">
        <v>4.6999999999999993E-3</v>
      </c>
    </row>
    <row r="166" spans="3:7" ht="15.5" x14ac:dyDescent="0.35">
      <c r="C166" t="s">
        <v>184</v>
      </c>
      <c r="D166" s="6">
        <v>6.8999999999999999E-3</v>
      </c>
      <c r="E166" s="6">
        <v>6.8000000000000005E-3</v>
      </c>
      <c r="F166" s="6">
        <v>6.5000000000000006E-3</v>
      </c>
      <c r="G166" s="6">
        <v>4.1999999999999997E-3</v>
      </c>
    </row>
    <row r="167" spans="3:7" ht="15.5" x14ac:dyDescent="0.35">
      <c r="C167" t="s">
        <v>185</v>
      </c>
    </row>
    <row r="168" spans="3:7" ht="15.5" x14ac:dyDescent="0.35">
      <c r="C168" t="s">
        <v>186</v>
      </c>
      <c r="D168" s="5">
        <v>898000000000</v>
      </c>
      <c r="E168" s="5">
        <v>891000000000</v>
      </c>
      <c r="F168" s="5">
        <v>885000000000</v>
      </c>
      <c r="G168" s="5">
        <v>879000000000</v>
      </c>
    </row>
    <row r="169" spans="3:7" ht="15.5" x14ac:dyDescent="0.35">
      <c r="C169" t="s">
        <v>187</v>
      </c>
      <c r="D169" s="6">
        <v>0.91</v>
      </c>
      <c r="E169" s="6">
        <v>0.85</v>
      </c>
      <c r="F169" s="6">
        <v>2.4900000000000002</v>
      </c>
      <c r="G169" s="6">
        <v>0.73</v>
      </c>
    </row>
    <row r="170" spans="3:7" ht="15.5" x14ac:dyDescent="0.35">
      <c r="C170" t="s">
        <v>188</v>
      </c>
      <c r="D170" s="6">
        <v>166.18</v>
      </c>
      <c r="E170" s="6">
        <v>164.93</v>
      </c>
      <c r="F170" s="6">
        <v>163.72999999999999</v>
      </c>
      <c r="G170" s="6">
        <v>162.56</v>
      </c>
    </row>
    <row r="171" spans="3:7" ht="15.5" x14ac:dyDescent="0.35">
      <c r="C171" t="s">
        <v>189</v>
      </c>
      <c r="D171" s="6">
        <v>0.91</v>
      </c>
      <c r="E171" s="6">
        <v>0.85</v>
      </c>
      <c r="F171" s="6">
        <v>2.4900000000000002</v>
      </c>
      <c r="G171" s="6">
        <v>0.73</v>
      </c>
    </row>
    <row r="172" spans="3:7" ht="15.5" x14ac:dyDescent="0.35">
      <c r="C172" t="s">
        <v>190</v>
      </c>
      <c r="D172" s="6">
        <v>166.18</v>
      </c>
      <c r="E172" s="6">
        <v>164.93</v>
      </c>
      <c r="F172" s="6">
        <v>163.72999999999999</v>
      </c>
      <c r="G172" s="6">
        <v>162.56</v>
      </c>
    </row>
    <row r="173" spans="3:7" ht="15.5" x14ac:dyDescent="0.35">
      <c r="C173" t="s">
        <v>191</v>
      </c>
      <c r="D173" s="5">
        <v>17000000000</v>
      </c>
      <c r="E173" s="5">
        <v>27000000000</v>
      </c>
      <c r="F173" s="5">
        <v>33000000000</v>
      </c>
      <c r="G173" s="5">
        <v>18000000000</v>
      </c>
    </row>
    <row r="174" spans="3:7" ht="15.5" x14ac:dyDescent="0.35">
      <c r="C174" t="s">
        <v>192</v>
      </c>
      <c r="D174" s="5">
        <v>117000000000</v>
      </c>
      <c r="E174" s="5">
        <v>101000000000</v>
      </c>
      <c r="F174" s="5">
        <v>84000000000</v>
      </c>
      <c r="G174" s="5">
        <v>73000000000</v>
      </c>
    </row>
    <row r="175" spans="3:7" ht="15.5" x14ac:dyDescent="0.35">
      <c r="C175" t="s">
        <v>193</v>
      </c>
      <c r="D175" s="5">
        <v>898000000000</v>
      </c>
      <c r="E175" s="5">
        <v>891000000000</v>
      </c>
      <c r="F175" s="5">
        <v>885000000000</v>
      </c>
      <c r="G175" s="5">
        <v>879000000000</v>
      </c>
    </row>
    <row r="176" spans="3:7" ht="15.5" x14ac:dyDescent="0.35">
      <c r="C176" t="s">
        <v>24</v>
      </c>
      <c r="D176" s="5">
        <v>134000000000</v>
      </c>
      <c r="E176" s="5">
        <v>128000000000</v>
      </c>
      <c r="F176" s="5">
        <v>118000000000</v>
      </c>
      <c r="G176" s="5">
        <v>92000000000</v>
      </c>
    </row>
    <row r="177" spans="3:17" ht="15.5" x14ac:dyDescent="0.35">
      <c r="C177" t="s">
        <v>21</v>
      </c>
      <c r="D177" s="5">
        <v>39000000000</v>
      </c>
      <c r="E177" s="5">
        <v>47000000000</v>
      </c>
      <c r="F177" s="5">
        <v>42000000000</v>
      </c>
      <c r="G177" s="5">
        <v>43000000000</v>
      </c>
    </row>
    <row r="178" spans="3:17" ht="15.5" x14ac:dyDescent="0.35">
      <c r="C178" t="s">
        <v>194</v>
      </c>
      <c r="D178" s="5">
        <v>487000000000</v>
      </c>
      <c r="E178" s="5">
        <v>472000000000</v>
      </c>
      <c r="F178" s="5">
        <v>451000000000</v>
      </c>
      <c r="G178" s="5">
        <v>419000000000</v>
      </c>
    </row>
    <row r="179" spans="3:17" ht="15.5" x14ac:dyDescent="0.35">
      <c r="C179" t="s">
        <v>195</v>
      </c>
      <c r="D179" s="5">
        <v>11000000000</v>
      </c>
      <c r="E179" s="5">
        <v>-14000000000</v>
      </c>
      <c r="F179" s="5">
        <v>7000000000</v>
      </c>
      <c r="G179" s="5">
        <v>-21000000000</v>
      </c>
    </row>
    <row r="180" spans="3:17" ht="15.5" x14ac:dyDescent="0.35">
      <c r="C180" t="s">
        <v>196</v>
      </c>
      <c r="D180" s="5">
        <v>-1000000000</v>
      </c>
      <c r="E180" s="5">
        <v>0</v>
      </c>
      <c r="F180" s="5">
        <v>0</v>
      </c>
      <c r="G180" s="5">
        <v>-1000000000</v>
      </c>
    </row>
    <row r="181" spans="3:17" ht="15.5" x14ac:dyDescent="0.35">
      <c r="C181" t="s">
        <v>13</v>
      </c>
      <c r="D181" s="5">
        <v>10000000000</v>
      </c>
      <c r="E181" s="5">
        <v>-14000000000</v>
      </c>
      <c r="F181" s="5">
        <v>7000000000</v>
      </c>
      <c r="G181" s="5">
        <v>-22000000000</v>
      </c>
    </row>
    <row r="182" spans="3:17" ht="15.5" x14ac:dyDescent="0.35">
      <c r="C182" t="s">
        <v>16</v>
      </c>
      <c r="D182" s="6">
        <v>1.8</v>
      </c>
      <c r="E182" s="6">
        <v>-2.58</v>
      </c>
      <c r="F182" s="6">
        <v>1.26</v>
      </c>
      <c r="G182" s="6">
        <v>-3.99</v>
      </c>
    </row>
    <row r="183" spans="3:17" ht="15.5" x14ac:dyDescent="0.35">
      <c r="C183" t="s">
        <v>49</v>
      </c>
      <c r="I183" s="6">
        <v>3.33</v>
      </c>
      <c r="J183" s="6">
        <v>1.54</v>
      </c>
      <c r="K183" s="6">
        <v>0.37</v>
      </c>
      <c r="L183" s="6">
        <v>-3.94</v>
      </c>
      <c r="M183" s="6">
        <v>0.23</v>
      </c>
      <c r="N183" s="6">
        <v>12.14</v>
      </c>
      <c r="O183" s="6">
        <v>5.87</v>
      </c>
      <c r="P183" s="6">
        <v>16.329999999999998</v>
      </c>
      <c r="Q183" s="6">
        <v>79135.199999999997</v>
      </c>
    </row>
    <row r="184" spans="3:17" ht="15.5" x14ac:dyDescent="0.35">
      <c r="C184" t="s">
        <v>63</v>
      </c>
      <c r="I184" s="6">
        <v>122.52</v>
      </c>
      <c r="J184" s="6">
        <v>68.83</v>
      </c>
      <c r="K184" s="6">
        <v>170.27</v>
      </c>
      <c r="L184" s="6">
        <v>-36.04</v>
      </c>
      <c r="M184" s="6">
        <v>760.87</v>
      </c>
      <c r="N184" s="6">
        <v>7.17</v>
      </c>
      <c r="O184" s="6">
        <v>19.59</v>
      </c>
      <c r="P184" s="6">
        <v>24.37</v>
      </c>
      <c r="Q184" s="5">
        <v>0</v>
      </c>
    </row>
    <row r="185" spans="3:17" ht="15.5" x14ac:dyDescent="0.35">
      <c r="C185" t="s">
        <v>66</v>
      </c>
      <c r="I185" s="6">
        <v>15.22</v>
      </c>
      <c r="J185" s="6">
        <v>4.91</v>
      </c>
      <c r="K185" s="6">
        <v>3.81</v>
      </c>
      <c r="L185" s="6">
        <v>21.16</v>
      </c>
      <c r="M185" s="6">
        <v>12.04</v>
      </c>
      <c r="N185" s="6">
        <v>3.18</v>
      </c>
      <c r="O185" s="6">
        <v>5.0999999999999996</v>
      </c>
      <c r="P185" s="6">
        <v>10.08</v>
      </c>
      <c r="Q185" s="5">
        <v>0</v>
      </c>
    </row>
    <row r="186" spans="3:17" ht="15.5" x14ac:dyDescent="0.35">
      <c r="C186" t="s">
        <v>197</v>
      </c>
      <c r="I186" s="5">
        <v>22860000000</v>
      </c>
      <c r="J186" s="5">
        <v>10510000000</v>
      </c>
      <c r="K186" s="5">
        <v>1150000000</v>
      </c>
      <c r="L186" s="5">
        <v>-23160000000</v>
      </c>
      <c r="M186" s="5">
        <v>1490000000</v>
      </c>
      <c r="N186" s="5">
        <v>66690000000</v>
      </c>
      <c r="O186" s="5">
        <v>33430000000</v>
      </c>
      <c r="P186" s="5">
        <v>91160000000</v>
      </c>
    </row>
    <row r="187" spans="3:17" ht="15.5" x14ac:dyDescent="0.35">
      <c r="C187" t="s">
        <v>198</v>
      </c>
      <c r="I187" s="6">
        <v>1.6E-2</v>
      </c>
      <c r="J187" s="6">
        <v>7.9000000000000008E-3</v>
      </c>
      <c r="K187" s="6">
        <v>2.0999999999999999E-3</v>
      </c>
      <c r="L187" s="6">
        <v>-2.2799999999999997E-2</v>
      </c>
      <c r="M187" s="6">
        <v>1.2999999999999999E-3</v>
      </c>
      <c r="N187" s="6">
        <v>6.88E-2</v>
      </c>
      <c r="O187" s="6">
        <v>3.4500000000000003E-2</v>
      </c>
      <c r="P187" s="6">
        <v>9.5299999999999996E-2</v>
      </c>
      <c r="Q187" s="6">
        <v>0.18739999999999998</v>
      </c>
    </row>
    <row r="188" spans="3:17" ht="15.5" x14ac:dyDescent="0.35">
      <c r="C188" t="s">
        <v>199</v>
      </c>
      <c r="I188" s="6">
        <v>2.0299999999999999E-2</v>
      </c>
      <c r="J188" s="6">
        <v>9.5999999999999992E-3</v>
      </c>
      <c r="K188" s="6">
        <v>2.3E-3</v>
      </c>
      <c r="L188" s="6">
        <v>-2.4900000000000002E-2</v>
      </c>
      <c r="M188" s="6">
        <v>1.4000000000000002E-3</v>
      </c>
      <c r="N188" s="6">
        <v>7.5199999999999989E-2</v>
      </c>
      <c r="O188" s="6">
        <v>3.9300000000000002E-2</v>
      </c>
      <c r="P188" s="6">
        <v>0.11380000000000001</v>
      </c>
      <c r="Q188" s="6">
        <v>0.442</v>
      </c>
    </row>
    <row r="189" spans="3:17" ht="15.5" x14ac:dyDescent="0.35">
      <c r="C189" t="s">
        <v>200</v>
      </c>
      <c r="I189" s="6">
        <v>1.9199999999999998E-2</v>
      </c>
      <c r="J189" s="6">
        <v>9.7000000000000003E-3</v>
      </c>
      <c r="K189" s="6">
        <v>2.0000000000000001E-4</v>
      </c>
      <c r="L189" s="6">
        <v>-2.6200000000000001E-2</v>
      </c>
      <c r="M189" s="6">
        <v>1E-3</v>
      </c>
      <c r="N189" s="6">
        <v>7.4999999999999997E-2</v>
      </c>
      <c r="O189" s="6">
        <v>3.7999999999999999E-2</v>
      </c>
      <c r="P189" s="6">
        <v>0.15179999999999999</v>
      </c>
      <c r="Q189" s="6">
        <v>0.67090000000000005</v>
      </c>
    </row>
    <row r="190" spans="3:17" ht="15.5" x14ac:dyDescent="0.35">
      <c r="C190" t="s">
        <v>201</v>
      </c>
      <c r="N190" s="6">
        <v>921.67</v>
      </c>
      <c r="O190" s="6">
        <v>542.38</v>
      </c>
      <c r="P190" s="6">
        <v>1569.51</v>
      </c>
      <c r="Q190" s="6">
        <v>4906.4799999999996</v>
      </c>
    </row>
    <row r="191" spans="3:17" ht="15.5" x14ac:dyDescent="0.35">
      <c r="C191" t="s">
        <v>60</v>
      </c>
      <c r="I191" s="6">
        <v>2.4900000000000002</v>
      </c>
      <c r="J191" s="6">
        <v>0.66</v>
      </c>
      <c r="K191" s="6">
        <v>0.4</v>
      </c>
      <c r="L191" s="6">
        <v>0.9</v>
      </c>
      <c r="M191" s="6">
        <v>1.08</v>
      </c>
      <c r="N191" s="6">
        <v>0.54</v>
      </c>
      <c r="O191" s="6">
        <v>0.77</v>
      </c>
      <c r="P191" s="6">
        <v>2.77</v>
      </c>
      <c r="Q191" s="5">
        <v>0</v>
      </c>
    </row>
    <row r="192" spans="3:17" ht="15.5" x14ac:dyDescent="0.35">
      <c r="C192" t="s">
        <v>57</v>
      </c>
      <c r="I192" s="6">
        <v>163.72999999999999</v>
      </c>
      <c r="J192" s="6">
        <v>160.36000000000001</v>
      </c>
      <c r="K192" s="6">
        <v>158.68</v>
      </c>
      <c r="L192" s="6">
        <v>158.11000000000001</v>
      </c>
      <c r="M192" s="6">
        <v>161.76</v>
      </c>
      <c r="N192" s="6">
        <v>161.47</v>
      </c>
      <c r="O192" s="6">
        <v>149.32</v>
      </c>
      <c r="P192" s="6">
        <v>143.49</v>
      </c>
      <c r="Q192" s="6">
        <v>179041.06</v>
      </c>
    </row>
    <row r="193" spans="3:17" ht="15.5" x14ac:dyDescent="0.35">
      <c r="C193" t="s">
        <v>202</v>
      </c>
      <c r="I193" s="6">
        <v>2.4900000000000002</v>
      </c>
      <c r="J193" s="6">
        <v>0.66</v>
      </c>
      <c r="K193" s="6">
        <v>0.4</v>
      </c>
      <c r="L193" s="6">
        <v>0.9</v>
      </c>
      <c r="M193" s="6">
        <v>1.08</v>
      </c>
      <c r="N193" s="6">
        <v>0.54</v>
      </c>
      <c r="O193" s="6">
        <v>0.77</v>
      </c>
      <c r="P193" s="6">
        <v>2.77</v>
      </c>
      <c r="Q193" s="5">
        <v>0</v>
      </c>
    </row>
    <row r="194" spans="3:17" ht="15.5" x14ac:dyDescent="0.35">
      <c r="C194" t="s">
        <v>203</v>
      </c>
      <c r="I194" s="6">
        <v>163.72999999999999</v>
      </c>
      <c r="J194" s="6">
        <v>160.36000000000001</v>
      </c>
      <c r="K194" s="6">
        <v>158.68</v>
      </c>
      <c r="L194" s="6">
        <v>158.11000000000001</v>
      </c>
      <c r="M194" s="6">
        <v>161.76</v>
      </c>
      <c r="N194" s="6">
        <v>161.47</v>
      </c>
      <c r="O194" s="6">
        <v>149.32</v>
      </c>
      <c r="P194" s="6">
        <v>143.49</v>
      </c>
      <c r="Q194" s="6">
        <v>179041.06</v>
      </c>
    </row>
    <row r="195" spans="3:17" ht="15.5" x14ac:dyDescent="0.35">
      <c r="C195" t="s">
        <v>204</v>
      </c>
      <c r="I195" s="5">
        <v>33000000000</v>
      </c>
      <c r="J195" s="5">
        <v>6000000000</v>
      </c>
      <c r="K195" s="5">
        <v>1000000000</v>
      </c>
    </row>
    <row r="196" spans="3:17" ht="15.5" x14ac:dyDescent="0.35">
      <c r="C196" t="s">
        <v>205</v>
      </c>
      <c r="I196" s="5">
        <v>84000000000</v>
      </c>
      <c r="J196" s="5">
        <v>67000000000</v>
      </c>
      <c r="K196" s="5">
        <v>5000000000</v>
      </c>
    </row>
    <row r="197" spans="3:17" ht="15.5" x14ac:dyDescent="0.35">
      <c r="C197" t="s">
        <v>26</v>
      </c>
      <c r="I197" s="5">
        <v>118000000000</v>
      </c>
      <c r="J197" s="5">
        <v>73000000000</v>
      </c>
      <c r="K197" s="5">
        <v>6000000000</v>
      </c>
    </row>
    <row r="198" spans="3:17" ht="15.5" x14ac:dyDescent="0.35">
      <c r="C198" t="s">
        <v>23</v>
      </c>
      <c r="I198" s="5">
        <v>42000000000</v>
      </c>
      <c r="J198" s="5">
        <v>-11000000000</v>
      </c>
      <c r="K198" s="5">
        <v>-28000000000</v>
      </c>
      <c r="L198" s="5">
        <v>-32000000000</v>
      </c>
      <c r="M198" s="5">
        <v>-32000000000</v>
      </c>
      <c r="N198" s="5">
        <v>-29000000000</v>
      </c>
      <c r="O198" s="5">
        <v>-32000000000</v>
      </c>
      <c r="P198" s="5">
        <v>-47000000000</v>
      </c>
      <c r="Q198" s="5">
        <v>-60000000000</v>
      </c>
    </row>
    <row r="199" spans="3:17" ht="15.5" x14ac:dyDescent="0.35">
      <c r="C199" t="s">
        <v>206</v>
      </c>
      <c r="I199" s="5">
        <v>451000000000</v>
      </c>
      <c r="J199" s="5">
        <v>435000000000</v>
      </c>
      <c r="K199" s="5">
        <v>392000000000</v>
      </c>
      <c r="L199" s="5">
        <v>393000000000</v>
      </c>
      <c r="M199" s="5">
        <v>408000000000</v>
      </c>
      <c r="N199" s="5">
        <v>409000000000</v>
      </c>
      <c r="O199" s="5">
        <v>445000000000</v>
      </c>
      <c r="P199" s="5">
        <v>436000000000</v>
      </c>
      <c r="Q199" s="5">
        <v>234000000000</v>
      </c>
    </row>
    <row r="200" spans="3:17" ht="15.5" x14ac:dyDescent="0.35">
      <c r="C200" t="s">
        <v>207</v>
      </c>
      <c r="I200" s="5">
        <v>-42000000000</v>
      </c>
      <c r="J200" s="5">
        <v>-8000000000</v>
      </c>
      <c r="K200" s="5">
        <v>3000000000</v>
      </c>
      <c r="L200" s="5">
        <v>8000000000</v>
      </c>
      <c r="M200" s="5">
        <v>11000000000</v>
      </c>
      <c r="N200" s="5">
        <v>-3000000000</v>
      </c>
      <c r="O200" s="5">
        <v>-15000000000</v>
      </c>
      <c r="P200" s="5">
        <v>-316000000000</v>
      </c>
      <c r="Q200" s="5">
        <v>48000000000</v>
      </c>
    </row>
    <row r="201" spans="3:17" ht="15.5" x14ac:dyDescent="0.35">
      <c r="C201" t="s">
        <v>208</v>
      </c>
      <c r="I201" s="5">
        <v>-6000000000</v>
      </c>
      <c r="J201" s="5">
        <v>-6000000000</v>
      </c>
      <c r="K201" s="5">
        <v>-7000000000</v>
      </c>
      <c r="L201" s="5">
        <v>-8000000000</v>
      </c>
      <c r="M201" s="5">
        <v>0</v>
      </c>
      <c r="N201" s="5">
        <v>0</v>
      </c>
      <c r="O201" s="5">
        <v>0</v>
      </c>
      <c r="P201" s="5">
        <v>-1000000000</v>
      </c>
      <c r="Q201" s="5">
        <v>-1000000000</v>
      </c>
    </row>
    <row r="202" spans="3:17" ht="15.5" x14ac:dyDescent="0.35">
      <c r="C202" t="s">
        <v>15</v>
      </c>
      <c r="I202" s="5">
        <v>-48000000000</v>
      </c>
      <c r="J202" s="5">
        <v>-14000000000</v>
      </c>
      <c r="K202" s="5">
        <v>-5000000000</v>
      </c>
      <c r="L202" s="5">
        <v>-1000000000</v>
      </c>
      <c r="M202" s="5">
        <v>10000000000</v>
      </c>
      <c r="N202" s="5">
        <v>-3000000000</v>
      </c>
      <c r="O202" s="5">
        <v>-15000000000</v>
      </c>
      <c r="P202" s="5">
        <v>-316000000000</v>
      </c>
      <c r="Q202" s="5">
        <v>47000000000</v>
      </c>
    </row>
    <row r="203" spans="3:17" ht="15.5" x14ac:dyDescent="0.35">
      <c r="C203" t="s">
        <v>17</v>
      </c>
      <c r="I203" s="6">
        <v>-8.85</v>
      </c>
      <c r="J203" s="6">
        <v>-2.67</v>
      </c>
      <c r="K203" s="6">
        <v>-0.85</v>
      </c>
      <c r="L203" s="6">
        <v>-0.1</v>
      </c>
      <c r="M203" s="6">
        <v>1.93</v>
      </c>
      <c r="N203" s="6">
        <v>-0.59</v>
      </c>
      <c r="O203" s="6">
        <v>-2.82</v>
      </c>
      <c r="P203" s="6">
        <v>-58.57</v>
      </c>
      <c r="Q203" s="6">
        <v>35120.959999999999</v>
      </c>
    </row>
  </sheetData>
  <pageMargins left="0.7" right="0.7" top="0.75" bottom="0.75" header="0.3" footer="0.3"/>
  <ignoredErrors>
    <ignoredError sqref="A1:Q204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Q2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697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698</v>
      </c>
      <c r="D2" s="2" vm="42">
        <f ca="1">IFERROR(_xlfn.STOCKHISTORY("XIDX:" &amp; $C$1, D3, , 0, 0, 1), "Libur")</f>
        <v>254</v>
      </c>
      <c r="E2" s="2" vm="164">
        <f ca="1">IFERROR(_xlfn.STOCKHISTORY("XIDX:" &amp; $C$1, E3, , 0, 0, 1), "Libur")</f>
        <v>195</v>
      </c>
      <c r="H2" s="2" vm="164">
        <f ca="1">IFERROR(INDEX(D2:G2,COUNT(D2:G2)),"")</f>
        <v>195</v>
      </c>
      <c r="I2" s="2" vm="165">
        <f t="shared" ref="I2:Q2" ca="1" si="0">IFERROR(_xlfn.STOCKHISTORY("XIDX:" &amp; $C$1, I1, , 0, 0, 1), "Libur")</f>
        <v>304</v>
      </c>
      <c r="J2" s="2" vm="166">
        <f t="shared" ca="1" si="0"/>
        <v>1490</v>
      </c>
      <c r="K2" s="2" vm="167">
        <f t="shared" ca="1" si="0"/>
        <v>1190</v>
      </c>
      <c r="L2" s="2" vm="168">
        <f t="shared" ca="1" si="0"/>
        <v>740</v>
      </c>
      <c r="M2" s="2" vm="169">
        <f t="shared" ca="1" si="0"/>
        <v>1255</v>
      </c>
      <c r="N2" s="2" t="str">
        <f t="shared" ca="1" si="0"/>
        <v>Libur</v>
      </c>
      <c r="O2" s="2" t="str">
        <f t="shared" ca="1" si="0"/>
        <v>Libur</v>
      </c>
      <c r="P2" s="2" vm="170">
        <f t="shared" ca="1" si="0"/>
        <v>675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115149338746</v>
      </c>
      <c r="E4" s="2">
        <f>IFERROR(INDEX(E51:E500,MATCH($C$4,$C$51:$C$500,0)),"")</f>
        <v>112695584631</v>
      </c>
      <c r="H4" s="2">
        <f>IFERROR(SUM(D4:G4)*(4/MAX(1,COUNT(D4:G4))),"")</f>
        <v>455689846754</v>
      </c>
      <c r="I4" s="2">
        <f t="shared" ref="I4:Q4" si="1">IFERROR(INDEX(I51:I500,MATCH($C$4,$C$51:$C$500,0)),"")</f>
        <v>523134642547</v>
      </c>
      <c r="J4" s="2">
        <f t="shared" si="1"/>
        <v>682513129935</v>
      </c>
      <c r="K4" s="2">
        <f t="shared" si="1"/>
        <v>622181581070</v>
      </c>
      <c r="L4" s="2">
        <f t="shared" si="1"/>
        <v>591902803145</v>
      </c>
      <c r="M4" s="2">
        <f t="shared" si="1"/>
        <v>589409749578</v>
      </c>
      <c r="N4" s="2">
        <f t="shared" si="1"/>
        <v>451599889844</v>
      </c>
      <c r="O4" s="2">
        <f t="shared" si="1"/>
        <v>394765940589</v>
      </c>
      <c r="P4" s="2">
        <f t="shared" si="1"/>
        <v>229821404369</v>
      </c>
      <c r="Q4" s="2">
        <f t="shared" si="1"/>
        <v>148157471533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1904594476</v>
      </c>
      <c r="E5" s="2">
        <f>IFERROR(INDEX(E51:E500,MATCH($C$5,$C$51:$C$500,0)),"")</f>
        <v>472800779</v>
      </c>
      <c r="H5" s="2">
        <f>IFERROR(SUM(D5:G5)*(4/MAX(1,COUNT(D5:G5))),"")</f>
        <v>4754790510</v>
      </c>
      <c r="I5" s="2">
        <f t="shared" ref="I5:Q5" si="2">IFERROR(INDEX(I51:I500,MATCH($C$5,$C$51:$C$500,0)),"")</f>
        <v>9559339071</v>
      </c>
      <c r="J5" s="2">
        <f t="shared" si="2"/>
        <v>23301956212</v>
      </c>
      <c r="K5" s="2">
        <f t="shared" si="2"/>
        <v>7729876643</v>
      </c>
      <c r="L5" s="2">
        <f t="shared" si="2"/>
        <v>1425883248</v>
      </c>
      <c r="M5" s="2">
        <f t="shared" si="2"/>
        <v>44927713354</v>
      </c>
      <c r="N5" s="2">
        <f t="shared" si="2"/>
        <v>31162290109</v>
      </c>
      <c r="O5" s="2">
        <f t="shared" si="2"/>
        <v>40243656892</v>
      </c>
      <c r="P5" s="2">
        <f t="shared" si="2"/>
        <v>-30578866203</v>
      </c>
      <c r="Q5" s="2">
        <f t="shared" si="2"/>
        <v>-18670210513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212304240645</v>
      </c>
      <c r="E6" s="2">
        <f>IFERROR(INDEX(E51:E500,MATCH($C$6,$C$51:$C$500,0)),"")</f>
        <v>210399646171</v>
      </c>
      <c r="H6" s="2">
        <f>IFERROR(INDEX(D6:G6,COUNT(D6:G6)),"")</f>
        <v>210399646171</v>
      </c>
      <c r="I6" s="2">
        <f t="shared" ref="I6:Q6" si="3">IFERROR(INDEX(I51:I500,MATCH($C$6,$C$51:$C$500,0)),"")</f>
        <v>209926845390</v>
      </c>
      <c r="J6" s="2">
        <f t="shared" si="3"/>
        <v>200367506319</v>
      </c>
      <c r="K6" s="2">
        <f t="shared" si="3"/>
        <v>177065550107</v>
      </c>
      <c r="L6" s="2">
        <f t="shared" si="3"/>
        <v>169335673464</v>
      </c>
      <c r="M6" s="2">
        <f t="shared" si="3"/>
        <v>167909790217</v>
      </c>
      <c r="N6" s="2">
        <f t="shared" si="3"/>
        <v>137982076263</v>
      </c>
      <c r="O6" s="2">
        <f t="shared" si="3"/>
        <v>106819786154</v>
      </c>
      <c r="P6" s="2">
        <f t="shared" si="3"/>
        <v>66576129262</v>
      </c>
      <c r="Q6" s="2">
        <f t="shared" si="3"/>
        <v>-1282476730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0.83</v>
      </c>
      <c r="E7" s="3">
        <f>IFERROR(INDEX(E51:E500,MATCH($C$7,$C$51:$C$500,0))/1000000000,"")</f>
        <v>0.83</v>
      </c>
      <c r="H7" s="3">
        <f>IFERROR(INDEX(D7:G7,COUNT(D7:G7)),"")</f>
        <v>0.83</v>
      </c>
      <c r="I7" s="3">
        <f t="shared" ref="I7:Q7" si="4">IFERROR(INDEX(I51:I500,MATCH($C$7,$C$51:$C$500,0))/1000000000,"")</f>
        <v>0.83</v>
      </c>
      <c r="J7" s="3">
        <f t="shared" si="4"/>
        <v>0.83</v>
      </c>
      <c r="K7" s="3">
        <f t="shared" si="4"/>
        <v>0.83</v>
      </c>
      <c r="L7" s="3">
        <f t="shared" si="4"/>
        <v>0.83</v>
      </c>
      <c r="M7" s="3">
        <f t="shared" si="4"/>
        <v>0.83</v>
      </c>
      <c r="N7" s="3">
        <f t="shared" si="4"/>
        <v>0.83</v>
      </c>
      <c r="O7" s="3">
        <f t="shared" si="4"/>
        <v>0.83</v>
      </c>
      <c r="P7" s="3">
        <f t="shared" si="4"/>
        <v>0.83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6000000000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 t="shared" ref="I8:Q8" si="5">IFERROR(INDEX(I51:I500,MATCH($C$8,$C$51:$C$500,0)),"")</f>
        <v>-9000000000</v>
      </c>
      <c r="J8" s="2">
        <f t="shared" si="5"/>
        <v>-32000000000</v>
      </c>
      <c r="K8" s="2">
        <f t="shared" si="5"/>
        <v>-4000000000</v>
      </c>
      <c r="L8" s="2">
        <f t="shared" si="5"/>
        <v>-13000000000</v>
      </c>
      <c r="M8" s="2">
        <f t="shared" si="5"/>
        <v>32000000000</v>
      </c>
      <c r="N8" s="2">
        <f t="shared" si="5"/>
        <v>45000000000</v>
      </c>
      <c r="O8" s="2">
        <f t="shared" si="5"/>
        <v>32000000000</v>
      </c>
      <c r="P8" s="2">
        <f t="shared" si="5"/>
        <v>-32000000000</v>
      </c>
      <c r="Q8" s="2">
        <f t="shared" si="5"/>
        <v>-16000000000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7.17</v>
      </c>
      <c r="E9" s="3">
        <f>IFERROR(INDEX(E51:E500,MATCH("Free cash flow per share (Quarter)",$C$51:$C$500,0)),"")</f>
        <v>4.5199999999999996</v>
      </c>
      <c r="H9" s="3">
        <f>IFERROR(INDEX(D9:G9,COUNT(D9:G9)),"")</f>
        <v>4.5199999999999996</v>
      </c>
      <c r="I9" s="3">
        <f t="shared" ref="I9:Q9" si="6">IFERROR(INDEX(I51:I500,MATCH($C$9,$C$51:$C$500,0)),"")</f>
        <v>-10.65</v>
      </c>
      <c r="J9" s="3">
        <f t="shared" si="6"/>
        <v>-38.909999999999997</v>
      </c>
      <c r="K9" s="3">
        <f t="shared" si="6"/>
        <v>-5.12</v>
      </c>
      <c r="L9" s="3">
        <f t="shared" si="6"/>
        <v>-15.48</v>
      </c>
      <c r="M9" s="3">
        <f t="shared" si="6"/>
        <v>38.520000000000003</v>
      </c>
      <c r="N9" s="3">
        <f t="shared" si="6"/>
        <v>54.31</v>
      </c>
      <c r="O9" s="3">
        <f t="shared" si="6"/>
        <v>38.200000000000003</v>
      </c>
      <c r="P9" s="3">
        <f t="shared" si="6"/>
        <v>-38.950000000000003</v>
      </c>
      <c r="Q9" s="3">
        <f t="shared" si="6"/>
        <v>-54907.85</v>
      </c>
    </row>
    <row r="10" spans="1:17" ht="15.5" x14ac:dyDescent="0.35">
      <c r="C10" t="s">
        <v>18</v>
      </c>
      <c r="D10" s="3">
        <f ca="1">IFERROR(IF(D9=0,"",D2/D9),"")</f>
        <v>35.425383542538356</v>
      </c>
      <c r="E10" s="3">
        <f ca="1">IFERROR(IF(E9=0,"",E2/E9),"")</f>
        <v>43.141592920353986</v>
      </c>
      <c r="I10" s="3">
        <f t="shared" ref="I10:Q10" ca="1" si="7">IFERROR(IF(I9=0,"",I2/I9),"")</f>
        <v>-28.544600938967136</v>
      </c>
      <c r="J10" s="3">
        <f t="shared" ca="1" si="7"/>
        <v>-38.293497815471603</v>
      </c>
      <c r="K10" s="3">
        <f t="shared" ca="1" si="7"/>
        <v>-232.421875</v>
      </c>
      <c r="L10" s="3">
        <f t="shared" ca="1" si="7"/>
        <v>-47.803617571059434</v>
      </c>
      <c r="M10" s="3">
        <f t="shared" ca="1" si="7"/>
        <v>32.580477673935619</v>
      </c>
      <c r="N10" s="3" t="str">
        <f t="shared" ca="1" si="7"/>
        <v/>
      </c>
      <c r="O10" s="3" t="str">
        <f t="shared" ca="1" si="7"/>
        <v/>
      </c>
      <c r="P10" s="3">
        <f t="shared" ca="1" si="7"/>
        <v>-17.329910141206675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29519403415</v>
      </c>
      <c r="E11" s="2">
        <f>IFERROR(INDEX(E51:E500,MATCH($C$11,$C$51:$C$500,0)),"")</f>
        <v>26902699300</v>
      </c>
      <c r="H11" s="2">
        <f>IFERROR(INDEX(D11:G11,COUNT(D11:G11)),"")</f>
        <v>26902699300</v>
      </c>
      <c r="I11" s="2">
        <f t="shared" ref="I11:Q11" si="8">IFERROR(INDEX(I51:I500,MATCH($C$11,$C$51:$C$500,0)),"")</f>
        <v>20217835093</v>
      </c>
      <c r="J11" s="2">
        <f t="shared" si="8"/>
        <v>19542255375</v>
      </c>
      <c r="K11" s="2">
        <f t="shared" si="8"/>
        <v>63252223246</v>
      </c>
      <c r="L11" s="2">
        <f t="shared" si="8"/>
        <v>42528583084</v>
      </c>
      <c r="M11" s="2">
        <f t="shared" si="8"/>
        <v>63502482073</v>
      </c>
      <c r="N11" s="2">
        <f t="shared" si="8"/>
        <v>67809276938</v>
      </c>
      <c r="O11" s="2">
        <f t="shared" si="8"/>
        <v>39918177843</v>
      </c>
      <c r="P11" s="2">
        <f t="shared" si="8"/>
        <v>20785943974</v>
      </c>
      <c r="Q11" s="2">
        <f t="shared" si="8"/>
        <v>9517850137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127000000000</v>
      </c>
      <c r="E12" s="2">
        <f>IFERROR(INDEX(E51:E500,MATCH("Net Debt (Quarter)",$C$51:$C$500,0)),"")</f>
        <v>132000000000</v>
      </c>
      <c r="H12" s="2">
        <f>IFERROR(INDEX(D12:G12,COUNT(D12:G12)),"")</f>
        <v>132000000000</v>
      </c>
      <c r="I12" s="2">
        <f t="shared" ref="I12:Q12" si="9">IFERROR(INDEX(I51:I500,MATCH($C$12,$C$51:$C$500,0)),"")</f>
        <v>128000000000</v>
      </c>
      <c r="J12" s="2">
        <f t="shared" si="9"/>
        <v>108000000000</v>
      </c>
      <c r="K12" s="2">
        <f t="shared" si="9"/>
        <v>6000000000</v>
      </c>
      <c r="L12" s="2">
        <f t="shared" si="9"/>
        <v>-32000000000</v>
      </c>
      <c r="M12" s="2">
        <f t="shared" si="9"/>
        <v>-45000000000</v>
      </c>
      <c r="N12" s="2">
        <f t="shared" si="9"/>
        <v>-47000000000</v>
      </c>
      <c r="O12" s="2">
        <f t="shared" si="9"/>
        <v>-18000000000</v>
      </c>
      <c r="P12" s="2">
        <f t="shared" si="9"/>
        <v>-10000000000</v>
      </c>
      <c r="Q12" s="2">
        <f t="shared" si="9"/>
        <v>17000000000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156000000000</v>
      </c>
      <c r="E13" s="2">
        <f>IFERROR(INDEX(E51:E500,MATCH("Total Debt (Quarter)",$C$51:$C$500,0)),"")</f>
        <v>159000000000</v>
      </c>
      <c r="H13" s="2">
        <f>IFERROR(INDEX(D13:G13,COUNT(D13:G13)),"")</f>
        <v>159000000000</v>
      </c>
      <c r="I13" s="2">
        <f t="shared" ref="I13:Q13" si="10">IFERROR(INDEX(I51:I500,MATCH($C$13,$C$51:$C$500,0)),"")</f>
        <v>148000000000</v>
      </c>
      <c r="J13" s="2">
        <f t="shared" si="10"/>
        <v>128000000000</v>
      </c>
      <c r="K13" s="2">
        <f t="shared" si="10"/>
        <v>70000000000</v>
      </c>
      <c r="L13" s="2">
        <f t="shared" si="10"/>
        <v>11000000000</v>
      </c>
      <c r="M13" s="2">
        <f t="shared" si="10"/>
        <v>18000000000</v>
      </c>
      <c r="N13" s="2">
        <f t="shared" si="10"/>
        <v>21000000000</v>
      </c>
      <c r="O13" s="2">
        <f t="shared" si="10"/>
        <v>22000000000</v>
      </c>
      <c r="P13" s="2">
        <f t="shared" si="10"/>
        <v>11000000000</v>
      </c>
      <c r="Q13" s="2">
        <f t="shared" si="10"/>
        <v>26000000000</v>
      </c>
    </row>
    <row r="14" spans="1:17" ht="15.5" x14ac:dyDescent="0.35">
      <c r="C14" t="s">
        <v>27</v>
      </c>
      <c r="D14" s="2">
        <f>IFERROR(INDEX(D51:D500,MATCH($C$14,$C$51:$C$500,0)),"")</f>
        <v>-3338507539</v>
      </c>
      <c r="E14" s="2">
        <f>IFERROR(INDEX(E51:E500,MATCH($C$14,$C$51:$C$500,0)),"")</f>
        <v>-2972132830</v>
      </c>
      <c r="H14" s="2">
        <f>IFERROR(SUM(D14:G14)*(4/MAX(1,COUNT(D14:G14))),"")</f>
        <v>-12621280738</v>
      </c>
      <c r="I14" s="2">
        <f t="shared" ref="I14:Q14" si="11">IFERROR(INDEX(I51:I500,MATCH($C$14,$C$51:$C$500,0)),"")</f>
        <v>-12613485418</v>
      </c>
      <c r="J14" s="2">
        <f t="shared" si="11"/>
        <v>-7095937311</v>
      </c>
      <c r="K14" s="2">
        <f t="shared" si="11"/>
        <v>-4060460816</v>
      </c>
      <c r="L14" s="2">
        <f t="shared" si="11"/>
        <v>-2220466832</v>
      </c>
      <c r="M14" s="2">
        <f t="shared" si="11"/>
        <v>-2247623811</v>
      </c>
      <c r="N14" s="2">
        <f t="shared" si="11"/>
        <v>-2541893711</v>
      </c>
      <c r="O14" s="2">
        <f t="shared" si="11"/>
        <v>-2209500171</v>
      </c>
      <c r="P14" s="2">
        <f t="shared" si="11"/>
        <v>-2690398653</v>
      </c>
      <c r="Q14" s="2">
        <f t="shared" si="11"/>
        <v>-2083423786</v>
      </c>
    </row>
    <row r="15" spans="1:17" ht="15.5" x14ac:dyDescent="0.35">
      <c r="C15" t="s">
        <v>28</v>
      </c>
      <c r="D15" s="2">
        <f>IFERROR(INDEX(D51:D500,MATCH($C$15,$C$51:$C$500,0)),"")</f>
        <v>-512947121</v>
      </c>
      <c r="E15" s="2">
        <f>IFERROR(INDEX(E51:E500,MATCH($C$15,$C$51:$C$500,0)),"")</f>
        <v>-157600258</v>
      </c>
      <c r="H15" s="2">
        <f>IFERROR(SUM(D15:G15)*(4/MAX(1,COUNT(D15:G15))),"")</f>
        <v>-1341094758</v>
      </c>
      <c r="I15" s="2">
        <f t="shared" ref="I15:Q15" si="12">IFERROR(INDEX(I51:I500,MATCH($C$15,$C$51:$C$500,0)),"")</f>
        <v>-567501236</v>
      </c>
      <c r="J15" s="2">
        <f t="shared" si="12"/>
        <v>-319781848</v>
      </c>
      <c r="K15" s="2">
        <f t="shared" si="12"/>
        <v>24601600</v>
      </c>
      <c r="L15" s="2">
        <f t="shared" si="12"/>
        <v>-351238571</v>
      </c>
      <c r="M15" s="2">
        <f t="shared" si="12"/>
        <v>-8353644150</v>
      </c>
      <c r="N15" s="2">
        <f t="shared" si="12"/>
        <v>-9478754597</v>
      </c>
      <c r="O15" s="2">
        <f t="shared" si="12"/>
        <v>-406097666</v>
      </c>
      <c r="P15" s="2">
        <f t="shared" si="12"/>
        <v>1021151976</v>
      </c>
      <c r="Q15" s="2">
        <f t="shared" si="12"/>
        <v>1716930671</v>
      </c>
    </row>
    <row r="16" spans="1:17" ht="15.5" x14ac:dyDescent="0.35">
      <c r="C16" t="s">
        <v>29</v>
      </c>
      <c r="D16" s="2">
        <f>IFERROR(INDEX(D51:D500,MATCH($C$16,$C$51:$C$500,0)),"")</f>
        <v>2417541597</v>
      </c>
      <c r="E16" s="2">
        <f>IFERROR(INDEX(E51:E500,MATCH($C$16,$C$51:$C$500,0)),"")</f>
        <v>630401037</v>
      </c>
      <c r="H16" s="2">
        <f>IFERROR(SUM(D16:G16)*(4/MAX(1,COUNT(D16:G16))),"")</f>
        <v>6095885268</v>
      </c>
      <c r="I16" s="2">
        <f t="shared" ref="I16:Q16" si="13">IFERROR(INDEX(I51:I500,MATCH($C$16,$C$51:$C$500,0)),"")</f>
        <v>1308107467</v>
      </c>
      <c r="J16" s="2">
        <f t="shared" si="13"/>
        <v>1301999051</v>
      </c>
      <c r="K16" s="2">
        <f t="shared" si="13"/>
        <v>1130884769</v>
      </c>
      <c r="L16" s="2">
        <f t="shared" si="13"/>
        <v>1182352684</v>
      </c>
      <c r="M16" s="2">
        <f t="shared" si="13"/>
        <v>53103820899</v>
      </c>
      <c r="N16" s="2">
        <f t="shared" si="13"/>
        <v>40812297756</v>
      </c>
      <c r="O16" s="2">
        <f t="shared" si="13"/>
        <v>39913636058</v>
      </c>
      <c r="P16" s="2">
        <f t="shared" si="13"/>
        <v>-32090466429</v>
      </c>
      <c r="Q16" s="2">
        <f t="shared" si="13"/>
        <v>-20310426684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210820000000</v>
      </c>
      <c r="E20" s="2">
        <f ca="1">IFERROR(E21*E2,"")</f>
        <v>161850000000</v>
      </c>
      <c r="H20" s="2">
        <f t="shared" ref="H20:Q20" ca="1" si="14">IFERROR(H21*H2,"")</f>
        <v>161850000000</v>
      </c>
      <c r="I20" s="2">
        <f t="shared" ca="1" si="14"/>
        <v>252320000000</v>
      </c>
      <c r="J20" s="2">
        <f t="shared" ca="1" si="14"/>
        <v>1236700000000</v>
      </c>
      <c r="K20" s="2">
        <f t="shared" ca="1" si="14"/>
        <v>987700000000</v>
      </c>
      <c r="L20" s="2">
        <f t="shared" ca="1" si="14"/>
        <v>614200000000</v>
      </c>
      <c r="M20" s="2">
        <f t="shared" ca="1" si="14"/>
        <v>1041650000000</v>
      </c>
      <c r="N20" s="2" t="str">
        <f t="shared" ca="1" si="14"/>
        <v/>
      </c>
      <c r="O20" s="2" t="str">
        <f t="shared" ca="1" si="14"/>
        <v/>
      </c>
      <c r="P20" s="2">
        <f t="shared" ca="1" si="14"/>
        <v>560250000000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830000000</v>
      </c>
      <c r="E21" s="2">
        <f>IFERROR(INDEX(E51:E500,MATCH($C$7,$C$51:$C$500,0)),"")</f>
        <v>830000000</v>
      </c>
      <c r="H21" s="2">
        <f>IFERROR(INDEX(D21:G21,COUNT(D21:G21)),"")</f>
        <v>830000000</v>
      </c>
      <c r="I21" s="2">
        <f t="shared" ref="I21:Q21" si="15">IFERROR(INDEX(I51:I500,MATCH($C$7,$C$51:$C$500,0)),"")</f>
        <v>830000000</v>
      </c>
      <c r="J21" s="2">
        <f t="shared" si="15"/>
        <v>830000000</v>
      </c>
      <c r="K21" s="2">
        <f t="shared" si="15"/>
        <v>830000000</v>
      </c>
      <c r="L21" s="2">
        <f t="shared" si="15"/>
        <v>830000000</v>
      </c>
      <c r="M21" s="2">
        <f t="shared" si="15"/>
        <v>830000000</v>
      </c>
      <c r="N21" s="2">
        <f t="shared" si="15"/>
        <v>830000000</v>
      </c>
      <c r="O21" s="2">
        <f t="shared" si="15"/>
        <v>830000000</v>
      </c>
      <c r="P21" s="2">
        <f t="shared" si="15"/>
        <v>830000000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0.89710618601572201</v>
      </c>
      <c r="E23" s="3">
        <f>IFERROR(E5/E6*100,"")</f>
        <v>0.22471557704794634</v>
      </c>
      <c r="H23" s="3">
        <f t="shared" ref="H23:Q23" si="16">IFERROR(H5/H6*100,"")</f>
        <v>2.259885221544335</v>
      </c>
      <c r="I23" s="3">
        <f t="shared" si="16"/>
        <v>4.5536525132079966</v>
      </c>
      <c r="J23" s="3">
        <f t="shared" si="16"/>
        <v>11.629608333250177</v>
      </c>
      <c r="K23" s="3">
        <f t="shared" si="16"/>
        <v>4.3655452109847825</v>
      </c>
      <c r="L23" s="3">
        <f t="shared" si="16"/>
        <v>0.84204539943152412</v>
      </c>
      <c r="M23" s="3">
        <f t="shared" si="16"/>
        <v>26.757054068102399</v>
      </c>
      <c r="N23" s="3">
        <f t="shared" si="16"/>
        <v>22.584302942074363</v>
      </c>
      <c r="O23" s="3">
        <f t="shared" si="16"/>
        <v>37.674346992215007</v>
      </c>
      <c r="P23" s="3">
        <f t="shared" si="16"/>
        <v>-45.930675967450178</v>
      </c>
      <c r="Q23" s="3">
        <f t="shared" si="16"/>
        <v>1455.7933158756027</v>
      </c>
    </row>
    <row r="24" spans="1:17" ht="15.5" x14ac:dyDescent="0.35">
      <c r="C24" t="s">
        <v>47</v>
      </c>
      <c r="D24" s="4">
        <f>IFERROR(_xlfn.RRI(5,I23,D23),"")</f>
        <v>-0.27740193723232143</v>
      </c>
      <c r="E24" s="4">
        <f>IFERROR(_xlfn.RRI(5,J23,E23),"")</f>
        <v>-0.54583504658832527</v>
      </c>
      <c r="H24" s="4">
        <f t="shared" ref="H24:Q24" si="17">IFERROR(_xlfn.RRI(5,M23,H23),"")</f>
        <v>-0.39000030596588475</v>
      </c>
      <c r="I24" s="4">
        <f t="shared" si="17"/>
        <v>-0.27404343136057741</v>
      </c>
      <c r="J24" s="4">
        <f t="shared" si="17"/>
        <v>-0.20949636548753114</v>
      </c>
      <c r="K24" s="4" t="str">
        <f t="shared" si="17"/>
        <v/>
      </c>
      <c r="L24" s="4">
        <f t="shared" si="17"/>
        <v>-0.77486285352557216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0.89</v>
      </c>
      <c r="J25" s="3">
        <f t="shared" si="18"/>
        <v>1.18</v>
      </c>
      <c r="K25" s="3">
        <f t="shared" si="18"/>
        <v>1.39</v>
      </c>
      <c r="L25" s="3">
        <f t="shared" si="18"/>
        <v>1</v>
      </c>
      <c r="M25" s="3">
        <f t="shared" si="18"/>
        <v>53.7</v>
      </c>
      <c r="N25" s="3">
        <f t="shared" si="18"/>
        <v>37.6</v>
      </c>
      <c r="O25" s="3">
        <f t="shared" si="18"/>
        <v>47.41</v>
      </c>
      <c r="P25" s="3">
        <f t="shared" si="18"/>
        <v>-37.28</v>
      </c>
      <c r="Q25" s="3">
        <f t="shared" si="18"/>
        <v>-61978.32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-0.52702255344568338</v>
      </c>
      <c r="J26" s="4">
        <f t="shared" si="19"/>
        <v>-0.52224811375592628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138.73414306746989</v>
      </c>
      <c r="E27" s="3">
        <f>IFERROR(E4/E21,"")</f>
        <v>135.77781280843374</v>
      </c>
      <c r="H27" s="3">
        <f t="shared" ref="H27:Q27" si="20">IFERROR(H4/H21,"")</f>
        <v>549.02391175180719</v>
      </c>
      <c r="I27" s="3">
        <f t="shared" si="20"/>
        <v>630.28270186385544</v>
      </c>
      <c r="J27" s="3">
        <f t="shared" si="20"/>
        <v>822.3049758253012</v>
      </c>
      <c r="K27" s="3">
        <f t="shared" si="20"/>
        <v>749.6163627349398</v>
      </c>
      <c r="L27" s="3">
        <f t="shared" si="20"/>
        <v>713.13590740361451</v>
      </c>
      <c r="M27" s="3">
        <f t="shared" si="20"/>
        <v>710.13222840722892</v>
      </c>
      <c r="N27" s="3">
        <f t="shared" si="20"/>
        <v>544.09625282409638</v>
      </c>
      <c r="O27" s="3">
        <f t="shared" si="20"/>
        <v>475.62161516746988</v>
      </c>
      <c r="P27" s="3">
        <f t="shared" si="20"/>
        <v>276.89325827590363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-0.261195395291974</v>
      </c>
      <c r="E28" s="4">
        <f>IFERROR(_xlfn.RRI(5,J27,E27),"")</f>
        <v>-0.30247596321093861</v>
      </c>
      <c r="H28" s="4">
        <f t="shared" ref="H28:Q28" si="21">IFERROR(_xlfn.RRI(5,M27,H27),"")</f>
        <v>-5.0160103741735407E-2</v>
      </c>
      <c r="I28" s="4">
        <f t="shared" si="21"/>
        <v>2.9845156105185788E-2</v>
      </c>
      <c r="J28" s="4">
        <f t="shared" si="21"/>
        <v>0.11571755634464465</v>
      </c>
      <c r="K28" s="4">
        <f t="shared" si="21"/>
        <v>0.22040881309407245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-0.24576271186440674</v>
      </c>
      <c r="J29" s="4">
        <f t="shared" si="22"/>
        <v>-0.15107913669064746</v>
      </c>
      <c r="K29" s="4">
        <f t="shared" si="22"/>
        <v>0.3899999999999999</v>
      </c>
      <c r="L29" s="4">
        <f t="shared" si="22"/>
        <v>-0.98137802607076352</v>
      </c>
      <c r="M29" s="4">
        <f t="shared" si="22"/>
        <v>0.42819148936170215</v>
      </c>
      <c r="N29" s="4">
        <f t="shared" si="22"/>
        <v>-0.20691837165155022</v>
      </c>
      <c r="O29" s="4">
        <f t="shared" si="22"/>
        <v>-2.2717274678111585</v>
      </c>
      <c r="P29" s="4">
        <f t="shared" si="22"/>
        <v>-0.99939849934622305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-0.12892435389984824</v>
      </c>
      <c r="I30" s="4">
        <f t="shared" si="23"/>
        <v>-0.23351710084050484</v>
      </c>
      <c r="J30" s="4">
        <f t="shared" si="23"/>
        <v>9.6967751377731989E-2</v>
      </c>
      <c r="K30" s="4">
        <f t="shared" si="23"/>
        <v>5.1154983156216804E-2</v>
      </c>
      <c r="L30" s="4">
        <f t="shared" si="23"/>
        <v>4.2297460616913633E-3</v>
      </c>
      <c r="M30" s="4">
        <f t="shared" si="23"/>
        <v>0.30515919696438554</v>
      </c>
      <c r="N30" s="4">
        <f t="shared" si="23"/>
        <v>0.14396872529125085</v>
      </c>
      <c r="O30" s="4">
        <f t="shared" si="23"/>
        <v>0.71770745928941382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254.77</v>
      </c>
      <c r="E32" s="3">
        <f>IFERROR(INDEX(E51:E500,MATCH($A$32,$C$51:$C$500,0)),"")</f>
        <v>252.48</v>
      </c>
      <c r="H32" s="3">
        <f>IFERROR(INDEX(D32:G32,COUNT(D32:G32)),"")</f>
        <v>252.48</v>
      </c>
      <c r="I32" s="3">
        <f t="shared" ref="I32:Q32" si="24">IFERROR(INDEX(I51:I500,MATCH($C$32,$C$51:$C$500,0)),"")</f>
        <v>251.91</v>
      </c>
      <c r="J32" s="3">
        <f t="shared" si="24"/>
        <v>240.44</v>
      </c>
      <c r="K32" s="3">
        <f t="shared" si="24"/>
        <v>212.48</v>
      </c>
      <c r="L32" s="3">
        <f t="shared" si="24"/>
        <v>203.2</v>
      </c>
      <c r="M32" s="3">
        <f t="shared" si="24"/>
        <v>201.49</v>
      </c>
      <c r="N32" s="3">
        <f t="shared" si="24"/>
        <v>165.58</v>
      </c>
      <c r="O32" s="3">
        <f t="shared" si="24"/>
        <v>128.18</v>
      </c>
      <c r="P32" s="3">
        <f t="shared" si="24"/>
        <v>79.89</v>
      </c>
      <c r="Q32" s="3">
        <f t="shared" si="24"/>
        <v>-4274.92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0.77</v>
      </c>
      <c r="E33" s="3">
        <f>IFERROR(INDEX(E51:E500,MATCH($A$33,$C$51:$C$500,0)),"")</f>
        <v>1.02</v>
      </c>
      <c r="H33" s="3">
        <f>IFERROR(INDEX(D33:G33,COUNT(D33:G33)),"")</f>
        <v>1.02</v>
      </c>
      <c r="I33" s="3">
        <f t="shared" ref="I33:Q33" si="25">IFERROR(INDEX(I51:I500,MATCH($C$33,$C$51:$C$500,0)),"")</f>
        <v>1.21</v>
      </c>
      <c r="J33" s="3">
        <f t="shared" si="25"/>
        <v>6.2</v>
      </c>
      <c r="K33" s="3">
        <f t="shared" si="25"/>
        <v>5.6</v>
      </c>
      <c r="L33" s="3">
        <f t="shared" si="25"/>
        <v>3.64</v>
      </c>
      <c r="M33" s="3">
        <f t="shared" si="25"/>
        <v>6.23</v>
      </c>
      <c r="N33" s="3">
        <f t="shared" si="25"/>
        <v>13.23</v>
      </c>
      <c r="O33" s="3">
        <f t="shared" si="25"/>
        <v>6.48</v>
      </c>
      <c r="P33" s="3">
        <f t="shared" si="25"/>
        <v>8.4499999999999993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85.15</v>
      </c>
      <c r="E34" s="3">
        <f>IFERROR(INDEX(E51:E500,MATCH($A$34,$C$51:$C$500,0)),"")</f>
        <v>452.63</v>
      </c>
      <c r="H34" s="3">
        <f>IFERROR(INDEX(D34:G34,COUNT(D34:G34)),"")</f>
        <v>452.63</v>
      </c>
      <c r="I34" s="3">
        <f t="shared" ref="I34:Q34" si="26">IFERROR(INDEX(I51:I500,MATCH($C$34,$C$51:$C$500,0)),"")</f>
        <v>341.57</v>
      </c>
      <c r="J34" s="3">
        <f t="shared" si="26"/>
        <v>1262.71</v>
      </c>
      <c r="K34" s="3">
        <f t="shared" si="26"/>
        <v>856.12</v>
      </c>
      <c r="L34" s="3">
        <f t="shared" si="26"/>
        <v>740</v>
      </c>
      <c r="M34" s="3">
        <f t="shared" si="26"/>
        <v>23.37</v>
      </c>
      <c r="N34" s="3">
        <f t="shared" si="26"/>
        <v>58.24</v>
      </c>
      <c r="O34" s="3">
        <f t="shared" si="26"/>
        <v>17.510000000000002</v>
      </c>
      <c r="P34" s="3">
        <f t="shared" si="26"/>
        <v>-18.11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1.41</v>
      </c>
      <c r="E35" s="3">
        <f>IFERROR(INDEX(E51:E500,MATCH($A$35,$C$51:$C$500,0)),"")</f>
        <v>1.91</v>
      </c>
      <c r="H35" s="3">
        <f>IFERROR(INDEX(D35:G35,COUNT(D35:G35)),"")</f>
        <v>1.91</v>
      </c>
      <c r="I35" s="3">
        <f t="shared" ref="I35:Q35" si="27">IFERROR(INDEX(I51:I500,MATCH($C$35,$C$51:$C$500,0)),"")</f>
        <v>0.48</v>
      </c>
      <c r="J35" s="3">
        <f t="shared" si="27"/>
        <v>1.82</v>
      </c>
      <c r="K35" s="3">
        <f t="shared" si="27"/>
        <v>1.59</v>
      </c>
      <c r="L35" s="3">
        <f t="shared" si="27"/>
        <v>1.04</v>
      </c>
      <c r="M35" s="3">
        <f t="shared" si="27"/>
        <v>1.77</v>
      </c>
      <c r="N35" s="3">
        <f t="shared" si="27"/>
        <v>4.04</v>
      </c>
      <c r="O35" s="3">
        <f t="shared" si="27"/>
        <v>1.75</v>
      </c>
      <c r="P35" s="3">
        <f t="shared" si="27"/>
        <v>2.4500000000000002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115149338746</v>
      </c>
      <c r="E51" s="5">
        <v>112695584631</v>
      </c>
      <c r="F51" s="5">
        <v>120829849809</v>
      </c>
      <c r="G51" s="5">
        <v>132774463418</v>
      </c>
      <c r="I51" s="5">
        <v>523134642547</v>
      </c>
      <c r="J51" s="5">
        <v>682513129935</v>
      </c>
      <c r="K51" s="5">
        <v>622181581070</v>
      </c>
      <c r="L51" s="5">
        <v>591902803145</v>
      </c>
      <c r="M51" s="5">
        <v>589409749578</v>
      </c>
      <c r="N51" s="5">
        <v>451599889844</v>
      </c>
      <c r="O51" s="5">
        <v>394765940589</v>
      </c>
      <c r="P51" s="5">
        <v>229821404369</v>
      </c>
      <c r="Q51" s="5">
        <v>148157471533</v>
      </c>
    </row>
    <row r="52" spans="2:17" ht="15.5" x14ac:dyDescent="0.35">
      <c r="C52" t="s">
        <v>211</v>
      </c>
      <c r="D52" s="5">
        <v>-93437203144</v>
      </c>
      <c r="E52" s="5">
        <v>-93776934081</v>
      </c>
      <c r="F52" s="5">
        <v>-95581810143</v>
      </c>
      <c r="G52" s="5">
        <v>-112355115573</v>
      </c>
      <c r="I52" s="5">
        <v>-426709395954</v>
      </c>
      <c r="J52" s="5">
        <v>-540987410868</v>
      </c>
      <c r="K52" s="5">
        <v>-470678782051</v>
      </c>
      <c r="L52" s="5">
        <v>-418995628491</v>
      </c>
      <c r="M52" s="5">
        <v>-389876560850</v>
      </c>
      <c r="N52" s="5">
        <v>-286737026322</v>
      </c>
      <c r="O52" s="5">
        <v>-257338953872</v>
      </c>
      <c r="P52" s="5">
        <v>-164406536636</v>
      </c>
      <c r="Q52" s="5">
        <v>-119985587529</v>
      </c>
    </row>
    <row r="53" spans="2:17" ht="15.5" x14ac:dyDescent="0.35">
      <c r="C53" t="s">
        <v>212</v>
      </c>
      <c r="D53" s="5">
        <v>21712135602</v>
      </c>
      <c r="E53" s="5">
        <v>18918650550</v>
      </c>
      <c r="F53" s="5">
        <v>25248039666</v>
      </c>
      <c r="G53" s="5">
        <v>20419347845</v>
      </c>
      <c r="I53" s="5">
        <v>96425246593</v>
      </c>
      <c r="J53" s="5">
        <v>141525719067</v>
      </c>
      <c r="K53" s="5">
        <v>151502799019</v>
      </c>
      <c r="L53" s="5">
        <v>172907174654</v>
      </c>
      <c r="M53" s="5">
        <v>199533188728</v>
      </c>
      <c r="N53" s="5">
        <v>164862863522</v>
      </c>
      <c r="O53" s="5">
        <v>137426986717</v>
      </c>
      <c r="P53" s="5">
        <v>65414867733</v>
      </c>
      <c r="Q53" s="5">
        <v>28171884004</v>
      </c>
    </row>
    <row r="54" spans="2:17" ht="15.5" x14ac:dyDescent="0.35">
      <c r="C54" t="s">
        <v>82</v>
      </c>
      <c r="D54" s="5">
        <v>-16381110131</v>
      </c>
      <c r="E54" s="5">
        <v>-17182124130</v>
      </c>
      <c r="F54" s="5">
        <v>-22301561500</v>
      </c>
      <c r="G54" s="5">
        <v>-20255260402</v>
      </c>
      <c r="I54" s="5">
        <v>-86312714410</v>
      </c>
      <c r="J54" s="5">
        <v>-133730233055</v>
      </c>
      <c r="K54" s="5">
        <v>-147656335566</v>
      </c>
      <c r="L54" s="5">
        <v>-171764861420</v>
      </c>
      <c r="M54" s="5">
        <v>-150560616613</v>
      </c>
      <c r="N54" s="5">
        <v>-127145868147</v>
      </c>
      <c r="O54" s="5">
        <v>-99180598145</v>
      </c>
      <c r="P54" s="5">
        <v>-66616456104</v>
      </c>
      <c r="Q54" s="5">
        <v>-46792266941</v>
      </c>
    </row>
    <row r="55" spans="2:17" ht="15.5" x14ac:dyDescent="0.35">
      <c r="C55" t="s">
        <v>87</v>
      </c>
      <c r="D55" s="5">
        <v>-16381110131</v>
      </c>
      <c r="E55" s="5">
        <v>-17182124130</v>
      </c>
      <c r="F55" s="5">
        <v>-22301561500</v>
      </c>
      <c r="G55" s="5">
        <v>-20255260402</v>
      </c>
      <c r="I55" s="5">
        <v>-86312714410</v>
      </c>
      <c r="J55" s="5">
        <v>-133730233055</v>
      </c>
      <c r="K55" s="5">
        <v>-147656335566</v>
      </c>
      <c r="L55" s="5">
        <v>-171764861420</v>
      </c>
      <c r="M55" s="5">
        <v>-150560616613</v>
      </c>
      <c r="N55" s="5">
        <v>-127145868147</v>
      </c>
      <c r="O55" s="5">
        <v>-99180598145</v>
      </c>
      <c r="P55" s="5">
        <v>-66616456104</v>
      </c>
      <c r="Q55" s="5">
        <v>-46792266941</v>
      </c>
    </row>
    <row r="56" spans="2:17" ht="15.5" x14ac:dyDescent="0.35">
      <c r="C56" t="s">
        <v>89</v>
      </c>
      <c r="D56" s="5">
        <v>5331025471</v>
      </c>
      <c r="E56" s="5">
        <v>1736526420</v>
      </c>
      <c r="F56" s="5">
        <v>2946478166</v>
      </c>
      <c r="G56" s="5">
        <v>164087443</v>
      </c>
      <c r="I56" s="5">
        <v>10112532183</v>
      </c>
      <c r="J56" s="5">
        <v>7795486012</v>
      </c>
      <c r="K56" s="5">
        <v>3846463453</v>
      </c>
      <c r="L56" s="5">
        <v>1142313234</v>
      </c>
      <c r="M56" s="5">
        <v>48972572115</v>
      </c>
      <c r="N56" s="5">
        <v>37716995375</v>
      </c>
      <c r="O56" s="5">
        <v>38246388572</v>
      </c>
      <c r="P56" s="5">
        <v>-1201588371</v>
      </c>
      <c r="Q56" s="5">
        <v>-18620382937</v>
      </c>
    </row>
    <row r="57" spans="2:17" ht="15.5" x14ac:dyDescent="0.35">
      <c r="C57" t="s">
        <v>90</v>
      </c>
      <c r="D57" s="5">
        <v>-2913483874</v>
      </c>
      <c r="E57" s="5">
        <v>-1106125383</v>
      </c>
      <c r="F57" s="5">
        <v>-2806758107</v>
      </c>
      <c r="G57" s="5">
        <v>-558913852</v>
      </c>
      <c r="I57" s="5">
        <v>-8804424716</v>
      </c>
      <c r="J57" s="5">
        <v>-6493486961</v>
      </c>
      <c r="K57" s="5">
        <v>-2715578684</v>
      </c>
      <c r="L57" s="5">
        <v>40039450</v>
      </c>
      <c r="M57" s="5">
        <v>4131248784</v>
      </c>
      <c r="N57" s="5">
        <v>3095302381</v>
      </c>
      <c r="O57" s="5">
        <v>1667247486</v>
      </c>
      <c r="P57" s="5">
        <v>-30888878058</v>
      </c>
      <c r="Q57" s="5">
        <v>-1690043747</v>
      </c>
    </row>
    <row r="58" spans="2:17" ht="15.5" x14ac:dyDescent="0.35">
      <c r="C58" t="s">
        <v>215</v>
      </c>
      <c r="D58" s="5">
        <v>-143305437</v>
      </c>
      <c r="E58" s="5">
        <v>1100170253</v>
      </c>
      <c r="F58" s="5">
        <v>501973297</v>
      </c>
      <c r="G58" s="5">
        <v>467563920</v>
      </c>
      <c r="I58" s="5">
        <v>2012004726</v>
      </c>
      <c r="J58" s="5">
        <v>1255591610</v>
      </c>
      <c r="K58" s="5">
        <v>869351728</v>
      </c>
      <c r="L58" s="5">
        <v>706415345</v>
      </c>
      <c r="M58" s="5">
        <v>1700685791</v>
      </c>
      <c r="N58" s="5">
        <v>1992431627</v>
      </c>
      <c r="O58" s="5">
        <v>1175777296</v>
      </c>
      <c r="P58" s="5">
        <v>341890352</v>
      </c>
      <c r="Q58" s="5">
        <v>223453158</v>
      </c>
    </row>
    <row r="59" spans="2:17" ht="15.5" x14ac:dyDescent="0.35">
      <c r="C59" t="s">
        <v>321</v>
      </c>
      <c r="E59" s="5">
        <v>1200000000</v>
      </c>
      <c r="F59" s="5">
        <v>-40787323</v>
      </c>
      <c r="G59" s="5">
        <v>2165000000</v>
      </c>
      <c r="I59" s="5">
        <v>2126915380</v>
      </c>
      <c r="L59" s="5">
        <v>679250000</v>
      </c>
      <c r="M59" s="5">
        <v>-88783178</v>
      </c>
      <c r="N59" s="5">
        <v>235000000</v>
      </c>
    </row>
    <row r="60" spans="2:17" ht="15.5" x14ac:dyDescent="0.35">
      <c r="C60" t="s">
        <v>27</v>
      </c>
      <c r="D60" s="5">
        <v>-3338507539</v>
      </c>
      <c r="E60" s="5">
        <v>-2972132830</v>
      </c>
      <c r="F60" s="5">
        <v>-3583209866</v>
      </c>
      <c r="G60" s="5">
        <v>-2954903071</v>
      </c>
      <c r="I60" s="5">
        <v>-12613485418</v>
      </c>
      <c r="J60" s="5">
        <v>-7095937311</v>
      </c>
      <c r="K60" s="5">
        <v>-4060460816</v>
      </c>
      <c r="L60" s="5">
        <v>-2220466832</v>
      </c>
      <c r="M60" s="5">
        <v>-2247623811</v>
      </c>
      <c r="N60" s="5">
        <v>-2541893711</v>
      </c>
      <c r="O60" s="5">
        <v>-2209500171</v>
      </c>
      <c r="P60" s="5">
        <v>-2690398653</v>
      </c>
      <c r="Q60" s="5">
        <v>-2083423786</v>
      </c>
    </row>
    <row r="61" spans="2:17" ht="15.5" x14ac:dyDescent="0.35">
      <c r="C61" t="s">
        <v>317</v>
      </c>
      <c r="D61" s="5">
        <v>625534709</v>
      </c>
      <c r="E61" s="5">
        <v>-625534709</v>
      </c>
    </row>
    <row r="62" spans="2:17" ht="15.5" x14ac:dyDescent="0.35">
      <c r="C62" t="s">
        <v>81</v>
      </c>
      <c r="D62" s="5">
        <v>-57205607</v>
      </c>
      <c r="E62" s="5">
        <v>191371903</v>
      </c>
      <c r="F62" s="5">
        <v>315265785</v>
      </c>
      <c r="G62" s="5">
        <v>-236574701</v>
      </c>
      <c r="I62" s="5">
        <v>-329859404</v>
      </c>
      <c r="J62" s="5">
        <v>-653141260</v>
      </c>
      <c r="K62" s="5">
        <v>475530404</v>
      </c>
      <c r="L62" s="5">
        <v>874840937</v>
      </c>
      <c r="M62" s="5">
        <v>4766969982</v>
      </c>
      <c r="N62" s="5">
        <v>3409764465</v>
      </c>
      <c r="O62" s="5">
        <v>2700970361</v>
      </c>
      <c r="P62" s="5">
        <v>-28540369757</v>
      </c>
      <c r="Q62" s="5">
        <v>169926881</v>
      </c>
    </row>
    <row r="63" spans="2:17" ht="15.5" x14ac:dyDescent="0.35">
      <c r="C63" t="s">
        <v>92</v>
      </c>
      <c r="D63" s="5">
        <v>-2913483874</v>
      </c>
      <c r="E63" s="5">
        <v>-1106125383</v>
      </c>
      <c r="F63" s="5">
        <v>-2806758107</v>
      </c>
      <c r="G63" s="5">
        <v>-558913852</v>
      </c>
      <c r="I63" s="5">
        <v>-8804424716</v>
      </c>
      <c r="J63" s="5">
        <v>-6493486961</v>
      </c>
      <c r="K63" s="5">
        <v>-2715578684</v>
      </c>
      <c r="L63" s="5">
        <v>40039450</v>
      </c>
      <c r="M63" s="5">
        <v>4131248784</v>
      </c>
      <c r="N63" s="5">
        <v>3095302381</v>
      </c>
      <c r="O63" s="5">
        <v>1667247486</v>
      </c>
      <c r="P63" s="5">
        <v>-30888878058</v>
      </c>
      <c r="Q63" s="5">
        <v>-1690043747</v>
      </c>
    </row>
    <row r="64" spans="2:17" ht="15.5" x14ac:dyDescent="0.35">
      <c r="C64" t="s">
        <v>29</v>
      </c>
      <c r="D64" s="5">
        <v>2417541597</v>
      </c>
      <c r="E64" s="5">
        <v>630401037</v>
      </c>
      <c r="F64" s="5">
        <v>139720059</v>
      </c>
      <c r="G64" s="5">
        <v>-394826409</v>
      </c>
      <c r="I64" s="5">
        <v>1308107467</v>
      </c>
      <c r="J64" s="5">
        <v>1301999051</v>
      </c>
      <c r="K64" s="5">
        <v>1130884769</v>
      </c>
      <c r="L64" s="5">
        <v>1182352684</v>
      </c>
      <c r="M64" s="5">
        <v>53103820899</v>
      </c>
      <c r="N64" s="5">
        <v>40812297756</v>
      </c>
      <c r="O64" s="5">
        <v>39913636058</v>
      </c>
      <c r="P64" s="5">
        <v>-32090466429</v>
      </c>
      <c r="Q64" s="5">
        <v>-20310426684</v>
      </c>
    </row>
    <row r="65" spans="2:17" ht="15.5" x14ac:dyDescent="0.35">
      <c r="C65" t="s">
        <v>28</v>
      </c>
      <c r="D65" s="5">
        <v>-512947121</v>
      </c>
      <c r="E65" s="5">
        <v>-157600258</v>
      </c>
      <c r="F65" s="5">
        <v>-310456006</v>
      </c>
      <c r="G65" s="5">
        <v>86861810</v>
      </c>
      <c r="I65" s="5">
        <v>-567501236</v>
      </c>
      <c r="J65" s="5">
        <v>-319781848</v>
      </c>
      <c r="K65" s="5">
        <v>24601600</v>
      </c>
      <c r="L65" s="5">
        <v>-351238571</v>
      </c>
      <c r="M65" s="5">
        <v>-8353644150</v>
      </c>
      <c r="N65" s="5">
        <v>-9478754597</v>
      </c>
      <c r="O65" s="5">
        <v>-406097666</v>
      </c>
      <c r="P65" s="5">
        <v>1021151976</v>
      </c>
      <c r="Q65" s="5">
        <v>1716930671</v>
      </c>
    </row>
    <row r="66" spans="2:17" ht="15.5" x14ac:dyDescent="0.35">
      <c r="C66" t="s">
        <v>95</v>
      </c>
      <c r="D66" s="5">
        <v>1904594476</v>
      </c>
      <c r="E66" s="5">
        <v>472800779</v>
      </c>
      <c r="F66" s="5">
        <v>-170735947</v>
      </c>
      <c r="G66" s="5">
        <v>-307964599</v>
      </c>
      <c r="I66" s="5">
        <v>740606231</v>
      </c>
      <c r="J66" s="5">
        <v>982217203</v>
      </c>
      <c r="K66" s="5">
        <v>1155486369</v>
      </c>
      <c r="L66" s="5">
        <v>831114113</v>
      </c>
      <c r="M66" s="5">
        <v>44750176749</v>
      </c>
      <c r="N66" s="5">
        <v>31333543159</v>
      </c>
      <c r="O66" s="5">
        <v>39507538392</v>
      </c>
      <c r="P66" s="5">
        <v>-31069314453</v>
      </c>
      <c r="Q66" s="5">
        <v>-18593496013</v>
      </c>
    </row>
    <row r="67" spans="2:17" ht="15.5" x14ac:dyDescent="0.35">
      <c r="C67" t="s">
        <v>96</v>
      </c>
      <c r="F67" s="5">
        <v>8818732840</v>
      </c>
      <c r="I67" s="5">
        <v>8818732840</v>
      </c>
      <c r="J67" s="5">
        <v>22319739009</v>
      </c>
      <c r="K67" s="5">
        <v>6574390274</v>
      </c>
      <c r="L67" s="5">
        <v>594769135</v>
      </c>
      <c r="M67" s="5">
        <v>177536605</v>
      </c>
      <c r="N67" s="5">
        <v>-171253050</v>
      </c>
      <c r="O67" s="5">
        <v>736118500</v>
      </c>
      <c r="P67" s="5">
        <v>490448250</v>
      </c>
      <c r="Q67" s="5">
        <v>-76714500</v>
      </c>
    </row>
    <row r="68" spans="2:17" ht="15.5" x14ac:dyDescent="0.35">
      <c r="C68" t="s">
        <v>97</v>
      </c>
      <c r="D68" s="5">
        <v>1904594476</v>
      </c>
      <c r="E68" s="5">
        <v>472800779</v>
      </c>
      <c r="F68" s="5">
        <v>8647996893</v>
      </c>
      <c r="G68" s="5">
        <v>-307964599</v>
      </c>
      <c r="I68" s="5">
        <v>9559339071</v>
      </c>
      <c r="J68" s="5">
        <v>23301956212</v>
      </c>
      <c r="K68" s="5">
        <v>7729876643</v>
      </c>
      <c r="L68" s="5">
        <v>1425883248</v>
      </c>
      <c r="M68" s="5">
        <v>44927713354</v>
      </c>
      <c r="N68" s="5">
        <v>31162290109</v>
      </c>
      <c r="O68" s="5">
        <v>40243656892</v>
      </c>
      <c r="P68" s="5">
        <v>-30578866203</v>
      </c>
      <c r="Q68" s="5">
        <v>-18670210513</v>
      </c>
    </row>
    <row r="69" spans="2:17" ht="15.5" x14ac:dyDescent="0.35">
      <c r="C69" t="s">
        <v>98</v>
      </c>
      <c r="D69" s="5">
        <v>1904594476</v>
      </c>
      <c r="E69" s="5">
        <v>472800779</v>
      </c>
      <c r="F69" s="5">
        <v>-170735947</v>
      </c>
      <c r="G69" s="5">
        <v>-307964599</v>
      </c>
      <c r="I69" s="5">
        <v>740606231</v>
      </c>
      <c r="J69" s="5">
        <v>982217203</v>
      </c>
      <c r="K69" s="5">
        <v>1155486369</v>
      </c>
      <c r="L69" s="5">
        <v>831114113</v>
      </c>
      <c r="M69" s="5">
        <v>44750176749</v>
      </c>
      <c r="N69" s="5">
        <v>31333543159</v>
      </c>
      <c r="O69" s="5">
        <v>39507538392</v>
      </c>
      <c r="P69" s="5">
        <v>-31069314453</v>
      </c>
      <c r="Q69" s="5">
        <v>-18593496013</v>
      </c>
    </row>
    <row r="70" spans="2:17" ht="15.5" x14ac:dyDescent="0.35">
      <c r="C70" t="s">
        <v>8</v>
      </c>
      <c r="D70" s="5">
        <v>1904594476</v>
      </c>
      <c r="E70" s="5">
        <v>472800779</v>
      </c>
      <c r="F70" s="5">
        <v>8647996893</v>
      </c>
      <c r="G70" s="5">
        <v>-307964599</v>
      </c>
      <c r="I70" s="5">
        <v>9559339071</v>
      </c>
      <c r="J70" s="5">
        <v>23301956212</v>
      </c>
      <c r="K70" s="5">
        <v>7729876643</v>
      </c>
      <c r="L70" s="5">
        <v>1425883248</v>
      </c>
      <c r="M70" s="5">
        <v>44927713354</v>
      </c>
      <c r="N70" s="5">
        <v>31162290109</v>
      </c>
      <c r="O70" s="5">
        <v>40243656892</v>
      </c>
      <c r="P70" s="5">
        <v>-30578866203</v>
      </c>
      <c r="Q70" s="5">
        <v>-18670210513</v>
      </c>
    </row>
    <row r="71" spans="2:17" ht="15.5" x14ac:dyDescent="0.35">
      <c r="C71" t="s">
        <v>99</v>
      </c>
    </row>
    <row r="72" spans="2:17" ht="15.5" x14ac:dyDescent="0.35">
      <c r="C72" t="s">
        <v>100</v>
      </c>
      <c r="D72" s="5">
        <v>1904594476</v>
      </c>
      <c r="E72" s="5">
        <v>472800779</v>
      </c>
      <c r="F72" s="5">
        <v>-170735947</v>
      </c>
      <c r="G72" s="5">
        <v>-307964599</v>
      </c>
      <c r="I72" s="5">
        <v>740606231</v>
      </c>
      <c r="J72" s="5">
        <v>982217203</v>
      </c>
      <c r="K72" s="5">
        <v>1155486369</v>
      </c>
      <c r="L72" s="5">
        <v>831114113</v>
      </c>
      <c r="M72" s="5">
        <v>44750176749</v>
      </c>
      <c r="N72" s="5">
        <v>31333543159</v>
      </c>
      <c r="O72" s="5">
        <v>39507538392</v>
      </c>
      <c r="P72" s="5">
        <v>-31069314453</v>
      </c>
      <c r="Q72" s="5">
        <v>-18593496013</v>
      </c>
    </row>
    <row r="73" spans="2:17" ht="15.5" x14ac:dyDescent="0.35">
      <c r="C73" t="s">
        <v>101</v>
      </c>
      <c r="D73" s="5">
        <v>1904594476</v>
      </c>
      <c r="E73" s="5">
        <v>472800779</v>
      </c>
      <c r="F73" s="5">
        <v>8647996893</v>
      </c>
      <c r="G73" s="5">
        <v>-307964599</v>
      </c>
      <c r="I73" s="5">
        <v>9559339071</v>
      </c>
      <c r="J73" s="5">
        <v>23301956212</v>
      </c>
      <c r="K73" s="5">
        <v>7729876643</v>
      </c>
      <c r="L73" s="5">
        <v>1425883248</v>
      </c>
      <c r="M73" s="5">
        <v>44927713354</v>
      </c>
      <c r="N73" s="5">
        <v>31162290109</v>
      </c>
      <c r="O73" s="5">
        <v>40243656892</v>
      </c>
      <c r="P73" s="5">
        <v>-30578866203</v>
      </c>
      <c r="Q73" s="5">
        <v>-18670210513</v>
      </c>
    </row>
    <row r="74" spans="2:17" ht="15.5" x14ac:dyDescent="0.35">
      <c r="C74" t="s">
        <v>102</v>
      </c>
      <c r="D74" s="5">
        <v>1904594476</v>
      </c>
      <c r="E74" s="5">
        <v>472800779</v>
      </c>
      <c r="F74" s="5">
        <v>8647996893</v>
      </c>
      <c r="G74" s="5">
        <v>-307964599</v>
      </c>
      <c r="I74" s="5">
        <v>9559339071</v>
      </c>
      <c r="J74" s="5">
        <v>23301956212</v>
      </c>
      <c r="K74" s="5">
        <v>7729876643</v>
      </c>
      <c r="L74" s="5">
        <v>1425883248</v>
      </c>
      <c r="M74" s="5">
        <v>44927713354</v>
      </c>
      <c r="N74" s="5">
        <v>31162290109</v>
      </c>
      <c r="O74" s="5">
        <v>40243656892</v>
      </c>
      <c r="P74" s="5">
        <v>-30578866203</v>
      </c>
      <c r="Q74" s="5">
        <v>-18670210513</v>
      </c>
    </row>
    <row r="76" spans="2:17" ht="15.5" x14ac:dyDescent="0.35">
      <c r="B76" t="s">
        <v>103</v>
      </c>
      <c r="C76" t="s">
        <v>104</v>
      </c>
    </row>
    <row r="77" spans="2:17" ht="15.5" x14ac:dyDescent="0.35">
      <c r="C77" t="s">
        <v>216</v>
      </c>
    </row>
    <row r="78" spans="2:17" ht="15.5" x14ac:dyDescent="0.35">
      <c r="C78" t="s">
        <v>20</v>
      </c>
      <c r="D78" s="5">
        <v>29519403415</v>
      </c>
      <c r="E78" s="5">
        <v>26902699300</v>
      </c>
      <c r="F78" s="5">
        <v>20217835093</v>
      </c>
      <c r="G78" s="5">
        <v>23623980645</v>
      </c>
      <c r="I78" s="5">
        <v>20217835093</v>
      </c>
      <c r="J78" s="5">
        <v>19542255375</v>
      </c>
      <c r="K78" s="5">
        <v>63252223246</v>
      </c>
      <c r="L78" s="5">
        <v>42528583084</v>
      </c>
      <c r="M78" s="5">
        <v>63502482073</v>
      </c>
      <c r="N78" s="5">
        <v>67809276938</v>
      </c>
      <c r="O78" s="5">
        <v>39918177843</v>
      </c>
      <c r="P78" s="5">
        <v>20785943974</v>
      </c>
      <c r="Q78" s="5">
        <v>9517850137</v>
      </c>
    </row>
    <row r="79" spans="2:17" ht="15.5" x14ac:dyDescent="0.35">
      <c r="C79" t="s">
        <v>105</v>
      </c>
      <c r="N79" s="5">
        <v>5200000000</v>
      </c>
    </row>
    <row r="80" spans="2:17" ht="15.5" x14ac:dyDescent="0.35">
      <c r="C80" t="s">
        <v>484</v>
      </c>
      <c r="L80" s="5">
        <v>1635002540</v>
      </c>
      <c r="M80" s="5">
        <v>10412897025</v>
      </c>
      <c r="N80" s="5">
        <v>13357890000</v>
      </c>
      <c r="O80" s="5">
        <v>9874800000</v>
      </c>
      <c r="P80" s="5">
        <v>4000000000</v>
      </c>
    </row>
    <row r="81" spans="3:17" ht="15.5" x14ac:dyDescent="0.35">
      <c r="C81" t="s">
        <v>217</v>
      </c>
      <c r="D81" s="5">
        <v>165716378451</v>
      </c>
      <c r="E81" s="5">
        <v>174815860101</v>
      </c>
      <c r="F81" s="5">
        <v>185867167694</v>
      </c>
      <c r="G81" s="5">
        <v>200702989375</v>
      </c>
      <c r="I81" s="5">
        <v>185867167694</v>
      </c>
      <c r="J81" s="5">
        <v>178279380902</v>
      </c>
      <c r="K81" s="5">
        <v>147180353399</v>
      </c>
      <c r="L81" s="5">
        <v>114359620800</v>
      </c>
      <c r="M81" s="5">
        <v>101671050987</v>
      </c>
      <c r="N81" s="5">
        <v>72698554779</v>
      </c>
      <c r="O81" s="5">
        <v>61164000504</v>
      </c>
      <c r="P81" s="5">
        <v>48662001237</v>
      </c>
      <c r="Q81" s="5">
        <v>20835756160</v>
      </c>
    </row>
    <row r="82" spans="3:17" ht="15.5" x14ac:dyDescent="0.35">
      <c r="C82" t="s">
        <v>110</v>
      </c>
      <c r="D82" s="5">
        <v>886355813</v>
      </c>
      <c r="E82" s="5">
        <v>557756489</v>
      </c>
      <c r="F82" s="5">
        <v>465382054</v>
      </c>
      <c r="G82" s="5">
        <v>6623343298</v>
      </c>
      <c r="I82" s="5">
        <v>465382054</v>
      </c>
      <c r="J82" s="5">
        <v>665471351</v>
      </c>
      <c r="K82" s="5">
        <v>2698332178</v>
      </c>
      <c r="L82" s="5">
        <v>1780617645</v>
      </c>
      <c r="M82" s="5">
        <v>2398314863</v>
      </c>
      <c r="N82" s="5">
        <v>2636415077</v>
      </c>
      <c r="O82" s="5">
        <v>4915548211</v>
      </c>
      <c r="P82" s="5">
        <v>1123575887</v>
      </c>
      <c r="Q82" s="5">
        <v>1635162466</v>
      </c>
    </row>
    <row r="83" spans="3:17" ht="15.5" x14ac:dyDescent="0.35">
      <c r="C83" t="s">
        <v>222</v>
      </c>
      <c r="D83" s="5">
        <v>3937292286</v>
      </c>
      <c r="E83" s="5">
        <v>3954190719</v>
      </c>
      <c r="F83" s="5">
        <v>3987569556</v>
      </c>
      <c r="G83" s="5">
        <v>3784958309</v>
      </c>
      <c r="I83" s="5">
        <v>3987569556</v>
      </c>
      <c r="J83" s="5">
        <v>2770392399</v>
      </c>
      <c r="K83" s="5">
        <v>2370450313</v>
      </c>
      <c r="L83" s="5">
        <v>2021391926</v>
      </c>
      <c r="M83" s="5">
        <v>2026336925</v>
      </c>
      <c r="N83" s="5">
        <v>723575935</v>
      </c>
      <c r="O83" s="5">
        <v>431089723</v>
      </c>
    </row>
    <row r="84" spans="3:17" ht="15.5" x14ac:dyDescent="0.35">
      <c r="C84" t="s">
        <v>81</v>
      </c>
      <c r="D84" s="5">
        <v>87966070821</v>
      </c>
      <c r="E84" s="5">
        <v>79147337981</v>
      </c>
      <c r="F84" s="5">
        <v>87966070821</v>
      </c>
      <c r="G84" s="5">
        <v>79147337981</v>
      </c>
      <c r="I84" s="5">
        <v>87966070821</v>
      </c>
      <c r="J84" s="5">
        <v>79147337981</v>
      </c>
      <c r="K84" s="5">
        <v>57458555012</v>
      </c>
      <c r="L84" s="5">
        <v>52296579378</v>
      </c>
      <c r="M84" s="5">
        <v>52227123863</v>
      </c>
      <c r="N84" s="5">
        <v>52672116838</v>
      </c>
      <c r="O84" s="5">
        <v>52249026838</v>
      </c>
      <c r="P84" s="5">
        <v>52361576838</v>
      </c>
      <c r="Q84" s="5">
        <v>7257434643</v>
      </c>
    </row>
    <row r="85" spans="3:17" ht="15.5" x14ac:dyDescent="0.35">
      <c r="C85" t="s">
        <v>223</v>
      </c>
      <c r="D85" s="5">
        <v>268825739933</v>
      </c>
      <c r="E85" s="5">
        <v>276416492832</v>
      </c>
      <c r="F85" s="5">
        <v>262649448935</v>
      </c>
      <c r="G85" s="5">
        <v>286737719920</v>
      </c>
      <c r="I85" s="5">
        <v>262649448935</v>
      </c>
      <c r="J85" s="5">
        <v>250390350316</v>
      </c>
      <c r="K85" s="5">
        <v>246969359016</v>
      </c>
      <c r="L85" s="5">
        <v>177602568021</v>
      </c>
      <c r="M85" s="5">
        <v>189616124655</v>
      </c>
      <c r="N85" s="5">
        <v>167091764767</v>
      </c>
      <c r="O85" s="5">
        <v>123087747765</v>
      </c>
      <c r="P85" s="5">
        <v>78186496714</v>
      </c>
      <c r="Q85" s="5">
        <v>34573385371</v>
      </c>
    </row>
    <row r="86" spans="3:17" ht="15.5" x14ac:dyDescent="0.35">
      <c r="C86" t="s">
        <v>224</v>
      </c>
    </row>
    <row r="87" spans="3:17" ht="15.5" x14ac:dyDescent="0.35">
      <c r="C87" t="s">
        <v>114</v>
      </c>
      <c r="D87" s="5">
        <v>6436829488</v>
      </c>
      <c r="E87" s="5">
        <v>6436829488</v>
      </c>
      <c r="F87" s="5">
        <v>6436829488</v>
      </c>
      <c r="G87" s="5">
        <v>7268187944</v>
      </c>
      <c r="I87" s="5">
        <v>6436829488</v>
      </c>
      <c r="J87" s="5">
        <v>7268187944</v>
      </c>
      <c r="K87" s="5">
        <v>7373112956</v>
      </c>
      <c r="L87" s="5">
        <v>7187385115</v>
      </c>
      <c r="M87" s="5">
        <v>6466198707</v>
      </c>
      <c r="N87" s="5">
        <v>3690994537</v>
      </c>
      <c r="O87" s="5">
        <v>3636078284</v>
      </c>
      <c r="P87" s="5">
        <v>2127087700</v>
      </c>
    </row>
    <row r="88" spans="3:17" ht="15.5" x14ac:dyDescent="0.35">
      <c r="C88" t="s">
        <v>111</v>
      </c>
      <c r="D88" s="5">
        <v>3667531643</v>
      </c>
      <c r="E88" s="5">
        <v>4534894776</v>
      </c>
      <c r="F88" s="5">
        <v>5227555926</v>
      </c>
      <c r="G88" s="5">
        <v>6488550763</v>
      </c>
      <c r="I88" s="5">
        <v>5227555926</v>
      </c>
      <c r="J88" s="5">
        <v>10484028699</v>
      </c>
      <c r="K88" s="5">
        <v>18562692965</v>
      </c>
      <c r="L88" s="5">
        <v>24583528527</v>
      </c>
      <c r="M88" s="5">
        <v>34519257894</v>
      </c>
      <c r="N88" s="5">
        <v>33144794874</v>
      </c>
      <c r="O88" s="5">
        <v>29970835098</v>
      </c>
      <c r="P88" s="5">
        <v>16461947431</v>
      </c>
      <c r="Q88" s="5">
        <v>9357262115</v>
      </c>
    </row>
    <row r="89" spans="3:17" ht="15.5" x14ac:dyDescent="0.35">
      <c r="C89" t="s">
        <v>226</v>
      </c>
      <c r="D89" s="5">
        <v>45300233080</v>
      </c>
      <c r="E89" s="5">
        <v>45300233080</v>
      </c>
      <c r="F89" s="5">
        <v>45300233080</v>
      </c>
      <c r="G89" s="5">
        <v>37416994020</v>
      </c>
      <c r="I89" s="5">
        <v>45300233080</v>
      </c>
      <c r="J89" s="5">
        <v>37416994020</v>
      </c>
      <c r="K89" s="5">
        <v>15728211051</v>
      </c>
      <c r="L89" s="5">
        <v>10631232877</v>
      </c>
      <c r="M89" s="5">
        <v>10631232877</v>
      </c>
    </row>
    <row r="90" spans="3:17" ht="15.5" x14ac:dyDescent="0.35">
      <c r="C90" t="s">
        <v>317</v>
      </c>
      <c r="E90" s="5">
        <v>8818732839</v>
      </c>
    </row>
    <row r="91" spans="3:17" ht="15.5" x14ac:dyDescent="0.35">
      <c r="C91" t="s">
        <v>228</v>
      </c>
      <c r="D91" s="5">
        <v>144655679906</v>
      </c>
      <c r="E91" s="5">
        <v>143679166215</v>
      </c>
      <c r="F91" s="5">
        <v>147879286947</v>
      </c>
      <c r="G91" s="5">
        <v>131317939051</v>
      </c>
      <c r="I91" s="5">
        <v>147879286947</v>
      </c>
      <c r="J91" s="5">
        <v>135486432311</v>
      </c>
      <c r="K91" s="5">
        <v>77191853861</v>
      </c>
      <c r="L91" s="5">
        <v>72210753179</v>
      </c>
      <c r="M91" s="5">
        <v>61151425484</v>
      </c>
      <c r="N91" s="5">
        <v>43327996488</v>
      </c>
      <c r="O91" s="5">
        <v>34078486252</v>
      </c>
      <c r="P91" s="5">
        <v>19366905964</v>
      </c>
      <c r="Q91" s="5">
        <v>9399262115</v>
      </c>
    </row>
    <row r="92" spans="3:17" ht="15.5" x14ac:dyDescent="0.35">
      <c r="C92" t="s">
        <v>115</v>
      </c>
      <c r="D92" s="5">
        <v>413481419839</v>
      </c>
      <c r="E92" s="5">
        <v>420095659047</v>
      </c>
      <c r="F92" s="5">
        <v>410528735882</v>
      </c>
      <c r="G92" s="5">
        <v>418055658971</v>
      </c>
      <c r="I92" s="5">
        <v>410528735882</v>
      </c>
      <c r="J92" s="5">
        <v>385876782627</v>
      </c>
      <c r="K92" s="5">
        <v>324161212877</v>
      </c>
      <c r="L92" s="5">
        <v>249813321200</v>
      </c>
      <c r="M92" s="5">
        <v>250767550139</v>
      </c>
      <c r="N92" s="5">
        <v>210419761255</v>
      </c>
      <c r="O92" s="5">
        <v>157166234017</v>
      </c>
      <c r="P92" s="5">
        <v>97553402678</v>
      </c>
      <c r="Q92" s="5">
        <v>43972647486</v>
      </c>
    </row>
    <row r="93" spans="3:17" ht="15.5" x14ac:dyDescent="0.35">
      <c r="C93" t="s">
        <v>116</v>
      </c>
    </row>
    <row r="94" spans="3:17" ht="15.5" x14ac:dyDescent="0.35">
      <c r="C94" t="s">
        <v>117</v>
      </c>
    </row>
    <row r="95" spans="3:17" ht="15.5" x14ac:dyDescent="0.35">
      <c r="C95" t="s">
        <v>229</v>
      </c>
      <c r="D95" s="5">
        <v>143595383792</v>
      </c>
      <c r="E95" s="5">
        <v>152114217475</v>
      </c>
      <c r="F95" s="5">
        <v>139120095091</v>
      </c>
      <c r="G95" s="5">
        <v>138881672992</v>
      </c>
      <c r="I95" s="5">
        <v>139120095091</v>
      </c>
      <c r="J95" s="5">
        <v>151840449923</v>
      </c>
      <c r="K95" s="5">
        <v>139351542783</v>
      </c>
      <c r="L95" s="5">
        <v>68300531642</v>
      </c>
      <c r="M95" s="5">
        <v>61866044671</v>
      </c>
      <c r="N95" s="5">
        <v>58399139946</v>
      </c>
      <c r="O95" s="5">
        <v>31755734984</v>
      </c>
      <c r="P95" s="5">
        <v>19559153698</v>
      </c>
      <c r="Q95" s="5">
        <v>17782669454</v>
      </c>
    </row>
    <row r="96" spans="3:17" ht="15.5" x14ac:dyDescent="0.35">
      <c r="C96" t="s">
        <v>236</v>
      </c>
      <c r="D96" s="5">
        <v>93000000000</v>
      </c>
      <c r="E96" s="5">
        <v>91500000000</v>
      </c>
      <c r="F96" s="5">
        <v>77000000000</v>
      </c>
      <c r="G96" s="5">
        <v>80000000000</v>
      </c>
      <c r="I96" s="5">
        <v>77000000000</v>
      </c>
      <c r="J96" s="5">
        <v>96000000000</v>
      </c>
      <c r="K96" s="5">
        <v>64403459267</v>
      </c>
      <c r="N96" s="5">
        <v>5000000000</v>
      </c>
    </row>
    <row r="97" spans="3:17" ht="15.5" x14ac:dyDescent="0.35">
      <c r="C97" t="s">
        <v>230</v>
      </c>
      <c r="D97" s="5">
        <v>9981915348</v>
      </c>
      <c r="E97" s="5">
        <v>14447153193</v>
      </c>
      <c r="F97" s="5">
        <v>10779319589</v>
      </c>
      <c r="G97" s="5">
        <v>10173324868</v>
      </c>
      <c r="I97" s="5">
        <v>10779319589</v>
      </c>
      <c r="J97" s="5">
        <v>8482039200</v>
      </c>
      <c r="K97" s="5">
        <v>10473738036</v>
      </c>
      <c r="L97" s="5">
        <v>6149205238</v>
      </c>
      <c r="M97" s="5">
        <v>4088394908</v>
      </c>
      <c r="N97" s="5">
        <v>2507323018</v>
      </c>
      <c r="O97" s="5">
        <v>1856485931</v>
      </c>
      <c r="P97" s="5">
        <v>4404673264</v>
      </c>
      <c r="Q97" s="5">
        <v>3911364596</v>
      </c>
    </row>
    <row r="98" spans="3:17" ht="15.5" x14ac:dyDescent="0.35">
      <c r="C98" t="s">
        <v>121</v>
      </c>
    </row>
    <row r="99" spans="3:17" ht="15.5" x14ac:dyDescent="0.35">
      <c r="C99" t="s">
        <v>218</v>
      </c>
      <c r="D99" s="5">
        <v>500000000</v>
      </c>
      <c r="E99" s="5">
        <v>500000000</v>
      </c>
      <c r="F99" s="5">
        <v>500000000</v>
      </c>
      <c r="G99" s="5">
        <v>500000000</v>
      </c>
      <c r="I99" s="5">
        <v>500000000</v>
      </c>
      <c r="J99" s="5">
        <v>500000000</v>
      </c>
      <c r="K99" s="5">
        <v>8631863034</v>
      </c>
      <c r="L99" s="5">
        <v>15000000000</v>
      </c>
      <c r="P99" s="5">
        <v>672932862</v>
      </c>
      <c r="Q99" s="5">
        <v>7634912494</v>
      </c>
    </row>
    <row r="100" spans="3:17" ht="15.5" x14ac:dyDescent="0.35">
      <c r="C100" t="s">
        <v>219</v>
      </c>
      <c r="D100" s="5">
        <v>8211399221</v>
      </c>
      <c r="E100" s="5">
        <v>10869419831</v>
      </c>
      <c r="F100" s="5">
        <v>7606192252</v>
      </c>
      <c r="G100" s="5">
        <v>18092440607</v>
      </c>
      <c r="I100" s="5">
        <v>7606192252</v>
      </c>
      <c r="J100" s="5">
        <v>8720182142</v>
      </c>
      <c r="K100" s="5">
        <v>29004393577</v>
      </c>
      <c r="L100" s="5">
        <v>20736831385</v>
      </c>
      <c r="M100" s="5">
        <v>20218824214</v>
      </c>
      <c r="N100" s="5">
        <v>15967709277</v>
      </c>
      <c r="O100" s="5">
        <v>5993361564</v>
      </c>
      <c r="P100" s="5">
        <v>5506188154</v>
      </c>
      <c r="Q100" s="5">
        <v>2939679520</v>
      </c>
    </row>
    <row r="101" spans="3:17" ht="15.5" x14ac:dyDescent="0.35">
      <c r="C101" t="s">
        <v>232</v>
      </c>
      <c r="D101" s="5">
        <v>8711399221</v>
      </c>
      <c r="E101" s="5">
        <v>11369419831</v>
      </c>
      <c r="F101" s="5">
        <v>8106192252</v>
      </c>
      <c r="G101" s="5">
        <v>18592440607</v>
      </c>
      <c r="I101" s="5">
        <v>8106192252</v>
      </c>
      <c r="J101" s="5">
        <v>9220182142</v>
      </c>
      <c r="K101" s="5">
        <v>37636256611</v>
      </c>
      <c r="L101" s="5">
        <v>35736831385</v>
      </c>
      <c r="M101" s="5">
        <v>20218824214</v>
      </c>
      <c r="N101" s="5">
        <v>15967709277</v>
      </c>
      <c r="O101" s="5">
        <v>5993361564</v>
      </c>
      <c r="P101" s="5">
        <v>6179121016</v>
      </c>
      <c r="Q101" s="5">
        <v>10574592014</v>
      </c>
    </row>
    <row r="102" spans="3:17" ht="15.5" x14ac:dyDescent="0.35">
      <c r="C102" t="s">
        <v>120</v>
      </c>
      <c r="D102" s="5">
        <v>2688219580</v>
      </c>
      <c r="E102" s="5">
        <v>2389167419</v>
      </c>
      <c r="F102" s="5">
        <v>11262787215</v>
      </c>
      <c r="G102" s="5">
        <v>7525116516</v>
      </c>
      <c r="I102" s="5">
        <v>11262787215</v>
      </c>
      <c r="J102" s="5">
        <v>19374881832</v>
      </c>
      <c r="K102" s="5">
        <v>15891463174</v>
      </c>
      <c r="L102" s="5">
        <v>13092720831</v>
      </c>
      <c r="M102" s="5">
        <v>18133695248</v>
      </c>
      <c r="N102" s="5">
        <v>21704429774</v>
      </c>
      <c r="O102" s="5">
        <v>12875949064</v>
      </c>
      <c r="P102" s="5">
        <v>4569842514</v>
      </c>
      <c r="Q102" s="5">
        <v>1084673221</v>
      </c>
    </row>
    <row r="103" spans="3:17" ht="15.5" x14ac:dyDescent="0.35">
      <c r="C103" t="s">
        <v>233</v>
      </c>
      <c r="D103" s="5">
        <v>2383434575</v>
      </c>
      <c r="E103" s="5">
        <v>870520699</v>
      </c>
      <c r="F103" s="5">
        <v>749084832</v>
      </c>
      <c r="G103" s="5">
        <v>3741819384</v>
      </c>
      <c r="I103" s="5">
        <v>749084832</v>
      </c>
      <c r="J103" s="5">
        <v>1276638647</v>
      </c>
      <c r="K103" s="5">
        <v>2422658867</v>
      </c>
      <c r="L103" s="5">
        <v>2379298116</v>
      </c>
      <c r="M103" s="5">
        <v>6228856195</v>
      </c>
      <c r="N103" s="5">
        <v>4161687128</v>
      </c>
      <c r="O103" s="5">
        <v>2792127487</v>
      </c>
      <c r="P103" s="5">
        <v>1227954188</v>
      </c>
      <c r="Q103" s="5">
        <v>690954957</v>
      </c>
    </row>
    <row r="104" spans="3:17" ht="15.5" x14ac:dyDescent="0.35">
      <c r="C104" t="s">
        <v>285</v>
      </c>
    </row>
    <row r="105" spans="3:17" ht="15.5" x14ac:dyDescent="0.35">
      <c r="C105" t="s">
        <v>286</v>
      </c>
      <c r="D105" s="5">
        <v>50319360397</v>
      </c>
      <c r="E105" s="5">
        <v>50319360397</v>
      </c>
      <c r="F105" s="5">
        <v>54219360397</v>
      </c>
      <c r="G105" s="5">
        <v>68519360397</v>
      </c>
      <c r="I105" s="5">
        <v>54219360397</v>
      </c>
      <c r="J105" s="5">
        <v>24000000000</v>
      </c>
    </row>
    <row r="106" spans="3:17" ht="15.5" x14ac:dyDescent="0.35">
      <c r="C106" t="s">
        <v>287</v>
      </c>
      <c r="J106" s="5">
        <v>293049302</v>
      </c>
      <c r="K106" s="5">
        <v>1822329987</v>
      </c>
      <c r="L106" s="5">
        <v>5238737094</v>
      </c>
      <c r="M106" s="5">
        <v>10312385752</v>
      </c>
      <c r="N106" s="5">
        <v>8777003109</v>
      </c>
      <c r="O106" s="5">
        <v>14521572879</v>
      </c>
      <c r="P106" s="5">
        <v>7918727718</v>
      </c>
      <c r="Q106" s="5">
        <v>2603594535</v>
      </c>
    </row>
    <row r="107" spans="3:17" ht="15.5" x14ac:dyDescent="0.35">
      <c r="C107" t="s">
        <v>288</v>
      </c>
      <c r="D107" s="5">
        <v>25715077339</v>
      </c>
      <c r="E107" s="5">
        <v>29796985129</v>
      </c>
      <c r="F107" s="5">
        <v>29840165129</v>
      </c>
      <c r="G107" s="5">
        <v>13886847549</v>
      </c>
      <c r="I107" s="5">
        <v>29840165129</v>
      </c>
      <c r="J107" s="5">
        <v>15061500442</v>
      </c>
      <c r="K107" s="5">
        <v>7191629399</v>
      </c>
      <c r="L107" s="5">
        <v>9439674824</v>
      </c>
      <c r="M107" s="5">
        <v>11327644136</v>
      </c>
      <c r="N107" s="5">
        <v>7631544713</v>
      </c>
      <c r="O107" s="5">
        <v>7143679071</v>
      </c>
      <c r="P107" s="5">
        <v>3177562716</v>
      </c>
      <c r="Q107" s="5">
        <v>1435277037</v>
      </c>
    </row>
    <row r="108" spans="3:17" ht="15.5" x14ac:dyDescent="0.35">
      <c r="C108" t="s">
        <v>237</v>
      </c>
      <c r="D108" s="5">
        <v>57581795401</v>
      </c>
      <c r="E108" s="5">
        <v>57581795401</v>
      </c>
      <c r="F108" s="5">
        <v>61481795401</v>
      </c>
      <c r="G108" s="5">
        <v>77895137480</v>
      </c>
      <c r="I108" s="5">
        <v>61481795401</v>
      </c>
      <c r="J108" s="5">
        <v>33668826385</v>
      </c>
      <c r="K108" s="5">
        <v>7744119987</v>
      </c>
      <c r="L108" s="5">
        <v>12177116094</v>
      </c>
      <c r="M108" s="5">
        <v>20991715251</v>
      </c>
      <c r="N108" s="5">
        <v>14038545046</v>
      </c>
      <c r="O108" s="5">
        <v>18590712879</v>
      </c>
      <c r="P108" s="5">
        <v>11418119718</v>
      </c>
      <c r="Q108" s="5">
        <v>27472454762</v>
      </c>
    </row>
    <row r="109" spans="3:17" ht="15.5" x14ac:dyDescent="0.35">
      <c r="C109" t="s">
        <v>238</v>
      </c>
      <c r="D109" s="5">
        <v>57581795401</v>
      </c>
      <c r="E109" s="5">
        <v>57581795401</v>
      </c>
      <c r="F109" s="5">
        <v>61481795401</v>
      </c>
      <c r="G109" s="5">
        <v>77895137480</v>
      </c>
      <c r="I109" s="5">
        <v>61481795401</v>
      </c>
      <c r="J109" s="5">
        <v>33668826385</v>
      </c>
      <c r="K109" s="5">
        <v>7744119987</v>
      </c>
      <c r="L109" s="5">
        <v>12177116094</v>
      </c>
      <c r="M109" s="5">
        <v>20991715251</v>
      </c>
      <c r="N109" s="5">
        <v>14038545046</v>
      </c>
      <c r="O109" s="5">
        <v>18590712879</v>
      </c>
      <c r="P109" s="5">
        <v>11418119718</v>
      </c>
      <c r="Q109" s="5">
        <v>27472454762</v>
      </c>
    </row>
    <row r="110" spans="3:17" ht="15.5" x14ac:dyDescent="0.35">
      <c r="C110" t="s">
        <v>240</v>
      </c>
      <c r="Q110" s="5">
        <v>293314357</v>
      </c>
    </row>
    <row r="111" spans="3:17" ht="15.5" x14ac:dyDescent="0.35">
      <c r="C111" t="s">
        <v>466</v>
      </c>
      <c r="Q111" s="5">
        <v>22117867870</v>
      </c>
    </row>
    <row r="112" spans="3:17" ht="15.5" x14ac:dyDescent="0.35">
      <c r="C112" t="s">
        <v>239</v>
      </c>
    </row>
    <row r="113" spans="2:17" ht="15.5" x14ac:dyDescent="0.35">
      <c r="C113" t="s">
        <v>290</v>
      </c>
      <c r="D113" s="5">
        <v>51190517401</v>
      </c>
      <c r="E113" s="5">
        <v>51190517401</v>
      </c>
      <c r="F113" s="5">
        <v>55090517401</v>
      </c>
      <c r="G113" s="5">
        <v>71508270480</v>
      </c>
      <c r="I113" s="5">
        <v>55090517401</v>
      </c>
      <c r="J113" s="5">
        <v>27281959385</v>
      </c>
      <c r="K113" s="5">
        <v>1822329987</v>
      </c>
      <c r="L113" s="5">
        <v>5238737094</v>
      </c>
      <c r="M113" s="5">
        <v>14055787251</v>
      </c>
      <c r="N113" s="5">
        <v>9111245046</v>
      </c>
      <c r="O113" s="5">
        <v>14521572879</v>
      </c>
      <c r="P113" s="5">
        <v>7918727718</v>
      </c>
      <c r="Q113" s="5">
        <v>2603594535</v>
      </c>
    </row>
    <row r="114" spans="2:17" ht="15.5" x14ac:dyDescent="0.35">
      <c r="C114" t="s">
        <v>128</v>
      </c>
      <c r="D114" s="5">
        <v>201177179193</v>
      </c>
      <c r="E114" s="5">
        <v>209696012876</v>
      </c>
      <c r="F114" s="5">
        <v>200601890492</v>
      </c>
      <c r="G114" s="5">
        <v>216776810472</v>
      </c>
      <c r="I114" s="5">
        <v>200601890492</v>
      </c>
      <c r="J114" s="5">
        <v>185509276308</v>
      </c>
      <c r="K114" s="5">
        <v>147095662770</v>
      </c>
      <c r="L114" s="5">
        <v>80477647736</v>
      </c>
      <c r="M114" s="5">
        <v>82857759922</v>
      </c>
      <c r="N114" s="5">
        <v>72437684992</v>
      </c>
      <c r="O114" s="5">
        <v>50346447863</v>
      </c>
      <c r="P114" s="5">
        <v>30977273416</v>
      </c>
      <c r="Q114" s="5">
        <v>45255124216</v>
      </c>
    </row>
    <row r="115" spans="2:17" ht="15.5" x14ac:dyDescent="0.35">
      <c r="C115" t="s">
        <v>129</v>
      </c>
    </row>
    <row r="116" spans="2:17" ht="15.5" x14ac:dyDescent="0.35">
      <c r="C116" t="s">
        <v>130</v>
      </c>
      <c r="D116" s="5">
        <v>83333330000</v>
      </c>
      <c r="E116" s="5">
        <v>83333330000</v>
      </c>
      <c r="F116" s="5">
        <v>83333330000</v>
      </c>
      <c r="G116" s="5">
        <v>83333330000</v>
      </c>
      <c r="I116" s="5">
        <v>83333330000</v>
      </c>
      <c r="J116" s="5">
        <v>83333330000</v>
      </c>
      <c r="K116" s="5">
        <v>83333330000</v>
      </c>
      <c r="L116" s="5">
        <v>83333330000</v>
      </c>
      <c r="M116" s="5">
        <v>83333330000</v>
      </c>
      <c r="N116" s="5">
        <v>83333330000</v>
      </c>
      <c r="O116" s="5">
        <v>83333330000</v>
      </c>
      <c r="P116" s="5">
        <v>83333330000</v>
      </c>
      <c r="Q116" s="5">
        <v>30000000000</v>
      </c>
    </row>
    <row r="117" spans="2:17" ht="15.5" x14ac:dyDescent="0.35">
      <c r="C117" t="s">
        <v>132</v>
      </c>
      <c r="D117" s="5">
        <v>41004839824</v>
      </c>
      <c r="E117" s="5">
        <v>39100245351</v>
      </c>
      <c r="F117" s="5">
        <v>38627444569</v>
      </c>
      <c r="G117" s="5">
        <v>38798180516</v>
      </c>
      <c r="I117" s="5">
        <v>38627444569</v>
      </c>
      <c r="J117" s="5">
        <v>37886838338</v>
      </c>
      <c r="K117" s="5">
        <v>36273665095</v>
      </c>
      <c r="L117" s="5">
        <v>33705764086</v>
      </c>
      <c r="M117" s="5">
        <v>32349336354</v>
      </c>
      <c r="N117" s="5">
        <v>1976629425</v>
      </c>
      <c r="O117" s="5">
        <v>-28762570684</v>
      </c>
      <c r="P117" s="5">
        <v>-69118777576</v>
      </c>
      <c r="Q117" s="5">
        <v>-38539911373</v>
      </c>
    </row>
    <row r="118" spans="2:17" ht="15.5" x14ac:dyDescent="0.35">
      <c r="C118" t="s">
        <v>133</v>
      </c>
      <c r="D118" s="5">
        <v>30211737571</v>
      </c>
      <c r="E118" s="5">
        <v>30211737571</v>
      </c>
      <c r="F118" s="5">
        <v>30211737571</v>
      </c>
      <c r="G118" s="5">
        <v>30211737571</v>
      </c>
      <c r="I118" s="5">
        <v>30211737571</v>
      </c>
      <c r="J118" s="5">
        <v>30211737571</v>
      </c>
      <c r="K118" s="5">
        <v>22481860928</v>
      </c>
      <c r="L118" s="5">
        <v>21055977681</v>
      </c>
      <c r="M118" s="5">
        <v>9929832687</v>
      </c>
    </row>
    <row r="119" spans="2:17" ht="15.5" x14ac:dyDescent="0.35">
      <c r="C119" t="s">
        <v>134</v>
      </c>
      <c r="D119" s="5">
        <v>10793102253</v>
      </c>
      <c r="E119" s="5">
        <v>8888507780</v>
      </c>
      <c r="F119" s="5">
        <v>8415706998</v>
      </c>
      <c r="G119" s="5">
        <v>8586442945</v>
      </c>
      <c r="I119" s="5">
        <v>8415706998</v>
      </c>
      <c r="J119" s="5">
        <v>7675100767</v>
      </c>
      <c r="K119" s="5">
        <v>13791804167</v>
      </c>
      <c r="L119" s="5">
        <v>12649786405</v>
      </c>
      <c r="M119" s="5">
        <v>22419503667</v>
      </c>
    </row>
    <row r="120" spans="2:17" ht="15.5" x14ac:dyDescent="0.35">
      <c r="C120" t="s">
        <v>135</v>
      </c>
      <c r="D120" s="5">
        <v>41004839824</v>
      </c>
      <c r="E120" s="5">
        <v>39100245351</v>
      </c>
      <c r="F120" s="5">
        <v>38627444569</v>
      </c>
      <c r="G120" s="5">
        <v>38798180516</v>
      </c>
      <c r="I120" s="5">
        <v>38627444569</v>
      </c>
      <c r="J120" s="5">
        <v>37886838338</v>
      </c>
      <c r="K120" s="5">
        <v>36273665095</v>
      </c>
      <c r="L120" s="5">
        <v>33705764086</v>
      </c>
      <c r="M120" s="5">
        <v>32349336354</v>
      </c>
      <c r="N120" s="5">
        <v>1976629425</v>
      </c>
      <c r="O120" s="5">
        <v>-28762570684</v>
      </c>
      <c r="P120" s="5">
        <v>-69118777576</v>
      </c>
      <c r="Q120" s="5">
        <v>-38539911373</v>
      </c>
    </row>
    <row r="121" spans="2:17" ht="15.5" x14ac:dyDescent="0.35">
      <c r="C121" t="s">
        <v>10</v>
      </c>
      <c r="D121" s="5">
        <v>212304240645</v>
      </c>
      <c r="E121" s="5">
        <v>210399646171</v>
      </c>
      <c r="F121" s="5">
        <v>209926845390</v>
      </c>
      <c r="G121" s="5">
        <v>201278848497</v>
      </c>
      <c r="I121" s="5">
        <v>209926845390</v>
      </c>
      <c r="J121" s="5">
        <v>200367506319</v>
      </c>
      <c r="K121" s="5">
        <v>177065550107</v>
      </c>
      <c r="L121" s="5">
        <v>169335673464</v>
      </c>
      <c r="M121" s="5">
        <v>167909790217</v>
      </c>
      <c r="N121" s="5">
        <v>137982076263</v>
      </c>
      <c r="O121" s="5">
        <v>106819786154</v>
      </c>
      <c r="P121" s="5">
        <v>66576129262</v>
      </c>
      <c r="Q121" s="5">
        <v>-1282476730</v>
      </c>
    </row>
    <row r="122" spans="2:17" ht="15.5" x14ac:dyDescent="0.35">
      <c r="C122" t="s">
        <v>137</v>
      </c>
      <c r="D122" s="5">
        <v>413481419838</v>
      </c>
      <c r="E122" s="5">
        <v>420095659047</v>
      </c>
      <c r="F122" s="5">
        <v>410528735882</v>
      </c>
      <c r="G122" s="5">
        <v>418055658969</v>
      </c>
      <c r="I122" s="5">
        <v>410528735882</v>
      </c>
      <c r="J122" s="5">
        <v>385876782627</v>
      </c>
      <c r="K122" s="5">
        <v>324161212877</v>
      </c>
      <c r="L122" s="5">
        <v>249813321200</v>
      </c>
      <c r="M122" s="5">
        <v>250767550139</v>
      </c>
      <c r="N122" s="5">
        <v>210419761255</v>
      </c>
      <c r="O122" s="5">
        <v>157166234017</v>
      </c>
      <c r="P122" s="5">
        <v>97553402678</v>
      </c>
      <c r="Q122" s="5">
        <v>43972647486</v>
      </c>
    </row>
    <row r="123" spans="2:17" ht="15.5" x14ac:dyDescent="0.35">
      <c r="C123" t="s">
        <v>138</v>
      </c>
      <c r="D123" s="5">
        <v>833333300</v>
      </c>
      <c r="E123" s="5">
        <v>833333300</v>
      </c>
      <c r="F123" s="5">
        <v>833333300</v>
      </c>
      <c r="G123" s="5">
        <v>833333300</v>
      </c>
      <c r="I123" s="5">
        <v>833333300</v>
      </c>
      <c r="J123" s="5">
        <v>833333300</v>
      </c>
      <c r="K123" s="5">
        <v>833333300</v>
      </c>
      <c r="L123" s="5">
        <v>833333300</v>
      </c>
      <c r="M123" s="5">
        <v>833333300</v>
      </c>
      <c r="N123" s="5">
        <v>833333300</v>
      </c>
      <c r="O123" s="5">
        <v>833333300</v>
      </c>
      <c r="P123" s="5">
        <v>833333300</v>
      </c>
      <c r="Q123" s="5">
        <v>300000</v>
      </c>
    </row>
    <row r="125" spans="2:17" ht="15.5" x14ac:dyDescent="0.35">
      <c r="B125" t="s">
        <v>139</v>
      </c>
      <c r="C125" t="s">
        <v>140</v>
      </c>
      <c r="D125" s="5">
        <v>6137437581</v>
      </c>
      <c r="E125" s="5">
        <v>3722568778</v>
      </c>
      <c r="F125" s="5">
        <v>13896995152</v>
      </c>
      <c r="G125" s="5">
        <v>-8124738559</v>
      </c>
      <c r="I125" s="5">
        <v>-6665757567</v>
      </c>
      <c r="J125" s="5">
        <v>-27758955806</v>
      </c>
      <c r="K125" s="5">
        <v>3721230782</v>
      </c>
      <c r="L125" s="5">
        <v>-6491535363</v>
      </c>
      <c r="M125" s="5">
        <v>38598568443</v>
      </c>
      <c r="N125" s="5">
        <v>59202048937</v>
      </c>
      <c r="O125" s="5">
        <v>37965356837</v>
      </c>
      <c r="P125" s="5">
        <v>-30037546297</v>
      </c>
      <c r="Q125" s="5">
        <v>-11237242218</v>
      </c>
    </row>
    <row r="126" spans="2:17" ht="15.5" x14ac:dyDescent="0.35">
      <c r="C126" t="s">
        <v>241</v>
      </c>
      <c r="D126" s="5">
        <v>106469360920</v>
      </c>
      <c r="E126" s="5">
        <v>123918371098</v>
      </c>
      <c r="F126" s="5">
        <v>131681958441</v>
      </c>
      <c r="G126" s="5">
        <v>123520856731</v>
      </c>
      <c r="I126" s="5">
        <v>513677721486</v>
      </c>
      <c r="J126" s="5">
        <v>651834962857</v>
      </c>
      <c r="K126" s="5">
        <v>588429326671</v>
      </c>
      <c r="L126" s="5">
        <v>578983519719</v>
      </c>
      <c r="M126" s="5">
        <v>561349047563</v>
      </c>
      <c r="N126" s="5">
        <v>440338168293</v>
      </c>
      <c r="O126" s="5">
        <v>383204903220</v>
      </c>
      <c r="P126" s="5">
        <v>202059671395</v>
      </c>
      <c r="Q126" s="5">
        <v>141331232486</v>
      </c>
    </row>
    <row r="127" spans="2:17" ht="15.5" x14ac:dyDescent="0.35">
      <c r="C127" t="s">
        <v>699</v>
      </c>
      <c r="D127" s="5">
        <v>-277587367</v>
      </c>
      <c r="E127" s="5">
        <v>8732117665</v>
      </c>
      <c r="F127" s="5">
        <v>1100907456</v>
      </c>
      <c r="G127" s="5">
        <v>86861810</v>
      </c>
      <c r="I127" s="5">
        <v>7989080830</v>
      </c>
      <c r="K127" s="5">
        <v>6289011566</v>
      </c>
    </row>
    <row r="128" spans="2:17" ht="15.5" x14ac:dyDescent="0.35">
      <c r="C128" t="s">
        <v>242</v>
      </c>
      <c r="D128" s="5">
        <v>-41280217148</v>
      </c>
      <c r="E128" s="5">
        <v>-62442139080</v>
      </c>
      <c r="F128" s="5">
        <v>-41977054805</v>
      </c>
      <c r="G128" s="5">
        <v>-62533728956</v>
      </c>
      <c r="I128" s="5">
        <v>-230598318052</v>
      </c>
      <c r="J128" s="5">
        <v>-302383708574</v>
      </c>
      <c r="K128" s="5">
        <v>-253593583579</v>
      </c>
      <c r="L128" s="5">
        <v>-263278219579</v>
      </c>
      <c r="M128" s="5">
        <v>-250765404234</v>
      </c>
      <c r="N128" s="5">
        <v>-241740468053</v>
      </c>
      <c r="O128" s="5">
        <v>-231770154838</v>
      </c>
      <c r="P128" s="5">
        <v>-135336192222</v>
      </c>
      <c r="Q128" s="5">
        <v>-77181835044</v>
      </c>
    </row>
    <row r="129" spans="3:17" ht="15.5" x14ac:dyDescent="0.35">
      <c r="C129" t="s">
        <v>345</v>
      </c>
      <c r="D129" s="5">
        <v>-58774118824</v>
      </c>
      <c r="E129" s="5">
        <v>-66485780905</v>
      </c>
      <c r="F129" s="5">
        <v>-69764055590</v>
      </c>
      <c r="G129" s="5">
        <v>-69198728144</v>
      </c>
      <c r="I129" s="5">
        <v>-290589481481</v>
      </c>
      <c r="J129" s="5">
        <v>-368362767636</v>
      </c>
      <c r="K129" s="5">
        <v>-329446132654</v>
      </c>
      <c r="L129" s="5">
        <v>-311294876488</v>
      </c>
      <c r="M129" s="5">
        <v>-261413281895</v>
      </c>
      <c r="N129" s="5">
        <v>-130993769592</v>
      </c>
      <c r="O129" s="5">
        <v>-112260451505</v>
      </c>
      <c r="P129" s="5">
        <v>-96761025470</v>
      </c>
      <c r="Q129" s="5">
        <v>-75381474453</v>
      </c>
    </row>
    <row r="130" spans="3:17" ht="15.5" x14ac:dyDescent="0.35">
      <c r="C130" t="s">
        <v>148</v>
      </c>
      <c r="F130" s="5">
        <v>-7144760350</v>
      </c>
      <c r="I130" s="5">
        <v>-7144760350</v>
      </c>
      <c r="J130" s="5">
        <v>-8847442453</v>
      </c>
      <c r="K130" s="5">
        <v>-7957391222</v>
      </c>
      <c r="L130" s="5">
        <v>-10901959015</v>
      </c>
      <c r="M130" s="5">
        <v>-10571792991</v>
      </c>
      <c r="N130" s="5">
        <v>-8401881711</v>
      </c>
      <c r="O130" s="5">
        <v>-1208940040</v>
      </c>
      <c r="Q130" s="5">
        <v>-5165207</v>
      </c>
    </row>
    <row r="131" spans="3:17" ht="15.5" x14ac:dyDescent="0.35">
      <c r="C131" t="s">
        <v>149</v>
      </c>
      <c r="D131" s="5">
        <v>-5920415329</v>
      </c>
      <c r="E131" s="5">
        <v>7584687170</v>
      </c>
      <c r="F131" s="5">
        <v>-13396978001</v>
      </c>
      <c r="G131" s="5">
        <v>16015520929</v>
      </c>
      <c r="I131" s="5">
        <v>4624404649</v>
      </c>
      <c r="J131" s="5">
        <v>36397402248</v>
      </c>
      <c r="K131" s="5">
        <v>43034625119</v>
      </c>
      <c r="L131" s="5">
        <v>910645322</v>
      </c>
      <c r="M131" s="5">
        <v>-34197609284</v>
      </c>
      <c r="N131" s="5">
        <v>-9272989276</v>
      </c>
      <c r="O131" s="5">
        <v>-6750812255</v>
      </c>
      <c r="P131" s="5">
        <v>47730443884</v>
      </c>
      <c r="Q131" s="5">
        <v>-1678767201</v>
      </c>
    </row>
    <row r="132" spans="3:17" ht="15.5" x14ac:dyDescent="0.35">
      <c r="C132" t="s">
        <v>150</v>
      </c>
      <c r="D132" s="5">
        <v>2399681862</v>
      </c>
      <c r="E132" s="5">
        <v>-4622391744</v>
      </c>
      <c r="F132" s="5">
        <v>-3906162703</v>
      </c>
      <c r="G132" s="5">
        <v>-9941079861</v>
      </c>
      <c r="I132" s="5">
        <v>2716932636</v>
      </c>
      <c r="J132" s="5">
        <v>-52348414313</v>
      </c>
      <c r="K132" s="5">
        <v>-26032215739</v>
      </c>
      <c r="L132" s="5">
        <v>-15393008948</v>
      </c>
      <c r="M132" s="5">
        <v>-8707754024</v>
      </c>
      <c r="N132" s="5">
        <v>-22037960566</v>
      </c>
      <c r="O132" s="5">
        <v>-12082310713</v>
      </c>
      <c r="P132" s="5">
        <v>-6424803750</v>
      </c>
      <c r="Q132" s="5">
        <v>-5235113660</v>
      </c>
    </row>
    <row r="133" spans="3:17" ht="15.5" x14ac:dyDescent="0.35">
      <c r="C133" t="s">
        <v>617</v>
      </c>
      <c r="K133" s="5">
        <v>1683000000</v>
      </c>
      <c r="L133" s="5">
        <v>10264996146</v>
      </c>
      <c r="M133" s="5">
        <v>4160000000</v>
      </c>
      <c r="N133" s="5">
        <v>5410000000</v>
      </c>
    </row>
    <row r="134" spans="3:17" ht="15.5" x14ac:dyDescent="0.35">
      <c r="C134" t="s">
        <v>700</v>
      </c>
      <c r="J134" s="5">
        <v>-609741194</v>
      </c>
    </row>
    <row r="135" spans="3:17" ht="15.5" x14ac:dyDescent="0.35">
      <c r="C135" t="s">
        <v>256</v>
      </c>
      <c r="E135" s="5">
        <v>1200000000</v>
      </c>
      <c r="F135" s="5">
        <v>-39828767</v>
      </c>
      <c r="G135" s="5">
        <v>2166744147</v>
      </c>
      <c r="I135" s="5">
        <v>2126915380</v>
      </c>
      <c r="L135" s="5">
        <v>680000000</v>
      </c>
      <c r="N135" s="5">
        <v>235000000</v>
      </c>
    </row>
    <row r="136" spans="3:17" ht="15.5" x14ac:dyDescent="0.35">
      <c r="C136" t="s">
        <v>701</v>
      </c>
      <c r="F136" s="5">
        <v>2700000000</v>
      </c>
      <c r="G136" s="5">
        <v>-18300000000</v>
      </c>
      <c r="I136" s="5">
        <v>2700000000</v>
      </c>
      <c r="J136" s="5">
        <v>17000000000</v>
      </c>
    </row>
    <row r="137" spans="3:17" ht="15.5" x14ac:dyDescent="0.35">
      <c r="C137" t="s">
        <v>702</v>
      </c>
      <c r="D137" s="5">
        <v>-3300000000</v>
      </c>
      <c r="J137" s="5">
        <v>-26000000000</v>
      </c>
    </row>
    <row r="138" spans="3:17" ht="15.5" x14ac:dyDescent="0.35">
      <c r="C138" t="s">
        <v>532</v>
      </c>
      <c r="K138" s="5">
        <v>-2665000000</v>
      </c>
      <c r="L138" s="5">
        <v>-18020000000</v>
      </c>
    </row>
    <row r="139" spans="3:17" ht="15.5" x14ac:dyDescent="0.35">
      <c r="C139" t="s">
        <v>536</v>
      </c>
      <c r="L139" s="5">
        <v>-1700000000</v>
      </c>
      <c r="M139" s="5">
        <v>-11500000000</v>
      </c>
      <c r="N139" s="5">
        <v>-8470000000</v>
      </c>
      <c r="O139" s="5">
        <v>-5987350000</v>
      </c>
      <c r="P139" s="5">
        <v>-4000000000</v>
      </c>
    </row>
    <row r="140" spans="3:17" ht="15.5" x14ac:dyDescent="0.35">
      <c r="C140" t="s">
        <v>158</v>
      </c>
      <c r="D140" s="5">
        <v>-160318138</v>
      </c>
      <c r="E140" s="5">
        <v>42708256</v>
      </c>
      <c r="F140" s="5">
        <v>-265902436</v>
      </c>
      <c r="G140" s="5">
        <v>-122592408</v>
      </c>
      <c r="I140" s="5">
        <v>-2209061644</v>
      </c>
      <c r="J140" s="5">
        <v>-4059493119</v>
      </c>
      <c r="K140" s="5">
        <v>-7988750339</v>
      </c>
      <c r="L140" s="5">
        <v>-6407130094</v>
      </c>
      <c r="M140" s="5">
        <v>-6499574024</v>
      </c>
      <c r="N140" s="5">
        <v>-13946460566</v>
      </c>
      <c r="O140" s="5">
        <v>-6129960713</v>
      </c>
      <c r="P140" s="5">
        <v>-2424803750</v>
      </c>
      <c r="Q140" s="5">
        <v>-5235113660</v>
      </c>
    </row>
    <row r="141" spans="3:17" ht="15.5" x14ac:dyDescent="0.35">
      <c r="C141" t="s">
        <v>703</v>
      </c>
      <c r="D141" s="5">
        <v>5850000000</v>
      </c>
      <c r="E141" s="5">
        <v>-5850000000</v>
      </c>
      <c r="F141" s="5">
        <v>-6300000000</v>
      </c>
      <c r="G141" s="5">
        <v>6300000000</v>
      </c>
      <c r="J141" s="5">
        <v>-38300000000</v>
      </c>
      <c r="K141" s="5">
        <v>-17000000000</v>
      </c>
      <c r="M141" s="5">
        <v>5200000000</v>
      </c>
      <c r="N141" s="5">
        <v>-5200000000</v>
      </c>
    </row>
    <row r="142" spans="3:17" ht="15.5" x14ac:dyDescent="0.35">
      <c r="C142" t="s">
        <v>704</v>
      </c>
      <c r="D142" s="5">
        <v>15100000</v>
      </c>
      <c r="E142" s="5">
        <v>-15100000</v>
      </c>
    </row>
    <row r="143" spans="3:17" ht="15.5" x14ac:dyDescent="0.35">
      <c r="C143" t="s">
        <v>705</v>
      </c>
      <c r="D143" s="5">
        <v>-5100000</v>
      </c>
      <c r="F143" s="5">
        <v>-431500</v>
      </c>
      <c r="G143" s="5">
        <v>14768400</v>
      </c>
      <c r="I143" s="5">
        <v>99078900</v>
      </c>
      <c r="J143" s="5">
        <v>-379180000</v>
      </c>
      <c r="K143" s="5">
        <v>-61465400</v>
      </c>
      <c r="L143" s="5">
        <v>-210875000</v>
      </c>
      <c r="M143" s="5">
        <v>-68180000</v>
      </c>
      <c r="N143" s="5">
        <v>-66500000</v>
      </c>
      <c r="O143" s="5">
        <v>35000000</v>
      </c>
    </row>
    <row r="144" spans="3:17" ht="15.5" x14ac:dyDescent="0.35">
      <c r="C144" t="s">
        <v>161</v>
      </c>
      <c r="D144" s="5">
        <v>-5920415329</v>
      </c>
      <c r="E144" s="5">
        <v>7584687170</v>
      </c>
      <c r="F144" s="5">
        <v>-13396978001</v>
      </c>
      <c r="G144" s="5">
        <v>16015520929</v>
      </c>
      <c r="I144" s="5">
        <v>4624404649</v>
      </c>
      <c r="J144" s="5">
        <v>36397402248</v>
      </c>
      <c r="K144" s="5">
        <v>43034625119</v>
      </c>
      <c r="L144" s="5">
        <v>910645322</v>
      </c>
      <c r="M144" s="5">
        <v>-34197609284</v>
      </c>
      <c r="N144" s="5">
        <v>-9272989276</v>
      </c>
      <c r="O144" s="5">
        <v>-6750812255</v>
      </c>
      <c r="P144" s="5">
        <v>47730443884</v>
      </c>
      <c r="Q144" s="5">
        <v>-1678767201</v>
      </c>
    </row>
    <row r="145" spans="3:17" ht="15.5" x14ac:dyDescent="0.35">
      <c r="C145" t="s">
        <v>706</v>
      </c>
      <c r="P145" s="5">
        <v>118333325000</v>
      </c>
    </row>
    <row r="146" spans="3:17" ht="15.5" x14ac:dyDescent="0.35">
      <c r="C146" t="s">
        <v>707</v>
      </c>
      <c r="P146" s="5">
        <v>-67200000000</v>
      </c>
    </row>
    <row r="147" spans="3:17" ht="15.5" x14ac:dyDescent="0.35">
      <c r="C147" t="s">
        <v>561</v>
      </c>
    </row>
    <row r="148" spans="3:17" ht="15.5" x14ac:dyDescent="0.35">
      <c r="C148" t="s">
        <v>708</v>
      </c>
      <c r="M148" s="5">
        <v>-14999999400</v>
      </c>
    </row>
    <row r="149" spans="3:17" ht="15.5" x14ac:dyDescent="0.35">
      <c r="C149" t="s">
        <v>314</v>
      </c>
      <c r="D149" s="5">
        <v>-181907790</v>
      </c>
      <c r="E149" s="5">
        <v>-43180000</v>
      </c>
      <c r="F149" s="5">
        <v>-129540000</v>
      </c>
      <c r="G149" s="5">
        <v>-79576000</v>
      </c>
      <c r="I149" s="5">
        <v>-1597242195</v>
      </c>
      <c r="J149" s="5">
        <v>-3416407109</v>
      </c>
      <c r="K149" s="5">
        <v>-5726592503</v>
      </c>
      <c r="L149" s="5">
        <v>-8284154512</v>
      </c>
      <c r="M149" s="5">
        <v>-8562894963</v>
      </c>
      <c r="N149" s="5">
        <v>-6975450784</v>
      </c>
      <c r="O149" s="5">
        <v>-4660420084</v>
      </c>
      <c r="P149" s="5">
        <v>-2397721986</v>
      </c>
      <c r="Q149" s="5">
        <v>-1301074605</v>
      </c>
    </row>
    <row r="150" spans="3:17" ht="15.5" x14ac:dyDescent="0.35">
      <c r="C150" t="s">
        <v>271</v>
      </c>
      <c r="D150" s="5">
        <v>-3900000000</v>
      </c>
      <c r="F150" s="5">
        <v>-13780639603</v>
      </c>
      <c r="I150" s="5">
        <v>-13780639603</v>
      </c>
    </row>
    <row r="151" spans="3:17" ht="15.5" x14ac:dyDescent="0.35">
      <c r="C151" t="s">
        <v>315</v>
      </c>
      <c r="F151" s="5">
        <v>-3383161934</v>
      </c>
      <c r="I151" s="5">
        <v>-3383161934</v>
      </c>
      <c r="J151" s="5">
        <v>-6554931031</v>
      </c>
      <c r="K151" s="5">
        <v>-5213643863</v>
      </c>
      <c r="L151" s="5">
        <v>-3584733334</v>
      </c>
      <c r="M151" s="5">
        <v>-3387091110</v>
      </c>
      <c r="N151" s="5">
        <v>-4755644781</v>
      </c>
    </row>
    <row r="152" spans="3:17" ht="15.5" x14ac:dyDescent="0.35">
      <c r="C152" t="s">
        <v>384</v>
      </c>
      <c r="D152" s="5">
        <v>-3338507539</v>
      </c>
      <c r="E152" s="5">
        <v>-2972132830</v>
      </c>
      <c r="F152" s="5">
        <v>-3584276067</v>
      </c>
      <c r="G152" s="5">
        <v>-2954903071</v>
      </c>
      <c r="I152" s="5">
        <v>-12614551619</v>
      </c>
      <c r="J152" s="5">
        <v>-7095937311</v>
      </c>
      <c r="K152" s="5">
        <v>-4060460816</v>
      </c>
      <c r="L152" s="5">
        <v>-2220466832</v>
      </c>
      <c r="M152" s="5">
        <v>-2247623811</v>
      </c>
      <c r="N152" s="5">
        <v>-2541893711</v>
      </c>
      <c r="O152" s="5">
        <v>-2090392171</v>
      </c>
      <c r="P152" s="5">
        <v>-1005159130</v>
      </c>
      <c r="Q152" s="5">
        <v>-377692596</v>
      </c>
    </row>
    <row r="153" spans="3:17" ht="15.5" x14ac:dyDescent="0.35">
      <c r="C153" t="s">
        <v>709</v>
      </c>
      <c r="L153" s="5">
        <v>17000000000</v>
      </c>
    </row>
    <row r="154" spans="3:17" ht="15.5" x14ac:dyDescent="0.35">
      <c r="C154" t="s">
        <v>710</v>
      </c>
      <c r="J154" s="5">
        <v>-8131863034</v>
      </c>
      <c r="K154" s="5">
        <v>-6368136966</v>
      </c>
      <c r="L154" s="5">
        <v>-2000000000</v>
      </c>
    </row>
    <row r="155" spans="3:17" ht="15.5" x14ac:dyDescent="0.35">
      <c r="C155" t="s">
        <v>286</v>
      </c>
      <c r="D155" s="5">
        <v>148900000000</v>
      </c>
      <c r="E155" s="5">
        <v>10600000000</v>
      </c>
      <c r="F155" s="5">
        <v>291480639603</v>
      </c>
      <c r="G155" s="5">
        <v>-3900000000</v>
      </c>
      <c r="I155" s="5">
        <v>336000000000</v>
      </c>
      <c r="J155" s="5">
        <v>380595166096</v>
      </c>
      <c r="K155" s="5">
        <v>171388378369</v>
      </c>
      <c r="N155" s="5">
        <v>5000000000</v>
      </c>
    </row>
    <row r="156" spans="3:17" ht="15.5" x14ac:dyDescent="0.35">
      <c r="C156" t="s">
        <v>317</v>
      </c>
    </row>
    <row r="157" spans="3:17" ht="15.5" x14ac:dyDescent="0.35">
      <c r="C157" t="s">
        <v>173</v>
      </c>
      <c r="D157" s="5">
        <v>2616704114</v>
      </c>
      <c r="E157" s="5">
        <v>6684864204</v>
      </c>
      <c r="F157" s="5">
        <v>-3406145552</v>
      </c>
      <c r="G157" s="5">
        <v>-2050297491</v>
      </c>
      <c r="I157" s="5">
        <v>675579718</v>
      </c>
      <c r="J157" s="5">
        <v>-43709967871</v>
      </c>
      <c r="K157" s="5">
        <v>20723640162</v>
      </c>
      <c r="L157" s="5">
        <v>-20973898989</v>
      </c>
      <c r="M157" s="5">
        <v>-4306794865</v>
      </c>
      <c r="N157" s="5">
        <v>27891099095</v>
      </c>
      <c r="O157" s="5">
        <v>19132233869</v>
      </c>
      <c r="P157" s="5">
        <v>11268093837</v>
      </c>
      <c r="Q157" s="5">
        <v>-18151123079</v>
      </c>
    </row>
    <row r="158" spans="3:17" ht="15.5" x14ac:dyDescent="0.35">
      <c r="C158" t="s">
        <v>176</v>
      </c>
      <c r="E158" s="5">
        <v>20217835096</v>
      </c>
      <c r="I158" s="5">
        <v>19542255375</v>
      </c>
      <c r="J158" s="5">
        <v>63252223246</v>
      </c>
      <c r="K158" s="5">
        <v>42528583084</v>
      </c>
      <c r="L158" s="5">
        <v>63502482073</v>
      </c>
      <c r="M158" s="5">
        <v>67809276938</v>
      </c>
      <c r="N158" s="5">
        <v>39918177843</v>
      </c>
      <c r="O158" s="5">
        <v>20785943974</v>
      </c>
      <c r="P158" s="5">
        <v>9517850137</v>
      </c>
      <c r="Q158" s="5">
        <v>27668973216</v>
      </c>
    </row>
    <row r="159" spans="3:17" ht="15.5" x14ac:dyDescent="0.35">
      <c r="C159" t="s">
        <v>711</v>
      </c>
      <c r="E159" s="5">
        <v>20217835096</v>
      </c>
      <c r="I159" s="5">
        <v>19542255375</v>
      </c>
      <c r="J159" s="5">
        <v>63252223246</v>
      </c>
      <c r="K159" s="5">
        <v>42528583084</v>
      </c>
      <c r="L159" s="5">
        <v>63502482073</v>
      </c>
      <c r="M159" s="5">
        <v>67809276938</v>
      </c>
      <c r="N159" s="5">
        <v>39918177843</v>
      </c>
      <c r="O159" s="5">
        <v>20785943974</v>
      </c>
      <c r="P159" s="5">
        <v>9517850137</v>
      </c>
      <c r="Q159" s="5">
        <v>27668973216</v>
      </c>
    </row>
    <row r="160" spans="3:17" ht="15.5" x14ac:dyDescent="0.35">
      <c r="C160" t="s">
        <v>177</v>
      </c>
      <c r="D160" s="5">
        <v>2616704114</v>
      </c>
      <c r="E160" s="5">
        <v>26902699300</v>
      </c>
      <c r="F160" s="5">
        <v>-3406145552</v>
      </c>
      <c r="G160" s="5">
        <v>-2050297491</v>
      </c>
      <c r="I160" s="5">
        <v>20217835093</v>
      </c>
      <c r="J160" s="5">
        <v>19542255375</v>
      </c>
      <c r="K160" s="5">
        <v>63252223246</v>
      </c>
      <c r="L160" s="5">
        <v>42528583084</v>
      </c>
      <c r="M160" s="5">
        <v>63502482073</v>
      </c>
      <c r="N160" s="5">
        <v>67809276938</v>
      </c>
      <c r="O160" s="5">
        <v>39918177843</v>
      </c>
      <c r="P160" s="5">
        <v>20785943974</v>
      </c>
      <c r="Q160" s="5">
        <v>9517850137</v>
      </c>
    </row>
    <row r="162" spans="2:17" ht="15.5" x14ac:dyDescent="0.35">
      <c r="B162" t="s">
        <v>178</v>
      </c>
      <c r="C162" t="s">
        <v>12</v>
      </c>
      <c r="D162" s="5">
        <v>830000000</v>
      </c>
      <c r="E162" s="5">
        <v>830000000</v>
      </c>
      <c r="F162" s="5">
        <v>830000000</v>
      </c>
      <c r="G162" s="5">
        <v>830000000</v>
      </c>
      <c r="I162" s="5">
        <v>830000000</v>
      </c>
      <c r="J162" s="5">
        <v>830000000</v>
      </c>
      <c r="K162" s="5">
        <v>830000000</v>
      </c>
      <c r="L162" s="5">
        <v>830000000</v>
      </c>
      <c r="M162" s="5">
        <v>830000000</v>
      </c>
      <c r="N162" s="5">
        <v>830000000</v>
      </c>
      <c r="O162" s="5">
        <v>830000000</v>
      </c>
      <c r="P162" s="5">
        <v>830000000</v>
      </c>
      <c r="Q162" s="5">
        <v>0</v>
      </c>
    </row>
    <row r="163" spans="2:17" ht="15.5" x14ac:dyDescent="0.35">
      <c r="C163" t="s">
        <v>179</v>
      </c>
      <c r="D163" s="6">
        <v>2.29</v>
      </c>
      <c r="E163" s="6">
        <v>0.56999999999999995</v>
      </c>
      <c r="F163" s="6">
        <v>-0.2</v>
      </c>
      <c r="G163" s="6">
        <v>-0.37</v>
      </c>
    </row>
    <row r="164" spans="2:17" ht="15.5" x14ac:dyDescent="0.35">
      <c r="C164" t="s">
        <v>180</v>
      </c>
      <c r="D164" s="6">
        <v>85.15</v>
      </c>
      <c r="E164" s="6">
        <v>452.63</v>
      </c>
      <c r="F164" s="5">
        <v>-1520</v>
      </c>
      <c r="G164" s="6">
        <v>-827.03</v>
      </c>
    </row>
    <row r="165" spans="2:17" ht="15.5" x14ac:dyDescent="0.35">
      <c r="C165" t="s">
        <v>64</v>
      </c>
      <c r="D165" s="6">
        <v>1.41</v>
      </c>
      <c r="E165" s="6">
        <v>1.91</v>
      </c>
      <c r="F165" s="6">
        <v>2.1</v>
      </c>
      <c r="G165" s="6">
        <v>1.92</v>
      </c>
    </row>
    <row r="166" spans="2:17" ht="15.5" x14ac:dyDescent="0.35">
      <c r="C166" t="s">
        <v>181</v>
      </c>
      <c r="D166" s="5">
        <v>8170000000</v>
      </c>
      <c r="E166" s="5">
        <v>3430000000</v>
      </c>
      <c r="F166" s="6">
        <v>8210000000.000001</v>
      </c>
      <c r="G166" s="5">
        <v>3160000000</v>
      </c>
    </row>
    <row r="167" spans="2:17" ht="15.5" x14ac:dyDescent="0.35">
      <c r="C167" t="s">
        <v>182</v>
      </c>
      <c r="D167" s="6">
        <v>4.5999999999999999E-3</v>
      </c>
      <c r="E167" s="6">
        <v>1.1000000000000001E-3</v>
      </c>
      <c r="F167" s="6">
        <v>-4.0000000000000002E-4</v>
      </c>
      <c r="G167" s="6">
        <v>-7.000000000000001E-4</v>
      </c>
    </row>
    <row r="168" spans="2:17" ht="15.5" x14ac:dyDescent="0.35">
      <c r="C168" t="s">
        <v>183</v>
      </c>
      <c r="D168" s="6">
        <v>9.0000000000000011E-3</v>
      </c>
      <c r="E168" s="6">
        <v>2.2000000000000001E-3</v>
      </c>
      <c r="F168" s="6">
        <v>-8.0000000000000004E-4</v>
      </c>
      <c r="G168" s="6">
        <v>-1.5E-3</v>
      </c>
    </row>
    <row r="169" spans="2:17" ht="15.5" x14ac:dyDescent="0.35">
      <c r="C169" t="s">
        <v>184</v>
      </c>
      <c r="D169" s="6">
        <v>1.9799999999999998E-2</v>
      </c>
      <c r="E169" s="6">
        <v>6.4000000000000003E-3</v>
      </c>
      <c r="F169" s="6">
        <v>1.0700000000000001E-2</v>
      </c>
      <c r="G169" s="6">
        <v>5.9999999999999995E-4</v>
      </c>
    </row>
    <row r="170" spans="2:17" ht="15.5" x14ac:dyDescent="0.35">
      <c r="C170" t="s">
        <v>185</v>
      </c>
      <c r="D170" s="6">
        <v>1.6</v>
      </c>
      <c r="E170" s="6">
        <v>0.57999999999999996</v>
      </c>
      <c r="F170" s="6">
        <v>0.82</v>
      </c>
      <c r="G170" s="6">
        <v>0.06</v>
      </c>
    </row>
    <row r="171" spans="2:17" ht="15.5" x14ac:dyDescent="0.35">
      <c r="C171" t="s">
        <v>186</v>
      </c>
      <c r="D171" s="5">
        <v>212000000000</v>
      </c>
      <c r="E171" s="5">
        <v>210000000000</v>
      </c>
      <c r="F171" s="5">
        <v>210000000000</v>
      </c>
      <c r="G171" s="5">
        <v>201000000000</v>
      </c>
    </row>
    <row r="172" spans="2:17" ht="15.5" x14ac:dyDescent="0.35">
      <c r="C172" t="s">
        <v>187</v>
      </c>
      <c r="D172" s="6">
        <v>0.77</v>
      </c>
      <c r="E172" s="6">
        <v>1.02</v>
      </c>
      <c r="F172" s="6">
        <v>1.21</v>
      </c>
      <c r="G172" s="6">
        <v>1.27</v>
      </c>
    </row>
    <row r="173" spans="2:17" ht="15.5" x14ac:dyDescent="0.35">
      <c r="C173" t="s">
        <v>188</v>
      </c>
      <c r="D173" s="6">
        <v>254.77</v>
      </c>
      <c r="E173" s="6">
        <v>252.48</v>
      </c>
      <c r="F173" s="6">
        <v>251.91</v>
      </c>
      <c r="G173" s="6">
        <v>241.53</v>
      </c>
    </row>
    <row r="174" spans="2:17" ht="15.5" x14ac:dyDescent="0.35">
      <c r="C174" t="s">
        <v>189</v>
      </c>
      <c r="D174" s="6">
        <v>0.77</v>
      </c>
      <c r="E174" s="6">
        <v>1.02</v>
      </c>
      <c r="F174" s="6">
        <v>1.21</v>
      </c>
      <c r="G174" s="6">
        <v>1.27</v>
      </c>
    </row>
    <row r="175" spans="2:17" ht="15.5" x14ac:dyDescent="0.35">
      <c r="C175" t="s">
        <v>190</v>
      </c>
      <c r="D175" s="6">
        <v>254.77</v>
      </c>
      <c r="E175" s="6">
        <v>252.48</v>
      </c>
      <c r="F175" s="6">
        <v>251.91</v>
      </c>
      <c r="G175" s="6">
        <v>241.53</v>
      </c>
    </row>
    <row r="176" spans="2:17" ht="15.5" x14ac:dyDescent="0.35">
      <c r="C176" t="s">
        <v>191</v>
      </c>
      <c r="D176" s="5">
        <v>106000000000</v>
      </c>
      <c r="E176" s="5">
        <v>109000000000</v>
      </c>
      <c r="F176" s="5">
        <v>94000000000</v>
      </c>
      <c r="G176" s="5">
        <v>86000000000</v>
      </c>
    </row>
    <row r="177" spans="3:17" ht="15.5" x14ac:dyDescent="0.35">
      <c r="C177" t="s">
        <v>192</v>
      </c>
      <c r="D177" s="5">
        <v>50000000000</v>
      </c>
      <c r="E177" s="5">
        <v>50000000000</v>
      </c>
      <c r="F177" s="5">
        <v>54000000000</v>
      </c>
      <c r="G177" s="5">
        <v>69000000000</v>
      </c>
    </row>
    <row r="178" spans="3:17" ht="15.5" x14ac:dyDescent="0.35">
      <c r="C178" t="s">
        <v>193</v>
      </c>
      <c r="D178" s="5">
        <v>212000000000</v>
      </c>
      <c r="E178" s="5">
        <v>210000000000</v>
      </c>
      <c r="F178" s="5">
        <v>210000000000</v>
      </c>
      <c r="G178" s="5">
        <v>201000000000</v>
      </c>
    </row>
    <row r="179" spans="3:17" ht="15.5" x14ac:dyDescent="0.35">
      <c r="C179" t="s">
        <v>24</v>
      </c>
      <c r="D179" s="5">
        <v>156000000000</v>
      </c>
      <c r="E179" s="5">
        <v>159000000000</v>
      </c>
      <c r="F179" s="5">
        <v>148000000000</v>
      </c>
      <c r="G179" s="5">
        <v>155000000000</v>
      </c>
    </row>
    <row r="180" spans="3:17" ht="15.5" x14ac:dyDescent="0.35">
      <c r="C180" t="s">
        <v>21</v>
      </c>
      <c r="D180" s="5">
        <v>127000000000</v>
      </c>
      <c r="E180" s="5">
        <v>132000000000</v>
      </c>
      <c r="F180" s="5">
        <v>128000000000</v>
      </c>
      <c r="G180" s="5">
        <v>131000000000</v>
      </c>
    </row>
    <row r="181" spans="3:17" ht="15.5" x14ac:dyDescent="0.35">
      <c r="C181" t="s">
        <v>194</v>
      </c>
      <c r="D181" s="5">
        <v>125000000000</v>
      </c>
      <c r="E181" s="5">
        <v>124000000000</v>
      </c>
      <c r="F181" s="5">
        <v>124000000000</v>
      </c>
      <c r="G181" s="5">
        <v>148000000000</v>
      </c>
    </row>
    <row r="182" spans="3:17" ht="15.5" x14ac:dyDescent="0.35">
      <c r="C182" t="s">
        <v>195</v>
      </c>
      <c r="D182" s="5">
        <v>6000000000</v>
      </c>
      <c r="E182" s="5">
        <v>4000000000</v>
      </c>
      <c r="F182" s="5">
        <v>14000000000</v>
      </c>
      <c r="G182" s="5">
        <v>-8000000000</v>
      </c>
    </row>
    <row r="183" spans="3:17" ht="15.5" x14ac:dyDescent="0.35">
      <c r="C183" t="s">
        <v>196</v>
      </c>
      <c r="D183" s="5">
        <v>0</v>
      </c>
      <c r="E183" s="5">
        <v>0</v>
      </c>
      <c r="F183" s="5">
        <v>0</v>
      </c>
      <c r="G183" s="5">
        <v>0</v>
      </c>
    </row>
    <row r="184" spans="3:17" ht="15.5" x14ac:dyDescent="0.35">
      <c r="C184" t="s">
        <v>13</v>
      </c>
      <c r="D184" s="5">
        <v>6000000000</v>
      </c>
      <c r="E184" s="5">
        <v>4000000000</v>
      </c>
      <c r="F184" s="5">
        <v>14000000000</v>
      </c>
      <c r="G184" s="5">
        <v>-8000000000</v>
      </c>
    </row>
    <row r="185" spans="3:17" ht="15.5" x14ac:dyDescent="0.35">
      <c r="C185" t="s">
        <v>16</v>
      </c>
      <c r="D185" s="6">
        <v>7.17</v>
      </c>
      <c r="E185" s="6">
        <v>4.5199999999999996</v>
      </c>
      <c r="F185" s="6">
        <v>16.36</v>
      </c>
      <c r="G185" s="6">
        <v>-9.9</v>
      </c>
    </row>
    <row r="186" spans="3:17" ht="15.5" x14ac:dyDescent="0.35">
      <c r="C186" t="s">
        <v>49</v>
      </c>
      <c r="I186" s="6">
        <v>0.89</v>
      </c>
      <c r="J186" s="6">
        <v>1.18</v>
      </c>
      <c r="K186" s="6">
        <v>1.39</v>
      </c>
      <c r="L186" s="5">
        <v>1</v>
      </c>
      <c r="M186" s="6">
        <v>53.7</v>
      </c>
      <c r="N186" s="6">
        <v>37.6</v>
      </c>
      <c r="O186" s="6">
        <v>47.41</v>
      </c>
      <c r="P186" s="6">
        <v>-37.28</v>
      </c>
      <c r="Q186" s="6">
        <v>-61978.32</v>
      </c>
    </row>
    <row r="187" spans="3:17" ht="15.5" x14ac:dyDescent="0.35">
      <c r="C187" t="s">
        <v>63</v>
      </c>
      <c r="I187" s="6">
        <v>341.57</v>
      </c>
      <c r="J187" s="6">
        <v>1262.71</v>
      </c>
      <c r="K187" s="6">
        <v>856.12</v>
      </c>
      <c r="L187" s="5">
        <v>740</v>
      </c>
      <c r="M187" s="6">
        <v>23.37</v>
      </c>
      <c r="N187" s="6">
        <v>58.24</v>
      </c>
      <c r="O187" s="6">
        <v>17.510000000000002</v>
      </c>
      <c r="P187" s="6">
        <v>-18.11</v>
      </c>
      <c r="Q187" s="5">
        <v>0</v>
      </c>
    </row>
    <row r="188" spans="3:17" ht="15.5" x14ac:dyDescent="0.35">
      <c r="C188" t="s">
        <v>66</v>
      </c>
      <c r="I188" s="6">
        <v>0.48</v>
      </c>
      <c r="J188" s="6">
        <v>1.82</v>
      </c>
      <c r="K188" s="6">
        <v>1.59</v>
      </c>
      <c r="L188" s="6">
        <v>1.04</v>
      </c>
      <c r="M188" s="6">
        <v>1.77</v>
      </c>
      <c r="N188" s="6">
        <v>4.04</v>
      </c>
      <c r="O188" s="6">
        <v>1.75</v>
      </c>
      <c r="P188" s="6">
        <v>2.4500000000000002</v>
      </c>
      <c r="Q188" s="5">
        <v>0</v>
      </c>
    </row>
    <row r="189" spans="3:17" ht="15.5" x14ac:dyDescent="0.35">
      <c r="C189" t="s">
        <v>197</v>
      </c>
      <c r="I189" s="5">
        <v>24960000000</v>
      </c>
      <c r="J189" s="5">
        <v>24070000000</v>
      </c>
      <c r="K189" s="5">
        <v>22750000000</v>
      </c>
      <c r="L189" s="5">
        <v>23870000000</v>
      </c>
      <c r="M189" s="5">
        <v>65860000000</v>
      </c>
      <c r="N189" s="5">
        <v>49360000000</v>
      </c>
      <c r="O189" s="5">
        <v>46220000000</v>
      </c>
      <c r="P189" s="5">
        <v>3490000000</v>
      </c>
    </row>
    <row r="190" spans="3:17" ht="15.5" x14ac:dyDescent="0.35">
      <c r="C190" t="s">
        <v>198</v>
      </c>
      <c r="I190" s="6">
        <v>1.8E-3</v>
      </c>
      <c r="J190" s="6">
        <v>2.5000000000000001E-3</v>
      </c>
      <c r="K190" s="6">
        <v>3.5999999999999999E-3</v>
      </c>
      <c r="L190" s="6">
        <v>3.3E-3</v>
      </c>
      <c r="M190" s="6">
        <v>0.17850000000000002</v>
      </c>
      <c r="N190" s="6">
        <v>0.1489</v>
      </c>
      <c r="O190" s="6">
        <v>0.25140000000000001</v>
      </c>
      <c r="P190" s="6">
        <v>-0.31850000000000001</v>
      </c>
      <c r="Q190" s="6">
        <v>-0.42280000000000001</v>
      </c>
    </row>
    <row r="191" spans="3:17" ht="15.5" x14ac:dyDescent="0.35">
      <c r="C191" t="s">
        <v>199</v>
      </c>
      <c r="I191" s="6">
        <v>3.4999999999999996E-3</v>
      </c>
      <c r="J191" s="6">
        <v>4.8999999999999998E-3</v>
      </c>
      <c r="K191" s="6">
        <v>6.5000000000000006E-3</v>
      </c>
      <c r="L191" s="6">
        <v>4.8999999999999998E-3</v>
      </c>
      <c r="M191" s="6">
        <v>0.26649999999999996</v>
      </c>
      <c r="N191" s="6">
        <v>0.2271</v>
      </c>
      <c r="O191" s="6">
        <v>0.36990000000000001</v>
      </c>
      <c r="P191" s="6">
        <v>-0.4667</v>
      </c>
      <c r="Q191" s="6">
        <v>14.498099999999999</v>
      </c>
    </row>
    <row r="192" spans="3:17" ht="15.5" x14ac:dyDescent="0.35">
      <c r="C192" t="s">
        <v>200</v>
      </c>
      <c r="I192" s="6">
        <v>0.04</v>
      </c>
      <c r="J192" s="6">
        <v>3.7200000000000004E-2</v>
      </c>
      <c r="K192" s="6">
        <v>2.1000000000000001E-2</v>
      </c>
      <c r="L192" s="6">
        <v>6.1999999999999998E-3</v>
      </c>
      <c r="M192" s="6">
        <v>0.2873</v>
      </c>
      <c r="N192" s="6">
        <v>0.27190000000000003</v>
      </c>
      <c r="O192" s="6">
        <v>0.37609999999999999</v>
      </c>
      <c r="P192" s="6">
        <v>-2.3099999999999999E-2</v>
      </c>
      <c r="Q192" s="6">
        <v>-1.4218999999999999</v>
      </c>
    </row>
    <row r="193" spans="3:17" ht="15.5" x14ac:dyDescent="0.35">
      <c r="C193" t="s">
        <v>201</v>
      </c>
      <c r="I193" s="6">
        <v>0.8</v>
      </c>
      <c r="J193" s="6">
        <v>1.1000000000000001</v>
      </c>
      <c r="K193" s="6">
        <v>0.95</v>
      </c>
      <c r="L193" s="6">
        <v>0.51</v>
      </c>
      <c r="M193" s="6">
        <v>21.79</v>
      </c>
      <c r="N193" s="6">
        <v>14.84</v>
      </c>
      <c r="O193" s="6">
        <v>17.309999999999999</v>
      </c>
      <c r="P193" s="6">
        <v>-0.45</v>
      </c>
      <c r="Q193" s="6">
        <v>-8.94</v>
      </c>
    </row>
    <row r="194" spans="3:17" ht="15.5" x14ac:dyDescent="0.35">
      <c r="C194" t="s">
        <v>60</v>
      </c>
      <c r="I194" s="6">
        <v>1.21</v>
      </c>
      <c r="J194" s="6">
        <v>6.2</v>
      </c>
      <c r="K194" s="6">
        <v>5.6</v>
      </c>
      <c r="L194" s="6">
        <v>3.64</v>
      </c>
      <c r="M194" s="6">
        <v>6.23</v>
      </c>
      <c r="N194" s="6">
        <v>13.23</v>
      </c>
      <c r="O194" s="6">
        <v>6.48</v>
      </c>
      <c r="P194" s="6">
        <v>8.4499999999999993</v>
      </c>
      <c r="Q194" s="5">
        <v>0</v>
      </c>
    </row>
    <row r="195" spans="3:17" ht="15.5" x14ac:dyDescent="0.35">
      <c r="C195" t="s">
        <v>57</v>
      </c>
      <c r="I195" s="6">
        <v>251.91</v>
      </c>
      <c r="J195" s="6">
        <v>240.44</v>
      </c>
      <c r="K195" s="6">
        <v>212.48</v>
      </c>
      <c r="L195" s="6">
        <v>203.2</v>
      </c>
      <c r="M195" s="6">
        <v>201.49</v>
      </c>
      <c r="N195" s="6">
        <v>165.58</v>
      </c>
      <c r="O195" s="6">
        <v>128.18</v>
      </c>
      <c r="P195" s="6">
        <v>79.89</v>
      </c>
      <c r="Q195" s="6">
        <v>-4274.92</v>
      </c>
    </row>
    <row r="196" spans="3:17" ht="15.5" x14ac:dyDescent="0.35">
      <c r="C196" t="s">
        <v>202</v>
      </c>
      <c r="I196" s="6">
        <v>1.21</v>
      </c>
      <c r="J196" s="6">
        <v>6.2</v>
      </c>
      <c r="K196" s="6">
        <v>5.6</v>
      </c>
      <c r="L196" s="6">
        <v>3.64</v>
      </c>
      <c r="M196" s="6">
        <v>6.23</v>
      </c>
      <c r="N196" s="6">
        <v>13.23</v>
      </c>
      <c r="O196" s="6">
        <v>6.48</v>
      </c>
      <c r="P196" s="6">
        <v>8.4499999999999993</v>
      </c>
      <c r="Q196" s="5">
        <v>0</v>
      </c>
    </row>
    <row r="197" spans="3:17" ht="15.5" x14ac:dyDescent="0.35">
      <c r="C197" t="s">
        <v>203</v>
      </c>
      <c r="I197" s="6">
        <v>251.91</v>
      </c>
      <c r="J197" s="6">
        <v>240.44</v>
      </c>
      <c r="K197" s="6">
        <v>212.48</v>
      </c>
      <c r="L197" s="6">
        <v>203.2</v>
      </c>
      <c r="M197" s="6">
        <v>201.49</v>
      </c>
      <c r="N197" s="6">
        <v>165.58</v>
      </c>
      <c r="O197" s="6">
        <v>128.18</v>
      </c>
      <c r="P197" s="6">
        <v>79.89</v>
      </c>
      <c r="Q197" s="6">
        <v>-4274.92</v>
      </c>
    </row>
    <row r="198" spans="3:17" ht="15.5" x14ac:dyDescent="0.35">
      <c r="C198" t="s">
        <v>204</v>
      </c>
      <c r="I198" s="5">
        <v>94000000000</v>
      </c>
      <c r="J198" s="5">
        <v>104000000000</v>
      </c>
      <c r="K198" s="5">
        <v>68000000000</v>
      </c>
      <c r="L198" s="5">
        <v>6000000000</v>
      </c>
      <c r="M198" s="5">
        <v>8000000000</v>
      </c>
      <c r="N198" s="5">
        <v>12000000000</v>
      </c>
      <c r="O198" s="5">
        <v>7000000000</v>
      </c>
      <c r="P198" s="5">
        <v>3000000000</v>
      </c>
      <c r="Q198" s="5">
        <v>1000000000</v>
      </c>
    </row>
    <row r="199" spans="3:17" ht="15.5" x14ac:dyDescent="0.35">
      <c r="C199" t="s">
        <v>205</v>
      </c>
      <c r="I199" s="5">
        <v>54000000000</v>
      </c>
      <c r="J199" s="5">
        <v>24000000000</v>
      </c>
      <c r="K199" s="5">
        <v>2000000000</v>
      </c>
      <c r="L199" s="5">
        <v>5000000000</v>
      </c>
      <c r="M199" s="5">
        <v>10000000000</v>
      </c>
      <c r="N199" s="5">
        <v>9000000000</v>
      </c>
      <c r="O199" s="5">
        <v>15000000000</v>
      </c>
      <c r="P199" s="5">
        <v>8000000000</v>
      </c>
      <c r="Q199" s="5">
        <v>25000000000</v>
      </c>
    </row>
    <row r="200" spans="3:17" ht="15.5" x14ac:dyDescent="0.35">
      <c r="C200" t="s">
        <v>26</v>
      </c>
      <c r="I200" s="5">
        <v>148000000000</v>
      </c>
      <c r="J200" s="5">
        <v>128000000000</v>
      </c>
      <c r="K200" s="5">
        <v>70000000000</v>
      </c>
      <c r="L200" s="5">
        <v>11000000000</v>
      </c>
      <c r="M200" s="5">
        <v>18000000000</v>
      </c>
      <c r="N200" s="5">
        <v>21000000000</v>
      </c>
      <c r="O200" s="5">
        <v>22000000000</v>
      </c>
      <c r="P200" s="5">
        <v>11000000000</v>
      </c>
      <c r="Q200" s="5">
        <v>26000000000</v>
      </c>
    </row>
    <row r="201" spans="3:17" ht="15.5" x14ac:dyDescent="0.35">
      <c r="C201" t="s">
        <v>23</v>
      </c>
      <c r="I201" s="5">
        <v>128000000000</v>
      </c>
      <c r="J201" s="5">
        <v>108000000000</v>
      </c>
      <c r="K201" s="5">
        <v>6000000000</v>
      </c>
      <c r="L201" s="5">
        <v>-32000000000</v>
      </c>
      <c r="M201" s="5">
        <v>-45000000000</v>
      </c>
      <c r="N201" s="5">
        <v>-47000000000</v>
      </c>
      <c r="O201" s="5">
        <v>-18000000000</v>
      </c>
      <c r="P201" s="5">
        <v>-10000000000</v>
      </c>
      <c r="Q201" s="5">
        <v>17000000000</v>
      </c>
    </row>
    <row r="202" spans="3:17" ht="15.5" x14ac:dyDescent="0.35">
      <c r="C202" t="s">
        <v>206</v>
      </c>
      <c r="I202" s="5">
        <v>124000000000</v>
      </c>
      <c r="J202" s="5">
        <v>99000000000</v>
      </c>
      <c r="K202" s="5">
        <v>108000000000</v>
      </c>
      <c r="L202" s="5">
        <v>109000000000</v>
      </c>
      <c r="M202" s="5">
        <v>128000000000</v>
      </c>
      <c r="N202" s="5">
        <v>109000000000</v>
      </c>
      <c r="O202" s="5">
        <v>91000000000</v>
      </c>
      <c r="P202" s="5">
        <v>59000000000</v>
      </c>
      <c r="Q202" s="5">
        <v>17000000000</v>
      </c>
    </row>
    <row r="203" spans="3:17" ht="15.5" x14ac:dyDescent="0.35">
      <c r="C203" t="s">
        <v>207</v>
      </c>
      <c r="I203" s="5">
        <v>-7000000000</v>
      </c>
      <c r="J203" s="5">
        <v>-28000000000</v>
      </c>
      <c r="K203" s="5">
        <v>4000000000</v>
      </c>
      <c r="L203" s="5">
        <v>-6000000000</v>
      </c>
      <c r="M203" s="5">
        <v>39000000000</v>
      </c>
      <c r="N203" s="5">
        <v>59000000000</v>
      </c>
      <c r="O203" s="5">
        <v>38000000000</v>
      </c>
      <c r="P203" s="5">
        <v>-30000000000</v>
      </c>
      <c r="Q203" s="5">
        <v>-11000000000</v>
      </c>
    </row>
    <row r="204" spans="3:17" ht="15.5" x14ac:dyDescent="0.35">
      <c r="C204" t="s">
        <v>208</v>
      </c>
      <c r="I204" s="5">
        <v>-2000000000</v>
      </c>
      <c r="J204" s="5">
        <v>-5000000000</v>
      </c>
      <c r="K204" s="5">
        <v>-8000000000</v>
      </c>
      <c r="L204" s="5">
        <v>-6000000000</v>
      </c>
      <c r="M204" s="5">
        <v>-6000000000</v>
      </c>
      <c r="N204" s="5">
        <v>-14000000000</v>
      </c>
      <c r="O204" s="5">
        <v>-6000000000</v>
      </c>
      <c r="P204" s="5">
        <v>-2000000000</v>
      </c>
      <c r="Q204" s="5">
        <v>-5000000000</v>
      </c>
    </row>
    <row r="205" spans="3:17" ht="15.5" x14ac:dyDescent="0.35">
      <c r="C205" t="s">
        <v>15</v>
      </c>
      <c r="I205" s="5">
        <v>-9000000000</v>
      </c>
      <c r="J205" s="5">
        <v>-32000000000</v>
      </c>
      <c r="K205" s="5">
        <v>-4000000000</v>
      </c>
      <c r="L205" s="5">
        <v>-13000000000</v>
      </c>
      <c r="M205" s="5">
        <v>32000000000</v>
      </c>
      <c r="N205" s="5">
        <v>45000000000</v>
      </c>
      <c r="O205" s="5">
        <v>32000000000</v>
      </c>
      <c r="P205" s="5">
        <v>-32000000000</v>
      </c>
      <c r="Q205" s="5">
        <v>-16000000000</v>
      </c>
    </row>
    <row r="206" spans="3:17" ht="15.5" x14ac:dyDescent="0.35">
      <c r="C206" t="s">
        <v>17</v>
      </c>
      <c r="I206" s="6">
        <v>-10.65</v>
      </c>
      <c r="J206" s="6">
        <v>-38.909999999999997</v>
      </c>
      <c r="K206" s="6">
        <v>-5.12</v>
      </c>
      <c r="L206" s="6">
        <v>-15.48</v>
      </c>
      <c r="M206" s="6">
        <v>38.520000000000003</v>
      </c>
      <c r="N206" s="6">
        <v>54.31</v>
      </c>
      <c r="O206" s="6">
        <v>38.200000000000003</v>
      </c>
      <c r="P206" s="6">
        <v>-38.950000000000003</v>
      </c>
      <c r="Q206" s="6">
        <v>-54907.85</v>
      </c>
    </row>
  </sheetData>
  <pageMargins left="0.7" right="0.7" top="0.75" bottom="0.75" header="0.3" footer="0.3"/>
  <ignoredErrors>
    <ignoredError sqref="A1:Q207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20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712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713</v>
      </c>
      <c r="D2" s="2" vm="171">
        <f ca="1">IFERROR(_xlfn.STOCKHISTORY("XIDX:" &amp; $C$1, D3, , 0, 0, 1), "Libur")</f>
        <v>2650</v>
      </c>
      <c r="E2" s="2" vm="172">
        <f ca="1">IFERROR(_xlfn.STOCKHISTORY("XIDX:" &amp; $C$1, E3, , 0, 0, 1), "Libur")</f>
        <v>2880</v>
      </c>
      <c r="H2" s="2" vm="172">
        <f ca="1">IFERROR(INDEX(D2:G2,COUNT(D2:G2)),"")</f>
        <v>2880</v>
      </c>
      <c r="I2" s="2" vm="173">
        <f t="shared" ref="I2:Q2" ca="1" si="0">IFERROR(_xlfn.STOCKHISTORY("XIDX:" &amp; $C$1, I1, , 0, 0, 1), "Libur")</f>
        <v>2670</v>
      </c>
      <c r="J2" s="2" vm="174">
        <f t="shared" ca="1" si="0"/>
        <v>2390</v>
      </c>
      <c r="K2" s="2" t="str">
        <f t="shared" ca="1" si="0"/>
        <v>Libur</v>
      </c>
      <c r="L2" s="2" t="str">
        <f t="shared" ca="1" si="0"/>
        <v>Libur</v>
      </c>
      <c r="M2" s="2" vm="64">
        <f t="shared" ca="1" si="0"/>
        <v>1990</v>
      </c>
      <c r="N2" s="2" vm="175">
        <f t="shared" ca="1" si="0"/>
        <v>2530</v>
      </c>
      <c r="O2" s="2" vm="176">
        <f t="shared" ca="1" si="0"/>
        <v>2950</v>
      </c>
      <c r="P2" s="2" vm="93">
        <f t="shared" ca="1" si="0"/>
        <v>3000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173390570026</v>
      </c>
      <c r="E4" s="2">
        <f>IFERROR(INDEX(E51:E500,MATCH($C$4,$C$51:$C$500,0)),"")</f>
        <v>174644061739</v>
      </c>
      <c r="H4" s="2">
        <f>IFERROR(SUM(D4:G4)*(4/MAX(1,COUNT(D4:G4))),"")</f>
        <v>696069263530</v>
      </c>
      <c r="I4" s="2">
        <f t="shared" ref="I4:Q4" si="1">IFERROR(INDEX(I51:I500,MATCH($C$4,$C$51:$C$500,0)),"")</f>
        <v>513988043649</v>
      </c>
      <c r="J4" s="2">
        <f t="shared" si="1"/>
        <v>372754928587</v>
      </c>
      <c r="K4" s="2">
        <f t="shared" si="1"/>
        <v>304556595795</v>
      </c>
      <c r="L4" s="2">
        <f t="shared" si="1"/>
        <v>374131420451</v>
      </c>
      <c r="M4" s="2">
        <f t="shared" si="1"/>
        <v>339306403375</v>
      </c>
      <c r="N4" s="2">
        <f t="shared" si="1"/>
        <v>335556251700</v>
      </c>
      <c r="O4" s="2">
        <f t="shared" si="1"/>
        <v>291628419044</v>
      </c>
      <c r="P4" s="2">
        <f t="shared" si="1"/>
        <v>295852522716</v>
      </c>
      <c r="Q4" s="2">
        <f t="shared" si="1"/>
        <v>287606884601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-5098303115</v>
      </c>
      <c r="E5" s="2">
        <f>IFERROR(INDEX(E51:E500,MATCH($C$5,$C$51:$C$500,0)),"")</f>
        <v>-7630971319</v>
      </c>
      <c r="H5" s="2">
        <f>IFERROR(SUM(D5:G5)*(4/MAX(1,COUNT(D5:G5))),"")</f>
        <v>-25458548868</v>
      </c>
      <c r="I5" s="2">
        <f t="shared" ref="I5:Q5" si="2">IFERROR(INDEX(I51:I500,MATCH($C$5,$C$51:$C$500,0)),"")</f>
        <v>-39100093193</v>
      </c>
      <c r="J5" s="2">
        <f t="shared" si="2"/>
        <v>-135029333974</v>
      </c>
      <c r="K5" s="2">
        <f t="shared" si="2"/>
        <v>-116812239125</v>
      </c>
      <c r="L5" s="2">
        <f t="shared" si="2"/>
        <v>-66980142672</v>
      </c>
      <c r="M5" s="2">
        <f t="shared" si="2"/>
        <v>-55809790720</v>
      </c>
      <c r="N5" s="2">
        <f t="shared" si="2"/>
        <v>-19281988990</v>
      </c>
      <c r="O5" s="2">
        <f t="shared" si="2"/>
        <v>8221026976</v>
      </c>
      <c r="P5" s="2">
        <f t="shared" si="2"/>
        <v>-28305511736</v>
      </c>
      <c r="Q5" s="2">
        <f t="shared" si="2"/>
        <v>-17339471516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217617589697</v>
      </c>
      <c r="E6" s="2">
        <f>IFERROR(INDEX(E51:E500,MATCH($C$6,$C$51:$C$500,0)),"")</f>
        <v>227865386274</v>
      </c>
      <c r="H6" s="2">
        <f>IFERROR(INDEX(D6:G6,COUNT(D6:G6)),"")</f>
        <v>227865386274</v>
      </c>
      <c r="I6" s="2">
        <f t="shared" ref="I6:Q6" si="3">IFERROR(INDEX(I51:I500,MATCH($C$6,$C$51:$C$500,0)),"")</f>
        <v>238110526363</v>
      </c>
      <c r="J6" s="2">
        <f t="shared" si="3"/>
        <v>291984349817</v>
      </c>
      <c r="K6" s="2">
        <f t="shared" si="3"/>
        <v>463471811949</v>
      </c>
      <c r="L6" s="2">
        <f t="shared" si="3"/>
        <v>453034199040</v>
      </c>
      <c r="M6" s="2">
        <f t="shared" si="3"/>
        <v>534788739376</v>
      </c>
      <c r="N6" s="2">
        <f t="shared" si="3"/>
        <v>604315136804</v>
      </c>
      <c r="O6" s="2">
        <f t="shared" si="3"/>
        <v>123772419759</v>
      </c>
      <c r="P6" s="2">
        <f t="shared" si="3"/>
        <v>115547588191</v>
      </c>
      <c r="Q6" s="2">
        <f t="shared" si="3"/>
        <v>110559832911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1.5</v>
      </c>
      <c r="E7" s="3">
        <f>IFERROR(INDEX(E51:E500,MATCH($C$7,$C$51:$C$500,0))/1000000000,"")</f>
        <v>1.5</v>
      </c>
      <c r="H7" s="3">
        <f>IFERROR(INDEX(D7:G7,COUNT(D7:G7)),"")</f>
        <v>1.5</v>
      </c>
      <c r="I7" s="3">
        <f t="shared" ref="I7:Q7" si="4">IFERROR(INDEX(I51:I500,MATCH($C$7,$C$51:$C$500,0))/1000000000,"")</f>
        <v>1.5</v>
      </c>
      <c r="J7" s="3">
        <f t="shared" si="4"/>
        <v>1.5</v>
      </c>
      <c r="K7" s="3">
        <f t="shared" si="4"/>
        <v>1.5</v>
      </c>
      <c r="L7" s="3">
        <f t="shared" si="4"/>
        <v>1.5</v>
      </c>
      <c r="M7" s="3">
        <f t="shared" si="4"/>
        <v>1.5</v>
      </c>
      <c r="N7" s="3">
        <f t="shared" si="4"/>
        <v>1.5</v>
      </c>
      <c r="O7" s="3">
        <f t="shared" si="4"/>
        <v>1.5</v>
      </c>
      <c r="P7" s="3">
        <f t="shared" si="4"/>
        <v>1.5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-24000000000</v>
      </c>
      <c r="E8" s="2">
        <f>IFERROR(INDEX(E51:E500,MATCH("Free cash flow (Quarter)",$C$51:$C$500,0)),"")</f>
        <v>-113000000000</v>
      </c>
      <c r="H8" s="2">
        <f>IFERROR(INDEX(D8:G8,COUNT(D8:G8)),"")</f>
        <v>-113000000000</v>
      </c>
      <c r="I8" s="2">
        <f t="shared" ref="I8:Q8" si="5">IFERROR(INDEX(I51:I500,MATCH($C$8,$C$51:$C$500,0)),"")</f>
        <v>-291000000000</v>
      </c>
      <c r="J8" s="2">
        <f t="shared" si="5"/>
        <v>-348000000000</v>
      </c>
      <c r="K8" s="2">
        <f t="shared" si="5"/>
        <v>-354000000000</v>
      </c>
      <c r="L8" s="2">
        <f t="shared" si="5"/>
        <v>-133000000000</v>
      </c>
      <c r="M8" s="2">
        <f t="shared" si="5"/>
        <v>-91000000000</v>
      </c>
      <c r="N8" s="2">
        <f t="shared" si="5"/>
        <v>-38000000000</v>
      </c>
      <c r="O8" s="2">
        <f t="shared" si="5"/>
        <v>48000000000</v>
      </c>
      <c r="P8" s="2">
        <f t="shared" si="5"/>
        <v>14000000000</v>
      </c>
      <c r="Q8" s="2">
        <f t="shared" si="5"/>
        <v>8000000000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-15.71</v>
      </c>
      <c r="E9" s="3">
        <f>IFERROR(INDEX(E51:E500,MATCH("Free cash flow per share (Quarter)",$C$51:$C$500,0)),"")</f>
        <v>-75.31</v>
      </c>
      <c r="H9" s="3">
        <f>IFERROR(INDEX(D9:G9,COUNT(D9:G9)),"")</f>
        <v>-75.31</v>
      </c>
      <c r="I9" s="3">
        <f t="shared" ref="I9:Q9" si="6">IFERROR(INDEX(I51:I500,MATCH($C$9,$C$51:$C$500,0)),"")</f>
        <v>-194.37</v>
      </c>
      <c r="J9" s="3">
        <f t="shared" si="6"/>
        <v>-232.38</v>
      </c>
      <c r="K9" s="3">
        <f t="shared" si="6"/>
        <v>-236.27</v>
      </c>
      <c r="L9" s="3">
        <f t="shared" si="6"/>
        <v>-88.66</v>
      </c>
      <c r="M9" s="3">
        <f t="shared" si="6"/>
        <v>-60.59</v>
      </c>
      <c r="N9" s="3">
        <f t="shared" si="6"/>
        <v>-25.67</v>
      </c>
      <c r="O9" s="3">
        <f t="shared" si="6"/>
        <v>31.74</v>
      </c>
      <c r="P9" s="3">
        <f t="shared" si="6"/>
        <v>9.2799999999999994</v>
      </c>
      <c r="Q9" s="3">
        <f t="shared" si="6"/>
        <v>86294.080000000002</v>
      </c>
    </row>
    <row r="10" spans="1:17" ht="15.5" x14ac:dyDescent="0.35">
      <c r="C10" t="s">
        <v>18</v>
      </c>
      <c r="D10" s="3">
        <f ca="1">IFERROR(IF(D9=0,"",D2/D9),"")</f>
        <v>-168.68236791852323</v>
      </c>
      <c r="E10" s="3">
        <f ca="1">IFERROR(IF(E9=0,"",E2/E9),"")</f>
        <v>-38.241933342185632</v>
      </c>
      <c r="I10" s="3">
        <f t="shared" ref="I10:Q10" ca="1" si="7">IFERROR(IF(I9=0,"",I2/I9),"")</f>
        <v>-13.73668776045686</v>
      </c>
      <c r="J10" s="3">
        <f t="shared" ca="1" si="7"/>
        <v>-10.284878216714002</v>
      </c>
      <c r="K10" s="3" t="str">
        <f t="shared" ca="1" si="7"/>
        <v/>
      </c>
      <c r="L10" s="3" t="str">
        <f t="shared" ca="1" si="7"/>
        <v/>
      </c>
      <c r="M10" s="3">
        <f t="shared" ca="1" si="7"/>
        <v>-32.843703581449084</v>
      </c>
      <c r="N10" s="3">
        <f t="shared" ca="1" si="7"/>
        <v>-98.558628749513048</v>
      </c>
      <c r="O10" s="3">
        <f t="shared" ca="1" si="7"/>
        <v>92.942659105229993</v>
      </c>
      <c r="P10" s="3">
        <f t="shared" ca="1" si="7"/>
        <v>323.27586206896552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26462974761</v>
      </c>
      <c r="E11" s="2">
        <f>IFERROR(INDEX(E51:E500,MATCH($C$11,$C$51:$C$500,0)),"")</f>
        <v>9560820100</v>
      </c>
      <c r="H11" s="2">
        <f>IFERROR(INDEX(D11:G11,COUNT(D11:G11)),"")</f>
        <v>9560820100</v>
      </c>
      <c r="I11" s="2">
        <f t="shared" ref="I11:Q11" si="8">IFERROR(INDEX(I51:I500,MATCH($C$11,$C$51:$C$500,0)),"")</f>
        <v>10452746534</v>
      </c>
      <c r="J11" s="2">
        <f t="shared" si="8"/>
        <v>749002677</v>
      </c>
      <c r="K11" s="2">
        <f t="shared" si="8"/>
        <v>21647461204</v>
      </c>
      <c r="L11" s="2">
        <f t="shared" si="8"/>
        <v>231851109102</v>
      </c>
      <c r="M11" s="2">
        <f t="shared" si="8"/>
        <v>382783673777</v>
      </c>
      <c r="N11" s="2">
        <f t="shared" si="8"/>
        <v>490203564632</v>
      </c>
      <c r="O11" s="2">
        <f t="shared" si="8"/>
        <v>1192983681</v>
      </c>
      <c r="P11" s="2">
        <f t="shared" si="8"/>
        <v>13475736939</v>
      </c>
      <c r="Q11" s="2">
        <f t="shared" si="8"/>
        <v>3431732740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20000000000</v>
      </c>
      <c r="H12" s="2">
        <f>IFERROR(INDEX(D12:G12,COUNT(D12:G12)),"")</f>
        <v>20000000000</v>
      </c>
      <c r="I12" s="2">
        <f t="shared" ref="I12:Q12" si="9">IFERROR(INDEX(I51:I500,MATCH($C$12,$C$51:$C$500,0)),"")</f>
        <v>22000000000</v>
      </c>
      <c r="J12" s="2">
        <f t="shared" si="9"/>
        <v>39000000000</v>
      </c>
      <c r="K12" s="2">
        <f t="shared" si="9"/>
        <v>19000000000</v>
      </c>
      <c r="L12" s="2">
        <f t="shared" si="9"/>
        <v>-187000000000</v>
      </c>
      <c r="M12" s="2">
        <f t="shared" si="9"/>
        <v>-369000000000</v>
      </c>
      <c r="N12" s="2">
        <f t="shared" si="9"/>
        <v>-461000000000</v>
      </c>
      <c r="O12" s="2">
        <f t="shared" si="9"/>
        <v>38000000000</v>
      </c>
      <c r="P12" s="2">
        <f t="shared" si="9"/>
        <v>20000000000</v>
      </c>
      <c r="Q12" s="2">
        <f t="shared" si="9"/>
        <v>38000000000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27000000000</v>
      </c>
      <c r="E13" s="2">
        <f>IFERROR(INDEX(E51:E500,MATCH("Total Debt (Quarter)",$C$51:$C$500,0)),"")</f>
        <v>30000000000</v>
      </c>
      <c r="H13" s="2">
        <f>IFERROR(INDEX(D13:G13,COUNT(D13:G13)),"")</f>
        <v>30000000000</v>
      </c>
      <c r="I13" s="2">
        <f t="shared" ref="I13:Q13" si="10">IFERROR(INDEX(I51:I500,MATCH($C$13,$C$51:$C$500,0)),"")</f>
        <v>33000000000</v>
      </c>
      <c r="J13" s="2">
        <f t="shared" si="10"/>
        <v>40000000000</v>
      </c>
      <c r="K13" s="2">
        <f t="shared" si="10"/>
        <v>40000000000</v>
      </c>
      <c r="L13" s="2">
        <f t="shared" si="10"/>
        <v>44000000000</v>
      </c>
      <c r="M13" s="2">
        <f t="shared" si="10"/>
        <v>14000000000</v>
      </c>
      <c r="N13" s="2">
        <f t="shared" si="10"/>
        <v>29000000000</v>
      </c>
      <c r="O13" s="2">
        <f t="shared" si="10"/>
        <v>39000000000</v>
      </c>
      <c r="P13" s="2">
        <f t="shared" si="10"/>
        <v>33000000000</v>
      </c>
      <c r="Q13" s="2">
        <f t="shared" si="10"/>
        <v>41000000000</v>
      </c>
    </row>
    <row r="14" spans="1:17" ht="15.5" x14ac:dyDescent="0.35">
      <c r="C14" t="s">
        <v>27</v>
      </c>
      <c r="D14" s="2">
        <f>IFERROR(INDEX(D51:D500,MATCH($C$14,$C$51:$C$500,0)),"")</f>
        <v>-11223208807</v>
      </c>
      <c r="E14" s="2">
        <f>IFERROR(INDEX(E51:E500,MATCH($C$14,$C$51:$C$500,0)),"")</f>
        <v>-12204343033</v>
      </c>
      <c r="H14" s="2">
        <f>IFERROR(SUM(D14:G14)*(4/MAX(1,COUNT(D14:G14))),"")</f>
        <v>-46855103680</v>
      </c>
      <c r="I14" s="2">
        <f t="shared" ref="I14:Q14" si="11">IFERROR(INDEX(I51:I500,MATCH($C$14,$C$51:$C$500,0)),"")</f>
        <v>-47015060057</v>
      </c>
      <c r="J14" s="2">
        <f t="shared" si="11"/>
        <v>-46346896167</v>
      </c>
      <c r="K14" s="2">
        <f t="shared" si="11"/>
        <v>-46222319613</v>
      </c>
      <c r="L14" s="2">
        <f t="shared" si="11"/>
        <v>-42602302688</v>
      </c>
      <c r="M14" s="2">
        <f t="shared" si="11"/>
        <v>-42839592803</v>
      </c>
      <c r="N14" s="2">
        <f t="shared" si="11"/>
        <v>-75514860151</v>
      </c>
      <c r="O14" s="2">
        <f t="shared" si="11"/>
        <v>-53931375660</v>
      </c>
      <c r="P14" s="2">
        <f t="shared" si="11"/>
        <v>-65188702943</v>
      </c>
      <c r="Q14" s="2">
        <f t="shared" si="11"/>
        <v>-53088840971</v>
      </c>
    </row>
    <row r="15" spans="1:17" ht="15.5" x14ac:dyDescent="0.35">
      <c r="C15" t="s">
        <v>28</v>
      </c>
      <c r="D15" s="2">
        <f>IFERROR(INDEX(D51:D500,MATCH($C$15,$C$51:$C$500,0)),"")</f>
        <v>1163339378</v>
      </c>
      <c r="E15" s="2">
        <f>IFERROR(INDEX(E51:E500,MATCH($C$15,$C$51:$C$500,0)),"")</f>
        <v>-1815198843</v>
      </c>
      <c r="H15" s="2">
        <f>IFERROR(SUM(D15:G15)*(4/MAX(1,COUNT(D15:G15))),"")</f>
        <v>-1303718930</v>
      </c>
      <c r="I15" s="2">
        <f t="shared" ref="I15:Q15" si="12">IFERROR(INDEX(I51:I500,MATCH($C$15,$C$51:$C$500,0)),"")</f>
        <v>10047950372</v>
      </c>
      <c r="J15" s="2">
        <f t="shared" si="12"/>
        <v>-23652952789</v>
      </c>
      <c r="K15" s="2">
        <f t="shared" si="12"/>
        <v>29287762476</v>
      </c>
      <c r="L15" s="2">
        <f t="shared" si="12"/>
        <v>17885622844</v>
      </c>
      <c r="M15" s="2">
        <f t="shared" si="12"/>
        <v>5541550451</v>
      </c>
      <c r="N15" s="2">
        <f t="shared" si="12"/>
        <v>8056856677</v>
      </c>
      <c r="O15" s="2">
        <f t="shared" si="12"/>
        <v>-6401088357</v>
      </c>
      <c r="P15" s="2">
        <f t="shared" si="12"/>
        <v>7760429736</v>
      </c>
      <c r="Q15" s="2">
        <f t="shared" si="12"/>
        <v>2637248256</v>
      </c>
    </row>
    <row r="16" spans="1:17" ht="15.5" x14ac:dyDescent="0.35">
      <c r="C16" t="s">
        <v>29</v>
      </c>
      <c r="D16" s="2">
        <f>IFERROR(INDEX(D51:D500,MATCH($C$16,$C$51:$C$500,0)),"")</f>
        <v>-11411135955</v>
      </c>
      <c r="E16" s="2">
        <f>IFERROR(INDEX(E51:E500,MATCH($C$16,$C$51:$C$500,0)),"")</f>
        <v>-8429941246</v>
      </c>
      <c r="H16" s="2">
        <f>IFERROR(SUM(D16:G16)*(4/MAX(1,COUNT(D16:G16))),"")</f>
        <v>-39682154402</v>
      </c>
      <c r="I16" s="2">
        <f t="shared" ref="I16:Q16" si="13">IFERROR(INDEX(I51:I500,MATCH($C$16,$C$51:$C$500,0)),"")</f>
        <v>-63938928366</v>
      </c>
      <c r="J16" s="2">
        <f t="shared" si="13"/>
        <v>-147840998943</v>
      </c>
      <c r="K16" s="2">
        <f t="shared" si="13"/>
        <v>-171628917855</v>
      </c>
      <c r="L16" s="2">
        <f t="shared" si="13"/>
        <v>-99499700780</v>
      </c>
      <c r="M16" s="2">
        <f t="shared" si="13"/>
        <v>-76050295479</v>
      </c>
      <c r="N16" s="2">
        <f t="shared" si="13"/>
        <v>-33752011344</v>
      </c>
      <c r="O16" s="2">
        <f t="shared" si="13"/>
        <v>15018618425</v>
      </c>
      <c r="P16" s="2">
        <f t="shared" si="13"/>
        <v>-36034730327</v>
      </c>
      <c r="Q16" s="2">
        <f t="shared" si="13"/>
        <v>-19980381739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3975000000000</v>
      </c>
      <c r="E20" s="2">
        <f ca="1">IFERROR(E21*E2,"")</f>
        <v>4320000000000</v>
      </c>
      <c r="H20" s="2">
        <f t="shared" ref="H20:Q20" ca="1" si="14">IFERROR(H21*H2,"")</f>
        <v>4320000000000</v>
      </c>
      <c r="I20" s="2">
        <f t="shared" ca="1" si="14"/>
        <v>4005000000000</v>
      </c>
      <c r="J20" s="2">
        <f t="shared" ca="1" si="14"/>
        <v>3585000000000</v>
      </c>
      <c r="K20" s="2" t="str">
        <f t="shared" ca="1" si="14"/>
        <v/>
      </c>
      <c r="L20" s="2" t="str">
        <f t="shared" ca="1" si="14"/>
        <v/>
      </c>
      <c r="M20" s="2">
        <f t="shared" ca="1" si="14"/>
        <v>2985000000000</v>
      </c>
      <c r="N20" s="2">
        <f t="shared" ca="1" si="14"/>
        <v>3795000000000</v>
      </c>
      <c r="O20" s="2">
        <f t="shared" ca="1" si="14"/>
        <v>4425000000000</v>
      </c>
      <c r="P20" s="2">
        <f t="shared" ca="1" si="14"/>
        <v>4500000000000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1500000000</v>
      </c>
      <c r="E21" s="2">
        <f>IFERROR(INDEX(E51:E500,MATCH($C$7,$C$51:$C$500,0)),"")</f>
        <v>1500000000</v>
      </c>
      <c r="H21" s="2">
        <f>IFERROR(INDEX(D21:G21,COUNT(D21:G21)),"")</f>
        <v>1500000000</v>
      </c>
      <c r="I21" s="2">
        <f t="shared" ref="I21:Q21" si="15">IFERROR(INDEX(I51:I500,MATCH($C$7,$C$51:$C$500,0)),"")</f>
        <v>1500000000</v>
      </c>
      <c r="J21" s="2">
        <f t="shared" si="15"/>
        <v>1500000000</v>
      </c>
      <c r="K21" s="2">
        <f t="shared" si="15"/>
        <v>1500000000</v>
      </c>
      <c r="L21" s="2">
        <f t="shared" si="15"/>
        <v>1500000000</v>
      </c>
      <c r="M21" s="2">
        <f t="shared" si="15"/>
        <v>1500000000</v>
      </c>
      <c r="N21" s="2">
        <f t="shared" si="15"/>
        <v>1500000000</v>
      </c>
      <c r="O21" s="2">
        <f t="shared" si="15"/>
        <v>1500000000</v>
      </c>
      <c r="P21" s="2">
        <f t="shared" si="15"/>
        <v>1500000000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-2.3427808028287722</v>
      </c>
      <c r="E23" s="3">
        <f>IFERROR(E5/E6*100,"")</f>
        <v>-3.3488944695724996</v>
      </c>
      <c r="H23" s="3">
        <f t="shared" ref="H23:Q23" si="16">IFERROR(H5/H6*100,"")</f>
        <v>-11.172626647816971</v>
      </c>
      <c r="I23" s="3">
        <f t="shared" si="16"/>
        <v>-16.420984737731345</v>
      </c>
      <c r="J23" s="3">
        <f t="shared" si="16"/>
        <v>-46.245401186272176</v>
      </c>
      <c r="K23" s="3">
        <f t="shared" si="16"/>
        <v>-25.203741870250763</v>
      </c>
      <c r="L23" s="3">
        <f t="shared" si="16"/>
        <v>-14.784787288450621</v>
      </c>
      <c r="M23" s="3">
        <f t="shared" si="16"/>
        <v>-10.435857491150571</v>
      </c>
      <c r="N23" s="3">
        <f t="shared" si="16"/>
        <v>-3.1907175272781236</v>
      </c>
      <c r="O23" s="3">
        <f t="shared" si="16"/>
        <v>6.6420507832094922</v>
      </c>
      <c r="P23" s="3">
        <f t="shared" si="16"/>
        <v>-24.496843403785313</v>
      </c>
      <c r="Q23" s="3">
        <f t="shared" si="16"/>
        <v>-15.683337302036419</v>
      </c>
    </row>
    <row r="24" spans="1:17" ht="15.5" x14ac:dyDescent="0.35">
      <c r="C24" t="s">
        <v>47</v>
      </c>
      <c r="D24" s="4">
        <f>IFERROR(_xlfn.RRI(5,I23,D23),"")</f>
        <v>-0.32256677677908641</v>
      </c>
      <c r="E24" s="4">
        <f>IFERROR(_xlfn.RRI(5,J23,E23),"")</f>
        <v>-0.40848388319136131</v>
      </c>
      <c r="H24" s="4">
        <f t="shared" ref="H24:Q24" si="17">IFERROR(_xlfn.RRI(5,M23,H23),"")</f>
        <v>1.3737306615933864E-2</v>
      </c>
      <c r="I24" s="4">
        <f t="shared" si="17"/>
        <v>0.38772102392919749</v>
      </c>
      <c r="J24" s="4" t="str">
        <f t="shared" si="17"/>
        <v/>
      </c>
      <c r="K24" s="4">
        <f t="shared" si="17"/>
        <v>5.7058571091270771E-3</v>
      </c>
      <c r="L24" s="4">
        <f t="shared" si="17"/>
        <v>-1.1730665721719657E-2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-26.15</v>
      </c>
      <c r="J25" s="3">
        <f t="shared" si="18"/>
        <v>-90.19</v>
      </c>
      <c r="K25" s="3">
        <f t="shared" si="18"/>
        <v>-78.33</v>
      </c>
      <c r="L25" s="3">
        <f t="shared" si="18"/>
        <v>-44.62</v>
      </c>
      <c r="M25" s="3">
        <f t="shared" si="18"/>
        <v>-37.840000000000003</v>
      </c>
      <c r="N25" s="3">
        <f t="shared" si="18"/>
        <v>-13.07</v>
      </c>
      <c r="O25" s="3">
        <f t="shared" si="18"/>
        <v>5.75</v>
      </c>
      <c r="P25" s="3">
        <f t="shared" si="18"/>
        <v>-18.86</v>
      </c>
      <c r="Q25" s="3">
        <f t="shared" si="18"/>
        <v>-180518.47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0.14878622971922306</v>
      </c>
      <c r="J26" s="4" t="str">
        <f t="shared" si="19"/>
        <v/>
      </c>
      <c r="K26" s="4">
        <f t="shared" si="19"/>
        <v>0.32946616084508018</v>
      </c>
      <c r="L26" s="4">
        <f t="shared" si="19"/>
        <v>-0.81006649426232635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115.59371335066666</v>
      </c>
      <c r="E27" s="3">
        <f>IFERROR(E4/E21,"")</f>
        <v>116.42937449266667</v>
      </c>
      <c r="H27" s="3">
        <f t="shared" ref="H27:Q27" si="20">IFERROR(H4/H21,"")</f>
        <v>464.04617568666669</v>
      </c>
      <c r="I27" s="3">
        <f t="shared" si="20"/>
        <v>342.65869576599999</v>
      </c>
      <c r="J27" s="3">
        <f t="shared" si="20"/>
        <v>248.50328572466665</v>
      </c>
      <c r="K27" s="3">
        <f t="shared" si="20"/>
        <v>203.03773053</v>
      </c>
      <c r="L27" s="3">
        <f t="shared" si="20"/>
        <v>249.42094696733332</v>
      </c>
      <c r="M27" s="3">
        <f t="shared" si="20"/>
        <v>226.20426891666668</v>
      </c>
      <c r="N27" s="3">
        <f t="shared" si="20"/>
        <v>223.70416779999999</v>
      </c>
      <c r="O27" s="3">
        <f t="shared" si="20"/>
        <v>194.41894602933334</v>
      </c>
      <c r="P27" s="3">
        <f t="shared" si="20"/>
        <v>197.23501514399999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-0.19533614865583626</v>
      </c>
      <c r="E28" s="4">
        <f>IFERROR(_xlfn.RRI(5,J27,E27),"")</f>
        <v>-0.14069747927786147</v>
      </c>
      <c r="H28" s="4">
        <f t="shared" ref="H28:Q28" si="21">IFERROR(_xlfn.RRI(5,M27,H27),"")</f>
        <v>0.15454823116028749</v>
      </c>
      <c r="I28" s="4">
        <f t="shared" si="21"/>
        <v>8.9024214492184228E-2</v>
      </c>
      <c r="J28" s="4">
        <f t="shared" si="21"/>
        <v>5.0312925737692415E-2</v>
      </c>
      <c r="K28" s="4">
        <f t="shared" si="21"/>
        <v>5.8160154172912648E-3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-0.71005654728905632</v>
      </c>
      <c r="J29" s="4">
        <f t="shared" si="22"/>
        <v>0.15141069832758841</v>
      </c>
      <c r="K29" s="4">
        <f t="shared" si="22"/>
        <v>0.75549081129538331</v>
      </c>
      <c r="L29" s="4">
        <f t="shared" si="22"/>
        <v>0.17917547568710343</v>
      </c>
      <c r="M29" s="4">
        <f t="shared" si="22"/>
        <v>1.8951798010711556</v>
      </c>
      <c r="N29" s="4">
        <f t="shared" si="22"/>
        <v>-3.2730434782608695</v>
      </c>
      <c r="O29" s="4">
        <f t="shared" si="22"/>
        <v>-1.3048780487804879</v>
      </c>
      <c r="P29" s="4">
        <f t="shared" si="22"/>
        <v>-0.99989552315616248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0.35425185883378729</v>
      </c>
      <c r="I30" s="4">
        <f t="shared" si="23"/>
        <v>0.37889000045518267</v>
      </c>
      <c r="J30" s="4">
        <f t="shared" si="23"/>
        <v>0.22392663213869429</v>
      </c>
      <c r="K30" s="4">
        <f t="shared" si="23"/>
        <v>-0.18596359688830838</v>
      </c>
      <c r="L30" s="4">
        <f t="shared" si="23"/>
        <v>0.10263589702287906</v>
      </c>
      <c r="M30" s="4">
        <f t="shared" si="23"/>
        <v>1.1175925514726527E-2</v>
      </c>
      <c r="N30" s="4">
        <f t="shared" si="23"/>
        <v>0.15062946471404173</v>
      </c>
      <c r="O30" s="4">
        <f t="shared" si="23"/>
        <v>-1.4277734167083127E-2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-214.74</v>
      </c>
      <c r="E32" s="3">
        <f>IFERROR(INDEX(E51:E500,MATCH($A$32,$C$51:$C$500,0)),"")</f>
        <v>-211.33</v>
      </c>
      <c r="H32" s="3">
        <f>IFERROR(INDEX(D32:G32,COUNT(D32:G32)),"")</f>
        <v>-211.33</v>
      </c>
      <c r="I32" s="3">
        <f t="shared" ref="I32:Q32" si="24">IFERROR(INDEX(I51:I500,MATCH($C$32,$C$51:$C$500,0)),"")</f>
        <v>-206.24</v>
      </c>
      <c r="J32" s="3">
        <f t="shared" si="24"/>
        <v>-180.13</v>
      </c>
      <c r="K32" s="3">
        <f t="shared" si="24"/>
        <v>-89.97</v>
      </c>
      <c r="L32" s="3">
        <f t="shared" si="24"/>
        <v>-14.5</v>
      </c>
      <c r="M32" s="3">
        <f t="shared" si="24"/>
        <v>30.23</v>
      </c>
      <c r="N32" s="3">
        <f t="shared" si="24"/>
        <v>67.5</v>
      </c>
      <c r="O32" s="3">
        <f t="shared" si="24"/>
        <v>82.52</v>
      </c>
      <c r="P32" s="3">
        <f t="shared" si="24"/>
        <v>77.03</v>
      </c>
      <c r="Q32" s="3">
        <f t="shared" si="24"/>
        <v>1149480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-13.41</v>
      </c>
      <c r="E33" s="3">
        <f>IFERROR(INDEX(E51:E500,MATCH($A$33,$C$51:$C$500,0)),"")</f>
        <v>-12.44</v>
      </c>
      <c r="H33" s="3">
        <f>IFERROR(INDEX(D33:G33,COUNT(D33:G33)),"")</f>
        <v>-12.44</v>
      </c>
      <c r="I33" s="3">
        <f t="shared" ref="I33:Q33" si="25">IFERROR(INDEX(I51:I500,MATCH($C$33,$C$51:$C$500,0)),"")</f>
        <v>-12.95</v>
      </c>
      <c r="J33" s="3">
        <f t="shared" si="25"/>
        <v>-13.27</v>
      </c>
      <c r="K33" s="3">
        <f t="shared" si="25"/>
        <v>-12.23</v>
      </c>
      <c r="L33" s="3">
        <f t="shared" si="25"/>
        <v>-118.62</v>
      </c>
      <c r="M33" s="3">
        <f t="shared" si="25"/>
        <v>65.83</v>
      </c>
      <c r="N33" s="3">
        <f t="shared" si="25"/>
        <v>37.479999999999997</v>
      </c>
      <c r="O33" s="3">
        <f t="shared" si="25"/>
        <v>35.75</v>
      </c>
      <c r="P33" s="3">
        <f t="shared" si="25"/>
        <v>38.950000000000003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-847.06</v>
      </c>
      <c r="E34" s="3">
        <f>IFERROR(INDEX(E51:E500,MATCH($A$34,$C$51:$C$500,0)),"")</f>
        <v>-515.69000000000005</v>
      </c>
      <c r="H34" s="3">
        <f>IFERROR(INDEX(D34:G34,COUNT(D34:G34)),"")</f>
        <v>-515.69000000000005</v>
      </c>
      <c r="I34" s="3">
        <f t="shared" ref="I34:Q34" si="26">IFERROR(INDEX(I51:I500,MATCH($C$34,$C$51:$C$500,0)),"")</f>
        <v>-102.1</v>
      </c>
      <c r="J34" s="3">
        <f t="shared" si="26"/>
        <v>-26.5</v>
      </c>
      <c r="K34" s="3">
        <f t="shared" si="26"/>
        <v>-14.04</v>
      </c>
      <c r="L34" s="3">
        <f t="shared" si="26"/>
        <v>-38.549999999999997</v>
      </c>
      <c r="M34" s="3">
        <f t="shared" si="26"/>
        <v>-52.59</v>
      </c>
      <c r="N34" s="3">
        <f t="shared" si="26"/>
        <v>-193.57</v>
      </c>
      <c r="O34" s="3">
        <f t="shared" si="26"/>
        <v>513.04</v>
      </c>
      <c r="P34" s="3">
        <f t="shared" si="26"/>
        <v>-159.07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24.87</v>
      </c>
      <c r="E35" s="3">
        <f>IFERROR(INDEX(E51:E500,MATCH($A$35,$C$51:$C$500,0)),"")</f>
        <v>22.55</v>
      </c>
      <c r="H35" s="3">
        <f>IFERROR(INDEX(D35:G35,COUNT(D35:G35)),"")</f>
        <v>22.55</v>
      </c>
      <c r="I35" s="3">
        <f t="shared" ref="I35:Q35" si="27">IFERROR(INDEX(I51:I500,MATCH($C$35,$C$51:$C$500,0)),"")</f>
        <v>7.78</v>
      </c>
      <c r="J35" s="3">
        <f t="shared" si="27"/>
        <v>9.6</v>
      </c>
      <c r="K35" s="3">
        <f t="shared" si="27"/>
        <v>5.41</v>
      </c>
      <c r="L35" s="3">
        <f t="shared" si="27"/>
        <v>6.88</v>
      </c>
      <c r="M35" s="3">
        <f t="shared" si="27"/>
        <v>8.7799999999999994</v>
      </c>
      <c r="N35" s="3">
        <f t="shared" si="27"/>
        <v>11.29</v>
      </c>
      <c r="O35" s="3">
        <f t="shared" si="27"/>
        <v>15.15</v>
      </c>
      <c r="P35" s="3">
        <f t="shared" si="27"/>
        <v>15.19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173390570026</v>
      </c>
      <c r="E51" s="5">
        <v>174644061739</v>
      </c>
      <c r="F51" s="5">
        <v>187256056515</v>
      </c>
      <c r="G51" s="5">
        <v>146053865030</v>
      </c>
      <c r="I51" s="5">
        <v>513988043649</v>
      </c>
      <c r="J51" s="5">
        <v>372754928587</v>
      </c>
      <c r="K51" s="5">
        <v>304556595795</v>
      </c>
      <c r="L51" s="5">
        <v>374131420451</v>
      </c>
      <c r="M51" s="5">
        <v>339306403375</v>
      </c>
      <c r="N51" s="5">
        <v>335556251700</v>
      </c>
      <c r="O51" s="5">
        <v>291628419044</v>
      </c>
      <c r="P51" s="5">
        <v>295852522716</v>
      </c>
      <c r="Q51" s="5">
        <v>287606884601</v>
      </c>
    </row>
    <row r="52" spans="2:17" ht="15.5" x14ac:dyDescent="0.35">
      <c r="C52" t="s">
        <v>211</v>
      </c>
      <c r="D52" s="5">
        <v>-125768048075</v>
      </c>
      <c r="E52" s="5">
        <v>-121948519351</v>
      </c>
      <c r="F52" s="5">
        <v>-120067722545</v>
      </c>
      <c r="G52" s="5">
        <v>-100975640750</v>
      </c>
      <c r="I52" s="5">
        <v>-379527261164</v>
      </c>
      <c r="J52" s="5">
        <v>-356659313342</v>
      </c>
      <c r="K52" s="5">
        <v>-311759874110</v>
      </c>
      <c r="L52" s="5">
        <v>-316068184238</v>
      </c>
      <c r="M52" s="5">
        <v>-276063388582</v>
      </c>
      <c r="N52" s="5">
        <v>-219811513461</v>
      </c>
      <c r="O52" s="5">
        <v>-162561190831</v>
      </c>
      <c r="P52" s="5">
        <v>-168550991664</v>
      </c>
      <c r="Q52" s="5">
        <v>-139572177800</v>
      </c>
    </row>
    <row r="53" spans="2:17" ht="15.5" x14ac:dyDescent="0.35">
      <c r="C53" t="s">
        <v>212</v>
      </c>
      <c r="D53" s="5">
        <v>47622521951</v>
      </c>
      <c r="E53" s="5">
        <v>52695542388</v>
      </c>
      <c r="F53" s="5">
        <v>67188333970</v>
      </c>
      <c r="G53" s="5">
        <v>45078224280</v>
      </c>
      <c r="I53" s="5">
        <v>134460782485</v>
      </c>
      <c r="J53" s="5">
        <v>16095615245</v>
      </c>
      <c r="K53" s="5">
        <v>-7203278315</v>
      </c>
      <c r="L53" s="5">
        <v>58063236213</v>
      </c>
      <c r="M53" s="5">
        <v>63243014793</v>
      </c>
      <c r="N53" s="5">
        <v>115744738239</v>
      </c>
      <c r="O53" s="5">
        <v>129067228213</v>
      </c>
      <c r="P53" s="5">
        <v>127301531052</v>
      </c>
      <c r="Q53" s="5">
        <v>148034706801</v>
      </c>
    </row>
    <row r="54" spans="2:17" ht="15.5" x14ac:dyDescent="0.35">
      <c r="C54" t="s">
        <v>82</v>
      </c>
      <c r="D54" s="5">
        <v>-47810449099</v>
      </c>
      <c r="E54" s="5">
        <v>-48921140601</v>
      </c>
      <c r="F54" s="5">
        <v>-41268884414</v>
      </c>
      <c r="G54" s="5">
        <v>-37948543887</v>
      </c>
      <c r="I54" s="5">
        <v>-151384650794</v>
      </c>
      <c r="J54" s="5">
        <v>-117589718021</v>
      </c>
      <c r="K54" s="5">
        <v>-118203319927</v>
      </c>
      <c r="L54" s="5">
        <v>-114960634305</v>
      </c>
      <c r="M54" s="5">
        <v>-96453717469</v>
      </c>
      <c r="N54" s="5">
        <v>-73981889432</v>
      </c>
      <c r="O54" s="5">
        <v>-60117234128</v>
      </c>
      <c r="P54" s="5">
        <v>-98147558436</v>
      </c>
      <c r="Q54" s="5">
        <v>-114926247569</v>
      </c>
    </row>
    <row r="55" spans="2:17" ht="15.5" x14ac:dyDescent="0.35">
      <c r="C55" t="s">
        <v>284</v>
      </c>
    </row>
    <row r="56" spans="2:17" ht="15.5" x14ac:dyDescent="0.35">
      <c r="C56" t="s">
        <v>213</v>
      </c>
      <c r="D56" s="5">
        <v>-48170648912</v>
      </c>
      <c r="E56" s="5">
        <v>-49610241713</v>
      </c>
      <c r="F56" s="5">
        <v>-44653069212</v>
      </c>
      <c r="G56" s="5">
        <v>-39053149691</v>
      </c>
      <c r="I56" s="5">
        <v>-160379354287</v>
      </c>
      <c r="J56" s="5">
        <v>-119698554755</v>
      </c>
      <c r="K56" s="5">
        <v>-119843361741</v>
      </c>
      <c r="L56" s="5">
        <v>-114615849014</v>
      </c>
      <c r="M56" s="5">
        <v>-97310681053</v>
      </c>
      <c r="N56" s="5">
        <v>-81649924313</v>
      </c>
      <c r="O56" s="5">
        <v>-74652828351</v>
      </c>
      <c r="P56" s="5">
        <v>-74678011689</v>
      </c>
      <c r="Q56" s="5">
        <v>-114043484640</v>
      </c>
    </row>
    <row r="57" spans="2:17" ht="15.5" x14ac:dyDescent="0.35">
      <c r="C57" t="s">
        <v>340</v>
      </c>
      <c r="D57" s="5">
        <v>360199813</v>
      </c>
      <c r="E57" s="5">
        <v>689101112</v>
      </c>
      <c r="F57" s="5">
        <v>3384184798</v>
      </c>
      <c r="G57" s="5">
        <v>1104605804</v>
      </c>
      <c r="I57" s="5">
        <v>8994703493</v>
      </c>
      <c r="J57" s="5">
        <v>2108836734</v>
      </c>
      <c r="K57" s="5">
        <v>1640041814</v>
      </c>
      <c r="L57" s="5">
        <v>-344785291</v>
      </c>
      <c r="M57" s="5">
        <v>856963584</v>
      </c>
      <c r="N57" s="5">
        <v>7668034881</v>
      </c>
      <c r="O57" s="5">
        <v>14535594223</v>
      </c>
      <c r="P57" s="5">
        <v>-23469546747</v>
      </c>
      <c r="Q57" s="5">
        <v>-882762929</v>
      </c>
    </row>
    <row r="58" spans="2:17" ht="15.5" x14ac:dyDescent="0.35">
      <c r="C58" t="s">
        <v>89</v>
      </c>
      <c r="D58" s="5">
        <v>-187927148</v>
      </c>
      <c r="E58" s="5">
        <v>3774401787</v>
      </c>
      <c r="F58" s="5">
        <v>25919449556</v>
      </c>
      <c r="G58" s="5">
        <v>7129680393</v>
      </c>
      <c r="I58" s="5">
        <v>-16923868309</v>
      </c>
      <c r="J58" s="5">
        <v>-101494102776</v>
      </c>
      <c r="K58" s="5">
        <v>-125406598242</v>
      </c>
      <c r="L58" s="5">
        <v>-56897398092</v>
      </c>
      <c r="M58" s="5">
        <v>-33210702676</v>
      </c>
      <c r="N58" s="5">
        <v>41762848807</v>
      </c>
      <c r="O58" s="5">
        <v>68949994085</v>
      </c>
      <c r="P58" s="5">
        <v>29153972616</v>
      </c>
      <c r="Q58" s="5">
        <v>33108459232</v>
      </c>
    </row>
    <row r="59" spans="2:17" ht="15.5" x14ac:dyDescent="0.35">
      <c r="C59" t="s">
        <v>90</v>
      </c>
      <c r="D59" s="5">
        <v>-11223208807</v>
      </c>
      <c r="E59" s="5">
        <v>-12204343033</v>
      </c>
      <c r="F59" s="5">
        <v>-12333535526</v>
      </c>
      <c r="G59" s="5">
        <v>-11496710606</v>
      </c>
      <c r="I59" s="5">
        <v>-47015060057</v>
      </c>
      <c r="J59" s="5">
        <v>-46346896167</v>
      </c>
      <c r="K59" s="5">
        <v>-46222319613</v>
      </c>
      <c r="L59" s="5">
        <v>-42602302688</v>
      </c>
      <c r="M59" s="5">
        <v>-42839592803</v>
      </c>
      <c r="N59" s="5">
        <v>-75514860151</v>
      </c>
      <c r="O59" s="5">
        <v>-53931375660</v>
      </c>
      <c r="P59" s="5">
        <v>-65188702943</v>
      </c>
      <c r="Q59" s="5">
        <v>-53088840971</v>
      </c>
    </row>
    <row r="60" spans="2:17" ht="15.5" x14ac:dyDescent="0.35">
      <c r="C60" t="s">
        <v>27</v>
      </c>
      <c r="D60" s="5">
        <v>-11223208807</v>
      </c>
      <c r="E60" s="5">
        <v>-12204343033</v>
      </c>
      <c r="F60" s="5">
        <v>-12333535526</v>
      </c>
      <c r="G60" s="5">
        <v>-11496710606</v>
      </c>
      <c r="I60" s="5">
        <v>-47015060057</v>
      </c>
      <c r="J60" s="5">
        <v>-46346896167</v>
      </c>
      <c r="K60" s="5">
        <v>-46222319613</v>
      </c>
      <c r="L60" s="5">
        <v>-42602302688</v>
      </c>
      <c r="M60" s="5">
        <v>-42839592803</v>
      </c>
      <c r="N60" s="5">
        <v>-75514860151</v>
      </c>
      <c r="O60" s="5">
        <v>-53931375660</v>
      </c>
      <c r="P60" s="5">
        <v>-65188702943</v>
      </c>
      <c r="Q60" s="5">
        <v>-53088840971</v>
      </c>
    </row>
    <row r="61" spans="2:17" ht="15.5" x14ac:dyDescent="0.35">
      <c r="C61" t="s">
        <v>92</v>
      </c>
      <c r="D61" s="5">
        <v>-11223208807</v>
      </c>
      <c r="E61" s="5">
        <v>-12204343033</v>
      </c>
      <c r="F61" s="5">
        <v>-12333535526</v>
      </c>
      <c r="G61" s="5">
        <v>-11496710606</v>
      </c>
      <c r="I61" s="5">
        <v>-47015060057</v>
      </c>
      <c r="J61" s="5">
        <v>-46346896167</v>
      </c>
      <c r="K61" s="5">
        <v>-46222319613</v>
      </c>
      <c r="L61" s="5">
        <v>-42602302688</v>
      </c>
      <c r="M61" s="5">
        <v>-42839592803</v>
      </c>
      <c r="N61" s="5">
        <v>-75514860151</v>
      </c>
      <c r="O61" s="5">
        <v>-53931375660</v>
      </c>
      <c r="P61" s="5">
        <v>-65188702943</v>
      </c>
      <c r="Q61" s="5">
        <v>-53088840971</v>
      </c>
    </row>
    <row r="62" spans="2:17" ht="15.5" x14ac:dyDescent="0.35">
      <c r="C62" t="s">
        <v>29</v>
      </c>
      <c r="D62" s="5">
        <v>-11411135955</v>
      </c>
      <c r="E62" s="5">
        <v>-8429941246</v>
      </c>
      <c r="F62" s="5">
        <v>13585914030</v>
      </c>
      <c r="G62" s="5">
        <v>-4367030213</v>
      </c>
      <c r="I62" s="5">
        <v>-63938928366</v>
      </c>
      <c r="J62" s="5">
        <v>-147840998943</v>
      </c>
      <c r="K62" s="5">
        <v>-171628917855</v>
      </c>
      <c r="L62" s="5">
        <v>-99499700780</v>
      </c>
      <c r="M62" s="5">
        <v>-76050295479</v>
      </c>
      <c r="N62" s="5">
        <v>-33752011344</v>
      </c>
      <c r="O62" s="5">
        <v>15018618425</v>
      </c>
      <c r="P62" s="5">
        <v>-36034730327</v>
      </c>
      <c r="Q62" s="5">
        <v>-19980381739</v>
      </c>
    </row>
    <row r="63" spans="2:17" ht="15.5" x14ac:dyDescent="0.35">
      <c r="C63" t="s">
        <v>28</v>
      </c>
      <c r="D63" s="5">
        <v>1163339378</v>
      </c>
      <c r="E63" s="5">
        <v>-1815198843</v>
      </c>
      <c r="F63" s="5">
        <v>7448046945</v>
      </c>
      <c r="G63" s="5">
        <v>1315334551</v>
      </c>
      <c r="I63" s="5">
        <v>10047950372</v>
      </c>
      <c r="J63" s="5">
        <v>-23652952789</v>
      </c>
      <c r="K63" s="5">
        <v>29287762476</v>
      </c>
      <c r="L63" s="5">
        <v>17885622844</v>
      </c>
      <c r="M63" s="5">
        <v>5541550451</v>
      </c>
      <c r="N63" s="5">
        <v>8056856677</v>
      </c>
      <c r="O63" s="5">
        <v>-6401088357</v>
      </c>
      <c r="P63" s="5">
        <v>7760429736</v>
      </c>
      <c r="Q63" s="5">
        <v>2637248256</v>
      </c>
    </row>
    <row r="64" spans="2:17" ht="15.5" x14ac:dyDescent="0.35">
      <c r="C64" t="s">
        <v>93</v>
      </c>
      <c r="D64" s="5">
        <v>-10247796577</v>
      </c>
      <c r="E64" s="5">
        <v>-10245140089</v>
      </c>
      <c r="F64" s="5">
        <v>21033960975</v>
      </c>
      <c r="G64" s="5">
        <v>-3051695662</v>
      </c>
      <c r="I64" s="5">
        <v>-53890977994</v>
      </c>
      <c r="J64" s="5">
        <v>-171493951732</v>
      </c>
      <c r="K64" s="5">
        <v>-142341155379</v>
      </c>
      <c r="L64" s="5">
        <v>-81614077936</v>
      </c>
      <c r="M64" s="5">
        <v>-70508745028</v>
      </c>
      <c r="N64" s="5">
        <v>-25695154667</v>
      </c>
      <c r="O64" s="5">
        <v>8617530068</v>
      </c>
      <c r="P64" s="5">
        <v>-28274300591</v>
      </c>
      <c r="Q64" s="5">
        <v>-17343133483</v>
      </c>
    </row>
    <row r="65" spans="2:17" ht="15.5" x14ac:dyDescent="0.35">
      <c r="C65" t="s">
        <v>94</v>
      </c>
    </row>
    <row r="66" spans="2:17" ht="15.5" x14ac:dyDescent="0.35">
      <c r="C66" t="s">
        <v>465</v>
      </c>
    </row>
    <row r="67" spans="2:17" ht="15.5" x14ac:dyDescent="0.35">
      <c r="C67" t="s">
        <v>95</v>
      </c>
      <c r="D67" s="5">
        <v>-10247796577</v>
      </c>
      <c r="E67" s="5">
        <v>-10245140089</v>
      </c>
      <c r="F67" s="5">
        <v>21033960975</v>
      </c>
      <c r="G67" s="5">
        <v>-3051695662</v>
      </c>
      <c r="I67" s="5">
        <v>-53890977994</v>
      </c>
      <c r="J67" s="5">
        <v>-171493951732</v>
      </c>
      <c r="K67" s="5">
        <v>-142341155379</v>
      </c>
      <c r="L67" s="5">
        <v>-81614077936</v>
      </c>
      <c r="M67" s="5">
        <v>-70508745028</v>
      </c>
      <c r="N67" s="5">
        <v>-22516517833</v>
      </c>
      <c r="O67" s="5">
        <v>8617530068</v>
      </c>
      <c r="P67" s="5">
        <v>-28274300591</v>
      </c>
      <c r="Q67" s="5">
        <v>-17343133483</v>
      </c>
    </row>
    <row r="68" spans="2:17" ht="15.5" x14ac:dyDescent="0.35">
      <c r="C68" t="s">
        <v>96</v>
      </c>
      <c r="F68" s="5">
        <v>17154540</v>
      </c>
      <c r="I68" s="5">
        <v>17154540</v>
      </c>
      <c r="J68" s="5">
        <v>6489600</v>
      </c>
      <c r="K68" s="5">
        <v>587206620</v>
      </c>
      <c r="L68" s="5">
        <v>-140462400</v>
      </c>
      <c r="M68" s="5">
        <v>982347600</v>
      </c>
      <c r="N68" s="5">
        <v>349075740</v>
      </c>
      <c r="O68" s="5">
        <v>-392698500</v>
      </c>
      <c r="P68" s="5">
        <v>-55631250</v>
      </c>
      <c r="Q68" s="5">
        <v>-9779250</v>
      </c>
    </row>
    <row r="69" spans="2:17" ht="15.5" x14ac:dyDescent="0.35">
      <c r="C69" t="s">
        <v>97</v>
      </c>
      <c r="D69" s="5">
        <v>-10247796577</v>
      </c>
      <c r="E69" s="5">
        <v>-10245140089</v>
      </c>
      <c r="F69" s="5">
        <v>21051115515</v>
      </c>
      <c r="G69" s="5">
        <v>-3051695662</v>
      </c>
      <c r="I69" s="5">
        <v>-53873823454</v>
      </c>
      <c r="J69" s="5">
        <v>-171487462132</v>
      </c>
      <c r="K69" s="5">
        <v>-141753948759</v>
      </c>
      <c r="L69" s="5">
        <v>-81754540336</v>
      </c>
      <c r="M69" s="5">
        <v>-69526397428</v>
      </c>
      <c r="N69" s="5">
        <v>-22167442093</v>
      </c>
      <c r="O69" s="5">
        <v>8224831568</v>
      </c>
      <c r="P69" s="5">
        <v>-28329931841</v>
      </c>
      <c r="Q69" s="5">
        <v>-17352912733</v>
      </c>
    </row>
    <row r="70" spans="2:17" ht="15.5" x14ac:dyDescent="0.35">
      <c r="C70" t="s">
        <v>98</v>
      </c>
      <c r="D70" s="5">
        <v>-10247796577</v>
      </c>
      <c r="E70" s="5">
        <v>-10245140089</v>
      </c>
      <c r="F70" s="5">
        <v>21033960975</v>
      </c>
      <c r="G70" s="5">
        <v>-3051695662</v>
      </c>
      <c r="I70" s="5">
        <v>-53890977994</v>
      </c>
      <c r="J70" s="5">
        <v>-171493951732</v>
      </c>
      <c r="K70" s="5">
        <v>-142341155379</v>
      </c>
      <c r="L70" s="5">
        <v>-81614077936</v>
      </c>
      <c r="M70" s="5">
        <v>-70508745028</v>
      </c>
      <c r="N70" s="5">
        <v>-22516517833</v>
      </c>
      <c r="O70" s="5">
        <v>8617530068</v>
      </c>
      <c r="P70" s="5">
        <v>-28274300591</v>
      </c>
      <c r="Q70" s="5">
        <v>-17343133483</v>
      </c>
    </row>
    <row r="71" spans="2:17" ht="15.5" x14ac:dyDescent="0.35">
      <c r="C71" t="s">
        <v>8</v>
      </c>
      <c r="D71" s="5">
        <v>-5098303115</v>
      </c>
      <c r="E71" s="5">
        <v>-7630971319</v>
      </c>
      <c r="F71" s="5">
        <v>15128300440</v>
      </c>
      <c r="G71" s="5">
        <v>91588251</v>
      </c>
      <c r="I71" s="5">
        <v>-39100093193</v>
      </c>
      <c r="J71" s="5">
        <v>-135029333974</v>
      </c>
      <c r="K71" s="5">
        <v>-116812239125</v>
      </c>
      <c r="L71" s="5">
        <v>-66980142672</v>
      </c>
      <c r="M71" s="5">
        <v>-55809790720</v>
      </c>
      <c r="N71" s="5">
        <v>-19281988990</v>
      </c>
      <c r="O71" s="5">
        <v>8221026976</v>
      </c>
      <c r="P71" s="5">
        <v>-28305511736</v>
      </c>
      <c r="Q71" s="5">
        <v>-17339471516</v>
      </c>
    </row>
    <row r="72" spans="2:17" ht="15.5" x14ac:dyDescent="0.35">
      <c r="C72" t="s">
        <v>81</v>
      </c>
      <c r="D72" s="5">
        <v>-5149493462</v>
      </c>
      <c r="E72" s="5">
        <v>-2614168770</v>
      </c>
      <c r="F72" s="5">
        <v>5922815075</v>
      </c>
      <c r="G72" s="5">
        <v>-3143283913</v>
      </c>
      <c r="I72" s="5">
        <v>-14773730261</v>
      </c>
      <c r="J72" s="5">
        <v>-36458128158</v>
      </c>
      <c r="K72" s="5">
        <v>-24941709634</v>
      </c>
      <c r="L72" s="5">
        <v>-14774397664</v>
      </c>
      <c r="M72" s="5">
        <v>-13716606708</v>
      </c>
      <c r="N72" s="5">
        <v>-2885453103</v>
      </c>
      <c r="O72" s="5">
        <v>3804592</v>
      </c>
      <c r="P72" s="5">
        <v>-24420105</v>
      </c>
      <c r="Q72" s="5">
        <v>-13441217</v>
      </c>
    </row>
    <row r="73" spans="2:17" ht="15.5" x14ac:dyDescent="0.35">
      <c r="C73" t="s">
        <v>100</v>
      </c>
      <c r="D73" s="5">
        <v>-10247796577</v>
      </c>
      <c r="E73" s="5">
        <v>-10245140089</v>
      </c>
      <c r="F73" s="5">
        <v>21033960975</v>
      </c>
      <c r="G73" s="5">
        <v>-3051695662</v>
      </c>
      <c r="I73" s="5">
        <v>-53890977994</v>
      </c>
      <c r="J73" s="5">
        <v>-171493951732</v>
      </c>
      <c r="K73" s="5">
        <v>-142341155379</v>
      </c>
      <c r="L73" s="5">
        <v>-81614077936</v>
      </c>
      <c r="M73" s="5">
        <v>-70508745028</v>
      </c>
      <c r="N73" s="5">
        <v>-22516517833</v>
      </c>
      <c r="O73" s="5">
        <v>8617530068</v>
      </c>
      <c r="P73" s="5">
        <v>-28274300591</v>
      </c>
      <c r="Q73" s="5">
        <v>-17343133483</v>
      </c>
    </row>
    <row r="74" spans="2:17" ht="15.5" x14ac:dyDescent="0.35">
      <c r="C74" t="s">
        <v>101</v>
      </c>
      <c r="D74" s="5">
        <v>-10247796577</v>
      </c>
      <c r="E74" s="5">
        <v>-10245140089</v>
      </c>
      <c r="F74" s="5">
        <v>21051115515</v>
      </c>
      <c r="G74" s="5">
        <v>-3051695662</v>
      </c>
      <c r="I74" s="5">
        <v>-53873823454</v>
      </c>
      <c r="J74" s="5">
        <v>-171487462132</v>
      </c>
      <c r="K74" s="5">
        <v>-141753948759</v>
      </c>
      <c r="L74" s="5">
        <v>-81754540336</v>
      </c>
      <c r="M74" s="5">
        <v>-69526397428</v>
      </c>
      <c r="N74" s="5">
        <v>-22167442093</v>
      </c>
      <c r="O74" s="5">
        <v>8224831568</v>
      </c>
      <c r="P74" s="5">
        <v>-28329931841</v>
      </c>
      <c r="Q74" s="5">
        <v>-17352912733</v>
      </c>
    </row>
    <row r="75" spans="2:17" ht="15.5" x14ac:dyDescent="0.35">
      <c r="C75" t="s">
        <v>102</v>
      </c>
      <c r="D75" s="5">
        <v>-10247796577</v>
      </c>
      <c r="E75" s="5">
        <v>-10245140089</v>
      </c>
      <c r="F75" s="5">
        <v>21051115515</v>
      </c>
      <c r="G75" s="5">
        <v>-3051695662</v>
      </c>
      <c r="I75" s="5">
        <v>-53873823454</v>
      </c>
      <c r="J75" s="5">
        <v>-171487462132</v>
      </c>
      <c r="K75" s="5">
        <v>-141753948759</v>
      </c>
      <c r="L75" s="5">
        <v>-81754540336</v>
      </c>
      <c r="M75" s="5">
        <v>-69526397428</v>
      </c>
      <c r="N75" s="5">
        <v>-22167442093</v>
      </c>
      <c r="O75" s="5">
        <v>8224831568</v>
      </c>
      <c r="P75" s="5">
        <v>-28329931841</v>
      </c>
      <c r="Q75" s="5">
        <v>-17352912733</v>
      </c>
    </row>
    <row r="77" spans="2:17" ht="15.5" x14ac:dyDescent="0.35">
      <c r="B77" t="s">
        <v>103</v>
      </c>
      <c r="C77" t="s">
        <v>104</v>
      </c>
    </row>
    <row r="78" spans="2:17" ht="15.5" x14ac:dyDescent="0.35">
      <c r="C78" t="s">
        <v>216</v>
      </c>
    </row>
    <row r="79" spans="2:17" ht="15.5" x14ac:dyDescent="0.35">
      <c r="C79" t="s">
        <v>20</v>
      </c>
      <c r="D79" s="5">
        <v>26462974761</v>
      </c>
      <c r="E79" s="5">
        <v>9560820100</v>
      </c>
      <c r="F79" s="5">
        <v>10452746534</v>
      </c>
      <c r="G79" s="5">
        <v>1431524262</v>
      </c>
      <c r="I79" s="5">
        <v>10452746534</v>
      </c>
      <c r="J79" s="5">
        <v>749002677</v>
      </c>
      <c r="K79" s="5">
        <v>21647461204</v>
      </c>
      <c r="L79" s="5">
        <v>231851109102</v>
      </c>
      <c r="M79" s="5">
        <v>382783673777</v>
      </c>
      <c r="N79" s="5">
        <v>490203564632</v>
      </c>
      <c r="O79" s="5">
        <v>1192983681</v>
      </c>
      <c r="P79" s="5">
        <v>13475736939</v>
      </c>
      <c r="Q79" s="5">
        <v>3431732740</v>
      </c>
    </row>
    <row r="80" spans="2:17" ht="15.5" x14ac:dyDescent="0.35">
      <c r="C80" t="s">
        <v>217</v>
      </c>
      <c r="D80" s="5">
        <v>65901346274</v>
      </c>
      <c r="E80" s="5">
        <v>71666852357</v>
      </c>
      <c r="F80" s="5">
        <v>65395383100</v>
      </c>
      <c r="G80" s="5">
        <v>51108983124</v>
      </c>
      <c r="I80" s="5">
        <v>65395383100</v>
      </c>
      <c r="J80" s="5">
        <v>22590985168</v>
      </c>
      <c r="K80" s="5">
        <v>21851253381</v>
      </c>
      <c r="L80" s="5">
        <v>34760963975</v>
      </c>
      <c r="M80" s="5">
        <v>25700412070</v>
      </c>
      <c r="N80" s="5">
        <v>25907914768</v>
      </c>
      <c r="O80" s="5">
        <v>15863284202</v>
      </c>
      <c r="P80" s="5">
        <v>21963806583</v>
      </c>
      <c r="Q80" s="5">
        <v>19227456978</v>
      </c>
    </row>
    <row r="81" spans="3:17" ht="15.5" x14ac:dyDescent="0.35">
      <c r="C81" t="s">
        <v>219</v>
      </c>
      <c r="K81" s="5">
        <v>5135801949</v>
      </c>
    </row>
    <row r="82" spans="3:17" ht="15.5" x14ac:dyDescent="0.35">
      <c r="C82" t="s">
        <v>220</v>
      </c>
      <c r="D82" s="5">
        <v>65901346274</v>
      </c>
      <c r="E82" s="5">
        <v>71666852357</v>
      </c>
      <c r="F82" s="5">
        <v>65395383100</v>
      </c>
      <c r="G82" s="5">
        <v>51108983124</v>
      </c>
      <c r="I82" s="5">
        <v>65395383100</v>
      </c>
      <c r="J82" s="5">
        <v>22590985168</v>
      </c>
      <c r="K82" s="5">
        <v>21851253381</v>
      </c>
      <c r="L82" s="5">
        <v>34760963975</v>
      </c>
      <c r="M82" s="5">
        <v>25700412070</v>
      </c>
      <c r="N82" s="5">
        <v>25907914768</v>
      </c>
      <c r="O82" s="5">
        <v>15863284202</v>
      </c>
      <c r="P82" s="5">
        <v>21963806583</v>
      </c>
      <c r="Q82" s="5">
        <v>19227456978</v>
      </c>
    </row>
    <row r="83" spans="3:17" ht="15.5" x14ac:dyDescent="0.35">
      <c r="C83" t="s">
        <v>110</v>
      </c>
      <c r="D83" s="5">
        <v>226165992</v>
      </c>
      <c r="E83" s="5">
        <v>101981951</v>
      </c>
      <c r="F83" s="5">
        <v>107496569</v>
      </c>
      <c r="G83" s="5">
        <v>73271020</v>
      </c>
      <c r="I83" s="5">
        <v>107496569</v>
      </c>
      <c r="J83" s="5">
        <v>154687658</v>
      </c>
      <c r="K83" s="5">
        <v>149014079</v>
      </c>
      <c r="L83" s="5">
        <v>167901349</v>
      </c>
      <c r="M83" s="5">
        <v>358315717</v>
      </c>
      <c r="N83" s="5">
        <v>1800001737</v>
      </c>
      <c r="O83" s="5">
        <v>199655340</v>
      </c>
      <c r="P83" s="5">
        <v>1797213545</v>
      </c>
      <c r="Q83" s="5">
        <v>1590567707</v>
      </c>
    </row>
    <row r="84" spans="3:17" ht="15.5" x14ac:dyDescent="0.35">
      <c r="C84" t="s">
        <v>218</v>
      </c>
      <c r="D84" s="5">
        <v>74770823157</v>
      </c>
      <c r="E84" s="5">
        <v>74770823157</v>
      </c>
      <c r="F84" s="5">
        <v>74770823157</v>
      </c>
      <c r="G84" s="5">
        <v>74770823157</v>
      </c>
      <c r="I84" s="5">
        <v>74770823157</v>
      </c>
      <c r="J84" s="5">
        <v>74770823157</v>
      </c>
      <c r="K84" s="5">
        <v>74770823157</v>
      </c>
    </row>
    <row r="85" spans="3:17" ht="15.5" x14ac:dyDescent="0.35">
      <c r="C85" t="s">
        <v>221</v>
      </c>
      <c r="D85" s="5">
        <v>226165992</v>
      </c>
      <c r="E85" s="5">
        <v>101981951</v>
      </c>
      <c r="F85" s="5">
        <v>107496569</v>
      </c>
      <c r="G85" s="5">
        <v>73271020</v>
      </c>
      <c r="I85" s="5">
        <v>107496569</v>
      </c>
      <c r="J85" s="5">
        <v>154687658</v>
      </c>
      <c r="K85" s="5">
        <v>149014079</v>
      </c>
      <c r="L85" s="5">
        <v>167901349</v>
      </c>
      <c r="M85" s="5">
        <v>358315717</v>
      </c>
      <c r="N85" s="5">
        <v>1800001737</v>
      </c>
      <c r="O85" s="5">
        <v>199655340</v>
      </c>
      <c r="P85" s="5">
        <v>1797213545</v>
      </c>
      <c r="Q85" s="5">
        <v>1590567707</v>
      </c>
    </row>
    <row r="86" spans="3:17" ht="15.5" x14ac:dyDescent="0.35">
      <c r="C86" t="s">
        <v>222</v>
      </c>
      <c r="D86" s="5">
        <v>4475410915</v>
      </c>
      <c r="E86" s="5">
        <v>2046800205</v>
      </c>
      <c r="F86" s="5">
        <v>2163561698</v>
      </c>
      <c r="G86" s="5">
        <v>1966457811</v>
      </c>
      <c r="I86" s="5">
        <v>2163561698</v>
      </c>
      <c r="J86" s="5">
        <v>3099555204</v>
      </c>
      <c r="K86" s="5">
        <v>3896325516</v>
      </c>
      <c r="L86" s="5">
        <v>4659767141</v>
      </c>
      <c r="M86" s="5">
        <v>5101570839</v>
      </c>
      <c r="N86" s="5">
        <v>2150735337</v>
      </c>
      <c r="O86" s="5">
        <v>2854748591</v>
      </c>
      <c r="P86" s="5">
        <v>59293870</v>
      </c>
      <c r="Q86" s="5">
        <v>38723365</v>
      </c>
    </row>
    <row r="87" spans="3:17" ht="15.5" x14ac:dyDescent="0.35">
      <c r="C87" t="s">
        <v>81</v>
      </c>
      <c r="D87" s="5">
        <v>13782973562</v>
      </c>
      <c r="E87" s="5">
        <v>13782973562</v>
      </c>
      <c r="F87" s="5">
        <v>13782973562</v>
      </c>
      <c r="G87" s="5">
        <v>13722217456</v>
      </c>
      <c r="I87" s="5">
        <v>13782973562</v>
      </c>
      <c r="J87" s="5">
        <v>13722217456</v>
      </c>
      <c r="K87" s="5">
        <v>13688769704</v>
      </c>
      <c r="L87" s="5">
        <v>9404481421</v>
      </c>
      <c r="M87" s="5">
        <v>9556772997</v>
      </c>
      <c r="N87" s="5">
        <v>8695180847</v>
      </c>
      <c r="O87" s="5">
        <v>8410890793</v>
      </c>
      <c r="P87" s="5">
        <v>8803318703</v>
      </c>
      <c r="Q87" s="5">
        <v>8859030424</v>
      </c>
    </row>
    <row r="88" spans="3:17" ht="15.5" x14ac:dyDescent="0.35">
      <c r="C88" t="s">
        <v>223</v>
      </c>
      <c r="D88" s="5">
        <v>173837265462</v>
      </c>
      <c r="E88" s="5">
        <v>647152513373</v>
      </c>
      <c r="F88" s="5">
        <v>679263462219</v>
      </c>
      <c r="G88" s="5">
        <v>369408001645</v>
      </c>
      <c r="I88" s="5">
        <v>679263462219</v>
      </c>
      <c r="J88" s="5">
        <v>287323409346</v>
      </c>
      <c r="K88" s="5">
        <v>219777659145</v>
      </c>
      <c r="L88" s="5">
        <v>354832585516</v>
      </c>
      <c r="M88" s="5">
        <v>425376340489</v>
      </c>
      <c r="N88" s="5">
        <v>540587740453</v>
      </c>
      <c r="O88" s="5">
        <v>340254632877</v>
      </c>
      <c r="P88" s="5">
        <v>44263031693</v>
      </c>
      <c r="Q88" s="5">
        <v>32330332107</v>
      </c>
    </row>
    <row r="89" spans="3:17" ht="15.5" x14ac:dyDescent="0.35">
      <c r="C89" t="s">
        <v>224</v>
      </c>
    </row>
    <row r="90" spans="3:17" ht="15.5" x14ac:dyDescent="0.35">
      <c r="C90" t="s">
        <v>111</v>
      </c>
      <c r="D90" s="5">
        <v>1469643734705</v>
      </c>
      <c r="E90" s="5">
        <v>950093761642</v>
      </c>
      <c r="F90" s="5">
        <v>913983890571</v>
      </c>
      <c r="G90" s="5">
        <v>886188970466</v>
      </c>
      <c r="I90" s="5">
        <v>913983890571</v>
      </c>
      <c r="J90" s="5">
        <v>891541274366</v>
      </c>
      <c r="K90" s="5">
        <v>721767863983</v>
      </c>
      <c r="L90" s="5">
        <v>586177061437</v>
      </c>
      <c r="M90" s="5">
        <v>569668594742</v>
      </c>
      <c r="N90" s="5">
        <v>553130060330</v>
      </c>
      <c r="O90" s="5">
        <v>519355543508</v>
      </c>
      <c r="P90" s="5">
        <v>520870056068</v>
      </c>
      <c r="Q90" s="5">
        <v>543956528777</v>
      </c>
    </row>
    <row r="91" spans="3:17" ht="15.5" x14ac:dyDescent="0.35">
      <c r="C91" t="s">
        <v>114</v>
      </c>
      <c r="D91" s="5">
        <v>36729129730</v>
      </c>
      <c r="E91" s="5">
        <v>32373900785</v>
      </c>
      <c r="F91" s="5">
        <v>33104202795</v>
      </c>
      <c r="G91" s="5">
        <v>25522354606</v>
      </c>
      <c r="I91" s="5">
        <v>33104202795</v>
      </c>
      <c r="J91" s="5">
        <v>22392325568</v>
      </c>
      <c r="K91" s="5">
        <v>41838999544</v>
      </c>
      <c r="L91" s="5">
        <v>19977780599</v>
      </c>
      <c r="M91" s="5">
        <v>2048695624</v>
      </c>
      <c r="N91" s="5">
        <v>105694958</v>
      </c>
      <c r="O91" s="5">
        <v>12823250</v>
      </c>
      <c r="P91" s="5">
        <v>2945250</v>
      </c>
      <c r="Q91" s="5">
        <v>415956250</v>
      </c>
    </row>
    <row r="92" spans="3:17" ht="15.5" x14ac:dyDescent="0.35">
      <c r="C92" t="s">
        <v>714</v>
      </c>
    </row>
    <row r="93" spans="3:17" ht="15.5" x14ac:dyDescent="0.35">
      <c r="C93" t="s">
        <v>228</v>
      </c>
      <c r="D93" s="5">
        <v>1508893582435</v>
      </c>
      <c r="E93" s="5">
        <v>984811172427</v>
      </c>
      <c r="F93" s="5">
        <v>949431603366</v>
      </c>
      <c r="G93" s="5">
        <v>914054835072</v>
      </c>
      <c r="I93" s="5">
        <v>949431603366</v>
      </c>
      <c r="J93" s="5">
        <v>915302849934</v>
      </c>
      <c r="K93" s="5">
        <v>764001863527</v>
      </c>
      <c r="L93" s="5">
        <v>606549842036</v>
      </c>
      <c r="M93" s="5">
        <v>572063290366</v>
      </c>
      <c r="N93" s="5">
        <v>553408755288</v>
      </c>
      <c r="O93" s="5">
        <v>519368366758</v>
      </c>
      <c r="P93" s="5">
        <v>523272579618</v>
      </c>
      <c r="Q93" s="5">
        <v>544814181237</v>
      </c>
    </row>
    <row r="94" spans="3:17" ht="15.5" x14ac:dyDescent="0.35">
      <c r="C94" t="s">
        <v>115</v>
      </c>
      <c r="D94" s="5">
        <v>1682730847897</v>
      </c>
      <c r="E94" s="5">
        <v>1631963685800</v>
      </c>
      <c r="F94" s="5">
        <v>1628695065585</v>
      </c>
      <c r="G94" s="5">
        <v>1283462836717</v>
      </c>
      <c r="I94" s="5">
        <v>1628695065585</v>
      </c>
      <c r="J94" s="5">
        <v>1202626259280</v>
      </c>
      <c r="K94" s="5">
        <v>983779522672</v>
      </c>
      <c r="L94" s="5">
        <v>961382427552</v>
      </c>
      <c r="M94" s="5">
        <v>997439630855</v>
      </c>
      <c r="N94" s="5">
        <v>1093996495741</v>
      </c>
      <c r="O94" s="5">
        <v>859622999635</v>
      </c>
      <c r="P94" s="5">
        <v>567535611311</v>
      </c>
      <c r="Q94" s="5">
        <v>577144513344</v>
      </c>
    </row>
    <row r="95" spans="3:17" ht="15.5" x14ac:dyDescent="0.35">
      <c r="C95" t="s">
        <v>116</v>
      </c>
    </row>
    <row r="96" spans="3:17" ht="15.5" x14ac:dyDescent="0.35">
      <c r="C96" t="s">
        <v>117</v>
      </c>
    </row>
    <row r="97" spans="3:17" ht="15.5" x14ac:dyDescent="0.35">
      <c r="C97" t="s">
        <v>229</v>
      </c>
      <c r="D97" s="5">
        <v>276697135047</v>
      </c>
      <c r="E97" s="5">
        <v>219760334102</v>
      </c>
      <c r="F97" s="5">
        <v>209729435514</v>
      </c>
      <c r="G97" s="5">
        <v>168897476788</v>
      </c>
      <c r="I97" s="5">
        <v>209729435514</v>
      </c>
      <c r="J97" s="5">
        <v>134775775342</v>
      </c>
      <c r="K97" s="5">
        <v>95963679228</v>
      </c>
      <c r="L97" s="5">
        <v>80241436430</v>
      </c>
      <c r="M97" s="5">
        <v>58478126138</v>
      </c>
      <c r="N97" s="5">
        <v>76899627855</v>
      </c>
      <c r="O97" s="5">
        <v>689218978159</v>
      </c>
      <c r="P97" s="5">
        <v>418220636405</v>
      </c>
      <c r="Q97" s="5">
        <v>417167647275</v>
      </c>
    </row>
    <row r="98" spans="3:17" ht="15.5" x14ac:dyDescent="0.35">
      <c r="C98" t="s">
        <v>230</v>
      </c>
    </row>
    <row r="99" spans="3:17" ht="15.5" x14ac:dyDescent="0.35">
      <c r="C99" t="s">
        <v>231</v>
      </c>
      <c r="D99" s="5">
        <v>84900901586</v>
      </c>
      <c r="E99" s="5">
        <v>55862449352</v>
      </c>
      <c r="F99" s="5">
        <v>61277443113</v>
      </c>
      <c r="G99" s="5">
        <v>66737972351</v>
      </c>
      <c r="I99" s="5">
        <v>61277443113</v>
      </c>
      <c r="J99" s="5">
        <v>63615465982</v>
      </c>
      <c r="K99" s="5">
        <v>50841376541</v>
      </c>
      <c r="L99" s="5">
        <v>40360688704</v>
      </c>
      <c r="M99" s="5">
        <v>30383954647</v>
      </c>
      <c r="N99" s="5">
        <v>36931703459</v>
      </c>
      <c r="O99" s="5">
        <v>40458228567</v>
      </c>
      <c r="P99" s="5">
        <v>31545508772</v>
      </c>
      <c r="Q99" s="5">
        <v>59289425948</v>
      </c>
    </row>
    <row r="100" spans="3:17" ht="15.5" x14ac:dyDescent="0.35">
      <c r="C100" t="s">
        <v>121</v>
      </c>
      <c r="L100" s="5">
        <v>74770823157</v>
      </c>
      <c r="M100" s="5">
        <v>74770823157</v>
      </c>
      <c r="N100" s="5">
        <v>74770823157</v>
      </c>
    </row>
    <row r="101" spans="3:17" ht="15.5" x14ac:dyDescent="0.35">
      <c r="C101" t="s">
        <v>232</v>
      </c>
      <c r="D101" s="5">
        <v>74770823157</v>
      </c>
      <c r="E101" s="5">
        <v>74770823157</v>
      </c>
      <c r="F101" s="5">
        <v>74770823157</v>
      </c>
      <c r="G101" s="5">
        <v>74770823157</v>
      </c>
      <c r="I101" s="5">
        <v>74770823157</v>
      </c>
      <c r="J101" s="5">
        <v>74770823157</v>
      </c>
      <c r="K101" s="5">
        <v>79906625106</v>
      </c>
      <c r="L101" s="5">
        <v>74770823157</v>
      </c>
      <c r="M101" s="5">
        <v>74770823157</v>
      </c>
      <c r="N101" s="5">
        <v>74770823157</v>
      </c>
    </row>
    <row r="102" spans="3:17" ht="15.5" x14ac:dyDescent="0.35">
      <c r="C102" t="s">
        <v>233</v>
      </c>
      <c r="D102" s="5">
        <v>1826875358</v>
      </c>
      <c r="E102" s="5">
        <v>7164097802</v>
      </c>
      <c r="F102" s="5">
        <v>20000914441</v>
      </c>
      <c r="G102" s="5">
        <v>23298095213</v>
      </c>
      <c r="I102" s="5">
        <v>20000914441</v>
      </c>
      <c r="J102" s="5">
        <v>13680813627</v>
      </c>
      <c r="K102" s="5">
        <v>9692526592</v>
      </c>
      <c r="L102" s="5">
        <v>7501193498</v>
      </c>
      <c r="M102" s="5">
        <v>5246204966</v>
      </c>
      <c r="N102" s="5">
        <v>4981012959</v>
      </c>
      <c r="O102" s="5">
        <v>10407800090</v>
      </c>
      <c r="P102" s="5">
        <v>3786587980</v>
      </c>
      <c r="Q102" s="5">
        <v>4073130419</v>
      </c>
    </row>
    <row r="103" spans="3:17" ht="15.5" x14ac:dyDescent="0.35">
      <c r="C103" t="s">
        <v>120</v>
      </c>
      <c r="D103" s="5">
        <v>76047651396</v>
      </c>
      <c r="E103" s="5">
        <v>67528361027</v>
      </c>
      <c r="F103" s="5">
        <v>59128842518</v>
      </c>
      <c r="G103" s="5">
        <v>51511603029</v>
      </c>
      <c r="I103" s="5">
        <v>59128842518</v>
      </c>
      <c r="J103" s="5">
        <v>29128619728</v>
      </c>
      <c r="K103" s="5">
        <v>14646388702</v>
      </c>
      <c r="L103" s="5">
        <v>10366538769</v>
      </c>
      <c r="M103" s="5">
        <v>6324084307</v>
      </c>
      <c r="N103" s="5">
        <v>9344707117</v>
      </c>
      <c r="O103" s="5">
        <v>7926950072</v>
      </c>
      <c r="P103" s="5">
        <v>2381669063</v>
      </c>
      <c r="Q103" s="5">
        <v>4148056692</v>
      </c>
    </row>
    <row r="104" spans="3:17" ht="15.5" x14ac:dyDescent="0.35">
      <c r="C104" t="s">
        <v>285</v>
      </c>
    </row>
    <row r="105" spans="3:17" ht="15.5" x14ac:dyDescent="0.35">
      <c r="C105" t="s">
        <v>286</v>
      </c>
      <c r="L105" s="5">
        <v>692817573</v>
      </c>
      <c r="M105" s="5">
        <v>2771270409</v>
      </c>
      <c r="N105" s="5">
        <v>4849723245</v>
      </c>
      <c r="O105" s="5">
        <v>6928176081</v>
      </c>
    </row>
    <row r="106" spans="3:17" ht="15.5" x14ac:dyDescent="0.35">
      <c r="C106" t="s">
        <v>287</v>
      </c>
      <c r="D106" s="5">
        <v>180910796</v>
      </c>
      <c r="E106" s="5">
        <v>290918040</v>
      </c>
      <c r="F106" s="5">
        <v>427022867</v>
      </c>
      <c r="G106" s="5">
        <v>630125980</v>
      </c>
      <c r="I106" s="5">
        <v>427022867</v>
      </c>
      <c r="J106" s="5">
        <v>884609539</v>
      </c>
      <c r="K106" s="5">
        <v>992477592</v>
      </c>
      <c r="L106" s="5">
        <v>1038000309</v>
      </c>
      <c r="M106" s="5">
        <v>733389374</v>
      </c>
      <c r="N106" s="5">
        <v>392784975</v>
      </c>
      <c r="O106" s="5">
        <v>172515709</v>
      </c>
      <c r="P106" s="5">
        <v>2643926454</v>
      </c>
      <c r="Q106" s="5">
        <v>5129461660</v>
      </c>
    </row>
    <row r="107" spans="3:17" ht="15.5" x14ac:dyDescent="0.35">
      <c r="C107" t="s">
        <v>371</v>
      </c>
      <c r="D107" s="5">
        <v>11549507282</v>
      </c>
      <c r="E107" s="5">
        <v>14548254024</v>
      </c>
      <c r="F107" s="5">
        <v>16565520359</v>
      </c>
      <c r="G107" s="5">
        <v>19232492510</v>
      </c>
      <c r="I107" s="5">
        <v>16565520359</v>
      </c>
      <c r="J107" s="5">
        <v>27014428189</v>
      </c>
      <c r="K107" s="5">
        <v>27590764492</v>
      </c>
      <c r="L107" s="5">
        <v>29945717084</v>
      </c>
      <c r="M107" s="5">
        <v>5074043781</v>
      </c>
      <c r="N107" s="5">
        <v>7604047000</v>
      </c>
      <c r="O107" s="5">
        <v>11861511165</v>
      </c>
      <c r="P107" s="5">
        <v>11236849955</v>
      </c>
      <c r="Q107" s="5">
        <v>17666840706</v>
      </c>
    </row>
    <row r="108" spans="3:17" ht="15.5" x14ac:dyDescent="0.35">
      <c r="C108" t="s">
        <v>288</v>
      </c>
      <c r="D108" s="5">
        <v>101261162413</v>
      </c>
      <c r="E108" s="5">
        <v>79574759829</v>
      </c>
      <c r="F108" s="5">
        <v>58917452255</v>
      </c>
      <c r="G108" s="5">
        <v>16056000821</v>
      </c>
      <c r="I108" s="5">
        <v>58917452255</v>
      </c>
      <c r="J108" s="5">
        <v>11910199424</v>
      </c>
      <c r="K108" s="5">
        <v>11631127386</v>
      </c>
      <c r="L108" s="5">
        <v>12805231355</v>
      </c>
      <c r="M108" s="5">
        <v>5417784874</v>
      </c>
      <c r="N108" s="5">
        <v>15992053462</v>
      </c>
      <c r="O108" s="5">
        <v>622763932082</v>
      </c>
      <c r="P108" s="5">
        <v>374005545081</v>
      </c>
      <c r="Q108" s="5">
        <v>342024421516</v>
      </c>
    </row>
    <row r="109" spans="3:17" ht="15.5" x14ac:dyDescent="0.35">
      <c r="C109" t="s">
        <v>237</v>
      </c>
      <c r="D109" s="5">
        <v>1188416123153</v>
      </c>
      <c r="E109" s="5">
        <v>1184337965424</v>
      </c>
      <c r="F109" s="5">
        <v>1180855103708</v>
      </c>
      <c r="G109" s="5">
        <v>897505949081</v>
      </c>
      <c r="I109" s="5">
        <v>1180855103708</v>
      </c>
      <c r="J109" s="5">
        <v>423249826881</v>
      </c>
      <c r="K109" s="5">
        <v>424344031495</v>
      </c>
      <c r="L109" s="5">
        <v>428106792082</v>
      </c>
      <c r="M109" s="5">
        <v>404172765341</v>
      </c>
      <c r="N109" s="5">
        <v>412781731082</v>
      </c>
      <c r="O109" s="5">
        <v>46631601717</v>
      </c>
      <c r="P109" s="5">
        <v>33767386715</v>
      </c>
      <c r="Q109" s="5">
        <v>49417033158</v>
      </c>
    </row>
    <row r="110" spans="3:17" ht="15.5" x14ac:dyDescent="0.35">
      <c r="C110" t="s">
        <v>238</v>
      </c>
      <c r="D110" s="5">
        <v>1188416123153</v>
      </c>
      <c r="E110" s="5">
        <v>1184337965424</v>
      </c>
      <c r="F110" s="5">
        <v>1180855103708</v>
      </c>
      <c r="G110" s="5">
        <v>897505949081</v>
      </c>
      <c r="I110" s="5">
        <v>1180855103708</v>
      </c>
      <c r="J110" s="5">
        <v>423249826881</v>
      </c>
      <c r="K110" s="5">
        <v>424344031495</v>
      </c>
      <c r="L110" s="5">
        <v>428106792082</v>
      </c>
      <c r="M110" s="5">
        <v>404172765341</v>
      </c>
      <c r="N110" s="5">
        <v>412781731082</v>
      </c>
      <c r="O110" s="5">
        <v>46631601717</v>
      </c>
      <c r="P110" s="5">
        <v>33767386715</v>
      </c>
      <c r="Q110" s="5">
        <v>49417033158</v>
      </c>
    </row>
    <row r="111" spans="3:17" ht="15.5" x14ac:dyDescent="0.35">
      <c r="C111" t="s">
        <v>240</v>
      </c>
      <c r="D111" s="5">
        <v>8718657944</v>
      </c>
      <c r="E111" s="5">
        <v>5961771361</v>
      </c>
      <c r="F111" s="5">
        <v>4876874528</v>
      </c>
      <c r="G111" s="5">
        <v>4738234824</v>
      </c>
      <c r="I111" s="5">
        <v>4876874528</v>
      </c>
      <c r="J111" s="5">
        <v>4208109213</v>
      </c>
      <c r="L111" s="5">
        <v>7260921151</v>
      </c>
      <c r="M111" s="5">
        <v>7257076620</v>
      </c>
      <c r="N111" s="5">
        <v>10698989705</v>
      </c>
      <c r="O111" s="5">
        <v>20024312762</v>
      </c>
      <c r="P111" s="5">
        <v>15827432306</v>
      </c>
      <c r="Q111" s="5">
        <v>24019416792</v>
      </c>
    </row>
    <row r="112" spans="3:17" ht="15.5" x14ac:dyDescent="0.35">
      <c r="C112" t="s">
        <v>239</v>
      </c>
    </row>
    <row r="113" spans="2:17" ht="15.5" x14ac:dyDescent="0.35">
      <c r="C113" t="s">
        <v>290</v>
      </c>
      <c r="D113" s="5">
        <v>787634975335</v>
      </c>
      <c r="E113" s="5">
        <v>786682998027</v>
      </c>
      <c r="F113" s="5">
        <v>784692163123</v>
      </c>
      <c r="G113" s="5">
        <v>19862618490</v>
      </c>
      <c r="I113" s="5">
        <v>784692163123</v>
      </c>
      <c r="J113" s="5">
        <v>27899037728</v>
      </c>
      <c r="K113" s="5">
        <v>28583242084</v>
      </c>
      <c r="L113" s="5">
        <v>31676534966</v>
      </c>
      <c r="M113" s="5">
        <v>8578703564</v>
      </c>
      <c r="N113" s="5">
        <v>12846555220</v>
      </c>
      <c r="O113" s="5">
        <v>18962202955</v>
      </c>
      <c r="P113" s="5">
        <v>13880776409</v>
      </c>
      <c r="Q113" s="5">
        <v>22796302366</v>
      </c>
    </row>
    <row r="114" spans="2:17" ht="15.5" x14ac:dyDescent="0.35">
      <c r="C114" t="s">
        <v>128</v>
      </c>
      <c r="D114" s="5">
        <v>1465113258200</v>
      </c>
      <c r="E114" s="5">
        <v>1404098299526</v>
      </c>
      <c r="F114" s="5">
        <v>1390584539222</v>
      </c>
      <c r="G114" s="5">
        <v>1066403425869</v>
      </c>
      <c r="I114" s="5">
        <v>1390584539222</v>
      </c>
      <c r="J114" s="5">
        <v>558025602223</v>
      </c>
      <c r="K114" s="5">
        <v>520307710723</v>
      </c>
      <c r="L114" s="5">
        <v>508348228512</v>
      </c>
      <c r="M114" s="5">
        <v>462650891479</v>
      </c>
      <c r="N114" s="5">
        <v>489681358937</v>
      </c>
      <c r="O114" s="5">
        <v>735850579876</v>
      </c>
      <c r="P114" s="5">
        <v>451988023120</v>
      </c>
      <c r="Q114" s="5">
        <v>466584680433</v>
      </c>
    </row>
    <row r="115" spans="2:17" ht="15.5" x14ac:dyDescent="0.35">
      <c r="C115" t="s">
        <v>129</v>
      </c>
    </row>
    <row r="116" spans="2:17" ht="15.5" x14ac:dyDescent="0.35">
      <c r="C116" t="s">
        <v>130</v>
      </c>
      <c r="D116" s="5">
        <v>149757677100</v>
      </c>
      <c r="E116" s="5">
        <v>149757677100</v>
      </c>
      <c r="F116" s="5">
        <v>149757677100</v>
      </c>
      <c r="G116" s="5">
        <v>149757677100</v>
      </c>
      <c r="I116" s="5">
        <v>149757677100</v>
      </c>
      <c r="J116" s="5">
        <v>149757677100</v>
      </c>
      <c r="K116" s="5">
        <v>149757677100</v>
      </c>
      <c r="L116" s="5">
        <v>149757677100</v>
      </c>
      <c r="M116" s="5">
        <v>149757677100</v>
      </c>
      <c r="N116" s="5">
        <v>149757677100</v>
      </c>
      <c r="O116" s="5">
        <v>149757677100</v>
      </c>
      <c r="P116" s="5">
        <v>149757677100</v>
      </c>
      <c r="Q116" s="5">
        <v>96000000000</v>
      </c>
    </row>
    <row r="117" spans="2:17" ht="15.5" x14ac:dyDescent="0.35">
      <c r="C117" t="s">
        <v>131</v>
      </c>
      <c r="D117" s="5">
        <v>27920077157</v>
      </c>
      <c r="E117" s="5">
        <v>27920077157</v>
      </c>
      <c r="F117" s="5">
        <v>27920077157</v>
      </c>
      <c r="G117" s="5">
        <v>27920077157</v>
      </c>
      <c r="I117" s="5">
        <v>27920077157</v>
      </c>
      <c r="J117" s="5">
        <v>27920077157</v>
      </c>
      <c r="K117" s="5">
        <v>27920077157</v>
      </c>
      <c r="L117" s="5">
        <v>27920077157</v>
      </c>
      <c r="M117" s="5">
        <v>27920077157</v>
      </c>
      <c r="N117" s="5">
        <v>27920077157</v>
      </c>
      <c r="O117" s="5">
        <v>31138864678</v>
      </c>
      <c r="P117" s="5">
        <v>31138864678</v>
      </c>
      <c r="Q117" s="5">
        <v>51578854657</v>
      </c>
    </row>
    <row r="118" spans="2:17" ht="15.5" x14ac:dyDescent="0.35">
      <c r="C118" t="s">
        <v>132</v>
      </c>
      <c r="D118" s="5">
        <v>-513049225734</v>
      </c>
      <c r="E118" s="5">
        <v>-507950922619</v>
      </c>
      <c r="F118" s="5">
        <v>-500319951300</v>
      </c>
      <c r="G118" s="5">
        <v>-515387495634</v>
      </c>
      <c r="I118" s="5">
        <v>-500319951300</v>
      </c>
      <c r="J118" s="5">
        <v>-461159102001</v>
      </c>
      <c r="K118" s="5">
        <v>-326096320275</v>
      </c>
      <c r="L118" s="5">
        <v>-208789663188</v>
      </c>
      <c r="M118" s="5">
        <v>-141961812092</v>
      </c>
      <c r="N118" s="5">
        <v>-85290429222</v>
      </c>
      <c r="O118" s="5">
        <v>-65724150178</v>
      </c>
      <c r="P118" s="5">
        <v>-74337605064</v>
      </c>
      <c r="Q118" s="5">
        <v>-46087805049</v>
      </c>
    </row>
    <row r="119" spans="2:17" ht="15.5" x14ac:dyDescent="0.35">
      <c r="C119" t="s">
        <v>133</v>
      </c>
    </row>
    <row r="120" spans="2:17" ht="15.5" x14ac:dyDescent="0.35">
      <c r="C120" t="s">
        <v>134</v>
      </c>
    </row>
    <row r="121" spans="2:17" ht="15.5" x14ac:dyDescent="0.35">
      <c r="C121" t="s">
        <v>135</v>
      </c>
      <c r="D121" s="5">
        <v>-513049225734</v>
      </c>
      <c r="E121" s="5">
        <v>-507950922619</v>
      </c>
      <c r="F121" s="5">
        <v>-500319951300</v>
      </c>
      <c r="G121" s="5">
        <v>-515387495634</v>
      </c>
      <c r="I121" s="5">
        <v>-500319951300</v>
      </c>
      <c r="J121" s="5">
        <v>-461159102001</v>
      </c>
      <c r="K121" s="5">
        <v>-326096320275</v>
      </c>
      <c r="L121" s="5">
        <v>-208789663188</v>
      </c>
      <c r="M121" s="5">
        <v>-141961812092</v>
      </c>
      <c r="N121" s="5">
        <v>-85290429222</v>
      </c>
      <c r="O121" s="5">
        <v>-65724150178</v>
      </c>
      <c r="P121" s="5">
        <v>-74337605064</v>
      </c>
      <c r="Q121" s="5">
        <v>-46087805049</v>
      </c>
    </row>
    <row r="122" spans="2:17" ht="15.5" x14ac:dyDescent="0.35">
      <c r="C122" t="s">
        <v>317</v>
      </c>
    </row>
    <row r="123" spans="2:17" ht="15.5" x14ac:dyDescent="0.35">
      <c r="C123" t="s">
        <v>136</v>
      </c>
      <c r="D123" s="5">
        <v>539206087612</v>
      </c>
      <c r="E123" s="5">
        <v>544355581074</v>
      </c>
      <c r="F123" s="5">
        <v>546969749844</v>
      </c>
      <c r="G123" s="5">
        <v>541046934769</v>
      </c>
      <c r="I123" s="5">
        <v>546969749844</v>
      </c>
      <c r="J123" s="5">
        <v>561743480105</v>
      </c>
      <c r="K123" s="5">
        <v>598201608263</v>
      </c>
      <c r="L123" s="5">
        <v>474741626550</v>
      </c>
      <c r="M123" s="5">
        <v>489516024214</v>
      </c>
      <c r="N123" s="5">
        <v>503232630922</v>
      </c>
      <c r="O123" s="5">
        <v>189137366</v>
      </c>
      <c r="P123" s="5">
        <v>185332774</v>
      </c>
      <c r="Q123" s="5">
        <v>209752879</v>
      </c>
    </row>
    <row r="124" spans="2:17" ht="15.5" x14ac:dyDescent="0.35">
      <c r="C124" t="s">
        <v>10</v>
      </c>
      <c r="D124" s="5">
        <v>217617589697</v>
      </c>
      <c r="E124" s="5">
        <v>227865386274</v>
      </c>
      <c r="F124" s="5">
        <v>238110526363</v>
      </c>
      <c r="G124" s="5">
        <v>217059410848</v>
      </c>
      <c r="I124" s="5">
        <v>238110526363</v>
      </c>
      <c r="J124" s="5">
        <v>291984349817</v>
      </c>
      <c r="K124" s="5">
        <v>463471811949</v>
      </c>
      <c r="L124" s="5">
        <v>453034199040</v>
      </c>
      <c r="M124" s="5">
        <v>534788739376</v>
      </c>
      <c r="N124" s="5">
        <v>604315136804</v>
      </c>
      <c r="O124" s="5">
        <v>123772419759</v>
      </c>
      <c r="P124" s="5">
        <v>115547588191</v>
      </c>
      <c r="Q124" s="5">
        <v>110559832911</v>
      </c>
    </row>
    <row r="125" spans="2:17" ht="15.5" x14ac:dyDescent="0.35">
      <c r="C125" t="s">
        <v>137</v>
      </c>
      <c r="D125" s="5">
        <v>1682730847897</v>
      </c>
      <c r="E125" s="5">
        <v>1631963685800</v>
      </c>
      <c r="F125" s="5">
        <v>1628695065585</v>
      </c>
      <c r="G125" s="5">
        <v>1283462836717</v>
      </c>
      <c r="I125" s="5">
        <v>1628695065585</v>
      </c>
      <c r="J125" s="5">
        <v>850009952040</v>
      </c>
      <c r="K125" s="5">
        <v>983779522672</v>
      </c>
      <c r="L125" s="5">
        <v>961382427552</v>
      </c>
      <c r="M125" s="5">
        <v>997439630855</v>
      </c>
      <c r="N125" s="5">
        <v>1093996495741</v>
      </c>
      <c r="O125" s="5">
        <v>859622999635</v>
      </c>
      <c r="P125" s="5">
        <v>567535611311</v>
      </c>
      <c r="Q125" s="5">
        <v>577144513344</v>
      </c>
    </row>
    <row r="126" spans="2:17" ht="15.5" x14ac:dyDescent="0.35">
      <c r="C126" t="s">
        <v>138</v>
      </c>
      <c r="D126" s="5">
        <v>1497576771</v>
      </c>
      <c r="E126" s="5">
        <v>1497576771</v>
      </c>
      <c r="F126" s="5">
        <v>1497576771</v>
      </c>
      <c r="G126" s="5">
        <v>1497576771</v>
      </c>
      <c r="I126" s="5">
        <v>1497576771</v>
      </c>
      <c r="J126" s="5">
        <v>1497576771</v>
      </c>
      <c r="K126" s="5">
        <v>1497576771</v>
      </c>
      <c r="L126" s="5">
        <v>1497576771</v>
      </c>
      <c r="M126" s="5">
        <v>1497576771</v>
      </c>
      <c r="N126" s="5">
        <v>1497576771</v>
      </c>
      <c r="O126" s="5">
        <v>1497576771</v>
      </c>
      <c r="P126" s="5">
        <v>1497576771</v>
      </c>
      <c r="Q126" s="5">
        <v>96000</v>
      </c>
    </row>
    <row r="128" spans="2:17" ht="15.5" x14ac:dyDescent="0.35">
      <c r="B128" t="s">
        <v>139</v>
      </c>
      <c r="C128" t="s">
        <v>140</v>
      </c>
      <c r="D128" s="5">
        <v>23127171572</v>
      </c>
      <c r="E128" s="5">
        <v>-23023556766</v>
      </c>
      <c r="F128" s="5">
        <v>17517333492</v>
      </c>
      <c r="G128" s="5">
        <v>23913767184</v>
      </c>
      <c r="I128" s="5">
        <v>17115177695</v>
      </c>
      <c r="J128" s="5">
        <v>-43238427513</v>
      </c>
      <c r="K128" s="5">
        <v>-71350778201</v>
      </c>
      <c r="L128" s="5">
        <v>-34861888005</v>
      </c>
      <c r="M128" s="5">
        <v>-25664955380</v>
      </c>
      <c r="N128" s="5">
        <v>4771274342</v>
      </c>
      <c r="O128" s="5">
        <v>98241517377</v>
      </c>
      <c r="P128" s="5">
        <v>31296474094</v>
      </c>
      <c r="Q128" s="5">
        <v>76706454477</v>
      </c>
    </row>
    <row r="129" spans="3:17" ht="15.5" x14ac:dyDescent="0.35">
      <c r="C129" t="s">
        <v>292</v>
      </c>
      <c r="D129" s="5">
        <v>183325957329</v>
      </c>
      <c r="E129" s="5">
        <v>168274466573</v>
      </c>
      <c r="F129" s="5">
        <v>173052870458</v>
      </c>
      <c r="G129" s="5">
        <v>125462826487</v>
      </c>
      <c r="I129" s="5">
        <v>468468613089</v>
      </c>
      <c r="J129" s="5">
        <v>381839261900</v>
      </c>
      <c r="K129" s="5">
        <v>317983971410</v>
      </c>
      <c r="L129" s="5">
        <v>364321340535</v>
      </c>
      <c r="M129" s="5">
        <v>339829493601</v>
      </c>
      <c r="N129" s="5">
        <v>327784096119</v>
      </c>
      <c r="O129" s="5">
        <v>302005592883</v>
      </c>
      <c r="P129" s="5">
        <v>292941413224</v>
      </c>
      <c r="Q129" s="5">
        <v>277534011373</v>
      </c>
    </row>
    <row r="130" spans="3:17" ht="15.5" x14ac:dyDescent="0.35">
      <c r="C130" t="s">
        <v>293</v>
      </c>
      <c r="D130" s="5">
        <v>-113851626405</v>
      </c>
      <c r="E130" s="5">
        <v>-135686947440</v>
      </c>
      <c r="F130" s="5">
        <v>-116596434286</v>
      </c>
      <c r="G130" s="5">
        <v>-73483002133</v>
      </c>
      <c r="I130" s="5">
        <v>-323920218660</v>
      </c>
      <c r="J130" s="5">
        <v>-291673340516</v>
      </c>
      <c r="K130" s="5">
        <v>-245110492453</v>
      </c>
      <c r="L130" s="5">
        <v>-255878211399</v>
      </c>
      <c r="M130" s="5">
        <v>-227399111543</v>
      </c>
      <c r="N130" s="5">
        <v>-172546347774</v>
      </c>
      <c r="O130" s="5">
        <v>-104749513675</v>
      </c>
      <c r="P130" s="5">
        <v>-145048472368</v>
      </c>
      <c r="Q130" s="5">
        <v>-87580946037</v>
      </c>
    </row>
    <row r="131" spans="3:17" ht="15.5" x14ac:dyDescent="0.35">
      <c r="C131" t="s">
        <v>393</v>
      </c>
      <c r="D131" s="5">
        <v>-16386859096</v>
      </c>
      <c r="E131" s="5">
        <v>-23227367479</v>
      </c>
      <c r="F131" s="5">
        <v>-17785280042</v>
      </c>
      <c r="G131" s="5">
        <v>-16196902161</v>
      </c>
      <c r="I131" s="5">
        <v>-68220546351</v>
      </c>
      <c r="J131" s="5">
        <v>-66827465601</v>
      </c>
      <c r="K131" s="5">
        <v>-66976713842</v>
      </c>
      <c r="L131" s="5">
        <v>-69835722333</v>
      </c>
      <c r="M131" s="5">
        <v>-58683547284</v>
      </c>
      <c r="N131" s="5">
        <v>-56761072711</v>
      </c>
      <c r="O131" s="5">
        <v>-46913348840</v>
      </c>
      <c r="P131" s="5">
        <v>-44277877186</v>
      </c>
      <c r="Q131" s="5">
        <v>-46870443377</v>
      </c>
    </row>
    <row r="132" spans="3:17" ht="15.5" x14ac:dyDescent="0.35">
      <c r="C132" t="s">
        <v>642</v>
      </c>
      <c r="D132" s="5">
        <v>-23506493065</v>
      </c>
      <c r="E132" s="5">
        <v>-22723101155</v>
      </c>
      <c r="F132" s="5">
        <v>-17777004968</v>
      </c>
      <c r="G132" s="5">
        <v>-10339896897</v>
      </c>
      <c r="I132" s="5">
        <v>-43910107456</v>
      </c>
      <c r="J132" s="5">
        <v>-35815730692</v>
      </c>
      <c r="K132" s="5">
        <v>-36229504810</v>
      </c>
      <c r="L132" s="5">
        <v>-34180077449</v>
      </c>
      <c r="M132" s="5">
        <v>-29940336737</v>
      </c>
      <c r="N132" s="5">
        <v>-28436812777</v>
      </c>
      <c r="O132" s="5">
        <v>-24322750971</v>
      </c>
      <c r="P132" s="5">
        <v>-28296011067</v>
      </c>
      <c r="Q132" s="5">
        <v>-16307211897</v>
      </c>
    </row>
    <row r="133" spans="3:17" ht="15.5" x14ac:dyDescent="0.35">
      <c r="C133" t="s">
        <v>163</v>
      </c>
      <c r="D133" s="5">
        <v>-6453807191</v>
      </c>
      <c r="E133" s="5">
        <v>-9660607265</v>
      </c>
      <c r="F133" s="5">
        <v>-3376817670</v>
      </c>
      <c r="G133" s="5">
        <v>-1529258112</v>
      </c>
      <c r="I133" s="5">
        <v>-15302562927</v>
      </c>
      <c r="J133" s="5">
        <v>-30761152604</v>
      </c>
      <c r="K133" s="5">
        <v>-41018038506</v>
      </c>
      <c r="L133" s="5">
        <v>-38477239049</v>
      </c>
      <c r="M133" s="5">
        <v>-47180928961</v>
      </c>
      <c r="N133" s="5">
        <v>-63218957086</v>
      </c>
      <c r="O133" s="5">
        <v>-26383374911</v>
      </c>
      <c r="P133" s="5">
        <v>-42882966107</v>
      </c>
      <c r="Q133" s="5">
        <v>-49627259375</v>
      </c>
    </row>
    <row r="134" spans="3:17" ht="15.5" x14ac:dyDescent="0.35">
      <c r="C134" t="s">
        <v>148</v>
      </c>
      <c r="L134" s="5">
        <v>-811978310</v>
      </c>
      <c r="M134" s="5">
        <v>-2290524456</v>
      </c>
      <c r="N134" s="5">
        <v>-2049631429</v>
      </c>
      <c r="O134" s="5">
        <v>-1395087109</v>
      </c>
      <c r="P134" s="5">
        <v>-1139612402</v>
      </c>
      <c r="Q134" s="5">
        <v>-441696210</v>
      </c>
    </row>
    <row r="135" spans="3:17" ht="15.5" x14ac:dyDescent="0.35">
      <c r="C135" t="s">
        <v>149</v>
      </c>
      <c r="D135" s="5">
        <v>40352244325</v>
      </c>
      <c r="E135" s="5">
        <v>111890602960</v>
      </c>
      <c r="F135" s="5">
        <v>174413751239</v>
      </c>
      <c r="G135" s="5">
        <v>46631786851</v>
      </c>
      <c r="I135" s="5">
        <v>295125252476</v>
      </c>
      <c r="J135" s="5">
        <v>326642866459</v>
      </c>
      <c r="K135" s="5">
        <v>143417776048</v>
      </c>
      <c r="L135" s="5">
        <v>-18171660318</v>
      </c>
      <c r="M135" s="5">
        <v>-16715070244</v>
      </c>
      <c r="N135" s="5">
        <v>-90880589619</v>
      </c>
      <c r="O135" s="5">
        <v>229488981224</v>
      </c>
      <c r="P135" s="5">
        <v>-3658696107</v>
      </c>
      <c r="Q135" s="5">
        <v>-27662605368</v>
      </c>
    </row>
    <row r="136" spans="3:17" ht="15.5" x14ac:dyDescent="0.35">
      <c r="C136" t="s">
        <v>150</v>
      </c>
      <c r="D136" s="5">
        <v>-46582206751</v>
      </c>
      <c r="E136" s="5">
        <v>-89760618578</v>
      </c>
      <c r="F136" s="5">
        <v>-182910771971</v>
      </c>
      <c r="G136" s="5">
        <v>-70532520154</v>
      </c>
      <c r="I136" s="5">
        <v>-302544027723</v>
      </c>
      <c r="J136" s="5">
        <v>-304309272252</v>
      </c>
      <c r="K136" s="5">
        <v>-282268527398</v>
      </c>
      <c r="L136" s="5">
        <v>-97906075917</v>
      </c>
      <c r="M136" s="5">
        <v>-65040696104</v>
      </c>
      <c r="N136" s="5">
        <v>-42895487952</v>
      </c>
      <c r="O136" s="5">
        <v>-28040065170</v>
      </c>
      <c r="P136" s="5">
        <v>-17611316804</v>
      </c>
      <c r="Q136" s="5">
        <v>-69468310543</v>
      </c>
    </row>
    <row r="137" spans="3:17" ht="15.5" x14ac:dyDescent="0.35">
      <c r="C137" t="s">
        <v>715</v>
      </c>
      <c r="Q137" s="5">
        <v>86980500</v>
      </c>
    </row>
    <row r="138" spans="3:17" ht="15.5" x14ac:dyDescent="0.35">
      <c r="C138" t="s">
        <v>253</v>
      </c>
      <c r="D138" s="5">
        <v>3735034587</v>
      </c>
      <c r="E138" s="5">
        <v>-50089314135</v>
      </c>
      <c r="F138" s="5">
        <v>-134800251831</v>
      </c>
      <c r="G138" s="5">
        <v>-58318337361</v>
      </c>
      <c r="I138" s="5">
        <v>-218482949062</v>
      </c>
      <c r="J138" s="5">
        <v>-129842943253</v>
      </c>
      <c r="K138" s="5">
        <v>-155780311951</v>
      </c>
      <c r="Q138" s="5">
        <v>-1328541163</v>
      </c>
    </row>
    <row r="139" spans="3:17" ht="15.5" x14ac:dyDescent="0.35">
      <c r="C139" t="s">
        <v>158</v>
      </c>
      <c r="D139" s="5">
        <v>-50390883338</v>
      </c>
      <c r="E139" s="5">
        <v>-39671304443</v>
      </c>
      <c r="F139" s="5">
        <v>-51506780140</v>
      </c>
      <c r="G139" s="5">
        <v>-11494352523</v>
      </c>
      <c r="I139" s="5">
        <v>-89717490374</v>
      </c>
      <c r="J139" s="5">
        <v>-174923183954</v>
      </c>
      <c r="K139" s="5">
        <v>-126704931664</v>
      </c>
      <c r="L139" s="5">
        <v>-97906075917</v>
      </c>
      <c r="M139" s="5">
        <v>-65070999489</v>
      </c>
      <c r="N139" s="5">
        <v>-43217831568</v>
      </c>
      <c r="O139" s="5">
        <v>-50704368297</v>
      </c>
      <c r="P139" s="5">
        <v>-17391965312</v>
      </c>
      <c r="Q139" s="5">
        <v>-67093681415</v>
      </c>
    </row>
    <row r="140" spans="3:17" ht="15.5" x14ac:dyDescent="0.35">
      <c r="C140" t="s">
        <v>716</v>
      </c>
      <c r="F140" s="5">
        <v>974260000</v>
      </c>
      <c r="G140" s="5">
        <v>-974260000</v>
      </c>
    </row>
    <row r="141" spans="3:17" ht="15.5" x14ac:dyDescent="0.35">
      <c r="C141" t="s">
        <v>717</v>
      </c>
      <c r="M141" s="5">
        <v>30303385</v>
      </c>
      <c r="N141" s="5">
        <v>234343616</v>
      </c>
      <c r="O141" s="5">
        <v>1131351492</v>
      </c>
      <c r="P141" s="5">
        <v>-219351492</v>
      </c>
      <c r="Q141" s="5">
        <v>-1133068465</v>
      </c>
    </row>
    <row r="142" spans="3:17" ht="15.5" x14ac:dyDescent="0.35">
      <c r="C142" t="s">
        <v>332</v>
      </c>
      <c r="D142" s="5">
        <v>73642000</v>
      </c>
      <c r="F142" s="5">
        <v>2422000000</v>
      </c>
      <c r="G142" s="5">
        <v>254429730</v>
      </c>
      <c r="I142" s="5">
        <v>5656411713</v>
      </c>
      <c r="J142" s="5">
        <v>456854955</v>
      </c>
      <c r="K142" s="5">
        <v>216716217</v>
      </c>
      <c r="N142" s="5">
        <v>88000000</v>
      </c>
      <c r="O142" s="5">
        <v>21532951635</v>
      </c>
    </row>
    <row r="143" spans="3:17" ht="15.5" x14ac:dyDescent="0.35">
      <c r="C143" t="s">
        <v>161</v>
      </c>
      <c r="D143" s="5">
        <v>40352244325</v>
      </c>
      <c r="E143" s="5">
        <v>111890602960</v>
      </c>
      <c r="F143" s="5">
        <v>174413751239</v>
      </c>
      <c r="G143" s="5">
        <v>46631786851</v>
      </c>
      <c r="I143" s="5">
        <v>295125252476</v>
      </c>
      <c r="J143" s="5">
        <v>326642866459</v>
      </c>
      <c r="K143" s="5">
        <v>143417776048</v>
      </c>
      <c r="L143" s="5">
        <v>-18171660318</v>
      </c>
      <c r="M143" s="5">
        <v>-16715070244</v>
      </c>
      <c r="N143" s="5">
        <v>-90880589619</v>
      </c>
      <c r="O143" s="5">
        <v>229488981224</v>
      </c>
      <c r="P143" s="5">
        <v>-3658696107</v>
      </c>
      <c r="Q143" s="5">
        <v>-27662605368</v>
      </c>
    </row>
    <row r="144" spans="3:17" ht="15.5" x14ac:dyDescent="0.35">
      <c r="C144" t="s">
        <v>553</v>
      </c>
      <c r="K144" s="5">
        <v>152191561668</v>
      </c>
      <c r="P144" s="5">
        <v>33317687121</v>
      </c>
    </row>
    <row r="145" spans="3:17" ht="15.5" x14ac:dyDescent="0.35">
      <c r="C145" t="s">
        <v>311</v>
      </c>
      <c r="F145" s="5">
        <v>259816525539</v>
      </c>
      <c r="I145" s="5">
        <v>259816525539</v>
      </c>
      <c r="J145" s="5">
        <v>338757417682</v>
      </c>
      <c r="O145" s="5">
        <v>10334920036</v>
      </c>
    </row>
    <row r="146" spans="3:17" ht="15.5" x14ac:dyDescent="0.35">
      <c r="C146" t="s">
        <v>718</v>
      </c>
      <c r="D146" s="5">
        <v>25679286020</v>
      </c>
      <c r="E146" s="5">
        <v>25620581426</v>
      </c>
      <c r="F146" s="5">
        <v>450000000000</v>
      </c>
      <c r="I146" s="5">
        <v>450000000000</v>
      </c>
    </row>
    <row r="147" spans="3:17" ht="15.5" x14ac:dyDescent="0.35">
      <c r="C147" t="s">
        <v>461</v>
      </c>
      <c r="N147" s="5">
        <v>-610549300188</v>
      </c>
      <c r="O147" s="5">
        <v>-53962375642</v>
      </c>
      <c r="P147" s="5">
        <v>-14536000000</v>
      </c>
    </row>
    <row r="148" spans="3:17" ht="15.5" x14ac:dyDescent="0.35">
      <c r="C148" t="s">
        <v>314</v>
      </c>
      <c r="D148" s="5">
        <v>-3040906129</v>
      </c>
      <c r="E148" s="5">
        <v>-4678919380</v>
      </c>
      <c r="F148" s="5">
        <v>-3099807887</v>
      </c>
      <c r="G148" s="5">
        <v>-3109518323</v>
      </c>
      <c r="I148" s="5">
        <v>-12472685644</v>
      </c>
      <c r="J148" s="5">
        <v>-11421733650</v>
      </c>
      <c r="K148" s="5">
        <v>-11831134733</v>
      </c>
      <c r="L148" s="5">
        <v>-16093207482</v>
      </c>
      <c r="M148" s="5">
        <v>-14636617408</v>
      </c>
      <c r="N148" s="5">
        <v>-25689250365</v>
      </c>
      <c r="O148" s="5">
        <v>-24646738125</v>
      </c>
      <c r="P148" s="5">
        <v>-21398695055</v>
      </c>
      <c r="Q148" s="5">
        <v>-14478112592</v>
      </c>
    </row>
    <row r="149" spans="3:17" ht="15.5" x14ac:dyDescent="0.35">
      <c r="C149" t="s">
        <v>270</v>
      </c>
      <c r="J149" s="5">
        <v>-692817573</v>
      </c>
      <c r="K149" s="5">
        <v>-2078452836</v>
      </c>
      <c r="L149" s="5">
        <v>-2078452836</v>
      </c>
      <c r="M149" s="5">
        <v>-2078452836</v>
      </c>
      <c r="N149" s="5">
        <v>-2078452836</v>
      </c>
      <c r="O149" s="5">
        <v>-1328291119</v>
      </c>
    </row>
    <row r="150" spans="3:17" ht="15.5" x14ac:dyDescent="0.35">
      <c r="C150" t="s">
        <v>719</v>
      </c>
      <c r="F150" s="5">
        <v>-152218587419</v>
      </c>
      <c r="I150" s="5">
        <v>-152218587419</v>
      </c>
    </row>
    <row r="151" spans="3:17" ht="15.5" x14ac:dyDescent="0.35">
      <c r="C151" t="s">
        <v>720</v>
      </c>
      <c r="D151" s="5">
        <v>17713864434</v>
      </c>
      <c r="E151" s="5">
        <v>90948940914</v>
      </c>
    </row>
    <row r="152" spans="3:17" ht="15.5" x14ac:dyDescent="0.35">
      <c r="C152" t="s">
        <v>721</v>
      </c>
      <c r="F152" s="5">
        <v>-250000000000</v>
      </c>
      <c r="I152" s="5">
        <v>-250000000000</v>
      </c>
    </row>
    <row r="153" spans="3:17" ht="15.5" x14ac:dyDescent="0.35">
      <c r="C153" t="s">
        <v>722</v>
      </c>
      <c r="N153" s="5">
        <v>41388114684</v>
      </c>
      <c r="O153" s="5">
        <v>-4101226</v>
      </c>
      <c r="P153" s="5">
        <v>-1041688173</v>
      </c>
      <c r="Q153" s="5">
        <v>-13184492776</v>
      </c>
    </row>
    <row r="154" spans="3:17" ht="15.5" x14ac:dyDescent="0.35">
      <c r="C154" t="s">
        <v>723</v>
      </c>
      <c r="F154" s="5">
        <v>-130084378994</v>
      </c>
      <c r="G154" s="5">
        <v>49741305174</v>
      </c>
      <c r="K154" s="5">
        <v>5135801949</v>
      </c>
      <c r="O154" s="5">
        <v>299095567300</v>
      </c>
    </row>
    <row r="155" spans="3:17" ht="15.5" x14ac:dyDescent="0.35">
      <c r="C155" t="s">
        <v>173</v>
      </c>
      <c r="D155" s="5">
        <v>16897209146</v>
      </c>
      <c r="E155" s="5">
        <v>-893572384</v>
      </c>
      <c r="F155" s="5">
        <v>9020312760</v>
      </c>
      <c r="G155" s="5">
        <v>13033881</v>
      </c>
      <c r="I155" s="5">
        <v>9696402448</v>
      </c>
      <c r="J155" s="5">
        <v>-20904833306</v>
      </c>
      <c r="K155" s="5">
        <v>-210201529551</v>
      </c>
      <c r="L155" s="5">
        <v>-150939624240</v>
      </c>
      <c r="M155" s="5">
        <v>-107420721728</v>
      </c>
      <c r="N155" s="5">
        <v>176995196771</v>
      </c>
      <c r="O155" s="5">
        <v>299690433431</v>
      </c>
      <c r="P155" s="5">
        <v>10026461183</v>
      </c>
      <c r="Q155" s="5">
        <v>-20424461434</v>
      </c>
    </row>
    <row r="156" spans="3:17" ht="15.5" x14ac:dyDescent="0.35">
      <c r="C156" t="s">
        <v>176</v>
      </c>
      <c r="E156" s="5">
        <v>10452746534</v>
      </c>
      <c r="I156" s="5">
        <v>749002677</v>
      </c>
      <c r="J156" s="5">
        <v>21647461204</v>
      </c>
      <c r="K156" s="5">
        <v>231851109102</v>
      </c>
      <c r="L156" s="5">
        <v>382783673777</v>
      </c>
      <c r="M156" s="5">
        <v>490203564632</v>
      </c>
      <c r="N156" s="5">
        <v>313207269273</v>
      </c>
      <c r="O156" s="5">
        <v>13475736939</v>
      </c>
      <c r="P156" s="5">
        <v>3431732740</v>
      </c>
      <c r="Q156" s="5">
        <v>23868798934</v>
      </c>
    </row>
    <row r="157" spans="3:17" ht="15.5" x14ac:dyDescent="0.35">
      <c r="C157" t="s">
        <v>724</v>
      </c>
    </row>
    <row r="158" spans="3:17" ht="15.5" x14ac:dyDescent="0.35">
      <c r="C158" t="s">
        <v>174</v>
      </c>
      <c r="D158" s="5">
        <v>4945515</v>
      </c>
      <c r="E158" s="5">
        <v>1645950</v>
      </c>
      <c r="F158" s="5">
        <v>909512</v>
      </c>
      <c r="G158" s="5">
        <v>4263285</v>
      </c>
      <c r="I158" s="5">
        <v>7341409</v>
      </c>
      <c r="J158" s="5">
        <v>6374779</v>
      </c>
      <c r="K158" s="5">
        <v>-2118347</v>
      </c>
      <c r="L158" s="5">
        <v>7059565</v>
      </c>
      <c r="M158" s="5">
        <v>830873</v>
      </c>
      <c r="N158" s="5">
        <v>1098588</v>
      </c>
      <c r="O158" s="5">
        <v>-2986728</v>
      </c>
      <c r="P158" s="5">
        <v>17543016</v>
      </c>
      <c r="Q158" s="5">
        <v>-12604760</v>
      </c>
    </row>
    <row r="159" spans="3:17" ht="15.5" x14ac:dyDescent="0.35">
      <c r="C159" t="s">
        <v>177</v>
      </c>
      <c r="D159" s="5">
        <v>16902154661</v>
      </c>
      <c r="E159" s="5">
        <v>9560820100</v>
      </c>
      <c r="F159" s="5">
        <v>9021222272</v>
      </c>
      <c r="G159" s="5">
        <v>17297166</v>
      </c>
      <c r="I159" s="5">
        <v>10452746534</v>
      </c>
      <c r="J159" s="5">
        <v>749002677</v>
      </c>
      <c r="K159" s="5">
        <v>21647461204</v>
      </c>
      <c r="L159" s="5">
        <v>231851109102</v>
      </c>
      <c r="M159" s="5">
        <v>382783673777</v>
      </c>
      <c r="N159" s="5">
        <v>490203564632</v>
      </c>
      <c r="O159" s="5">
        <v>313163183642</v>
      </c>
      <c r="P159" s="5">
        <v>13475736939</v>
      </c>
      <c r="Q159" s="5">
        <v>3431732740</v>
      </c>
    </row>
    <row r="161" spans="2:17" ht="15.5" x14ac:dyDescent="0.35">
      <c r="B161" t="s">
        <v>178</v>
      </c>
      <c r="C161" t="s">
        <v>12</v>
      </c>
      <c r="D161" s="5">
        <v>1500000000</v>
      </c>
      <c r="E161" s="5">
        <v>1500000000</v>
      </c>
      <c r="F161" s="5">
        <v>1500000000</v>
      </c>
      <c r="G161" s="5">
        <v>1500000000</v>
      </c>
      <c r="I161" s="5">
        <v>1500000000</v>
      </c>
      <c r="J161" s="5">
        <v>1500000000</v>
      </c>
      <c r="K161" s="5">
        <v>1500000000</v>
      </c>
      <c r="L161" s="5">
        <v>1500000000</v>
      </c>
      <c r="M161" s="5">
        <v>1500000000</v>
      </c>
      <c r="N161" s="5">
        <v>1500000000</v>
      </c>
      <c r="O161" s="5">
        <v>1500000000</v>
      </c>
      <c r="P161" s="5">
        <v>1500000000</v>
      </c>
      <c r="Q161" s="5">
        <v>0</v>
      </c>
    </row>
    <row r="162" spans="2:17" ht="15.5" x14ac:dyDescent="0.35">
      <c r="C162" t="s">
        <v>179</v>
      </c>
      <c r="D162" s="6">
        <v>-3.4</v>
      </c>
      <c r="E162" s="6">
        <v>-5.0999999999999996</v>
      </c>
      <c r="F162" s="6">
        <v>10.06</v>
      </c>
      <c r="G162" s="6">
        <v>0.06</v>
      </c>
    </row>
    <row r="163" spans="2:17" ht="15.5" x14ac:dyDescent="0.35">
      <c r="C163" t="s">
        <v>180</v>
      </c>
      <c r="D163" s="6">
        <v>-847.06</v>
      </c>
      <c r="E163" s="6">
        <v>-515.69000000000005</v>
      </c>
      <c r="F163" s="6">
        <v>265.41000000000003</v>
      </c>
      <c r="G163" s="6">
        <v>48833.33</v>
      </c>
    </row>
    <row r="164" spans="2:17" ht="15.5" x14ac:dyDescent="0.35">
      <c r="C164" t="s">
        <v>64</v>
      </c>
      <c r="D164" s="6">
        <v>24.87</v>
      </c>
      <c r="E164" s="6">
        <v>22.55</v>
      </c>
      <c r="F164" s="6">
        <v>21.35</v>
      </c>
      <c r="G164" s="6">
        <v>30.04</v>
      </c>
    </row>
    <row r="165" spans="2:17" ht="15.5" x14ac:dyDescent="0.35">
      <c r="C165" t="s">
        <v>181</v>
      </c>
      <c r="D165" s="5">
        <v>24080000000</v>
      </c>
      <c r="E165" s="5">
        <v>27770000000</v>
      </c>
      <c r="F165" s="5">
        <v>49590000000</v>
      </c>
      <c r="G165" s="5">
        <v>31110000000</v>
      </c>
    </row>
    <row r="166" spans="2:17" ht="15.5" x14ac:dyDescent="0.35">
      <c r="C166" t="s">
        <v>182</v>
      </c>
      <c r="D166" s="6">
        <v>-3.0000000000000001E-3</v>
      </c>
      <c r="E166" s="6">
        <v>-4.6999999999999993E-3</v>
      </c>
      <c r="F166" s="6">
        <v>9.300000000000001E-3</v>
      </c>
      <c r="G166" s="6">
        <v>1E-4</v>
      </c>
    </row>
    <row r="167" spans="2:17" ht="15.5" x14ac:dyDescent="0.35">
      <c r="C167" t="s">
        <v>183</v>
      </c>
      <c r="D167" s="6">
        <v>1.5900000000000001E-2</v>
      </c>
      <c r="E167" s="6">
        <v>2.41E-2</v>
      </c>
      <c r="F167" s="6">
        <v>-4.8799999999999996E-2</v>
      </c>
      <c r="G167" s="6">
        <v>-2.9999999999999997E-4</v>
      </c>
    </row>
    <row r="168" spans="2:17" ht="15.5" x14ac:dyDescent="0.35">
      <c r="C168" t="s">
        <v>184</v>
      </c>
      <c r="D168" s="6">
        <v>-1E-4</v>
      </c>
      <c r="E168" s="6">
        <v>2.7000000000000001E-3</v>
      </c>
      <c r="F168" s="6">
        <v>2.0499999999999997E-2</v>
      </c>
      <c r="G168" s="6">
        <v>6.5000000000000006E-3</v>
      </c>
    </row>
    <row r="169" spans="2:17" ht="15.5" x14ac:dyDescent="0.35">
      <c r="C169" t="s">
        <v>185</v>
      </c>
      <c r="D169" s="6">
        <v>-0.02</v>
      </c>
      <c r="E169" s="6">
        <v>0.31</v>
      </c>
      <c r="F169" s="6">
        <v>2.1</v>
      </c>
      <c r="G169" s="6">
        <v>0.62</v>
      </c>
    </row>
    <row r="170" spans="2:17" ht="15.5" x14ac:dyDescent="0.35">
      <c r="C170" t="s">
        <v>186</v>
      </c>
      <c r="D170" s="5">
        <v>218000000000</v>
      </c>
      <c r="E170" s="5">
        <v>228000000000</v>
      </c>
      <c r="F170" s="5">
        <v>238000000000</v>
      </c>
      <c r="G170" s="5">
        <v>217000000000</v>
      </c>
    </row>
    <row r="171" spans="2:17" ht="15.5" x14ac:dyDescent="0.35">
      <c r="C171" t="s">
        <v>187</v>
      </c>
      <c r="D171" s="6">
        <v>-13.41</v>
      </c>
      <c r="E171" s="6">
        <v>-12.44</v>
      </c>
      <c r="F171" s="6">
        <v>-12.95</v>
      </c>
      <c r="G171" s="6">
        <v>-13.54</v>
      </c>
    </row>
    <row r="172" spans="2:17" ht="15.5" x14ac:dyDescent="0.35">
      <c r="C172" t="s">
        <v>188</v>
      </c>
      <c r="D172" s="6">
        <v>-214.74</v>
      </c>
      <c r="E172" s="6">
        <v>-211.33</v>
      </c>
      <c r="F172" s="6">
        <v>-206.24</v>
      </c>
      <c r="G172" s="6">
        <v>-216.34</v>
      </c>
    </row>
    <row r="173" spans="2:17" ht="15.5" x14ac:dyDescent="0.35">
      <c r="C173" t="s">
        <v>189</v>
      </c>
      <c r="D173" s="6">
        <v>-13.41</v>
      </c>
      <c r="E173" s="6">
        <v>-12.44</v>
      </c>
      <c r="F173" s="6">
        <v>-12.95</v>
      </c>
      <c r="G173" s="6">
        <v>-13.54</v>
      </c>
    </row>
    <row r="174" spans="2:17" ht="15.5" x14ac:dyDescent="0.35">
      <c r="C174" t="s">
        <v>190</v>
      </c>
      <c r="D174" s="6">
        <v>-214.74</v>
      </c>
      <c r="E174" s="6">
        <v>-211.33</v>
      </c>
      <c r="F174" s="6">
        <v>-206.24</v>
      </c>
      <c r="G174" s="6">
        <v>-216.34</v>
      </c>
    </row>
    <row r="175" spans="2:17" ht="15.5" x14ac:dyDescent="0.35">
      <c r="C175" t="s">
        <v>191</v>
      </c>
      <c r="D175" s="5">
        <v>15000000000</v>
      </c>
      <c r="E175" s="5">
        <v>15000000000</v>
      </c>
      <c r="F175" s="5">
        <v>16000000000</v>
      </c>
      <c r="G175" s="5">
        <v>16000000000</v>
      </c>
    </row>
    <row r="176" spans="2:17" ht="15.5" x14ac:dyDescent="0.35">
      <c r="C176" t="s">
        <v>192</v>
      </c>
      <c r="D176" s="5">
        <v>12000000000</v>
      </c>
      <c r="E176" s="5">
        <v>15000000000</v>
      </c>
      <c r="F176" s="5">
        <v>17000000000</v>
      </c>
      <c r="G176" s="5">
        <v>20000000000</v>
      </c>
    </row>
    <row r="177" spans="3:17" ht="15.5" x14ac:dyDescent="0.35">
      <c r="C177" t="s">
        <v>193</v>
      </c>
      <c r="D177" s="5">
        <v>-322000000000</v>
      </c>
      <c r="E177" s="5">
        <v>-316000000000</v>
      </c>
      <c r="F177" s="5">
        <v>-309000000000</v>
      </c>
      <c r="G177" s="5">
        <v>-324000000000</v>
      </c>
    </row>
    <row r="178" spans="3:17" ht="15.5" x14ac:dyDescent="0.35">
      <c r="C178" t="s">
        <v>24</v>
      </c>
      <c r="D178" s="5">
        <v>27000000000</v>
      </c>
      <c r="E178" s="5">
        <v>30000000000</v>
      </c>
      <c r="F178" s="5">
        <v>33000000000</v>
      </c>
      <c r="G178" s="5">
        <v>36000000000</v>
      </c>
    </row>
    <row r="179" spans="3:17" ht="15.5" x14ac:dyDescent="0.35">
      <c r="C179" t="s">
        <v>21</v>
      </c>
      <c r="D179" s="5">
        <v>0</v>
      </c>
      <c r="E179" s="5">
        <v>20000000000</v>
      </c>
      <c r="F179" s="5">
        <v>22000000000</v>
      </c>
      <c r="G179" s="5">
        <v>34000000000</v>
      </c>
    </row>
    <row r="180" spans="3:17" ht="15.5" x14ac:dyDescent="0.35">
      <c r="C180" t="s">
        <v>194</v>
      </c>
      <c r="D180" s="5">
        <v>-103000000000</v>
      </c>
      <c r="E180" s="5">
        <v>427000000000</v>
      </c>
      <c r="F180" s="5">
        <v>470000000000</v>
      </c>
      <c r="G180" s="5">
        <v>201000000000</v>
      </c>
    </row>
    <row r="181" spans="3:17" ht="15.5" x14ac:dyDescent="0.35">
      <c r="C181" t="s">
        <v>195</v>
      </c>
      <c r="D181" s="5">
        <v>23000000000</v>
      </c>
      <c r="E181" s="5">
        <v>-23000000000</v>
      </c>
      <c r="F181" s="5">
        <v>18000000000</v>
      </c>
      <c r="G181" s="5">
        <v>24000000000</v>
      </c>
    </row>
    <row r="182" spans="3:17" ht="15.5" x14ac:dyDescent="0.35">
      <c r="C182" t="s">
        <v>196</v>
      </c>
      <c r="D182" s="5">
        <v>-47000000000</v>
      </c>
      <c r="E182" s="5">
        <v>-90000000000</v>
      </c>
      <c r="F182" s="5">
        <v>-186000000000</v>
      </c>
      <c r="G182" s="5">
        <v>-70000000000</v>
      </c>
    </row>
    <row r="183" spans="3:17" ht="15.5" x14ac:dyDescent="0.35">
      <c r="C183" t="s">
        <v>13</v>
      </c>
      <c r="D183" s="5">
        <v>-24000000000</v>
      </c>
      <c r="E183" s="5">
        <v>-113000000000</v>
      </c>
      <c r="F183" s="5">
        <v>-169000000000</v>
      </c>
      <c r="G183" s="5">
        <v>-46000000000</v>
      </c>
    </row>
    <row r="184" spans="3:17" ht="15.5" x14ac:dyDescent="0.35">
      <c r="C184" t="s">
        <v>16</v>
      </c>
      <c r="D184" s="6">
        <v>-15.71</v>
      </c>
      <c r="E184" s="6">
        <v>-75.31</v>
      </c>
      <c r="F184" s="6">
        <v>-112.71</v>
      </c>
      <c r="G184" s="6">
        <v>-30.65</v>
      </c>
    </row>
    <row r="185" spans="3:17" ht="15.5" x14ac:dyDescent="0.35">
      <c r="C185" t="s">
        <v>49</v>
      </c>
      <c r="I185" s="6">
        <v>-26.15</v>
      </c>
      <c r="J185" s="6">
        <v>-90.19</v>
      </c>
      <c r="K185" s="6">
        <v>-78.33</v>
      </c>
      <c r="L185" s="6">
        <v>-44.62</v>
      </c>
      <c r="M185" s="6">
        <v>-37.840000000000003</v>
      </c>
      <c r="N185" s="6">
        <v>-13.07</v>
      </c>
      <c r="O185" s="6">
        <v>5.75</v>
      </c>
      <c r="P185" s="6">
        <v>-18.86</v>
      </c>
      <c r="Q185" s="6">
        <v>-180518.47</v>
      </c>
    </row>
    <row r="186" spans="3:17" ht="15.5" x14ac:dyDescent="0.35">
      <c r="C186" t="s">
        <v>63</v>
      </c>
      <c r="I186" s="6">
        <v>-102.1</v>
      </c>
      <c r="J186" s="6">
        <v>-26.5</v>
      </c>
      <c r="K186" s="6">
        <v>-14.04</v>
      </c>
      <c r="L186" s="6">
        <v>-38.549999999999997</v>
      </c>
      <c r="M186" s="6">
        <v>-52.59</v>
      </c>
      <c r="N186" s="6">
        <v>-193.57</v>
      </c>
      <c r="O186" s="6">
        <v>513.04</v>
      </c>
      <c r="P186" s="6">
        <v>-159.07</v>
      </c>
      <c r="Q186" s="5">
        <v>0</v>
      </c>
    </row>
    <row r="187" spans="3:17" ht="15.5" x14ac:dyDescent="0.35">
      <c r="C187" t="s">
        <v>66</v>
      </c>
      <c r="I187" s="6">
        <v>7.78</v>
      </c>
      <c r="J187" s="6">
        <v>9.6</v>
      </c>
      <c r="K187" s="6">
        <v>5.41</v>
      </c>
      <c r="L187" s="6">
        <v>6.88</v>
      </c>
      <c r="M187" s="6">
        <v>8.7799999999999994</v>
      </c>
      <c r="N187" s="6">
        <v>11.29</v>
      </c>
      <c r="O187" s="6">
        <v>15.15</v>
      </c>
      <c r="P187" s="6">
        <v>15.19</v>
      </c>
      <c r="Q187" s="5">
        <v>0</v>
      </c>
    </row>
    <row r="188" spans="3:17" ht="15.5" x14ac:dyDescent="0.35">
      <c r="C188" t="s">
        <v>197</v>
      </c>
      <c r="I188" s="5">
        <v>76450000000</v>
      </c>
      <c r="J188" s="6">
        <v>-32939999999.999996</v>
      </c>
      <c r="K188" s="5">
        <v>-56790000000</v>
      </c>
      <c r="L188" s="5">
        <v>8670000000</v>
      </c>
      <c r="M188" s="5">
        <v>26670000000</v>
      </c>
      <c r="N188" s="5">
        <v>96690000000</v>
      </c>
      <c r="O188" s="5">
        <v>122330000000</v>
      </c>
    </row>
    <row r="189" spans="3:17" ht="15.5" x14ac:dyDescent="0.35">
      <c r="C189" t="s">
        <v>198</v>
      </c>
      <c r="I189" s="6">
        <v>-2.4E-2</v>
      </c>
      <c r="J189" s="6">
        <v>-0.11230000000000001</v>
      </c>
      <c r="K189" s="6">
        <v>-0.1192</v>
      </c>
      <c r="L189" s="6">
        <v>-6.9500000000000006E-2</v>
      </c>
      <c r="M189" s="6">
        <v>-5.6799999999999996E-2</v>
      </c>
      <c r="N189" s="6">
        <v>-1.7899999999999999E-2</v>
      </c>
      <c r="O189" s="6">
        <v>0.01</v>
      </c>
      <c r="P189" s="6">
        <v>-4.9800000000000004E-2</v>
      </c>
      <c r="Q189" s="6">
        <v>-0.03</v>
      </c>
    </row>
    <row r="190" spans="3:17" ht="15.5" x14ac:dyDescent="0.35">
      <c r="C190" t="s">
        <v>199</v>
      </c>
      <c r="I190" s="6">
        <v>0.1268</v>
      </c>
      <c r="J190" s="6">
        <v>0.50070000000000003</v>
      </c>
      <c r="K190" s="6">
        <v>0.87069999999999992</v>
      </c>
      <c r="L190" s="6">
        <v>3.0786000000000002</v>
      </c>
      <c r="M190" s="6">
        <v>-1.2518</v>
      </c>
      <c r="N190" s="6">
        <v>-0.19359999999999999</v>
      </c>
      <c r="O190" s="6">
        <v>6.9699999999999998E-2</v>
      </c>
      <c r="P190" s="6">
        <v>-0.24489999999999998</v>
      </c>
      <c r="Q190" s="6">
        <v>-0.157</v>
      </c>
    </row>
    <row r="191" spans="3:17" ht="15.5" x14ac:dyDescent="0.35">
      <c r="C191" t="s">
        <v>200</v>
      </c>
      <c r="I191" s="6">
        <v>-1.3600000000000001E-2</v>
      </c>
      <c r="J191" s="6">
        <v>-0.1038</v>
      </c>
      <c r="K191" s="6">
        <v>-0.14180000000000001</v>
      </c>
      <c r="L191" s="6">
        <v>-6.25E-2</v>
      </c>
      <c r="M191" s="6">
        <v>-3.4000000000000002E-2</v>
      </c>
      <c r="N191" s="6">
        <v>7.0300000000000001E-2</v>
      </c>
      <c r="O191" s="6">
        <v>0.43130000000000002</v>
      </c>
      <c r="P191" s="6">
        <v>0.1885</v>
      </c>
      <c r="Q191" s="6">
        <v>0.41389999999999999</v>
      </c>
    </row>
    <row r="192" spans="3:17" ht="15.5" x14ac:dyDescent="0.35">
      <c r="C192" t="s">
        <v>201</v>
      </c>
      <c r="I192" s="6">
        <v>-0.36</v>
      </c>
      <c r="J192" s="6">
        <v>-2.19</v>
      </c>
      <c r="K192" s="6">
        <v>-2.71</v>
      </c>
      <c r="L192" s="6">
        <v>-1.34</v>
      </c>
      <c r="M192" s="6">
        <v>-0.78</v>
      </c>
      <c r="N192" s="6">
        <v>0.55000000000000004</v>
      </c>
      <c r="O192" s="6">
        <v>1.28</v>
      </c>
      <c r="P192" s="6">
        <v>0.45</v>
      </c>
      <c r="Q192" s="6">
        <v>0.62</v>
      </c>
    </row>
    <row r="193" spans="3:17" ht="15.5" x14ac:dyDescent="0.35">
      <c r="C193" t="s">
        <v>60</v>
      </c>
      <c r="I193" s="6">
        <v>-12.95</v>
      </c>
      <c r="J193" s="6">
        <v>-13.27</v>
      </c>
      <c r="K193" s="6">
        <v>-12.23</v>
      </c>
      <c r="L193" s="6">
        <v>-118.62</v>
      </c>
      <c r="M193" s="6">
        <v>65.83</v>
      </c>
      <c r="N193" s="6">
        <v>37.479999999999997</v>
      </c>
      <c r="O193" s="6">
        <v>35.75</v>
      </c>
      <c r="P193" s="6">
        <v>38.950000000000003</v>
      </c>
      <c r="Q193" s="5">
        <v>0</v>
      </c>
    </row>
    <row r="194" spans="3:17" ht="15.5" x14ac:dyDescent="0.35">
      <c r="C194" t="s">
        <v>57</v>
      </c>
      <c r="I194" s="6">
        <v>-206.24</v>
      </c>
      <c r="J194" s="6">
        <v>-180.13</v>
      </c>
      <c r="K194" s="6">
        <v>-89.97</v>
      </c>
      <c r="L194" s="6">
        <v>-14.5</v>
      </c>
      <c r="M194" s="6">
        <v>30.23</v>
      </c>
      <c r="N194" s="6">
        <v>67.5</v>
      </c>
      <c r="O194" s="6">
        <v>82.52</v>
      </c>
      <c r="P194" s="6">
        <v>77.03</v>
      </c>
      <c r="Q194" s="5">
        <v>1149480</v>
      </c>
    </row>
    <row r="195" spans="3:17" ht="15.5" x14ac:dyDescent="0.35">
      <c r="C195" t="s">
        <v>202</v>
      </c>
      <c r="I195" s="6">
        <v>-12.95</v>
      </c>
      <c r="J195" s="6">
        <v>-13.27</v>
      </c>
      <c r="K195" s="6">
        <v>-12.23</v>
      </c>
      <c r="L195" s="6">
        <v>-118.62</v>
      </c>
      <c r="M195" s="6">
        <v>65.83</v>
      </c>
      <c r="N195" s="6">
        <v>37.479999999999997</v>
      </c>
      <c r="O195" s="6">
        <v>35.75</v>
      </c>
      <c r="P195" s="6">
        <v>38.950000000000003</v>
      </c>
      <c r="Q195" s="5">
        <v>0</v>
      </c>
    </row>
    <row r="196" spans="3:17" ht="15.5" x14ac:dyDescent="0.35">
      <c r="C196" t="s">
        <v>203</v>
      </c>
      <c r="I196" s="6">
        <v>-206.24</v>
      </c>
      <c r="J196" s="6">
        <v>-180.13</v>
      </c>
      <c r="K196" s="6">
        <v>-89.97</v>
      </c>
      <c r="L196" s="6">
        <v>-14.5</v>
      </c>
      <c r="M196" s="6">
        <v>30.23</v>
      </c>
      <c r="N196" s="6">
        <v>67.5</v>
      </c>
      <c r="O196" s="6">
        <v>82.52</v>
      </c>
      <c r="P196" s="6">
        <v>77.03</v>
      </c>
      <c r="Q196" s="5">
        <v>1149480</v>
      </c>
    </row>
    <row r="197" spans="3:17" ht="15.5" x14ac:dyDescent="0.35">
      <c r="C197" t="s">
        <v>204</v>
      </c>
      <c r="I197" s="5">
        <v>16000000000</v>
      </c>
      <c r="J197" s="5">
        <v>12000000000</v>
      </c>
      <c r="K197" s="5">
        <v>12000000000</v>
      </c>
      <c r="L197" s="5">
        <v>13000000000</v>
      </c>
      <c r="M197" s="5">
        <v>5000000000</v>
      </c>
      <c r="N197" s="5">
        <v>16000000000</v>
      </c>
      <c r="O197" s="5">
        <v>20000000000</v>
      </c>
      <c r="P197" s="5">
        <v>19000000000</v>
      </c>
      <c r="Q197" s="5">
        <v>18000000000</v>
      </c>
    </row>
    <row r="198" spans="3:17" ht="15.5" x14ac:dyDescent="0.35">
      <c r="C198" t="s">
        <v>205</v>
      </c>
      <c r="I198" s="5">
        <v>17000000000</v>
      </c>
      <c r="J198" s="5">
        <v>28000000000</v>
      </c>
      <c r="K198" s="5">
        <v>29000000000</v>
      </c>
      <c r="L198" s="5">
        <v>32000000000</v>
      </c>
      <c r="M198" s="5">
        <v>9000000000</v>
      </c>
      <c r="N198" s="5">
        <v>13000000000</v>
      </c>
      <c r="O198" s="5">
        <v>19000000000</v>
      </c>
      <c r="P198" s="5">
        <v>14000000000</v>
      </c>
      <c r="Q198" s="5">
        <v>23000000000</v>
      </c>
    </row>
    <row r="199" spans="3:17" ht="15.5" x14ac:dyDescent="0.35">
      <c r="C199" t="s">
        <v>26</v>
      </c>
      <c r="I199" s="5">
        <v>33000000000</v>
      </c>
      <c r="J199" s="5">
        <v>40000000000</v>
      </c>
      <c r="K199" s="5">
        <v>40000000000</v>
      </c>
      <c r="L199" s="5">
        <v>44000000000</v>
      </c>
      <c r="M199" s="5">
        <v>14000000000</v>
      </c>
      <c r="N199" s="5">
        <v>29000000000</v>
      </c>
      <c r="O199" s="5">
        <v>39000000000</v>
      </c>
      <c r="P199" s="5">
        <v>33000000000</v>
      </c>
      <c r="Q199" s="5">
        <v>41000000000</v>
      </c>
    </row>
    <row r="200" spans="3:17" ht="15.5" x14ac:dyDescent="0.35">
      <c r="C200" t="s">
        <v>23</v>
      </c>
      <c r="I200" s="5">
        <v>22000000000</v>
      </c>
      <c r="J200" s="5">
        <v>39000000000</v>
      </c>
      <c r="K200" s="5">
        <v>19000000000</v>
      </c>
      <c r="L200" s="5">
        <v>-187000000000</v>
      </c>
      <c r="M200" s="5">
        <v>-369000000000</v>
      </c>
      <c r="N200" s="5">
        <v>-461000000000</v>
      </c>
      <c r="O200" s="5">
        <v>38000000000</v>
      </c>
      <c r="P200" s="5">
        <v>20000000000</v>
      </c>
      <c r="Q200" s="5">
        <v>38000000000</v>
      </c>
    </row>
    <row r="201" spans="3:17" ht="15.5" x14ac:dyDescent="0.35">
      <c r="C201" t="s">
        <v>206</v>
      </c>
      <c r="I201" s="5">
        <v>470000000000</v>
      </c>
      <c r="J201" s="5">
        <v>153000000000</v>
      </c>
      <c r="K201" s="5">
        <v>124000000000</v>
      </c>
      <c r="L201" s="5">
        <v>275000000000</v>
      </c>
      <c r="M201" s="5">
        <v>367000000000</v>
      </c>
      <c r="N201" s="5">
        <v>464000000000</v>
      </c>
      <c r="O201" s="5">
        <v>-349000000000</v>
      </c>
      <c r="P201" s="5">
        <v>-374000000000</v>
      </c>
      <c r="Q201" s="5">
        <v>-385000000000</v>
      </c>
    </row>
    <row r="202" spans="3:17" ht="15.5" x14ac:dyDescent="0.35">
      <c r="C202" t="s">
        <v>207</v>
      </c>
      <c r="I202" s="5">
        <v>17000000000</v>
      </c>
      <c r="J202" s="5">
        <v>-43000000000</v>
      </c>
      <c r="K202" s="5">
        <v>-71000000000</v>
      </c>
      <c r="L202" s="5">
        <v>-35000000000</v>
      </c>
      <c r="M202" s="5">
        <v>-26000000000</v>
      </c>
      <c r="N202" s="5">
        <v>5000000000</v>
      </c>
      <c r="O202" s="5">
        <v>98000000000</v>
      </c>
      <c r="P202" s="5">
        <v>31000000000</v>
      </c>
      <c r="Q202" s="5">
        <v>77000000000</v>
      </c>
    </row>
    <row r="203" spans="3:17" ht="15.5" x14ac:dyDescent="0.35">
      <c r="C203" t="s">
        <v>208</v>
      </c>
      <c r="I203" s="5">
        <v>-308000000000</v>
      </c>
      <c r="J203" s="5">
        <v>-305000000000</v>
      </c>
      <c r="K203" s="5">
        <v>-282000000000</v>
      </c>
      <c r="L203" s="5">
        <v>-98000000000</v>
      </c>
      <c r="M203" s="5">
        <v>-65000000000</v>
      </c>
      <c r="N203" s="5">
        <v>-43000000000</v>
      </c>
      <c r="O203" s="5">
        <v>-51000000000</v>
      </c>
      <c r="P203" s="5">
        <v>-17000000000</v>
      </c>
      <c r="Q203" s="5">
        <v>-68000000000</v>
      </c>
    </row>
    <row r="204" spans="3:17" ht="15.5" x14ac:dyDescent="0.35">
      <c r="C204" t="s">
        <v>15</v>
      </c>
      <c r="I204" s="5">
        <v>-291000000000</v>
      </c>
      <c r="J204" s="5">
        <v>-348000000000</v>
      </c>
      <c r="K204" s="5">
        <v>-354000000000</v>
      </c>
      <c r="L204" s="5">
        <v>-133000000000</v>
      </c>
      <c r="M204" s="5">
        <v>-91000000000</v>
      </c>
      <c r="N204" s="5">
        <v>-38000000000</v>
      </c>
      <c r="O204" s="5">
        <v>48000000000</v>
      </c>
      <c r="P204" s="5">
        <v>14000000000</v>
      </c>
      <c r="Q204" s="5">
        <v>8000000000</v>
      </c>
    </row>
    <row r="205" spans="3:17" ht="15.5" x14ac:dyDescent="0.35">
      <c r="C205" t="s">
        <v>17</v>
      </c>
      <c r="I205" s="6">
        <v>-194.37</v>
      </c>
      <c r="J205" s="6">
        <v>-232.38</v>
      </c>
      <c r="K205" s="6">
        <v>-236.27</v>
      </c>
      <c r="L205" s="6">
        <v>-88.66</v>
      </c>
      <c r="M205" s="6">
        <v>-60.59</v>
      </c>
      <c r="N205" s="6">
        <v>-25.67</v>
      </c>
      <c r="O205" s="6">
        <v>31.74</v>
      </c>
      <c r="P205" s="6">
        <v>9.2799999999999994</v>
      </c>
      <c r="Q205" s="6">
        <v>86294.080000000002</v>
      </c>
    </row>
  </sheetData>
  <pageMargins left="0.7" right="0.7" top="0.75" bottom="0.75" header="0.3" footer="0.3"/>
  <ignoredErrors>
    <ignoredError sqref="A1:Q206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2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725</v>
      </c>
      <c r="D1" t="s">
        <v>1</v>
      </c>
      <c r="E1" t="s">
        <v>2</v>
      </c>
      <c r="H1" t="s">
        <v>3</v>
      </c>
      <c r="I1" s="1">
        <v>44925</v>
      </c>
      <c r="J1" s="1">
        <v>44560</v>
      </c>
      <c r="K1" s="1">
        <v>44195</v>
      </c>
      <c r="L1" s="1">
        <v>43829</v>
      </c>
      <c r="M1" s="1">
        <v>43462</v>
      </c>
      <c r="N1" s="1">
        <v>43098</v>
      </c>
    </row>
    <row r="2" spans="1:14" ht="15.5" x14ac:dyDescent="0.35">
      <c r="C2" t="s">
        <v>726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21">
        <f t="shared" ref="I2:N2" ca="1" si="0">IFERROR(_xlfn.STOCKHISTORY("XIDX:" &amp; $C$1, I1, , 0, 0, 1), "Libur")</f>
        <v>50</v>
      </c>
      <c r="J2" s="2" vm="119">
        <f t="shared" ca="1" si="0"/>
        <v>53</v>
      </c>
      <c r="K2" s="2" vm="177">
        <f t="shared" ca="1" si="0"/>
        <v>110</v>
      </c>
      <c r="L2" s="2" vm="178">
        <f t="shared" ca="1" si="0"/>
        <v>258</v>
      </c>
      <c r="M2" s="2" vm="179">
        <f t="shared" ca="1" si="0"/>
        <v>372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4207088720</v>
      </c>
      <c r="E4" s="2">
        <f>IFERROR(INDEX(E51:E500,MATCH($C$4,$C$51:$C$500,0)),"")</f>
        <v>-38188145349</v>
      </c>
      <c r="H4" s="2">
        <f>IFERROR(SUM(D4:G4)*(4/MAX(1,COUNT(D4:G4))),"")</f>
        <v>-67962113258</v>
      </c>
      <c r="I4" s="2">
        <f t="shared" ref="I4:N4" si="1">IFERROR(INDEX(I51:I500,MATCH($C$4,$C$51:$C$500,0)),"")</f>
        <v>189451456077</v>
      </c>
      <c r="J4" s="2">
        <f t="shared" si="1"/>
        <v>389704532869</v>
      </c>
      <c r="K4" s="2">
        <f t="shared" si="1"/>
        <v>559954787358</v>
      </c>
      <c r="L4" s="2">
        <f t="shared" si="1"/>
        <v>1271856134204</v>
      </c>
      <c r="M4" s="2">
        <f t="shared" si="1"/>
        <v>864983016390</v>
      </c>
      <c r="N4" s="2">
        <f t="shared" si="1"/>
        <v>497504080854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-90745352041</v>
      </c>
      <c r="E5" s="2">
        <f>IFERROR(INDEX(E51:E500,MATCH($C$5,$C$51:$C$500,0)),"")</f>
        <v>-133146941356</v>
      </c>
      <c r="H5" s="2">
        <f>IFERROR(SUM(D5:G5)*(4/MAX(1,COUNT(D5:G5))),"")</f>
        <v>-447784586794</v>
      </c>
      <c r="I5" s="2">
        <f t="shared" ref="I5:N5" si="2">IFERROR(INDEX(I51:I500,MATCH($C$5,$C$51:$C$500,0)),"")</f>
        <v>-199411859834</v>
      </c>
      <c r="J5" s="2">
        <f t="shared" si="2"/>
        <v>-230533651354</v>
      </c>
      <c r="K5" s="2">
        <f t="shared" si="2"/>
        <v>-221509520672</v>
      </c>
      <c r="L5" s="2">
        <f t="shared" si="2"/>
        <v>93339046840</v>
      </c>
      <c r="M5" s="2">
        <f t="shared" si="2"/>
        <v>87547678135</v>
      </c>
      <c r="N5" s="2">
        <f t="shared" si="2"/>
        <v>45444198307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-69880678194</v>
      </c>
      <c r="E6" s="2">
        <f>IFERROR(INDEX(E51:E500,MATCH($C$6,$C$51:$C$500,0)),"")</f>
        <v>22517085436</v>
      </c>
      <c r="H6" s="2">
        <f>IFERROR(INDEX(D6:G6,COUNT(D6:G6)),"")</f>
        <v>22517085436</v>
      </c>
      <c r="I6" s="2">
        <f t="shared" ref="I6:N6" si="3">IFERROR(INDEX(I51:I500,MATCH($C$6,$C$51:$C$500,0)),"")</f>
        <v>22517085436</v>
      </c>
      <c r="J6" s="2">
        <f t="shared" si="3"/>
        <v>229232967999</v>
      </c>
      <c r="K6" s="2">
        <f t="shared" si="3"/>
        <v>464428230654</v>
      </c>
      <c r="L6" s="2">
        <f t="shared" si="3"/>
        <v>718029120594</v>
      </c>
      <c r="M6" s="2">
        <f t="shared" si="3"/>
        <v>621811697265</v>
      </c>
      <c r="N6" s="2">
        <f t="shared" si="3"/>
        <v>307163086243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3.22</v>
      </c>
      <c r="E7" s="3">
        <f>IFERROR(INDEX(E51:E500,MATCH($C$7,$C$51:$C$500,0))/1000000000,"")</f>
        <v>3.22</v>
      </c>
      <c r="H7" s="3">
        <f>IFERROR(INDEX(D7:G7,COUNT(D7:G7)),"")</f>
        <v>3.22</v>
      </c>
      <c r="I7" s="3">
        <f t="shared" ref="I7:N7" si="4">IFERROR(INDEX(I51:I500,MATCH($C$7,$C$51:$C$500,0))/1000000000,"")</f>
        <v>3.22</v>
      </c>
      <c r="J7" s="3">
        <f t="shared" si="4"/>
        <v>3.22</v>
      </c>
      <c r="K7" s="3">
        <f t="shared" si="4"/>
        <v>3.22</v>
      </c>
      <c r="L7" s="3">
        <f t="shared" si="4"/>
        <v>3.22</v>
      </c>
      <c r="M7" s="3">
        <f t="shared" si="4"/>
        <v>3.22</v>
      </c>
      <c r="N7" s="3">
        <f t="shared" si="4"/>
        <v>2.2000000000000002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-16000000000</v>
      </c>
      <c r="E8" s="2">
        <f>IFERROR(INDEX(E51:E500,MATCH("Free cash flow (Quarter)",$C$51:$C$500,0)),"")</f>
        <v>29000000000</v>
      </c>
      <c r="H8" s="2">
        <f>IFERROR(INDEX(D8:G8,COUNT(D8:G8)),"")</f>
        <v>29000000000</v>
      </c>
      <c r="I8" s="2">
        <f t="shared" ref="I8:N8" si="5">IFERROR(INDEX(I51:I500,MATCH($C$8,$C$51:$C$500,0)),"")</f>
        <v>7000000000</v>
      </c>
      <c r="J8" s="2">
        <f t="shared" si="5"/>
        <v>4000000000</v>
      </c>
      <c r="K8" s="2">
        <f t="shared" si="5"/>
        <v>-13000000000</v>
      </c>
      <c r="L8" s="2">
        <f t="shared" si="5"/>
        <v>-210000000000</v>
      </c>
      <c r="M8" s="2">
        <f t="shared" si="5"/>
        <v>-292000000000</v>
      </c>
      <c r="N8" s="2">
        <f t="shared" si="5"/>
        <v>-295000000000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-4.82</v>
      </c>
      <c r="E9" s="3">
        <f>IFERROR(INDEX(E51:E500,MATCH("Free cash flow per share (Quarter)",$C$51:$C$500,0)),"")</f>
        <v>8.93</v>
      </c>
      <c r="H9" s="3">
        <f>IFERROR(INDEX(D9:G9,COUNT(D9:G9)),"")</f>
        <v>8.93</v>
      </c>
      <c r="I9" s="3">
        <f t="shared" ref="I9:N9" si="6">IFERROR(INDEX(I51:I500,MATCH($C$9,$C$51:$C$500,0)),"")</f>
        <v>2.23</v>
      </c>
      <c r="J9" s="3">
        <f t="shared" si="6"/>
        <v>1.1100000000000001</v>
      </c>
      <c r="K9" s="3">
        <f t="shared" si="6"/>
        <v>-3.95</v>
      </c>
      <c r="L9" s="3">
        <f t="shared" si="6"/>
        <v>-65.13</v>
      </c>
      <c r="M9" s="3">
        <f t="shared" si="6"/>
        <v>-90.52</v>
      </c>
      <c r="N9" s="3">
        <f t="shared" si="6"/>
        <v>-134.03</v>
      </c>
    </row>
    <row r="10" spans="1:14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t="shared" ref="I10:N10" ca="1" si="7">IFERROR(IF(I9=0,"",I2/I9),"")</f>
        <v>22.421524663677129</v>
      </c>
      <c r="J10" s="3">
        <f t="shared" ca="1" si="7"/>
        <v>47.747747747747745</v>
      </c>
      <c r="K10" s="3">
        <f t="shared" ca="1" si="7"/>
        <v>-27.848101265822784</v>
      </c>
      <c r="L10" s="3">
        <f t="shared" ca="1" si="7"/>
        <v>-3.9613081529249197</v>
      </c>
      <c r="M10" s="3">
        <f t="shared" ca="1" si="7"/>
        <v>-4.1095890410958908</v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1581480998</v>
      </c>
      <c r="E11" s="2">
        <f>IFERROR(INDEX(E51:E500,MATCH($C$11,$C$51:$C$500,0)),"")</f>
        <v>2328043445</v>
      </c>
      <c r="H11" s="2">
        <f>IFERROR(INDEX(D11:G11,COUNT(D11:G11)),"")</f>
        <v>2328043445</v>
      </c>
      <c r="I11" s="2">
        <f t="shared" ref="I11:N11" si="8">IFERROR(INDEX(I51:I500,MATCH($C$11,$C$51:$C$500,0)),"")</f>
        <v>2328043445</v>
      </c>
      <c r="J11" s="2">
        <f t="shared" si="8"/>
        <v>3482249454</v>
      </c>
      <c r="K11" s="2">
        <f t="shared" si="8"/>
        <v>9132693014</v>
      </c>
      <c r="L11" s="2">
        <f t="shared" si="8"/>
        <v>11341869668</v>
      </c>
      <c r="M11" s="2">
        <f t="shared" si="8"/>
        <v>85498752871</v>
      </c>
      <c r="N11" s="2">
        <f t="shared" si="8"/>
        <v>30577929249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260000000000</v>
      </c>
      <c r="E12" s="2">
        <f>IFERROR(INDEX(E51:E500,MATCH("Net Debt (Quarter)",$C$51:$C$500,0)),"")</f>
        <v>261000000000</v>
      </c>
      <c r="H12" s="2">
        <f>IFERROR(INDEX(D12:G12,COUNT(D12:G12)),"")</f>
        <v>261000000000</v>
      </c>
      <c r="I12" s="2">
        <f t="shared" ref="I12:N12" si="9">IFERROR(INDEX(I51:I500,MATCH($C$12,$C$51:$C$500,0)),"")</f>
        <v>261000000000</v>
      </c>
      <c r="J12" s="2">
        <f t="shared" si="9"/>
        <v>288000000000</v>
      </c>
      <c r="K12" s="2">
        <f t="shared" si="9"/>
        <v>322000000000</v>
      </c>
      <c r="L12" s="2">
        <f t="shared" si="9"/>
        <v>663000000000</v>
      </c>
      <c r="M12" s="2">
        <f t="shared" si="9"/>
        <v>452000000000</v>
      </c>
      <c r="N12" s="2">
        <f t="shared" si="9"/>
        <v>351000000000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262000000000</v>
      </c>
      <c r="E13" s="2">
        <f>IFERROR(INDEX(E51:E500,MATCH("Total Debt (Quarter)",$C$51:$C$500,0)),"")</f>
        <v>263000000000</v>
      </c>
      <c r="H13" s="2">
        <f>IFERROR(INDEX(D13:G13,COUNT(D13:G13)),"")</f>
        <v>263000000000</v>
      </c>
      <c r="I13" s="2">
        <f t="shared" ref="I13:N13" si="10">IFERROR(INDEX(I51:I500,MATCH($C$13,$C$51:$C$500,0)),"")</f>
        <v>263000000000</v>
      </c>
      <c r="J13" s="2">
        <f t="shared" si="10"/>
        <v>292000000000</v>
      </c>
      <c r="K13" s="2">
        <f t="shared" si="10"/>
        <v>332000000000</v>
      </c>
      <c r="L13" s="2">
        <f t="shared" si="10"/>
        <v>675000000000</v>
      </c>
      <c r="M13" s="2">
        <f t="shared" si="10"/>
        <v>537000000000</v>
      </c>
      <c r="N13" s="2">
        <f t="shared" si="10"/>
        <v>382000000000</v>
      </c>
    </row>
    <row r="14" spans="1:14" ht="15.5" x14ac:dyDescent="0.35">
      <c r="C14" t="s">
        <v>27</v>
      </c>
      <c r="D14" s="2">
        <f>IFERROR(INDEX(D51:D500,MATCH($C$14,$C$51:$C$500,0)),"")</f>
        <v>-25332629023</v>
      </c>
      <c r="E14" s="2">
        <f>IFERROR(INDEX(E51:E500,MATCH($C$14,$C$51:$C$500,0)),"")</f>
        <v>14899116157</v>
      </c>
      <c r="H14" s="2">
        <f>IFERROR(SUM(D14:G14)*(4/MAX(1,COUNT(D14:G14))),"")</f>
        <v>-20867025732</v>
      </c>
      <c r="I14" s="2">
        <f t="shared" ref="I14:N14" si="11">IFERROR(INDEX(I51:I500,MATCH($C$14,$C$51:$C$500,0)),"")</f>
        <v>-20767534395</v>
      </c>
      <c r="J14" s="2">
        <f t="shared" si="11"/>
        <v>-43506409446</v>
      </c>
      <c r="K14" s="2">
        <f t="shared" si="11"/>
        <v>-35043968400</v>
      </c>
      <c r="L14" s="2">
        <f t="shared" si="11"/>
        <v>-79798884137</v>
      </c>
      <c r="M14" s="2">
        <f t="shared" si="11"/>
        <v>-67760786335</v>
      </c>
      <c r="N14" s="2">
        <f t="shared" si="11"/>
        <v>-48925701005</v>
      </c>
    </row>
    <row r="15" spans="1:14" ht="15.5" x14ac:dyDescent="0.35">
      <c r="C15" t="s">
        <v>28</v>
      </c>
      <c r="D15" s="2">
        <f>IFERROR(INDEX(D51:D500,MATCH($C$15,$C$51:$C$500,0)),"")</f>
        <v>29905615032</v>
      </c>
      <c r="E15" s="2">
        <f>IFERROR(INDEX(E51:E500,MATCH($C$15,$C$51:$C$500,0)),"")</f>
        <v>29717704281</v>
      </c>
      <c r="H15" s="2">
        <f>IFERROR(SUM(D15:G15)*(4/MAX(1,COUNT(D15:G15))),"")</f>
        <v>119246638626</v>
      </c>
      <c r="I15" s="2">
        <f t="shared" ref="I15:N15" si="12">IFERROR(INDEX(I51:I500,MATCH($C$15,$C$51:$C$500,0)),"")</f>
        <v>39850540222</v>
      </c>
      <c r="J15" s="2">
        <f t="shared" si="12"/>
        <v>23465389749</v>
      </c>
      <c r="K15" s="2">
        <f t="shared" si="12"/>
        <v>33721913194</v>
      </c>
      <c r="L15" s="2">
        <f t="shared" si="12"/>
        <v>-30099474795</v>
      </c>
      <c r="M15" s="2">
        <f t="shared" si="12"/>
        <v>-20117493837</v>
      </c>
      <c r="N15" s="2">
        <f t="shared" si="12"/>
        <v>-10908919464</v>
      </c>
    </row>
    <row r="16" spans="1:14" ht="15.5" x14ac:dyDescent="0.35">
      <c r="C16" t="s">
        <v>29</v>
      </c>
      <c r="D16" s="2">
        <f>IFERROR(INDEX(D51:D500,MATCH($C$16,$C$51:$C$500,0)),"")</f>
        <v>-123077308058</v>
      </c>
      <c r="E16" s="2">
        <f>IFERROR(INDEX(E51:E500,MATCH($C$16,$C$51:$C$500,0)),"")</f>
        <v>-178469498967</v>
      </c>
      <c r="H16" s="2">
        <f>IFERROR(SUM(D16:G16)*(4/MAX(1,COUNT(D16:G16))),"")</f>
        <v>-603093614050</v>
      </c>
      <c r="I16" s="2">
        <f t="shared" ref="I16:N16" si="13">IFERROR(INDEX(I51:I500,MATCH($C$16,$C$51:$C$500,0)),"")</f>
        <v>-251987695407</v>
      </c>
      <c r="J16" s="2">
        <f t="shared" si="13"/>
        <v>-256648733017</v>
      </c>
      <c r="K16" s="2">
        <f t="shared" si="13"/>
        <v>-268053413991</v>
      </c>
      <c r="L16" s="2">
        <f t="shared" si="13"/>
        <v>119325795720</v>
      </c>
      <c r="M16" s="2">
        <f t="shared" si="13"/>
        <v>89310721715</v>
      </c>
      <c r="N16" s="2">
        <f t="shared" si="13"/>
        <v>41013799483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35</v>
      </c>
      <c r="J18" t="s">
        <v>36</v>
      </c>
      <c r="K18" t="s">
        <v>37</v>
      </c>
      <c r="L18" t="s">
        <v>38</v>
      </c>
      <c r="M18" t="s">
        <v>39</v>
      </c>
      <c r="N18" t="s">
        <v>40</v>
      </c>
    </row>
    <row r="19" spans="1:14" ht="15.5" x14ac:dyDescent="0.35">
      <c r="A19" t="s">
        <v>41</v>
      </c>
      <c r="C19" t="s">
        <v>42</v>
      </c>
    </row>
    <row r="20" spans="1:14" ht="15.5" x14ac:dyDescent="0.35">
      <c r="A20" t="s">
        <v>43</v>
      </c>
      <c r="C20" t="s">
        <v>44</v>
      </c>
      <c r="D20" s="2" t="str">
        <f ca="1">IFERROR(D21*D2,"")</f>
        <v/>
      </c>
      <c r="E20" s="2" t="str">
        <f ca="1">IFERROR(E21*E2,"")</f>
        <v/>
      </c>
      <c r="H20" s="2" t="str">
        <f t="shared" ref="H20:N20" ca="1" si="14">IFERROR(H21*H2,"")</f>
        <v/>
      </c>
      <c r="I20" s="2">
        <f t="shared" ca="1" si="14"/>
        <v>161000000000</v>
      </c>
      <c r="J20" s="2">
        <f t="shared" ca="1" si="14"/>
        <v>170660000000</v>
      </c>
      <c r="K20" s="2">
        <f t="shared" ca="1" si="14"/>
        <v>354200000000</v>
      </c>
      <c r="L20" s="2">
        <f t="shared" ca="1" si="14"/>
        <v>830760000000</v>
      </c>
      <c r="M20" s="2">
        <f t="shared" ca="1" si="14"/>
        <v>1197840000000</v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3220000000</v>
      </c>
      <c r="E21" s="2">
        <f>IFERROR(INDEX(E51:E500,MATCH($C$7,$C$51:$C$500,0)),"")</f>
        <v>3220000000</v>
      </c>
      <c r="H21" s="2">
        <f>IFERROR(INDEX(D21:G21,COUNT(D21:G21)),"")</f>
        <v>3220000000</v>
      </c>
      <c r="I21" s="2">
        <f t="shared" ref="I21:N21" si="15">IFERROR(INDEX(I51:I500,MATCH($C$7,$C$51:$C$500,0)),"")</f>
        <v>3220000000</v>
      </c>
      <c r="J21" s="2">
        <f t="shared" si="15"/>
        <v>3220000000</v>
      </c>
      <c r="K21" s="2">
        <f t="shared" si="15"/>
        <v>3220000000</v>
      </c>
      <c r="L21" s="2">
        <f t="shared" si="15"/>
        <v>3220000000</v>
      </c>
      <c r="M21" s="2">
        <f t="shared" si="15"/>
        <v>3220000000</v>
      </c>
      <c r="N21" s="2">
        <f t="shared" si="15"/>
        <v>2200000000</v>
      </c>
    </row>
    <row r="23" spans="1:14" ht="15.5" x14ac:dyDescent="0.35">
      <c r="B23" t="s">
        <v>45</v>
      </c>
      <c r="C23" t="s">
        <v>46</v>
      </c>
      <c r="D23" s="3">
        <f>IFERROR(D5/D6*100,"")</f>
        <v>129.85757205886915</v>
      </c>
      <c r="E23" s="3">
        <f>IFERROR(E5/E6*100,"")</f>
        <v>-591.31516702923966</v>
      </c>
      <c r="H23" s="3">
        <f t="shared" ref="H23:N23" si="16">IFERROR(H5/H6*100,"")</f>
        <v>-1988.643637147143</v>
      </c>
      <c r="I23" s="3">
        <f t="shared" si="16"/>
        <v>-885.60244797571852</v>
      </c>
      <c r="J23" s="3">
        <f t="shared" si="16"/>
        <v>-100.56740675931295</v>
      </c>
      <c r="K23" s="3">
        <f t="shared" si="16"/>
        <v>-47.695102504874441</v>
      </c>
      <c r="L23" s="3">
        <f t="shared" si="16"/>
        <v>12.999340021583514</v>
      </c>
      <c r="M23" s="3">
        <f t="shared" si="16"/>
        <v>14.079451789034044</v>
      </c>
      <c r="N23" s="3">
        <f t="shared" si="16"/>
        <v>14.794811076695789</v>
      </c>
    </row>
    <row r="24" spans="1:14" ht="15.5" x14ac:dyDescent="0.35">
      <c r="C24" t="s">
        <v>47</v>
      </c>
      <c r="D24" s="4" t="str">
        <f>IFERROR(_xlfn.RRI(5,I23,D23),"")</f>
        <v/>
      </c>
      <c r="E24" s="4">
        <f>IFERROR(_xlfn.RRI(5,J23,E23),"")</f>
        <v>0.4251886447265163</v>
      </c>
      <c r="H24" s="4" t="str">
        <f t="shared" ref="H24:N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N25" si="18">IFERROR(INDEX(I51:I500,MATCH($C$25,$C$51:$C$500,0)),"")</f>
        <v>-63.51</v>
      </c>
      <c r="J25" s="3">
        <f t="shared" si="18"/>
        <v>-71.22</v>
      </c>
      <c r="K25" s="3">
        <f t="shared" si="18"/>
        <v>-72.92</v>
      </c>
      <c r="L25" s="3">
        <f t="shared" si="18"/>
        <v>26.81</v>
      </c>
      <c r="M25" s="3">
        <f t="shared" si="18"/>
        <v>20.77</v>
      </c>
      <c r="N25" s="3">
        <f t="shared" si="18"/>
        <v>13.96</v>
      </c>
    </row>
    <row r="26" spans="1:14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51</v>
      </c>
      <c r="D27" s="3">
        <f>IFERROR(D4/D21,"")</f>
        <v>1.3065492919254658</v>
      </c>
      <c r="E27" s="3">
        <f>IFERROR(E4/E21,"")</f>
        <v>-11.859672468633541</v>
      </c>
      <c r="H27" s="3">
        <f t="shared" ref="H27:N27" si="20">IFERROR(H4/H21,"")</f>
        <v>-21.10624635341615</v>
      </c>
      <c r="I27" s="3">
        <f t="shared" si="20"/>
        <v>58.835855924534158</v>
      </c>
      <c r="J27" s="3">
        <f t="shared" si="20"/>
        <v>121.02625244378882</v>
      </c>
      <c r="K27" s="3">
        <f t="shared" si="20"/>
        <v>173.89900228509316</v>
      </c>
      <c r="L27" s="3">
        <f t="shared" si="20"/>
        <v>394.9863770819876</v>
      </c>
      <c r="M27" s="3">
        <f t="shared" si="20"/>
        <v>268.62826595962736</v>
      </c>
      <c r="N27" s="3">
        <f t="shared" si="20"/>
        <v>226.13821856999999</v>
      </c>
    </row>
    <row r="28" spans="1:14" ht="15.5" x14ac:dyDescent="0.35">
      <c r="C28" t="s">
        <v>52</v>
      </c>
      <c r="D28" s="4">
        <f>IFERROR(_xlfn.RRI(5,I27,D27),"")</f>
        <v>-0.53302165182534611</v>
      </c>
      <c r="E28" s="4" t="str">
        <f>IFERROR(_xlfn.RRI(5,J27,E27),"")</f>
        <v/>
      </c>
      <c r="H28" s="4" t="str">
        <f t="shared" ref="H28:N28" si="21">IFERROR(_xlfn.RRI(5,M27,H27),"")</f>
        <v/>
      </c>
      <c r="I28" s="4">
        <f t="shared" si="21"/>
        <v>-0.2360699006864142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53</v>
      </c>
      <c r="H29" s="4" t="str">
        <f t="shared" ref="H29:N29" si="22">IFERROR(((H25-I25)/I25)*100%,"")</f>
        <v/>
      </c>
      <c r="I29" s="4">
        <f t="shared" si="22"/>
        <v>-0.10825610783487785</v>
      </c>
      <c r="J29" s="4">
        <f t="shared" si="22"/>
        <v>-2.3313219967087257E-2</v>
      </c>
      <c r="K29" s="4">
        <f t="shared" si="22"/>
        <v>-3.7198806415516601</v>
      </c>
      <c r="L29" s="4">
        <f t="shared" si="22"/>
        <v>0.29080404429465573</v>
      </c>
      <c r="M29" s="4">
        <f t="shared" si="22"/>
        <v>0.48782234957020043</v>
      </c>
      <c r="N29" s="4" t="str">
        <f t="shared" si="22"/>
        <v/>
      </c>
    </row>
    <row r="30" spans="1:14" ht="15.5" x14ac:dyDescent="0.35">
      <c r="C30" t="s">
        <v>54</v>
      </c>
      <c r="H30" s="4">
        <f t="shared" ref="H30:N30" si="23">IFERROR(((H27-I27)/I27)*100%,"")</f>
        <v>-1.3587310156665027</v>
      </c>
      <c r="I30" s="4">
        <f t="shared" si="23"/>
        <v>-0.51385873117189407</v>
      </c>
      <c r="J30" s="4">
        <f t="shared" si="23"/>
        <v>-0.30404285905346257</v>
      </c>
      <c r="K30" s="4">
        <f t="shared" si="23"/>
        <v>-0.55973417723974606</v>
      </c>
      <c r="L30" s="4">
        <f t="shared" si="23"/>
        <v>0.47038278221008523</v>
      </c>
      <c r="M30" s="4">
        <f t="shared" si="23"/>
        <v>0.18789414570573693</v>
      </c>
      <c r="N30" s="4" t="str">
        <f t="shared" si="23"/>
        <v/>
      </c>
    </row>
    <row r="32" spans="1:14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-21.52</v>
      </c>
      <c r="E32" s="3">
        <f>IFERROR(INDEX(E51:E500,MATCH($A$32,$C$51:$C$500,0)),"")</f>
        <v>6.65</v>
      </c>
      <c r="H32" s="3">
        <f>IFERROR(INDEX(D32:G32,COUNT(D32:G32)),"")</f>
        <v>6.65</v>
      </c>
      <c r="I32" s="3">
        <f t="shared" ref="I32:N32" si="24">IFERROR(INDEX(I51:I500,MATCH($C$32,$C$51:$C$500,0)),"")</f>
        <v>6.65</v>
      </c>
      <c r="J32" s="3">
        <f t="shared" si="24"/>
        <v>68.55</v>
      </c>
      <c r="K32" s="3">
        <f t="shared" si="24"/>
        <v>140.31</v>
      </c>
      <c r="L32" s="3">
        <f t="shared" si="24"/>
        <v>218.74</v>
      </c>
      <c r="M32" s="3">
        <f t="shared" si="24"/>
        <v>189.76</v>
      </c>
      <c r="N32" s="3">
        <f t="shared" si="24"/>
        <v>136</v>
      </c>
    </row>
    <row r="33" spans="1:14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-2.3199999999999998</v>
      </c>
      <c r="E33" s="3">
        <f>IFERROR(INDEX(E51:E500,MATCH($A$33,$C$51:$C$500,0)),"")</f>
        <v>7.52</v>
      </c>
      <c r="H33" s="3">
        <f>IFERROR(INDEX(D33:G33,COUNT(D33:G33)),"")</f>
        <v>7.52</v>
      </c>
      <c r="I33" s="3">
        <f t="shared" ref="I33:N33" si="25">IFERROR(INDEX(I51:I500,MATCH($C$33,$C$51:$C$500,0)),"")</f>
        <v>7.52</v>
      </c>
      <c r="J33" s="3">
        <f t="shared" si="25"/>
        <v>0.77</v>
      </c>
      <c r="K33" s="3">
        <f t="shared" si="25"/>
        <v>0.78</v>
      </c>
      <c r="L33" s="3">
        <f t="shared" si="25"/>
        <v>1.18</v>
      </c>
      <c r="M33" s="3">
        <f t="shared" si="25"/>
        <v>1.96</v>
      </c>
      <c r="N33" s="3">
        <f t="shared" si="25"/>
        <v>0</v>
      </c>
    </row>
    <row r="34" spans="1:14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-1.76</v>
      </c>
      <c r="E34" s="3">
        <f>IFERROR(INDEX(E51:E500,MATCH($A$34,$C$51:$C$500,0)),"")</f>
        <v>-1.1299999999999999</v>
      </c>
      <c r="H34" s="3">
        <f>IFERROR(INDEX(D34:G34,COUNT(D34:G34)),"")</f>
        <v>-1.1299999999999999</v>
      </c>
      <c r="I34" s="3">
        <f t="shared" ref="I34:N34" si="26">IFERROR(INDEX(I51:I500,MATCH($C$34,$C$51:$C$500,0)),"")</f>
        <v>-0.79</v>
      </c>
      <c r="J34" s="3">
        <f t="shared" si="26"/>
        <v>-0.74</v>
      </c>
      <c r="K34" s="3">
        <f t="shared" si="26"/>
        <v>-1.51</v>
      </c>
      <c r="L34" s="3">
        <f t="shared" si="26"/>
        <v>9.6199999999999992</v>
      </c>
      <c r="M34" s="3">
        <f t="shared" si="26"/>
        <v>17.91</v>
      </c>
      <c r="N34" s="3">
        <f t="shared" si="26"/>
        <v>0</v>
      </c>
    </row>
    <row r="35" spans="1:14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38.29</v>
      </c>
      <c r="E35" s="3">
        <f>IFERROR(INDEX(E51:E500,MATCH($A$35,$C$51:$C$500,0)),"")</f>
        <v>-4.22</v>
      </c>
      <c r="H35" s="3">
        <f>IFERROR(INDEX(D35:G35,COUNT(D35:G35)),"")</f>
        <v>-4.22</v>
      </c>
      <c r="I35" s="3">
        <f t="shared" ref="I35:N35" si="27">IFERROR(INDEX(I51:I500,MATCH($C$35,$C$51:$C$500,0)),"")</f>
        <v>0.85</v>
      </c>
      <c r="J35" s="3">
        <f t="shared" si="27"/>
        <v>0.44</v>
      </c>
      <c r="K35" s="3">
        <f t="shared" si="27"/>
        <v>0.63</v>
      </c>
      <c r="L35" s="3">
        <f t="shared" si="27"/>
        <v>0.65</v>
      </c>
      <c r="M35" s="3">
        <f t="shared" si="27"/>
        <v>1.39</v>
      </c>
      <c r="N35" s="3">
        <f t="shared" si="27"/>
        <v>0</v>
      </c>
    </row>
    <row r="36" spans="1:14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727</v>
      </c>
      <c r="E50" t="s">
        <v>728</v>
      </c>
      <c r="F50" t="s">
        <v>729</v>
      </c>
      <c r="G50" t="s">
        <v>730</v>
      </c>
      <c r="I50" t="s">
        <v>35</v>
      </c>
      <c r="J50" t="s">
        <v>36</v>
      </c>
      <c r="K50" t="s">
        <v>37</v>
      </c>
      <c r="L50" t="s">
        <v>38</v>
      </c>
      <c r="M50" t="s">
        <v>39</v>
      </c>
      <c r="N50" t="s">
        <v>40</v>
      </c>
    </row>
    <row r="51" spans="2:14" ht="15.5" x14ac:dyDescent="0.35">
      <c r="B51" t="s">
        <v>75</v>
      </c>
      <c r="C51" t="s">
        <v>6</v>
      </c>
      <c r="D51" s="5">
        <v>4207088720</v>
      </c>
      <c r="E51" s="5">
        <v>-38188145349</v>
      </c>
      <c r="F51" s="5">
        <v>53719026021</v>
      </c>
      <c r="G51" s="5">
        <v>53426961307</v>
      </c>
      <c r="I51" s="5">
        <v>189451456077</v>
      </c>
      <c r="J51" s="5">
        <v>389704532869</v>
      </c>
      <c r="K51" s="5">
        <v>559954787358</v>
      </c>
      <c r="L51" s="5">
        <v>1271856134204</v>
      </c>
      <c r="M51" s="5">
        <v>864983016390</v>
      </c>
      <c r="N51" s="5">
        <v>497504080854</v>
      </c>
    </row>
    <row r="52" spans="2:14" ht="15.5" x14ac:dyDescent="0.35">
      <c r="C52" t="s">
        <v>211</v>
      </c>
      <c r="D52" s="5">
        <v>-3681007776</v>
      </c>
      <c r="E52" s="5">
        <v>27581010650</v>
      </c>
      <c r="F52" s="5">
        <v>-43887574599</v>
      </c>
      <c r="G52" s="5">
        <v>-46845549914</v>
      </c>
      <c r="I52" s="5">
        <v>-171948153888</v>
      </c>
      <c r="J52" s="5">
        <v>-334546979396</v>
      </c>
      <c r="K52" s="5">
        <v>-510016819721</v>
      </c>
      <c r="L52" s="5">
        <v>-1037323611689</v>
      </c>
      <c r="M52" s="5">
        <v>-671297137735</v>
      </c>
      <c r="N52" s="5">
        <v>-390094229166</v>
      </c>
    </row>
    <row r="53" spans="2:14" ht="15.5" x14ac:dyDescent="0.35">
      <c r="C53" t="s">
        <v>212</v>
      </c>
      <c r="D53" s="5">
        <v>526080944</v>
      </c>
      <c r="E53" s="5">
        <v>-10607134699</v>
      </c>
      <c r="F53" s="5">
        <v>9831451422</v>
      </c>
      <c r="G53" s="5">
        <v>6581411393</v>
      </c>
      <c r="I53" s="5">
        <v>17503302189</v>
      </c>
      <c r="J53" s="5">
        <v>55157553473</v>
      </c>
      <c r="K53" s="5">
        <v>49937967637</v>
      </c>
      <c r="L53" s="5">
        <v>234532522515</v>
      </c>
      <c r="M53" s="5">
        <v>193685878655</v>
      </c>
      <c r="N53" s="5">
        <v>107409851688</v>
      </c>
    </row>
    <row r="54" spans="2:14" ht="15.5" x14ac:dyDescent="0.35">
      <c r="C54" t="s">
        <v>82</v>
      </c>
      <c r="D54" s="5">
        <v>-8611773230</v>
      </c>
      <c r="E54" s="5">
        <v>-11570882387</v>
      </c>
      <c r="F54" s="5">
        <v>-13215353048</v>
      </c>
      <c r="G54" s="5">
        <v>-16495843664</v>
      </c>
      <c r="I54" s="5">
        <v>-55139440217</v>
      </c>
      <c r="J54" s="5">
        <v>-49189620128</v>
      </c>
      <c r="K54" s="5">
        <v>-27636281909</v>
      </c>
      <c r="L54" s="5">
        <v>-35009543490</v>
      </c>
      <c r="M54" s="5">
        <v>-31276432276</v>
      </c>
      <c r="N54" s="5">
        <v>-16979127961</v>
      </c>
    </row>
    <row r="55" spans="2:14" ht="15.5" x14ac:dyDescent="0.35">
      <c r="C55" t="s">
        <v>213</v>
      </c>
      <c r="D55" s="5">
        <v>-8611773230</v>
      </c>
      <c r="E55" s="5">
        <v>-11570882387</v>
      </c>
      <c r="F55" s="5">
        <v>-13215353048</v>
      </c>
      <c r="G55" s="5">
        <v>-16495843664</v>
      </c>
      <c r="I55" s="5">
        <v>-55139440217</v>
      </c>
      <c r="J55" s="5">
        <v>-49189620128</v>
      </c>
      <c r="K55" s="5">
        <v>-27636281909</v>
      </c>
      <c r="L55" s="5">
        <v>-35009543490</v>
      </c>
      <c r="M55" s="5">
        <v>-31276432276</v>
      </c>
      <c r="N55" s="5">
        <v>-16979127961</v>
      </c>
    </row>
    <row r="56" spans="2:14" ht="15.5" x14ac:dyDescent="0.35">
      <c r="C56" t="s">
        <v>89</v>
      </c>
      <c r="D56" s="5">
        <v>-8085692286</v>
      </c>
      <c r="E56" s="5">
        <v>-22178017086</v>
      </c>
      <c r="F56" s="5">
        <v>-3383901626</v>
      </c>
      <c r="G56" s="5">
        <v>-9914432271</v>
      </c>
      <c r="I56" s="5">
        <v>-37636138028</v>
      </c>
      <c r="J56" s="5">
        <v>5967933345</v>
      </c>
      <c r="K56" s="5">
        <v>22301685728</v>
      </c>
      <c r="L56" s="5">
        <v>199522979025</v>
      </c>
      <c r="M56" s="5">
        <v>162409446379</v>
      </c>
      <c r="N56" s="5">
        <v>90430723727</v>
      </c>
    </row>
    <row r="57" spans="2:14" ht="15.5" x14ac:dyDescent="0.35">
      <c r="C57" t="s">
        <v>90</v>
      </c>
      <c r="D57" s="5">
        <v>-114991615772</v>
      </c>
      <c r="E57" s="5">
        <v>-156291481881</v>
      </c>
      <c r="F57" s="5">
        <v>-23759055798</v>
      </c>
      <c r="G57" s="5">
        <v>-16849983314</v>
      </c>
      <c r="I57" s="5">
        <v>-214351557379</v>
      </c>
      <c r="J57" s="5">
        <v>-262616666362</v>
      </c>
      <c r="K57" s="5">
        <v>-290355099719</v>
      </c>
      <c r="L57" s="5">
        <v>-80197183305</v>
      </c>
      <c r="M57" s="5">
        <v>-73098724664</v>
      </c>
      <c r="N57" s="5">
        <v>-49416924244</v>
      </c>
    </row>
    <row r="58" spans="2:14" ht="15.5" x14ac:dyDescent="0.35">
      <c r="C58" t="s">
        <v>27</v>
      </c>
      <c r="D58" s="5">
        <v>-25332629023</v>
      </c>
      <c r="E58" s="5">
        <v>14899116157</v>
      </c>
      <c r="F58" s="5">
        <v>-17773336413</v>
      </c>
      <c r="G58" s="5">
        <v>-10209831602</v>
      </c>
      <c r="I58" s="5">
        <v>-20767534395</v>
      </c>
      <c r="J58" s="5">
        <v>-43506409446</v>
      </c>
      <c r="K58" s="5">
        <v>-35043968400</v>
      </c>
      <c r="L58" s="5">
        <v>-79798884137</v>
      </c>
      <c r="M58" s="5">
        <v>-67760786335</v>
      </c>
      <c r="N58" s="5">
        <v>-48925701005</v>
      </c>
    </row>
    <row r="59" spans="2:14" ht="15.5" x14ac:dyDescent="0.35">
      <c r="C59" t="s">
        <v>81</v>
      </c>
      <c r="D59" s="5">
        <v>-89658986749</v>
      </c>
      <c r="E59" s="5">
        <v>-171190598038</v>
      </c>
      <c r="F59" s="5">
        <v>-5985719385</v>
      </c>
      <c r="G59" s="5">
        <v>-6640151712</v>
      </c>
      <c r="I59" s="5">
        <v>-193584022984</v>
      </c>
      <c r="J59" s="5">
        <v>-219110256916</v>
      </c>
      <c r="K59" s="5">
        <v>-255311131319</v>
      </c>
      <c r="L59" s="5">
        <v>-398299168</v>
      </c>
      <c r="M59" s="5">
        <v>-5337938329</v>
      </c>
      <c r="N59" s="5">
        <v>-491223239</v>
      </c>
    </row>
    <row r="60" spans="2:14" ht="15.5" x14ac:dyDescent="0.35">
      <c r="C60" t="s">
        <v>92</v>
      </c>
      <c r="D60" s="5">
        <v>-114991615772</v>
      </c>
      <c r="E60" s="5">
        <v>-156291481881</v>
      </c>
      <c r="F60" s="5">
        <v>-23759055798</v>
      </c>
      <c r="G60" s="5">
        <v>-16849983314</v>
      </c>
      <c r="I60" s="5">
        <v>-214351557379</v>
      </c>
      <c r="J60" s="5">
        <v>-262616666362</v>
      </c>
      <c r="K60" s="5">
        <v>-290355099719</v>
      </c>
      <c r="L60" s="5">
        <v>-80197183305</v>
      </c>
      <c r="M60" s="5">
        <v>-73098724664</v>
      </c>
      <c r="N60" s="5">
        <v>-49416924244</v>
      </c>
    </row>
    <row r="61" spans="2:14" ht="15.5" x14ac:dyDescent="0.35">
      <c r="C61" t="s">
        <v>29</v>
      </c>
      <c r="D61" s="5">
        <v>-123077308058</v>
      </c>
      <c r="E61" s="5">
        <v>-178469498967</v>
      </c>
      <c r="F61" s="5">
        <v>-27142957424</v>
      </c>
      <c r="G61" s="5">
        <v>-26764415585</v>
      </c>
      <c r="I61" s="5">
        <v>-251987695407</v>
      </c>
      <c r="J61" s="5">
        <v>-256648733017</v>
      </c>
      <c r="K61" s="5">
        <v>-268053413991</v>
      </c>
      <c r="L61" s="5">
        <v>119325795720</v>
      </c>
      <c r="M61" s="5">
        <v>89310721715</v>
      </c>
      <c r="N61" s="5">
        <v>41013799483</v>
      </c>
    </row>
    <row r="62" spans="2:14" ht="15.5" x14ac:dyDescent="0.35">
      <c r="C62" t="s">
        <v>28</v>
      </c>
      <c r="D62" s="5">
        <v>29905615032</v>
      </c>
      <c r="E62" s="5">
        <v>29717704281</v>
      </c>
      <c r="F62" s="5">
        <v>5746962158</v>
      </c>
      <c r="G62" s="5">
        <v>-840137071</v>
      </c>
      <c r="I62" s="5">
        <v>39850540222</v>
      </c>
      <c r="J62" s="5">
        <v>23465389749</v>
      </c>
      <c r="K62" s="5">
        <v>33721913194</v>
      </c>
      <c r="L62" s="5">
        <v>-30099474795</v>
      </c>
      <c r="M62" s="5">
        <v>-20117493837</v>
      </c>
      <c r="N62" s="5">
        <v>-10908919464</v>
      </c>
    </row>
    <row r="63" spans="2:14" ht="15.5" x14ac:dyDescent="0.35">
      <c r="C63" t="s">
        <v>407</v>
      </c>
      <c r="K63" s="5">
        <v>-1369556379</v>
      </c>
    </row>
    <row r="64" spans="2:14" ht="15.5" x14ac:dyDescent="0.35">
      <c r="C64" t="s">
        <v>95</v>
      </c>
      <c r="D64" s="5">
        <v>-93171693026</v>
      </c>
      <c r="E64" s="5">
        <v>-148751794686</v>
      </c>
      <c r="F64" s="5">
        <v>-21395995266</v>
      </c>
      <c r="G64" s="5">
        <v>-27604552656</v>
      </c>
      <c r="I64" s="5">
        <v>-212137155185</v>
      </c>
      <c r="J64" s="5">
        <v>-233183343268</v>
      </c>
      <c r="K64" s="5">
        <v>-235701057176</v>
      </c>
      <c r="L64" s="5">
        <v>89226320925</v>
      </c>
      <c r="M64" s="5">
        <v>69193227878</v>
      </c>
      <c r="N64" s="5">
        <v>30104880019</v>
      </c>
    </row>
    <row r="65" spans="2:14" ht="15.5" x14ac:dyDescent="0.35">
      <c r="C65" t="s">
        <v>96</v>
      </c>
      <c r="D65" s="5">
        <v>773929394</v>
      </c>
      <c r="E65" s="5">
        <v>10112958650</v>
      </c>
      <c r="F65" s="5">
        <v>-649376957</v>
      </c>
      <c r="G65" s="5">
        <v>-3370777014</v>
      </c>
      <c r="I65" s="5">
        <v>5421272621</v>
      </c>
      <c r="J65" s="5">
        <v>-1091212556</v>
      </c>
      <c r="K65" s="5">
        <v>13546184515</v>
      </c>
      <c r="L65" s="5">
        <v>6991102404</v>
      </c>
      <c r="M65" s="5">
        <v>20818691964</v>
      </c>
      <c r="N65" s="5">
        <v>14846654246</v>
      </c>
    </row>
    <row r="66" spans="2:14" ht="15.5" x14ac:dyDescent="0.35">
      <c r="C66" t="s">
        <v>97</v>
      </c>
      <c r="D66" s="5">
        <v>-92397763632</v>
      </c>
      <c r="E66" s="5">
        <v>-138638836036</v>
      </c>
      <c r="F66" s="5">
        <v>-22045372223</v>
      </c>
      <c r="G66" s="5">
        <v>-30975329670</v>
      </c>
      <c r="I66" s="5">
        <v>-206715882564</v>
      </c>
      <c r="J66" s="5">
        <v>-234274555824</v>
      </c>
      <c r="K66" s="5">
        <v>-222154872661</v>
      </c>
      <c r="L66" s="5">
        <v>96217423329</v>
      </c>
      <c r="M66" s="5">
        <v>90011919842</v>
      </c>
      <c r="N66" s="5">
        <v>44951534265</v>
      </c>
    </row>
    <row r="67" spans="2:14" ht="15.5" x14ac:dyDescent="0.35">
      <c r="C67" t="s">
        <v>98</v>
      </c>
      <c r="D67" s="5">
        <v>-93171693026</v>
      </c>
      <c r="E67" s="5">
        <v>-148751794685</v>
      </c>
      <c r="F67" s="5">
        <v>-21395995267</v>
      </c>
      <c r="G67" s="5">
        <v>-27604552656</v>
      </c>
      <c r="I67" s="5">
        <v>-212137155185</v>
      </c>
      <c r="J67" s="5">
        <v>-233183343268</v>
      </c>
      <c r="K67" s="5">
        <v>-235701057176</v>
      </c>
      <c r="L67" s="5">
        <v>89226320925</v>
      </c>
      <c r="M67" s="5">
        <v>69193227878</v>
      </c>
      <c r="N67" s="5">
        <v>30104880019</v>
      </c>
    </row>
    <row r="68" spans="2:14" ht="15.5" x14ac:dyDescent="0.35">
      <c r="C68" t="s">
        <v>8</v>
      </c>
      <c r="D68" s="5">
        <v>-90745352041</v>
      </c>
      <c r="E68" s="5">
        <v>-133146941356</v>
      </c>
      <c r="F68" s="5">
        <v>-21719958273</v>
      </c>
      <c r="G68" s="5">
        <v>-30194233471</v>
      </c>
      <c r="I68" s="5">
        <v>-199411859834</v>
      </c>
      <c r="J68" s="5">
        <v>-230533651354</v>
      </c>
      <c r="K68" s="5">
        <v>-221509520672</v>
      </c>
      <c r="L68" s="5">
        <v>93339046840</v>
      </c>
      <c r="M68" s="5">
        <v>87547678135</v>
      </c>
      <c r="N68" s="5">
        <v>45444198307</v>
      </c>
    </row>
    <row r="69" spans="2:14" ht="15.5" x14ac:dyDescent="0.35">
      <c r="C69" t="s">
        <v>99</v>
      </c>
      <c r="D69" s="5">
        <v>-1652411591</v>
      </c>
      <c r="E69" s="5">
        <v>-5491894680</v>
      </c>
      <c r="F69" s="5">
        <v>-325413950</v>
      </c>
      <c r="G69" s="5">
        <v>-781096199</v>
      </c>
      <c r="I69" s="5">
        <v>-7304022730</v>
      </c>
      <c r="J69" s="5">
        <v>-3740904470</v>
      </c>
      <c r="K69" s="5">
        <v>-645351989</v>
      </c>
      <c r="L69" s="5">
        <v>2878376489</v>
      </c>
      <c r="M69" s="5">
        <v>2464241707</v>
      </c>
      <c r="N69" s="5">
        <v>-492664042</v>
      </c>
    </row>
    <row r="70" spans="2:14" ht="15.5" x14ac:dyDescent="0.35">
      <c r="C70" t="s">
        <v>100</v>
      </c>
      <c r="D70" s="5">
        <v>-93171693026</v>
      </c>
      <c r="E70" s="5">
        <v>-148751794685</v>
      </c>
      <c r="F70" s="5">
        <v>-21395995267</v>
      </c>
      <c r="G70" s="5">
        <v>-27604552656</v>
      </c>
      <c r="I70" s="5">
        <v>-212137155185</v>
      </c>
      <c r="J70" s="5">
        <v>-233183343268</v>
      </c>
      <c r="K70" s="5">
        <v>-235701057176</v>
      </c>
      <c r="L70" s="5">
        <v>89226320925</v>
      </c>
      <c r="M70" s="5">
        <v>69193227878</v>
      </c>
      <c r="N70" s="5">
        <v>30104880019</v>
      </c>
    </row>
    <row r="71" spans="2:14" ht="15.5" x14ac:dyDescent="0.35">
      <c r="C71" t="s">
        <v>101</v>
      </c>
      <c r="D71" s="5">
        <v>-92397763632</v>
      </c>
      <c r="E71" s="5">
        <v>-138638836036</v>
      </c>
      <c r="F71" s="5">
        <v>-22045372223</v>
      </c>
      <c r="G71" s="5">
        <v>-30975329670</v>
      </c>
      <c r="I71" s="5">
        <v>-206715882564</v>
      </c>
      <c r="J71" s="5">
        <v>-234274555824</v>
      </c>
      <c r="K71" s="5">
        <v>-222154872661</v>
      </c>
      <c r="L71" s="5">
        <v>96217423329</v>
      </c>
      <c r="M71" s="5">
        <v>90011919842</v>
      </c>
      <c r="N71" s="5">
        <v>44951534265</v>
      </c>
    </row>
    <row r="72" spans="2:14" ht="15.5" x14ac:dyDescent="0.35">
      <c r="C72" t="s">
        <v>102</v>
      </c>
      <c r="D72" s="5">
        <v>-92397763632</v>
      </c>
      <c r="E72" s="5">
        <v>-138638836036</v>
      </c>
      <c r="F72" s="5">
        <v>-22045372223</v>
      </c>
      <c r="G72" s="5">
        <v>-30975329670</v>
      </c>
      <c r="I72" s="5">
        <v>-206715882564</v>
      </c>
      <c r="J72" s="5">
        <v>-234274555824</v>
      </c>
      <c r="K72" s="5">
        <v>-222154872661</v>
      </c>
      <c r="L72" s="5">
        <v>96217423329</v>
      </c>
      <c r="M72" s="5">
        <v>90011919842</v>
      </c>
      <c r="N72" s="5">
        <v>44951534265</v>
      </c>
    </row>
    <row r="74" spans="2:14" ht="15.5" x14ac:dyDescent="0.35">
      <c r="B74" t="s">
        <v>103</v>
      </c>
      <c r="C74" t="s">
        <v>104</v>
      </c>
    </row>
    <row r="75" spans="2:14" ht="15.5" x14ac:dyDescent="0.35">
      <c r="C75" t="s">
        <v>216</v>
      </c>
    </row>
    <row r="76" spans="2:14" ht="15.5" x14ac:dyDescent="0.35">
      <c r="C76" t="s">
        <v>20</v>
      </c>
      <c r="D76" s="5">
        <v>1581480998</v>
      </c>
      <c r="E76" s="5">
        <v>2328043445</v>
      </c>
      <c r="F76" s="5">
        <v>3235450775</v>
      </c>
      <c r="G76" s="5">
        <v>4840620634</v>
      </c>
      <c r="I76" s="5">
        <v>2328043445</v>
      </c>
      <c r="J76" s="5">
        <v>3482249454</v>
      </c>
      <c r="K76" s="5">
        <v>9132693014</v>
      </c>
      <c r="L76" s="5">
        <v>11341869668</v>
      </c>
      <c r="M76" s="5">
        <v>85498752871</v>
      </c>
      <c r="N76" s="5">
        <v>30577929249</v>
      </c>
    </row>
    <row r="77" spans="2:14" ht="15.5" x14ac:dyDescent="0.35">
      <c r="C77" t="s">
        <v>217</v>
      </c>
      <c r="D77" s="5">
        <v>3443404669</v>
      </c>
      <c r="E77" s="5">
        <v>10879255489</v>
      </c>
      <c r="F77" s="5">
        <v>20044005605</v>
      </c>
      <c r="G77" s="5">
        <v>21197543376</v>
      </c>
      <c r="I77" s="5">
        <v>10879255489</v>
      </c>
      <c r="J77" s="5">
        <v>65254298568</v>
      </c>
      <c r="K77" s="5">
        <v>181849120079</v>
      </c>
      <c r="L77" s="5">
        <v>452819331252</v>
      </c>
      <c r="M77" s="5">
        <v>322823218126</v>
      </c>
      <c r="N77" s="5">
        <v>153388160213</v>
      </c>
    </row>
    <row r="78" spans="2:14" ht="15.5" x14ac:dyDescent="0.35">
      <c r="C78" t="s">
        <v>218</v>
      </c>
      <c r="D78" s="5">
        <v>1150000000</v>
      </c>
      <c r="E78" s="5">
        <v>1150000000</v>
      </c>
      <c r="F78" s="5">
        <v>1150000000</v>
      </c>
      <c r="G78" s="5">
        <v>1150000000</v>
      </c>
      <c r="I78" s="5">
        <v>1150000000</v>
      </c>
    </row>
    <row r="79" spans="2:14" ht="15.5" x14ac:dyDescent="0.35">
      <c r="C79" t="s">
        <v>219</v>
      </c>
      <c r="E79" s="5">
        <v>62885703178</v>
      </c>
      <c r="F79" s="5">
        <v>62635446246</v>
      </c>
      <c r="G79" s="5">
        <v>62267141599</v>
      </c>
      <c r="I79" s="5">
        <v>62885703178</v>
      </c>
      <c r="J79" s="5">
        <v>62112876959</v>
      </c>
    </row>
    <row r="80" spans="2:14" ht="15.5" x14ac:dyDescent="0.35">
      <c r="C80" t="s">
        <v>220</v>
      </c>
      <c r="D80" s="5">
        <v>3443404669</v>
      </c>
      <c r="E80" s="5">
        <v>10879255489</v>
      </c>
      <c r="F80" s="5">
        <v>20044005605</v>
      </c>
      <c r="G80" s="5">
        <v>21197543376</v>
      </c>
      <c r="I80" s="5">
        <v>10879255489</v>
      </c>
      <c r="J80" s="5">
        <v>65254298568</v>
      </c>
      <c r="K80" s="5">
        <v>181849120079</v>
      </c>
      <c r="L80" s="5">
        <v>452819331252</v>
      </c>
      <c r="M80" s="5">
        <v>322823218126</v>
      </c>
      <c r="N80" s="5">
        <v>153388160213</v>
      </c>
    </row>
    <row r="81" spans="3:14" ht="15.5" x14ac:dyDescent="0.35">
      <c r="C81" t="s">
        <v>110</v>
      </c>
      <c r="D81" s="5">
        <v>1150000000</v>
      </c>
      <c r="E81" s="5">
        <v>64035703178</v>
      </c>
      <c r="F81" s="5">
        <v>63785446246</v>
      </c>
      <c r="G81" s="5">
        <v>63417141599</v>
      </c>
      <c r="I81" s="5">
        <v>64035703178</v>
      </c>
      <c r="J81" s="5">
        <v>62112876959</v>
      </c>
      <c r="L81" s="5">
        <v>733672444</v>
      </c>
      <c r="M81" s="5">
        <v>842503365</v>
      </c>
      <c r="N81" s="5">
        <v>650790775</v>
      </c>
    </row>
    <row r="82" spans="3:14" ht="15.5" x14ac:dyDescent="0.35">
      <c r="C82" t="s">
        <v>221</v>
      </c>
      <c r="D82" s="5">
        <v>1150000000</v>
      </c>
      <c r="E82" s="5">
        <v>64035703178</v>
      </c>
      <c r="F82" s="5">
        <v>63785446246</v>
      </c>
      <c r="G82" s="5">
        <v>63417141599</v>
      </c>
      <c r="I82" s="5">
        <v>64035703178</v>
      </c>
      <c r="J82" s="5">
        <v>62112876959</v>
      </c>
      <c r="L82" s="5">
        <v>733672444</v>
      </c>
      <c r="M82" s="5">
        <v>842503365</v>
      </c>
      <c r="N82" s="5">
        <v>650790775</v>
      </c>
    </row>
    <row r="83" spans="3:14" ht="15.5" x14ac:dyDescent="0.35">
      <c r="C83" t="s">
        <v>222</v>
      </c>
      <c r="D83" s="5">
        <v>3305802928</v>
      </c>
      <c r="E83" s="5">
        <v>33702141305</v>
      </c>
      <c r="F83" s="5">
        <v>222493186250</v>
      </c>
      <c r="G83" s="5">
        <v>231329249865</v>
      </c>
      <c r="I83" s="5">
        <v>33702141305</v>
      </c>
      <c r="J83" s="5">
        <v>222572822344</v>
      </c>
      <c r="K83" s="5">
        <v>318569333500</v>
      </c>
      <c r="L83" s="5">
        <v>617066027440</v>
      </c>
      <c r="M83" s="5">
        <v>471803953477</v>
      </c>
      <c r="N83" s="5">
        <v>273128270062</v>
      </c>
    </row>
    <row r="84" spans="3:14" ht="15.5" x14ac:dyDescent="0.35">
      <c r="C84" t="s">
        <v>369</v>
      </c>
      <c r="K84" s="5">
        <v>57159845178</v>
      </c>
      <c r="L84" s="5">
        <v>49482756000</v>
      </c>
      <c r="M84" s="5">
        <v>49482756000</v>
      </c>
      <c r="N84" s="5">
        <v>42497000000</v>
      </c>
    </row>
    <row r="85" spans="3:14" ht="15.5" x14ac:dyDescent="0.35">
      <c r="C85" t="s">
        <v>81</v>
      </c>
      <c r="D85" s="5">
        <v>58928219674</v>
      </c>
      <c r="E85" s="5">
        <v>58187829166</v>
      </c>
      <c r="F85" s="5">
        <v>48357061183</v>
      </c>
      <c r="G85" s="5">
        <v>48983234881</v>
      </c>
      <c r="I85" s="5">
        <v>58187829166</v>
      </c>
      <c r="J85" s="5">
        <v>52979137435</v>
      </c>
      <c r="K85" s="5">
        <v>54048390930</v>
      </c>
      <c r="L85" s="5">
        <v>40613946349</v>
      </c>
      <c r="M85" s="5">
        <v>33648917090</v>
      </c>
      <c r="N85" s="5">
        <v>13018073173</v>
      </c>
    </row>
    <row r="86" spans="3:14" ht="15.5" x14ac:dyDescent="0.35">
      <c r="C86" t="s">
        <v>223</v>
      </c>
      <c r="D86" s="5">
        <v>31620419095</v>
      </c>
      <c r="E86" s="5">
        <v>133392871490</v>
      </c>
      <c r="F86" s="5">
        <v>338798167630</v>
      </c>
      <c r="G86" s="5">
        <v>348813318318</v>
      </c>
      <c r="I86" s="5">
        <v>133392871490</v>
      </c>
      <c r="J86" s="5">
        <v>377302397528</v>
      </c>
      <c r="K86" s="5">
        <v>594617548109</v>
      </c>
      <c r="L86" s="5">
        <v>1370511554169</v>
      </c>
      <c r="M86" s="5">
        <v>1092216775330</v>
      </c>
      <c r="N86" s="5">
        <v>635512743746</v>
      </c>
    </row>
    <row r="87" spans="3:14" ht="15.5" x14ac:dyDescent="0.35">
      <c r="C87" t="s">
        <v>224</v>
      </c>
    </row>
    <row r="88" spans="3:14" ht="15.5" x14ac:dyDescent="0.35">
      <c r="C88" t="s">
        <v>114</v>
      </c>
      <c r="D88" s="5">
        <v>133782039331</v>
      </c>
      <c r="E88" s="5">
        <v>104094712077</v>
      </c>
      <c r="F88" s="5">
        <v>75812129470</v>
      </c>
      <c r="G88" s="5">
        <v>70461795945</v>
      </c>
      <c r="I88" s="5">
        <v>104094712077</v>
      </c>
      <c r="J88" s="5">
        <v>65554699802</v>
      </c>
      <c r="K88" s="5">
        <v>40164373339</v>
      </c>
      <c r="L88" s="5">
        <v>125717296</v>
      </c>
      <c r="M88" s="5">
        <v>380329840</v>
      </c>
      <c r="N88" s="5">
        <v>899297579</v>
      </c>
    </row>
    <row r="89" spans="3:14" ht="15.5" x14ac:dyDescent="0.35">
      <c r="C89" t="s">
        <v>113</v>
      </c>
      <c r="D89" s="5">
        <v>2126632003</v>
      </c>
      <c r="E89" s="5">
        <v>2126632000</v>
      </c>
      <c r="F89" s="5">
        <v>2126632000</v>
      </c>
      <c r="G89" s="5">
        <v>2096632000</v>
      </c>
      <c r="I89" s="5">
        <v>2126632000</v>
      </c>
      <c r="J89" s="5">
        <v>1954132000</v>
      </c>
    </row>
    <row r="90" spans="3:14" ht="15.5" x14ac:dyDescent="0.35">
      <c r="C90" t="s">
        <v>111</v>
      </c>
      <c r="D90" s="5">
        <v>229413771072</v>
      </c>
      <c r="E90" s="5">
        <v>238635273300</v>
      </c>
      <c r="F90" s="5">
        <v>239059034660</v>
      </c>
      <c r="G90" s="5">
        <v>252054222646</v>
      </c>
      <c r="I90" s="5">
        <v>238635273300</v>
      </c>
      <c r="J90" s="5">
        <v>273175843981</v>
      </c>
      <c r="K90" s="5">
        <v>292961466602</v>
      </c>
      <c r="L90" s="5">
        <v>475101317491</v>
      </c>
      <c r="M90" s="5">
        <v>419223958450</v>
      </c>
      <c r="N90" s="5">
        <v>391542138072</v>
      </c>
    </row>
    <row r="91" spans="3:14" ht="15.5" x14ac:dyDescent="0.35">
      <c r="C91" t="s">
        <v>228</v>
      </c>
      <c r="D91" s="5">
        <v>366087656645</v>
      </c>
      <c r="E91" s="5">
        <v>346839155658</v>
      </c>
      <c r="F91" s="5">
        <v>318948319763</v>
      </c>
      <c r="G91" s="5">
        <v>327589575613</v>
      </c>
      <c r="I91" s="5">
        <v>346839155658</v>
      </c>
      <c r="J91" s="5">
        <v>343338474698</v>
      </c>
      <c r="K91" s="5">
        <v>334720765637</v>
      </c>
      <c r="L91" s="5">
        <v>497162376351</v>
      </c>
      <c r="M91" s="5">
        <v>441103303042</v>
      </c>
      <c r="N91" s="5">
        <v>414168902302</v>
      </c>
    </row>
    <row r="92" spans="3:14" ht="15.5" x14ac:dyDescent="0.35">
      <c r="C92" t="s">
        <v>115</v>
      </c>
      <c r="D92" s="5">
        <v>397708075740</v>
      </c>
      <c r="E92" s="5">
        <v>480232027148</v>
      </c>
      <c r="F92" s="5">
        <v>657746487393</v>
      </c>
      <c r="G92" s="5">
        <v>676402893931</v>
      </c>
      <c r="I92" s="5">
        <v>480232027148</v>
      </c>
      <c r="J92" s="5">
        <v>720640872226</v>
      </c>
      <c r="K92" s="5">
        <v>929338313746</v>
      </c>
      <c r="L92" s="5">
        <v>1867673930520</v>
      </c>
      <c r="M92" s="5">
        <v>1533320078372</v>
      </c>
      <c r="N92" s="5">
        <v>1049681646048</v>
      </c>
    </row>
    <row r="93" spans="3:14" ht="15.5" x14ac:dyDescent="0.35">
      <c r="C93" t="s">
        <v>116</v>
      </c>
    </row>
    <row r="94" spans="3:14" ht="15.5" x14ac:dyDescent="0.35">
      <c r="C94" t="s">
        <v>117</v>
      </c>
    </row>
    <row r="95" spans="3:14" ht="15.5" x14ac:dyDescent="0.35">
      <c r="C95" t="s">
        <v>229</v>
      </c>
      <c r="D95" s="5">
        <v>282528159067</v>
      </c>
      <c r="E95" s="5">
        <v>270031395397</v>
      </c>
      <c r="F95" s="5">
        <v>295184408775</v>
      </c>
      <c r="G95" s="5">
        <v>301535661122</v>
      </c>
      <c r="I95" s="5">
        <v>270031395397</v>
      </c>
      <c r="J95" s="5">
        <v>291936129718</v>
      </c>
      <c r="K95" s="5">
        <v>422167708885</v>
      </c>
      <c r="L95" s="5">
        <v>779145720624</v>
      </c>
      <c r="M95" s="5">
        <v>533438496043</v>
      </c>
      <c r="N95" s="5">
        <v>403510897352</v>
      </c>
    </row>
    <row r="96" spans="3:14" ht="15.5" x14ac:dyDescent="0.35">
      <c r="C96" t="s">
        <v>236</v>
      </c>
      <c r="D96" s="5">
        <v>83301796260</v>
      </c>
      <c r="E96" s="5">
        <v>83301796260</v>
      </c>
      <c r="F96" s="5">
        <v>78927552634</v>
      </c>
      <c r="G96" s="5">
        <v>74577774940</v>
      </c>
      <c r="I96" s="5">
        <v>83301796260</v>
      </c>
      <c r="J96" s="5">
        <v>80589527698</v>
      </c>
      <c r="K96" s="5">
        <v>273234678436</v>
      </c>
      <c r="L96" s="5">
        <v>541627246566</v>
      </c>
      <c r="M96" s="5">
        <v>389754397855</v>
      </c>
      <c r="N96" s="5">
        <v>301731781962</v>
      </c>
    </row>
    <row r="97" spans="3:14" ht="15.5" x14ac:dyDescent="0.35">
      <c r="C97" t="s">
        <v>230</v>
      </c>
      <c r="D97" s="5">
        <v>20444608690</v>
      </c>
      <c r="E97" s="5">
        <v>23908716836</v>
      </c>
      <c r="F97" s="5">
        <v>25787358936</v>
      </c>
      <c r="G97" s="5">
        <v>33822082495</v>
      </c>
      <c r="I97" s="5">
        <v>23908716836</v>
      </c>
      <c r="J97" s="5">
        <v>31731440082</v>
      </c>
      <c r="K97" s="5">
        <v>28468507629</v>
      </c>
      <c r="L97" s="5">
        <v>176289205372</v>
      </c>
      <c r="M97" s="5">
        <v>89378611271</v>
      </c>
      <c r="N97" s="5">
        <v>60885203672</v>
      </c>
    </row>
    <row r="98" spans="3:14" ht="15.5" x14ac:dyDescent="0.35">
      <c r="C98" t="s">
        <v>233</v>
      </c>
      <c r="D98" s="5">
        <v>21806024667</v>
      </c>
      <c r="E98" s="5">
        <v>21612660339</v>
      </c>
      <c r="F98" s="5">
        <v>26900537582</v>
      </c>
      <c r="G98" s="5">
        <v>25033681225</v>
      </c>
      <c r="I98" s="5">
        <v>21612660339</v>
      </c>
      <c r="J98" s="5">
        <v>20575521221</v>
      </c>
      <c r="K98" s="5">
        <v>13315956217</v>
      </c>
      <c r="L98" s="5">
        <v>22170366876</v>
      </c>
      <c r="M98" s="5">
        <v>14862108912</v>
      </c>
      <c r="N98" s="5">
        <v>13355272598</v>
      </c>
    </row>
    <row r="99" spans="3:14" ht="15.5" x14ac:dyDescent="0.35">
      <c r="C99" t="s">
        <v>120</v>
      </c>
      <c r="D99" s="5">
        <v>9291739612</v>
      </c>
      <c r="E99" s="5">
        <v>14100213062</v>
      </c>
      <c r="F99" s="5">
        <v>31021507595</v>
      </c>
      <c r="G99" s="5">
        <v>17474443875</v>
      </c>
      <c r="I99" s="5">
        <v>14100213062</v>
      </c>
      <c r="J99" s="5">
        <v>14561150803</v>
      </c>
      <c r="K99" s="5">
        <v>6469669645</v>
      </c>
      <c r="L99" s="5">
        <v>3156301376</v>
      </c>
      <c r="M99" s="5">
        <v>6289826920</v>
      </c>
      <c r="N99" s="5">
        <v>3264925596</v>
      </c>
    </row>
    <row r="100" spans="3:14" ht="15.5" x14ac:dyDescent="0.35">
      <c r="C100" t="s">
        <v>324</v>
      </c>
      <c r="K100" s="5">
        <v>21866055205</v>
      </c>
      <c r="L100" s="5">
        <v>7566000000</v>
      </c>
      <c r="M100" s="5">
        <v>7566000000</v>
      </c>
      <c r="N100" s="5">
        <v>7000000000</v>
      </c>
    </row>
    <row r="101" spans="3:14" ht="15.5" x14ac:dyDescent="0.35">
      <c r="C101" t="s">
        <v>121</v>
      </c>
      <c r="D101" s="5">
        <v>146751578956</v>
      </c>
      <c r="E101" s="5">
        <v>125614795384</v>
      </c>
      <c r="F101" s="5">
        <v>130074443194</v>
      </c>
      <c r="G101" s="5">
        <v>124573510694</v>
      </c>
      <c r="I101" s="5">
        <v>125614795384</v>
      </c>
      <c r="J101" s="5">
        <v>105420094612</v>
      </c>
      <c r="K101" s="5">
        <v>56420000000</v>
      </c>
    </row>
    <row r="102" spans="3:14" ht="15.5" x14ac:dyDescent="0.35">
      <c r="C102" t="s">
        <v>285</v>
      </c>
    </row>
    <row r="103" spans="3:14" ht="15.5" x14ac:dyDescent="0.35">
      <c r="C103" t="s">
        <v>370</v>
      </c>
      <c r="D103" s="5">
        <v>176255898886</v>
      </c>
      <c r="E103" s="5">
        <v>176514284386</v>
      </c>
      <c r="F103" s="5">
        <v>184240264887</v>
      </c>
      <c r="G103" s="5">
        <v>172482273623</v>
      </c>
      <c r="I103" s="5">
        <v>176514284386</v>
      </c>
      <c r="J103" s="5">
        <v>180327174675</v>
      </c>
      <c r="K103" s="5">
        <v>30460866878</v>
      </c>
      <c r="L103" s="5">
        <v>38444545161</v>
      </c>
      <c r="M103" s="5">
        <v>58530816078</v>
      </c>
      <c r="N103" s="5">
        <v>55768478475</v>
      </c>
    </row>
    <row r="104" spans="3:14" ht="15.5" x14ac:dyDescent="0.35">
      <c r="C104" t="s">
        <v>731</v>
      </c>
      <c r="E104" s="5">
        <v>314287126</v>
      </c>
      <c r="F104" s="5">
        <v>808998686</v>
      </c>
      <c r="G104" s="5">
        <v>836471688</v>
      </c>
      <c r="I104" s="5">
        <v>314287126</v>
      </c>
      <c r="J104" s="5">
        <v>725878841</v>
      </c>
      <c r="K104" s="5">
        <v>2231555446</v>
      </c>
      <c r="L104" s="5">
        <v>6075965174</v>
      </c>
      <c r="M104" s="5">
        <v>2714881577</v>
      </c>
      <c r="N104" s="5">
        <v>1905478419</v>
      </c>
    </row>
    <row r="105" spans="3:14" ht="15.5" x14ac:dyDescent="0.35">
      <c r="C105" t="s">
        <v>371</v>
      </c>
      <c r="D105" s="5">
        <v>2002371818</v>
      </c>
      <c r="E105" s="5">
        <v>2402381818</v>
      </c>
      <c r="F105" s="5">
        <v>2487306627</v>
      </c>
      <c r="G105" s="5">
        <v>4359088545</v>
      </c>
      <c r="I105" s="5">
        <v>2402381818</v>
      </c>
      <c r="J105" s="5">
        <v>6749905282</v>
      </c>
      <c r="K105" s="5">
        <v>3286754068</v>
      </c>
      <c r="L105" s="5">
        <v>4721674747</v>
      </c>
      <c r="M105" s="5">
        <v>2592963636</v>
      </c>
      <c r="N105" s="5">
        <v>5319863075</v>
      </c>
    </row>
    <row r="106" spans="3:14" ht="15.5" x14ac:dyDescent="0.35">
      <c r="C106" t="s">
        <v>288</v>
      </c>
      <c r="D106" s="5">
        <v>226654578</v>
      </c>
      <c r="E106" s="5">
        <v>556057371</v>
      </c>
      <c r="F106" s="5">
        <v>602454173</v>
      </c>
      <c r="G106" s="5">
        <v>22787743153</v>
      </c>
      <c r="I106" s="5">
        <v>556057371</v>
      </c>
      <c r="J106" s="5">
        <v>23311187582</v>
      </c>
      <c r="K106" s="5">
        <v>22392841753</v>
      </c>
      <c r="L106" s="5">
        <v>28336600434</v>
      </c>
      <c r="M106" s="5">
        <v>25587551085</v>
      </c>
      <c r="N106" s="5">
        <v>17273713524</v>
      </c>
    </row>
    <row r="107" spans="3:14" ht="15.5" x14ac:dyDescent="0.35">
      <c r="C107" t="s">
        <v>237</v>
      </c>
      <c r="D107" s="5">
        <v>185060594866</v>
      </c>
      <c r="E107" s="5">
        <v>187683546315</v>
      </c>
      <c r="F107" s="5">
        <v>201406157143</v>
      </c>
      <c r="G107" s="5">
        <v>191665939115</v>
      </c>
      <c r="I107" s="5">
        <v>187683546315</v>
      </c>
      <c r="J107" s="5">
        <v>199471774509</v>
      </c>
      <c r="K107" s="5">
        <v>42742374207</v>
      </c>
      <c r="L107" s="5">
        <v>370499089302</v>
      </c>
      <c r="M107" s="5">
        <v>378069885064</v>
      </c>
      <c r="N107" s="5">
        <v>339007662453</v>
      </c>
    </row>
    <row r="108" spans="3:14" ht="15.5" x14ac:dyDescent="0.35">
      <c r="C108" t="s">
        <v>238</v>
      </c>
      <c r="D108" s="5">
        <v>185060594866</v>
      </c>
      <c r="E108" s="5">
        <v>187683546315</v>
      </c>
      <c r="F108" s="5">
        <v>201406157143</v>
      </c>
      <c r="G108" s="5">
        <v>191665939115</v>
      </c>
      <c r="I108" s="5">
        <v>187683546315</v>
      </c>
      <c r="J108" s="5">
        <v>199471774509</v>
      </c>
      <c r="K108" s="5">
        <v>42742374207</v>
      </c>
      <c r="L108" s="5">
        <v>370499089302</v>
      </c>
      <c r="M108" s="5">
        <v>378069885064</v>
      </c>
      <c r="N108" s="5">
        <v>339007662453</v>
      </c>
    </row>
    <row r="109" spans="3:14" ht="15.5" x14ac:dyDescent="0.35">
      <c r="C109" t="s">
        <v>240</v>
      </c>
      <c r="G109" s="5">
        <v>347510553</v>
      </c>
      <c r="J109" s="5">
        <v>437376835</v>
      </c>
      <c r="K109" s="5">
        <v>316736171</v>
      </c>
      <c r="L109" s="5">
        <v>2212221410</v>
      </c>
      <c r="M109" s="5">
        <v>1119371111</v>
      </c>
      <c r="N109" s="5">
        <v>517182006</v>
      </c>
    </row>
    <row r="110" spans="3:14" ht="15.5" x14ac:dyDescent="0.35">
      <c r="C110" t="s">
        <v>239</v>
      </c>
    </row>
    <row r="111" spans="3:14" ht="15.5" x14ac:dyDescent="0.35">
      <c r="C111" t="s">
        <v>290</v>
      </c>
      <c r="D111" s="5">
        <v>178258270704</v>
      </c>
      <c r="E111" s="5">
        <v>179230953330</v>
      </c>
      <c r="F111" s="5">
        <v>187536570200</v>
      </c>
      <c r="G111" s="5">
        <v>177677833856</v>
      </c>
      <c r="I111" s="5">
        <v>179230953330</v>
      </c>
      <c r="J111" s="5">
        <v>187802958798</v>
      </c>
      <c r="K111" s="5">
        <v>35979176392</v>
      </c>
      <c r="L111" s="5">
        <v>49242185082</v>
      </c>
      <c r="M111" s="5">
        <v>63838661291</v>
      </c>
      <c r="N111" s="5">
        <v>62993819969</v>
      </c>
    </row>
    <row r="112" spans="3:14" ht="15.5" x14ac:dyDescent="0.35">
      <c r="C112" t="s">
        <v>291</v>
      </c>
    </row>
    <row r="113" spans="2:14" ht="15.5" x14ac:dyDescent="0.35">
      <c r="C113" t="s">
        <v>732</v>
      </c>
      <c r="L113" s="5">
        <v>55604000000</v>
      </c>
      <c r="M113" s="5">
        <v>57924000000</v>
      </c>
    </row>
    <row r="114" spans="2:14" ht="15.5" x14ac:dyDescent="0.35">
      <c r="C114" t="s">
        <v>733</v>
      </c>
      <c r="L114" s="5">
        <v>254339157886</v>
      </c>
      <c r="M114" s="5">
        <v>248630910308</v>
      </c>
      <c r="N114" s="5">
        <v>269799788900</v>
      </c>
    </row>
    <row r="115" spans="2:14" ht="15.5" x14ac:dyDescent="0.35">
      <c r="C115" t="s">
        <v>128</v>
      </c>
      <c r="D115" s="5">
        <v>467588753933</v>
      </c>
      <c r="E115" s="5">
        <v>457714941712</v>
      </c>
      <c r="F115" s="5">
        <v>496590565918</v>
      </c>
      <c r="G115" s="5">
        <v>493201600237</v>
      </c>
      <c r="I115" s="5">
        <v>457714941712</v>
      </c>
      <c r="J115" s="5">
        <v>491407904227</v>
      </c>
      <c r="K115" s="5">
        <v>464910083092</v>
      </c>
      <c r="L115" s="5">
        <v>1149644809926</v>
      </c>
      <c r="M115" s="5">
        <v>911508381107</v>
      </c>
      <c r="N115" s="5">
        <v>742518559805</v>
      </c>
    </row>
    <row r="116" spans="2:14" ht="15.5" x14ac:dyDescent="0.35">
      <c r="C116" t="s">
        <v>129</v>
      </c>
    </row>
    <row r="117" spans="2:14" ht="15.5" x14ac:dyDescent="0.35">
      <c r="C117" t="s">
        <v>130</v>
      </c>
      <c r="D117" s="5">
        <v>322175000000</v>
      </c>
      <c r="E117" s="5">
        <v>322175000000</v>
      </c>
      <c r="F117" s="5">
        <v>322175000000</v>
      </c>
      <c r="G117" s="5">
        <v>322175000000</v>
      </c>
      <c r="I117" s="5">
        <v>322175000000</v>
      </c>
      <c r="J117" s="5">
        <v>322175000000</v>
      </c>
      <c r="K117" s="5">
        <v>322175000000</v>
      </c>
      <c r="L117" s="5">
        <v>322175000000</v>
      </c>
      <c r="M117" s="5">
        <v>322175000000</v>
      </c>
      <c r="N117" s="5">
        <v>220001000000</v>
      </c>
    </row>
    <row r="118" spans="2:14" ht="15.5" x14ac:dyDescent="0.35">
      <c r="C118" t="s">
        <v>131</v>
      </c>
      <c r="D118" s="5">
        <v>123216774018</v>
      </c>
      <c r="E118" s="5">
        <v>123216774018</v>
      </c>
      <c r="F118" s="5">
        <v>123216774018</v>
      </c>
      <c r="G118" s="5">
        <v>123216774018</v>
      </c>
      <c r="I118" s="5">
        <v>123216774018</v>
      </c>
      <c r="J118" s="5">
        <v>123216774018</v>
      </c>
      <c r="K118" s="5">
        <v>123881874018</v>
      </c>
      <c r="L118" s="5">
        <v>133497091180</v>
      </c>
      <c r="M118" s="5">
        <v>133497091180</v>
      </c>
      <c r="N118" s="5">
        <v>11034400000</v>
      </c>
    </row>
    <row r="119" spans="2:14" ht="15.5" x14ac:dyDescent="0.35">
      <c r="C119" t="s">
        <v>132</v>
      </c>
      <c r="D119" s="5">
        <v>-573639751361</v>
      </c>
      <c r="E119" s="5">
        <v>-482154008814</v>
      </c>
      <c r="F119" s="5">
        <v>-339176299473</v>
      </c>
      <c r="G119" s="5">
        <v>-318082514899</v>
      </c>
      <c r="I119" s="5">
        <v>-482154008814</v>
      </c>
      <c r="J119" s="5">
        <v>-277533457246</v>
      </c>
      <c r="K119" s="5">
        <v>-48069059387</v>
      </c>
      <c r="L119" s="5">
        <v>208427809571</v>
      </c>
      <c r="M119" s="5">
        <v>122053791990</v>
      </c>
      <c r="N119" s="5">
        <v>55136957772</v>
      </c>
    </row>
    <row r="120" spans="2:14" ht="15.5" x14ac:dyDescent="0.35">
      <c r="C120" t="s">
        <v>136</v>
      </c>
      <c r="D120" s="5">
        <v>-560920525</v>
      </c>
      <c r="E120" s="5">
        <v>1091491066</v>
      </c>
      <c r="F120" s="5">
        <v>6583385745</v>
      </c>
      <c r="G120" s="5">
        <v>6908799695</v>
      </c>
      <c r="I120" s="5">
        <v>1091491066</v>
      </c>
      <c r="J120" s="5">
        <v>8395513792</v>
      </c>
      <c r="K120" s="5">
        <v>12392025093</v>
      </c>
      <c r="L120" s="5">
        <v>13315273494</v>
      </c>
      <c r="M120" s="5">
        <v>10436897005</v>
      </c>
      <c r="N120" s="5">
        <v>7972655298</v>
      </c>
    </row>
    <row r="121" spans="2:14" ht="15.5" x14ac:dyDescent="0.35">
      <c r="C121" t="s">
        <v>10</v>
      </c>
      <c r="D121" s="5">
        <v>-69880678194</v>
      </c>
      <c r="E121" s="5">
        <v>22517085436</v>
      </c>
      <c r="F121" s="5">
        <v>161155921473</v>
      </c>
      <c r="G121" s="5">
        <v>183201293695</v>
      </c>
      <c r="I121" s="5">
        <v>22517085436</v>
      </c>
      <c r="J121" s="5">
        <v>229232967999</v>
      </c>
      <c r="K121" s="5">
        <v>464428230654</v>
      </c>
      <c r="L121" s="5">
        <v>718029120594</v>
      </c>
      <c r="M121" s="5">
        <v>621811697265</v>
      </c>
      <c r="N121" s="5">
        <v>307163086243</v>
      </c>
    </row>
    <row r="122" spans="2:14" ht="15.5" x14ac:dyDescent="0.35">
      <c r="C122" t="s">
        <v>137</v>
      </c>
      <c r="D122" s="5">
        <v>397708075739</v>
      </c>
      <c r="E122" s="5">
        <v>480232027148</v>
      </c>
      <c r="F122" s="5">
        <v>657746487391</v>
      </c>
      <c r="G122" s="5">
        <v>676402893932</v>
      </c>
      <c r="I122" s="5">
        <v>480232027148</v>
      </c>
      <c r="J122" s="5">
        <v>720640872226</v>
      </c>
      <c r="K122" s="5">
        <v>929338313746</v>
      </c>
      <c r="L122" s="5">
        <v>1867673930520</v>
      </c>
      <c r="M122" s="5">
        <v>1533320078372</v>
      </c>
      <c r="N122" s="5">
        <v>1049681646048</v>
      </c>
    </row>
    <row r="123" spans="2:14" ht="15.5" x14ac:dyDescent="0.35">
      <c r="C123" t="s">
        <v>138</v>
      </c>
      <c r="D123" s="5">
        <v>3221750000</v>
      </c>
      <c r="E123" s="5">
        <v>3221750000</v>
      </c>
      <c r="F123" s="5">
        <v>3221750000</v>
      </c>
      <c r="G123" s="5">
        <v>3221750000</v>
      </c>
      <c r="I123" s="5">
        <v>3221750000</v>
      </c>
      <c r="J123" s="5">
        <v>3221750000</v>
      </c>
      <c r="K123" s="5">
        <v>3221750000</v>
      </c>
      <c r="L123" s="5">
        <v>3221750000</v>
      </c>
      <c r="M123" s="5">
        <v>3221750000</v>
      </c>
      <c r="N123" s="5">
        <v>2200010000</v>
      </c>
    </row>
    <row r="125" spans="2:14" ht="15.5" x14ac:dyDescent="0.35">
      <c r="B125" t="s">
        <v>139</v>
      </c>
      <c r="C125" t="s">
        <v>140</v>
      </c>
      <c r="D125" s="5">
        <v>-15512161991</v>
      </c>
      <c r="E125" s="5">
        <v>6667416195</v>
      </c>
      <c r="F125" s="5">
        <v>-6015161743</v>
      </c>
      <c r="G125" s="5">
        <v>-829264787</v>
      </c>
      <c r="I125" s="5">
        <v>-13054386526</v>
      </c>
      <c r="J125" s="5">
        <v>11378133192</v>
      </c>
      <c r="K125" s="5">
        <v>-9855539361</v>
      </c>
      <c r="L125" s="5">
        <v>-149771934244</v>
      </c>
      <c r="M125" s="5">
        <v>-271900085503</v>
      </c>
      <c r="N125" s="5">
        <v>45116923883</v>
      </c>
    </row>
    <row r="126" spans="2:14" ht="15.5" x14ac:dyDescent="0.35">
      <c r="C126" t="s">
        <v>241</v>
      </c>
      <c r="D126" s="5">
        <v>11642939540</v>
      </c>
      <c r="E126" s="5">
        <v>-29023395232</v>
      </c>
      <c r="F126" s="5">
        <v>54872563791</v>
      </c>
      <c r="G126" s="5">
        <v>88707330689</v>
      </c>
      <c r="I126" s="5">
        <v>243826499156</v>
      </c>
      <c r="J126" s="5">
        <v>454970221784</v>
      </c>
      <c r="K126" s="5">
        <v>570283419594</v>
      </c>
      <c r="L126" s="5">
        <v>1269045634498</v>
      </c>
      <c r="M126" s="5">
        <v>782046260116</v>
      </c>
      <c r="N126" s="5">
        <v>533567274270</v>
      </c>
    </row>
    <row r="127" spans="2:14" ht="15.5" x14ac:dyDescent="0.35">
      <c r="C127" t="s">
        <v>242</v>
      </c>
      <c r="D127" s="5">
        <v>-125301391</v>
      </c>
      <c r="E127" s="5">
        <v>1488519654</v>
      </c>
      <c r="F127" s="5">
        <v>-51682987267</v>
      </c>
      <c r="G127" s="5">
        <v>-33487794349</v>
      </c>
      <c r="I127" s="5">
        <v>-179770877134</v>
      </c>
      <c r="J127" s="5">
        <v>-310392930540</v>
      </c>
      <c r="K127" s="5">
        <v>-392093145190</v>
      </c>
      <c r="L127" s="5">
        <v>-1110743084191</v>
      </c>
      <c r="M127" s="5">
        <v>-822038159883</v>
      </c>
      <c r="N127" s="5">
        <v>-344261279455</v>
      </c>
    </row>
    <row r="128" spans="2:14" ht="15.5" x14ac:dyDescent="0.35">
      <c r="C128" t="s">
        <v>345</v>
      </c>
      <c r="D128" s="5">
        <v>-2624749860</v>
      </c>
      <c r="E128" s="5">
        <v>17932517772</v>
      </c>
      <c r="F128" s="5">
        <v>-9786216538</v>
      </c>
      <c r="G128" s="5">
        <v>-12733222515</v>
      </c>
      <c r="I128" s="5">
        <v>-14648840950</v>
      </c>
      <c r="J128" s="5">
        <v>-35899600679</v>
      </c>
      <c r="K128" s="5">
        <v>-30952856621</v>
      </c>
      <c r="L128" s="5">
        <v>-26690470243</v>
      </c>
      <c r="M128" s="5">
        <v>-23977071923</v>
      </c>
      <c r="N128" s="5">
        <v>-11082732466</v>
      </c>
    </row>
    <row r="129" spans="3:14" ht="15.5" x14ac:dyDescent="0.35">
      <c r="C129" t="s">
        <v>734</v>
      </c>
      <c r="D129" s="5">
        <v>-4699924803</v>
      </c>
      <c r="E129" s="5">
        <v>-7527459282</v>
      </c>
      <c r="F129" s="5">
        <v>3312755293</v>
      </c>
      <c r="G129" s="5">
        <v>-12972461497</v>
      </c>
      <c r="I129" s="5">
        <v>-45482465858</v>
      </c>
      <c r="J129" s="5">
        <v>-55198487951</v>
      </c>
      <c r="K129" s="5">
        <v>-116577759897</v>
      </c>
      <c r="L129" s="5">
        <v>-176850414672</v>
      </c>
      <c r="M129" s="5">
        <v>-127228602741</v>
      </c>
      <c r="N129" s="5">
        <v>-82127811014</v>
      </c>
    </row>
    <row r="130" spans="3:14" ht="15.5" x14ac:dyDescent="0.35">
      <c r="C130" t="s">
        <v>384</v>
      </c>
      <c r="D130" s="5">
        <v>-21623627958</v>
      </c>
      <c r="E130" s="5">
        <v>14899116157</v>
      </c>
      <c r="F130" s="5">
        <v>-17773336413</v>
      </c>
      <c r="G130" s="5">
        <v>-10209831602</v>
      </c>
      <c r="I130" s="5">
        <v>-20767534395</v>
      </c>
      <c r="J130" s="5">
        <v>-38374524428</v>
      </c>
      <c r="K130" s="5">
        <v>-34979538860</v>
      </c>
      <c r="L130" s="5">
        <v>-83436089486</v>
      </c>
      <c r="M130" s="5">
        <v>-64620095591</v>
      </c>
      <c r="N130" s="5">
        <v>-49201780615</v>
      </c>
    </row>
    <row r="131" spans="3:14" ht="15.5" x14ac:dyDescent="0.35">
      <c r="C131" t="s">
        <v>530</v>
      </c>
      <c r="E131" s="5">
        <v>3883740357</v>
      </c>
      <c r="F131" s="5">
        <v>-218579366</v>
      </c>
      <c r="G131" s="5">
        <v>133761183</v>
      </c>
      <c r="I131" s="5">
        <v>3774450674</v>
      </c>
      <c r="J131" s="5">
        <v>-3788906269</v>
      </c>
      <c r="K131" s="5">
        <v>-5625752295</v>
      </c>
      <c r="L131" s="5">
        <v>-21906845500</v>
      </c>
      <c r="M131" s="5">
        <v>-17332802159</v>
      </c>
      <c r="N131" s="5">
        <v>-1981550033</v>
      </c>
    </row>
    <row r="132" spans="3:14" ht="15.5" x14ac:dyDescent="0.35">
      <c r="C132" t="s">
        <v>152</v>
      </c>
      <c r="D132" s="5">
        <v>942636</v>
      </c>
      <c r="E132" s="5">
        <v>1204371</v>
      </c>
      <c r="F132" s="5">
        <v>1027740</v>
      </c>
      <c r="G132" s="5">
        <v>5736719</v>
      </c>
      <c r="I132" s="5">
        <v>14381981</v>
      </c>
      <c r="J132" s="5">
        <v>62361275</v>
      </c>
      <c r="K132" s="5">
        <v>90093908</v>
      </c>
      <c r="L132" s="5">
        <v>809335350</v>
      </c>
      <c r="M132" s="5">
        <v>1250386678</v>
      </c>
      <c r="N132" s="5">
        <v>204803196</v>
      </c>
    </row>
    <row r="133" spans="3:14" ht="15.5" x14ac:dyDescent="0.35">
      <c r="C133" t="s">
        <v>735</v>
      </c>
      <c r="D133" s="5">
        <v>1917559845</v>
      </c>
    </row>
    <row r="134" spans="3:14" ht="15.5" x14ac:dyDescent="0.35">
      <c r="C134" t="s">
        <v>736</v>
      </c>
      <c r="E134" s="5">
        <v>5013172398</v>
      </c>
      <c r="F134" s="5">
        <v>15259611017</v>
      </c>
      <c r="G134" s="5">
        <v>-20272783415</v>
      </c>
    </row>
    <row r="135" spans="3:14" ht="15.5" x14ac:dyDescent="0.35">
      <c r="C135" t="s">
        <v>149</v>
      </c>
      <c r="D135" s="5">
        <v>11317223640</v>
      </c>
      <c r="E135" s="5">
        <v>-13170986337</v>
      </c>
      <c r="F135" s="5">
        <v>2739252643</v>
      </c>
      <c r="G135" s="5">
        <v>-15254844746</v>
      </c>
      <c r="I135" s="5">
        <v>-8420166345</v>
      </c>
      <c r="J135" s="5">
        <v>-18381445561</v>
      </c>
      <c r="K135" s="5">
        <v>14062342515</v>
      </c>
      <c r="L135" s="5">
        <v>133054374132</v>
      </c>
      <c r="M135" s="5">
        <v>346544631864</v>
      </c>
      <c r="N135" s="5">
        <v>316255014170</v>
      </c>
    </row>
    <row r="136" spans="3:14" ht="15.5" x14ac:dyDescent="0.35">
      <c r="C136" t="s">
        <v>150</v>
      </c>
      <c r="D136" s="5">
        <v>3452460743</v>
      </c>
      <c r="E136" s="5">
        <v>9172541090</v>
      </c>
      <c r="F136" s="5">
        <v>332046307</v>
      </c>
      <c r="G136" s="5">
        <v>14115665066</v>
      </c>
      <c r="I136" s="5">
        <v>20242052207</v>
      </c>
      <c r="J136" s="5">
        <v>696848809</v>
      </c>
      <c r="K136" s="5">
        <v>-2863732228</v>
      </c>
      <c r="L136" s="5">
        <v>-55119323091</v>
      </c>
      <c r="M136" s="5">
        <v>-19723722739</v>
      </c>
      <c r="N136" s="5">
        <v>-339975189454</v>
      </c>
    </row>
    <row r="137" spans="3:14" ht="15.5" x14ac:dyDescent="0.35">
      <c r="C137" t="s">
        <v>160</v>
      </c>
      <c r="D137" s="5">
        <v>3474396743</v>
      </c>
      <c r="E137" s="5">
        <v>-12945176600</v>
      </c>
      <c r="F137" s="5">
        <v>1112267509</v>
      </c>
      <c r="G137" s="5">
        <v>10567000000</v>
      </c>
    </row>
    <row r="138" spans="3:14" ht="15.5" x14ac:dyDescent="0.35">
      <c r="C138" t="s">
        <v>158</v>
      </c>
      <c r="D138" s="5">
        <v>-21936000</v>
      </c>
      <c r="E138" s="5">
        <v>22117717690</v>
      </c>
      <c r="F138" s="5">
        <v>-750221202</v>
      </c>
      <c r="G138" s="5">
        <v>3573665066</v>
      </c>
      <c r="I138" s="5">
        <v>20414552207</v>
      </c>
      <c r="J138" s="5">
        <v>-5849019191</v>
      </c>
      <c r="K138" s="5">
        <v>-2863732228</v>
      </c>
      <c r="L138" s="5">
        <v>-60069323091</v>
      </c>
      <c r="M138" s="5">
        <v>-19723722739</v>
      </c>
      <c r="N138" s="5">
        <v>-339205189454</v>
      </c>
    </row>
    <row r="139" spans="3:14" ht="15.5" x14ac:dyDescent="0.35">
      <c r="C139" t="s">
        <v>254</v>
      </c>
      <c r="F139" s="5">
        <v>-30000000</v>
      </c>
      <c r="G139" s="5">
        <v>-25000000</v>
      </c>
      <c r="I139" s="5">
        <v>-172500000</v>
      </c>
      <c r="J139" s="5">
        <v>-1954132000</v>
      </c>
    </row>
    <row r="140" spans="3:14" ht="15.5" x14ac:dyDescent="0.35">
      <c r="C140" t="s">
        <v>494</v>
      </c>
      <c r="J140" s="5">
        <v>3010000000</v>
      </c>
    </row>
    <row r="141" spans="3:14" ht="15.5" x14ac:dyDescent="0.35">
      <c r="C141" t="s">
        <v>153</v>
      </c>
      <c r="J141" s="5">
        <v>5490000000</v>
      </c>
    </row>
    <row r="142" spans="3:14" ht="15.5" x14ac:dyDescent="0.35">
      <c r="C142" t="s">
        <v>737</v>
      </c>
      <c r="L142" s="5">
        <v>4950000000</v>
      </c>
    </row>
    <row r="143" spans="3:14" ht="15.5" x14ac:dyDescent="0.35">
      <c r="C143" t="s">
        <v>253</v>
      </c>
      <c r="N143" s="5">
        <v>-770000000</v>
      </c>
    </row>
    <row r="144" spans="3:14" ht="15.5" x14ac:dyDescent="0.35">
      <c r="C144" t="s">
        <v>161</v>
      </c>
      <c r="D144" s="5">
        <v>11317223640</v>
      </c>
      <c r="E144" s="5">
        <v>-13170986337</v>
      </c>
      <c r="F144" s="5">
        <v>2739252643</v>
      </c>
      <c r="G144" s="5">
        <v>-15254844746</v>
      </c>
      <c r="I144" s="5">
        <v>-8420166345</v>
      </c>
      <c r="J144" s="5">
        <v>-18381445561</v>
      </c>
      <c r="K144" s="5">
        <v>14062342515</v>
      </c>
      <c r="L144" s="5">
        <v>133054374132</v>
      </c>
      <c r="M144" s="5">
        <v>346544631864</v>
      </c>
      <c r="N144" s="5">
        <v>316255014170</v>
      </c>
    </row>
    <row r="145" spans="3:14" ht="15.5" x14ac:dyDescent="0.35">
      <c r="C145" t="s">
        <v>509</v>
      </c>
    </row>
    <row r="146" spans="3:14" ht="15.5" x14ac:dyDescent="0.35">
      <c r="C146" t="s">
        <v>738</v>
      </c>
      <c r="M146" s="5">
        <v>566000000</v>
      </c>
    </row>
    <row r="147" spans="3:14" ht="15.5" x14ac:dyDescent="0.35">
      <c r="C147" t="s">
        <v>739</v>
      </c>
      <c r="N147" s="5">
        <v>-14173721741</v>
      </c>
    </row>
    <row r="148" spans="3:14" ht="15.5" x14ac:dyDescent="0.35">
      <c r="C148" t="s">
        <v>740</v>
      </c>
      <c r="D148" s="5">
        <v>-258385500</v>
      </c>
      <c r="E148" s="5">
        <v>-7725980501</v>
      </c>
      <c r="F148" s="5">
        <v>-16960318089</v>
      </c>
      <c r="G148" s="5">
        <v>5001588157</v>
      </c>
      <c r="I148" s="5">
        <v>-19684710433</v>
      </c>
      <c r="J148" s="5">
        <v>-6320272711</v>
      </c>
      <c r="K148" s="5">
        <v>-10459814484</v>
      </c>
      <c r="L148" s="5">
        <v>-19838076384</v>
      </c>
      <c r="M148" s="5">
        <v>11361299908</v>
      </c>
      <c r="N148" s="5">
        <v>48686366587</v>
      </c>
    </row>
    <row r="149" spans="3:14" ht="15.5" x14ac:dyDescent="0.35">
      <c r="C149" t="s">
        <v>733</v>
      </c>
    </row>
    <row r="150" spans="3:14" ht="15.5" x14ac:dyDescent="0.35">
      <c r="C150" t="s">
        <v>741</v>
      </c>
      <c r="L150" s="5">
        <v>5708247578</v>
      </c>
      <c r="M150" s="5">
        <v>-21168878592</v>
      </c>
      <c r="N150" s="5">
        <v>40815760688</v>
      </c>
    </row>
    <row r="151" spans="3:14" ht="15.5" x14ac:dyDescent="0.35">
      <c r="C151" t="s">
        <v>742</v>
      </c>
      <c r="D151" s="5">
        <v>-643689918</v>
      </c>
      <c r="E151" s="5">
        <v>-284255861</v>
      </c>
      <c r="F151" s="5">
        <v>-483145596</v>
      </c>
      <c r="G151" s="5">
        <v>-795965691</v>
      </c>
      <c r="I151" s="5">
        <v>-2056454295</v>
      </c>
      <c r="J151" s="5">
        <v>-3259049373</v>
      </c>
      <c r="K151" s="5">
        <v>-1989593250</v>
      </c>
      <c r="L151" s="5">
        <v>-1813627236</v>
      </c>
      <c r="M151" s="5">
        <v>-1263060875</v>
      </c>
      <c r="N151" s="5">
        <v>-1369328552</v>
      </c>
    </row>
    <row r="152" spans="3:14" ht="15.5" x14ac:dyDescent="0.35">
      <c r="C152" t="s">
        <v>390</v>
      </c>
      <c r="D152" s="5">
        <v>-400010000</v>
      </c>
      <c r="E152" s="5">
        <v>-8934362291</v>
      </c>
      <c r="F152" s="5">
        <v>-176490191</v>
      </c>
      <c r="G152" s="5">
        <v>-236447391</v>
      </c>
      <c r="I152" s="5">
        <v>-9585970951</v>
      </c>
      <c r="J152" s="5">
        <v>-3594366505</v>
      </c>
      <c r="K152" s="5">
        <v>-990008117</v>
      </c>
      <c r="L152" s="5">
        <v>-2875018537</v>
      </c>
      <c r="M152" s="5">
        <v>-3648279650</v>
      </c>
      <c r="N152" s="5">
        <v>-5287528016</v>
      </c>
    </row>
    <row r="153" spans="3:14" ht="15.5" x14ac:dyDescent="0.35">
      <c r="C153" t="s">
        <v>743</v>
      </c>
    </row>
    <row r="154" spans="3:14" ht="15.5" x14ac:dyDescent="0.35">
      <c r="C154" t="s">
        <v>369</v>
      </c>
    </row>
    <row r="155" spans="3:14" ht="15.5" x14ac:dyDescent="0.35">
      <c r="C155" t="s">
        <v>744</v>
      </c>
      <c r="K155" s="5">
        <v>15920000000</v>
      </c>
      <c r="M155" s="5">
        <v>-6985756000</v>
      </c>
      <c r="N155" s="5">
        <v>-34097000000</v>
      </c>
    </row>
    <row r="156" spans="3:14" ht="15.5" x14ac:dyDescent="0.35">
      <c r="C156" t="s">
        <v>324</v>
      </c>
    </row>
    <row r="157" spans="3:14" ht="15.5" x14ac:dyDescent="0.35">
      <c r="C157" t="s">
        <v>745</v>
      </c>
      <c r="M157" s="5">
        <v>566000000</v>
      </c>
      <c r="N157" s="5">
        <v>-14173721741</v>
      </c>
    </row>
    <row r="158" spans="3:14" ht="15.5" x14ac:dyDescent="0.35">
      <c r="C158" t="s">
        <v>746</v>
      </c>
      <c r="E158" s="5">
        <v>-4301405108</v>
      </c>
      <c r="F158" s="5">
        <v>-1538104000</v>
      </c>
      <c r="G158" s="5">
        <v>4359209880</v>
      </c>
      <c r="I158" s="5">
        <v>20194700772</v>
      </c>
      <c r="J158" s="5">
        <v>7664347400</v>
      </c>
    </row>
    <row r="159" spans="3:14" ht="15.5" x14ac:dyDescent="0.35">
      <c r="C159" t="s">
        <v>308</v>
      </c>
      <c r="D159" s="5">
        <v>12619309058</v>
      </c>
      <c r="E159" s="5">
        <v>3700773800</v>
      </c>
      <c r="F159" s="5">
        <v>5496000000</v>
      </c>
      <c r="G159" s="5">
        <v>-7921104000</v>
      </c>
    </row>
    <row r="160" spans="3:14" ht="15.5" x14ac:dyDescent="0.35">
      <c r="C160" t="s">
        <v>121</v>
      </c>
      <c r="M160" s="5">
        <v>55024000000</v>
      </c>
    </row>
    <row r="161" spans="2:14" ht="15.5" x14ac:dyDescent="0.35">
      <c r="C161" t="s">
        <v>162</v>
      </c>
    </row>
    <row r="162" spans="2:14" ht="15.5" x14ac:dyDescent="0.35">
      <c r="C162" t="s">
        <v>680</v>
      </c>
      <c r="M162" s="5">
        <v>224636691180</v>
      </c>
      <c r="N162" s="5">
        <v>215001000000</v>
      </c>
    </row>
    <row r="163" spans="2:14" ht="15.5" x14ac:dyDescent="0.35">
      <c r="C163" t="s">
        <v>317</v>
      </c>
    </row>
    <row r="164" spans="2:14" ht="15.5" x14ac:dyDescent="0.35">
      <c r="C164" t="s">
        <v>173</v>
      </c>
      <c r="D164" s="5">
        <v>-742477608</v>
      </c>
      <c r="E164" s="5">
        <v>2668970948</v>
      </c>
      <c r="F164" s="5">
        <v>-2943862793</v>
      </c>
      <c r="G164" s="5">
        <v>-1968444467</v>
      </c>
      <c r="I164" s="5">
        <v>-1232500664</v>
      </c>
      <c r="J164" s="5">
        <v>-6306463560</v>
      </c>
      <c r="K164" s="5">
        <v>1343070926</v>
      </c>
      <c r="L164" s="5">
        <v>-71836883203</v>
      </c>
      <c r="M164" s="5">
        <v>54920823622</v>
      </c>
      <c r="N164" s="5">
        <v>21396748599</v>
      </c>
    </row>
    <row r="165" spans="2:14" ht="15.5" x14ac:dyDescent="0.35">
      <c r="C165" t="s">
        <v>176</v>
      </c>
      <c r="D165" s="5">
        <v>2328043444</v>
      </c>
      <c r="E165" s="5">
        <v>-2</v>
      </c>
      <c r="F165" s="5">
        <v>2</v>
      </c>
      <c r="I165" s="5">
        <v>3482249454</v>
      </c>
      <c r="J165" s="5">
        <v>9132693014</v>
      </c>
      <c r="K165" s="5">
        <v>11041622088</v>
      </c>
      <c r="L165" s="5">
        <v>85498752871</v>
      </c>
      <c r="M165" s="5">
        <v>30577929249</v>
      </c>
      <c r="N165" s="5">
        <v>9181180650</v>
      </c>
    </row>
    <row r="166" spans="2:14" ht="15.5" x14ac:dyDescent="0.35">
      <c r="C166" t="s">
        <v>174</v>
      </c>
      <c r="D166" s="5">
        <v>-4084840</v>
      </c>
      <c r="E166" s="5">
        <v>-3576378276</v>
      </c>
      <c r="F166" s="5">
        <v>1338692931</v>
      </c>
      <c r="G166" s="5">
        <v>1995960000</v>
      </c>
      <c r="I166" s="5">
        <v>78294655</v>
      </c>
      <c r="J166" s="5">
        <v>656020000</v>
      </c>
      <c r="K166" s="5">
        <v>-3252000000</v>
      </c>
      <c r="L166" s="5">
        <v>-2320000000</v>
      </c>
    </row>
    <row r="167" spans="2:14" ht="15.5" x14ac:dyDescent="0.35">
      <c r="C167" t="s">
        <v>177</v>
      </c>
      <c r="D167" s="5">
        <v>1581480996</v>
      </c>
      <c r="E167" s="5">
        <v>-907407330</v>
      </c>
      <c r="F167" s="5">
        <v>-1605169860</v>
      </c>
      <c r="G167" s="5">
        <v>27515533</v>
      </c>
      <c r="I167" s="5">
        <v>2328043445</v>
      </c>
      <c r="J167" s="5">
        <v>3482249454</v>
      </c>
      <c r="K167" s="5">
        <v>9132693014</v>
      </c>
      <c r="L167" s="5">
        <v>11341869668</v>
      </c>
      <c r="M167" s="5">
        <v>85498752871</v>
      </c>
      <c r="N167" s="5">
        <v>30577929249</v>
      </c>
    </row>
    <row r="169" spans="2:14" ht="15.5" x14ac:dyDescent="0.35">
      <c r="B169" t="s">
        <v>178</v>
      </c>
      <c r="C169" t="s">
        <v>12</v>
      </c>
      <c r="D169" s="5">
        <v>3220000000</v>
      </c>
      <c r="E169" s="5">
        <v>3220000000</v>
      </c>
      <c r="F169" s="5">
        <v>3220000000</v>
      </c>
      <c r="G169" s="5">
        <v>3220000000</v>
      </c>
      <c r="I169" s="5">
        <v>3220000000</v>
      </c>
      <c r="J169" s="5">
        <v>3220000000</v>
      </c>
      <c r="K169" s="5">
        <v>3220000000</v>
      </c>
      <c r="L169" s="5">
        <v>3220000000</v>
      </c>
      <c r="M169" s="5">
        <v>3220000000</v>
      </c>
      <c r="N169" s="5">
        <v>2200000000</v>
      </c>
    </row>
    <row r="170" spans="2:14" ht="15.5" x14ac:dyDescent="0.35">
      <c r="C170" t="s">
        <v>179</v>
      </c>
      <c r="D170" s="6">
        <v>-28.4</v>
      </c>
      <c r="E170" s="6">
        <v>-44.38</v>
      </c>
      <c r="F170" s="6">
        <v>-6.55</v>
      </c>
      <c r="G170" s="6">
        <v>-8.33</v>
      </c>
    </row>
    <row r="171" spans="2:14" ht="15.5" x14ac:dyDescent="0.35">
      <c r="C171" t="s">
        <v>180</v>
      </c>
      <c r="D171" s="6">
        <v>-1.76</v>
      </c>
      <c r="E171" s="6">
        <v>-1.1299999999999999</v>
      </c>
      <c r="F171" s="6">
        <v>-7.63</v>
      </c>
      <c r="G171" s="5">
        <v>-6</v>
      </c>
    </row>
    <row r="172" spans="2:14" ht="15.5" x14ac:dyDescent="0.35">
      <c r="C172" t="s">
        <v>64</v>
      </c>
      <c r="D172" s="6">
        <v>38.29</v>
      </c>
      <c r="E172" s="6">
        <v>-4.22</v>
      </c>
      <c r="F172" s="5">
        <v>3</v>
      </c>
      <c r="G172" s="6">
        <v>3.02</v>
      </c>
    </row>
    <row r="173" spans="2:14" ht="15.5" x14ac:dyDescent="0.35">
      <c r="C173" t="s">
        <v>181</v>
      </c>
      <c r="D173" s="5">
        <v>-3210000000</v>
      </c>
      <c r="E173" s="5">
        <v>-17720000000</v>
      </c>
      <c r="F173" s="5">
        <v>1490000000</v>
      </c>
      <c r="G173" s="5">
        <v>-4200000000</v>
      </c>
    </row>
    <row r="174" spans="2:14" ht="15.5" x14ac:dyDescent="0.35">
      <c r="C174" t="s">
        <v>182</v>
      </c>
      <c r="D174" s="6">
        <v>-0.23</v>
      </c>
      <c r="E174" s="6">
        <v>-0.29770000000000002</v>
      </c>
      <c r="F174" s="6">
        <v>-3.2099999999999997E-2</v>
      </c>
      <c r="G174" s="6">
        <v>-3.9699999999999999E-2</v>
      </c>
    </row>
    <row r="175" spans="2:14" ht="15.5" x14ac:dyDescent="0.35">
      <c r="C175" t="s">
        <v>183</v>
      </c>
      <c r="D175" s="6">
        <v>1.3197999999999999</v>
      </c>
      <c r="E175" s="6">
        <v>-6.6732000000000005</v>
      </c>
      <c r="F175" s="6">
        <v>-0.13650000000000001</v>
      </c>
      <c r="G175" s="6">
        <v>-0.15229999999999999</v>
      </c>
    </row>
    <row r="176" spans="2:14" ht="15.5" x14ac:dyDescent="0.35">
      <c r="C176" t="s">
        <v>184</v>
      </c>
      <c r="D176" s="6">
        <v>-4.9699999999999994E-2</v>
      </c>
      <c r="E176" s="6">
        <v>-7.7399999999999997E-2</v>
      </c>
      <c r="F176" s="6">
        <v>-9.1999999999999998E-3</v>
      </c>
      <c r="G176" s="6">
        <v>-2.5099999999999997E-2</v>
      </c>
    </row>
    <row r="177" spans="3:14" ht="15.5" x14ac:dyDescent="0.35">
      <c r="C177" t="s">
        <v>185</v>
      </c>
      <c r="D177" s="6">
        <v>-0.32</v>
      </c>
      <c r="E177" s="6">
        <v>-1.49</v>
      </c>
      <c r="F177" s="6">
        <v>-0.19</v>
      </c>
      <c r="G177" s="6">
        <v>-0.97</v>
      </c>
    </row>
    <row r="178" spans="3:14" ht="15.5" x14ac:dyDescent="0.35">
      <c r="C178" t="s">
        <v>187</v>
      </c>
      <c r="D178" s="6">
        <v>-2.3199999999999998</v>
      </c>
      <c r="E178" s="6">
        <v>7.52</v>
      </c>
      <c r="F178" s="6">
        <v>1.04</v>
      </c>
      <c r="G178" s="6">
        <v>0.91</v>
      </c>
    </row>
    <row r="179" spans="3:14" ht="15.5" x14ac:dyDescent="0.35">
      <c r="C179" t="s">
        <v>188</v>
      </c>
      <c r="D179" s="6">
        <v>-21.52</v>
      </c>
      <c r="E179" s="6">
        <v>6.65</v>
      </c>
      <c r="F179" s="6">
        <v>47.98</v>
      </c>
      <c r="G179" s="6">
        <v>54.72</v>
      </c>
    </row>
    <row r="180" spans="3:14" ht="15.5" x14ac:dyDescent="0.35">
      <c r="C180" t="s">
        <v>189</v>
      </c>
      <c r="D180" s="6">
        <v>-2.25</v>
      </c>
      <c r="E180" s="6">
        <v>8.35</v>
      </c>
      <c r="F180" s="6">
        <v>1.06</v>
      </c>
      <c r="G180" s="6">
        <v>0.92</v>
      </c>
    </row>
    <row r="181" spans="3:14" ht="15.5" x14ac:dyDescent="0.35">
      <c r="C181" t="s">
        <v>190</v>
      </c>
      <c r="D181" s="6">
        <v>-22.18</v>
      </c>
      <c r="E181" s="6">
        <v>5.99</v>
      </c>
      <c r="F181" s="6">
        <v>47.32</v>
      </c>
      <c r="G181" s="6">
        <v>54.07</v>
      </c>
    </row>
    <row r="182" spans="3:14" ht="15.5" x14ac:dyDescent="0.35">
      <c r="C182" t="s">
        <v>191</v>
      </c>
      <c r="D182" s="5">
        <v>84000000000</v>
      </c>
      <c r="E182" s="5">
        <v>84000000000</v>
      </c>
      <c r="F182" s="5">
        <v>80000000000</v>
      </c>
      <c r="G182" s="5">
        <v>97000000000</v>
      </c>
    </row>
    <row r="183" spans="3:14" ht="15.5" x14ac:dyDescent="0.35">
      <c r="C183" t="s">
        <v>192</v>
      </c>
      <c r="D183" s="5">
        <v>178000000000</v>
      </c>
      <c r="E183" s="5">
        <v>179000000000</v>
      </c>
      <c r="F183" s="5">
        <v>188000000000</v>
      </c>
      <c r="G183" s="5">
        <v>178000000000</v>
      </c>
    </row>
    <row r="184" spans="3:14" ht="15.5" x14ac:dyDescent="0.35">
      <c r="C184" t="s">
        <v>574</v>
      </c>
      <c r="D184" s="5">
        <v>-69000000000</v>
      </c>
      <c r="E184" s="5">
        <v>21000000000</v>
      </c>
      <c r="F184" s="5">
        <v>155000000000</v>
      </c>
      <c r="G184" s="5">
        <v>176000000000</v>
      </c>
    </row>
    <row r="185" spans="3:14" ht="15.5" x14ac:dyDescent="0.35">
      <c r="C185" t="s">
        <v>24</v>
      </c>
      <c r="D185" s="5">
        <v>262000000000</v>
      </c>
      <c r="E185" s="5">
        <v>263000000000</v>
      </c>
      <c r="F185" s="5">
        <v>267000000000</v>
      </c>
      <c r="G185" s="5">
        <v>275000000000</v>
      </c>
    </row>
    <row r="186" spans="3:14" ht="15.5" x14ac:dyDescent="0.35">
      <c r="C186" t="s">
        <v>21</v>
      </c>
      <c r="D186" s="5">
        <v>260000000000</v>
      </c>
      <c r="E186" s="5">
        <v>261000000000</v>
      </c>
      <c r="F186" s="5">
        <v>264000000000</v>
      </c>
      <c r="G186" s="5">
        <v>270000000000</v>
      </c>
    </row>
    <row r="187" spans="3:14" ht="15.5" x14ac:dyDescent="0.35">
      <c r="C187" t="s">
        <v>194</v>
      </c>
      <c r="D187" s="5">
        <v>-251000000000</v>
      </c>
      <c r="E187" s="5">
        <v>-137000000000</v>
      </c>
      <c r="F187" s="5">
        <v>44000000000</v>
      </c>
      <c r="G187" s="5">
        <v>47000000000</v>
      </c>
    </row>
    <row r="188" spans="3:14" ht="15.5" x14ac:dyDescent="0.35">
      <c r="C188" t="s">
        <v>195</v>
      </c>
      <c r="D188" s="5">
        <v>-16000000000</v>
      </c>
      <c r="E188" s="5">
        <v>7000000000</v>
      </c>
      <c r="F188" s="5">
        <v>-6000000000</v>
      </c>
      <c r="G188" s="5">
        <v>-1000000000</v>
      </c>
    </row>
    <row r="189" spans="3:14" ht="15.5" x14ac:dyDescent="0.35">
      <c r="C189" t="s">
        <v>196</v>
      </c>
      <c r="D189" s="5">
        <v>0</v>
      </c>
      <c r="E189" s="5">
        <v>22000000000</v>
      </c>
      <c r="F189" s="5">
        <v>-1000000000</v>
      </c>
      <c r="G189" s="5">
        <v>4000000000</v>
      </c>
    </row>
    <row r="190" spans="3:14" ht="15.5" x14ac:dyDescent="0.35">
      <c r="C190" t="s">
        <v>13</v>
      </c>
      <c r="D190" s="5">
        <v>-16000000000</v>
      </c>
      <c r="E190" s="5">
        <v>29000000000</v>
      </c>
      <c r="F190" s="5">
        <v>-7000000000</v>
      </c>
      <c r="G190" s="5">
        <v>3000000000</v>
      </c>
    </row>
    <row r="191" spans="3:14" ht="15.5" x14ac:dyDescent="0.35">
      <c r="C191" t="s">
        <v>16</v>
      </c>
      <c r="D191" s="6">
        <v>-4.82</v>
      </c>
      <c r="E191" s="6">
        <v>8.93</v>
      </c>
      <c r="F191" s="6">
        <v>-2.11</v>
      </c>
      <c r="G191" s="6">
        <v>0.84</v>
      </c>
    </row>
    <row r="192" spans="3:14" ht="15.5" x14ac:dyDescent="0.35">
      <c r="C192" t="s">
        <v>49</v>
      </c>
      <c r="I192" s="6">
        <v>-63.51</v>
      </c>
      <c r="J192" s="6">
        <v>-71.22</v>
      </c>
      <c r="K192" s="6">
        <v>-72.92</v>
      </c>
      <c r="L192" s="6">
        <v>26.81</v>
      </c>
      <c r="M192" s="6">
        <v>20.77</v>
      </c>
      <c r="N192" s="6">
        <v>13.96</v>
      </c>
    </row>
    <row r="193" spans="3:14" ht="15.5" x14ac:dyDescent="0.35">
      <c r="C193" t="s">
        <v>63</v>
      </c>
      <c r="I193" s="6">
        <v>-0.79</v>
      </c>
      <c r="J193" s="6">
        <v>-0.74</v>
      </c>
      <c r="K193" s="6">
        <v>-1.51</v>
      </c>
      <c r="L193" s="6">
        <v>9.6199999999999992</v>
      </c>
      <c r="M193" s="6">
        <v>17.91</v>
      </c>
      <c r="N193" s="5">
        <v>0</v>
      </c>
    </row>
    <row r="194" spans="3:14" ht="15.5" x14ac:dyDescent="0.35">
      <c r="C194" t="s">
        <v>66</v>
      </c>
      <c r="I194" s="6">
        <v>0.85</v>
      </c>
      <c r="J194" s="6">
        <v>0.44</v>
      </c>
      <c r="K194" s="6">
        <v>0.63</v>
      </c>
      <c r="L194" s="6">
        <v>0.65</v>
      </c>
      <c r="M194" s="6">
        <v>1.39</v>
      </c>
      <c r="N194" s="5">
        <v>0</v>
      </c>
    </row>
    <row r="195" spans="3:14" ht="15.5" x14ac:dyDescent="0.35">
      <c r="C195" t="s">
        <v>197</v>
      </c>
      <c r="I195" s="6">
        <v>-16670000000.000002</v>
      </c>
      <c r="J195" s="5">
        <v>26710000000</v>
      </c>
      <c r="K195" s="5">
        <v>39270000000</v>
      </c>
      <c r="L195" s="5">
        <v>218350000000</v>
      </c>
      <c r="M195" s="5">
        <v>177850000000</v>
      </c>
    </row>
    <row r="196" spans="3:14" ht="15.5" x14ac:dyDescent="0.35">
      <c r="C196" t="s">
        <v>198</v>
      </c>
      <c r="I196" s="6">
        <v>-0.42609999999999998</v>
      </c>
      <c r="J196" s="6">
        <v>-0.31840000000000002</v>
      </c>
      <c r="K196" s="6">
        <v>-0.25280000000000002</v>
      </c>
      <c r="L196" s="6">
        <v>4.6199999999999998E-2</v>
      </c>
      <c r="M196" s="6">
        <v>4.36E-2</v>
      </c>
      <c r="N196" s="6">
        <v>2.9300000000000003E-2</v>
      </c>
    </row>
    <row r="197" spans="3:14" ht="15.5" x14ac:dyDescent="0.35">
      <c r="C197" t="s">
        <v>199</v>
      </c>
      <c r="I197" s="6">
        <v>-9.5503</v>
      </c>
      <c r="J197" s="6">
        <v>-1.0390999999999999</v>
      </c>
      <c r="K197" s="6">
        <v>-0.51969999999999994</v>
      </c>
      <c r="L197" s="6">
        <v>0.1226</v>
      </c>
      <c r="M197" s="6">
        <v>0.10949999999999999</v>
      </c>
      <c r="N197" s="6">
        <v>0.1027</v>
      </c>
    </row>
    <row r="198" spans="3:14" ht="15.5" x14ac:dyDescent="0.35">
      <c r="C198" t="s">
        <v>200</v>
      </c>
      <c r="I198" s="6">
        <v>-0.11779999999999999</v>
      </c>
      <c r="J198" s="6">
        <v>1.2800000000000001E-2</v>
      </c>
      <c r="K198" s="6">
        <v>2.7999999999999997E-2</v>
      </c>
      <c r="L198" s="6">
        <v>0.19109999999999999</v>
      </c>
      <c r="M198" s="6">
        <v>0.1973</v>
      </c>
      <c r="N198" s="6">
        <v>0.27989999999999998</v>
      </c>
    </row>
    <row r="199" spans="3:14" ht="15.5" x14ac:dyDescent="0.35">
      <c r="C199" t="s">
        <v>201</v>
      </c>
      <c r="I199" s="6">
        <v>-1.81</v>
      </c>
      <c r="J199" s="6">
        <v>0.14000000000000001</v>
      </c>
      <c r="K199" s="6">
        <v>0.64</v>
      </c>
      <c r="L199" s="6">
        <v>2.5</v>
      </c>
      <c r="M199" s="6">
        <v>2.4</v>
      </c>
      <c r="N199" s="6">
        <v>1.85</v>
      </c>
    </row>
    <row r="200" spans="3:14" ht="15.5" x14ac:dyDescent="0.35">
      <c r="C200" t="s">
        <v>60</v>
      </c>
      <c r="I200" s="6">
        <v>7.52</v>
      </c>
      <c r="J200" s="6">
        <v>0.77</v>
      </c>
      <c r="K200" s="6">
        <v>0.78</v>
      </c>
      <c r="L200" s="6">
        <v>1.18</v>
      </c>
      <c r="M200" s="6">
        <v>1.96</v>
      </c>
      <c r="N200" s="5">
        <v>0</v>
      </c>
    </row>
    <row r="201" spans="3:14" ht="15.5" x14ac:dyDescent="0.35">
      <c r="C201" t="s">
        <v>57</v>
      </c>
      <c r="I201" s="6">
        <v>6.65</v>
      </c>
      <c r="J201" s="6">
        <v>68.55</v>
      </c>
      <c r="K201" s="6">
        <v>140.31</v>
      </c>
      <c r="L201" s="6">
        <v>218.74</v>
      </c>
      <c r="M201" s="6">
        <v>189.76</v>
      </c>
      <c r="N201" s="5">
        <v>136</v>
      </c>
    </row>
    <row r="202" spans="3:14" ht="15.5" x14ac:dyDescent="0.35">
      <c r="C202" t="s">
        <v>202</v>
      </c>
      <c r="I202" s="6">
        <v>8.35</v>
      </c>
      <c r="J202" s="6">
        <v>0.78</v>
      </c>
      <c r="K202" s="6">
        <v>0.78</v>
      </c>
      <c r="L202" s="6">
        <v>1.18</v>
      </c>
      <c r="M202" s="6">
        <v>1.96</v>
      </c>
      <c r="N202" s="5">
        <v>0</v>
      </c>
    </row>
    <row r="203" spans="3:14" ht="15.5" x14ac:dyDescent="0.35">
      <c r="C203" t="s">
        <v>203</v>
      </c>
      <c r="I203" s="6">
        <v>5.99</v>
      </c>
      <c r="J203" s="6">
        <v>67.94</v>
      </c>
      <c r="K203" s="6">
        <v>140.31</v>
      </c>
      <c r="L203" s="6">
        <v>218.74</v>
      </c>
      <c r="M203" s="6">
        <v>189.76</v>
      </c>
      <c r="N203" s="5">
        <v>136</v>
      </c>
    </row>
    <row r="204" spans="3:14" ht="15.5" x14ac:dyDescent="0.35">
      <c r="C204" t="s">
        <v>204</v>
      </c>
      <c r="I204" s="5">
        <v>84000000000</v>
      </c>
      <c r="J204" s="5">
        <v>104000000000</v>
      </c>
      <c r="K204" s="5">
        <v>296000000000</v>
      </c>
      <c r="L204" s="5">
        <v>570000000000</v>
      </c>
      <c r="M204" s="5">
        <v>415000000000</v>
      </c>
      <c r="N204" s="5">
        <v>319000000000</v>
      </c>
    </row>
    <row r="205" spans="3:14" ht="15.5" x14ac:dyDescent="0.35">
      <c r="C205" t="s">
        <v>205</v>
      </c>
      <c r="I205" s="5">
        <v>179000000000</v>
      </c>
      <c r="J205" s="5">
        <v>188000000000</v>
      </c>
      <c r="K205" s="5">
        <v>36000000000</v>
      </c>
      <c r="L205" s="5">
        <v>105000000000</v>
      </c>
      <c r="M205" s="5">
        <v>122000000000</v>
      </c>
      <c r="N205" s="5">
        <v>63000000000</v>
      </c>
    </row>
    <row r="206" spans="3:14" ht="15.5" x14ac:dyDescent="0.35">
      <c r="C206" t="s">
        <v>26</v>
      </c>
      <c r="I206" s="5">
        <v>263000000000</v>
      </c>
      <c r="J206" s="5">
        <v>292000000000</v>
      </c>
      <c r="K206" s="5">
        <v>332000000000</v>
      </c>
      <c r="L206" s="5">
        <v>675000000000</v>
      </c>
      <c r="M206" s="5">
        <v>537000000000</v>
      </c>
      <c r="N206" s="5">
        <v>382000000000</v>
      </c>
    </row>
    <row r="207" spans="3:14" ht="15.5" x14ac:dyDescent="0.35">
      <c r="C207" t="s">
        <v>23</v>
      </c>
      <c r="I207" s="5">
        <v>261000000000</v>
      </c>
      <c r="J207" s="5">
        <v>288000000000</v>
      </c>
      <c r="K207" s="5">
        <v>322000000000</v>
      </c>
      <c r="L207" s="5">
        <v>663000000000</v>
      </c>
      <c r="M207" s="5">
        <v>452000000000</v>
      </c>
      <c r="N207" s="5">
        <v>351000000000</v>
      </c>
    </row>
    <row r="208" spans="3:14" ht="15.5" x14ac:dyDescent="0.35">
      <c r="C208" t="s">
        <v>206</v>
      </c>
      <c r="I208" s="5">
        <v>-137000000000</v>
      </c>
      <c r="J208" s="5">
        <v>85000000000</v>
      </c>
      <c r="K208" s="5">
        <v>172000000000</v>
      </c>
      <c r="L208" s="5">
        <v>591000000000</v>
      </c>
      <c r="M208" s="5">
        <v>559000000000</v>
      </c>
      <c r="N208" s="5">
        <v>232000000000</v>
      </c>
    </row>
    <row r="209" spans="3:14" ht="15.5" x14ac:dyDescent="0.35">
      <c r="C209" t="s">
        <v>207</v>
      </c>
      <c r="I209" s="5">
        <v>-13000000000</v>
      </c>
      <c r="J209" s="5">
        <v>11000000000</v>
      </c>
      <c r="K209" s="5">
        <v>-10000000000</v>
      </c>
      <c r="L209" s="5">
        <v>-150000000000</v>
      </c>
      <c r="M209" s="5">
        <v>-272000000000</v>
      </c>
      <c r="N209" s="5">
        <v>45000000000</v>
      </c>
    </row>
    <row r="210" spans="3:14" ht="15.5" x14ac:dyDescent="0.35">
      <c r="C210" t="s">
        <v>208</v>
      </c>
      <c r="I210" s="5">
        <v>20000000000</v>
      </c>
      <c r="J210" s="5">
        <v>-8000000000</v>
      </c>
      <c r="K210" s="5">
        <v>-3000000000</v>
      </c>
      <c r="L210" s="5">
        <v>-60000000000</v>
      </c>
      <c r="M210" s="5">
        <v>-20000000000</v>
      </c>
      <c r="N210" s="5">
        <v>-340000000000</v>
      </c>
    </row>
    <row r="211" spans="3:14" ht="15.5" x14ac:dyDescent="0.35">
      <c r="C211" t="s">
        <v>15</v>
      </c>
      <c r="I211" s="5">
        <v>7000000000</v>
      </c>
      <c r="J211" s="5">
        <v>4000000000</v>
      </c>
      <c r="K211" s="5">
        <v>-13000000000</v>
      </c>
      <c r="L211" s="5">
        <v>-210000000000</v>
      </c>
      <c r="M211" s="5">
        <v>-292000000000</v>
      </c>
      <c r="N211" s="5">
        <v>-295000000000</v>
      </c>
    </row>
    <row r="212" spans="3:14" ht="15.5" x14ac:dyDescent="0.35">
      <c r="C212" t="s">
        <v>17</v>
      </c>
      <c r="I212" s="6">
        <v>2.23</v>
      </c>
      <c r="J212" s="6">
        <v>1.1100000000000001</v>
      </c>
      <c r="K212" s="6">
        <v>-3.95</v>
      </c>
      <c r="L212" s="6">
        <v>-65.13</v>
      </c>
      <c r="M212" s="6">
        <v>-90.52</v>
      </c>
      <c r="N212" s="6">
        <v>-134.03</v>
      </c>
    </row>
  </sheetData>
  <pageMargins left="0.7" right="0.7" top="0.75" bottom="0.75" header="0.3" footer="0.3"/>
  <ignoredErrors>
    <ignoredError sqref="A1:N213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1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747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748</v>
      </c>
      <c r="D2" s="2" t="str">
        <f ca="1">IFERROR(_xlfn.STOCKHISTORY("XIDX:" &amp; $C$1, D3, , 0, 0, 1), "Libur")</f>
        <v>Libur</v>
      </c>
      <c r="E2" s="2" vm="180">
        <f ca="1">IFERROR(_xlfn.STOCKHISTORY("XIDX:" &amp; $C$1, E3, , 0, 0, 1), "Libur")</f>
        <v>8700</v>
      </c>
      <c r="H2" s="2" t="str">
        <f ca="1">IFERROR(INDEX(D2:G2,COUNT(D2:G2)),"")</f>
        <v>Libur</v>
      </c>
      <c r="I2" s="2" vm="181">
        <f t="shared" ref="I2:Q2" ca="1" si="0">IFERROR(_xlfn.STOCKHISTORY("XIDX:" &amp; $C$1, I1, , 0, 0, 1), "Libur")</f>
        <v>11500</v>
      </c>
      <c r="J2" s="2" vm="182">
        <f t="shared" ca="1" si="0"/>
        <v>2020</v>
      </c>
      <c r="K2" s="2" vm="183">
        <f t="shared" ca="1" si="0"/>
        <v>2100</v>
      </c>
      <c r="L2" s="2" t="str">
        <f t="shared" ca="1" si="0"/>
        <v>Libur</v>
      </c>
      <c r="M2" s="2" vm="100">
        <f t="shared" ca="1" si="0"/>
        <v>850</v>
      </c>
      <c r="N2" s="2" t="str">
        <f t="shared" ca="1" si="0"/>
        <v>Libur</v>
      </c>
      <c r="O2" s="2" vm="184">
        <f t="shared" ca="1" si="0"/>
        <v>2300</v>
      </c>
      <c r="P2" s="2" vm="185">
        <f t="shared" ca="1" si="0"/>
        <v>770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2055958000</v>
      </c>
      <c r="E4" s="2">
        <f>IFERROR(INDEX(E51:E500,MATCH($C$4,$C$51:$C$500,0)),"")</f>
        <v>1097934000</v>
      </c>
      <c r="H4" s="2">
        <f>IFERROR(SUM(D4:G4)*(4/MAX(1,COUNT(D4:G4))),"")</f>
        <v>6307784000</v>
      </c>
      <c r="I4" s="2">
        <f t="shared" ref="I4:Q4" si="1">IFERROR(INDEX(I51:I500,MATCH($C$4,$C$51:$C$500,0)),"")</f>
        <v>3553426000</v>
      </c>
      <c r="J4" s="2">
        <f t="shared" si="1"/>
        <v>7574406000</v>
      </c>
      <c r="K4" s="2">
        <f t="shared" si="1"/>
        <v>5458044000</v>
      </c>
      <c r="L4" s="2">
        <f t="shared" si="1"/>
        <v>14462704000</v>
      </c>
      <c r="M4" s="2">
        <f t="shared" si="1"/>
        <v>66958886000</v>
      </c>
      <c r="N4" s="2">
        <f t="shared" si="1"/>
        <v>127195488000</v>
      </c>
      <c r="O4" s="2">
        <f t="shared" si="1"/>
        <v>172845413000</v>
      </c>
      <c r="P4" s="2">
        <f t="shared" si="1"/>
        <v>42419068000</v>
      </c>
      <c r="Q4" s="2">
        <f t="shared" si="1"/>
        <v>35242968000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-7493865000</v>
      </c>
      <c r="E5" s="2">
        <f>IFERROR(INDEX(E51:E500,MATCH($C$5,$C$51:$C$500,0)),"")</f>
        <v>-8716541000</v>
      </c>
      <c r="H5" s="2">
        <f>IFERROR(SUM(D5:G5)*(4/MAX(1,COUNT(D5:G5))),"")</f>
        <v>-32420812000</v>
      </c>
      <c r="I5" s="2">
        <f t="shared" ref="I5:Q5" si="2">IFERROR(INDEX(I51:I500,MATCH($C$5,$C$51:$C$500,0)),"")</f>
        <v>-62004249000</v>
      </c>
      <c r="J5" s="2">
        <f t="shared" si="2"/>
        <v>-38899394000</v>
      </c>
      <c r="K5" s="2">
        <f t="shared" si="2"/>
        <v>-38988785000</v>
      </c>
      <c r="L5" s="2">
        <f t="shared" si="2"/>
        <v>-29049820000</v>
      </c>
      <c r="M5" s="2">
        <f t="shared" si="2"/>
        <v>-13707385000</v>
      </c>
      <c r="N5" s="2">
        <f t="shared" si="2"/>
        <v>12726711000</v>
      </c>
      <c r="O5" s="2">
        <f t="shared" si="2"/>
        <v>33980100000</v>
      </c>
      <c r="P5" s="2">
        <f t="shared" si="2"/>
        <v>-41939984000</v>
      </c>
      <c r="Q5" s="2">
        <f t="shared" si="2"/>
        <v>-2713793000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1169350832000</v>
      </c>
      <c r="E6" s="2">
        <f>IFERROR(INDEX(E51:E500,MATCH($C$6,$C$51:$C$500,0)),"")</f>
        <v>1176845228000</v>
      </c>
      <c r="H6" s="2">
        <f>IFERROR(INDEX(D6:G6,COUNT(D6:G6)),"")</f>
        <v>1176845228000</v>
      </c>
      <c r="I6" s="2">
        <f t="shared" ref="I6:Q6" si="3">IFERROR(INDEX(I51:I500,MATCH($C$6,$C$51:$C$500,0)),"")</f>
        <v>1185561769000</v>
      </c>
      <c r="J6" s="2">
        <f t="shared" si="3"/>
        <v>1247588161000</v>
      </c>
      <c r="K6" s="2">
        <f t="shared" si="3"/>
        <v>1286534231000</v>
      </c>
      <c r="L6" s="2">
        <f t="shared" si="3"/>
        <v>1325523976000</v>
      </c>
      <c r="M6" s="2">
        <f t="shared" si="3"/>
        <v>1354597302000</v>
      </c>
      <c r="N6" s="2">
        <f t="shared" si="3"/>
        <v>1368422273000</v>
      </c>
      <c r="O6" s="2">
        <f t="shared" si="3"/>
        <v>1360217131000</v>
      </c>
      <c r="P6" s="2">
        <f t="shared" si="3"/>
        <v>1328751371000</v>
      </c>
      <c r="Q6" s="2">
        <f t="shared" si="3"/>
        <v>444638559000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9.94</v>
      </c>
      <c r="E7" s="3">
        <f>IFERROR(INDEX(E51:E500,MATCH($C$7,$C$51:$C$500,0))/1000000000,"")</f>
        <v>9.94</v>
      </c>
      <c r="H7" s="3">
        <f>IFERROR(INDEX(D7:G7,COUNT(D7:G7)),"")</f>
        <v>9.94</v>
      </c>
      <c r="I7" s="3">
        <f t="shared" ref="I7:Q7" si="4">IFERROR(INDEX(I51:I500,MATCH($C$7,$C$51:$C$500,0))/1000000000,"")</f>
        <v>9.94</v>
      </c>
      <c r="J7" s="3">
        <f t="shared" si="4"/>
        <v>9.94</v>
      </c>
      <c r="K7" s="3">
        <f t="shared" si="4"/>
        <v>9.94</v>
      </c>
      <c r="L7" s="3">
        <f t="shared" si="4"/>
        <v>9.94</v>
      </c>
      <c r="M7" s="3">
        <f t="shared" si="4"/>
        <v>9.94</v>
      </c>
      <c r="N7" s="3">
        <f t="shared" si="4"/>
        <v>9.94</v>
      </c>
      <c r="O7" s="3">
        <f t="shared" si="4"/>
        <v>9.94</v>
      </c>
      <c r="P7" s="3">
        <f t="shared" si="4"/>
        <v>9.94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-23000000000</v>
      </c>
      <c r="E8" s="2">
        <f>IFERROR(INDEX(E51:E500,MATCH("Free cash flow (Quarter)",$C$51:$C$500,0)),"")</f>
        <v>-3000000000</v>
      </c>
      <c r="H8" s="2">
        <f>IFERROR(INDEX(D8:G8,COUNT(D8:G8)),"")</f>
        <v>-3000000000</v>
      </c>
      <c r="I8" s="2">
        <f t="shared" ref="I8:Q8" si="5">IFERROR(INDEX(I51:I500,MATCH($C$8,$C$51:$C$500,0)),"")</f>
        <v>-27000000000</v>
      </c>
      <c r="J8" s="2">
        <f t="shared" si="5"/>
        <v>-27000000000</v>
      </c>
      <c r="K8" s="2">
        <f t="shared" si="5"/>
        <v>-57000000000</v>
      </c>
      <c r="L8" s="2">
        <f t="shared" si="5"/>
        <v>-38000000000</v>
      </c>
      <c r="M8" s="2">
        <f t="shared" si="5"/>
        <v>-13000000000</v>
      </c>
      <c r="N8" s="2">
        <f t="shared" si="5"/>
        <v>-8000000000</v>
      </c>
      <c r="O8" s="2">
        <f t="shared" si="5"/>
        <v>-243000000000</v>
      </c>
      <c r="P8" s="2">
        <f t="shared" si="5"/>
        <v>-73000000000</v>
      </c>
      <c r="Q8" s="2">
        <f t="shared" si="5"/>
        <v>223000000000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-2.3199999999999998</v>
      </c>
      <c r="E9" s="3">
        <f>IFERROR(INDEX(E51:E500,MATCH("Free cash flow per share (Quarter)",$C$51:$C$500,0)),"")</f>
        <v>-0.35</v>
      </c>
      <c r="H9" s="3">
        <f>IFERROR(INDEX(D9:G9,COUNT(D9:G9)),"")</f>
        <v>-0.35</v>
      </c>
      <c r="I9" s="3">
        <f t="shared" ref="I9:Q9" si="6">IFERROR(INDEX(I51:I500,MATCH($C$9,$C$51:$C$500,0)),"")</f>
        <v>-2.7</v>
      </c>
      <c r="J9" s="3">
        <f t="shared" si="6"/>
        <v>-2.7</v>
      </c>
      <c r="K9" s="3">
        <f t="shared" si="6"/>
        <v>-5.72</v>
      </c>
      <c r="L9" s="3">
        <f t="shared" si="6"/>
        <v>-3.81</v>
      </c>
      <c r="M9" s="3">
        <f t="shared" si="6"/>
        <v>-1.28</v>
      </c>
      <c r="N9" s="3">
        <f t="shared" si="6"/>
        <v>-0.84</v>
      </c>
      <c r="O9" s="3">
        <f t="shared" si="6"/>
        <v>-24.47</v>
      </c>
      <c r="P9" s="3">
        <f t="shared" si="6"/>
        <v>-7.33</v>
      </c>
      <c r="Q9" s="3">
        <f t="shared" si="6"/>
        <v>2974936.13</v>
      </c>
    </row>
    <row r="10" spans="1:17" ht="15.5" x14ac:dyDescent="0.35">
      <c r="C10" t="s">
        <v>18</v>
      </c>
      <c r="D10" s="3" t="str">
        <f ca="1">IFERROR(IF(D9=0,"",D2/D9),"")</f>
        <v/>
      </c>
      <c r="E10" s="3">
        <f ca="1">IFERROR(IF(E9=0,"",E2/E9),"")</f>
        <v>-24857.142857142859</v>
      </c>
      <c r="I10" s="3">
        <f t="shared" ref="I10:Q10" ca="1" si="7">IFERROR(IF(I9=0,"",I2/I9),"")</f>
        <v>-4259.2592592592591</v>
      </c>
      <c r="J10" s="3">
        <f t="shared" ca="1" si="7"/>
        <v>-748.14814814814815</v>
      </c>
      <c r="K10" s="3">
        <f t="shared" ca="1" si="7"/>
        <v>-367.13286713286715</v>
      </c>
      <c r="L10" s="3" t="str">
        <f t="shared" ca="1" si="7"/>
        <v/>
      </c>
      <c r="M10" s="3">
        <f t="shared" ca="1" si="7"/>
        <v>-664.0625</v>
      </c>
      <c r="N10" s="3" t="str">
        <f t="shared" ca="1" si="7"/>
        <v/>
      </c>
      <c r="O10" s="3">
        <f t="shared" ca="1" si="7"/>
        <v>-93.992644053943607</v>
      </c>
      <c r="P10" s="3">
        <f t="shared" ca="1" si="7"/>
        <v>-105.04774897680764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5008099000</v>
      </c>
      <c r="E11" s="2">
        <f>IFERROR(INDEX(E51:E500,MATCH($C$11,$C$51:$C$500,0)),"")</f>
        <v>8170101000</v>
      </c>
      <c r="H11" s="2">
        <f>IFERROR(INDEX(D11:G11,COUNT(D11:G11)),"")</f>
        <v>8170101000</v>
      </c>
      <c r="I11" s="2">
        <f t="shared" ref="I11:Q11" si="8">IFERROR(INDEX(I51:I500,MATCH($C$11,$C$51:$C$500,0)),"")</f>
        <v>11271088000</v>
      </c>
      <c r="J11" s="2">
        <f t="shared" si="8"/>
        <v>16244975000</v>
      </c>
      <c r="K11" s="2">
        <f t="shared" si="8"/>
        <v>6301570000</v>
      </c>
      <c r="L11" s="2">
        <f t="shared" si="8"/>
        <v>36804862000</v>
      </c>
      <c r="M11" s="2">
        <f t="shared" si="8"/>
        <v>73643174000</v>
      </c>
      <c r="N11" s="2">
        <f t="shared" si="8"/>
        <v>67488794000</v>
      </c>
      <c r="O11" s="2">
        <f t="shared" si="8"/>
        <v>54602119000</v>
      </c>
      <c r="P11" s="2">
        <f t="shared" si="8"/>
        <v>345090045000</v>
      </c>
      <c r="Q11" s="2">
        <f t="shared" si="8"/>
        <v>170782164000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245000000000</v>
      </c>
      <c r="E12" s="2">
        <f>IFERROR(INDEX(E51:E500,MATCH("Net Debt (Quarter)",$C$51:$C$500,0)),"")</f>
        <v>242000000000</v>
      </c>
      <c r="H12" s="2">
        <f>IFERROR(INDEX(D12:G12,COUNT(D12:G12)),"")</f>
        <v>242000000000</v>
      </c>
      <c r="I12" s="2">
        <f t="shared" ref="I12:Q12" si="9">IFERROR(INDEX(I51:I500,MATCH($C$12,$C$51:$C$500,0)),"")</f>
        <v>239000000000</v>
      </c>
      <c r="J12" s="2">
        <f t="shared" si="9"/>
        <v>234000000000</v>
      </c>
      <c r="K12" s="2">
        <f t="shared" si="9"/>
        <v>243000000000</v>
      </c>
      <c r="L12" s="2">
        <f t="shared" si="9"/>
        <v>213000000000</v>
      </c>
      <c r="M12" s="2">
        <f t="shared" si="9"/>
        <v>172000000000</v>
      </c>
      <c r="N12" s="2">
        <f t="shared" si="9"/>
        <v>160000000000</v>
      </c>
      <c r="O12" s="2">
        <f t="shared" si="9"/>
        <v>151000000000</v>
      </c>
      <c r="P12" s="2">
        <f t="shared" si="9"/>
        <v>-145000000000</v>
      </c>
      <c r="Q12" s="2">
        <f t="shared" si="9"/>
        <v>329000000000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250000000000</v>
      </c>
      <c r="E13" s="2">
        <f>IFERROR(INDEX(E51:E500,MATCH("Total Debt (Quarter)",$C$51:$C$500,0)),"")</f>
        <v>250000000000</v>
      </c>
      <c r="H13" s="2">
        <f>IFERROR(INDEX(D13:G13,COUNT(D13:G13)),"")</f>
        <v>250000000000</v>
      </c>
      <c r="I13" s="2">
        <f t="shared" ref="I13:Q13" si="10">IFERROR(INDEX(I51:I500,MATCH($C$13,$C$51:$C$500,0)),"")</f>
        <v>250000000000</v>
      </c>
      <c r="J13" s="2">
        <f t="shared" si="10"/>
        <v>250000000000</v>
      </c>
      <c r="K13" s="2">
        <f t="shared" si="10"/>
        <v>250000000000</v>
      </c>
      <c r="L13" s="2">
        <f t="shared" si="10"/>
        <v>250000000000</v>
      </c>
      <c r="M13" s="2">
        <f t="shared" si="10"/>
        <v>246000000000</v>
      </c>
      <c r="N13" s="2">
        <f t="shared" si="10"/>
        <v>227000000000</v>
      </c>
      <c r="O13" s="2">
        <f t="shared" si="10"/>
        <v>206000000000</v>
      </c>
      <c r="P13" s="2">
        <f t="shared" si="10"/>
        <v>200000000000</v>
      </c>
      <c r="Q13" s="2">
        <f t="shared" si="10"/>
        <v>500000000000</v>
      </c>
    </row>
    <row r="14" spans="1:17" ht="15.5" x14ac:dyDescent="0.35">
      <c r="C14" t="s">
        <v>27</v>
      </c>
      <c r="D14" s="2">
        <f>IFERROR(INDEX(D51:D500,MATCH($C$14,$C$51:$C$500,0)),"")</f>
        <v>-4930304000</v>
      </c>
      <c r="E14" s="2">
        <f>IFERROR(INDEX(E51:E500,MATCH($C$14,$C$51:$C$500,0)),"")</f>
        <v>-4878614000</v>
      </c>
      <c r="H14" s="2">
        <f>IFERROR(SUM(D14:G14)*(4/MAX(1,COUNT(D14:G14))),"")</f>
        <v>-19617836000</v>
      </c>
      <c r="I14" s="2">
        <f t="shared" ref="I14:Q14" si="11">IFERROR(INDEX(I51:I500,MATCH($C$14,$C$51:$C$500,0)),"")</f>
        <v>-19791922000</v>
      </c>
      <c r="J14" s="2">
        <f t="shared" si="11"/>
        <v>-17131860000</v>
      </c>
      <c r="K14" s="2">
        <f t="shared" si="11"/>
        <v>-22501415000</v>
      </c>
      <c r="L14" s="2">
        <f t="shared" si="11"/>
        <v>-19750891000</v>
      </c>
      <c r="M14" s="2">
        <f t="shared" si="11"/>
        <v>-18913088000</v>
      </c>
      <c r="N14" s="2">
        <f t="shared" si="11"/>
        <v>-21098934000</v>
      </c>
      <c r="O14" s="2">
        <f t="shared" si="11"/>
        <v>-25610365000</v>
      </c>
      <c r="P14" s="2">
        <f t="shared" si="11"/>
        <v>-27514775000</v>
      </c>
      <c r="Q14" s="2">
        <f t="shared" si="11"/>
        <v>-22510905000</v>
      </c>
    </row>
    <row r="15" spans="1:17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  <c r="Q15" s="2">
        <f t="shared" si="12"/>
        <v>0</v>
      </c>
    </row>
    <row r="16" spans="1:17" ht="15.5" x14ac:dyDescent="0.35">
      <c r="C16" t="s">
        <v>29</v>
      </c>
      <c r="D16" s="2">
        <f>IFERROR(INDEX(D51:D500,MATCH($C$16,$C$51:$C$500,0)),"")</f>
        <v>-7494396000</v>
      </c>
      <c r="E16" s="2">
        <f>IFERROR(INDEX(E51:E500,MATCH($C$16,$C$51:$C$500,0)),"")</f>
        <v>-8716541000</v>
      </c>
      <c r="H16" s="2">
        <f>IFERROR(SUM(D16:G16)*(4/MAX(1,COUNT(D16:G16))),"")</f>
        <v>-32421874000</v>
      </c>
      <c r="I16" s="2">
        <f t="shared" ref="I16:Q16" si="13">IFERROR(INDEX(I51:I500,MATCH($C$16,$C$51:$C$500,0)),"")</f>
        <v>-61982688000</v>
      </c>
      <c r="J16" s="2">
        <f t="shared" si="13"/>
        <v>-38961712000</v>
      </c>
      <c r="K16" s="2">
        <f t="shared" si="13"/>
        <v>-38956228000</v>
      </c>
      <c r="L16" s="2">
        <f t="shared" si="13"/>
        <v>-29208883000</v>
      </c>
      <c r="M16" s="2">
        <f t="shared" si="13"/>
        <v>-13969360000</v>
      </c>
      <c r="N16" s="2">
        <f t="shared" si="13"/>
        <v>12773503000</v>
      </c>
      <c r="O16" s="2">
        <f t="shared" si="13"/>
        <v>31727329000</v>
      </c>
      <c r="P16" s="2">
        <f t="shared" si="13"/>
        <v>-42499808000</v>
      </c>
      <c r="Q16" s="2">
        <f t="shared" si="13"/>
        <v>-2832168000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 t="str">
        <f ca="1">IFERROR(D21*D2,"")</f>
        <v/>
      </c>
      <c r="E20" s="2">
        <f ca="1">IFERROR(E21*E2,"")</f>
        <v>86478000000000</v>
      </c>
      <c r="H20" s="2" t="str">
        <f t="shared" ref="H20:Q20" ca="1" si="14">IFERROR(H21*H2,"")</f>
        <v/>
      </c>
      <c r="I20" s="2">
        <f t="shared" ca="1" si="14"/>
        <v>114310000000000</v>
      </c>
      <c r="J20" s="2">
        <f t="shared" ca="1" si="14"/>
        <v>20078800000000</v>
      </c>
      <c r="K20" s="2">
        <f t="shared" ca="1" si="14"/>
        <v>20874000000000</v>
      </c>
      <c r="L20" s="2" t="str">
        <f t="shared" ca="1" si="14"/>
        <v/>
      </c>
      <c r="M20" s="2">
        <f t="shared" ca="1" si="14"/>
        <v>8449000000000</v>
      </c>
      <c r="N20" s="2" t="str">
        <f t="shared" ca="1" si="14"/>
        <v/>
      </c>
      <c r="O20" s="2">
        <f t="shared" ca="1" si="14"/>
        <v>22862000000000</v>
      </c>
      <c r="P20" s="2">
        <f t="shared" ca="1" si="14"/>
        <v>7653800000000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9940000000</v>
      </c>
      <c r="E21" s="2">
        <f>IFERROR(INDEX(E51:E500,MATCH($C$7,$C$51:$C$500,0)),"")</f>
        <v>9940000000</v>
      </c>
      <c r="H21" s="2">
        <f>IFERROR(INDEX(D21:G21,COUNT(D21:G21)),"")</f>
        <v>9940000000</v>
      </c>
      <c r="I21" s="2">
        <f t="shared" ref="I21:Q21" si="15">IFERROR(INDEX(I51:I500,MATCH($C$7,$C$51:$C$500,0)),"")</f>
        <v>9940000000</v>
      </c>
      <c r="J21" s="2">
        <f t="shared" si="15"/>
        <v>9940000000</v>
      </c>
      <c r="K21" s="2">
        <f t="shared" si="15"/>
        <v>9940000000</v>
      </c>
      <c r="L21" s="2">
        <f t="shared" si="15"/>
        <v>9940000000</v>
      </c>
      <c r="M21" s="2">
        <f t="shared" si="15"/>
        <v>9940000000</v>
      </c>
      <c r="N21" s="2">
        <f t="shared" si="15"/>
        <v>9940000000</v>
      </c>
      <c r="O21" s="2">
        <f t="shared" si="15"/>
        <v>9940000000</v>
      </c>
      <c r="P21" s="2">
        <f t="shared" si="15"/>
        <v>9940000000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-0.64085685791858238</v>
      </c>
      <c r="E23" s="3">
        <f>IFERROR(E5/E6*100,"")</f>
        <v>-0.74067012319142445</v>
      </c>
      <c r="H23" s="3">
        <f t="shared" ref="H23:Q23" si="16">IFERROR(H5/H6*100,"")</f>
        <v>-2.7548917418051508</v>
      </c>
      <c r="I23" s="3">
        <f t="shared" si="16"/>
        <v>-5.22994673253503</v>
      </c>
      <c r="J23" s="3">
        <f t="shared" si="16"/>
        <v>-3.1179675485875342</v>
      </c>
      <c r="K23" s="3">
        <f t="shared" si="16"/>
        <v>-3.030528380865134</v>
      </c>
      <c r="L23" s="3">
        <f t="shared" si="16"/>
        <v>-2.191572580049657</v>
      </c>
      <c r="M23" s="3">
        <f t="shared" si="16"/>
        <v>-1.0119158645718311</v>
      </c>
      <c r="N23" s="3">
        <f t="shared" si="16"/>
        <v>0.93002805136306044</v>
      </c>
      <c r="O23" s="3">
        <f t="shared" si="16"/>
        <v>2.4981379241282324</v>
      </c>
      <c r="P23" s="3">
        <f t="shared" si="16"/>
        <v>-3.1563454921168992</v>
      </c>
      <c r="Q23" s="3">
        <f t="shared" si="16"/>
        <v>-0.61033685564818496</v>
      </c>
    </row>
    <row r="24" spans="1:17" ht="15.5" x14ac:dyDescent="0.35">
      <c r="C24" t="s">
        <v>47</v>
      </c>
      <c r="D24" s="4">
        <f>IFERROR(_xlfn.RRI(5,I23,D23),"")</f>
        <v>-0.34286779148412994</v>
      </c>
      <c r="E24" s="4">
        <f>IFERROR(_xlfn.RRI(5,J23,E23),"")</f>
        <v>-0.24984562380071196</v>
      </c>
      <c r="H24" s="4">
        <f t="shared" ref="H24:Q24" si="17">IFERROR(_xlfn.RRI(5,M23,H23),"")</f>
        <v>0.2217772285140398</v>
      </c>
      <c r="I24" s="4" t="str">
        <f t="shared" si="17"/>
        <v/>
      </c>
      <c r="J24" s="4" t="str">
        <f t="shared" si="17"/>
        <v/>
      </c>
      <c r="K24" s="4">
        <f t="shared" si="17"/>
        <v>-8.10257197728248E-3</v>
      </c>
      <c r="L24" s="4">
        <f t="shared" si="17"/>
        <v>0.29133003514184463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-6.23</v>
      </c>
      <c r="J25" s="3">
        <f t="shared" si="18"/>
        <v>-3.91</v>
      </c>
      <c r="K25" s="3">
        <f t="shared" si="18"/>
        <v>-3.92</v>
      </c>
      <c r="L25" s="3">
        <f t="shared" si="18"/>
        <v>-2.94</v>
      </c>
      <c r="M25" s="3">
        <f t="shared" si="18"/>
        <v>-1.39</v>
      </c>
      <c r="N25" s="3">
        <f t="shared" si="18"/>
        <v>1.29</v>
      </c>
      <c r="O25" s="3">
        <f t="shared" si="18"/>
        <v>3.44</v>
      </c>
      <c r="P25" s="3">
        <f t="shared" si="18"/>
        <v>-4.25</v>
      </c>
      <c r="Q25" s="3">
        <f t="shared" si="18"/>
        <v>-36135.550000000003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-1.6035505913956971E-2</v>
      </c>
      <c r="L26" s="4">
        <f t="shared" si="19"/>
        <v>-0.84791634817898531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0.20683682092555333</v>
      </c>
      <c r="E27" s="3">
        <f>IFERROR(E4/E21,"")</f>
        <v>0.11045613682092556</v>
      </c>
      <c r="H27" s="3">
        <f t="shared" ref="H27:Q27" si="20">IFERROR(H4/H21,"")</f>
        <v>0.63458591549295773</v>
      </c>
      <c r="I27" s="3">
        <f t="shared" si="20"/>
        <v>0.35748752515090543</v>
      </c>
      <c r="J27" s="3">
        <f t="shared" si="20"/>
        <v>0.76201267605633805</v>
      </c>
      <c r="K27" s="3">
        <f t="shared" si="20"/>
        <v>0.5490989939637827</v>
      </c>
      <c r="L27" s="3">
        <f t="shared" si="20"/>
        <v>1.4550004024144869</v>
      </c>
      <c r="M27" s="3">
        <f t="shared" si="20"/>
        <v>6.7363064386317903</v>
      </c>
      <c r="N27" s="3">
        <f t="shared" si="20"/>
        <v>12.79632676056338</v>
      </c>
      <c r="O27" s="3">
        <f t="shared" si="20"/>
        <v>17.388874547283702</v>
      </c>
      <c r="P27" s="3">
        <f t="shared" si="20"/>
        <v>4.2675118712273639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-0.10365873090012401</v>
      </c>
      <c r="E28" s="4">
        <f>IFERROR(_xlfn.RRI(5,J27,E27),"")</f>
        <v>-0.32041226728993055</v>
      </c>
      <c r="H28" s="4">
        <f t="shared" ref="H28:Q28" si="21">IFERROR(_xlfn.RRI(5,M27,H27),"")</f>
        <v>-0.37653264481378668</v>
      </c>
      <c r="I28" s="4">
        <f t="shared" si="21"/>
        <v>-0.51108302735242683</v>
      </c>
      <c r="J28" s="4">
        <f t="shared" si="21"/>
        <v>-0.46501926346725164</v>
      </c>
      <c r="K28" s="4">
        <f t="shared" si="21"/>
        <v>-0.3364171061907486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0.59335038363171355</v>
      </c>
      <c r="J29" s="4">
        <f t="shared" si="22"/>
        <v>-2.5510204081632109E-3</v>
      </c>
      <c r="K29" s="4">
        <f t="shared" si="22"/>
        <v>0.33333333333333331</v>
      </c>
      <c r="L29" s="4">
        <f t="shared" si="22"/>
        <v>1.1151079136690649</v>
      </c>
      <c r="M29" s="4">
        <f t="shared" si="22"/>
        <v>-2.0775193798449609</v>
      </c>
      <c r="N29" s="4">
        <f t="shared" si="22"/>
        <v>-0.625</v>
      </c>
      <c r="O29" s="4">
        <f t="shared" si="22"/>
        <v>-1.8094117647058823</v>
      </c>
      <c r="P29" s="4">
        <f t="shared" si="22"/>
        <v>-0.99988238728897172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0.77512744039132941</v>
      </c>
      <c r="I30" s="4">
        <f t="shared" si="23"/>
        <v>-0.5308640703970714</v>
      </c>
      <c r="J30" s="4">
        <f t="shared" si="23"/>
        <v>0.387750996510838</v>
      </c>
      <c r="K30" s="4">
        <f t="shared" si="23"/>
        <v>-0.62261247965802247</v>
      </c>
      <c r="L30" s="4">
        <f t="shared" si="23"/>
        <v>-0.78400620344848626</v>
      </c>
      <c r="M30" s="4">
        <f t="shared" si="23"/>
        <v>-0.47357499033299044</v>
      </c>
      <c r="N30" s="4">
        <f t="shared" si="23"/>
        <v>-0.26410839725321494</v>
      </c>
      <c r="O30" s="4">
        <f t="shared" si="23"/>
        <v>3.0747102930219969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79.33</v>
      </c>
      <c r="E32" s="3">
        <f>IFERROR(INDEX(E51:E500,MATCH($A$32,$C$51:$C$500,0)),"")</f>
        <v>80.08</v>
      </c>
      <c r="H32" s="3">
        <f>IFERROR(INDEX(D32:G32,COUNT(D32:G32)),"")</f>
        <v>80.08</v>
      </c>
      <c r="I32" s="3">
        <f t="shared" ref="I32:Q32" si="24">IFERROR(INDEX(I51:I500,MATCH($C$32,$C$51:$C$500,0)),"")</f>
        <v>80.959999999999994</v>
      </c>
      <c r="J32" s="3">
        <f t="shared" si="24"/>
        <v>87.19</v>
      </c>
      <c r="K32" s="3">
        <f t="shared" si="24"/>
        <v>91.11</v>
      </c>
      <c r="L32" s="3">
        <f t="shared" si="24"/>
        <v>95.03</v>
      </c>
      <c r="M32" s="3">
        <f t="shared" si="24"/>
        <v>97.95</v>
      </c>
      <c r="N32" s="3">
        <f t="shared" si="24"/>
        <v>99.33</v>
      </c>
      <c r="O32" s="3">
        <f t="shared" si="24"/>
        <v>98.5</v>
      </c>
      <c r="P32" s="3">
        <f t="shared" si="24"/>
        <v>95.08</v>
      </c>
      <c r="Q32" s="3">
        <f t="shared" si="24"/>
        <v>812783.45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109.67</v>
      </c>
      <c r="E33" s="3">
        <f>IFERROR(INDEX(E51:E500,MATCH($A$33,$C$51:$C$500,0)),"")</f>
        <v>117.07</v>
      </c>
      <c r="H33" s="3">
        <f>IFERROR(INDEX(D33:G33,COUNT(D33:G33)),"")</f>
        <v>117.07</v>
      </c>
      <c r="I33" s="3">
        <f t="shared" ref="I33:Q33" si="25">IFERROR(INDEX(I51:I500,MATCH($C$33,$C$51:$C$500,0)),"")</f>
        <v>142.05000000000001</v>
      </c>
      <c r="J33" s="3">
        <f t="shared" si="25"/>
        <v>23.17</v>
      </c>
      <c r="K33" s="3">
        <f t="shared" si="25"/>
        <v>23.05</v>
      </c>
      <c r="L33" s="3">
        <f t="shared" si="25"/>
        <v>15.89</v>
      </c>
      <c r="M33" s="3">
        <f t="shared" si="25"/>
        <v>8.68</v>
      </c>
      <c r="N33" s="3">
        <f t="shared" si="25"/>
        <v>17.52</v>
      </c>
      <c r="O33" s="3">
        <f t="shared" si="25"/>
        <v>23.35</v>
      </c>
      <c r="P33" s="3">
        <f t="shared" si="25"/>
        <v>8.1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-11600</v>
      </c>
      <c r="E34" s="3">
        <f>IFERROR(INDEX(E51:E500,MATCH($A$34,$C$51:$C$500,0)),"")</f>
        <v>-10653.41</v>
      </c>
      <c r="H34" s="3">
        <f>IFERROR(INDEX(D34:G34,COUNT(D34:G34)),"")</f>
        <v>-10653.41</v>
      </c>
      <c r="I34" s="3">
        <f t="shared" ref="I34:Q34" si="26">IFERROR(INDEX(I51:I500,MATCH($C$34,$C$51:$C$500,0)),"")</f>
        <v>-1845.91</v>
      </c>
      <c r="J34" s="3">
        <f t="shared" si="26"/>
        <v>-516.62</v>
      </c>
      <c r="K34" s="3">
        <f t="shared" si="26"/>
        <v>-535.71</v>
      </c>
      <c r="L34" s="3">
        <f t="shared" si="26"/>
        <v>-513.61</v>
      </c>
      <c r="M34" s="3">
        <f t="shared" si="26"/>
        <v>-611.51</v>
      </c>
      <c r="N34" s="3">
        <f t="shared" si="26"/>
        <v>1348.84</v>
      </c>
      <c r="O34" s="3">
        <f t="shared" si="26"/>
        <v>668.6</v>
      </c>
      <c r="P34" s="3">
        <f t="shared" si="26"/>
        <v>-181.18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42072.72</v>
      </c>
      <c r="E35" s="3">
        <f>IFERROR(INDEX(E51:E500,MATCH($A$35,$C$51:$C$500,0)),"")</f>
        <v>84896.67</v>
      </c>
      <c r="H35" s="3">
        <f>IFERROR(INDEX(D35:G35,COUNT(D35:G35)),"")</f>
        <v>84896.67</v>
      </c>
      <c r="I35" s="3">
        <f t="shared" ref="I35:Q35" si="27">IFERROR(INDEX(I51:I500,MATCH($C$35,$C$51:$C$500,0)),"")</f>
        <v>32177.05</v>
      </c>
      <c r="J35" s="3">
        <f t="shared" si="27"/>
        <v>2651.54</v>
      </c>
      <c r="K35" s="3">
        <f t="shared" si="27"/>
        <v>3825.41</v>
      </c>
      <c r="L35" s="3">
        <f t="shared" si="27"/>
        <v>1038.06</v>
      </c>
      <c r="M35" s="3">
        <f t="shared" si="27"/>
        <v>126.21</v>
      </c>
      <c r="N35" s="3">
        <f t="shared" si="27"/>
        <v>136.01</v>
      </c>
      <c r="O35" s="3">
        <f t="shared" si="27"/>
        <v>132.30000000000001</v>
      </c>
      <c r="P35" s="3">
        <f t="shared" si="27"/>
        <v>180.48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2055958000</v>
      </c>
      <c r="E51" s="5">
        <v>1097934000</v>
      </c>
      <c r="F51" s="5">
        <v>1038393000</v>
      </c>
      <c r="G51" s="5">
        <v>455250000</v>
      </c>
      <c r="I51" s="5">
        <v>3553426000</v>
      </c>
      <c r="J51" s="5">
        <v>7574406000</v>
      </c>
      <c r="K51" s="5">
        <v>5458044000</v>
      </c>
      <c r="L51" s="5">
        <v>14462704000</v>
      </c>
      <c r="M51" s="5">
        <v>66958886000</v>
      </c>
      <c r="N51" s="5">
        <v>127195488000</v>
      </c>
      <c r="O51" s="5">
        <v>172845413000</v>
      </c>
      <c r="P51" s="5">
        <v>42419068000</v>
      </c>
      <c r="Q51" s="5">
        <v>35242968000</v>
      </c>
    </row>
    <row r="52" spans="2:17" ht="15.5" x14ac:dyDescent="0.35">
      <c r="C52" t="s">
        <v>211</v>
      </c>
      <c r="D52" s="5">
        <v>-1327075000</v>
      </c>
      <c r="E52" s="5">
        <v>-774888000</v>
      </c>
      <c r="F52" s="5">
        <v>-701257000</v>
      </c>
      <c r="G52" s="5">
        <v>-395152000</v>
      </c>
      <c r="I52" s="5">
        <v>-2688908000</v>
      </c>
      <c r="J52" s="5">
        <v>-5519128000</v>
      </c>
      <c r="K52" s="5">
        <v>-4292050000</v>
      </c>
      <c r="L52" s="5">
        <v>-7649206000</v>
      </c>
      <c r="M52" s="5">
        <v>-39724439000</v>
      </c>
      <c r="N52" s="5">
        <v>-58370340000</v>
      </c>
      <c r="O52" s="5">
        <v>-50337102000</v>
      </c>
      <c r="P52" s="5">
        <v>-28164665000</v>
      </c>
      <c r="Q52" s="5">
        <v>-26502453000</v>
      </c>
    </row>
    <row r="53" spans="2:17" ht="15.5" x14ac:dyDescent="0.35">
      <c r="C53" t="s">
        <v>212</v>
      </c>
      <c r="D53" s="5">
        <v>728883000</v>
      </c>
      <c r="E53" s="5">
        <v>323046000</v>
      </c>
      <c r="F53" s="5">
        <v>337136000</v>
      </c>
      <c r="G53" s="5">
        <v>60098000</v>
      </c>
      <c r="I53" s="5">
        <v>864518000</v>
      </c>
      <c r="J53" s="5">
        <v>2055278000</v>
      </c>
      <c r="K53" s="5">
        <v>1165994000</v>
      </c>
      <c r="L53" s="5">
        <v>6813498000</v>
      </c>
      <c r="M53" s="5">
        <v>27234447000</v>
      </c>
      <c r="N53" s="5">
        <v>68825148000</v>
      </c>
      <c r="O53" s="5">
        <v>122508311000</v>
      </c>
      <c r="P53" s="5">
        <v>14254403000</v>
      </c>
      <c r="Q53" s="5">
        <v>8740515000</v>
      </c>
    </row>
    <row r="54" spans="2:17" ht="15.5" x14ac:dyDescent="0.35">
      <c r="C54" t="s">
        <v>82</v>
      </c>
      <c r="D54" s="5">
        <v>-3369081000</v>
      </c>
      <c r="E54" s="5">
        <v>-4254122000</v>
      </c>
      <c r="F54" s="5">
        <v>-2640526000</v>
      </c>
      <c r="G54" s="5">
        <v>-29469740000</v>
      </c>
      <c r="I54" s="5">
        <v>-43432973000</v>
      </c>
      <c r="J54" s="5">
        <v>-24187587000</v>
      </c>
      <c r="K54" s="5">
        <v>-17924844000</v>
      </c>
      <c r="L54" s="5">
        <v>-18412667000</v>
      </c>
      <c r="M54" s="5">
        <v>-25532341000</v>
      </c>
      <c r="N54" s="5">
        <v>-35969927000</v>
      </c>
      <c r="O54" s="5">
        <v>-77080672000</v>
      </c>
      <c r="P54" s="5">
        <v>-41832221000</v>
      </c>
      <c r="Q54" s="5">
        <v>7415278000</v>
      </c>
    </row>
    <row r="55" spans="2:17" ht="15.5" x14ac:dyDescent="0.35">
      <c r="C55" t="s">
        <v>213</v>
      </c>
      <c r="D55" s="5">
        <v>-3097127000</v>
      </c>
      <c r="E55" s="5">
        <v>-4149678000</v>
      </c>
      <c r="F55" s="5">
        <v>-28184538000</v>
      </c>
      <c r="G55" s="5">
        <v>-3534387000</v>
      </c>
      <c r="I55" s="5">
        <v>-42589781000</v>
      </c>
      <c r="J55" s="5">
        <v>-22647542000</v>
      </c>
      <c r="K55" s="5">
        <v>-17172627000</v>
      </c>
      <c r="L55" s="5">
        <v>-17490947000</v>
      </c>
      <c r="M55" s="5">
        <v>-23913511000</v>
      </c>
      <c r="N55" s="5">
        <v>-32176094000</v>
      </c>
      <c r="O55" s="5">
        <v>-35992707000</v>
      </c>
      <c r="P55" s="5">
        <v>-24308115000</v>
      </c>
      <c r="Q55" s="5">
        <v>-7264596000</v>
      </c>
    </row>
    <row r="56" spans="2:17" ht="15.5" x14ac:dyDescent="0.35">
      <c r="C56" t="s">
        <v>284</v>
      </c>
      <c r="D56" s="5">
        <v>-165038000</v>
      </c>
      <c r="E56" s="5">
        <v>-111457000</v>
      </c>
      <c r="F56" s="5">
        <v>-102903000</v>
      </c>
      <c r="G56" s="5">
        <v>-214581000</v>
      </c>
      <c r="I56" s="5">
        <v>-672230000</v>
      </c>
      <c r="J56" s="5">
        <v>-445098000</v>
      </c>
      <c r="K56" s="5">
        <v>-468009000</v>
      </c>
      <c r="L56" s="5">
        <v>-571652000</v>
      </c>
      <c r="M56" s="5">
        <v>-485055000</v>
      </c>
      <c r="N56" s="5">
        <v>-770503000</v>
      </c>
      <c r="O56" s="5">
        <v>-1533984000</v>
      </c>
      <c r="P56" s="5">
        <v>-2575484000</v>
      </c>
      <c r="Q56" s="5">
        <v>-2940479000</v>
      </c>
    </row>
    <row r="57" spans="2:17" ht="15.5" x14ac:dyDescent="0.35">
      <c r="C57" t="s">
        <v>368</v>
      </c>
      <c r="D57" s="5">
        <v>-51379000</v>
      </c>
      <c r="E57" s="5">
        <v>-30324000</v>
      </c>
      <c r="F57" s="5">
        <v>25642294000</v>
      </c>
      <c r="G57" s="5">
        <v>-25684333000</v>
      </c>
      <c r="I57" s="5">
        <v>-98665000</v>
      </c>
      <c r="J57" s="5">
        <v>-293900000</v>
      </c>
      <c r="K57" s="5">
        <v>-35350000</v>
      </c>
      <c r="L57" s="5">
        <v>-338985000</v>
      </c>
      <c r="M57" s="5">
        <v>-1655133000</v>
      </c>
      <c r="N57" s="5">
        <v>-3258884000</v>
      </c>
      <c r="O57" s="5">
        <v>-4336334000</v>
      </c>
      <c r="P57" s="5">
        <v>-1063448000</v>
      </c>
      <c r="Q57" s="5">
        <v>-1628760000</v>
      </c>
    </row>
    <row r="58" spans="2:17" ht="15.5" x14ac:dyDescent="0.35">
      <c r="C58" t="s">
        <v>81</v>
      </c>
      <c r="D58" s="5">
        <v>-531000</v>
      </c>
      <c r="G58" s="5">
        <v>-21603000</v>
      </c>
      <c r="I58" s="5">
        <v>-22143000</v>
      </c>
      <c r="J58" s="5">
        <v>-46676000</v>
      </c>
      <c r="K58" s="5">
        <v>-960000</v>
      </c>
      <c r="L58" s="5">
        <v>-23506000</v>
      </c>
      <c r="M58" s="5">
        <v>-117586000</v>
      </c>
      <c r="N58" s="5">
        <v>-26728000</v>
      </c>
      <c r="O58" s="5">
        <v>-2514340000</v>
      </c>
      <c r="P58" s="5">
        <v>-293614000</v>
      </c>
      <c r="Q58" s="5">
        <v>-122002000</v>
      </c>
    </row>
    <row r="59" spans="2:17" ht="15.5" x14ac:dyDescent="0.35">
      <c r="C59" t="s">
        <v>89</v>
      </c>
      <c r="D59" s="5">
        <v>-2640198000</v>
      </c>
      <c r="E59" s="5">
        <v>-3931076000</v>
      </c>
      <c r="F59" s="5">
        <v>-2303390000</v>
      </c>
      <c r="G59" s="5">
        <v>-29409642000</v>
      </c>
      <c r="I59" s="5">
        <v>-42568455000</v>
      </c>
      <c r="J59" s="5">
        <v>-22132309000</v>
      </c>
      <c r="K59" s="5">
        <v>-16758850000</v>
      </c>
      <c r="L59" s="5">
        <v>-11599169000</v>
      </c>
      <c r="M59" s="5">
        <v>1702106000</v>
      </c>
      <c r="N59" s="5">
        <v>32855221000</v>
      </c>
      <c r="O59" s="5">
        <v>45427639000</v>
      </c>
      <c r="P59" s="5">
        <v>-27577818000</v>
      </c>
      <c r="Q59" s="5">
        <v>16155793000</v>
      </c>
    </row>
    <row r="60" spans="2:17" ht="15.5" x14ac:dyDescent="0.35">
      <c r="C60" t="s">
        <v>90</v>
      </c>
      <c r="D60" s="5">
        <v>-4854198000</v>
      </c>
      <c r="E60" s="5">
        <v>-4785465000</v>
      </c>
      <c r="F60" s="5">
        <v>-4782264000</v>
      </c>
      <c r="G60" s="5">
        <v>-4898042000</v>
      </c>
      <c r="I60" s="5">
        <v>-19414233000</v>
      </c>
      <c r="J60" s="5">
        <v>-16829403000</v>
      </c>
      <c r="K60" s="5">
        <v>-22197378000</v>
      </c>
      <c r="L60" s="5">
        <v>-17609714000</v>
      </c>
      <c r="M60" s="5">
        <v>-15671466000</v>
      </c>
      <c r="N60" s="5">
        <v>-20081718000</v>
      </c>
      <c r="O60" s="5">
        <v>-13700310000</v>
      </c>
      <c r="P60" s="5">
        <v>-14921990000</v>
      </c>
      <c r="Q60" s="5">
        <v>-18987961000</v>
      </c>
    </row>
    <row r="61" spans="2:17" ht="15.5" x14ac:dyDescent="0.35">
      <c r="C61" t="s">
        <v>215</v>
      </c>
      <c r="D61" s="5">
        <v>76106000</v>
      </c>
      <c r="E61" s="5">
        <v>93149000</v>
      </c>
      <c r="F61" s="5">
        <v>117812000</v>
      </c>
      <c r="G61" s="5">
        <v>73999000</v>
      </c>
      <c r="I61" s="5">
        <v>377689000</v>
      </c>
      <c r="J61" s="5">
        <v>302457000</v>
      </c>
      <c r="K61" s="5">
        <v>304037000</v>
      </c>
      <c r="L61" s="5">
        <v>2141177000</v>
      </c>
      <c r="M61" s="5">
        <v>3241622000</v>
      </c>
      <c r="N61" s="5">
        <v>1017216000</v>
      </c>
      <c r="O61" s="5">
        <v>11910055000</v>
      </c>
      <c r="P61" s="5">
        <v>12592785000</v>
      </c>
      <c r="Q61" s="5">
        <v>3522944000</v>
      </c>
    </row>
    <row r="62" spans="2:17" ht="15.5" x14ac:dyDescent="0.35">
      <c r="C62" t="s">
        <v>27</v>
      </c>
      <c r="D62" s="5">
        <v>-4930304000</v>
      </c>
      <c r="E62" s="5">
        <v>-4878614000</v>
      </c>
      <c r="F62" s="5">
        <v>-4900076000</v>
      </c>
      <c r="G62" s="5">
        <v>-4972041000</v>
      </c>
      <c r="I62" s="5">
        <v>-19791922000</v>
      </c>
      <c r="J62" s="5">
        <v>-17131860000</v>
      </c>
      <c r="K62" s="5">
        <v>-22501415000</v>
      </c>
      <c r="L62" s="5">
        <v>-19750891000</v>
      </c>
      <c r="M62" s="5">
        <v>-18913088000</v>
      </c>
      <c r="N62" s="5">
        <v>-21098934000</v>
      </c>
      <c r="O62" s="5">
        <v>-25610365000</v>
      </c>
      <c r="P62" s="5">
        <v>-27514775000</v>
      </c>
      <c r="Q62" s="5">
        <v>-22510905000</v>
      </c>
    </row>
    <row r="63" spans="2:17" ht="15.5" x14ac:dyDescent="0.35">
      <c r="C63" t="s">
        <v>92</v>
      </c>
      <c r="D63" s="5">
        <v>-4854198000</v>
      </c>
      <c r="E63" s="5">
        <v>-4785465000</v>
      </c>
      <c r="F63" s="5">
        <v>-4782264000</v>
      </c>
      <c r="G63" s="5">
        <v>-4898042000</v>
      </c>
      <c r="I63" s="5">
        <v>-19414233000</v>
      </c>
      <c r="J63" s="5">
        <v>-16829403000</v>
      </c>
      <c r="K63" s="5">
        <v>-22197378000</v>
      </c>
      <c r="L63" s="5">
        <v>-17609714000</v>
      </c>
      <c r="M63" s="5">
        <v>-15671466000</v>
      </c>
      <c r="N63" s="5">
        <v>-20081718000</v>
      </c>
      <c r="O63" s="5">
        <v>-13700310000</v>
      </c>
      <c r="P63" s="5">
        <v>-14921990000</v>
      </c>
      <c r="Q63" s="5">
        <v>-18987961000</v>
      </c>
    </row>
    <row r="64" spans="2:17" ht="15.5" x14ac:dyDescent="0.35">
      <c r="C64" t="s">
        <v>29</v>
      </c>
      <c r="D64" s="5">
        <v>-7494396000</v>
      </c>
      <c r="E64" s="5">
        <v>-8716541000</v>
      </c>
      <c r="F64" s="5">
        <v>-7085654000</v>
      </c>
      <c r="G64" s="5">
        <v>-34307684000</v>
      </c>
      <c r="I64" s="5">
        <v>-61982688000</v>
      </c>
      <c r="J64" s="5">
        <v>-38961712000</v>
      </c>
      <c r="K64" s="5">
        <v>-38956228000</v>
      </c>
      <c r="L64" s="5">
        <v>-29208883000</v>
      </c>
      <c r="M64" s="5">
        <v>-13969360000</v>
      </c>
      <c r="N64" s="5">
        <v>12773503000</v>
      </c>
      <c r="O64" s="5">
        <v>31727329000</v>
      </c>
      <c r="P64" s="5">
        <v>-42499808000</v>
      </c>
      <c r="Q64" s="5">
        <v>-2832168000</v>
      </c>
    </row>
    <row r="65" spans="2:17" ht="15.5" x14ac:dyDescent="0.35">
      <c r="C65" t="s">
        <v>28</v>
      </c>
    </row>
    <row r="66" spans="2:17" ht="15.5" x14ac:dyDescent="0.35">
      <c r="C66" t="s">
        <v>404</v>
      </c>
    </row>
    <row r="67" spans="2:17" ht="15.5" x14ac:dyDescent="0.35">
      <c r="C67" t="s">
        <v>405</v>
      </c>
    </row>
    <row r="68" spans="2:17" ht="15.5" x14ac:dyDescent="0.35">
      <c r="C68" t="s">
        <v>406</v>
      </c>
    </row>
    <row r="69" spans="2:17" ht="15.5" x14ac:dyDescent="0.35">
      <c r="C69" t="s">
        <v>93</v>
      </c>
      <c r="D69" s="5">
        <v>-7494396000</v>
      </c>
      <c r="E69" s="5">
        <v>-8716541000</v>
      </c>
      <c r="F69" s="5">
        <v>-7085654000</v>
      </c>
      <c r="G69" s="5">
        <v>-34307684000</v>
      </c>
      <c r="I69" s="5">
        <v>-61982688000</v>
      </c>
      <c r="J69" s="5">
        <v>-38961712000</v>
      </c>
      <c r="K69" s="5">
        <v>-38956228000</v>
      </c>
      <c r="L69" s="5">
        <v>-29208883000</v>
      </c>
      <c r="M69" s="5">
        <v>-13969360000</v>
      </c>
      <c r="N69" s="5">
        <v>12773503000</v>
      </c>
      <c r="O69" s="5">
        <v>31727329000</v>
      </c>
      <c r="P69" s="5">
        <v>-42499808000</v>
      </c>
      <c r="Q69" s="5">
        <v>-2832168000</v>
      </c>
    </row>
    <row r="70" spans="2:17" ht="15.5" x14ac:dyDescent="0.35">
      <c r="C70" t="s">
        <v>407</v>
      </c>
    </row>
    <row r="71" spans="2:17" ht="15.5" x14ac:dyDescent="0.35">
      <c r="C71" t="s">
        <v>95</v>
      </c>
      <c r="D71" s="5">
        <v>-7494396000</v>
      </c>
      <c r="E71" s="5">
        <v>-8716541000</v>
      </c>
      <c r="F71" s="5">
        <v>-7085654000</v>
      </c>
      <c r="G71" s="5">
        <v>-34307684000</v>
      </c>
      <c r="I71" s="5">
        <v>-61982688000</v>
      </c>
      <c r="J71" s="5">
        <v>-38961712000</v>
      </c>
      <c r="K71" s="5">
        <v>-38956228000</v>
      </c>
      <c r="L71" s="5">
        <v>-29208883000</v>
      </c>
      <c r="M71" s="5">
        <v>-13969360000</v>
      </c>
      <c r="N71" s="5">
        <v>12773503000</v>
      </c>
      <c r="O71" s="5">
        <v>31727329000</v>
      </c>
      <c r="P71" s="5">
        <v>-42499808000</v>
      </c>
      <c r="Q71" s="5">
        <v>-2832168000</v>
      </c>
    </row>
    <row r="72" spans="2:17" ht="15.5" x14ac:dyDescent="0.35">
      <c r="C72" t="s">
        <v>96</v>
      </c>
      <c r="F72" s="5">
        <v>-43704000</v>
      </c>
      <c r="I72" s="5">
        <v>-43704000</v>
      </c>
      <c r="J72" s="5">
        <v>15642000</v>
      </c>
      <c r="K72" s="5">
        <v>-33517000</v>
      </c>
      <c r="L72" s="5">
        <v>135557000</v>
      </c>
      <c r="M72" s="5">
        <v>144389000</v>
      </c>
      <c r="N72" s="5">
        <v>-73520000</v>
      </c>
      <c r="O72" s="5">
        <v>-261569000</v>
      </c>
      <c r="P72" s="5">
        <v>266210000</v>
      </c>
      <c r="Q72" s="5">
        <v>-3627000</v>
      </c>
    </row>
    <row r="73" spans="2:17" ht="15.5" x14ac:dyDescent="0.35">
      <c r="C73" t="s">
        <v>97</v>
      </c>
      <c r="D73" s="5">
        <v>-7494396000</v>
      </c>
      <c r="E73" s="5">
        <v>-8716541000</v>
      </c>
      <c r="F73" s="5">
        <v>-7129358000</v>
      </c>
      <c r="G73" s="5">
        <v>-34307684000</v>
      </c>
      <c r="I73" s="5">
        <v>-62026392000</v>
      </c>
      <c r="J73" s="5">
        <v>-38946070000</v>
      </c>
      <c r="K73" s="5">
        <v>-38989745000</v>
      </c>
      <c r="L73" s="5">
        <v>-29073326000</v>
      </c>
      <c r="M73" s="5">
        <v>-13824971000</v>
      </c>
      <c r="N73" s="5">
        <v>12699983000</v>
      </c>
      <c r="O73" s="5">
        <v>31465760000</v>
      </c>
      <c r="P73" s="5">
        <v>-42233598000</v>
      </c>
      <c r="Q73" s="5">
        <v>-2835795000</v>
      </c>
    </row>
    <row r="74" spans="2:17" ht="15.5" x14ac:dyDescent="0.35">
      <c r="C74" t="s">
        <v>98</v>
      </c>
      <c r="D74" s="5">
        <v>-7494396000</v>
      </c>
      <c r="E74" s="5">
        <v>-8716541000</v>
      </c>
      <c r="F74" s="5">
        <v>-7085654000</v>
      </c>
      <c r="G74" s="5">
        <v>-34307684000</v>
      </c>
      <c r="I74" s="5">
        <v>-61982688000</v>
      </c>
      <c r="J74" s="5">
        <v>-38961712000</v>
      </c>
      <c r="K74" s="5">
        <v>-38956228000</v>
      </c>
      <c r="L74" s="5">
        <v>-29208883000</v>
      </c>
      <c r="M74" s="5">
        <v>-13969360000</v>
      </c>
      <c r="N74" s="5">
        <v>12773503000</v>
      </c>
      <c r="O74" s="5">
        <v>31727329000</v>
      </c>
      <c r="P74" s="5">
        <v>-42499808000</v>
      </c>
      <c r="Q74" s="5">
        <v>-2832168000</v>
      </c>
    </row>
    <row r="75" spans="2:17" ht="15.5" x14ac:dyDescent="0.35">
      <c r="C75" t="s">
        <v>8</v>
      </c>
      <c r="D75" s="5">
        <v>-7493865000</v>
      </c>
      <c r="E75" s="5">
        <v>-8716541000</v>
      </c>
      <c r="F75" s="5">
        <v>-7129358000</v>
      </c>
      <c r="G75" s="5">
        <v>-34286081000</v>
      </c>
      <c r="I75" s="5">
        <v>-62004249000</v>
      </c>
      <c r="J75" s="5">
        <v>-38899394000</v>
      </c>
      <c r="K75" s="5">
        <v>-38988785000</v>
      </c>
      <c r="L75" s="5">
        <v>-29049820000</v>
      </c>
      <c r="M75" s="5">
        <v>-13707385000</v>
      </c>
      <c r="N75" s="5">
        <v>12726711000</v>
      </c>
      <c r="O75" s="5">
        <v>33980100000</v>
      </c>
      <c r="P75" s="5">
        <v>-41939984000</v>
      </c>
      <c r="Q75" s="5">
        <v>-2713793000</v>
      </c>
    </row>
    <row r="76" spans="2:17" ht="15.5" x14ac:dyDescent="0.35">
      <c r="C76" t="s">
        <v>100</v>
      </c>
      <c r="D76" s="5">
        <v>-7494396000</v>
      </c>
      <c r="E76" s="5">
        <v>-8716541000</v>
      </c>
      <c r="F76" s="5">
        <v>-7085654000</v>
      </c>
      <c r="G76" s="5">
        <v>-34307684000</v>
      </c>
      <c r="I76" s="5">
        <v>-61982688000</v>
      </c>
      <c r="J76" s="5">
        <v>-38961712000</v>
      </c>
      <c r="K76" s="5">
        <v>-38956228000</v>
      </c>
      <c r="L76" s="5">
        <v>-29208883000</v>
      </c>
      <c r="M76" s="5">
        <v>-13969360000</v>
      </c>
      <c r="N76" s="5">
        <v>12773503000</v>
      </c>
      <c r="O76" s="5">
        <v>31727329000</v>
      </c>
      <c r="P76" s="5">
        <v>-42499808000</v>
      </c>
      <c r="Q76" s="5">
        <v>-2832168000</v>
      </c>
    </row>
    <row r="77" spans="2:17" ht="15.5" x14ac:dyDescent="0.35">
      <c r="C77" t="s">
        <v>101</v>
      </c>
      <c r="D77" s="5">
        <v>-7494396000</v>
      </c>
      <c r="E77" s="5">
        <v>-8716541000</v>
      </c>
      <c r="F77" s="5">
        <v>-7129358000</v>
      </c>
      <c r="G77" s="5">
        <v>-34307684000</v>
      </c>
      <c r="I77" s="5">
        <v>-62026392000</v>
      </c>
      <c r="J77" s="5">
        <v>-38946070000</v>
      </c>
      <c r="K77" s="5">
        <v>-38989745000</v>
      </c>
      <c r="L77" s="5">
        <v>-29073326000</v>
      </c>
      <c r="M77" s="5">
        <v>-13824971000</v>
      </c>
      <c r="N77" s="5">
        <v>12699983000</v>
      </c>
      <c r="O77" s="5">
        <v>31465760000</v>
      </c>
      <c r="P77" s="5">
        <v>-42233598000</v>
      </c>
      <c r="Q77" s="5">
        <v>-2835795000</v>
      </c>
    </row>
    <row r="78" spans="2:17" ht="15.5" x14ac:dyDescent="0.35">
      <c r="C78" t="s">
        <v>102</v>
      </c>
      <c r="D78" s="5">
        <v>-7494396000</v>
      </c>
      <c r="E78" s="5">
        <v>-8716541000</v>
      </c>
      <c r="F78" s="5">
        <v>-7129358000</v>
      </c>
      <c r="G78" s="5">
        <v>-34307684000</v>
      </c>
      <c r="I78" s="5">
        <v>-62026392000</v>
      </c>
      <c r="J78" s="5">
        <v>-38946070000</v>
      </c>
      <c r="K78" s="5">
        <v>-38989745000</v>
      </c>
      <c r="L78" s="5">
        <v>-29073326000</v>
      </c>
      <c r="M78" s="5">
        <v>-13824971000</v>
      </c>
      <c r="N78" s="5">
        <v>12699983000</v>
      </c>
      <c r="O78" s="5">
        <v>31465760000</v>
      </c>
      <c r="P78" s="5">
        <v>-42233598000</v>
      </c>
      <c r="Q78" s="5">
        <v>-2835795000</v>
      </c>
    </row>
    <row r="80" spans="2:17" ht="15.5" x14ac:dyDescent="0.35">
      <c r="B80" t="s">
        <v>103</v>
      </c>
      <c r="C80" t="s">
        <v>104</v>
      </c>
    </row>
    <row r="81" spans="3:17" ht="15.5" x14ac:dyDescent="0.35">
      <c r="C81" t="s">
        <v>216</v>
      </c>
    </row>
    <row r="82" spans="3:17" ht="15.5" x14ac:dyDescent="0.35">
      <c r="C82" t="s">
        <v>20</v>
      </c>
      <c r="D82" s="5">
        <v>5008099000</v>
      </c>
      <c r="E82" s="5">
        <v>8170101000</v>
      </c>
      <c r="F82" s="5">
        <v>11271088000</v>
      </c>
      <c r="G82" s="5">
        <v>14046864000</v>
      </c>
      <c r="I82" s="5">
        <v>11271088000</v>
      </c>
      <c r="J82" s="5">
        <v>16244975000</v>
      </c>
      <c r="K82" s="5">
        <v>6301570000</v>
      </c>
      <c r="L82" s="5">
        <v>36804862000</v>
      </c>
      <c r="M82" s="5">
        <v>73643174000</v>
      </c>
      <c r="N82" s="5">
        <v>67488794000</v>
      </c>
      <c r="O82" s="5">
        <v>54602119000</v>
      </c>
      <c r="P82" s="5">
        <v>345090045000</v>
      </c>
      <c r="Q82" s="5">
        <v>170782164000</v>
      </c>
    </row>
    <row r="83" spans="3:17" ht="15.5" x14ac:dyDescent="0.35">
      <c r="C83" t="s">
        <v>110</v>
      </c>
      <c r="D83" s="5">
        <v>76087000</v>
      </c>
      <c r="E83" s="5">
        <v>69175000</v>
      </c>
      <c r="F83" s="5">
        <v>69243000</v>
      </c>
      <c r="G83" s="5">
        <v>69175000</v>
      </c>
      <c r="I83" s="5">
        <v>69243000</v>
      </c>
      <c r="J83" s="5">
        <v>69175000</v>
      </c>
      <c r="K83" s="5">
        <v>69175000</v>
      </c>
      <c r="L83" s="5">
        <v>177501000</v>
      </c>
      <c r="M83" s="5">
        <v>1957752000</v>
      </c>
      <c r="N83" s="5">
        <v>4292208000</v>
      </c>
      <c r="O83" s="5">
        <v>168724000</v>
      </c>
      <c r="P83" s="5">
        <v>168724000</v>
      </c>
      <c r="Q83" s="5">
        <v>507263000</v>
      </c>
    </row>
    <row r="84" spans="3:17" ht="15.5" x14ac:dyDescent="0.35">
      <c r="C84" t="s">
        <v>218</v>
      </c>
      <c r="D84" s="5">
        <v>34900000000</v>
      </c>
      <c r="E84" s="5">
        <v>34900000000</v>
      </c>
      <c r="F84" s="5">
        <v>34900000000</v>
      </c>
      <c r="G84" s="5">
        <v>34900000000</v>
      </c>
      <c r="I84" s="5">
        <v>34900000000</v>
      </c>
      <c r="J84" s="5">
        <v>22400000000</v>
      </c>
      <c r="K84" s="5">
        <v>26572500000</v>
      </c>
      <c r="P84" s="5">
        <v>132470990000</v>
      </c>
      <c r="Q84" s="5">
        <v>888580734000</v>
      </c>
    </row>
    <row r="85" spans="3:17" ht="15.5" x14ac:dyDescent="0.35">
      <c r="C85" t="s">
        <v>219</v>
      </c>
      <c r="D85" s="5">
        <v>102065352000</v>
      </c>
      <c r="E85" s="5">
        <v>82065352000</v>
      </c>
      <c r="F85" s="5">
        <v>81565852000</v>
      </c>
      <c r="G85" s="5">
        <v>74764248000</v>
      </c>
      <c r="I85" s="5">
        <v>81565852000</v>
      </c>
      <c r="J85" s="5">
        <v>75446553000</v>
      </c>
      <c r="K85" s="5">
        <v>76254305000</v>
      </c>
      <c r="L85" s="5">
        <v>82172086000</v>
      </c>
      <c r="M85" s="5">
        <v>82433266000</v>
      </c>
      <c r="N85" s="5">
        <v>81348016000</v>
      </c>
      <c r="O85" s="5">
        <v>84052118000</v>
      </c>
      <c r="P85" s="5">
        <v>234823681000</v>
      </c>
      <c r="Q85" s="5">
        <v>279397368000</v>
      </c>
    </row>
    <row r="86" spans="3:17" ht="15.5" x14ac:dyDescent="0.35">
      <c r="C86" t="s">
        <v>221</v>
      </c>
      <c r="D86" s="5">
        <v>76087000</v>
      </c>
      <c r="E86" s="5">
        <v>69175000</v>
      </c>
      <c r="F86" s="5">
        <v>69243000</v>
      </c>
      <c r="G86" s="5">
        <v>69175000</v>
      </c>
      <c r="I86" s="5">
        <v>69243000</v>
      </c>
      <c r="J86" s="5">
        <v>69175000</v>
      </c>
      <c r="K86" s="5">
        <v>69175000</v>
      </c>
      <c r="L86" s="5">
        <v>177501000</v>
      </c>
      <c r="M86" s="5">
        <v>1957752000</v>
      </c>
      <c r="N86" s="5">
        <v>4292208000</v>
      </c>
      <c r="O86" s="5">
        <v>168724000</v>
      </c>
      <c r="P86" s="5">
        <v>168724000</v>
      </c>
      <c r="Q86" s="5">
        <v>507263000</v>
      </c>
    </row>
    <row r="87" spans="3:17" ht="15.5" x14ac:dyDescent="0.35">
      <c r="C87" t="s">
        <v>217</v>
      </c>
      <c r="D87" s="5">
        <v>969265000</v>
      </c>
      <c r="E87" s="5">
        <v>1111282000</v>
      </c>
      <c r="F87" s="5">
        <v>1251477000</v>
      </c>
      <c r="G87" s="5">
        <v>1354320000</v>
      </c>
      <c r="I87" s="5">
        <v>1251477000</v>
      </c>
      <c r="J87" s="5">
        <v>2413988000</v>
      </c>
      <c r="K87" s="5">
        <v>4269795000</v>
      </c>
      <c r="L87" s="5">
        <v>2253038000</v>
      </c>
      <c r="M87" s="5">
        <v>2205038000</v>
      </c>
      <c r="N87" s="5">
        <v>2084402000</v>
      </c>
      <c r="O87" s="5">
        <v>274323000</v>
      </c>
    </row>
    <row r="88" spans="3:17" ht="15.5" x14ac:dyDescent="0.35">
      <c r="C88" t="s">
        <v>220</v>
      </c>
      <c r="D88" s="5">
        <v>969265000</v>
      </c>
      <c r="E88" s="5">
        <v>1111282000</v>
      </c>
      <c r="F88" s="5">
        <v>1251477000</v>
      </c>
      <c r="G88" s="5">
        <v>1354320000</v>
      </c>
      <c r="I88" s="5">
        <v>1251477000</v>
      </c>
      <c r="J88" s="5">
        <v>2413988000</v>
      </c>
      <c r="K88" s="5">
        <v>4269795000</v>
      </c>
      <c r="L88" s="5">
        <v>2253038000</v>
      </c>
      <c r="M88" s="5">
        <v>2205038000</v>
      </c>
      <c r="N88" s="5">
        <v>2084402000</v>
      </c>
      <c r="O88" s="5">
        <v>274323000</v>
      </c>
    </row>
    <row r="89" spans="3:17" ht="15.5" x14ac:dyDescent="0.35">
      <c r="C89" t="s">
        <v>81</v>
      </c>
      <c r="D89" s="5">
        <v>266359000</v>
      </c>
      <c r="E89" s="5">
        <v>266359000</v>
      </c>
      <c r="F89" s="5">
        <v>266359000</v>
      </c>
      <c r="G89" s="5">
        <v>310063000</v>
      </c>
      <c r="I89" s="5">
        <v>266359000</v>
      </c>
      <c r="J89" s="5">
        <v>310063000</v>
      </c>
      <c r="K89" s="5">
        <v>294421000</v>
      </c>
      <c r="L89" s="5">
        <v>327938000</v>
      </c>
      <c r="M89" s="5">
        <v>192381000</v>
      </c>
      <c r="N89" s="5">
        <v>47992000</v>
      </c>
      <c r="O89" s="5">
        <v>121512000</v>
      </c>
      <c r="P89" s="5">
        <v>383081000</v>
      </c>
      <c r="Q89" s="5">
        <v>15396661000</v>
      </c>
    </row>
    <row r="90" spans="3:17" ht="15.5" x14ac:dyDescent="0.35">
      <c r="C90" t="s">
        <v>223</v>
      </c>
      <c r="D90" s="5">
        <v>7213887000</v>
      </c>
      <c r="E90" s="5">
        <v>10421978000</v>
      </c>
      <c r="F90" s="5">
        <v>13478976000</v>
      </c>
      <c r="G90" s="5">
        <v>16236576000</v>
      </c>
      <c r="I90" s="5">
        <v>13478976000</v>
      </c>
      <c r="J90" s="5">
        <v>19616907000</v>
      </c>
      <c r="K90" s="5">
        <v>11606593000</v>
      </c>
      <c r="L90" s="5">
        <v>40100267000</v>
      </c>
      <c r="M90" s="5">
        <v>79507307000</v>
      </c>
      <c r="N90" s="5">
        <v>115933574000</v>
      </c>
      <c r="O90" s="5">
        <v>126831081000</v>
      </c>
      <c r="P90" s="5">
        <v>354379988000</v>
      </c>
      <c r="Q90" s="5">
        <v>577720615000</v>
      </c>
    </row>
    <row r="91" spans="3:17" ht="15.5" x14ac:dyDescent="0.35">
      <c r="C91" t="s">
        <v>224</v>
      </c>
    </row>
    <row r="92" spans="3:17" ht="15.5" x14ac:dyDescent="0.35">
      <c r="C92" t="s">
        <v>408</v>
      </c>
      <c r="D92" s="5">
        <v>512522427000</v>
      </c>
      <c r="E92" s="5">
        <v>513266502000</v>
      </c>
      <c r="F92" s="5">
        <v>512920350000</v>
      </c>
      <c r="G92" s="5">
        <v>512950967000</v>
      </c>
      <c r="I92" s="5">
        <v>512920350000</v>
      </c>
      <c r="J92" s="5">
        <v>512864816000</v>
      </c>
      <c r="K92" s="5">
        <v>515489173000</v>
      </c>
      <c r="L92" s="5">
        <v>500050921000</v>
      </c>
      <c r="M92" s="5">
        <v>495079620000</v>
      </c>
      <c r="N92" s="5">
        <v>508214729000</v>
      </c>
      <c r="O92" s="5">
        <v>482840997000</v>
      </c>
      <c r="P92" s="5">
        <v>469518435000</v>
      </c>
      <c r="Q92" s="5">
        <v>341906728000</v>
      </c>
    </row>
    <row r="93" spans="3:17" ht="15.5" x14ac:dyDescent="0.35">
      <c r="C93" t="s">
        <v>227</v>
      </c>
      <c r="D93" s="5">
        <v>912130780000</v>
      </c>
      <c r="E93" s="5">
        <v>912130780000</v>
      </c>
      <c r="F93" s="5">
        <v>912130780000</v>
      </c>
      <c r="G93" s="5">
        <v>912130780000</v>
      </c>
      <c r="I93" s="5">
        <v>912130780000</v>
      </c>
      <c r="J93" s="5">
        <v>912130780000</v>
      </c>
      <c r="K93" s="5">
        <v>912130780000</v>
      </c>
      <c r="L93" s="5">
        <v>911840110000</v>
      </c>
      <c r="M93" s="5">
        <v>908916066000</v>
      </c>
      <c r="N93" s="5">
        <v>908916066000</v>
      </c>
      <c r="O93" s="5">
        <v>908916066000</v>
      </c>
      <c r="P93" s="5">
        <v>886068370000</v>
      </c>
      <c r="Q93" s="5">
        <v>898360659000</v>
      </c>
    </row>
    <row r="94" spans="3:17" ht="15.5" x14ac:dyDescent="0.35">
      <c r="C94" t="s">
        <v>111</v>
      </c>
      <c r="D94" s="5">
        <v>2784642000</v>
      </c>
      <c r="E94" s="5">
        <v>2943222000</v>
      </c>
      <c r="F94" s="5">
        <v>3057833000</v>
      </c>
      <c r="G94" s="5">
        <v>3168706000</v>
      </c>
      <c r="I94" s="5">
        <v>3057833000</v>
      </c>
      <c r="J94" s="5">
        <v>3405437000</v>
      </c>
      <c r="K94" s="5">
        <v>3780432000</v>
      </c>
      <c r="L94" s="5">
        <v>4167464000</v>
      </c>
      <c r="M94" s="5">
        <v>4513126000</v>
      </c>
      <c r="N94" s="5">
        <v>3456500000</v>
      </c>
      <c r="O94" s="5">
        <v>4264707000</v>
      </c>
      <c r="P94" s="5">
        <v>5094565000</v>
      </c>
      <c r="Q94" s="5">
        <v>3517885000</v>
      </c>
    </row>
    <row r="95" spans="3:17" ht="15.5" x14ac:dyDescent="0.35">
      <c r="C95" t="s">
        <v>228</v>
      </c>
      <c r="D95" s="5">
        <v>1661155825000</v>
      </c>
      <c r="E95" s="5">
        <v>1662058480000</v>
      </c>
      <c r="F95" s="5">
        <v>1661826939000</v>
      </c>
      <c r="G95" s="5">
        <v>1661968429000</v>
      </c>
      <c r="I95" s="5">
        <v>1661826939000</v>
      </c>
      <c r="J95" s="5">
        <v>1672307483000</v>
      </c>
      <c r="K95" s="5">
        <v>1698591233000</v>
      </c>
      <c r="L95" s="5">
        <v>1685075988000</v>
      </c>
      <c r="M95" s="5">
        <v>1682607534000</v>
      </c>
      <c r="N95" s="5">
        <v>1654305271000</v>
      </c>
      <c r="O95" s="5">
        <v>1629739746000</v>
      </c>
      <c r="P95" s="5">
        <v>1695939659000</v>
      </c>
      <c r="Q95" s="5">
        <v>1613614952000</v>
      </c>
    </row>
    <row r="96" spans="3:17" ht="15.5" x14ac:dyDescent="0.35">
      <c r="C96" t="s">
        <v>115</v>
      </c>
      <c r="D96" s="5">
        <v>1668369712000</v>
      </c>
      <c r="E96" s="5">
        <v>1672480458000</v>
      </c>
      <c r="F96" s="5">
        <v>1675305915000</v>
      </c>
      <c r="G96" s="5">
        <v>1678205005000</v>
      </c>
      <c r="I96" s="5">
        <v>1675305915000</v>
      </c>
      <c r="J96" s="5">
        <v>1691924390000</v>
      </c>
      <c r="K96" s="5">
        <v>1710197826000</v>
      </c>
      <c r="L96" s="5">
        <v>1725176255000</v>
      </c>
      <c r="M96" s="5">
        <v>1762114841000</v>
      </c>
      <c r="N96" s="5">
        <v>1770238845000</v>
      </c>
      <c r="O96" s="5">
        <v>1756570827000</v>
      </c>
      <c r="P96" s="5">
        <v>2050319647000</v>
      </c>
      <c r="Q96" s="5">
        <v>2191335567000</v>
      </c>
    </row>
    <row r="97" spans="3:17" ht="15.5" x14ac:dyDescent="0.35">
      <c r="C97" t="s">
        <v>116</v>
      </c>
    </row>
    <row r="98" spans="3:17" ht="15.5" x14ac:dyDescent="0.35">
      <c r="C98" t="s">
        <v>117</v>
      </c>
    </row>
    <row r="99" spans="3:17" ht="15.5" x14ac:dyDescent="0.35">
      <c r="C99" t="s">
        <v>229</v>
      </c>
      <c r="D99" s="5">
        <v>498088014000</v>
      </c>
      <c r="E99" s="5">
        <v>494704364000</v>
      </c>
      <c r="F99" s="5">
        <v>488813280000</v>
      </c>
      <c r="G99" s="5">
        <v>484181120000</v>
      </c>
      <c r="I99" s="5">
        <v>488813280000</v>
      </c>
      <c r="J99" s="5">
        <v>443003471000</v>
      </c>
      <c r="K99" s="5">
        <v>422450364000</v>
      </c>
      <c r="L99" s="5">
        <v>398068216000</v>
      </c>
      <c r="M99" s="5">
        <v>405814930000</v>
      </c>
      <c r="N99" s="5">
        <v>399812682000</v>
      </c>
      <c r="O99" s="5">
        <v>394129106000</v>
      </c>
      <c r="P99" s="5">
        <v>720364120000</v>
      </c>
      <c r="Q99" s="5">
        <v>1746605722000</v>
      </c>
    </row>
    <row r="100" spans="3:17" ht="15.5" x14ac:dyDescent="0.35">
      <c r="C100" t="s">
        <v>286</v>
      </c>
      <c r="D100" s="5">
        <v>249801000000</v>
      </c>
      <c r="E100" s="5">
        <v>249801000000</v>
      </c>
      <c r="F100" s="5">
        <v>249801000000</v>
      </c>
      <c r="G100" s="5">
        <v>249801000000</v>
      </c>
      <c r="I100" s="5">
        <v>249801000000</v>
      </c>
      <c r="J100" s="5">
        <v>249801000000</v>
      </c>
      <c r="K100" s="5">
        <v>249801000000</v>
      </c>
      <c r="L100" s="5">
        <v>249801000000</v>
      </c>
      <c r="M100" s="5">
        <v>245851000000</v>
      </c>
      <c r="N100" s="5">
        <v>227151000000</v>
      </c>
      <c r="O100" s="5">
        <v>206051000000</v>
      </c>
      <c r="P100" s="5">
        <v>199951000000</v>
      </c>
      <c r="Q100" s="5">
        <v>499951000000</v>
      </c>
    </row>
    <row r="101" spans="3:17" ht="15.5" x14ac:dyDescent="0.35">
      <c r="C101" t="s">
        <v>230</v>
      </c>
    </row>
    <row r="102" spans="3:17" ht="15.5" x14ac:dyDescent="0.35">
      <c r="C102" t="s">
        <v>231</v>
      </c>
      <c r="D102" s="5">
        <v>10000000</v>
      </c>
      <c r="E102" s="5">
        <v>26949000</v>
      </c>
      <c r="F102" s="5">
        <v>33819000</v>
      </c>
      <c r="G102" s="5">
        <v>6828553000</v>
      </c>
      <c r="I102" s="5">
        <v>33819000</v>
      </c>
      <c r="J102" s="5">
        <v>6801604000</v>
      </c>
      <c r="K102" s="5">
        <v>6929591000</v>
      </c>
      <c r="L102" s="5">
        <v>6927927000</v>
      </c>
      <c r="M102" s="5">
        <v>9936706000</v>
      </c>
      <c r="N102" s="5">
        <v>19067279000</v>
      </c>
      <c r="O102" s="5">
        <v>11729148000</v>
      </c>
      <c r="P102" s="5">
        <v>5156340000</v>
      </c>
      <c r="Q102" s="5">
        <v>16607095000</v>
      </c>
    </row>
    <row r="103" spans="3:17" ht="15.5" x14ac:dyDescent="0.35">
      <c r="C103" t="s">
        <v>121</v>
      </c>
    </row>
    <row r="104" spans="3:17" ht="15.5" x14ac:dyDescent="0.35">
      <c r="C104" t="s">
        <v>232</v>
      </c>
      <c r="D104" s="5">
        <v>136965352000</v>
      </c>
      <c r="E104" s="5">
        <v>116965352000</v>
      </c>
      <c r="F104" s="5">
        <v>116465852000</v>
      </c>
      <c r="G104" s="5">
        <v>109664248000</v>
      </c>
      <c r="I104" s="5">
        <v>116465852000</v>
      </c>
      <c r="J104" s="5">
        <v>97846553000</v>
      </c>
      <c r="K104" s="5">
        <v>102826805000</v>
      </c>
      <c r="L104" s="5">
        <v>82172086000</v>
      </c>
      <c r="M104" s="5">
        <v>82433266000</v>
      </c>
      <c r="N104" s="5">
        <v>81348016000</v>
      </c>
      <c r="O104" s="5">
        <v>84052118000</v>
      </c>
      <c r="P104" s="5">
        <v>367294671000</v>
      </c>
      <c r="Q104" s="5">
        <v>1167978102000</v>
      </c>
    </row>
    <row r="105" spans="3:17" ht="15.5" x14ac:dyDescent="0.35">
      <c r="C105" t="s">
        <v>233</v>
      </c>
      <c r="D105" s="5">
        <v>4730253000</v>
      </c>
      <c r="E105" s="5">
        <v>25528916000</v>
      </c>
      <c r="F105" s="5">
        <v>25506506000</v>
      </c>
      <c r="G105" s="5">
        <v>25880681000</v>
      </c>
      <c r="I105" s="5">
        <v>25506506000</v>
      </c>
      <c r="J105" s="5">
        <v>1044309000</v>
      </c>
      <c r="K105" s="5">
        <v>1967952000</v>
      </c>
      <c r="L105" s="5">
        <v>1687856000</v>
      </c>
      <c r="M105" s="5">
        <v>2626650000</v>
      </c>
      <c r="N105" s="5">
        <v>4054699000</v>
      </c>
      <c r="O105" s="5">
        <v>3710721000</v>
      </c>
      <c r="P105" s="5">
        <v>2850900000</v>
      </c>
      <c r="Q105" s="5">
        <v>1895647000</v>
      </c>
    </row>
    <row r="106" spans="3:17" ht="15.5" x14ac:dyDescent="0.35">
      <c r="C106" t="s">
        <v>120</v>
      </c>
      <c r="D106" s="5">
        <v>17476079000</v>
      </c>
      <c r="E106" s="5">
        <v>12496995000</v>
      </c>
      <c r="F106" s="5">
        <v>12654090000</v>
      </c>
      <c r="G106" s="5">
        <v>22228503000</v>
      </c>
      <c r="I106" s="5">
        <v>12654090000</v>
      </c>
      <c r="J106" s="5">
        <v>17642292000</v>
      </c>
      <c r="K106" s="5">
        <v>10585035000</v>
      </c>
      <c r="L106" s="5">
        <v>5871590000</v>
      </c>
      <c r="M106" s="5">
        <v>5605880000</v>
      </c>
      <c r="N106" s="5">
        <v>5510609000</v>
      </c>
      <c r="O106" s="5">
        <v>32320423000</v>
      </c>
      <c r="P106" s="5">
        <v>282885000</v>
      </c>
      <c r="Q106" s="5">
        <v>1672731000</v>
      </c>
    </row>
    <row r="107" spans="3:17" ht="15.5" x14ac:dyDescent="0.35">
      <c r="C107" t="s">
        <v>390</v>
      </c>
      <c r="Q107" s="5">
        <v>248832000</v>
      </c>
    </row>
    <row r="108" spans="3:17" ht="15.5" x14ac:dyDescent="0.35">
      <c r="C108" t="s">
        <v>237</v>
      </c>
      <c r="D108" s="5">
        <v>930866000</v>
      </c>
      <c r="E108" s="5">
        <v>930866000</v>
      </c>
      <c r="F108" s="5">
        <v>930866000</v>
      </c>
      <c r="G108" s="5">
        <v>1332758000</v>
      </c>
      <c r="I108" s="5">
        <v>930866000</v>
      </c>
      <c r="J108" s="5">
        <v>1332758000</v>
      </c>
      <c r="K108" s="5">
        <v>1213231000</v>
      </c>
      <c r="L108" s="5">
        <v>1584063000</v>
      </c>
      <c r="M108" s="5">
        <v>1702609000</v>
      </c>
      <c r="N108" s="5">
        <v>2003890000</v>
      </c>
      <c r="O108" s="5">
        <v>2224590000</v>
      </c>
      <c r="P108" s="5">
        <v>1204156000</v>
      </c>
      <c r="Q108" s="5">
        <v>91286000</v>
      </c>
    </row>
    <row r="109" spans="3:17" ht="15.5" x14ac:dyDescent="0.35">
      <c r="C109" t="s">
        <v>238</v>
      </c>
      <c r="D109" s="5">
        <v>930866000</v>
      </c>
      <c r="E109" s="5">
        <v>930866000</v>
      </c>
      <c r="F109" s="5">
        <v>930866000</v>
      </c>
      <c r="G109" s="5">
        <v>1332758000</v>
      </c>
      <c r="I109" s="5">
        <v>930866000</v>
      </c>
      <c r="J109" s="5">
        <v>1332758000</v>
      </c>
      <c r="K109" s="5">
        <v>1213231000</v>
      </c>
      <c r="L109" s="5">
        <v>1584063000</v>
      </c>
      <c r="M109" s="5">
        <v>1702609000</v>
      </c>
      <c r="N109" s="5">
        <v>2003890000</v>
      </c>
      <c r="O109" s="5">
        <v>2224590000</v>
      </c>
      <c r="P109" s="5">
        <v>1204156000</v>
      </c>
      <c r="Q109" s="5">
        <v>91286000</v>
      </c>
    </row>
    <row r="110" spans="3:17" ht="15.5" x14ac:dyDescent="0.35">
      <c r="C110" t="s">
        <v>128</v>
      </c>
      <c r="D110" s="5">
        <v>499018880000</v>
      </c>
      <c r="E110" s="5">
        <v>495635230000</v>
      </c>
      <c r="F110" s="5">
        <v>489744146000</v>
      </c>
      <c r="G110" s="5">
        <v>485513878000</v>
      </c>
      <c r="I110" s="5">
        <v>489744146000</v>
      </c>
      <c r="J110" s="5">
        <v>444336229000</v>
      </c>
      <c r="K110" s="5">
        <v>423663595000</v>
      </c>
      <c r="L110" s="5">
        <v>399652279000</v>
      </c>
      <c r="M110" s="5">
        <v>407517539000</v>
      </c>
      <c r="N110" s="5">
        <v>401816572000</v>
      </c>
      <c r="O110" s="5">
        <v>396353696000</v>
      </c>
      <c r="P110" s="5">
        <v>721568276000</v>
      </c>
      <c r="Q110" s="5">
        <v>1746697008000</v>
      </c>
    </row>
    <row r="111" spans="3:17" ht="15.5" x14ac:dyDescent="0.35">
      <c r="C111" t="s">
        <v>129</v>
      </c>
    </row>
    <row r="112" spans="3:17" ht="15.5" x14ac:dyDescent="0.35">
      <c r="C112" t="s">
        <v>130</v>
      </c>
      <c r="D112" s="5">
        <v>994250000000</v>
      </c>
      <c r="E112" s="5">
        <v>994250000000</v>
      </c>
      <c r="F112" s="5">
        <v>994250000000</v>
      </c>
      <c r="G112" s="5">
        <v>994250000000</v>
      </c>
      <c r="I112" s="5">
        <v>994250000000</v>
      </c>
      <c r="J112" s="5">
        <v>994250000000</v>
      </c>
      <c r="K112" s="5">
        <v>994250000000</v>
      </c>
      <c r="L112" s="5">
        <v>994250000000</v>
      </c>
      <c r="M112" s="5">
        <v>994250000000</v>
      </c>
      <c r="N112" s="5">
        <v>994250000000</v>
      </c>
      <c r="O112" s="5">
        <v>994250000000</v>
      </c>
      <c r="P112" s="5">
        <v>994250000000</v>
      </c>
      <c r="Q112" s="5">
        <v>75000000000</v>
      </c>
    </row>
    <row r="113" spans="2:17" ht="15.5" x14ac:dyDescent="0.35">
      <c r="C113" t="s">
        <v>131</v>
      </c>
      <c r="D113" s="5">
        <v>22376200000</v>
      </c>
      <c r="E113" s="5">
        <v>22376200000</v>
      </c>
      <c r="F113" s="5">
        <v>22376200000</v>
      </c>
      <c r="G113" s="5">
        <v>22376200000</v>
      </c>
      <c r="I113" s="5">
        <v>22376200000</v>
      </c>
      <c r="J113" s="5">
        <v>22376200000</v>
      </c>
      <c r="K113" s="5">
        <v>22376200000</v>
      </c>
      <c r="L113" s="5">
        <v>22376200000</v>
      </c>
      <c r="M113" s="5">
        <v>22376200000</v>
      </c>
      <c r="N113" s="5">
        <v>22376200000</v>
      </c>
      <c r="O113" s="5">
        <v>22376200000</v>
      </c>
      <c r="P113" s="5">
        <v>22376200000</v>
      </c>
    </row>
    <row r="114" spans="2:17" ht="15.5" x14ac:dyDescent="0.35">
      <c r="C114" t="s">
        <v>132</v>
      </c>
      <c r="D114" s="5">
        <v>-228175443000</v>
      </c>
      <c r="E114" s="5">
        <v>-220681578000</v>
      </c>
      <c r="F114" s="5">
        <v>-211965037000</v>
      </c>
      <c r="G114" s="5">
        <v>-204879383000</v>
      </c>
      <c r="I114" s="5">
        <v>-211965037000</v>
      </c>
      <c r="J114" s="5">
        <v>-150004492000</v>
      </c>
      <c r="K114" s="5">
        <v>-111089456000</v>
      </c>
      <c r="L114" s="5">
        <v>-72134188000</v>
      </c>
      <c r="M114" s="5">
        <v>-42948811000</v>
      </c>
      <c r="N114" s="5">
        <v>-29097037000</v>
      </c>
      <c r="O114" s="5">
        <v>-37402427000</v>
      </c>
      <c r="P114" s="5">
        <v>-71644096000</v>
      </c>
      <c r="Q114" s="5">
        <v>-29437902000</v>
      </c>
    </row>
    <row r="115" spans="2:17" ht="15.5" x14ac:dyDescent="0.35">
      <c r="C115" t="s">
        <v>133</v>
      </c>
    </row>
    <row r="116" spans="2:17" ht="15.5" x14ac:dyDescent="0.35">
      <c r="C116" t="s">
        <v>134</v>
      </c>
    </row>
    <row r="117" spans="2:17" ht="15.5" x14ac:dyDescent="0.35">
      <c r="C117" t="s">
        <v>135</v>
      </c>
      <c r="D117" s="5">
        <v>-228175443000</v>
      </c>
      <c r="E117" s="5">
        <v>-220681578000</v>
      </c>
      <c r="F117" s="5">
        <v>-211965037000</v>
      </c>
      <c r="G117" s="5">
        <v>-204879383000</v>
      </c>
      <c r="I117" s="5">
        <v>-211965037000</v>
      </c>
      <c r="J117" s="5">
        <v>-150004492000</v>
      </c>
      <c r="K117" s="5">
        <v>-111089456000</v>
      </c>
      <c r="L117" s="5">
        <v>-72134188000</v>
      </c>
      <c r="M117" s="5">
        <v>-42948811000</v>
      </c>
      <c r="N117" s="5">
        <v>-29097037000</v>
      </c>
      <c r="O117" s="5">
        <v>-37402427000</v>
      </c>
      <c r="P117" s="5">
        <v>-71644096000</v>
      </c>
      <c r="Q117" s="5">
        <v>-29437902000</v>
      </c>
    </row>
    <row r="118" spans="2:17" ht="15.5" x14ac:dyDescent="0.35">
      <c r="C118" t="s">
        <v>136</v>
      </c>
      <c r="D118" s="5">
        <v>380633716000</v>
      </c>
      <c r="E118" s="5">
        <v>380634247000</v>
      </c>
      <c r="F118" s="5">
        <v>380634247000</v>
      </c>
      <c r="G118" s="5">
        <v>380634247000</v>
      </c>
      <c r="I118" s="5">
        <v>380634247000</v>
      </c>
      <c r="J118" s="5">
        <v>380656390000</v>
      </c>
      <c r="K118" s="5">
        <v>380703066000</v>
      </c>
      <c r="L118" s="5">
        <v>380704026000</v>
      </c>
      <c r="M118" s="5">
        <v>380727532000</v>
      </c>
      <c r="N118" s="5">
        <v>380845118000</v>
      </c>
      <c r="O118" s="5">
        <v>380871846000</v>
      </c>
      <c r="P118" s="5">
        <v>383386186000</v>
      </c>
      <c r="Q118" s="5">
        <v>383679800000</v>
      </c>
    </row>
    <row r="119" spans="2:17" ht="15.5" x14ac:dyDescent="0.35">
      <c r="C119" t="s">
        <v>10</v>
      </c>
      <c r="D119" s="5">
        <v>1169350832000</v>
      </c>
      <c r="E119" s="5">
        <v>1176845228000</v>
      </c>
      <c r="F119" s="5">
        <v>1185561769000</v>
      </c>
      <c r="G119" s="5">
        <v>1192691127000</v>
      </c>
      <c r="I119" s="5">
        <v>1185561769000</v>
      </c>
      <c r="J119" s="5">
        <v>1247588161000</v>
      </c>
      <c r="K119" s="5">
        <v>1286534231000</v>
      </c>
      <c r="L119" s="5">
        <v>1325523976000</v>
      </c>
      <c r="M119" s="5">
        <v>1354597302000</v>
      </c>
      <c r="N119" s="5">
        <v>1368422273000</v>
      </c>
      <c r="O119" s="5">
        <v>1360217131000</v>
      </c>
      <c r="P119" s="5">
        <v>1328751371000</v>
      </c>
      <c r="Q119" s="5">
        <v>444638559000</v>
      </c>
    </row>
    <row r="120" spans="2:17" ht="15.5" x14ac:dyDescent="0.35">
      <c r="C120" t="s">
        <v>137</v>
      </c>
      <c r="D120" s="5">
        <v>1668369712000</v>
      </c>
      <c r="E120" s="5">
        <v>1672480458000</v>
      </c>
      <c r="F120" s="5">
        <v>1675305915000</v>
      </c>
      <c r="G120" s="5">
        <v>1678205005000</v>
      </c>
      <c r="I120" s="5">
        <v>1675305915000</v>
      </c>
      <c r="J120" s="5">
        <v>1691924390000</v>
      </c>
      <c r="K120" s="5">
        <v>1710197826000</v>
      </c>
      <c r="L120" s="5">
        <v>1725176255000</v>
      </c>
      <c r="M120" s="5">
        <v>1762114841000</v>
      </c>
      <c r="N120" s="5">
        <v>1770238845000</v>
      </c>
      <c r="O120" s="5">
        <v>1756570827000</v>
      </c>
      <c r="P120" s="5">
        <v>2050319647000</v>
      </c>
      <c r="Q120" s="5">
        <v>2191335567000</v>
      </c>
    </row>
    <row r="121" spans="2:17" ht="15.5" x14ac:dyDescent="0.35">
      <c r="C121" t="s">
        <v>138</v>
      </c>
      <c r="D121" s="5">
        <v>9942500000</v>
      </c>
      <c r="E121" s="5">
        <v>9942500000</v>
      </c>
      <c r="F121" s="5">
        <v>9942500000</v>
      </c>
      <c r="G121" s="5">
        <v>9942500000</v>
      </c>
      <c r="I121" s="5">
        <v>9942500000</v>
      </c>
      <c r="J121" s="5">
        <v>9942500000</v>
      </c>
      <c r="K121" s="5">
        <v>9942500000</v>
      </c>
      <c r="L121" s="5">
        <v>9942500000</v>
      </c>
      <c r="M121" s="5">
        <v>9942500000</v>
      </c>
      <c r="N121" s="5">
        <v>9942500000</v>
      </c>
      <c r="O121" s="5">
        <v>9942500000</v>
      </c>
      <c r="P121" s="5">
        <v>9942500000</v>
      </c>
      <c r="Q121" s="5">
        <v>75000</v>
      </c>
    </row>
    <row r="123" spans="2:17" ht="15.5" x14ac:dyDescent="0.35">
      <c r="B123" t="s">
        <v>139</v>
      </c>
      <c r="C123" t="s">
        <v>140</v>
      </c>
      <c r="D123" s="5">
        <v>-23083529000</v>
      </c>
      <c r="E123" s="5">
        <v>-3486273000</v>
      </c>
      <c r="F123" s="5">
        <v>-2628138000</v>
      </c>
      <c r="G123" s="5">
        <v>-3897637000</v>
      </c>
      <c r="I123" s="5">
        <v>-26681557000</v>
      </c>
      <c r="J123" s="5">
        <v>-26681824000</v>
      </c>
      <c r="K123" s="5">
        <v>-56773932000</v>
      </c>
      <c r="L123" s="5">
        <v>-37717016000</v>
      </c>
      <c r="M123" s="5">
        <v>-10918343000</v>
      </c>
      <c r="N123" s="5">
        <v>-8368267000</v>
      </c>
      <c r="O123" s="5">
        <v>-243205535000</v>
      </c>
      <c r="P123" s="5">
        <v>-70400724000</v>
      </c>
      <c r="Q123" s="5">
        <v>224394697000</v>
      </c>
    </row>
    <row r="124" spans="2:17" ht="15.5" x14ac:dyDescent="0.35">
      <c r="C124" t="s">
        <v>292</v>
      </c>
      <c r="D124" s="5">
        <v>1411242000</v>
      </c>
      <c r="E124" s="5">
        <v>6771336000</v>
      </c>
      <c r="F124" s="5">
        <v>15715046000</v>
      </c>
      <c r="G124" s="5">
        <v>-203287000</v>
      </c>
      <c r="I124" s="5">
        <v>19200168000</v>
      </c>
      <c r="J124" s="5">
        <v>10468301000</v>
      </c>
      <c r="K124" s="5">
        <v>2173511000</v>
      </c>
      <c r="L124" s="5">
        <v>6538536000</v>
      </c>
      <c r="M124" s="5">
        <v>63641096000</v>
      </c>
      <c r="N124" s="5">
        <v>117483590000</v>
      </c>
      <c r="O124" s="5">
        <v>84008462000</v>
      </c>
      <c r="P124" s="5">
        <v>122913143000</v>
      </c>
      <c r="Q124" s="5">
        <v>203578612000</v>
      </c>
    </row>
    <row r="125" spans="2:17" ht="15.5" x14ac:dyDescent="0.35">
      <c r="C125" t="s">
        <v>582</v>
      </c>
      <c r="D125" s="5">
        <v>3836026000</v>
      </c>
      <c r="E125" s="5">
        <v>-2050655000</v>
      </c>
      <c r="F125" s="5">
        <v>-10661657000</v>
      </c>
      <c r="G125" s="5">
        <v>4509164000</v>
      </c>
      <c r="I125" s="5">
        <v>-11461773000</v>
      </c>
      <c r="J125" s="5">
        <v>-1923171000</v>
      </c>
      <c r="K125" s="5">
        <v>-16912672000</v>
      </c>
      <c r="L125" s="5">
        <v>-7477714000</v>
      </c>
      <c r="M125" s="5">
        <v>-35871807000</v>
      </c>
      <c r="N125" s="5">
        <v>-77300998000</v>
      </c>
      <c r="O125" s="5">
        <v>-130837853000</v>
      </c>
      <c r="P125" s="5">
        <v>-104511780000</v>
      </c>
      <c r="Q125" s="5">
        <v>-63457068000</v>
      </c>
    </row>
    <row r="126" spans="2:17" ht="15.5" x14ac:dyDescent="0.35">
      <c r="C126" t="s">
        <v>749</v>
      </c>
      <c r="D126" s="5">
        <v>-2630302000</v>
      </c>
      <c r="E126" s="5">
        <v>-3349004000</v>
      </c>
      <c r="F126" s="5">
        <v>-2604719000</v>
      </c>
      <c r="G126" s="5">
        <v>-2830865000</v>
      </c>
      <c r="I126" s="5">
        <v>-13913705000</v>
      </c>
      <c r="J126" s="5">
        <v>-17274073000</v>
      </c>
      <c r="K126" s="5">
        <v>-14150577000</v>
      </c>
      <c r="L126" s="5">
        <v>-14585827000</v>
      </c>
      <c r="M126" s="5">
        <v>-20986255000</v>
      </c>
      <c r="N126" s="5">
        <v>-24977194000</v>
      </c>
      <c r="O126" s="5">
        <v>-30802440000</v>
      </c>
      <c r="P126" s="5">
        <v>-18987700000</v>
      </c>
      <c r="Q126" s="5">
        <v>-3049231000</v>
      </c>
    </row>
    <row r="127" spans="2:17" ht="15.5" x14ac:dyDescent="0.35">
      <c r="C127" t="s">
        <v>152</v>
      </c>
      <c r="D127" s="5">
        <v>76106000</v>
      </c>
      <c r="E127" s="5">
        <v>93149000</v>
      </c>
      <c r="F127" s="5">
        <v>117812000</v>
      </c>
      <c r="G127" s="5">
        <v>73999000</v>
      </c>
      <c r="I127" s="5">
        <v>377689000</v>
      </c>
      <c r="J127" s="5">
        <v>302457000</v>
      </c>
      <c r="K127" s="5">
        <v>304037000</v>
      </c>
      <c r="L127" s="5">
        <v>2141178000</v>
      </c>
      <c r="M127" s="5">
        <v>3241623000</v>
      </c>
      <c r="N127" s="5">
        <v>1017216000</v>
      </c>
      <c r="O127" s="5">
        <v>11910055000</v>
      </c>
      <c r="P127" s="5">
        <v>12592785000</v>
      </c>
      <c r="Q127" s="5">
        <v>3522944000</v>
      </c>
    </row>
    <row r="128" spans="2:17" ht="15.5" x14ac:dyDescent="0.35">
      <c r="C128" t="s">
        <v>503</v>
      </c>
      <c r="K128" s="5">
        <v>-5917781000</v>
      </c>
      <c r="L128" s="5">
        <v>-1321242000</v>
      </c>
      <c r="M128" s="5">
        <v>1085250000</v>
      </c>
      <c r="N128" s="5">
        <v>-986327000</v>
      </c>
      <c r="O128" s="5">
        <v>-150725148000</v>
      </c>
      <c r="P128" s="5">
        <v>-52499194000</v>
      </c>
      <c r="Q128" s="5">
        <v>107734355000</v>
      </c>
    </row>
    <row r="129" spans="3:17" ht="15.5" x14ac:dyDescent="0.35">
      <c r="C129" t="s">
        <v>163</v>
      </c>
      <c r="D129" s="5">
        <v>-4925901000</v>
      </c>
      <c r="E129" s="5">
        <v>-4871770000</v>
      </c>
      <c r="F129" s="5">
        <v>-4894274000</v>
      </c>
      <c r="G129" s="5">
        <v>-4965201000</v>
      </c>
      <c r="I129" s="5">
        <v>-19765408000</v>
      </c>
      <c r="J129" s="5">
        <v>-17102901000</v>
      </c>
      <c r="K129" s="5">
        <v>-22477181000</v>
      </c>
      <c r="L129" s="5">
        <v>-19727777000</v>
      </c>
      <c r="M129" s="5">
        <v>-18886387000</v>
      </c>
      <c r="N129" s="5">
        <v>-21072589000</v>
      </c>
      <c r="O129" s="5">
        <v>-25582743000</v>
      </c>
      <c r="P129" s="5">
        <v>-27489203000</v>
      </c>
      <c r="Q129" s="5">
        <v>-22492483000</v>
      </c>
    </row>
    <row r="130" spans="3:17" ht="15.5" x14ac:dyDescent="0.35">
      <c r="C130" t="s">
        <v>530</v>
      </c>
      <c r="D130" s="5">
        <v>-20850700000</v>
      </c>
      <c r="E130" s="5">
        <v>-79329000</v>
      </c>
      <c r="F130" s="5">
        <v>-300346000</v>
      </c>
      <c r="G130" s="5">
        <v>-481447000</v>
      </c>
      <c r="I130" s="5">
        <v>-1118528000</v>
      </c>
      <c r="J130" s="5">
        <v>-1152437000</v>
      </c>
      <c r="K130" s="5">
        <v>206731000</v>
      </c>
      <c r="L130" s="5">
        <v>-3284170000</v>
      </c>
      <c r="M130" s="5">
        <v>-3141863000</v>
      </c>
      <c r="N130" s="5">
        <v>-2531965000</v>
      </c>
      <c r="O130" s="5">
        <v>-1175868000</v>
      </c>
      <c r="P130" s="5">
        <v>-2418775000</v>
      </c>
      <c r="Q130" s="5">
        <v>-1442432000</v>
      </c>
    </row>
    <row r="131" spans="3:17" ht="15.5" x14ac:dyDescent="0.35">
      <c r="C131" t="s">
        <v>149</v>
      </c>
      <c r="D131" s="5">
        <v>20000000000</v>
      </c>
      <c r="E131" s="5">
        <v>499500000</v>
      </c>
      <c r="G131" s="5">
        <v>5500000000</v>
      </c>
      <c r="I131" s="5">
        <v>11817695000</v>
      </c>
      <c r="J131" s="5">
        <v>-4980252000</v>
      </c>
      <c r="K131" s="5">
        <v>26572500000</v>
      </c>
      <c r="L131" s="5">
        <v>3950000000</v>
      </c>
      <c r="M131" s="5">
        <v>18700000000</v>
      </c>
      <c r="N131" s="5">
        <v>21100000000</v>
      </c>
      <c r="O131" s="5">
        <v>-126370990000</v>
      </c>
      <c r="P131" s="5">
        <v>500987434000</v>
      </c>
      <c r="Q131" s="5">
        <v>435398089000</v>
      </c>
    </row>
    <row r="132" spans="3:17" ht="15.5" x14ac:dyDescent="0.35">
      <c r="C132" t="s">
        <v>150</v>
      </c>
      <c r="D132" s="5">
        <v>-78473000</v>
      </c>
      <c r="E132" s="5">
        <v>-114214000</v>
      </c>
      <c r="F132" s="5">
        <v>-147638000</v>
      </c>
      <c r="G132" s="5">
        <v>309354000</v>
      </c>
      <c r="I132" s="5">
        <v>9889975000</v>
      </c>
      <c r="J132" s="5">
        <v>41605481000</v>
      </c>
      <c r="K132" s="5">
        <v>-301860000</v>
      </c>
      <c r="L132" s="5">
        <v>-3071296000</v>
      </c>
      <c r="M132" s="5">
        <v>-1627277000</v>
      </c>
      <c r="N132" s="5">
        <v>154942000</v>
      </c>
      <c r="O132" s="5">
        <v>79088599000</v>
      </c>
      <c r="P132" s="5">
        <v>-256278829000</v>
      </c>
      <c r="Q132" s="5">
        <v>-493804001000</v>
      </c>
    </row>
    <row r="133" spans="3:17" ht="15.5" x14ac:dyDescent="0.35">
      <c r="C133" t="s">
        <v>158</v>
      </c>
      <c r="D133" s="5">
        <v>9885000</v>
      </c>
      <c r="E133" s="5">
        <v>-1377000</v>
      </c>
      <c r="F133" s="5">
        <v>-23552000</v>
      </c>
      <c r="G133" s="5">
        <v>-23587000</v>
      </c>
      <c r="I133" s="5">
        <v>-210560000</v>
      </c>
      <c r="J133" s="5">
        <v>-180740000</v>
      </c>
      <c r="K133" s="5">
        <v>-119516000</v>
      </c>
      <c r="L133" s="5">
        <v>-147242000</v>
      </c>
      <c r="M133" s="5">
        <v>-1796077000</v>
      </c>
      <c r="N133" s="5">
        <v>-22734000</v>
      </c>
      <c r="O133" s="5">
        <v>-60433000</v>
      </c>
      <c r="P133" s="5">
        <v>-2479908000</v>
      </c>
      <c r="Q133" s="5">
        <v>-1274487000</v>
      </c>
    </row>
    <row r="134" spans="3:17" ht="15.5" x14ac:dyDescent="0.35">
      <c r="C134" t="s">
        <v>332</v>
      </c>
      <c r="M134" s="5">
        <v>168800000</v>
      </c>
      <c r="N134" s="5">
        <v>177676000</v>
      </c>
    </row>
    <row r="135" spans="3:17" ht="15.5" x14ac:dyDescent="0.35">
      <c r="C135" t="s">
        <v>750</v>
      </c>
      <c r="D135" s="5">
        <v>-499500000</v>
      </c>
      <c r="E135" s="5">
        <v>499500000</v>
      </c>
      <c r="F135" s="5">
        <v>-13182305000</v>
      </c>
      <c r="G135" s="5">
        <v>5500000000</v>
      </c>
      <c r="I135" s="5">
        <v>-682305000</v>
      </c>
      <c r="J135" s="5">
        <v>-4980252000</v>
      </c>
      <c r="K135" s="5">
        <v>26572500000</v>
      </c>
      <c r="P135" s="5">
        <v>212256216000</v>
      </c>
      <c r="Q135" s="5">
        <v>108048038000</v>
      </c>
    </row>
    <row r="136" spans="3:17" ht="15.5" x14ac:dyDescent="0.35">
      <c r="C136" t="s">
        <v>461</v>
      </c>
    </row>
    <row r="137" spans="3:17" ht="15.5" x14ac:dyDescent="0.35">
      <c r="C137" t="s">
        <v>751</v>
      </c>
      <c r="F137" s="5">
        <v>10100535000</v>
      </c>
      <c r="I137" s="5">
        <v>10100535000</v>
      </c>
      <c r="J137" s="5">
        <v>23296576000</v>
      </c>
      <c r="K137" s="5">
        <v>-290670000</v>
      </c>
      <c r="L137" s="5">
        <v>-2924054000</v>
      </c>
      <c r="O137" s="5">
        <v>-4792465000</v>
      </c>
      <c r="P137" s="5">
        <v>-22799321000</v>
      </c>
      <c r="Q137" s="5">
        <v>-92529514000</v>
      </c>
    </row>
    <row r="138" spans="3:17" ht="15.5" x14ac:dyDescent="0.35">
      <c r="C138" t="s">
        <v>752</v>
      </c>
      <c r="D138" s="5">
        <v>-88358000</v>
      </c>
      <c r="E138" s="5">
        <v>-112837000</v>
      </c>
      <c r="F138" s="5">
        <v>-10224621000</v>
      </c>
      <c r="G138" s="5">
        <v>332941000</v>
      </c>
      <c r="O138" s="5">
        <v>83941497000</v>
      </c>
    </row>
    <row r="139" spans="3:17" ht="15.5" x14ac:dyDescent="0.35">
      <c r="C139" t="s">
        <v>415</v>
      </c>
      <c r="Q139" s="5">
        <v>-400000000000</v>
      </c>
    </row>
    <row r="140" spans="3:17" ht="15.5" x14ac:dyDescent="0.35">
      <c r="C140" t="s">
        <v>753</v>
      </c>
      <c r="P140" s="5">
        <v>-230999600000</v>
      </c>
    </row>
    <row r="141" spans="3:17" ht="15.5" x14ac:dyDescent="0.35">
      <c r="C141" t="s">
        <v>161</v>
      </c>
      <c r="D141" s="5">
        <v>20000000000</v>
      </c>
      <c r="E141" s="5">
        <v>499500000</v>
      </c>
      <c r="G141" s="5">
        <v>5500000000</v>
      </c>
      <c r="I141" s="5">
        <v>11817695000</v>
      </c>
      <c r="J141" s="5">
        <v>-4980252000</v>
      </c>
      <c r="K141" s="5">
        <v>26572500000</v>
      </c>
      <c r="L141" s="5">
        <v>3950000000</v>
      </c>
      <c r="M141" s="5">
        <v>18700000000</v>
      </c>
      <c r="N141" s="5">
        <v>21100000000</v>
      </c>
      <c r="O141" s="5">
        <v>-126370990000</v>
      </c>
      <c r="P141" s="5">
        <v>500987434000</v>
      </c>
      <c r="Q141" s="5">
        <v>435398089000</v>
      </c>
    </row>
    <row r="142" spans="3:17" ht="15.5" x14ac:dyDescent="0.35">
      <c r="C142" t="s">
        <v>754</v>
      </c>
      <c r="P142" s="5">
        <v>926346410000</v>
      </c>
    </row>
    <row r="143" spans="3:17" ht="15.5" x14ac:dyDescent="0.35">
      <c r="C143" t="s">
        <v>279</v>
      </c>
      <c r="O143" s="5">
        <v>-132470990000</v>
      </c>
      <c r="P143" s="5">
        <v>-337366360000</v>
      </c>
      <c r="Q143" s="5">
        <v>-172849781000</v>
      </c>
    </row>
    <row r="144" spans="3:17" ht="15.5" x14ac:dyDescent="0.35">
      <c r="C144" t="s">
        <v>755</v>
      </c>
      <c r="L144" s="5">
        <v>3950000000</v>
      </c>
      <c r="M144" s="5">
        <v>18700000000</v>
      </c>
      <c r="N144" s="5">
        <v>21100000000</v>
      </c>
      <c r="O144" s="5">
        <v>6100000000</v>
      </c>
      <c r="Q144" s="5">
        <v>500548200000</v>
      </c>
    </row>
    <row r="145" spans="2:17" ht="15.5" x14ac:dyDescent="0.35">
      <c r="C145" t="s">
        <v>756</v>
      </c>
      <c r="D145" s="5">
        <v>20499500000</v>
      </c>
      <c r="F145" s="5">
        <v>682305000</v>
      </c>
      <c r="P145" s="5">
        <v>-300248832000</v>
      </c>
      <c r="Q145" s="5">
        <v>-348368000</v>
      </c>
    </row>
    <row r="146" spans="2:17" ht="15.5" x14ac:dyDescent="0.35">
      <c r="C146" t="s">
        <v>173</v>
      </c>
      <c r="D146" s="5">
        <v>-3162002000</v>
      </c>
      <c r="E146" s="5">
        <v>-3100987000</v>
      </c>
      <c r="F146" s="5">
        <v>-2775776000</v>
      </c>
      <c r="G146" s="5">
        <v>1911717000</v>
      </c>
      <c r="I146" s="5">
        <v>-4973887000</v>
      </c>
      <c r="J146" s="5">
        <v>9943405000</v>
      </c>
      <c r="K146" s="5">
        <v>-30503292000</v>
      </c>
      <c r="L146" s="5">
        <v>-36838312000</v>
      </c>
      <c r="M146" s="5">
        <v>6154380000</v>
      </c>
      <c r="N146" s="5">
        <v>12886675000</v>
      </c>
      <c r="O146" s="5">
        <v>-290487926000</v>
      </c>
      <c r="P146" s="5">
        <v>174307881000</v>
      </c>
      <c r="Q146" s="5">
        <v>165988785000</v>
      </c>
    </row>
    <row r="147" spans="2:17" ht="15.5" x14ac:dyDescent="0.35">
      <c r="C147" t="s">
        <v>176</v>
      </c>
      <c r="E147" s="5">
        <v>11271088000</v>
      </c>
      <c r="I147" s="5">
        <v>16244975000</v>
      </c>
      <c r="J147" s="5">
        <v>6301570000</v>
      </c>
      <c r="K147" s="5">
        <v>36804862000</v>
      </c>
      <c r="L147" s="5">
        <v>73643174000</v>
      </c>
      <c r="M147" s="5">
        <v>67488794000</v>
      </c>
      <c r="N147" s="5">
        <v>54602119000</v>
      </c>
      <c r="O147" s="5">
        <v>345090045000</v>
      </c>
      <c r="P147" s="5">
        <v>170782164000</v>
      </c>
      <c r="Q147" s="5">
        <v>4793379000</v>
      </c>
    </row>
    <row r="148" spans="2:17" ht="15.5" x14ac:dyDescent="0.35">
      <c r="C148" t="s">
        <v>177</v>
      </c>
      <c r="D148" s="5">
        <v>-3162002000</v>
      </c>
      <c r="E148" s="5">
        <v>8170101000</v>
      </c>
      <c r="F148" s="5">
        <v>-2775776000</v>
      </c>
      <c r="G148" s="5">
        <v>1911717000</v>
      </c>
      <c r="I148" s="5">
        <v>11271088000</v>
      </c>
      <c r="J148" s="5">
        <v>16244975000</v>
      </c>
      <c r="K148" s="5">
        <v>6301570000</v>
      </c>
      <c r="L148" s="5">
        <v>36804862000</v>
      </c>
      <c r="M148" s="5">
        <v>73643174000</v>
      </c>
      <c r="N148" s="5">
        <v>67488794000</v>
      </c>
      <c r="O148" s="5">
        <v>54602119000</v>
      </c>
      <c r="P148" s="5">
        <v>345090045000</v>
      </c>
      <c r="Q148" s="5">
        <v>170782164000</v>
      </c>
    </row>
    <row r="150" spans="2:17" ht="15.5" x14ac:dyDescent="0.35">
      <c r="B150" t="s">
        <v>178</v>
      </c>
      <c r="C150" t="s">
        <v>12</v>
      </c>
      <c r="D150" s="5">
        <v>9940000000</v>
      </c>
      <c r="E150" s="5">
        <v>9940000000</v>
      </c>
      <c r="F150" s="5">
        <v>9940000000</v>
      </c>
      <c r="G150" s="5">
        <v>9940000000</v>
      </c>
      <c r="I150" s="5">
        <v>9940000000</v>
      </c>
      <c r="J150" s="5">
        <v>9940000000</v>
      </c>
      <c r="K150" s="5">
        <v>9940000000</v>
      </c>
      <c r="L150" s="5">
        <v>9940000000</v>
      </c>
      <c r="M150" s="5">
        <v>9940000000</v>
      </c>
      <c r="N150" s="5">
        <v>9940000000</v>
      </c>
      <c r="O150" s="5">
        <v>9940000000</v>
      </c>
      <c r="P150" s="5">
        <v>9940000000</v>
      </c>
      <c r="Q150" s="5">
        <v>0</v>
      </c>
    </row>
    <row r="151" spans="2:17" ht="15.5" x14ac:dyDescent="0.35">
      <c r="C151" t="s">
        <v>179</v>
      </c>
      <c r="D151" s="6">
        <v>-0.75</v>
      </c>
      <c r="E151" s="6">
        <v>-0.88</v>
      </c>
      <c r="F151" s="6">
        <v>-0.71</v>
      </c>
      <c r="G151" s="6">
        <v>-3.45</v>
      </c>
    </row>
    <row r="152" spans="2:17" ht="15.5" x14ac:dyDescent="0.35">
      <c r="C152" t="s">
        <v>180</v>
      </c>
      <c r="D152" s="5">
        <v>-11600</v>
      </c>
      <c r="E152" s="6">
        <v>-10653.41</v>
      </c>
      <c r="F152" s="6">
        <v>-16197.18</v>
      </c>
      <c r="G152" s="6">
        <v>-1478.26</v>
      </c>
    </row>
    <row r="153" spans="2:17" ht="15.5" x14ac:dyDescent="0.35">
      <c r="C153" t="s">
        <v>64</v>
      </c>
      <c r="D153" s="6">
        <v>42072.72</v>
      </c>
      <c r="E153" s="6">
        <v>84896.67</v>
      </c>
      <c r="F153" s="6">
        <v>110111.25</v>
      </c>
      <c r="G153" s="6">
        <v>111382.21</v>
      </c>
    </row>
    <row r="154" spans="2:17" ht="15.5" x14ac:dyDescent="0.35">
      <c r="C154" t="s">
        <v>181</v>
      </c>
      <c r="D154" s="5">
        <v>-2490000000</v>
      </c>
      <c r="E154" s="5">
        <v>-3820000000</v>
      </c>
      <c r="F154" s="5">
        <v>-2170000000</v>
      </c>
      <c r="G154" s="5">
        <v>-29270000000</v>
      </c>
    </row>
    <row r="155" spans="2:17" ht="15.5" x14ac:dyDescent="0.35">
      <c r="C155" t="s">
        <v>182</v>
      </c>
      <c r="D155" s="6">
        <v>-4.5000000000000005E-3</v>
      </c>
      <c r="E155" s="6">
        <v>-5.1999999999999998E-3</v>
      </c>
      <c r="F155" s="6">
        <v>-4.1999999999999997E-3</v>
      </c>
      <c r="G155" s="6">
        <v>-2.0400000000000001E-2</v>
      </c>
    </row>
    <row r="156" spans="2:17" ht="15.5" x14ac:dyDescent="0.35">
      <c r="C156" t="s">
        <v>183</v>
      </c>
      <c r="D156" s="6">
        <v>-9.4999999999999998E-3</v>
      </c>
      <c r="E156" s="6">
        <v>-1.09E-2</v>
      </c>
      <c r="F156" s="6">
        <v>-8.8000000000000005E-3</v>
      </c>
      <c r="G156" s="6">
        <v>-4.2199999999999994E-2</v>
      </c>
    </row>
    <row r="157" spans="2:17" ht="15.5" x14ac:dyDescent="0.35">
      <c r="C157" t="s">
        <v>184</v>
      </c>
      <c r="D157" s="6">
        <v>-2.2000000000000001E-3</v>
      </c>
      <c r="E157" s="6">
        <v>-3.3E-3</v>
      </c>
      <c r="F157" s="6">
        <v>-1.9E-3</v>
      </c>
      <c r="G157" s="6">
        <v>-2.4300000000000002E-2</v>
      </c>
    </row>
    <row r="158" spans="2:17" ht="15.5" x14ac:dyDescent="0.35">
      <c r="C158" t="s">
        <v>185</v>
      </c>
      <c r="D158" s="6">
        <v>-0.54</v>
      </c>
      <c r="E158" s="6">
        <v>-0.81</v>
      </c>
      <c r="F158" s="6">
        <v>-0.47</v>
      </c>
      <c r="G158" s="6">
        <v>-5.92</v>
      </c>
    </row>
    <row r="159" spans="2:17" ht="15.5" x14ac:dyDescent="0.35">
      <c r="C159" t="s">
        <v>186</v>
      </c>
      <c r="D159" s="5">
        <v>1169000000000</v>
      </c>
      <c r="E159" s="5">
        <v>1177000000000</v>
      </c>
      <c r="F159" s="5">
        <v>1186000000000</v>
      </c>
      <c r="G159" s="5">
        <v>1193000000000</v>
      </c>
    </row>
    <row r="160" spans="2:17" ht="15.5" x14ac:dyDescent="0.35">
      <c r="C160" t="s">
        <v>187</v>
      </c>
      <c r="D160" s="6">
        <v>109.67</v>
      </c>
      <c r="E160" s="6">
        <v>117.07</v>
      </c>
      <c r="F160" s="6">
        <v>142.05000000000001</v>
      </c>
      <c r="G160" s="6">
        <v>62.44</v>
      </c>
    </row>
    <row r="161" spans="3:17" ht="15.5" x14ac:dyDescent="0.35">
      <c r="C161" t="s">
        <v>188</v>
      </c>
      <c r="D161" s="6">
        <v>79.33</v>
      </c>
      <c r="E161" s="6">
        <v>80.08</v>
      </c>
      <c r="F161" s="6">
        <v>80.959999999999994</v>
      </c>
      <c r="G161" s="6">
        <v>81.680000000000007</v>
      </c>
    </row>
    <row r="162" spans="3:17" ht="15.5" x14ac:dyDescent="0.35">
      <c r="C162" t="s">
        <v>189</v>
      </c>
      <c r="D162" s="6">
        <v>109.67</v>
      </c>
      <c r="E162" s="6">
        <v>117.07</v>
      </c>
      <c r="F162" s="6">
        <v>142.05000000000001</v>
      </c>
      <c r="G162" s="6">
        <v>62.44</v>
      </c>
    </row>
    <row r="163" spans="3:17" ht="15.5" x14ac:dyDescent="0.35">
      <c r="C163" t="s">
        <v>190</v>
      </c>
      <c r="D163" s="6">
        <v>79.33</v>
      </c>
      <c r="E163" s="6">
        <v>80.08</v>
      </c>
      <c r="F163" s="6">
        <v>80.959999999999994</v>
      </c>
      <c r="G163" s="6">
        <v>81.680000000000007</v>
      </c>
    </row>
    <row r="164" spans="3:17" ht="15.5" x14ac:dyDescent="0.35">
      <c r="C164" t="s">
        <v>191</v>
      </c>
      <c r="D164" s="5">
        <v>250000000000</v>
      </c>
      <c r="E164" s="5">
        <v>250000000000</v>
      </c>
      <c r="F164" s="5">
        <v>250000000000</v>
      </c>
      <c r="G164" s="5">
        <v>250000000000</v>
      </c>
    </row>
    <row r="165" spans="3:17" ht="15.5" x14ac:dyDescent="0.35">
      <c r="C165" t="s">
        <v>192</v>
      </c>
    </row>
    <row r="166" spans="3:17" ht="15.5" x14ac:dyDescent="0.35">
      <c r="C166" t="s">
        <v>193</v>
      </c>
      <c r="D166" s="5">
        <v>789000000000</v>
      </c>
      <c r="E166" s="5">
        <v>796000000000</v>
      </c>
      <c r="F166" s="5">
        <v>805000000000</v>
      </c>
      <c r="G166" s="5">
        <v>812000000000</v>
      </c>
    </row>
    <row r="167" spans="3:17" ht="15.5" x14ac:dyDescent="0.35">
      <c r="C167" t="s">
        <v>24</v>
      </c>
      <c r="D167" s="5">
        <v>250000000000</v>
      </c>
      <c r="E167" s="5">
        <v>250000000000</v>
      </c>
      <c r="F167" s="5">
        <v>250000000000</v>
      </c>
      <c r="G167" s="5">
        <v>250000000000</v>
      </c>
    </row>
    <row r="168" spans="3:17" ht="15.5" x14ac:dyDescent="0.35">
      <c r="C168" t="s">
        <v>21</v>
      </c>
      <c r="D168" s="5">
        <v>245000000000</v>
      </c>
      <c r="E168" s="5">
        <v>242000000000</v>
      </c>
      <c r="F168" s="5">
        <v>239000000000</v>
      </c>
      <c r="G168" s="5">
        <v>236000000000</v>
      </c>
    </row>
    <row r="169" spans="3:17" ht="15.5" x14ac:dyDescent="0.35">
      <c r="C169" t="s">
        <v>194</v>
      </c>
      <c r="D169" s="5">
        <v>-491000000000</v>
      </c>
      <c r="E169" s="5">
        <v>-484000000000</v>
      </c>
      <c r="F169" s="5">
        <v>-475000000000</v>
      </c>
      <c r="G169" s="5">
        <v>-468000000000</v>
      </c>
    </row>
    <row r="170" spans="3:17" ht="15.5" x14ac:dyDescent="0.35">
      <c r="C170" t="s">
        <v>195</v>
      </c>
      <c r="D170" s="5">
        <v>-23000000000</v>
      </c>
      <c r="E170" s="5">
        <v>-3000000000</v>
      </c>
      <c r="F170" s="5">
        <v>-3000000000</v>
      </c>
      <c r="G170" s="5">
        <v>-4000000000</v>
      </c>
    </row>
    <row r="171" spans="3:17" ht="15.5" x14ac:dyDescent="0.35">
      <c r="C171" t="s">
        <v>196</v>
      </c>
      <c r="D171" s="5">
        <v>0</v>
      </c>
      <c r="E171" s="5">
        <v>0</v>
      </c>
      <c r="F171" s="5">
        <v>0</v>
      </c>
      <c r="G171" s="5">
        <v>0</v>
      </c>
    </row>
    <row r="172" spans="3:17" ht="15.5" x14ac:dyDescent="0.35">
      <c r="C172" t="s">
        <v>13</v>
      </c>
      <c r="D172" s="5">
        <v>-23000000000</v>
      </c>
      <c r="E172" s="5">
        <v>-3000000000</v>
      </c>
      <c r="F172" s="5">
        <v>-3000000000</v>
      </c>
      <c r="G172" s="5">
        <v>-4000000000</v>
      </c>
    </row>
    <row r="173" spans="3:17" ht="15.5" x14ac:dyDescent="0.35">
      <c r="C173" t="s">
        <v>16</v>
      </c>
      <c r="D173" s="6">
        <v>-2.3199999999999998</v>
      </c>
      <c r="E173" s="6">
        <v>-0.35</v>
      </c>
      <c r="F173" s="6">
        <v>-0.27</v>
      </c>
      <c r="G173" s="6">
        <v>-0.39</v>
      </c>
    </row>
    <row r="174" spans="3:17" ht="15.5" x14ac:dyDescent="0.35">
      <c r="C174" t="s">
        <v>49</v>
      </c>
      <c r="I174" s="6">
        <v>-6.23</v>
      </c>
      <c r="J174" s="6">
        <v>-3.91</v>
      </c>
      <c r="K174" s="6">
        <v>-3.92</v>
      </c>
      <c r="L174" s="6">
        <v>-2.94</v>
      </c>
      <c r="M174" s="6">
        <v>-1.39</v>
      </c>
      <c r="N174" s="6">
        <v>1.29</v>
      </c>
      <c r="O174" s="6">
        <v>3.44</v>
      </c>
      <c r="P174" s="6">
        <v>-4.25</v>
      </c>
      <c r="Q174" s="6">
        <v>-36135.550000000003</v>
      </c>
    </row>
    <row r="175" spans="3:17" ht="15.5" x14ac:dyDescent="0.35">
      <c r="C175" t="s">
        <v>63</v>
      </c>
      <c r="I175" s="6">
        <v>-1845.91</v>
      </c>
      <c r="J175" s="6">
        <v>-516.62</v>
      </c>
      <c r="K175" s="6">
        <v>-535.71</v>
      </c>
      <c r="L175" s="6">
        <v>-513.61</v>
      </c>
      <c r="M175" s="6">
        <v>-611.51</v>
      </c>
      <c r="N175" s="6">
        <v>1348.84</v>
      </c>
      <c r="O175" s="6">
        <v>668.6</v>
      </c>
      <c r="P175" s="6">
        <v>-181.18</v>
      </c>
      <c r="Q175" s="5">
        <v>0</v>
      </c>
    </row>
    <row r="176" spans="3:17" ht="15.5" x14ac:dyDescent="0.35">
      <c r="C176" t="s">
        <v>66</v>
      </c>
      <c r="I176" s="6">
        <v>32177.05</v>
      </c>
      <c r="J176" s="6">
        <v>2651.54</v>
      </c>
      <c r="K176" s="6">
        <v>3825.41</v>
      </c>
      <c r="L176" s="6">
        <v>1038.06</v>
      </c>
      <c r="M176" s="6">
        <v>126.21</v>
      </c>
      <c r="N176" s="6">
        <v>136.01</v>
      </c>
      <c r="O176" s="6">
        <v>132.30000000000001</v>
      </c>
      <c r="P176" s="6">
        <v>180.48</v>
      </c>
      <c r="Q176" s="5">
        <v>0</v>
      </c>
    </row>
    <row r="177" spans="3:17" ht="15.5" x14ac:dyDescent="0.35">
      <c r="C177" t="s">
        <v>197</v>
      </c>
      <c r="I177" s="5">
        <v>-42010000000</v>
      </c>
      <c r="J177" s="5">
        <v>-21580000000</v>
      </c>
      <c r="K177" s="5">
        <v>-16250000000</v>
      </c>
      <c r="L177" s="5">
        <v>-11110000000</v>
      </c>
      <c r="M177" s="5">
        <v>2390000000</v>
      </c>
      <c r="N177" s="5">
        <v>33580000000</v>
      </c>
      <c r="O177" s="5">
        <v>46320000000</v>
      </c>
      <c r="P177" s="5">
        <v>-26670000000</v>
      </c>
    </row>
    <row r="178" spans="3:17" ht="15.5" x14ac:dyDescent="0.35">
      <c r="C178" t="s">
        <v>198</v>
      </c>
      <c r="I178" s="6">
        <v>-3.7000000000000005E-2</v>
      </c>
      <c r="J178" s="6">
        <v>-2.3E-2</v>
      </c>
      <c r="K178" s="6">
        <v>-2.2799999999999997E-2</v>
      </c>
      <c r="L178" s="6">
        <v>-1.6899999999999998E-2</v>
      </c>
      <c r="M178" s="6">
        <v>-7.9000000000000008E-3</v>
      </c>
      <c r="N178" s="6">
        <v>7.1999999999999998E-3</v>
      </c>
      <c r="O178" s="6">
        <v>1.95E-2</v>
      </c>
      <c r="P178" s="6">
        <v>-2.06E-2</v>
      </c>
      <c r="Q178" s="6">
        <v>-1.1999999999999999E-3</v>
      </c>
    </row>
    <row r="179" spans="3:17" ht="15.5" x14ac:dyDescent="0.35">
      <c r="C179" t="s">
        <v>199</v>
      </c>
      <c r="I179" s="6">
        <v>-7.6999999999999999E-2</v>
      </c>
      <c r="J179" s="6">
        <v>-4.4900000000000002E-2</v>
      </c>
      <c r="K179" s="6">
        <v>-4.2999999999999997E-2</v>
      </c>
      <c r="L179" s="6">
        <v>-3.0899999999999997E-2</v>
      </c>
      <c r="M179" s="6">
        <v>-1.4199999999999999E-2</v>
      </c>
      <c r="N179" s="6">
        <v>1.3000000000000001E-2</v>
      </c>
      <c r="O179" s="6">
        <v>3.5000000000000003E-2</v>
      </c>
      <c r="P179" s="6">
        <v>-4.4600000000000001E-2</v>
      </c>
      <c r="Q179" s="6">
        <v>-4.4500000000000005E-2</v>
      </c>
    </row>
    <row r="180" spans="3:17" ht="15.5" x14ac:dyDescent="0.35">
      <c r="C180" t="s">
        <v>200</v>
      </c>
      <c r="I180" s="6">
        <v>-3.5000000000000003E-2</v>
      </c>
      <c r="J180" s="6">
        <v>-1.7399999999999999E-2</v>
      </c>
      <c r="K180" s="6">
        <v>-1.2800000000000001E-2</v>
      </c>
      <c r="L180" s="6">
        <v>-8.6E-3</v>
      </c>
      <c r="M180" s="6">
        <v>1.1999999999999999E-3</v>
      </c>
      <c r="N180" s="6">
        <v>2.4E-2</v>
      </c>
      <c r="O180" s="6">
        <v>3.3700000000000001E-2</v>
      </c>
      <c r="P180" s="6">
        <v>-3.1099999999999999E-2</v>
      </c>
      <c r="Q180" s="6">
        <v>7.2700000000000001E-2</v>
      </c>
    </row>
    <row r="181" spans="3:17" ht="15.5" x14ac:dyDescent="0.35">
      <c r="C181" t="s">
        <v>201</v>
      </c>
      <c r="I181" s="6">
        <v>-2.15</v>
      </c>
      <c r="J181" s="6">
        <v>-1.29</v>
      </c>
      <c r="K181" s="6">
        <v>-0.74</v>
      </c>
      <c r="L181" s="6">
        <v>-0.59</v>
      </c>
      <c r="M181" s="6">
        <v>0.09</v>
      </c>
      <c r="N181" s="6">
        <v>1.56</v>
      </c>
      <c r="O181" s="6">
        <v>1.77</v>
      </c>
      <c r="P181" s="5">
        <v>-1</v>
      </c>
      <c r="Q181" s="6">
        <v>0.72</v>
      </c>
    </row>
    <row r="182" spans="3:17" ht="15.5" x14ac:dyDescent="0.35">
      <c r="C182" t="s">
        <v>60</v>
      </c>
      <c r="I182" s="6">
        <v>142.05000000000001</v>
      </c>
      <c r="J182" s="6">
        <v>23.17</v>
      </c>
      <c r="K182" s="6">
        <v>23.05</v>
      </c>
      <c r="L182" s="6">
        <v>15.89</v>
      </c>
      <c r="M182" s="6">
        <v>8.68</v>
      </c>
      <c r="N182" s="6">
        <v>17.52</v>
      </c>
      <c r="O182" s="6">
        <v>23.35</v>
      </c>
      <c r="P182" s="6">
        <v>8.1</v>
      </c>
      <c r="Q182" s="5">
        <v>0</v>
      </c>
    </row>
    <row r="183" spans="3:17" ht="15.5" x14ac:dyDescent="0.35">
      <c r="C183" t="s">
        <v>57</v>
      </c>
      <c r="I183" s="6">
        <v>80.959999999999994</v>
      </c>
      <c r="J183" s="6">
        <v>87.19</v>
      </c>
      <c r="K183" s="6">
        <v>91.11</v>
      </c>
      <c r="L183" s="6">
        <v>95.03</v>
      </c>
      <c r="M183" s="6">
        <v>97.95</v>
      </c>
      <c r="N183" s="6">
        <v>99.33</v>
      </c>
      <c r="O183" s="6">
        <v>98.5</v>
      </c>
      <c r="P183" s="6">
        <v>95.08</v>
      </c>
      <c r="Q183" s="6">
        <v>812783.45</v>
      </c>
    </row>
    <row r="184" spans="3:17" ht="15.5" x14ac:dyDescent="0.35">
      <c r="C184" t="s">
        <v>202</v>
      </c>
      <c r="I184" s="6">
        <v>142.05000000000001</v>
      </c>
      <c r="J184" s="6">
        <v>23.17</v>
      </c>
      <c r="K184" s="6">
        <v>23.05</v>
      </c>
      <c r="L184" s="6">
        <v>15.89</v>
      </c>
      <c r="M184" s="6">
        <v>8.68</v>
      </c>
      <c r="N184" s="6">
        <v>17.52</v>
      </c>
      <c r="O184" s="6">
        <v>23.35</v>
      </c>
      <c r="P184" s="6">
        <v>8.1</v>
      </c>
      <c r="Q184" s="5">
        <v>0</v>
      </c>
    </row>
    <row r="185" spans="3:17" ht="15.5" x14ac:dyDescent="0.35">
      <c r="C185" t="s">
        <v>203</v>
      </c>
      <c r="I185" s="6">
        <v>80.959999999999994</v>
      </c>
      <c r="J185" s="6">
        <v>87.19</v>
      </c>
      <c r="K185" s="6">
        <v>91.11</v>
      </c>
      <c r="L185" s="6">
        <v>95.03</v>
      </c>
      <c r="M185" s="6">
        <v>97.95</v>
      </c>
      <c r="N185" s="6">
        <v>99.33</v>
      </c>
      <c r="O185" s="6">
        <v>98.5</v>
      </c>
      <c r="P185" s="6">
        <v>95.08</v>
      </c>
      <c r="Q185" s="6">
        <v>812783.45</v>
      </c>
    </row>
    <row r="186" spans="3:17" ht="15.5" x14ac:dyDescent="0.35">
      <c r="C186" t="s">
        <v>204</v>
      </c>
      <c r="I186" s="5">
        <v>250000000000</v>
      </c>
      <c r="J186" s="5">
        <v>250000000000</v>
      </c>
      <c r="K186" s="5">
        <v>250000000000</v>
      </c>
      <c r="L186" s="5">
        <v>250000000000</v>
      </c>
      <c r="M186" s="5">
        <v>246000000000</v>
      </c>
      <c r="N186" s="5">
        <v>227000000000</v>
      </c>
      <c r="O186" s="5">
        <v>206000000000</v>
      </c>
      <c r="P186" s="5">
        <v>200000000000</v>
      </c>
      <c r="Q186" s="5">
        <v>500000000000</v>
      </c>
    </row>
    <row r="187" spans="3:17" ht="15.5" x14ac:dyDescent="0.35">
      <c r="C187" t="s">
        <v>205</v>
      </c>
    </row>
    <row r="188" spans="3:17" ht="15.5" x14ac:dyDescent="0.35">
      <c r="C188" t="s">
        <v>26</v>
      </c>
      <c r="I188" s="5">
        <v>250000000000</v>
      </c>
      <c r="J188" s="5">
        <v>250000000000</v>
      </c>
      <c r="K188" s="5">
        <v>250000000000</v>
      </c>
      <c r="L188" s="5">
        <v>250000000000</v>
      </c>
      <c r="M188" s="5">
        <v>246000000000</v>
      </c>
      <c r="N188" s="5">
        <v>227000000000</v>
      </c>
      <c r="O188" s="5">
        <v>206000000000</v>
      </c>
      <c r="P188" s="5">
        <v>200000000000</v>
      </c>
      <c r="Q188" s="5">
        <v>500000000000</v>
      </c>
    </row>
    <row r="189" spans="3:17" ht="15.5" x14ac:dyDescent="0.35">
      <c r="C189" t="s">
        <v>23</v>
      </c>
      <c r="I189" s="5">
        <v>239000000000</v>
      </c>
      <c r="J189" s="5">
        <v>234000000000</v>
      </c>
      <c r="K189" s="5">
        <v>243000000000</v>
      </c>
      <c r="L189" s="5">
        <v>213000000000</v>
      </c>
      <c r="M189" s="5">
        <v>172000000000</v>
      </c>
      <c r="N189" s="5">
        <v>160000000000</v>
      </c>
      <c r="O189" s="5">
        <v>151000000000</v>
      </c>
      <c r="P189" s="5">
        <v>-145000000000</v>
      </c>
      <c r="Q189" s="5">
        <v>329000000000</v>
      </c>
    </row>
    <row r="190" spans="3:17" ht="15.5" x14ac:dyDescent="0.35">
      <c r="C190" t="s">
        <v>206</v>
      </c>
      <c r="I190" s="5">
        <v>-475000000000</v>
      </c>
      <c r="J190" s="5">
        <v>-423000000000</v>
      </c>
      <c r="K190" s="5">
        <v>-411000000000</v>
      </c>
      <c r="L190" s="5">
        <v>-358000000000</v>
      </c>
      <c r="M190" s="5">
        <v>-326000000000</v>
      </c>
      <c r="N190" s="5">
        <v>-284000000000</v>
      </c>
      <c r="O190" s="5">
        <v>-267000000000</v>
      </c>
      <c r="P190" s="5">
        <v>-366000000000</v>
      </c>
      <c r="Q190" s="5">
        <v>-1169000000000</v>
      </c>
    </row>
    <row r="191" spans="3:17" ht="15.5" x14ac:dyDescent="0.35">
      <c r="C191" t="s">
        <v>207</v>
      </c>
      <c r="I191" s="5">
        <v>-27000000000</v>
      </c>
      <c r="J191" s="5">
        <v>-27000000000</v>
      </c>
      <c r="K191" s="5">
        <v>-57000000000</v>
      </c>
      <c r="L191" s="5">
        <v>-38000000000</v>
      </c>
      <c r="M191" s="5">
        <v>-11000000000</v>
      </c>
      <c r="N191" s="5">
        <v>-8000000000</v>
      </c>
      <c r="O191" s="5">
        <v>-243000000000</v>
      </c>
      <c r="P191" s="5">
        <v>-70000000000</v>
      </c>
      <c r="Q191" s="5">
        <v>224000000000</v>
      </c>
    </row>
    <row r="192" spans="3:17" ht="15.5" x14ac:dyDescent="0.35">
      <c r="C192" t="s">
        <v>208</v>
      </c>
      <c r="I192" s="5">
        <v>0</v>
      </c>
      <c r="J192" s="5">
        <v>0</v>
      </c>
      <c r="K192" s="5">
        <v>0</v>
      </c>
      <c r="L192" s="5">
        <v>0</v>
      </c>
      <c r="M192" s="5">
        <v>-2000000000</v>
      </c>
      <c r="N192" s="5">
        <v>0</v>
      </c>
      <c r="O192" s="5">
        <v>0</v>
      </c>
      <c r="P192" s="5">
        <v>-2000000000</v>
      </c>
      <c r="Q192" s="5">
        <v>-1000000000</v>
      </c>
    </row>
    <row r="193" spans="3:17" ht="15.5" x14ac:dyDescent="0.35">
      <c r="C193" t="s">
        <v>15</v>
      </c>
      <c r="I193" s="5">
        <v>-27000000000</v>
      </c>
      <c r="J193" s="5">
        <v>-27000000000</v>
      </c>
      <c r="K193" s="5">
        <v>-57000000000</v>
      </c>
      <c r="L193" s="5">
        <v>-38000000000</v>
      </c>
      <c r="M193" s="5">
        <v>-13000000000</v>
      </c>
      <c r="N193" s="5">
        <v>-8000000000</v>
      </c>
      <c r="O193" s="5">
        <v>-243000000000</v>
      </c>
      <c r="P193" s="5">
        <v>-73000000000</v>
      </c>
      <c r="Q193" s="5">
        <v>223000000000</v>
      </c>
    </row>
    <row r="194" spans="3:17" ht="15.5" x14ac:dyDescent="0.35">
      <c r="C194" t="s">
        <v>17</v>
      </c>
      <c r="I194" s="6">
        <v>-2.7</v>
      </c>
      <c r="J194" s="6">
        <v>-2.7</v>
      </c>
      <c r="K194" s="6">
        <v>-5.72</v>
      </c>
      <c r="L194" s="6">
        <v>-3.81</v>
      </c>
      <c r="M194" s="6">
        <v>-1.28</v>
      </c>
      <c r="N194" s="6">
        <v>-0.84</v>
      </c>
      <c r="O194" s="6">
        <v>-24.47</v>
      </c>
      <c r="P194" s="6">
        <v>-7.33</v>
      </c>
      <c r="Q194" s="6">
        <v>2974936.13</v>
      </c>
    </row>
  </sheetData>
  <pageMargins left="0.7" right="0.7" top="0.75" bottom="0.75" header="0.3" footer="0.3"/>
  <ignoredErrors>
    <ignoredError sqref="A1:Q195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1" width="18.83203125" customWidth="1"/>
  </cols>
  <sheetData>
    <row r="1" spans="1:11" ht="15.5" x14ac:dyDescent="0.35">
      <c r="C1" t="s">
        <v>757</v>
      </c>
      <c r="D1" t="s">
        <v>1</v>
      </c>
      <c r="E1" t="s">
        <v>2</v>
      </c>
      <c r="H1" t="s">
        <v>3</v>
      </c>
      <c r="I1" s="1">
        <v>43829</v>
      </c>
      <c r="J1" s="1">
        <v>43462</v>
      </c>
      <c r="K1" s="1">
        <v>43098</v>
      </c>
    </row>
    <row r="2" spans="1:11" ht="15.5" x14ac:dyDescent="0.35">
      <c r="C2" t="s">
        <v>758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1">
        <f ca="1">IFERROR(_xlfn.STOCKHISTORY("XIDX:" &amp; $C$1, I1, , 0, 0, 1), "Libur")</f>
        <v>1220</v>
      </c>
      <c r="J2" s="2" vm="186">
        <f ca="1">IFERROR(_xlfn.STOCKHISTORY("XIDX:" &amp; $C$1, J1, , 0, 0, 1), "Libur")</f>
        <v>1560</v>
      </c>
      <c r="K2" s="2" t="str">
        <f ca="1">IFERROR(_xlfn.STOCKHISTORY("XIDX:" &amp; $C$1, K1, , 0, 0, 1), "Libur")</f>
        <v>Libur</v>
      </c>
    </row>
    <row r="3" spans="1:1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1" ht="15.5" x14ac:dyDescent="0.35">
      <c r="B4" t="s">
        <v>5</v>
      </c>
      <c r="C4" t="s">
        <v>6</v>
      </c>
      <c r="D4" s="2">
        <f>IFERROR(INDEX(D51:D500,MATCH($C$4,$C$51:$C$500,0)),"")</f>
        <v>26978344268</v>
      </c>
      <c r="E4" s="2">
        <f>IFERROR(INDEX(E51:E500,MATCH($C$4,$C$51:$C$500,0)),"")</f>
        <v>10755769693</v>
      </c>
      <c r="H4" s="2">
        <f>IFERROR(SUM(D4:G4)*(4/MAX(1,COUNT(D4:G4))),"")</f>
        <v>75468227922</v>
      </c>
      <c r="I4" s="2">
        <f>IFERROR(INDEX(I51:I500,MATCH($C$4,$C$51:$C$500,0)),"")</f>
        <v>736796880212</v>
      </c>
      <c r="J4" s="2">
        <f>IFERROR(INDEX(J51:J500,MATCH($C$4,$C$51:$C$500,0)),"")</f>
        <v>617769716781</v>
      </c>
      <c r="K4" s="2">
        <f>IFERROR(INDEX(K51:K500,MATCH($C$4,$C$51:$C$500,0)),"")</f>
        <v>538254996942</v>
      </c>
    </row>
    <row r="5" spans="1:11" ht="15.5" x14ac:dyDescent="0.35">
      <c r="B5" t="s">
        <v>7</v>
      </c>
      <c r="C5" t="s">
        <v>8</v>
      </c>
      <c r="D5" s="2">
        <f>IFERROR(INDEX(D51:D500,MATCH($C$5,$C$51:$C$500,0)),"")</f>
        <v>-6191261932</v>
      </c>
      <c r="E5" s="2">
        <f>IFERROR(INDEX(E51:E500,MATCH($C$5,$C$51:$C$500,0)),"")</f>
        <v>-3895284411</v>
      </c>
      <c r="H5" s="2">
        <f>IFERROR(SUM(D5:G5)*(4/MAX(1,COUNT(D5:G5))),"")</f>
        <v>-20173092686</v>
      </c>
      <c r="I5" s="2">
        <f>IFERROR(INDEX(I51:I500,MATCH($C$5,$C$51:$C$500,0)),"")</f>
        <v>144664477935</v>
      </c>
      <c r="J5" s="2">
        <f>IFERROR(INDEX(J51:J500,MATCH($C$5,$C$51:$C$500,0)),"")</f>
        <v>115896222309</v>
      </c>
      <c r="K5" s="2">
        <f>IFERROR(INDEX(K51:K500,MATCH($C$5,$C$51:$C$500,0)),"")</f>
        <v>71530747879</v>
      </c>
    </row>
    <row r="6" spans="1:11" ht="15.5" x14ac:dyDescent="0.35">
      <c r="B6" t="s">
        <v>9</v>
      </c>
      <c r="C6" t="s">
        <v>10</v>
      </c>
      <c r="D6" s="2">
        <f>IFERROR(INDEX(D51:D500,MATCH($C$6,$C$51:$C$500,0)),"")</f>
        <v>922930743483</v>
      </c>
      <c r="E6" s="2">
        <f>IFERROR(INDEX(E51:E500,MATCH($C$6,$C$51:$C$500,0)),"")</f>
        <v>929122005415</v>
      </c>
      <c r="H6" s="2">
        <f>IFERROR(INDEX(D6:G6,COUNT(D6:G6)),"")</f>
        <v>929122005415</v>
      </c>
      <c r="I6" s="2">
        <f>IFERROR(INDEX(I51:I500,MATCH($C$6,$C$51:$C$500,0)),"")</f>
        <v>902343395533</v>
      </c>
      <c r="J6" s="2">
        <f>IFERROR(INDEX(J51:J500,MATCH($C$6,$C$51:$C$500,0)),"")</f>
        <v>748435877770</v>
      </c>
      <c r="K6" s="2">
        <f>IFERROR(INDEX(K51:K500,MATCH($C$6,$C$51:$C$500,0)),"")</f>
        <v>318225112304</v>
      </c>
    </row>
    <row r="7" spans="1:11" ht="15.5" x14ac:dyDescent="0.35">
      <c r="B7" t="s">
        <v>11</v>
      </c>
      <c r="C7" t="s">
        <v>12</v>
      </c>
      <c r="D7" s="3">
        <f>IFERROR(INDEX(D51:D500,MATCH($C$7,$C$51:$C$500,0))/1000000000,"")</f>
        <v>1.28</v>
      </c>
      <c r="E7" s="3">
        <f>IFERROR(INDEX(E51:E500,MATCH($C$7,$C$51:$C$500,0))/1000000000,"")</f>
        <v>1.28</v>
      </c>
      <c r="H7" s="3">
        <f>IFERROR(INDEX(D7:G7,COUNT(D7:G7)),"")</f>
        <v>1.28</v>
      </c>
      <c r="I7" s="3">
        <f>IFERROR(INDEX(I51:I500,MATCH($C$7,$C$51:$C$500,0))/1000000000,"")</f>
        <v>1.28</v>
      </c>
      <c r="J7" s="3">
        <f>IFERROR(INDEX(J51:J500,MATCH($C$7,$C$51:$C$500,0))/1000000000,"")</f>
        <v>1.28</v>
      </c>
      <c r="K7" s="3">
        <f>IFERROR(INDEX(K51:K500,MATCH($C$7,$C$51:$C$500,0))/1000000000,"")</f>
        <v>0.25</v>
      </c>
    </row>
    <row r="8" spans="1:1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-37000000000</v>
      </c>
      <c r="E8" s="2">
        <f>IFERROR(INDEX(E51:E500,MATCH("Free cash flow (Quarter)",$C$51:$C$500,0)),"")</f>
        <v>-22000000000</v>
      </c>
      <c r="H8" s="2">
        <f>IFERROR(INDEX(D8:G8,COUNT(D8:G8)),"")</f>
        <v>-22000000000</v>
      </c>
      <c r="I8" s="2">
        <f>IFERROR(INDEX(I51:I500,MATCH($C$8,$C$51:$C$500,0)),"")</f>
        <v>236000000000</v>
      </c>
      <c r="J8" s="2">
        <f>IFERROR(INDEX(J51:J500,MATCH($C$8,$C$51:$C$500,0)),"")</f>
        <v>1107000000000</v>
      </c>
      <c r="K8" s="2">
        <f>IFERROR(INDEX(K51:K500,MATCH($C$8,$C$51:$C$500,0)),"")</f>
        <v>52000000000</v>
      </c>
    </row>
    <row r="9" spans="1:11" ht="15.5" x14ac:dyDescent="0.35">
      <c r="A9" t="s">
        <v>16</v>
      </c>
      <c r="C9" t="s">
        <v>17</v>
      </c>
      <c r="D9" s="3">
        <f>IFERROR(INDEX(D51:D500,MATCH("Free cash flow per share (Quarter)",$C$51:$C$500,0)),"")</f>
        <v>-28.64</v>
      </c>
      <c r="E9" s="3">
        <f>IFERROR(INDEX(E51:E500,MATCH("Free cash flow per share (Quarter)",$C$51:$C$500,0)),"")</f>
        <v>-17.420000000000002</v>
      </c>
      <c r="H9" s="3">
        <f>IFERROR(INDEX(D9:G9,COUNT(D9:G9)),"")</f>
        <v>-17.420000000000002</v>
      </c>
      <c r="I9" s="3">
        <f>IFERROR(INDEX(I51:I500,MATCH($C$9,$C$51:$C$500,0)),"")</f>
        <v>183.58</v>
      </c>
      <c r="J9" s="3">
        <f>IFERROR(INDEX(J51:J500,MATCH($C$9,$C$51:$C$500,0)),"")</f>
        <v>862.88</v>
      </c>
      <c r="K9" s="3">
        <f>IFERROR(INDEX(K51:K500,MATCH($C$9,$C$51:$C$500,0)),"")</f>
        <v>209.18</v>
      </c>
    </row>
    <row r="10" spans="1:11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ca="1">IFERROR(IF(I9=0,"",I2/I9),"")</f>
        <v>6.6456040963067871</v>
      </c>
      <c r="J10" s="3">
        <f ca="1">IFERROR(IF(J9=0,"",J2/J9),"")</f>
        <v>1.8078991284999073</v>
      </c>
      <c r="K10" s="3" t="str">
        <f ca="1">IFERROR(IF(K9=0,"",K2/K9),"")</f>
        <v/>
      </c>
    </row>
    <row r="11" spans="1:11" ht="15.5" x14ac:dyDescent="0.35">
      <c r="B11" t="s">
        <v>19</v>
      </c>
      <c r="C11" t="s">
        <v>20</v>
      </c>
      <c r="D11" s="2">
        <f>IFERROR(INDEX(D51:D500,MATCH($C$11,$C$51:$C$500,0)),"")</f>
        <v>481357273850</v>
      </c>
      <c r="E11" s="2">
        <f>IFERROR(INDEX(E51:E500,MATCH($C$11,$C$51:$C$500,0)),"")</f>
        <v>534206820842</v>
      </c>
      <c r="H11" s="2">
        <f>IFERROR(INDEX(D11:G11,COUNT(D11:G11)),"")</f>
        <v>534206820842</v>
      </c>
      <c r="I11" s="2">
        <f>IFERROR(INDEX(I51:I500,MATCH($C$11,$C$51:$C$500,0)),"")</f>
        <v>722287079821</v>
      </c>
      <c r="J11" s="2">
        <f>IFERROR(INDEX(J51:J500,MATCH($C$11,$C$51:$C$500,0)),"")</f>
        <v>709615309603</v>
      </c>
      <c r="K11" s="2">
        <f>IFERROR(INDEX(K51:K500,MATCH($C$11,$C$51:$C$500,0)),"")</f>
        <v>84564524969</v>
      </c>
    </row>
    <row r="12" spans="1:1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-435000000000</v>
      </c>
      <c r="E12" s="2">
        <f>IFERROR(INDEX(E51:E500,MATCH("Net Debt (Quarter)",$C$51:$C$500,0)),"")</f>
        <v>-488000000000</v>
      </c>
      <c r="H12" s="2">
        <f>IFERROR(INDEX(D12:G12,COUNT(D12:G12)),"")</f>
        <v>-488000000000</v>
      </c>
      <c r="I12" s="2">
        <f>IFERROR(INDEX(I51:I500,MATCH($C$12,$C$51:$C$500,0)),"")</f>
        <v>-675000000000</v>
      </c>
      <c r="J12" s="2">
        <f>IFERROR(INDEX(J51:J500,MATCH($C$12,$C$51:$C$500,0)),"")</f>
        <v>-657000000000</v>
      </c>
      <c r="K12" s="2">
        <f>IFERROR(INDEX(K51:K500,MATCH($C$12,$C$51:$C$500,0)),"")</f>
        <v>-22000000000</v>
      </c>
    </row>
    <row r="13" spans="1:1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46000000000</v>
      </c>
      <c r="E13" s="2">
        <f>IFERROR(INDEX(E51:E500,MATCH("Total Debt (Quarter)",$C$51:$C$500,0)),"")</f>
        <v>46000000000</v>
      </c>
      <c r="H13" s="2">
        <f>IFERROR(INDEX(D13:G13,COUNT(D13:G13)),"")</f>
        <v>46000000000</v>
      </c>
      <c r="I13" s="2">
        <f>IFERROR(INDEX(I51:I500,MATCH($C$13,$C$51:$C$500,0)),"")</f>
        <v>48000000000</v>
      </c>
      <c r="J13" s="2">
        <f>IFERROR(INDEX(J51:J500,MATCH($C$13,$C$51:$C$500,0)),"")</f>
        <v>53000000000</v>
      </c>
      <c r="K13" s="2">
        <f>IFERROR(INDEX(K51:K500,MATCH($C$13,$C$51:$C$500,0)),"")</f>
        <v>62000000000</v>
      </c>
    </row>
    <row r="14" spans="1:11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</row>
    <row r="15" spans="1:11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-69991410729</v>
      </c>
      <c r="J15" s="2">
        <f>IFERROR(INDEX(J51:J500,MATCH($C$15,$C$51:$C$500,0)),"")</f>
        <v>-47133050575</v>
      </c>
      <c r="K15" s="2">
        <f>IFERROR(INDEX(K51:K500,MATCH($C$15,$C$51:$C$500,0)),"")</f>
        <v>-28369079197</v>
      </c>
    </row>
    <row r="16" spans="1:11" ht="15.5" x14ac:dyDescent="0.35">
      <c r="C16" t="s">
        <v>29</v>
      </c>
      <c r="D16" s="2">
        <f>IFERROR(INDEX(D51:D500,MATCH($C$16,$C$51:$C$500,0)),"")</f>
        <v>-6191261932</v>
      </c>
      <c r="E16" s="2">
        <f>IFERROR(INDEX(E51:E500,MATCH($C$16,$C$51:$C$500,0)),"")</f>
        <v>-3895284411</v>
      </c>
      <c r="H16" s="2">
        <f>IFERROR(SUM(D16:G16)*(4/MAX(1,COUNT(D16:G16))),"")</f>
        <v>-20173092686</v>
      </c>
      <c r="I16" s="2">
        <f>IFERROR(INDEX(I51:I500,MATCH($C$16,$C$51:$C$500,0)),"")</f>
        <v>220330111992</v>
      </c>
      <c r="J16" s="2">
        <f>IFERROR(INDEX(J51:J500,MATCH($C$16,$C$51:$C$500,0)),"")</f>
        <v>164219199210</v>
      </c>
      <c r="K16" s="2">
        <f>IFERROR(INDEX(K51:K500,MATCH($C$16,$C$51:$C$500,0)),"")</f>
        <v>100140218705</v>
      </c>
    </row>
    <row r="17" spans="1:11" ht="15.5" x14ac:dyDescent="0.35">
      <c r="A17" t="s">
        <v>30</v>
      </c>
    </row>
    <row r="18" spans="1:1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38</v>
      </c>
      <c r="J18" t="s">
        <v>39</v>
      </c>
      <c r="K18" t="s">
        <v>40</v>
      </c>
    </row>
    <row r="19" spans="1:11" ht="15.5" x14ac:dyDescent="0.35">
      <c r="A19" t="s">
        <v>41</v>
      </c>
      <c r="C19" t="s">
        <v>42</v>
      </c>
    </row>
    <row r="20" spans="1:11" ht="15.5" x14ac:dyDescent="0.35">
      <c r="A20" t="s">
        <v>43</v>
      </c>
      <c r="C20" t="s">
        <v>44</v>
      </c>
      <c r="D20" s="2" t="str">
        <f ca="1">IFERROR(D21*D2,"")</f>
        <v/>
      </c>
      <c r="E20" s="2" t="str">
        <f ca="1">IFERROR(E21*E2,"")</f>
        <v/>
      </c>
      <c r="H20" s="2" t="str">
        <f ca="1">IFERROR(H21*H2,"")</f>
        <v/>
      </c>
      <c r="I20" s="2">
        <f ca="1">IFERROR(I21*I2,"")</f>
        <v>1561600000000</v>
      </c>
      <c r="J20" s="2">
        <f ca="1">IFERROR(J21*J2,"")</f>
        <v>1996800000000</v>
      </c>
      <c r="K20" s="2" t="str">
        <f ca="1">IFERROR(K21*K2,"")</f>
        <v/>
      </c>
    </row>
    <row r="21" spans="1:11" ht="15.5" x14ac:dyDescent="0.35">
      <c r="C21" t="s">
        <v>12</v>
      </c>
      <c r="D21" s="2">
        <f>IFERROR(INDEX(D51:D500,MATCH($C$7,$C$51:$C$500,0)),"")</f>
        <v>1280000000</v>
      </c>
      <c r="E21" s="2">
        <f>IFERROR(INDEX(E51:E500,MATCH($C$7,$C$51:$C$500,0)),"")</f>
        <v>1280000000</v>
      </c>
      <c r="H21" s="2">
        <f>IFERROR(INDEX(D21:G21,COUNT(D21:G21)),"")</f>
        <v>1280000000</v>
      </c>
      <c r="I21" s="2">
        <f>IFERROR(INDEX(I51:I500,MATCH($C$7,$C$51:$C$500,0)),"")</f>
        <v>1280000000</v>
      </c>
      <c r="J21" s="2">
        <f>IFERROR(INDEX(J51:J500,MATCH($C$7,$C$51:$C$500,0)),"")</f>
        <v>1280000000</v>
      </c>
      <c r="K21" s="2">
        <f>IFERROR(INDEX(K51:K500,MATCH($C$7,$C$51:$C$500,0)),"")</f>
        <v>250000000</v>
      </c>
    </row>
    <row r="23" spans="1:11" ht="15.5" x14ac:dyDescent="0.35">
      <c r="B23" t="s">
        <v>45</v>
      </c>
      <c r="C23" t="s">
        <v>46</v>
      </c>
      <c r="D23" s="3">
        <f>IFERROR(D5/D6*100,"")</f>
        <v>-0.67082627550525853</v>
      </c>
      <c r="E23" s="3">
        <f>IFERROR(E5/E6*100,"")</f>
        <v>-0.4192435856968148</v>
      </c>
      <c r="H23" s="3">
        <f>IFERROR(H5/H6*100,"")</f>
        <v>-2.1711995376742284</v>
      </c>
      <c r="I23" s="3">
        <f>IFERROR(I5/I6*100,"")</f>
        <v>16.032086969456785</v>
      </c>
      <c r="J23" s="3">
        <f>IFERROR(J5/J6*100,"")</f>
        <v>15.485123809713434</v>
      </c>
      <c r="K23" s="3">
        <f>IFERROR(K5/K6*100,"")</f>
        <v>22.478033666515536</v>
      </c>
    </row>
    <row r="24" spans="1:11" ht="15.5" x14ac:dyDescent="0.35">
      <c r="C24" t="s">
        <v>47</v>
      </c>
      <c r="D24" s="4" t="str">
        <f>IFERROR(_xlfn.RRI(5,I23,D23),"")</f>
        <v/>
      </c>
      <c r="E24" s="4" t="str">
        <f>IFERROR(_xlfn.RRI(5,J23,E23),"")</f>
        <v/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</row>
    <row r="25" spans="1:11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113.45</v>
      </c>
      <c r="J25" s="3">
        <f>IFERROR(INDEX(J51:J500,MATCH($C$25,$C$51:$C$500,0)),"")</f>
        <v>90.08</v>
      </c>
      <c r="K25" s="3">
        <f>IFERROR(INDEX(K51:K500,MATCH($C$25,$C$51:$C$500,0)),"")</f>
        <v>288.94</v>
      </c>
    </row>
    <row r="26" spans="1:11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</row>
    <row r="27" spans="1:11" ht="15.5" x14ac:dyDescent="0.35">
      <c r="C27" t="s">
        <v>51</v>
      </c>
      <c r="D27" s="3">
        <f>IFERROR(D4/D21,"")</f>
        <v>21.076831459375001</v>
      </c>
      <c r="E27" s="3">
        <f>IFERROR(E4/E21,"")</f>
        <v>8.4029450726562498</v>
      </c>
      <c r="H27" s="3">
        <f>IFERROR(H4/H21,"")</f>
        <v>58.959553064062497</v>
      </c>
      <c r="I27" s="3">
        <f>IFERROR(I4/I21,"")</f>
        <v>575.62256266562497</v>
      </c>
      <c r="J27" s="3">
        <f>IFERROR(J4/J21,"")</f>
        <v>482.63259123515627</v>
      </c>
      <c r="K27" s="3">
        <f>IFERROR(K4/K21,"")</f>
        <v>2153.0199877680002</v>
      </c>
    </row>
    <row r="28" spans="1:11" ht="15.5" x14ac:dyDescent="0.35">
      <c r="C28" t="s">
        <v>52</v>
      </c>
      <c r="D28" s="4">
        <f>IFERROR(_xlfn.RRI(5,I27,D27),"")</f>
        <v>-0.4839004233591605</v>
      </c>
      <c r="E28" s="4">
        <f>IFERROR(_xlfn.RRI(5,J27,E27),"")</f>
        <v>-0.55520184636071124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</row>
    <row r="29" spans="1:11" ht="15.5" x14ac:dyDescent="0.35">
      <c r="C29" t="s">
        <v>53</v>
      </c>
      <c r="H29" s="4" t="str">
        <f>IFERROR(((H25-I25)/I25)*100%,"")</f>
        <v/>
      </c>
      <c r="I29" s="4">
        <f>IFERROR(((I25-J25)/J25)*100%,"")</f>
        <v>0.25943605683836596</v>
      </c>
      <c r="J29" s="4">
        <f>IFERROR(((J25-K25)/K25)*100%,"")</f>
        <v>-0.68823977296324501</v>
      </c>
      <c r="K29" s="4" t="str">
        <f>IFERROR(((K25-L25)/L25)*100%,"")</f>
        <v/>
      </c>
    </row>
    <row r="30" spans="1:11" ht="15.5" x14ac:dyDescent="0.35">
      <c r="C30" t="s">
        <v>54</v>
      </c>
      <c r="H30" s="4">
        <f>IFERROR(((H27-I27)/I27)*100%,"")</f>
        <v>-0.89757254685947463</v>
      </c>
      <c r="I30" s="4">
        <f>IFERROR(((I27-J27)/J27)*100%,"")</f>
        <v>0.19267238292484185</v>
      </c>
      <c r="J30" s="4">
        <f>IFERROR(((J27-K27)/K27)*100%,"")</f>
        <v>-0.77583459792424248</v>
      </c>
      <c r="K30" s="4" t="str">
        <f>IFERROR(((K27-L27)/L27)*100%,"")</f>
        <v/>
      </c>
    </row>
    <row r="32" spans="1:11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708.34</v>
      </c>
      <c r="E32" s="3">
        <f>IFERROR(INDEX(E51:E500,MATCH($A$32,$C$51:$C$500,0)),"")</f>
        <v>713.16</v>
      </c>
      <c r="H32" s="3">
        <f>IFERROR(INDEX(D32:G32,COUNT(D32:G32)),"")</f>
        <v>713.16</v>
      </c>
      <c r="I32" s="3">
        <f>IFERROR(INDEX(I51:I500,MATCH($C$32,$C$51:$C$500,0)),"")</f>
        <v>692.29</v>
      </c>
      <c r="J32" s="3">
        <f>IFERROR(INDEX(J51:J500,MATCH($C$32,$C$51:$C$500,0)),"")</f>
        <v>579.57000000000005</v>
      </c>
      <c r="K32" s="3">
        <f>IFERROR(INDEX(K51:K500,MATCH($C$32,$C$51:$C$500,0)),"")</f>
        <v>1262.67</v>
      </c>
    </row>
    <row r="33" spans="1:11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0.34</v>
      </c>
      <c r="E33" s="3">
        <f>IFERROR(INDEX(E51:E500,MATCH($A$33,$C$51:$C$500,0)),"")</f>
        <v>0.71</v>
      </c>
      <c r="H33" s="3">
        <f>IFERROR(INDEX(D33:G33,COUNT(D33:G33)),"")</f>
        <v>0.71</v>
      </c>
      <c r="I33" s="3">
        <f>IFERROR(INDEX(I51:I500,MATCH($C$33,$C$51:$C$500,0)),"")</f>
        <v>1.76</v>
      </c>
      <c r="J33" s="3">
        <f>IFERROR(INDEX(J51:J500,MATCH($C$33,$C$51:$C$500,0)),"")</f>
        <v>2.69</v>
      </c>
      <c r="K33" s="3">
        <f>IFERROR(INDEX(K51:K500,MATCH($C$33,$C$51:$C$500,0)),"")</f>
        <v>0</v>
      </c>
    </row>
    <row r="34" spans="1:11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-50.62</v>
      </c>
      <c r="E34" s="3">
        <f>IFERROR(INDEX(E51:E500,MATCH($A$34,$C$51:$C$500,0)),"")</f>
        <v>-166.12</v>
      </c>
      <c r="H34" s="3">
        <f>IFERROR(INDEX(D34:G34,COUNT(D34:G34)),"")</f>
        <v>-166.12</v>
      </c>
      <c r="I34" s="3">
        <f>IFERROR(INDEX(I51:I500,MATCH($C$34,$C$51:$C$500,0)),"")</f>
        <v>10.75</v>
      </c>
      <c r="J34" s="3">
        <f>IFERROR(INDEX(J51:J500,MATCH($C$34,$C$51:$C$500,0)),"")</f>
        <v>17.32</v>
      </c>
      <c r="K34" s="3">
        <f>IFERROR(INDEX(K51:K500,MATCH($C$34,$C$51:$C$500,0)),"")</f>
        <v>0</v>
      </c>
    </row>
    <row r="35" spans="1:11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11.61</v>
      </c>
      <c r="E35" s="3">
        <f>IFERROR(INDEX(E51:E500,MATCH($A$35,$C$51:$C$500,0)),"")</f>
        <v>60.25</v>
      </c>
      <c r="H35" s="3">
        <f>IFERROR(INDEX(D35:G35,COUNT(D35:G35)),"")</f>
        <v>60.25</v>
      </c>
      <c r="I35" s="3">
        <f>IFERROR(INDEX(I51:I500,MATCH($C$35,$C$51:$C$500,0)),"")</f>
        <v>2.12</v>
      </c>
      <c r="J35" s="3">
        <f>IFERROR(INDEX(J51:J500,MATCH($C$35,$C$51:$C$500,0)),"")</f>
        <v>3.24</v>
      </c>
      <c r="K35" s="3">
        <f>IFERROR(INDEX(K51:K500,MATCH($C$35,$C$51:$C$500,0)),"")</f>
        <v>0</v>
      </c>
    </row>
    <row r="36" spans="1:11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</row>
    <row r="37" spans="1:11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</row>
    <row r="50" spans="2:11" ht="15.5" x14ac:dyDescent="0.35">
      <c r="D50" t="s">
        <v>759</v>
      </c>
      <c r="E50" t="s">
        <v>760</v>
      </c>
      <c r="F50" t="s">
        <v>761</v>
      </c>
      <c r="G50" t="s">
        <v>762</v>
      </c>
      <c r="I50" t="s">
        <v>38</v>
      </c>
      <c r="J50" t="s">
        <v>39</v>
      </c>
      <c r="K50" t="s">
        <v>40</v>
      </c>
    </row>
    <row r="51" spans="2:11" ht="15.5" x14ac:dyDescent="0.35">
      <c r="B51" t="s">
        <v>75</v>
      </c>
      <c r="C51" t="s">
        <v>6</v>
      </c>
      <c r="D51" s="5">
        <v>26978344268</v>
      </c>
      <c r="E51" s="5">
        <v>10755769693</v>
      </c>
      <c r="F51" s="5">
        <v>142041261058</v>
      </c>
      <c r="G51" s="5">
        <v>157083628933</v>
      </c>
      <c r="I51" s="5">
        <v>736796880212</v>
      </c>
      <c r="J51" s="5">
        <v>617769716781</v>
      </c>
      <c r="K51" s="5">
        <v>538254996942</v>
      </c>
    </row>
    <row r="52" spans="2:11" ht="15.5" x14ac:dyDescent="0.35">
      <c r="C52" t="s">
        <v>211</v>
      </c>
      <c r="D52" s="5">
        <v>-6157577318</v>
      </c>
      <c r="E52" s="5">
        <v>-2042444145</v>
      </c>
      <c r="F52" s="5">
        <v>-24373196119</v>
      </c>
      <c r="G52" s="5">
        <v>-21927845645</v>
      </c>
      <c r="I52" s="5">
        <v>-167840502252</v>
      </c>
      <c r="J52" s="5">
        <v>-163756314566</v>
      </c>
      <c r="K52" s="5">
        <v>-147795154961</v>
      </c>
    </row>
    <row r="53" spans="2:11" ht="15.5" x14ac:dyDescent="0.35">
      <c r="C53" t="s">
        <v>212</v>
      </c>
      <c r="D53" s="5">
        <v>20820766950</v>
      </c>
      <c r="E53" s="5">
        <v>8713325548</v>
      </c>
      <c r="F53" s="5">
        <v>117668064939</v>
      </c>
      <c r="G53" s="5">
        <v>135155783288</v>
      </c>
      <c r="I53" s="5">
        <v>568956377960</v>
      </c>
      <c r="J53" s="5">
        <v>454013402215</v>
      </c>
      <c r="K53" s="5">
        <v>390459841981</v>
      </c>
    </row>
    <row r="54" spans="2:11" ht="15.5" x14ac:dyDescent="0.35">
      <c r="C54" t="s">
        <v>82</v>
      </c>
      <c r="D54" s="5">
        <v>-26381296379</v>
      </c>
      <c r="E54" s="5">
        <v>-15705828724</v>
      </c>
      <c r="F54" s="5">
        <v>-76325897312</v>
      </c>
      <c r="G54" s="5">
        <v>-102004296829</v>
      </c>
      <c r="I54" s="5">
        <v>-384395965251</v>
      </c>
      <c r="J54" s="5">
        <v>-313383351894</v>
      </c>
      <c r="K54" s="5">
        <v>-271771821072</v>
      </c>
    </row>
    <row r="55" spans="2:11" ht="15.5" x14ac:dyDescent="0.35">
      <c r="C55" t="s">
        <v>284</v>
      </c>
    </row>
    <row r="56" spans="2:11" ht="15.5" x14ac:dyDescent="0.35">
      <c r="C56" t="s">
        <v>213</v>
      </c>
    </row>
    <row r="57" spans="2:11" ht="15.5" x14ac:dyDescent="0.35">
      <c r="C57" t="s">
        <v>89</v>
      </c>
      <c r="D57" s="5">
        <v>-5560529429</v>
      </c>
      <c r="E57" s="5">
        <v>-6992503176</v>
      </c>
      <c r="F57" s="5">
        <v>41342167627</v>
      </c>
      <c r="G57" s="5">
        <v>33151486459</v>
      </c>
      <c r="I57" s="5">
        <v>184560412709</v>
      </c>
      <c r="J57" s="5">
        <v>140630050321</v>
      </c>
      <c r="K57" s="5">
        <v>118688020909</v>
      </c>
    </row>
    <row r="58" spans="2:11" ht="15.5" x14ac:dyDescent="0.35">
      <c r="C58" t="s">
        <v>90</v>
      </c>
      <c r="D58" s="5">
        <v>-630732503</v>
      </c>
      <c r="E58" s="5">
        <v>3097218765</v>
      </c>
      <c r="F58" s="5">
        <v>-443641902</v>
      </c>
      <c r="G58" s="5">
        <v>22071678556</v>
      </c>
      <c r="I58" s="5">
        <v>35769699283</v>
      </c>
      <c r="J58" s="5">
        <v>23589148889</v>
      </c>
      <c r="K58" s="5">
        <v>-18547802204</v>
      </c>
    </row>
    <row r="59" spans="2:11" ht="15.5" x14ac:dyDescent="0.35">
      <c r="C59" t="s">
        <v>81</v>
      </c>
      <c r="D59" s="5">
        <v>-630732503</v>
      </c>
      <c r="E59" s="5">
        <v>3097218765</v>
      </c>
      <c r="F59" s="5">
        <v>-443641902</v>
      </c>
      <c r="G59" s="5">
        <v>22071678556</v>
      </c>
      <c r="I59" s="5">
        <v>35769699283</v>
      </c>
      <c r="J59" s="5">
        <v>23589148889</v>
      </c>
      <c r="K59" s="5">
        <v>-18547802204</v>
      </c>
    </row>
    <row r="60" spans="2:11" ht="15.5" x14ac:dyDescent="0.35">
      <c r="C60" t="s">
        <v>92</v>
      </c>
      <c r="D60" s="5">
        <v>-630732503</v>
      </c>
      <c r="E60" s="5">
        <v>3097218765</v>
      </c>
      <c r="F60" s="5">
        <v>-443641902</v>
      </c>
      <c r="G60" s="5">
        <v>22071678556</v>
      </c>
      <c r="I60" s="5">
        <v>35769699283</v>
      </c>
      <c r="J60" s="5">
        <v>23589148889</v>
      </c>
      <c r="K60" s="5">
        <v>-18547802204</v>
      </c>
    </row>
    <row r="61" spans="2:11" ht="15.5" x14ac:dyDescent="0.35">
      <c r="C61" t="s">
        <v>29</v>
      </c>
      <c r="D61" s="5">
        <v>-6191261932</v>
      </c>
      <c r="E61" s="5">
        <v>-3895284411</v>
      </c>
      <c r="F61" s="5">
        <v>40898525725</v>
      </c>
      <c r="G61" s="5">
        <v>55223165015</v>
      </c>
      <c r="I61" s="5">
        <v>220330111992</v>
      </c>
      <c r="J61" s="5">
        <v>164219199210</v>
      </c>
      <c r="K61" s="5">
        <v>100140218705</v>
      </c>
    </row>
    <row r="62" spans="2:11" ht="15.5" x14ac:dyDescent="0.35">
      <c r="C62" t="s">
        <v>28</v>
      </c>
      <c r="F62" s="5">
        <v>-10224631431</v>
      </c>
      <c r="G62" s="5">
        <v>-34094982852</v>
      </c>
      <c r="I62" s="5">
        <v>-69991410729</v>
      </c>
      <c r="J62" s="5">
        <v>-47133050575</v>
      </c>
      <c r="K62" s="5">
        <v>-28369079197</v>
      </c>
    </row>
    <row r="63" spans="2:11" ht="15.5" x14ac:dyDescent="0.35">
      <c r="C63" t="s">
        <v>93</v>
      </c>
      <c r="D63" s="5">
        <v>-6191261932</v>
      </c>
      <c r="E63" s="5">
        <v>-3895284411</v>
      </c>
      <c r="F63" s="5">
        <v>30673894294</v>
      </c>
      <c r="G63" s="5">
        <v>21128182163</v>
      </c>
      <c r="I63" s="5">
        <v>150338701263</v>
      </c>
      <c r="J63" s="5">
        <v>117086148635</v>
      </c>
      <c r="K63" s="5">
        <v>71771139508</v>
      </c>
    </row>
    <row r="64" spans="2:11" ht="15.5" x14ac:dyDescent="0.35">
      <c r="C64" t="s">
        <v>95</v>
      </c>
      <c r="D64" s="5">
        <v>-6191261932</v>
      </c>
      <c r="E64" s="5">
        <v>-3895284411</v>
      </c>
      <c r="F64" s="5">
        <v>30673894294</v>
      </c>
      <c r="G64" s="5">
        <v>21128182163</v>
      </c>
      <c r="I64" s="5">
        <v>150338701263</v>
      </c>
      <c r="J64" s="5">
        <v>117086148635</v>
      </c>
      <c r="K64" s="5">
        <v>71771139508</v>
      </c>
    </row>
    <row r="65" spans="2:11" ht="15.5" x14ac:dyDescent="0.35">
      <c r="C65" t="s">
        <v>96</v>
      </c>
      <c r="G65" s="5">
        <v>-931183500</v>
      </c>
      <c r="I65" s="5">
        <v>-931183500</v>
      </c>
      <c r="J65" s="5">
        <v>297988500</v>
      </c>
      <c r="K65" s="5">
        <v>-711676500</v>
      </c>
    </row>
    <row r="66" spans="2:11" ht="15.5" x14ac:dyDescent="0.35">
      <c r="C66" t="s">
        <v>97</v>
      </c>
      <c r="D66" s="5">
        <v>-6191261932</v>
      </c>
      <c r="E66" s="5">
        <v>-3895284411</v>
      </c>
      <c r="F66" s="5">
        <v>30673894294</v>
      </c>
      <c r="G66" s="5">
        <v>20196998663</v>
      </c>
      <c r="I66" s="5">
        <v>149407517763</v>
      </c>
      <c r="J66" s="5">
        <v>117384137135</v>
      </c>
      <c r="K66" s="5">
        <v>71059463008</v>
      </c>
    </row>
    <row r="67" spans="2:11" ht="15.5" x14ac:dyDescent="0.35">
      <c r="C67" t="s">
        <v>98</v>
      </c>
      <c r="D67" s="5">
        <v>-6191261932</v>
      </c>
      <c r="E67" s="5">
        <v>-3895284411</v>
      </c>
      <c r="F67" s="5">
        <v>30673894294</v>
      </c>
      <c r="G67" s="5">
        <v>21128182163</v>
      </c>
      <c r="I67" s="5">
        <v>150338701263</v>
      </c>
      <c r="J67" s="5">
        <v>117086148635</v>
      </c>
      <c r="K67" s="5">
        <v>71771139508</v>
      </c>
    </row>
    <row r="68" spans="2:11" ht="15.5" x14ac:dyDescent="0.35">
      <c r="C68" t="s">
        <v>8</v>
      </c>
      <c r="D68" s="5">
        <v>-6191261932</v>
      </c>
      <c r="E68" s="5">
        <v>-3895284411</v>
      </c>
      <c r="F68" s="5">
        <v>30673894294</v>
      </c>
      <c r="G68" s="5">
        <v>19639856546</v>
      </c>
      <c r="I68" s="5">
        <v>144664477935</v>
      </c>
      <c r="J68" s="5">
        <v>115896222309</v>
      </c>
      <c r="K68" s="5">
        <v>71530747879</v>
      </c>
    </row>
    <row r="69" spans="2:11" ht="15.5" x14ac:dyDescent="0.35">
      <c r="C69" t="s">
        <v>99</v>
      </c>
      <c r="G69" s="5">
        <v>557142117</v>
      </c>
      <c r="I69" s="5">
        <v>4743039828</v>
      </c>
      <c r="J69" s="5">
        <v>1487914826</v>
      </c>
      <c r="K69" s="5">
        <v>-471284871</v>
      </c>
    </row>
    <row r="70" spans="2:11" ht="15.5" x14ac:dyDescent="0.35">
      <c r="C70" t="s">
        <v>100</v>
      </c>
      <c r="D70" s="5">
        <v>-6191261932</v>
      </c>
      <c r="E70" s="5">
        <v>-3895284411</v>
      </c>
      <c r="F70" s="5">
        <v>30673894294</v>
      </c>
      <c r="G70" s="5">
        <v>21128182163</v>
      </c>
      <c r="I70" s="5">
        <v>150338701263</v>
      </c>
      <c r="J70" s="5">
        <v>117086148635</v>
      </c>
      <c r="K70" s="5">
        <v>71771139508</v>
      </c>
    </row>
    <row r="71" spans="2:11" ht="15.5" x14ac:dyDescent="0.35">
      <c r="C71" t="s">
        <v>101</v>
      </c>
      <c r="D71" s="5">
        <v>-6191261932</v>
      </c>
      <c r="E71" s="5">
        <v>-3895284411</v>
      </c>
      <c r="F71" s="5">
        <v>30673894294</v>
      </c>
      <c r="G71" s="5">
        <v>20196998663</v>
      </c>
      <c r="I71" s="5">
        <v>149407517763</v>
      </c>
      <c r="J71" s="5">
        <v>117384137135</v>
      </c>
      <c r="K71" s="5">
        <v>71059463008</v>
      </c>
    </row>
    <row r="72" spans="2:11" ht="15.5" x14ac:dyDescent="0.35">
      <c r="C72" t="s">
        <v>102</v>
      </c>
      <c r="D72" s="5">
        <v>-6191261932</v>
      </c>
      <c r="E72" s="5">
        <v>-3895284411</v>
      </c>
      <c r="F72" s="5">
        <v>30673894294</v>
      </c>
      <c r="G72" s="5">
        <v>20196998663</v>
      </c>
      <c r="I72" s="5">
        <v>149407517763</v>
      </c>
      <c r="J72" s="5">
        <v>117384137135</v>
      </c>
      <c r="K72" s="5">
        <v>71059463008</v>
      </c>
    </row>
    <row r="74" spans="2:11" ht="15.5" x14ac:dyDescent="0.35">
      <c r="B74" t="s">
        <v>103</v>
      </c>
      <c r="C74" t="s">
        <v>104</v>
      </c>
    </row>
    <row r="75" spans="2:11" ht="15.5" x14ac:dyDescent="0.35">
      <c r="C75" t="s">
        <v>216</v>
      </c>
    </row>
    <row r="76" spans="2:11" ht="15.5" x14ac:dyDescent="0.35">
      <c r="C76" t="s">
        <v>20</v>
      </c>
      <c r="D76" s="5">
        <v>481357273850</v>
      </c>
      <c r="E76" s="5">
        <v>534206820842</v>
      </c>
      <c r="F76" s="5">
        <v>538066074428</v>
      </c>
      <c r="G76" s="5">
        <v>722287079821</v>
      </c>
      <c r="I76" s="5">
        <v>722287079821</v>
      </c>
      <c r="J76" s="5">
        <v>709615309603</v>
      </c>
      <c r="K76" s="5">
        <v>84564524969</v>
      </c>
    </row>
    <row r="77" spans="2:11" ht="15.5" x14ac:dyDescent="0.35">
      <c r="C77" t="s">
        <v>105</v>
      </c>
      <c r="D77" s="5">
        <v>220000000000</v>
      </c>
      <c r="E77" s="5">
        <v>220000000000</v>
      </c>
      <c r="F77" s="5">
        <v>220000000000</v>
      </c>
      <c r="G77" s="5">
        <v>220000000000</v>
      </c>
      <c r="I77" s="5">
        <v>220000000000</v>
      </c>
    </row>
    <row r="78" spans="2:11" ht="15.5" x14ac:dyDescent="0.35">
      <c r="C78" t="s">
        <v>217</v>
      </c>
      <c r="D78" s="5">
        <v>289808755753</v>
      </c>
      <c r="E78" s="5">
        <v>281277150573</v>
      </c>
      <c r="F78" s="5">
        <v>275957107828</v>
      </c>
      <c r="G78" s="5">
        <v>181027163725</v>
      </c>
      <c r="I78" s="5">
        <v>181027163725</v>
      </c>
      <c r="J78" s="5">
        <v>92330587190</v>
      </c>
      <c r="K78" s="5">
        <v>144729881493</v>
      </c>
    </row>
    <row r="79" spans="2:11" ht="15.5" x14ac:dyDescent="0.35">
      <c r="C79" t="s">
        <v>219</v>
      </c>
    </row>
    <row r="80" spans="2:11" ht="15.5" x14ac:dyDescent="0.35">
      <c r="C80" t="s">
        <v>218</v>
      </c>
    </row>
    <row r="81" spans="3:11" ht="15.5" x14ac:dyDescent="0.35">
      <c r="C81" t="s">
        <v>220</v>
      </c>
      <c r="D81" s="5">
        <v>289808755753</v>
      </c>
      <c r="E81" s="5">
        <v>281277150573</v>
      </c>
      <c r="F81" s="5">
        <v>275957107828</v>
      </c>
      <c r="G81" s="5">
        <v>181027163725</v>
      </c>
      <c r="I81" s="5">
        <v>181027163725</v>
      </c>
      <c r="J81" s="5">
        <v>92330587190</v>
      </c>
      <c r="K81" s="5">
        <v>144729881493</v>
      </c>
    </row>
    <row r="82" spans="3:11" ht="15.5" x14ac:dyDescent="0.35">
      <c r="C82" t="s">
        <v>110</v>
      </c>
      <c r="D82" s="5">
        <v>116415063776</v>
      </c>
      <c r="E82" s="5">
        <v>91099628325</v>
      </c>
      <c r="F82" s="5">
        <v>91099628325</v>
      </c>
      <c r="G82" s="5">
        <v>103489966435</v>
      </c>
      <c r="I82" s="5">
        <v>103489966435</v>
      </c>
      <c r="J82" s="5">
        <v>75064994378</v>
      </c>
      <c r="K82" s="5">
        <v>125965936430</v>
      </c>
    </row>
    <row r="83" spans="3:11" ht="15.5" x14ac:dyDescent="0.35">
      <c r="C83" t="s">
        <v>221</v>
      </c>
      <c r="D83" s="5">
        <v>116415063776</v>
      </c>
      <c r="E83" s="5">
        <v>91099628325</v>
      </c>
      <c r="F83" s="5">
        <v>91099628325</v>
      </c>
      <c r="G83" s="5">
        <v>103489966435</v>
      </c>
      <c r="I83" s="5">
        <v>103489966435</v>
      </c>
      <c r="J83" s="5">
        <v>75064994378</v>
      </c>
      <c r="K83" s="5">
        <v>125965936430</v>
      </c>
    </row>
    <row r="84" spans="3:11" ht="15.5" x14ac:dyDescent="0.35">
      <c r="C84" t="s">
        <v>222</v>
      </c>
      <c r="D84" s="5">
        <v>11309928798</v>
      </c>
      <c r="E84" s="5">
        <v>9909716597</v>
      </c>
      <c r="F84" s="5">
        <v>10231222033</v>
      </c>
      <c r="G84" s="5">
        <v>12513361132</v>
      </c>
      <c r="I84" s="5">
        <v>12513361132</v>
      </c>
      <c r="J84" s="5">
        <v>10959670535</v>
      </c>
      <c r="K84" s="5">
        <v>9655728450</v>
      </c>
    </row>
    <row r="85" spans="3:11" ht="15.5" x14ac:dyDescent="0.35">
      <c r="C85" t="s">
        <v>81</v>
      </c>
      <c r="D85" s="5">
        <v>-911046180</v>
      </c>
      <c r="E85" s="5">
        <v>-911046180</v>
      </c>
      <c r="F85" s="5">
        <v>-911046180</v>
      </c>
      <c r="G85" s="5">
        <v>-911046180</v>
      </c>
      <c r="I85" s="5">
        <v>-911046180</v>
      </c>
      <c r="J85" s="5">
        <v>12671064</v>
      </c>
      <c r="K85" s="5">
        <v>-282062385</v>
      </c>
    </row>
    <row r="86" spans="3:11" ht="15.5" x14ac:dyDescent="0.35">
      <c r="C86" t="s">
        <v>223</v>
      </c>
      <c r="D86" s="5">
        <v>1140313435826</v>
      </c>
      <c r="E86" s="5">
        <v>1155786270414</v>
      </c>
      <c r="F86" s="5">
        <v>1152234263101</v>
      </c>
      <c r="G86" s="5">
        <v>1247923779001</v>
      </c>
      <c r="I86" s="5">
        <v>1247923779001</v>
      </c>
      <c r="J86" s="5">
        <v>922029627934</v>
      </c>
      <c r="K86" s="5">
        <v>403940489836</v>
      </c>
    </row>
    <row r="87" spans="3:11" ht="15.5" x14ac:dyDescent="0.35">
      <c r="C87" t="s">
        <v>224</v>
      </c>
    </row>
    <row r="88" spans="3:11" ht="15.5" x14ac:dyDescent="0.35">
      <c r="C88" t="s">
        <v>342</v>
      </c>
      <c r="K88" s="5">
        <v>1493556305</v>
      </c>
    </row>
    <row r="89" spans="3:11" ht="15.5" x14ac:dyDescent="0.35">
      <c r="C89" t="s">
        <v>111</v>
      </c>
      <c r="D89" s="5">
        <v>138831534946</v>
      </c>
      <c r="E89" s="5">
        <v>137891230349</v>
      </c>
      <c r="F89" s="5">
        <v>140531375667</v>
      </c>
      <c r="G89" s="5">
        <v>141889175969</v>
      </c>
      <c r="I89" s="5">
        <v>141889175969</v>
      </c>
      <c r="J89" s="5">
        <v>59769966322</v>
      </c>
      <c r="K89" s="5">
        <v>69063969761</v>
      </c>
    </row>
    <row r="90" spans="3:11" ht="15.5" x14ac:dyDescent="0.35">
      <c r="C90" t="s">
        <v>114</v>
      </c>
      <c r="D90" s="5">
        <v>1441136215</v>
      </c>
      <c r="E90" s="5">
        <v>1441136215</v>
      </c>
      <c r="F90" s="5">
        <v>1441136215</v>
      </c>
      <c r="G90" s="5">
        <v>1441136215</v>
      </c>
      <c r="I90" s="5">
        <v>1441136215</v>
      </c>
      <c r="J90" s="5">
        <v>145610266</v>
      </c>
      <c r="K90" s="5">
        <v>104300992</v>
      </c>
    </row>
    <row r="91" spans="3:11" ht="15.5" x14ac:dyDescent="0.35">
      <c r="C91" t="s">
        <v>225</v>
      </c>
      <c r="D91" s="5">
        <v>14133760550</v>
      </c>
      <c r="E91" s="5">
        <v>14133760550</v>
      </c>
      <c r="F91" s="5">
        <v>14133760550</v>
      </c>
      <c r="G91" s="5">
        <v>14133760550</v>
      </c>
      <c r="I91" s="5">
        <v>14133760550</v>
      </c>
      <c r="J91" s="5">
        <v>14133760550</v>
      </c>
      <c r="K91" s="5">
        <v>16773657709</v>
      </c>
    </row>
    <row r="92" spans="3:11" ht="15.5" x14ac:dyDescent="0.35">
      <c r="C92" t="s">
        <v>113</v>
      </c>
      <c r="D92" s="5">
        <v>435935471</v>
      </c>
      <c r="E92" s="5">
        <v>435935471</v>
      </c>
      <c r="F92" s="5">
        <v>435935471</v>
      </c>
      <c r="G92" s="5">
        <v>435935471</v>
      </c>
      <c r="I92" s="5">
        <v>435935471</v>
      </c>
      <c r="J92" s="5">
        <v>2146178039</v>
      </c>
      <c r="K92" s="5">
        <v>590156223</v>
      </c>
    </row>
    <row r="93" spans="3:11" ht="15.5" x14ac:dyDescent="0.35">
      <c r="C93" t="s">
        <v>228</v>
      </c>
      <c r="D93" s="5">
        <v>204269725215</v>
      </c>
      <c r="E93" s="5">
        <v>203284791563</v>
      </c>
      <c r="F93" s="5">
        <v>205995746394</v>
      </c>
      <c r="G93" s="5">
        <v>208091531492</v>
      </c>
      <c r="I93" s="5">
        <v>208091531492</v>
      </c>
      <c r="J93" s="5">
        <v>125648491171</v>
      </c>
      <c r="K93" s="5">
        <v>125002167394</v>
      </c>
    </row>
    <row r="94" spans="3:11" ht="15.5" x14ac:dyDescent="0.35">
      <c r="C94" t="s">
        <v>115</v>
      </c>
      <c r="D94" s="5">
        <v>1344583161041</v>
      </c>
      <c r="E94" s="5">
        <v>1359071061977</v>
      </c>
      <c r="F94" s="5">
        <v>1358230009495</v>
      </c>
      <c r="G94" s="5">
        <v>1456015310493</v>
      </c>
      <c r="I94" s="5">
        <v>1456015310493</v>
      </c>
      <c r="J94" s="5">
        <v>1047678119105</v>
      </c>
      <c r="K94" s="5">
        <v>528942657230</v>
      </c>
    </row>
    <row r="95" spans="3:11" ht="15.5" x14ac:dyDescent="0.35">
      <c r="C95" t="s">
        <v>116</v>
      </c>
    </row>
    <row r="96" spans="3:11" ht="15.5" x14ac:dyDescent="0.35">
      <c r="C96" t="s">
        <v>117</v>
      </c>
    </row>
    <row r="97" spans="3:11" ht="15.5" x14ac:dyDescent="0.35">
      <c r="C97" t="s">
        <v>229</v>
      </c>
      <c r="D97" s="5">
        <v>395300328867</v>
      </c>
      <c r="E97" s="5">
        <v>403596967870</v>
      </c>
      <c r="F97" s="5">
        <v>398860630976</v>
      </c>
      <c r="G97" s="5">
        <v>524423357981</v>
      </c>
      <c r="I97" s="5">
        <v>524423357981</v>
      </c>
      <c r="J97" s="5">
        <v>274178694479</v>
      </c>
      <c r="K97" s="5">
        <v>183337312222</v>
      </c>
    </row>
    <row r="98" spans="3:11" ht="15.5" x14ac:dyDescent="0.35">
      <c r="C98" t="s">
        <v>230</v>
      </c>
      <c r="D98" s="5">
        <v>108689968164</v>
      </c>
      <c r="E98" s="5">
        <v>123001462942</v>
      </c>
      <c r="F98" s="5">
        <v>126994977988</v>
      </c>
      <c r="G98" s="5">
        <v>145997979721</v>
      </c>
      <c r="I98" s="5">
        <v>145997979721</v>
      </c>
      <c r="J98" s="5">
        <v>50263424434</v>
      </c>
      <c r="K98" s="5">
        <v>38231083796</v>
      </c>
    </row>
    <row r="99" spans="3:11" ht="15.5" x14ac:dyDescent="0.35">
      <c r="C99" t="s">
        <v>231</v>
      </c>
      <c r="D99" s="5">
        <v>108689968164</v>
      </c>
      <c r="E99" s="5">
        <v>123001462942</v>
      </c>
      <c r="F99" s="5">
        <v>126994977988</v>
      </c>
      <c r="G99" s="5">
        <v>145997979721</v>
      </c>
      <c r="I99" s="5">
        <v>145997979721</v>
      </c>
      <c r="J99" s="5">
        <v>50263424434</v>
      </c>
      <c r="K99" s="5">
        <v>38231083796</v>
      </c>
    </row>
    <row r="100" spans="3:11" ht="15.5" x14ac:dyDescent="0.35">
      <c r="C100" t="s">
        <v>121</v>
      </c>
      <c r="D100" s="5">
        <v>51944771259</v>
      </c>
      <c r="E100" s="5">
        <v>47721065770</v>
      </c>
      <c r="F100" s="5">
        <v>48645770137</v>
      </c>
      <c r="G100" s="5">
        <v>175172054902</v>
      </c>
      <c r="I100" s="5">
        <v>175172054902</v>
      </c>
      <c r="J100" s="5">
        <v>89285379352</v>
      </c>
      <c r="K100" s="5">
        <v>47086974896</v>
      </c>
    </row>
    <row r="101" spans="3:11" ht="15.5" x14ac:dyDescent="0.35">
      <c r="C101" t="s">
        <v>232</v>
      </c>
      <c r="D101" s="5">
        <v>51944771259</v>
      </c>
      <c r="E101" s="5">
        <v>47721065770</v>
      </c>
      <c r="F101" s="5">
        <v>48645770137</v>
      </c>
      <c r="G101" s="5">
        <v>175172054902</v>
      </c>
      <c r="I101" s="5">
        <v>175172054902</v>
      </c>
      <c r="J101" s="5">
        <v>89285379352</v>
      </c>
      <c r="K101" s="5">
        <v>47086974896</v>
      </c>
    </row>
    <row r="102" spans="3:11" ht="15.5" x14ac:dyDescent="0.35">
      <c r="C102" t="s">
        <v>233</v>
      </c>
      <c r="D102" s="5">
        <v>162570844095</v>
      </c>
      <c r="E102" s="5">
        <v>166049069235</v>
      </c>
      <c r="F102" s="5">
        <v>159131427568</v>
      </c>
      <c r="G102" s="5">
        <v>140421125516</v>
      </c>
      <c r="I102" s="5">
        <v>140421125516</v>
      </c>
      <c r="J102" s="5">
        <v>79519947352</v>
      </c>
      <c r="K102" s="5">
        <v>40654236307</v>
      </c>
    </row>
    <row r="103" spans="3:11" ht="15.5" x14ac:dyDescent="0.35">
      <c r="C103" t="s">
        <v>120</v>
      </c>
      <c r="D103" s="5">
        <v>34894559676</v>
      </c>
      <c r="E103" s="5">
        <v>29625184250</v>
      </c>
      <c r="F103" s="5">
        <v>26888269610</v>
      </c>
      <c r="G103" s="5">
        <v>27167665554</v>
      </c>
      <c r="I103" s="5">
        <v>27167665554</v>
      </c>
      <c r="J103" s="5">
        <v>16349631752</v>
      </c>
      <c r="K103" s="5">
        <v>11072810162</v>
      </c>
    </row>
    <row r="104" spans="3:11" ht="15.5" x14ac:dyDescent="0.35">
      <c r="C104" t="s">
        <v>285</v>
      </c>
    </row>
    <row r="105" spans="3:11" ht="15.5" x14ac:dyDescent="0.35">
      <c r="C105" t="s">
        <v>370</v>
      </c>
      <c r="D105" s="5">
        <v>8983228803</v>
      </c>
      <c r="E105" s="5">
        <v>8983228803</v>
      </c>
      <c r="F105" s="5">
        <v>8983228803</v>
      </c>
      <c r="G105" s="5">
        <v>11879697091</v>
      </c>
      <c r="I105" s="5">
        <v>11879697091</v>
      </c>
      <c r="J105" s="5">
        <v>13862636620</v>
      </c>
      <c r="K105" s="5">
        <v>16139505126</v>
      </c>
    </row>
    <row r="106" spans="3:11" ht="15.5" x14ac:dyDescent="0.35">
      <c r="C106" t="s">
        <v>288</v>
      </c>
      <c r="D106" s="5">
        <v>37200185673</v>
      </c>
      <c r="E106" s="5">
        <v>37200185673</v>
      </c>
      <c r="F106" s="5">
        <v>37200185673</v>
      </c>
      <c r="G106" s="5">
        <v>35664532288</v>
      </c>
      <c r="I106" s="5">
        <v>35664532288</v>
      </c>
      <c r="J106" s="5">
        <v>38760311589</v>
      </c>
      <c r="K106" s="5">
        <v>46292207061</v>
      </c>
    </row>
    <row r="107" spans="3:11" ht="15.5" x14ac:dyDescent="0.35">
      <c r="C107" t="s">
        <v>237</v>
      </c>
      <c r="D107" s="5">
        <v>26352088691</v>
      </c>
      <c r="E107" s="5">
        <v>26352088691</v>
      </c>
      <c r="F107" s="5">
        <v>26352088691</v>
      </c>
      <c r="G107" s="5">
        <v>29248556979</v>
      </c>
      <c r="I107" s="5">
        <v>29248556979</v>
      </c>
      <c r="J107" s="5">
        <v>25063546856</v>
      </c>
      <c r="K107" s="5">
        <v>27380232704</v>
      </c>
    </row>
    <row r="108" spans="3:11" ht="15.5" x14ac:dyDescent="0.35">
      <c r="C108" t="s">
        <v>238</v>
      </c>
      <c r="D108" s="5">
        <v>26352088691</v>
      </c>
      <c r="E108" s="5">
        <v>26352088691</v>
      </c>
      <c r="F108" s="5">
        <v>26352088691</v>
      </c>
      <c r="G108" s="5">
        <v>29248556979</v>
      </c>
      <c r="I108" s="5">
        <v>29248556979</v>
      </c>
      <c r="J108" s="5">
        <v>25063546856</v>
      </c>
      <c r="K108" s="5">
        <v>27380232704</v>
      </c>
    </row>
    <row r="109" spans="3:11" ht="15.5" x14ac:dyDescent="0.35">
      <c r="C109" t="s">
        <v>239</v>
      </c>
    </row>
    <row r="110" spans="3:11" ht="15.5" x14ac:dyDescent="0.35">
      <c r="C110" t="s">
        <v>290</v>
      </c>
      <c r="D110" s="5">
        <v>8983228803</v>
      </c>
      <c r="E110" s="5">
        <v>8983228803</v>
      </c>
      <c r="F110" s="5">
        <v>8983228803</v>
      </c>
      <c r="G110" s="5">
        <v>11879697091</v>
      </c>
      <c r="I110" s="5">
        <v>11879697091</v>
      </c>
      <c r="J110" s="5">
        <v>13862636620</v>
      </c>
      <c r="K110" s="5">
        <v>16139505126</v>
      </c>
    </row>
    <row r="111" spans="3:11" ht="15.5" x14ac:dyDescent="0.35">
      <c r="C111" t="s">
        <v>240</v>
      </c>
      <c r="D111" s="5">
        <v>4709677888</v>
      </c>
      <c r="E111" s="5">
        <v>4709677888</v>
      </c>
      <c r="F111" s="5">
        <v>4709677888</v>
      </c>
      <c r="G111" s="5">
        <v>4709677888</v>
      </c>
      <c r="I111" s="5">
        <v>4709677888</v>
      </c>
      <c r="J111" s="5">
        <v>6093546236</v>
      </c>
      <c r="K111" s="5">
        <v>6303323578</v>
      </c>
    </row>
    <row r="112" spans="3:11" ht="15.5" x14ac:dyDescent="0.35">
      <c r="C112" t="s">
        <v>128</v>
      </c>
      <c r="D112" s="5">
        <v>421652417558</v>
      </c>
      <c r="E112" s="5">
        <v>429949056561</v>
      </c>
      <c r="F112" s="5">
        <v>425212719667</v>
      </c>
      <c r="G112" s="5">
        <v>553671914960</v>
      </c>
      <c r="I112" s="5">
        <v>553671914960</v>
      </c>
      <c r="J112" s="5">
        <v>299242241335</v>
      </c>
      <c r="K112" s="5">
        <v>210717544926</v>
      </c>
    </row>
    <row r="113" spans="2:11" ht="15.5" x14ac:dyDescent="0.35">
      <c r="C113" t="s">
        <v>129</v>
      </c>
    </row>
    <row r="114" spans="2:11" ht="15.5" x14ac:dyDescent="0.35">
      <c r="C114" t="s">
        <v>130</v>
      </c>
      <c r="D114" s="5">
        <v>128333000000</v>
      </c>
      <c r="E114" s="5">
        <v>128333000000</v>
      </c>
      <c r="F114" s="5">
        <v>128333000000</v>
      </c>
      <c r="G114" s="5">
        <v>128333000000</v>
      </c>
      <c r="I114" s="5">
        <v>128333000000</v>
      </c>
      <c r="J114" s="5">
        <v>128333000000</v>
      </c>
      <c r="K114" s="5">
        <v>2500000000</v>
      </c>
    </row>
    <row r="115" spans="2:11" ht="15.5" x14ac:dyDescent="0.35">
      <c r="C115" t="s">
        <v>131</v>
      </c>
      <c r="D115" s="5">
        <v>457300627073</v>
      </c>
      <c r="E115" s="5">
        <v>457300627073</v>
      </c>
      <c r="F115" s="5">
        <v>457300627073</v>
      </c>
      <c r="G115" s="5">
        <v>457300627073</v>
      </c>
      <c r="I115" s="5">
        <v>457300627073</v>
      </c>
      <c r="J115" s="5">
        <v>451576546486</v>
      </c>
      <c r="K115" s="5">
        <v>265283741012</v>
      </c>
    </row>
    <row r="116" spans="2:11" ht="15.5" x14ac:dyDescent="0.35">
      <c r="C116" t="s">
        <v>132</v>
      </c>
      <c r="D116" s="5">
        <v>324307302557</v>
      </c>
      <c r="E116" s="5">
        <v>330498564489</v>
      </c>
      <c r="F116" s="5">
        <v>334393848901</v>
      </c>
      <c r="G116" s="5">
        <v>303719954607</v>
      </c>
      <c r="I116" s="5">
        <v>303719954607</v>
      </c>
      <c r="J116" s="5">
        <v>163855840015</v>
      </c>
      <c r="K116" s="5">
        <v>48166028298</v>
      </c>
    </row>
    <row r="117" spans="2:11" ht="15.5" x14ac:dyDescent="0.35">
      <c r="C117" t="s">
        <v>136</v>
      </c>
      <c r="D117" s="5">
        <v>13900860033</v>
      </c>
      <c r="E117" s="5">
        <v>13900860033</v>
      </c>
      <c r="F117" s="5">
        <v>13900860033</v>
      </c>
      <c r="G117" s="5">
        <v>13900860033</v>
      </c>
      <c r="I117" s="5">
        <v>13900860033</v>
      </c>
      <c r="J117" s="5">
        <v>4657820205</v>
      </c>
      <c r="K117" s="5">
        <v>2557405379</v>
      </c>
    </row>
    <row r="118" spans="2:11" ht="15.5" x14ac:dyDescent="0.35">
      <c r="C118" t="s">
        <v>10</v>
      </c>
      <c r="D118" s="5">
        <v>922930743483</v>
      </c>
      <c r="E118" s="5">
        <v>929122005415</v>
      </c>
      <c r="F118" s="5">
        <v>933017289827</v>
      </c>
      <c r="G118" s="5">
        <v>902343395533</v>
      </c>
      <c r="I118" s="5">
        <v>902343395533</v>
      </c>
      <c r="J118" s="5">
        <v>748435877770</v>
      </c>
      <c r="K118" s="5">
        <v>318225112304</v>
      </c>
    </row>
    <row r="119" spans="2:11" ht="15.5" x14ac:dyDescent="0.35">
      <c r="C119" t="s">
        <v>137</v>
      </c>
      <c r="D119" s="5">
        <v>1344583161041</v>
      </c>
      <c r="E119" s="5">
        <v>1359071061976</v>
      </c>
      <c r="F119" s="5">
        <v>1358230009494</v>
      </c>
      <c r="G119" s="5">
        <v>1456015310493</v>
      </c>
      <c r="I119" s="5">
        <v>1456015310493</v>
      </c>
      <c r="J119" s="5">
        <v>1047678119105</v>
      </c>
      <c r="K119" s="5">
        <v>528942657230</v>
      </c>
    </row>
    <row r="120" spans="2:11" ht="15.5" x14ac:dyDescent="0.35">
      <c r="C120" t="s">
        <v>138</v>
      </c>
      <c r="D120" s="5">
        <v>1283330000</v>
      </c>
      <c r="E120" s="5">
        <v>1283330000</v>
      </c>
      <c r="F120" s="5">
        <v>1283330000</v>
      </c>
      <c r="G120" s="5">
        <v>1283330000</v>
      </c>
      <c r="I120" s="5">
        <v>1283330000</v>
      </c>
      <c r="J120" s="5">
        <v>1283330000</v>
      </c>
      <c r="K120" s="5">
        <v>250000000</v>
      </c>
    </row>
    <row r="122" spans="2:11" ht="15.5" x14ac:dyDescent="0.35">
      <c r="B122" t="s">
        <v>139</v>
      </c>
      <c r="C122" t="s">
        <v>140</v>
      </c>
      <c r="D122" s="5">
        <v>-31896684771</v>
      </c>
      <c r="E122" s="5">
        <v>-22351848686</v>
      </c>
      <c r="F122" s="5">
        <v>53689067553</v>
      </c>
      <c r="G122" s="5">
        <v>237938230913</v>
      </c>
      <c r="I122" s="5">
        <v>282782117810</v>
      </c>
      <c r="J122" s="5">
        <v>1120427198829</v>
      </c>
      <c r="K122" s="5">
        <v>61124613980</v>
      </c>
    </row>
    <row r="123" spans="2:11" ht="15.5" x14ac:dyDescent="0.35">
      <c r="C123" t="s">
        <v>292</v>
      </c>
      <c r="D123" s="5">
        <v>75297959833</v>
      </c>
      <c r="E123" s="5">
        <v>194740487835</v>
      </c>
      <c r="F123" s="5">
        <v>-33854702622</v>
      </c>
      <c r="G123" s="5">
        <v>471950672069</v>
      </c>
      <c r="I123" s="5">
        <v>648100303677</v>
      </c>
      <c r="J123" s="5">
        <v>1359793648818</v>
      </c>
      <c r="K123" s="5">
        <v>487377088136</v>
      </c>
    </row>
    <row r="124" spans="2:11" ht="15.5" x14ac:dyDescent="0.35">
      <c r="C124" t="s">
        <v>763</v>
      </c>
      <c r="D124" s="5">
        <v>-4875250000</v>
      </c>
      <c r="E124" s="5">
        <v>3932877464</v>
      </c>
      <c r="F124" s="5">
        <v>942372536</v>
      </c>
      <c r="G124" s="5">
        <v>32811380408</v>
      </c>
      <c r="I124" s="5">
        <v>32811380408</v>
      </c>
      <c r="J124" s="5">
        <v>1984570390</v>
      </c>
    </row>
    <row r="125" spans="2:11" ht="15.5" x14ac:dyDescent="0.35">
      <c r="C125" t="s">
        <v>582</v>
      </c>
      <c r="D125" s="5">
        <v>-102319394604</v>
      </c>
      <c r="E125" s="5">
        <v>-221025213985</v>
      </c>
      <c r="F125" s="5">
        <v>98162914010</v>
      </c>
      <c r="G125" s="5">
        <v>-268087543872</v>
      </c>
      <c r="I125" s="5">
        <v>-362655413574</v>
      </c>
      <c r="J125" s="5">
        <v>-215147004714</v>
      </c>
      <c r="K125" s="5">
        <v>-401153226148</v>
      </c>
    </row>
    <row r="126" spans="2:11" ht="15.5" x14ac:dyDescent="0.35">
      <c r="C126" t="s">
        <v>764</v>
      </c>
    </row>
    <row r="127" spans="2:11" ht="15.5" x14ac:dyDescent="0.35">
      <c r="C127" t="s">
        <v>765</v>
      </c>
    </row>
    <row r="128" spans="2:11" ht="15.5" x14ac:dyDescent="0.35">
      <c r="C128" t="s">
        <v>766</v>
      </c>
      <c r="D128" s="5">
        <v>-102319394604</v>
      </c>
      <c r="E128" s="5">
        <v>-221025213985</v>
      </c>
      <c r="F128" s="5">
        <v>98162914010</v>
      </c>
      <c r="G128" s="5">
        <v>-268087543872</v>
      </c>
      <c r="I128" s="5">
        <v>-362655413574</v>
      </c>
      <c r="J128" s="5">
        <v>-215147004714</v>
      </c>
      <c r="K128" s="5">
        <v>-401153226148</v>
      </c>
    </row>
    <row r="129" spans="3:11" ht="15.5" x14ac:dyDescent="0.35">
      <c r="C129" t="s">
        <v>384</v>
      </c>
      <c r="F129" s="5">
        <v>-10224631431</v>
      </c>
      <c r="G129" s="5">
        <v>-7690781435</v>
      </c>
      <c r="I129" s="5">
        <v>-7690781435</v>
      </c>
      <c r="J129" s="5">
        <v>-6888441523</v>
      </c>
      <c r="K129" s="5">
        <v>-7718123057</v>
      </c>
    </row>
    <row r="130" spans="3:11" ht="15.5" x14ac:dyDescent="0.35">
      <c r="C130" t="s">
        <v>767</v>
      </c>
      <c r="F130" s="5">
        <v>-1336884940</v>
      </c>
      <c r="G130" s="5">
        <v>8954503743</v>
      </c>
      <c r="I130" s="5">
        <v>-27783371266</v>
      </c>
      <c r="J130" s="5">
        <v>-19315574142</v>
      </c>
      <c r="K130" s="5">
        <v>-17381124951</v>
      </c>
    </row>
    <row r="131" spans="3:11" ht="15.5" x14ac:dyDescent="0.35">
      <c r="C131" t="s">
        <v>149</v>
      </c>
      <c r="D131" s="5">
        <v>-5740878595</v>
      </c>
      <c r="E131" s="5">
        <v>1164540639</v>
      </c>
      <c r="F131" s="5">
        <v>-5306854592</v>
      </c>
      <c r="G131" s="5">
        <v>-1100740730</v>
      </c>
      <c r="I131" s="5">
        <v>-2922686278</v>
      </c>
      <c r="J131" s="5">
        <v>221173102940</v>
      </c>
      <c r="K131" s="5">
        <v>3704001176</v>
      </c>
    </row>
    <row r="132" spans="3:11" ht="15.5" x14ac:dyDescent="0.35">
      <c r="C132" t="s">
        <v>150</v>
      </c>
      <c r="D132" s="5">
        <v>-4862794934</v>
      </c>
      <c r="E132" s="5">
        <v>220000000000</v>
      </c>
      <c r="F132" s="5">
        <v>-220000000000</v>
      </c>
      <c r="G132" s="5">
        <v>-11213137667</v>
      </c>
      <c r="I132" s="5">
        <v>-267187661314</v>
      </c>
      <c r="J132" s="5">
        <v>-703568998000</v>
      </c>
      <c r="K132" s="5">
        <v>-42446501107</v>
      </c>
    </row>
    <row r="133" spans="3:11" ht="15.5" x14ac:dyDescent="0.35">
      <c r="C133" t="s">
        <v>158</v>
      </c>
      <c r="D133" s="5">
        <v>-4862794934</v>
      </c>
      <c r="G133" s="5">
        <v>-11213137667</v>
      </c>
      <c r="I133" s="5">
        <v>-47187661314</v>
      </c>
      <c r="J133" s="5">
        <v>-13068998000</v>
      </c>
      <c r="K133" s="5">
        <v>-8828816142</v>
      </c>
    </row>
    <row r="134" spans="3:11" ht="15.5" x14ac:dyDescent="0.35">
      <c r="C134" t="s">
        <v>558</v>
      </c>
      <c r="K134" s="5">
        <v>622482735</v>
      </c>
    </row>
    <row r="135" spans="3:11" ht="15.5" x14ac:dyDescent="0.35">
      <c r="C135" t="s">
        <v>768</v>
      </c>
      <c r="K135" s="5">
        <v>1326000000</v>
      </c>
    </row>
    <row r="136" spans="3:11" ht="15.5" x14ac:dyDescent="0.35">
      <c r="C136" t="s">
        <v>643</v>
      </c>
      <c r="E136" s="5">
        <v>220000000000</v>
      </c>
      <c r="F136" s="5">
        <v>-220000000000</v>
      </c>
      <c r="I136" s="5">
        <v>-220000000000</v>
      </c>
      <c r="J136" s="5">
        <v>-690500000000</v>
      </c>
    </row>
    <row r="137" spans="3:11" ht="15.5" x14ac:dyDescent="0.35">
      <c r="C137" t="s">
        <v>644</v>
      </c>
    </row>
    <row r="138" spans="3:11" ht="15.5" x14ac:dyDescent="0.35">
      <c r="C138" t="s">
        <v>330</v>
      </c>
      <c r="K138" s="5">
        <v>-35566167700</v>
      </c>
    </row>
    <row r="139" spans="3:11" ht="15.5" x14ac:dyDescent="0.35">
      <c r="C139" t="s">
        <v>161</v>
      </c>
      <c r="D139" s="5">
        <v>-5740878595</v>
      </c>
      <c r="E139" s="5">
        <v>1164540639</v>
      </c>
      <c r="F139" s="5">
        <v>-5306854592</v>
      </c>
      <c r="G139" s="5">
        <v>-1100740730</v>
      </c>
      <c r="I139" s="5">
        <v>-2922686278</v>
      </c>
      <c r="J139" s="5">
        <v>221173102940</v>
      </c>
      <c r="K139" s="5">
        <v>3704001176</v>
      </c>
    </row>
    <row r="140" spans="3:11" ht="15.5" x14ac:dyDescent="0.35">
      <c r="C140" t="s">
        <v>769</v>
      </c>
      <c r="J140" s="5">
        <v>243962386061</v>
      </c>
    </row>
    <row r="141" spans="3:11" ht="15.5" x14ac:dyDescent="0.35">
      <c r="C141" t="s">
        <v>162</v>
      </c>
      <c r="K141" s="5">
        <v>-775219332</v>
      </c>
    </row>
    <row r="142" spans="3:11" ht="15.5" x14ac:dyDescent="0.35">
      <c r="C142" t="s">
        <v>770</v>
      </c>
      <c r="D142" s="5">
        <v>-1268661203</v>
      </c>
      <c r="E142" s="5">
        <v>-2285362208</v>
      </c>
      <c r="F142" s="5">
        <v>3815843042</v>
      </c>
      <c r="G142" s="5">
        <v>34653092099</v>
      </c>
      <c r="I142" s="5">
        <v>34653092099</v>
      </c>
      <c r="J142" s="5">
        <v>27576440754</v>
      </c>
      <c r="K142" s="5">
        <v>62453645141</v>
      </c>
    </row>
    <row r="143" spans="3:11" ht="15.5" x14ac:dyDescent="0.35">
      <c r="C143" t="s">
        <v>771</v>
      </c>
      <c r="G143" s="5">
        <v>4500000000</v>
      </c>
      <c r="I143" s="5">
        <v>4500000000</v>
      </c>
    </row>
    <row r="144" spans="3:11" ht="15.5" x14ac:dyDescent="0.35">
      <c r="C144" t="s">
        <v>313</v>
      </c>
      <c r="D144" s="5">
        <v>-4472217392</v>
      </c>
      <c r="E144" s="5">
        <v>3449902847</v>
      </c>
      <c r="F144" s="5">
        <v>-9122697634</v>
      </c>
      <c r="G144" s="5">
        <v>-40253832829</v>
      </c>
      <c r="I144" s="5">
        <v>-42075778377</v>
      </c>
      <c r="J144" s="5">
        <v>-50365723875</v>
      </c>
      <c r="K144" s="5">
        <v>-57974424633</v>
      </c>
    </row>
    <row r="145" spans="2:11" ht="15.5" x14ac:dyDescent="0.35">
      <c r="C145" t="s">
        <v>173</v>
      </c>
      <c r="D145" s="5">
        <v>-42500358300</v>
      </c>
      <c r="E145" s="5">
        <v>198812691953</v>
      </c>
      <c r="F145" s="5">
        <v>-171617787039</v>
      </c>
      <c r="G145" s="5">
        <v>225624352516</v>
      </c>
      <c r="I145" s="5">
        <v>12671770218</v>
      </c>
      <c r="J145" s="5">
        <v>638031303769</v>
      </c>
      <c r="K145" s="5">
        <v>22382114049</v>
      </c>
    </row>
    <row r="146" spans="2:11" ht="15.5" x14ac:dyDescent="0.35">
      <c r="C146" t="s">
        <v>176</v>
      </c>
      <c r="D146" s="5">
        <v>-10349188692</v>
      </c>
      <c r="E146" s="5">
        <v>-202671945538</v>
      </c>
      <c r="F146" s="5">
        <v>709683861467</v>
      </c>
      <c r="I146" s="5">
        <v>709615309603</v>
      </c>
      <c r="J146" s="5">
        <v>71584005834</v>
      </c>
      <c r="K146" s="5">
        <v>62182410920</v>
      </c>
    </row>
    <row r="147" spans="2:11" ht="15.5" x14ac:dyDescent="0.35">
      <c r="C147" t="s">
        <v>772</v>
      </c>
    </row>
    <row r="148" spans="2:11" ht="15.5" x14ac:dyDescent="0.35">
      <c r="C148" t="s">
        <v>711</v>
      </c>
      <c r="D148" s="5">
        <v>-10349188692</v>
      </c>
      <c r="E148" s="5">
        <v>-202671945538</v>
      </c>
      <c r="F148" s="5">
        <v>709683861467</v>
      </c>
      <c r="I148" s="5">
        <v>709615309603</v>
      </c>
      <c r="J148" s="5">
        <v>71584005834</v>
      </c>
      <c r="K148" s="5">
        <v>62182410920</v>
      </c>
    </row>
    <row r="149" spans="2:11" ht="15.5" x14ac:dyDescent="0.35">
      <c r="C149" t="s">
        <v>177</v>
      </c>
      <c r="D149" s="5">
        <v>-52849546992</v>
      </c>
      <c r="E149" s="5">
        <v>-3859253585</v>
      </c>
      <c r="F149" s="5">
        <v>538066074428</v>
      </c>
      <c r="G149" s="5">
        <v>225624352516</v>
      </c>
      <c r="I149" s="5">
        <v>722287079821</v>
      </c>
      <c r="J149" s="5">
        <v>709615309603</v>
      </c>
      <c r="K149" s="5">
        <v>84564524969</v>
      </c>
    </row>
    <row r="151" spans="2:11" ht="15.5" x14ac:dyDescent="0.35">
      <c r="B151" t="s">
        <v>178</v>
      </c>
      <c r="C151" t="s">
        <v>12</v>
      </c>
      <c r="D151" s="5">
        <v>1280000000</v>
      </c>
      <c r="E151" s="5">
        <v>1280000000</v>
      </c>
      <c r="F151" s="5">
        <v>1280000000</v>
      </c>
      <c r="G151" s="5">
        <v>1280000000</v>
      </c>
      <c r="I151" s="5">
        <v>1280000000</v>
      </c>
      <c r="J151" s="5">
        <v>1280000000</v>
      </c>
      <c r="K151" s="5">
        <v>250000000</v>
      </c>
    </row>
    <row r="152" spans="2:11" ht="15.5" x14ac:dyDescent="0.35">
      <c r="C152" t="s">
        <v>179</v>
      </c>
      <c r="D152" s="6">
        <v>-4.82</v>
      </c>
      <c r="E152" s="6">
        <v>-3.04</v>
      </c>
      <c r="F152" s="6">
        <v>23.9</v>
      </c>
      <c r="G152" s="6">
        <v>16.02</v>
      </c>
    </row>
    <row r="153" spans="2:11" ht="15.5" x14ac:dyDescent="0.35">
      <c r="C153" t="s">
        <v>180</v>
      </c>
      <c r="D153" s="6">
        <v>-50.62</v>
      </c>
      <c r="E153" s="6">
        <v>-166.12</v>
      </c>
      <c r="F153" s="6">
        <v>14.81</v>
      </c>
      <c r="G153" s="6">
        <v>76.150000000000006</v>
      </c>
    </row>
    <row r="154" spans="2:11" ht="15.5" x14ac:dyDescent="0.35">
      <c r="C154" t="s">
        <v>64</v>
      </c>
      <c r="D154" s="6">
        <v>11.61</v>
      </c>
      <c r="E154" s="6">
        <v>60.25</v>
      </c>
      <c r="F154" s="6">
        <v>3.2</v>
      </c>
      <c r="G154" s="6">
        <v>9.9700000000000006</v>
      </c>
    </row>
    <row r="155" spans="2:11" ht="15.5" x14ac:dyDescent="0.35">
      <c r="C155" t="s">
        <v>181</v>
      </c>
      <c r="D155" s="5">
        <v>-2920000000</v>
      </c>
      <c r="E155" s="5">
        <v>-4350000000</v>
      </c>
      <c r="F155" s="5">
        <v>43980000000</v>
      </c>
      <c r="G155" s="5">
        <v>37620000000</v>
      </c>
    </row>
    <row r="156" spans="2:11" ht="15.5" x14ac:dyDescent="0.35">
      <c r="C156" t="s">
        <v>182</v>
      </c>
      <c r="D156" s="6">
        <v>-4.5999999999999999E-3</v>
      </c>
      <c r="E156" s="6">
        <v>-2.8999999999999998E-3</v>
      </c>
      <c r="F156" s="6">
        <v>2.2599999999999999E-2</v>
      </c>
      <c r="G156" s="6">
        <v>1.41E-2</v>
      </c>
    </row>
    <row r="157" spans="2:11" ht="15.5" x14ac:dyDescent="0.35">
      <c r="C157" t="s">
        <v>183</v>
      </c>
      <c r="D157" s="6">
        <v>-6.8000000000000005E-3</v>
      </c>
      <c r="E157" s="6">
        <v>-4.3E-3</v>
      </c>
      <c r="F157" s="6">
        <v>3.3399999999999999E-2</v>
      </c>
      <c r="G157" s="6">
        <v>2.3099999999999999E-2</v>
      </c>
    </row>
    <row r="158" spans="2:11" ht="15.5" x14ac:dyDescent="0.35">
      <c r="C158" t="s">
        <v>184</v>
      </c>
      <c r="D158" s="6">
        <v>-5.7999999999999996E-3</v>
      </c>
      <c r="E158" s="6">
        <v>-7.3000000000000001E-3</v>
      </c>
      <c r="F158" s="6">
        <v>4.3700000000000003E-2</v>
      </c>
      <c r="G158" s="6">
        <v>3.6299999999999999E-2</v>
      </c>
    </row>
    <row r="159" spans="2:11" ht="15.5" x14ac:dyDescent="0.35">
      <c r="C159" t="s">
        <v>185</v>
      </c>
    </row>
    <row r="160" spans="2:11" ht="15.5" x14ac:dyDescent="0.35">
      <c r="C160" t="s">
        <v>187</v>
      </c>
      <c r="D160" s="6">
        <v>0.34</v>
      </c>
      <c r="E160" s="6">
        <v>0.71</v>
      </c>
      <c r="F160" s="6">
        <v>0.49</v>
      </c>
      <c r="G160" s="6">
        <v>1.76</v>
      </c>
    </row>
    <row r="161" spans="3:11" ht="15.5" x14ac:dyDescent="0.35">
      <c r="C161" t="s">
        <v>188</v>
      </c>
      <c r="D161" s="6">
        <v>708.34</v>
      </c>
      <c r="E161" s="6">
        <v>713.16</v>
      </c>
      <c r="F161" s="6">
        <v>716.2</v>
      </c>
      <c r="G161" s="6">
        <v>692.29</v>
      </c>
    </row>
    <row r="162" spans="3:11" ht="15.5" x14ac:dyDescent="0.35">
      <c r="C162" t="s">
        <v>189</v>
      </c>
      <c r="D162" s="6">
        <v>0.35</v>
      </c>
      <c r="E162" s="6">
        <v>0.72</v>
      </c>
      <c r="F162" s="6">
        <v>0.5</v>
      </c>
      <c r="G162" s="6">
        <v>1.79</v>
      </c>
    </row>
    <row r="163" spans="3:11" ht="15.5" x14ac:dyDescent="0.35">
      <c r="C163" t="s">
        <v>190</v>
      </c>
      <c r="D163" s="6">
        <v>696.98</v>
      </c>
      <c r="E163" s="6">
        <v>701.81</v>
      </c>
      <c r="F163" s="6">
        <v>704.84</v>
      </c>
      <c r="G163" s="6">
        <v>680.94</v>
      </c>
    </row>
    <row r="164" spans="3:11" ht="15.5" x14ac:dyDescent="0.35">
      <c r="C164" t="s">
        <v>191</v>
      </c>
      <c r="D164" s="5">
        <v>37000000000</v>
      </c>
      <c r="E164" s="5">
        <v>37000000000</v>
      </c>
      <c r="F164" s="5">
        <v>37000000000</v>
      </c>
      <c r="G164" s="5">
        <v>36000000000</v>
      </c>
    </row>
    <row r="165" spans="3:11" ht="15.5" x14ac:dyDescent="0.35">
      <c r="C165" t="s">
        <v>192</v>
      </c>
      <c r="D165" s="5">
        <v>9000000000</v>
      </c>
      <c r="E165" s="5">
        <v>9000000000</v>
      </c>
      <c r="F165" s="5">
        <v>9000000000</v>
      </c>
      <c r="G165" s="5">
        <v>12000000000</v>
      </c>
    </row>
    <row r="166" spans="3:11" ht="15.5" x14ac:dyDescent="0.35">
      <c r="C166" t="s">
        <v>574</v>
      </c>
      <c r="D166" s="5">
        <v>909000000000</v>
      </c>
      <c r="E166" s="5">
        <v>915000000000</v>
      </c>
      <c r="F166" s="5">
        <v>919000000000</v>
      </c>
      <c r="G166" s="5">
        <v>888000000000</v>
      </c>
    </row>
    <row r="167" spans="3:11" ht="15.5" x14ac:dyDescent="0.35">
      <c r="C167" t="s">
        <v>24</v>
      </c>
      <c r="D167" s="5">
        <v>46000000000</v>
      </c>
      <c r="E167" s="5">
        <v>46000000000</v>
      </c>
      <c r="F167" s="5">
        <v>46000000000</v>
      </c>
      <c r="G167" s="5">
        <v>48000000000</v>
      </c>
    </row>
    <row r="168" spans="3:11" ht="15.5" x14ac:dyDescent="0.35">
      <c r="C168" t="s">
        <v>21</v>
      </c>
      <c r="D168" s="5">
        <v>-435000000000</v>
      </c>
      <c r="E168" s="5">
        <v>-488000000000</v>
      </c>
      <c r="F168" s="5">
        <v>-492000000000</v>
      </c>
      <c r="G168" s="5">
        <v>-675000000000</v>
      </c>
    </row>
    <row r="169" spans="3:11" ht="15.5" x14ac:dyDescent="0.35">
      <c r="C169" t="s">
        <v>194</v>
      </c>
      <c r="D169" s="5">
        <v>745000000000</v>
      </c>
      <c r="E169" s="5">
        <v>752000000000</v>
      </c>
      <c r="F169" s="5">
        <v>753000000000</v>
      </c>
      <c r="G169" s="5">
        <v>724000000000</v>
      </c>
    </row>
    <row r="170" spans="3:11" ht="15.5" x14ac:dyDescent="0.35">
      <c r="C170" t="s">
        <v>195</v>
      </c>
      <c r="D170" s="5">
        <v>-32000000000</v>
      </c>
      <c r="E170" s="5">
        <v>-22000000000</v>
      </c>
      <c r="F170" s="5">
        <v>54000000000</v>
      </c>
      <c r="G170" s="5">
        <v>238000000000</v>
      </c>
    </row>
    <row r="171" spans="3:11" ht="15.5" x14ac:dyDescent="0.35">
      <c r="C171" t="s">
        <v>196</v>
      </c>
      <c r="D171" s="5">
        <v>-5000000000</v>
      </c>
      <c r="G171" s="5">
        <v>-11000000000</v>
      </c>
    </row>
    <row r="172" spans="3:11" ht="15.5" x14ac:dyDescent="0.35">
      <c r="C172" t="s">
        <v>13</v>
      </c>
      <c r="D172" s="5">
        <v>-37000000000</v>
      </c>
      <c r="E172" s="5">
        <v>-22000000000</v>
      </c>
      <c r="F172" s="5">
        <v>54000000000</v>
      </c>
      <c r="G172" s="5">
        <v>227000000000</v>
      </c>
    </row>
    <row r="173" spans="3:11" ht="15.5" x14ac:dyDescent="0.35">
      <c r="C173" t="s">
        <v>16</v>
      </c>
      <c r="D173" s="6">
        <v>-28.64</v>
      </c>
      <c r="E173" s="6">
        <v>-17.420000000000002</v>
      </c>
      <c r="F173" s="6">
        <v>41.84</v>
      </c>
      <c r="G173" s="6">
        <v>176.67</v>
      </c>
    </row>
    <row r="174" spans="3:11" ht="15.5" x14ac:dyDescent="0.35">
      <c r="C174" t="s">
        <v>49</v>
      </c>
      <c r="I174" s="6">
        <v>113.45</v>
      </c>
      <c r="J174" s="6">
        <v>90.08</v>
      </c>
      <c r="K174" s="6">
        <v>288.94</v>
      </c>
    </row>
    <row r="175" spans="3:11" ht="15.5" x14ac:dyDescent="0.35">
      <c r="C175" t="s">
        <v>63</v>
      </c>
      <c r="I175" s="6">
        <v>10.75</v>
      </c>
      <c r="J175" s="6">
        <v>17.32</v>
      </c>
      <c r="K175" s="5">
        <v>0</v>
      </c>
    </row>
    <row r="176" spans="3:11" ht="15.5" x14ac:dyDescent="0.35">
      <c r="C176" t="s">
        <v>66</v>
      </c>
      <c r="I176" s="6">
        <v>2.12</v>
      </c>
      <c r="J176" s="6">
        <v>3.24</v>
      </c>
      <c r="K176" s="5">
        <v>0</v>
      </c>
    </row>
    <row r="177" spans="3:11" ht="15.5" x14ac:dyDescent="0.35">
      <c r="C177" t="s">
        <v>197</v>
      </c>
      <c r="I177" s="5">
        <v>200080000000</v>
      </c>
      <c r="J177" s="5">
        <v>159320000000</v>
      </c>
    </row>
    <row r="178" spans="3:11" ht="15.5" x14ac:dyDescent="0.35">
      <c r="C178" t="s">
        <v>198</v>
      </c>
      <c r="I178" s="6">
        <v>0.1</v>
      </c>
      <c r="J178" s="6">
        <v>0.1103</v>
      </c>
      <c r="K178" s="6">
        <v>0.1366</v>
      </c>
    </row>
    <row r="179" spans="3:11" ht="15.5" x14ac:dyDescent="0.35">
      <c r="C179" t="s">
        <v>199</v>
      </c>
      <c r="I179" s="6">
        <v>0.16390000000000002</v>
      </c>
      <c r="J179" s="6">
        <v>0.15539999999999998</v>
      </c>
      <c r="K179" s="6">
        <v>0.2288</v>
      </c>
    </row>
    <row r="180" spans="3:11" ht="15.5" x14ac:dyDescent="0.35">
      <c r="C180" t="s">
        <v>200</v>
      </c>
      <c r="I180" s="6">
        <v>0.2165</v>
      </c>
      <c r="J180" s="6">
        <v>0.25129999999999997</v>
      </c>
      <c r="K180" s="6">
        <v>0.68680000000000008</v>
      </c>
    </row>
    <row r="181" spans="3:11" ht="15.5" x14ac:dyDescent="0.35">
      <c r="C181" t="s">
        <v>201</v>
      </c>
    </row>
    <row r="182" spans="3:11" ht="15.5" x14ac:dyDescent="0.35">
      <c r="C182" t="s">
        <v>60</v>
      </c>
      <c r="I182" s="6">
        <v>1.76</v>
      </c>
      <c r="J182" s="6">
        <v>2.69</v>
      </c>
      <c r="K182" s="5">
        <v>0</v>
      </c>
    </row>
    <row r="183" spans="3:11" ht="15.5" x14ac:dyDescent="0.35">
      <c r="C183" t="s">
        <v>57</v>
      </c>
      <c r="I183" s="6">
        <v>692.29</v>
      </c>
      <c r="J183" s="6">
        <v>579.57000000000005</v>
      </c>
      <c r="K183" s="6">
        <v>1262.67</v>
      </c>
    </row>
    <row r="184" spans="3:11" ht="15.5" x14ac:dyDescent="0.35">
      <c r="C184" t="s">
        <v>202</v>
      </c>
      <c r="I184" s="6">
        <v>1.79</v>
      </c>
      <c r="J184" s="6">
        <v>2.75</v>
      </c>
      <c r="K184" s="5">
        <v>0</v>
      </c>
    </row>
    <row r="185" spans="3:11" ht="15.5" x14ac:dyDescent="0.35">
      <c r="C185" t="s">
        <v>203</v>
      </c>
      <c r="I185" s="6">
        <v>680.94</v>
      </c>
      <c r="J185" s="6">
        <v>566.88</v>
      </c>
      <c r="K185" s="6">
        <v>1193.22</v>
      </c>
    </row>
    <row r="186" spans="3:11" ht="15.5" x14ac:dyDescent="0.35">
      <c r="C186" t="s">
        <v>204</v>
      </c>
      <c r="I186" s="5">
        <v>36000000000</v>
      </c>
      <c r="J186" s="5">
        <v>39000000000</v>
      </c>
      <c r="K186" s="5">
        <v>46000000000</v>
      </c>
    </row>
    <row r="187" spans="3:11" ht="15.5" x14ac:dyDescent="0.35">
      <c r="C187" t="s">
        <v>205</v>
      </c>
      <c r="I187" s="5">
        <v>12000000000</v>
      </c>
      <c r="J187" s="5">
        <v>14000000000</v>
      </c>
      <c r="K187" s="5">
        <v>16000000000</v>
      </c>
    </row>
    <row r="188" spans="3:11" ht="15.5" x14ac:dyDescent="0.35">
      <c r="C188" t="s">
        <v>26</v>
      </c>
      <c r="I188" s="5">
        <v>48000000000</v>
      </c>
      <c r="J188" s="5">
        <v>53000000000</v>
      </c>
      <c r="K188" s="5">
        <v>62000000000</v>
      </c>
    </row>
    <row r="189" spans="3:11" ht="15.5" x14ac:dyDescent="0.35">
      <c r="C189" t="s">
        <v>23</v>
      </c>
      <c r="I189" s="5">
        <v>-675000000000</v>
      </c>
      <c r="J189" s="5">
        <v>-657000000000</v>
      </c>
      <c r="K189" s="5">
        <v>-22000000000</v>
      </c>
    </row>
    <row r="190" spans="3:11" ht="15.5" x14ac:dyDescent="0.35">
      <c r="C190" t="s">
        <v>206</v>
      </c>
      <c r="I190" s="5">
        <v>724000000000</v>
      </c>
      <c r="J190" s="5">
        <v>648000000000</v>
      </c>
      <c r="K190" s="5">
        <v>221000000000</v>
      </c>
    </row>
    <row r="191" spans="3:11" ht="15.5" x14ac:dyDescent="0.35">
      <c r="C191" t="s">
        <v>207</v>
      </c>
      <c r="I191" s="5">
        <v>283000000000</v>
      </c>
      <c r="J191" s="5">
        <v>1120000000000</v>
      </c>
      <c r="K191" s="5">
        <v>61000000000</v>
      </c>
    </row>
    <row r="192" spans="3:11" ht="15.5" x14ac:dyDescent="0.35">
      <c r="C192" t="s">
        <v>208</v>
      </c>
      <c r="I192" s="5">
        <v>-47000000000</v>
      </c>
      <c r="J192" s="5">
        <v>-13000000000</v>
      </c>
      <c r="K192" s="5">
        <v>-9000000000</v>
      </c>
    </row>
    <row r="193" spans="3:11" ht="15.5" x14ac:dyDescent="0.35">
      <c r="C193" t="s">
        <v>15</v>
      </c>
      <c r="I193" s="5">
        <v>236000000000</v>
      </c>
      <c r="J193" s="5">
        <v>1107000000000</v>
      </c>
      <c r="K193" s="5">
        <v>52000000000</v>
      </c>
    </row>
    <row r="194" spans="3:11" ht="15.5" x14ac:dyDescent="0.35">
      <c r="C194" t="s">
        <v>17</v>
      </c>
      <c r="I194" s="6">
        <v>183.58</v>
      </c>
      <c r="J194" s="6">
        <v>862.88</v>
      </c>
      <c r="K194" s="6">
        <v>209.18</v>
      </c>
    </row>
  </sheetData>
  <pageMargins left="0.7" right="0.7" top="0.75" bottom="0.75" header="0.3" footer="0.3"/>
  <ignoredErrors>
    <ignoredError sqref="A1:K195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2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773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774</v>
      </c>
      <c r="D2" s="2" vm="187">
        <f ca="1">IFERROR(_xlfn.STOCKHISTORY("XIDX:" &amp; $C$1, D3, , 0, 0, 1), "Libur")</f>
        <v>344</v>
      </c>
      <c r="E2" s="2" vm="130">
        <f ca="1">IFERROR(_xlfn.STOCKHISTORY("XIDX:" &amp; $C$1, E3, , 0, 0, 1), "Libur")</f>
        <v>306</v>
      </c>
      <c r="H2" s="2" vm="130">
        <f ca="1">IFERROR(INDEX(D2:G2,COUNT(D2:G2)),"")</f>
        <v>306</v>
      </c>
      <c r="I2" s="2" vm="45">
        <f t="shared" ref="I2:Q2" ca="1" si="0">IFERROR(_xlfn.STOCKHISTORY("XIDX:" &amp; $C$1, I1, , 0, 0, 1), "Libur")</f>
        <v>370</v>
      </c>
      <c r="J2" s="2" vm="188">
        <f t="shared" ca="1" si="0"/>
        <v>412</v>
      </c>
      <c r="K2" s="2" vm="189">
        <f t="shared" ca="1" si="0"/>
        <v>430</v>
      </c>
      <c r="L2" s="2" vm="190">
        <f t="shared" ca="1" si="0"/>
        <v>525</v>
      </c>
      <c r="M2" s="2" vm="190">
        <f t="shared" ca="1" si="0"/>
        <v>525</v>
      </c>
      <c r="N2" s="2" vm="42">
        <f t="shared" ca="1" si="0"/>
        <v>254</v>
      </c>
      <c r="O2" s="2" vm="191">
        <f t="shared" ca="1" si="0"/>
        <v>302</v>
      </c>
      <c r="P2" s="2" vm="192">
        <f t="shared" ca="1" si="0"/>
        <v>375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3742840462785</v>
      </c>
      <c r="E4" s="2">
        <f>IFERROR(INDEX(E51:E500,MATCH($C$4,$C$51:$C$500,0)),"")</f>
        <v>3522377531039</v>
      </c>
      <c r="H4" s="2">
        <f>IFERROR(SUM(D4:G4)*(4/MAX(1,COUNT(D4:G4))),"")</f>
        <v>14530435987648</v>
      </c>
      <c r="I4" s="2">
        <f t="shared" ref="I4:Q4" si="1">IFERROR(INDEX(I51:I500,MATCH($C$4,$C$51:$C$500,0)),"")</f>
        <v>13119632631326</v>
      </c>
      <c r="J4" s="2">
        <f t="shared" si="1"/>
        <v>12235369422252</v>
      </c>
      <c r="K4" s="2">
        <f t="shared" si="1"/>
        <v>10543572559649</v>
      </c>
      <c r="L4" s="2">
        <f t="shared" si="1"/>
        <v>10510942813705</v>
      </c>
      <c r="M4" s="2">
        <f t="shared" si="1"/>
        <v>8799579901024</v>
      </c>
      <c r="N4" s="2">
        <f t="shared" si="1"/>
        <v>7711334590144</v>
      </c>
      <c r="O4" s="2">
        <f t="shared" si="1"/>
        <v>8438631355699</v>
      </c>
      <c r="P4" s="2">
        <f t="shared" si="1"/>
        <v>8048946664266</v>
      </c>
      <c r="Q4" s="2">
        <f t="shared" si="1"/>
        <v>7480628488726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165452212577</v>
      </c>
      <c r="E5" s="2">
        <f>IFERROR(INDEX(E51:E500,MATCH($C$5,$C$51:$C$500,0)),"")</f>
        <v>137332830124</v>
      </c>
      <c r="H5" s="2">
        <f>IFERROR(SUM(D5:G5)*(4/MAX(1,COUNT(D5:G5))),"")</f>
        <v>605570085402</v>
      </c>
      <c r="I5" s="2">
        <f t="shared" ref="I5:Q5" si="2">IFERROR(INDEX(I51:I500,MATCH($C$5,$C$51:$C$500,0)),"")</f>
        <v>669515294970</v>
      </c>
      <c r="J5" s="2">
        <f t="shared" si="2"/>
        <v>628955256281</v>
      </c>
      <c r="K5" s="2">
        <f t="shared" si="2"/>
        <v>599819026303</v>
      </c>
      <c r="L5" s="2">
        <f t="shared" si="2"/>
        <v>435857146111</v>
      </c>
      <c r="M5" s="2">
        <f t="shared" si="2"/>
        <v>391912510952</v>
      </c>
      <c r="N5" s="2">
        <f t="shared" si="2"/>
        <v>208980457504</v>
      </c>
      <c r="O5" s="2">
        <f t="shared" si="2"/>
        <v>393229226509</v>
      </c>
      <c r="P5" s="2">
        <f t="shared" si="2"/>
        <v>416405227661</v>
      </c>
      <c r="Q5" s="2">
        <f t="shared" si="2"/>
        <v>313586623803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4312307518539</v>
      </c>
      <c r="E6" s="2">
        <f>IFERROR(INDEX(E51:E500,MATCH($C$6,$C$51:$C$500,0)),"")</f>
        <v>4513387454852</v>
      </c>
      <c r="H6" s="2">
        <f>IFERROR(INDEX(D6:G6,COUNT(D6:G6)),"")</f>
        <v>4513387454852</v>
      </c>
      <c r="I6" s="2">
        <f t="shared" ref="I6:Q6" si="3">IFERROR(INDEX(I51:I500,MATCH($C$6,$C$51:$C$500,0)),"")</f>
        <v>4360129287233</v>
      </c>
      <c r="J6" s="2">
        <f t="shared" si="3"/>
        <v>4005836794768</v>
      </c>
      <c r="K6" s="2">
        <f t="shared" si="3"/>
        <v>3909211386219</v>
      </c>
      <c r="L6" s="2">
        <f t="shared" si="3"/>
        <v>3351444502184</v>
      </c>
      <c r="M6" s="2">
        <f t="shared" si="3"/>
        <v>3030658030412</v>
      </c>
      <c r="N6" s="2">
        <f t="shared" si="3"/>
        <v>2894436789153</v>
      </c>
      <c r="O6" s="2">
        <f t="shared" si="3"/>
        <v>2765520764915</v>
      </c>
      <c r="P6" s="2">
        <f t="shared" si="3"/>
        <v>2489408476680</v>
      </c>
      <c r="Q6" s="2">
        <f t="shared" si="3"/>
        <v>1259180214953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36.9</v>
      </c>
      <c r="E7" s="3">
        <f>IFERROR(INDEX(E51:E500,MATCH($C$7,$C$51:$C$500,0))/1000000000,"")</f>
        <v>36.9</v>
      </c>
      <c r="H7" s="3">
        <f>IFERROR(INDEX(D7:G7,COUNT(D7:G7)),"")</f>
        <v>36.9</v>
      </c>
      <c r="I7" s="3">
        <f t="shared" ref="I7:Q7" si="4">IFERROR(INDEX(I51:I500,MATCH($C$7,$C$51:$C$500,0))/1000000000,"")</f>
        <v>36.9</v>
      </c>
      <c r="J7" s="3">
        <f t="shared" si="4"/>
        <v>36.9</v>
      </c>
      <c r="K7" s="3">
        <f t="shared" si="4"/>
        <v>36.9</v>
      </c>
      <c r="L7" s="3">
        <f t="shared" si="4"/>
        <v>36.9</v>
      </c>
      <c r="M7" s="3">
        <f t="shared" si="4"/>
        <v>36.9</v>
      </c>
      <c r="N7" s="3">
        <f t="shared" si="4"/>
        <v>7.38</v>
      </c>
      <c r="O7" s="3">
        <f t="shared" si="4"/>
        <v>7.38</v>
      </c>
      <c r="P7" s="3">
        <f t="shared" si="4"/>
        <v>7.38</v>
      </c>
      <c r="Q7" s="3">
        <f t="shared" si="4"/>
        <v>6.62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44000000000</v>
      </c>
      <c r="E8" s="2">
        <f>IFERROR(INDEX(E51:E500,MATCH("Free cash flow (Quarter)",$C$51:$C$500,0)),"")</f>
        <v>-69000000000</v>
      </c>
      <c r="H8" s="2">
        <f>IFERROR(INDEX(D8:G8,COUNT(D8:G8)),"")</f>
        <v>-69000000000</v>
      </c>
      <c r="I8" s="2">
        <f t="shared" ref="I8:Q8" si="5">IFERROR(INDEX(I51:I500,MATCH($C$8,$C$51:$C$500,0)),"")</f>
        <v>674000000000</v>
      </c>
      <c r="J8" s="2">
        <f t="shared" si="5"/>
        <v>628000000000</v>
      </c>
      <c r="K8" s="2">
        <f t="shared" si="5"/>
        <v>563000000000</v>
      </c>
      <c r="L8" s="2">
        <f t="shared" si="5"/>
        <v>280000000000</v>
      </c>
      <c r="M8" s="2">
        <f t="shared" si="5"/>
        <v>522000000000</v>
      </c>
      <c r="N8" s="2">
        <f t="shared" si="5"/>
        <v>373000000000</v>
      </c>
      <c r="O8" s="2">
        <f t="shared" si="5"/>
        <v>-238000000000</v>
      </c>
      <c r="P8" s="2">
        <f t="shared" si="5"/>
        <v>-85000000000</v>
      </c>
      <c r="Q8" s="2">
        <f t="shared" si="5"/>
        <v>2000000000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1.19</v>
      </c>
      <c r="E9" s="3">
        <f>IFERROR(INDEX(E51:E500,MATCH("Free cash flow per share (Quarter)",$C$51:$C$500,0)),"")</f>
        <v>-1.87</v>
      </c>
      <c r="H9" s="3">
        <f>IFERROR(INDEX(D9:G9,COUNT(D9:G9)),"")</f>
        <v>-1.87</v>
      </c>
      <c r="I9" s="3">
        <f t="shared" ref="I9:Q9" si="6">IFERROR(INDEX(I51:I500,MATCH($C$9,$C$51:$C$500,0)),"")</f>
        <v>18.260000000000002</v>
      </c>
      <c r="J9" s="3">
        <f t="shared" si="6"/>
        <v>17.010000000000002</v>
      </c>
      <c r="K9" s="3">
        <f t="shared" si="6"/>
        <v>15.25</v>
      </c>
      <c r="L9" s="3">
        <f t="shared" si="6"/>
        <v>7.59</v>
      </c>
      <c r="M9" s="3">
        <f t="shared" si="6"/>
        <v>14.14</v>
      </c>
      <c r="N9" s="3">
        <f t="shared" si="6"/>
        <v>50.5</v>
      </c>
      <c r="O9" s="3">
        <f t="shared" si="6"/>
        <v>-32.24</v>
      </c>
      <c r="P9" s="3">
        <f t="shared" si="6"/>
        <v>-11.46</v>
      </c>
      <c r="Q9" s="3">
        <f t="shared" si="6"/>
        <v>0.36</v>
      </c>
    </row>
    <row r="10" spans="1:17" ht="15.5" x14ac:dyDescent="0.35">
      <c r="C10" t="s">
        <v>18</v>
      </c>
      <c r="D10" s="3">
        <f ca="1">IFERROR(IF(D9=0,"",D2/D9),"")</f>
        <v>289.07563025210084</v>
      </c>
      <c r="E10" s="3">
        <f ca="1">IFERROR(IF(E9=0,"",E2/E9),"")</f>
        <v>-163.63636363636363</v>
      </c>
      <c r="I10" s="3">
        <f t="shared" ref="I10:Q10" ca="1" si="7">IFERROR(IF(I9=0,"",I2/I9),"")</f>
        <v>20.262869660460019</v>
      </c>
      <c r="J10" s="3">
        <f t="shared" ca="1" si="7"/>
        <v>24.221046443268662</v>
      </c>
      <c r="K10" s="3">
        <f t="shared" ca="1" si="7"/>
        <v>28.196721311475411</v>
      </c>
      <c r="L10" s="3">
        <f t="shared" ca="1" si="7"/>
        <v>69.169960474308297</v>
      </c>
      <c r="M10" s="3">
        <f t="shared" ca="1" si="7"/>
        <v>37.128712871287128</v>
      </c>
      <c r="N10" s="3">
        <f t="shared" ca="1" si="7"/>
        <v>5.0297029702970297</v>
      </c>
      <c r="O10" s="3">
        <f t="shared" ca="1" si="7"/>
        <v>-9.3672456575682368</v>
      </c>
      <c r="P10" s="3">
        <f t="shared" ca="1" si="7"/>
        <v>-32.722513089005233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912625466839</v>
      </c>
      <c r="E11" s="2">
        <f>IFERROR(INDEX(E51:E500,MATCH($C$11,$C$51:$C$500,0)),"")</f>
        <v>1049342457762</v>
      </c>
      <c r="H11" s="2">
        <f>IFERROR(INDEX(D11:G11,COUNT(D11:G11)),"")</f>
        <v>1049342457762</v>
      </c>
      <c r="I11" s="2">
        <f t="shared" ref="I11:Q11" si="8">IFERROR(INDEX(I51:I500,MATCH($C$11,$C$51:$C$500,0)),"")</f>
        <v>1146862028839</v>
      </c>
      <c r="J11" s="2">
        <f t="shared" si="8"/>
        <v>921535997879</v>
      </c>
      <c r="K11" s="2">
        <f t="shared" si="8"/>
        <v>1116570091988</v>
      </c>
      <c r="L11" s="2">
        <f t="shared" si="8"/>
        <v>1073175070556</v>
      </c>
      <c r="M11" s="2">
        <f t="shared" si="8"/>
        <v>904325920495</v>
      </c>
      <c r="N11" s="2">
        <f t="shared" si="8"/>
        <v>859338834174</v>
      </c>
      <c r="O11" s="2">
        <f t="shared" si="8"/>
        <v>485136396267</v>
      </c>
      <c r="P11" s="2">
        <f t="shared" si="8"/>
        <v>217697179498</v>
      </c>
      <c r="Q11" s="2">
        <f t="shared" si="8"/>
        <v>130770954123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1456000000000</v>
      </c>
      <c r="E12" s="2">
        <f>IFERROR(INDEX(E51:E500,MATCH("Net Debt (Quarter)",$C$51:$C$500,0)),"")</f>
        <v>1110000000000</v>
      </c>
      <c r="H12" s="2">
        <f>IFERROR(INDEX(D12:G12,COUNT(D12:G12)),"")</f>
        <v>1110000000000</v>
      </c>
      <c r="I12" s="2">
        <f t="shared" ref="I12:Q12" si="9">IFERROR(INDEX(I51:I500,MATCH($C$12,$C$51:$C$500,0)),"")</f>
        <v>1025000000000</v>
      </c>
      <c r="J12" s="2">
        <f t="shared" si="9"/>
        <v>1058000000000</v>
      </c>
      <c r="K12" s="2">
        <f t="shared" si="9"/>
        <v>752000000000</v>
      </c>
      <c r="L12" s="2">
        <f t="shared" si="9"/>
        <v>1188000000000</v>
      </c>
      <c r="M12" s="2">
        <f t="shared" si="9"/>
        <v>1234000000000</v>
      </c>
      <c r="N12" s="2">
        <f t="shared" si="9"/>
        <v>1377000000000</v>
      </c>
      <c r="O12" s="2">
        <f t="shared" si="9"/>
        <v>691000000000</v>
      </c>
      <c r="P12" s="2">
        <f t="shared" si="9"/>
        <v>297000000000</v>
      </c>
      <c r="Q12" s="2">
        <f t="shared" si="9"/>
        <v>974000000000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2368000000000</v>
      </c>
      <c r="E13" s="2">
        <f>IFERROR(INDEX(E51:E500,MATCH("Total Debt (Quarter)",$C$51:$C$500,0)),"")</f>
        <v>2160000000000</v>
      </c>
      <c r="H13" s="2">
        <f>IFERROR(INDEX(D13:G13,COUNT(D13:G13)),"")</f>
        <v>2160000000000</v>
      </c>
      <c r="I13" s="2">
        <f t="shared" ref="I13:Q13" si="10">IFERROR(INDEX(I51:I500,MATCH($C$13,$C$51:$C$500,0)),"")</f>
        <v>2172000000000</v>
      </c>
      <c r="J13" s="2">
        <f t="shared" si="10"/>
        <v>1980000000000</v>
      </c>
      <c r="K13" s="2">
        <f t="shared" si="10"/>
        <v>1868000000000</v>
      </c>
      <c r="L13" s="2">
        <f t="shared" si="10"/>
        <v>2262000000000</v>
      </c>
      <c r="M13" s="2">
        <f t="shared" si="10"/>
        <v>2138000000000</v>
      </c>
      <c r="N13" s="2">
        <f t="shared" si="10"/>
        <v>2236000000000</v>
      </c>
      <c r="O13" s="2">
        <f t="shared" si="10"/>
        <v>1176000000000</v>
      </c>
      <c r="P13" s="2">
        <f t="shared" si="10"/>
        <v>514000000000</v>
      </c>
      <c r="Q13" s="2">
        <f t="shared" si="10"/>
        <v>1105000000000</v>
      </c>
    </row>
    <row r="14" spans="1:17" ht="15.5" x14ac:dyDescent="0.35">
      <c r="C14" t="s">
        <v>27</v>
      </c>
      <c r="D14" s="2">
        <f>IFERROR(INDEX(D51:D500,MATCH($C$14,$C$51:$C$500,0)),"")</f>
        <v>-39000623185</v>
      </c>
      <c r="E14" s="2">
        <f>IFERROR(INDEX(E51:E500,MATCH($C$14,$C$51:$C$500,0)),"")</f>
        <v>-35232255331</v>
      </c>
      <c r="H14" s="2">
        <f>IFERROR(SUM(D14:G14)*(4/MAX(1,COUNT(D14:G14))),"")</f>
        <v>-148465757032</v>
      </c>
      <c r="I14" s="2">
        <f t="shared" ref="I14:Q14" si="11">IFERROR(INDEX(I51:I500,MATCH($C$14,$C$51:$C$500,0)),"")</f>
        <v>-155756654656</v>
      </c>
      <c r="J14" s="2">
        <f t="shared" si="11"/>
        <v>-183200444803</v>
      </c>
      <c r="K14" s="2">
        <f t="shared" si="11"/>
        <v>-165903919856</v>
      </c>
      <c r="L14" s="2">
        <f t="shared" si="11"/>
        <v>-156682643155</v>
      </c>
      <c r="M14" s="2">
        <f t="shared" si="11"/>
        <v>-171077247615</v>
      </c>
      <c r="N14" s="2">
        <f t="shared" si="11"/>
        <v>-135030671665</v>
      </c>
      <c r="O14" s="2">
        <f t="shared" si="11"/>
        <v>-107016525972</v>
      </c>
      <c r="P14" s="2">
        <f t="shared" si="11"/>
        <v>-71263058866</v>
      </c>
      <c r="Q14" s="2">
        <f t="shared" si="11"/>
        <v>-112224745801</v>
      </c>
    </row>
    <row r="15" spans="1:17" ht="15.5" x14ac:dyDescent="0.35">
      <c r="C15" t="s">
        <v>28</v>
      </c>
      <c r="D15" s="2">
        <f>IFERROR(INDEX(D51:D500,MATCH($C$15,$C$51:$C$500,0)),"")</f>
        <v>-28212262274</v>
      </c>
      <c r="E15" s="2">
        <f>IFERROR(INDEX(E51:E500,MATCH($C$15,$C$51:$C$500,0)),"")</f>
        <v>-68792033965</v>
      </c>
      <c r="H15" s="2">
        <f>IFERROR(SUM(D15:G15)*(4/MAX(1,COUNT(D15:G15))),"")</f>
        <v>-194008592478</v>
      </c>
      <c r="I15" s="2">
        <f t="shared" ref="I15:Q15" si="12">IFERROR(INDEX(I51:I500,MATCH($C$15,$C$51:$C$500,0)),"")</f>
        <v>-197507182766</v>
      </c>
      <c r="J15" s="2">
        <f t="shared" si="12"/>
        <v>-171684464786</v>
      </c>
      <c r="K15" s="2">
        <f t="shared" si="12"/>
        <v>-181549335257</v>
      </c>
      <c r="L15" s="2">
        <f t="shared" si="12"/>
        <v>-152537429078</v>
      </c>
      <c r="M15" s="2">
        <f t="shared" si="12"/>
        <v>-140016834125</v>
      </c>
      <c r="N15" s="2">
        <f t="shared" si="12"/>
        <v>-94881135256</v>
      </c>
      <c r="O15" s="2">
        <f t="shared" si="12"/>
        <v>-144800646365</v>
      </c>
      <c r="P15" s="2">
        <f t="shared" si="12"/>
        <v>-157025309219</v>
      </c>
      <c r="Q15" s="2">
        <f t="shared" si="12"/>
        <v>-123640936185</v>
      </c>
    </row>
    <row r="16" spans="1:17" ht="15.5" x14ac:dyDescent="0.35">
      <c r="C16" t="s">
        <v>29</v>
      </c>
      <c r="D16" s="2">
        <f>IFERROR(INDEX(D51:D500,MATCH($C$16,$C$51:$C$500,0)),"")</f>
        <v>178447274012</v>
      </c>
      <c r="E16" s="2">
        <f>IFERROR(INDEX(E51:E500,MATCH($C$16,$C$51:$C$500,0)),"")</f>
        <v>227841080924</v>
      </c>
      <c r="H16" s="2">
        <f>IFERROR(SUM(D16:G16)*(4/MAX(1,COUNT(D16:G16))),"")</f>
        <v>812576709872</v>
      </c>
      <c r="I16" s="2">
        <f t="shared" ref="I16:Q16" si="13">IFERROR(INDEX(I51:I500,MATCH($C$16,$C$51:$C$500,0)),"")</f>
        <v>953740591346</v>
      </c>
      <c r="J16" s="2">
        <f t="shared" si="13"/>
        <v>858879009270</v>
      </c>
      <c r="K16" s="2">
        <f t="shared" si="13"/>
        <v>783016628548</v>
      </c>
      <c r="L16" s="2">
        <f t="shared" si="13"/>
        <v>674251464663</v>
      </c>
      <c r="M16" s="2">
        <f t="shared" si="13"/>
        <v>632654506311</v>
      </c>
      <c r="N16" s="2">
        <f t="shared" si="13"/>
        <v>339984897163</v>
      </c>
      <c r="O16" s="2">
        <f t="shared" si="13"/>
        <v>580567005845</v>
      </c>
      <c r="P16" s="2">
        <f t="shared" si="13"/>
        <v>582506906329</v>
      </c>
      <c r="Q16" s="2">
        <f t="shared" si="13"/>
        <v>499607746824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12693600000000</v>
      </c>
      <c r="E20" s="2">
        <f ca="1">IFERROR(E21*E2,"")</f>
        <v>11291400000000</v>
      </c>
      <c r="H20" s="2">
        <f t="shared" ref="H20:Q20" ca="1" si="14">IFERROR(H21*H2,"")</f>
        <v>11291400000000</v>
      </c>
      <c r="I20" s="2">
        <f t="shared" ca="1" si="14"/>
        <v>13653000000000</v>
      </c>
      <c r="J20" s="2">
        <f t="shared" ca="1" si="14"/>
        <v>15202800000000</v>
      </c>
      <c r="K20" s="2">
        <f t="shared" ca="1" si="14"/>
        <v>15867000000000</v>
      </c>
      <c r="L20" s="2">
        <f t="shared" ca="1" si="14"/>
        <v>19372500000000</v>
      </c>
      <c r="M20" s="2">
        <f t="shared" ca="1" si="14"/>
        <v>19372500000000</v>
      </c>
      <c r="N20" s="2">
        <f t="shared" ca="1" si="14"/>
        <v>1874520000000</v>
      </c>
      <c r="O20" s="2">
        <f t="shared" ca="1" si="14"/>
        <v>2228760000000</v>
      </c>
      <c r="P20" s="2">
        <f t="shared" ca="1" si="14"/>
        <v>2767500000000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36900000000</v>
      </c>
      <c r="E21" s="2">
        <f>IFERROR(INDEX(E51:E500,MATCH($C$7,$C$51:$C$500,0)),"")</f>
        <v>36900000000</v>
      </c>
      <c r="H21" s="2">
        <f>IFERROR(INDEX(D21:G21,COUNT(D21:G21)),"")</f>
        <v>36900000000</v>
      </c>
      <c r="I21" s="2">
        <f t="shared" ref="I21:Q21" si="15">IFERROR(INDEX(I51:I500,MATCH($C$7,$C$51:$C$500,0)),"")</f>
        <v>36900000000</v>
      </c>
      <c r="J21" s="2">
        <f t="shared" si="15"/>
        <v>36900000000</v>
      </c>
      <c r="K21" s="2">
        <f t="shared" si="15"/>
        <v>36900000000</v>
      </c>
      <c r="L21" s="2">
        <f t="shared" si="15"/>
        <v>36900000000</v>
      </c>
      <c r="M21" s="2">
        <f t="shared" si="15"/>
        <v>36900000000</v>
      </c>
      <c r="N21" s="2">
        <f t="shared" si="15"/>
        <v>7380000000</v>
      </c>
      <c r="O21" s="2">
        <f t="shared" si="15"/>
        <v>7380000000</v>
      </c>
      <c r="P21" s="2">
        <f t="shared" si="15"/>
        <v>7380000000</v>
      </c>
      <c r="Q21" s="2">
        <f t="shared" si="15"/>
        <v>6620000000</v>
      </c>
    </row>
    <row r="23" spans="1:17" ht="15.5" x14ac:dyDescent="0.35">
      <c r="B23" t="s">
        <v>45</v>
      </c>
      <c r="C23" t="s">
        <v>46</v>
      </c>
      <c r="D23" s="3">
        <f>IFERROR(D5/D6*100,"")</f>
        <v>3.8367442921383965</v>
      </c>
      <c r="E23" s="3">
        <f>IFERROR(E5/E6*100,"")</f>
        <v>3.0427884044469509</v>
      </c>
      <c r="H23" s="3">
        <f t="shared" ref="H23:Q23" si="16">IFERROR(H5/H6*100,"")</f>
        <v>13.417196982523571</v>
      </c>
      <c r="I23" s="3">
        <f t="shared" si="16"/>
        <v>15.355400055003503</v>
      </c>
      <c r="J23" s="3">
        <f t="shared" si="16"/>
        <v>15.700970571304223</v>
      </c>
      <c r="K23" s="3">
        <f t="shared" si="16"/>
        <v>15.343734759842359</v>
      </c>
      <c r="L23" s="3">
        <f t="shared" si="16"/>
        <v>13.005053368091568</v>
      </c>
      <c r="M23" s="3">
        <f t="shared" si="16"/>
        <v>12.931597924254154</v>
      </c>
      <c r="N23" s="3">
        <f t="shared" si="16"/>
        <v>7.2200732898075843</v>
      </c>
      <c r="O23" s="3">
        <f t="shared" si="16"/>
        <v>14.218993814753949</v>
      </c>
      <c r="P23" s="3">
        <f t="shared" si="16"/>
        <v>16.727075189216794</v>
      </c>
      <c r="Q23" s="3">
        <f t="shared" si="16"/>
        <v>24.904030422262068</v>
      </c>
    </row>
    <row r="24" spans="1:17" ht="15.5" x14ac:dyDescent="0.35">
      <c r="C24" t="s">
        <v>47</v>
      </c>
      <c r="D24" s="4">
        <f>IFERROR(_xlfn.RRI(5,I23,D23),"")</f>
        <v>-0.24222487648386248</v>
      </c>
      <c r="E24" s="4">
        <f>IFERROR(_xlfn.RRI(5,J23,E23),"")</f>
        <v>-0.27977357654659263</v>
      </c>
      <c r="H24" s="4">
        <f t="shared" ref="H24:Q24" si="17">IFERROR(_xlfn.RRI(5,M23,H23),"")</f>
        <v>7.3999398727893073E-3</v>
      </c>
      <c r="I24" s="4">
        <f t="shared" si="17"/>
        <v>0.16290411130105387</v>
      </c>
      <c r="J24" s="4">
        <f t="shared" si="17"/>
        <v>2.0026669345232673E-2</v>
      </c>
      <c r="K24" s="4">
        <f t="shared" si="17"/>
        <v>-1.711611482931541E-2</v>
      </c>
      <c r="L24" s="4">
        <f t="shared" si="17"/>
        <v>-0.12185041564520571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18.66</v>
      </c>
      <c r="J25" s="3">
        <f t="shared" si="18"/>
        <v>16.920000000000002</v>
      </c>
      <c r="K25" s="3">
        <f t="shared" si="18"/>
        <v>15.73</v>
      </c>
      <c r="L25" s="3">
        <f t="shared" si="18"/>
        <v>11.52</v>
      </c>
      <c r="M25" s="3">
        <f t="shared" si="18"/>
        <v>11.51</v>
      </c>
      <c r="N25" s="3">
        <f t="shared" si="18"/>
        <v>35.15</v>
      </c>
      <c r="O25" s="3">
        <f t="shared" si="18"/>
        <v>56.49</v>
      </c>
      <c r="P25" s="3">
        <f t="shared" si="18"/>
        <v>54.87</v>
      </c>
      <c r="Q25" s="3">
        <f t="shared" si="18"/>
        <v>51.61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-0.11895668150553118</v>
      </c>
      <c r="J26" s="4">
        <f t="shared" si="19"/>
        <v>-0.21424752655517898</v>
      </c>
      <c r="K26" s="4">
        <f t="shared" si="19"/>
        <v>-0.22110529318694228</v>
      </c>
      <c r="L26" s="4">
        <f t="shared" si="19"/>
        <v>-0.2591270748208242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101.43199086138212</v>
      </c>
      <c r="E27" s="3">
        <f>IFERROR(E4/E21,"")</f>
        <v>95.457385665013547</v>
      </c>
      <c r="H27" s="3">
        <f t="shared" ref="H27:Q27" si="20">IFERROR(H4/H21,"")</f>
        <v>393.77875305279133</v>
      </c>
      <c r="I27" s="3">
        <f t="shared" si="20"/>
        <v>355.54559976493226</v>
      </c>
      <c r="J27" s="3">
        <f t="shared" si="20"/>
        <v>331.58182716130079</v>
      </c>
      <c r="K27" s="3">
        <f t="shared" si="20"/>
        <v>285.73367370322495</v>
      </c>
      <c r="L27" s="3">
        <f t="shared" si="20"/>
        <v>284.84939874539293</v>
      </c>
      <c r="M27" s="3">
        <f t="shared" si="20"/>
        <v>238.47100002775068</v>
      </c>
      <c r="N27" s="3">
        <f t="shared" si="20"/>
        <v>1044.8962859273713</v>
      </c>
      <c r="O27" s="3">
        <f t="shared" si="20"/>
        <v>1143.4459831570462</v>
      </c>
      <c r="P27" s="3">
        <f t="shared" si="20"/>
        <v>1090.6431794398375</v>
      </c>
      <c r="Q27" s="3">
        <f t="shared" si="20"/>
        <v>1130.0043034329306</v>
      </c>
    </row>
    <row r="28" spans="1:17" ht="15.5" x14ac:dyDescent="0.35">
      <c r="C28" t="s">
        <v>52</v>
      </c>
      <c r="D28" s="4">
        <f>IFERROR(_xlfn.RRI(5,I27,D27),"")</f>
        <v>-0.22186324720827344</v>
      </c>
      <c r="E28" s="4">
        <f>IFERROR(_xlfn.RRI(5,J27,E27),"")</f>
        <v>-0.22045038189690314</v>
      </c>
      <c r="H28" s="4">
        <f t="shared" ref="H28:Q28" si="21">IFERROR(_xlfn.RRI(5,M27,H27),"")</f>
        <v>0.10551169509390879</v>
      </c>
      <c r="I28" s="4">
        <f t="shared" si="21"/>
        <v>-0.19394546722279771</v>
      </c>
      <c r="J28" s="4">
        <f t="shared" si="21"/>
        <v>-0.21931647675513288</v>
      </c>
      <c r="K28" s="4">
        <f t="shared" si="21"/>
        <v>-0.23501001870417326</v>
      </c>
      <c r="L28" s="4">
        <f t="shared" si="21"/>
        <v>-0.24088592844833878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0.10283687943262401</v>
      </c>
      <c r="J29" s="4">
        <f t="shared" si="22"/>
        <v>7.5651621106166633E-2</v>
      </c>
      <c r="K29" s="4">
        <f t="shared" si="22"/>
        <v>0.36545138888888895</v>
      </c>
      <c r="L29" s="4">
        <f t="shared" si="22"/>
        <v>8.6880973066896501E-4</v>
      </c>
      <c r="M29" s="4">
        <f t="shared" si="22"/>
        <v>-0.67254623044096729</v>
      </c>
      <c r="N29" s="4">
        <f t="shared" si="22"/>
        <v>-0.3777659762789875</v>
      </c>
      <c r="O29" s="4">
        <f t="shared" si="22"/>
        <v>2.9524330235101232E-2</v>
      </c>
      <c r="P29" s="4">
        <f t="shared" si="22"/>
        <v>6.3166053090486299E-2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0.10753375463832708</v>
      </c>
      <c r="I30" s="4">
        <f t="shared" si="23"/>
        <v>7.2271067473110004E-2</v>
      </c>
      <c r="J30" s="4">
        <f t="shared" si="23"/>
        <v>0.16045764877434665</v>
      </c>
      <c r="K30" s="4">
        <f t="shared" si="23"/>
        <v>3.1043595729068445E-3</v>
      </c>
      <c r="L30" s="4">
        <f t="shared" si="23"/>
        <v>0.19448234255840433</v>
      </c>
      <c r="M30" s="4">
        <f t="shared" si="23"/>
        <v>-0.77177543528532899</v>
      </c>
      <c r="N30" s="4">
        <f t="shared" si="23"/>
        <v>-8.6186578711466399E-2</v>
      </c>
      <c r="O30" s="4">
        <f t="shared" si="23"/>
        <v>4.8414371182634273E-2</v>
      </c>
      <c r="P30" s="4">
        <f t="shared" si="23"/>
        <v>-3.4832720436121151E-2</v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105.85</v>
      </c>
      <c r="E32" s="3">
        <f>IFERROR(INDEX(E51:E500,MATCH($A$32,$C$51:$C$500,0)),"")</f>
        <v>110.86</v>
      </c>
      <c r="H32" s="3">
        <f>IFERROR(INDEX(D32:G32,COUNT(D32:G32)),"")</f>
        <v>110.86</v>
      </c>
      <c r="I32" s="3">
        <f t="shared" ref="I32:Q32" si="24">IFERROR(INDEX(I51:I500,MATCH($C$32,$C$51:$C$500,0)),"")</f>
        <v>107.14</v>
      </c>
      <c r="J32" s="3">
        <f t="shared" si="24"/>
        <v>98.47</v>
      </c>
      <c r="K32" s="3">
        <f t="shared" si="24"/>
        <v>93.06</v>
      </c>
      <c r="L32" s="3">
        <f t="shared" si="24"/>
        <v>77.209999999999994</v>
      </c>
      <c r="M32" s="3">
        <f t="shared" si="24"/>
        <v>71.239999999999995</v>
      </c>
      <c r="N32" s="3">
        <f t="shared" si="24"/>
        <v>348.25</v>
      </c>
      <c r="O32" s="3">
        <f t="shared" si="24"/>
        <v>352.61</v>
      </c>
      <c r="P32" s="3">
        <f t="shared" si="24"/>
        <v>316.32</v>
      </c>
      <c r="Q32" s="3">
        <f t="shared" si="24"/>
        <v>169.66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2.89</v>
      </c>
      <c r="E33" s="3">
        <f>IFERROR(INDEX(E51:E500,MATCH($A$33,$C$51:$C$500,0)),"")</f>
        <v>3.07</v>
      </c>
      <c r="H33" s="3">
        <f>IFERROR(INDEX(D33:G33,COUNT(D33:G33)),"")</f>
        <v>3.07</v>
      </c>
      <c r="I33" s="3">
        <f t="shared" ref="I33:Q33" si="25">IFERROR(INDEX(I51:I500,MATCH($C$33,$C$51:$C$500,0)),"")</f>
        <v>3.45</v>
      </c>
      <c r="J33" s="3">
        <f t="shared" si="25"/>
        <v>4.18</v>
      </c>
      <c r="K33" s="3">
        <f t="shared" si="25"/>
        <v>4.62</v>
      </c>
      <c r="L33" s="3">
        <f t="shared" si="25"/>
        <v>6.8</v>
      </c>
      <c r="M33" s="3">
        <f t="shared" si="25"/>
        <v>7.37</v>
      </c>
      <c r="N33" s="3">
        <f t="shared" si="25"/>
        <v>3.65</v>
      </c>
      <c r="O33" s="3">
        <f t="shared" si="25"/>
        <v>4.28</v>
      </c>
      <c r="P33" s="3">
        <f t="shared" si="25"/>
        <v>5.93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86.44</v>
      </c>
      <c r="E34" s="3">
        <f>IFERROR(INDEX(E51:E500,MATCH($A$34,$C$51:$C$500,0)),"")</f>
        <v>89.71</v>
      </c>
      <c r="H34" s="3">
        <f>IFERROR(INDEX(D34:G34,COUNT(D34:G34)),"")</f>
        <v>89.71</v>
      </c>
      <c r="I34" s="3">
        <f t="shared" ref="I34:Q34" si="26">IFERROR(INDEX(I51:I500,MATCH($C$34,$C$51:$C$500,0)),"")</f>
        <v>19.829999999999998</v>
      </c>
      <c r="J34" s="3">
        <f t="shared" si="26"/>
        <v>24.35</v>
      </c>
      <c r="K34" s="3">
        <f t="shared" si="26"/>
        <v>27.34</v>
      </c>
      <c r="L34" s="3">
        <f t="shared" si="26"/>
        <v>45.57</v>
      </c>
      <c r="M34" s="3">
        <f t="shared" si="26"/>
        <v>45.61</v>
      </c>
      <c r="N34" s="3">
        <f t="shared" si="26"/>
        <v>36.130000000000003</v>
      </c>
      <c r="O34" s="3">
        <f t="shared" si="26"/>
        <v>26.73</v>
      </c>
      <c r="P34" s="3">
        <f t="shared" si="26"/>
        <v>34.17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3.02</v>
      </c>
      <c r="E35" s="3">
        <f>IFERROR(INDEX(E51:E500,MATCH($A$35,$C$51:$C$500,0)),"")</f>
        <v>3.56</v>
      </c>
      <c r="H35" s="3">
        <f>IFERROR(INDEX(D35:G35,COUNT(D35:G35)),"")</f>
        <v>3.56</v>
      </c>
      <c r="I35" s="3">
        <f t="shared" ref="I35:Q35" si="27">IFERROR(INDEX(I51:I500,MATCH($C$35,$C$51:$C$500,0)),"")</f>
        <v>1.04</v>
      </c>
      <c r="J35" s="3">
        <f t="shared" si="27"/>
        <v>1.24</v>
      </c>
      <c r="K35" s="3">
        <f t="shared" si="27"/>
        <v>1.5</v>
      </c>
      <c r="L35" s="3">
        <f t="shared" si="27"/>
        <v>1.84</v>
      </c>
      <c r="M35" s="3">
        <f t="shared" si="27"/>
        <v>2.2000000000000002</v>
      </c>
      <c r="N35" s="3">
        <f t="shared" si="27"/>
        <v>1.22</v>
      </c>
      <c r="O35" s="3">
        <f t="shared" si="27"/>
        <v>1.32</v>
      </c>
      <c r="P35" s="3">
        <f t="shared" si="27"/>
        <v>1.72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3742840462785</v>
      </c>
      <c r="E51" s="5">
        <v>3522377531039</v>
      </c>
      <c r="F51" s="5">
        <v>3678318009779</v>
      </c>
      <c r="G51" s="5">
        <v>3400383792175</v>
      </c>
      <c r="I51" s="5">
        <v>13119632631326</v>
      </c>
      <c r="J51" s="5">
        <v>12235369422252</v>
      </c>
      <c r="K51" s="5">
        <v>10543572559649</v>
      </c>
      <c r="L51" s="5">
        <v>10510942813705</v>
      </c>
      <c r="M51" s="5">
        <v>8799579901024</v>
      </c>
      <c r="N51" s="5">
        <v>7711334590144</v>
      </c>
      <c r="O51" s="5">
        <v>8438631355699</v>
      </c>
      <c r="P51" s="5">
        <v>8048946664266</v>
      </c>
      <c r="Q51" s="5">
        <v>7480628488726</v>
      </c>
    </row>
    <row r="52" spans="2:17" ht="15.5" x14ac:dyDescent="0.35">
      <c r="C52" t="s">
        <v>211</v>
      </c>
      <c r="D52" s="5">
        <v>-2779501976796</v>
      </c>
      <c r="E52" s="5">
        <v>-2575557007000</v>
      </c>
      <c r="F52" s="5">
        <v>-2638668583371</v>
      </c>
      <c r="G52" s="5">
        <v>-2444290204881</v>
      </c>
      <c r="I52" s="5">
        <v>-9462066893573</v>
      </c>
      <c r="J52" s="5">
        <v>-8742100051238</v>
      </c>
      <c r="K52" s="5">
        <v>-7670055478763</v>
      </c>
      <c r="L52" s="5">
        <v>-7853878614261</v>
      </c>
      <c r="M52" s="5">
        <v>-6379825025746</v>
      </c>
      <c r="N52" s="5">
        <v>-5568907814506</v>
      </c>
      <c r="O52" s="5">
        <v>-5910489349236</v>
      </c>
      <c r="P52" s="5">
        <v>-5495794976776</v>
      </c>
      <c r="Q52" s="5">
        <v>-5058274641733</v>
      </c>
    </row>
    <row r="53" spans="2:17" ht="15.5" x14ac:dyDescent="0.35">
      <c r="C53" t="s">
        <v>212</v>
      </c>
      <c r="D53" s="5">
        <v>963338485989</v>
      </c>
      <c r="E53" s="5">
        <v>946820524039</v>
      </c>
      <c r="F53" s="5">
        <v>1039649426408</v>
      </c>
      <c r="G53" s="5">
        <v>956093587294</v>
      </c>
      <c r="I53" s="5">
        <v>3657565737753</v>
      </c>
      <c r="J53" s="5">
        <v>3493269371014</v>
      </c>
      <c r="K53" s="5">
        <v>2873517080886</v>
      </c>
      <c r="L53" s="5">
        <v>2657064199444</v>
      </c>
      <c r="M53" s="5">
        <v>2419754875278</v>
      </c>
      <c r="N53" s="5">
        <v>2142426775638</v>
      </c>
      <c r="O53" s="5">
        <v>2528142006463</v>
      </c>
      <c r="P53" s="5">
        <v>2553151687490</v>
      </c>
      <c r="Q53" s="5">
        <v>2422353846993</v>
      </c>
    </row>
    <row r="54" spans="2:17" ht="15.5" x14ac:dyDescent="0.35">
      <c r="C54" t="s">
        <v>82</v>
      </c>
      <c r="D54" s="5">
        <v>-757802487267</v>
      </c>
      <c r="E54" s="5">
        <v>-697648098905</v>
      </c>
      <c r="F54" s="5">
        <v>-727509570373</v>
      </c>
      <c r="G54" s="5">
        <v>-624306426372</v>
      </c>
      <c r="I54" s="5">
        <v>-2583311725780</v>
      </c>
      <c r="J54" s="5">
        <v>-2518669528332</v>
      </c>
      <c r="K54" s="5">
        <v>-1955397255887</v>
      </c>
      <c r="L54" s="5">
        <v>-1841741298730</v>
      </c>
      <c r="M54" s="5">
        <v>-1636989197515</v>
      </c>
      <c r="N54" s="5">
        <v>-1691015074893</v>
      </c>
      <c r="O54" s="5">
        <v>-1855478609012</v>
      </c>
      <c r="P54" s="5">
        <v>-1905573473230</v>
      </c>
      <c r="Q54" s="5">
        <v>-1821386422054</v>
      </c>
    </row>
    <row r="55" spans="2:17" ht="15.5" x14ac:dyDescent="0.35">
      <c r="C55" t="s">
        <v>284</v>
      </c>
      <c r="D55" s="5">
        <v>-579203423390</v>
      </c>
      <c r="E55" s="5">
        <v>-506530167994</v>
      </c>
      <c r="F55" s="5">
        <v>-523202135235</v>
      </c>
      <c r="G55" s="5">
        <v>-475990595857</v>
      </c>
      <c r="I55" s="5">
        <v>-1876461573050</v>
      </c>
      <c r="J55" s="5">
        <v>-1827165881305</v>
      </c>
      <c r="K55" s="5">
        <v>-1419718344998</v>
      </c>
      <c r="L55" s="5">
        <v>-1369072801517</v>
      </c>
      <c r="M55" s="5">
        <v>-1177307260996</v>
      </c>
      <c r="N55" s="5">
        <v>-1111326412293</v>
      </c>
      <c r="O55" s="5">
        <v>-1355631464428</v>
      </c>
      <c r="P55" s="5">
        <v>-1361526966344</v>
      </c>
      <c r="Q55" s="5">
        <v>-1187581583809</v>
      </c>
    </row>
    <row r="56" spans="2:17" ht="15.5" x14ac:dyDescent="0.35">
      <c r="C56" t="s">
        <v>213</v>
      </c>
      <c r="D56" s="5">
        <v>-193715649226</v>
      </c>
      <c r="E56" s="5">
        <v>-183109137675</v>
      </c>
      <c r="F56" s="5">
        <v>-208438364092</v>
      </c>
      <c r="G56" s="5">
        <v>-177938061212</v>
      </c>
      <c r="I56" s="5">
        <v>-758416650437</v>
      </c>
      <c r="J56" s="5">
        <v>-751445882181</v>
      </c>
      <c r="K56" s="5">
        <v>-559834724022</v>
      </c>
      <c r="L56" s="5">
        <v>-575590478365</v>
      </c>
      <c r="M56" s="5">
        <v>-532557523002</v>
      </c>
      <c r="N56" s="5">
        <v>-603575877329</v>
      </c>
      <c r="O56" s="5">
        <v>-554177456534</v>
      </c>
      <c r="P56" s="5">
        <v>-574981396400</v>
      </c>
      <c r="Q56" s="5">
        <v>-608794410815</v>
      </c>
    </row>
    <row r="57" spans="2:17" ht="15.5" x14ac:dyDescent="0.35">
      <c r="C57" t="s">
        <v>81</v>
      </c>
      <c r="D57" s="5">
        <v>20532285328</v>
      </c>
      <c r="E57" s="5">
        <v>19402684409</v>
      </c>
      <c r="F57" s="5">
        <v>12579837473</v>
      </c>
      <c r="G57" s="5">
        <v>21679280149</v>
      </c>
      <c r="I57" s="5">
        <v>66723646960</v>
      </c>
      <c r="J57" s="5">
        <v>62836430046</v>
      </c>
      <c r="K57" s="5">
        <v>21387550223</v>
      </c>
      <c r="L57" s="5">
        <v>97768803232</v>
      </c>
      <c r="M57" s="5">
        <v>64179931019</v>
      </c>
      <c r="N57" s="5">
        <v>-20065395031</v>
      </c>
      <c r="O57" s="5">
        <v>15262809748</v>
      </c>
      <c r="P57" s="5">
        <v>24572122907</v>
      </c>
      <c r="Q57" s="5">
        <v>13610612256</v>
      </c>
    </row>
    <row r="58" spans="2:17" ht="15.5" x14ac:dyDescent="0.35">
      <c r="C58" t="s">
        <v>89</v>
      </c>
      <c r="D58" s="5">
        <v>205535998722</v>
      </c>
      <c r="E58" s="5">
        <v>249172425134</v>
      </c>
      <c r="F58" s="5">
        <v>312139856035</v>
      </c>
      <c r="G58" s="5">
        <v>331787160922</v>
      </c>
      <c r="I58" s="5">
        <v>1074254011973</v>
      </c>
      <c r="J58" s="5">
        <v>974599842682</v>
      </c>
      <c r="K58" s="5">
        <v>918119824999</v>
      </c>
      <c r="L58" s="5">
        <v>815322900714</v>
      </c>
      <c r="M58" s="5">
        <v>782765677763</v>
      </c>
      <c r="N58" s="5">
        <v>451411700745</v>
      </c>
      <c r="O58" s="5">
        <v>672663397451</v>
      </c>
      <c r="P58" s="5">
        <v>647578214260</v>
      </c>
      <c r="Q58" s="5">
        <v>600967424939</v>
      </c>
    </row>
    <row r="59" spans="2:17" ht="15.5" x14ac:dyDescent="0.35">
      <c r="C59" t="s">
        <v>90</v>
      </c>
      <c r="D59" s="5">
        <v>-27088724710</v>
      </c>
      <c r="E59" s="5">
        <v>-21331344210</v>
      </c>
      <c r="F59" s="5">
        <v>-33567293196</v>
      </c>
      <c r="G59" s="5">
        <v>-26979813181</v>
      </c>
      <c r="I59" s="5">
        <v>-120513420627</v>
      </c>
      <c r="J59" s="5">
        <v>-115720833412</v>
      </c>
      <c r="K59" s="5">
        <v>-135103196451</v>
      </c>
      <c r="L59" s="5">
        <v>-141071436051</v>
      </c>
      <c r="M59" s="5">
        <v>-150111171452</v>
      </c>
      <c r="N59" s="5">
        <v>-111426803582</v>
      </c>
      <c r="O59" s="5">
        <v>-92096391606</v>
      </c>
      <c r="P59" s="5">
        <v>-65071307931</v>
      </c>
      <c r="Q59" s="5">
        <v>-101359678115</v>
      </c>
    </row>
    <row r="60" spans="2:17" ht="15.5" x14ac:dyDescent="0.35">
      <c r="C60" t="s">
        <v>27</v>
      </c>
      <c r="D60" s="5">
        <v>-39000623185</v>
      </c>
      <c r="E60" s="5">
        <v>-35232255331</v>
      </c>
      <c r="F60" s="5">
        <v>-34711376885</v>
      </c>
      <c r="G60" s="5">
        <v>-38277865443</v>
      </c>
      <c r="I60" s="5">
        <v>-155756654656</v>
      </c>
      <c r="J60" s="5">
        <v>-183200444803</v>
      </c>
      <c r="K60" s="5">
        <v>-165903919856</v>
      </c>
      <c r="L60" s="5">
        <v>-156682643155</v>
      </c>
      <c r="M60" s="5">
        <v>-171077247615</v>
      </c>
      <c r="N60" s="5">
        <v>-135030671665</v>
      </c>
      <c r="O60" s="5">
        <v>-107016525972</v>
      </c>
      <c r="P60" s="5">
        <v>-71263058866</v>
      </c>
      <c r="Q60" s="5">
        <v>-112224745801</v>
      </c>
    </row>
    <row r="61" spans="2:17" ht="15.5" x14ac:dyDescent="0.35">
      <c r="C61" t="s">
        <v>215</v>
      </c>
      <c r="D61" s="5">
        <v>11911898475</v>
      </c>
      <c r="E61" s="5">
        <v>13900911121</v>
      </c>
      <c r="F61" s="5">
        <v>13503888183</v>
      </c>
      <c r="G61" s="5">
        <v>11298052262</v>
      </c>
      <c r="I61" s="5">
        <v>47603038523</v>
      </c>
      <c r="J61" s="5">
        <v>54283036118</v>
      </c>
      <c r="K61" s="5">
        <v>30800723405</v>
      </c>
      <c r="L61" s="5">
        <v>15611207104</v>
      </c>
      <c r="M61" s="5">
        <v>20966076163</v>
      </c>
      <c r="N61" s="5">
        <v>23603868083</v>
      </c>
      <c r="O61" s="5">
        <v>14920134366</v>
      </c>
      <c r="P61" s="5">
        <v>6191750935</v>
      </c>
      <c r="Q61" s="5">
        <v>10865067686</v>
      </c>
    </row>
    <row r="62" spans="2:17" ht="15.5" x14ac:dyDescent="0.35">
      <c r="C62" t="s">
        <v>92</v>
      </c>
      <c r="D62" s="5">
        <v>-27088724710</v>
      </c>
      <c r="E62" s="5">
        <v>-21331344210</v>
      </c>
      <c r="F62" s="5">
        <v>-33567293196</v>
      </c>
      <c r="G62" s="5">
        <v>-26979813181</v>
      </c>
      <c r="I62" s="5">
        <v>-120513420627</v>
      </c>
      <c r="J62" s="5">
        <v>-115720833412</v>
      </c>
      <c r="K62" s="5">
        <v>-135103196451</v>
      </c>
      <c r="L62" s="5">
        <v>-141071436051</v>
      </c>
      <c r="M62" s="5">
        <v>-150111171452</v>
      </c>
      <c r="N62" s="5">
        <v>-111426803582</v>
      </c>
      <c r="O62" s="5">
        <v>-92096391606</v>
      </c>
      <c r="P62" s="5">
        <v>-65071307931</v>
      </c>
      <c r="Q62" s="5">
        <v>-101359678115</v>
      </c>
    </row>
    <row r="63" spans="2:17" ht="15.5" x14ac:dyDescent="0.35">
      <c r="C63" t="s">
        <v>29</v>
      </c>
      <c r="D63" s="5">
        <v>178447274012</v>
      </c>
      <c r="E63" s="5">
        <v>227841080924</v>
      </c>
      <c r="F63" s="5">
        <v>278572562839</v>
      </c>
      <c r="G63" s="5">
        <v>304807347741</v>
      </c>
      <c r="I63" s="5">
        <v>953740591346</v>
      </c>
      <c r="J63" s="5">
        <v>858879009270</v>
      </c>
      <c r="K63" s="5">
        <v>783016628548</v>
      </c>
      <c r="L63" s="5">
        <v>674251464663</v>
      </c>
      <c r="M63" s="5">
        <v>632654506311</v>
      </c>
      <c r="N63" s="5">
        <v>339984897163</v>
      </c>
      <c r="O63" s="5">
        <v>580567005845</v>
      </c>
      <c r="P63" s="5">
        <v>582506906329</v>
      </c>
      <c r="Q63" s="5">
        <v>499607746824</v>
      </c>
    </row>
    <row r="64" spans="2:17" ht="15.5" x14ac:dyDescent="0.35">
      <c r="C64" t="s">
        <v>28</v>
      </c>
      <c r="D64" s="5">
        <v>-28212262274</v>
      </c>
      <c r="E64" s="5">
        <v>-68792033965</v>
      </c>
      <c r="F64" s="5">
        <v>-57170831154</v>
      </c>
      <c r="G64" s="5">
        <v>-60309518775</v>
      </c>
      <c r="I64" s="5">
        <v>-197507182766</v>
      </c>
      <c r="J64" s="5">
        <v>-171684464786</v>
      </c>
      <c r="K64" s="5">
        <v>-181549335257</v>
      </c>
      <c r="L64" s="5">
        <v>-152537429078</v>
      </c>
      <c r="M64" s="5">
        <v>-140016834125</v>
      </c>
      <c r="N64" s="5">
        <v>-94881135256</v>
      </c>
      <c r="O64" s="5">
        <v>-144800646365</v>
      </c>
      <c r="P64" s="5">
        <v>-157025309219</v>
      </c>
      <c r="Q64" s="5">
        <v>-123640936185</v>
      </c>
    </row>
    <row r="65" spans="2:17" ht="15.5" x14ac:dyDescent="0.35">
      <c r="C65" t="s">
        <v>775</v>
      </c>
      <c r="Q65" s="5">
        <v>-18456334830</v>
      </c>
    </row>
    <row r="66" spans="2:17" ht="15.5" x14ac:dyDescent="0.35">
      <c r="C66" t="s">
        <v>95</v>
      </c>
      <c r="D66" s="5">
        <v>150235011738</v>
      </c>
      <c r="E66" s="5">
        <v>159049046959</v>
      </c>
      <c r="F66" s="5">
        <v>221401731685</v>
      </c>
      <c r="G66" s="5">
        <v>244497828966</v>
      </c>
      <c r="I66" s="5">
        <v>756233408580</v>
      </c>
      <c r="J66" s="5">
        <v>687194544484</v>
      </c>
      <c r="K66" s="5">
        <v>601467293291</v>
      </c>
      <c r="L66" s="5">
        <v>521714035585</v>
      </c>
      <c r="M66" s="5">
        <v>492637672186</v>
      </c>
      <c r="N66" s="5">
        <v>245103761907</v>
      </c>
      <c r="O66" s="5">
        <v>435766359480</v>
      </c>
      <c r="P66" s="5">
        <v>425481597110</v>
      </c>
      <c r="Q66" s="5">
        <v>357510475809</v>
      </c>
    </row>
    <row r="67" spans="2:17" ht="15.5" x14ac:dyDescent="0.35">
      <c r="C67" t="s">
        <v>96</v>
      </c>
      <c r="D67" s="5">
        <v>35749486167</v>
      </c>
      <c r="E67" s="5">
        <v>-2313532426</v>
      </c>
      <c r="F67" s="5">
        <v>-5746002100</v>
      </c>
      <c r="G67" s="5">
        <v>-8478358932</v>
      </c>
      <c r="I67" s="5">
        <v>-19994466650</v>
      </c>
      <c r="J67" s="5">
        <v>4597141843</v>
      </c>
      <c r="K67" s="5">
        <v>19739283235</v>
      </c>
      <c r="L67" s="5">
        <v>11911913758</v>
      </c>
      <c r="M67" s="5">
        <v>-36545230215</v>
      </c>
      <c r="N67" s="5">
        <v>-56188699434</v>
      </c>
      <c r="O67" s="5">
        <v>-27274323223</v>
      </c>
      <c r="P67" s="5">
        <v>15495753458</v>
      </c>
      <c r="Q67" s="5">
        <v>-30313239750</v>
      </c>
    </row>
    <row r="68" spans="2:17" ht="15.5" x14ac:dyDescent="0.35">
      <c r="C68" t="s">
        <v>776</v>
      </c>
      <c r="D68" s="5">
        <v>35749486167</v>
      </c>
      <c r="E68" s="5">
        <v>-2313532426</v>
      </c>
      <c r="F68" s="5">
        <v>-5746002100</v>
      </c>
      <c r="G68" s="5">
        <v>-8478358932</v>
      </c>
      <c r="I68" s="5">
        <v>-19994466650</v>
      </c>
      <c r="J68" s="5">
        <v>4597141843</v>
      </c>
      <c r="K68" s="5">
        <v>19739283235</v>
      </c>
      <c r="L68" s="5">
        <v>11911913758</v>
      </c>
      <c r="M68" s="5">
        <v>-36545230215</v>
      </c>
      <c r="N68" s="5">
        <v>-56188699434</v>
      </c>
      <c r="O68" s="5">
        <v>-27274323223</v>
      </c>
      <c r="P68" s="5">
        <v>15495753458</v>
      </c>
      <c r="Q68" s="5">
        <v>-30313239750</v>
      </c>
    </row>
    <row r="69" spans="2:17" ht="15.5" x14ac:dyDescent="0.35">
      <c r="C69" t="s">
        <v>97</v>
      </c>
      <c r="D69" s="5">
        <v>185984497905</v>
      </c>
      <c r="E69" s="5">
        <v>156735514533</v>
      </c>
      <c r="F69" s="5">
        <v>215655729585</v>
      </c>
      <c r="G69" s="5">
        <v>236019470034</v>
      </c>
      <c r="I69" s="5">
        <v>736238941930</v>
      </c>
      <c r="J69" s="5">
        <v>691791686327</v>
      </c>
      <c r="K69" s="5">
        <v>621206576526</v>
      </c>
      <c r="L69" s="5">
        <v>533625949343</v>
      </c>
      <c r="M69" s="5">
        <v>456092441971</v>
      </c>
      <c r="N69" s="5">
        <v>188915062473</v>
      </c>
      <c r="O69" s="5">
        <v>408492036257</v>
      </c>
      <c r="P69" s="5">
        <v>440977350568</v>
      </c>
      <c r="Q69" s="5">
        <v>327197236059</v>
      </c>
    </row>
    <row r="70" spans="2:17" ht="15.5" x14ac:dyDescent="0.35">
      <c r="C70" t="s">
        <v>98</v>
      </c>
      <c r="D70" s="5">
        <v>150235011738</v>
      </c>
      <c r="E70" s="5">
        <v>159049046959</v>
      </c>
      <c r="F70" s="5">
        <v>221401731685</v>
      </c>
      <c r="G70" s="5">
        <v>244497828966</v>
      </c>
      <c r="I70" s="5">
        <v>756233408580</v>
      </c>
      <c r="J70" s="5">
        <v>687194544484</v>
      </c>
      <c r="K70" s="5">
        <v>601467293291</v>
      </c>
      <c r="L70" s="5">
        <v>521714035585</v>
      </c>
      <c r="M70" s="5">
        <v>492637672186</v>
      </c>
      <c r="N70" s="5">
        <v>245103761907</v>
      </c>
      <c r="O70" s="5">
        <v>435766359480</v>
      </c>
      <c r="P70" s="5">
        <v>425481597110</v>
      </c>
      <c r="Q70" s="5">
        <v>357510475809</v>
      </c>
    </row>
    <row r="71" spans="2:17" ht="15.5" x14ac:dyDescent="0.35">
      <c r="C71" t="s">
        <v>8</v>
      </c>
      <c r="D71" s="5">
        <v>165452212577</v>
      </c>
      <c r="E71" s="5">
        <v>137332830124</v>
      </c>
      <c r="F71" s="5">
        <v>203075892112</v>
      </c>
      <c r="G71" s="5">
        <v>214340189885</v>
      </c>
      <c r="I71" s="5">
        <v>669515294970</v>
      </c>
      <c r="J71" s="5">
        <v>628955256281</v>
      </c>
      <c r="K71" s="5">
        <v>599819026303</v>
      </c>
      <c r="L71" s="5">
        <v>435857146111</v>
      </c>
      <c r="M71" s="5">
        <v>391912510952</v>
      </c>
      <c r="N71" s="5">
        <v>208980457504</v>
      </c>
      <c r="O71" s="5">
        <v>393229226509</v>
      </c>
      <c r="P71" s="5">
        <v>416405227661</v>
      </c>
      <c r="Q71" s="5">
        <v>313586623803</v>
      </c>
    </row>
    <row r="72" spans="2:17" ht="15.5" x14ac:dyDescent="0.35">
      <c r="C72" t="s">
        <v>100</v>
      </c>
      <c r="D72" s="5">
        <v>150235011738</v>
      </c>
      <c r="E72" s="5">
        <v>159049046959</v>
      </c>
      <c r="F72" s="5">
        <v>221401731685</v>
      </c>
      <c r="G72" s="5">
        <v>244497828966</v>
      </c>
      <c r="I72" s="5">
        <v>756233408580</v>
      </c>
      <c r="J72" s="5">
        <v>687194544484</v>
      </c>
      <c r="K72" s="5">
        <v>601467293291</v>
      </c>
      <c r="L72" s="5">
        <v>521714035585</v>
      </c>
      <c r="M72" s="5">
        <v>492637672186</v>
      </c>
      <c r="N72" s="5">
        <v>245103761907</v>
      </c>
      <c r="O72" s="5">
        <v>435766359480</v>
      </c>
      <c r="P72" s="5">
        <v>425481597110</v>
      </c>
      <c r="Q72" s="5">
        <v>357510475809</v>
      </c>
    </row>
    <row r="73" spans="2:17" ht="15.5" x14ac:dyDescent="0.35">
      <c r="C73" t="s">
        <v>101</v>
      </c>
      <c r="D73" s="5">
        <v>185984497905</v>
      </c>
      <c r="E73" s="5">
        <v>156735514533</v>
      </c>
      <c r="F73" s="5">
        <v>215655729585</v>
      </c>
      <c r="G73" s="5">
        <v>236019470034</v>
      </c>
      <c r="I73" s="5">
        <v>736238941930</v>
      </c>
      <c r="J73" s="5">
        <v>691791686327</v>
      </c>
      <c r="K73" s="5">
        <v>621206576526</v>
      </c>
      <c r="L73" s="5">
        <v>533625949343</v>
      </c>
      <c r="M73" s="5">
        <v>456092441971</v>
      </c>
      <c r="N73" s="5">
        <v>188915062473</v>
      </c>
      <c r="O73" s="5">
        <v>408492036257</v>
      </c>
      <c r="P73" s="5">
        <v>440977350568</v>
      </c>
      <c r="Q73" s="5">
        <v>327197236059</v>
      </c>
    </row>
    <row r="74" spans="2:17" ht="15.5" x14ac:dyDescent="0.35">
      <c r="C74" t="s">
        <v>102</v>
      </c>
      <c r="D74" s="5">
        <v>185984497905</v>
      </c>
      <c r="E74" s="5">
        <v>156735514533</v>
      </c>
      <c r="F74" s="5">
        <v>215655729585</v>
      </c>
      <c r="G74" s="5">
        <v>236019470034</v>
      </c>
      <c r="I74" s="5">
        <v>736238941930</v>
      </c>
      <c r="J74" s="5">
        <v>691791686327</v>
      </c>
      <c r="K74" s="5">
        <v>621206576526</v>
      </c>
      <c r="L74" s="5">
        <v>533625949343</v>
      </c>
      <c r="M74" s="5">
        <v>456092441971</v>
      </c>
      <c r="N74" s="5">
        <v>188915062473</v>
      </c>
      <c r="O74" s="5">
        <v>408492036257</v>
      </c>
      <c r="P74" s="5">
        <v>440977350568</v>
      </c>
      <c r="Q74" s="5">
        <v>327197236059</v>
      </c>
    </row>
    <row r="76" spans="2:17" ht="15.5" x14ac:dyDescent="0.35">
      <c r="B76" t="s">
        <v>103</v>
      </c>
      <c r="C76" t="s">
        <v>104</v>
      </c>
    </row>
    <row r="77" spans="2:17" ht="15.5" x14ac:dyDescent="0.35">
      <c r="C77" t="s">
        <v>216</v>
      </c>
    </row>
    <row r="78" spans="2:17" ht="15.5" x14ac:dyDescent="0.35">
      <c r="C78" t="s">
        <v>20</v>
      </c>
      <c r="D78" s="5">
        <v>912625466839</v>
      </c>
      <c r="E78" s="5">
        <v>1049342457762</v>
      </c>
      <c r="F78" s="5">
        <v>1146862028839</v>
      </c>
      <c r="G78" s="5">
        <v>1063028003944</v>
      </c>
      <c r="I78" s="5">
        <v>1146862028839</v>
      </c>
      <c r="J78" s="5">
        <v>921535997879</v>
      </c>
      <c r="K78" s="5">
        <v>1116570091988</v>
      </c>
      <c r="L78" s="5">
        <v>1073175070556</v>
      </c>
      <c r="M78" s="5">
        <v>904325920495</v>
      </c>
      <c r="N78" s="5">
        <v>859338834174</v>
      </c>
      <c r="O78" s="5">
        <v>485136396267</v>
      </c>
      <c r="P78" s="5">
        <v>217697179498</v>
      </c>
      <c r="Q78" s="5">
        <v>130770954123</v>
      </c>
    </row>
    <row r="79" spans="2:17" ht="15.5" x14ac:dyDescent="0.35">
      <c r="C79" t="s">
        <v>217</v>
      </c>
      <c r="D79" s="5">
        <v>1052584798220</v>
      </c>
      <c r="E79" s="5">
        <v>1241452975831</v>
      </c>
      <c r="F79" s="5">
        <v>1166547500172</v>
      </c>
      <c r="G79" s="5">
        <v>901751178585</v>
      </c>
      <c r="I79" s="5">
        <v>1166547500172</v>
      </c>
      <c r="J79" s="5">
        <v>1159757898199</v>
      </c>
      <c r="K79" s="5">
        <v>808176515310</v>
      </c>
      <c r="L79" s="5">
        <v>707918003514</v>
      </c>
      <c r="M79" s="5">
        <v>614070144711</v>
      </c>
      <c r="N79" s="5">
        <v>513796711089</v>
      </c>
      <c r="O79" s="5">
        <v>482918390746</v>
      </c>
      <c r="P79" s="5">
        <v>443672549309</v>
      </c>
      <c r="Q79" s="5">
        <v>500189973769</v>
      </c>
    </row>
    <row r="80" spans="2:17" ht="15.5" x14ac:dyDescent="0.35">
      <c r="C80" t="s">
        <v>219</v>
      </c>
      <c r="D80" s="5">
        <v>172992714670</v>
      </c>
      <c r="E80" s="5">
        <v>241680004077</v>
      </c>
      <c r="F80" s="5">
        <v>292003439184</v>
      </c>
      <c r="G80" s="5">
        <v>184765084408</v>
      </c>
      <c r="I80" s="5">
        <v>292003439184</v>
      </c>
      <c r="J80" s="5">
        <v>134039210332</v>
      </c>
      <c r="K80" s="5">
        <v>57525417000</v>
      </c>
      <c r="L80" s="5">
        <v>62484053675</v>
      </c>
      <c r="M80" s="5">
        <v>43018197272</v>
      </c>
      <c r="N80" s="5">
        <v>31114232293</v>
      </c>
      <c r="O80" s="5">
        <v>14779891526</v>
      </c>
      <c r="P80" s="5">
        <v>17742635026</v>
      </c>
      <c r="Q80" s="5">
        <v>35831613199</v>
      </c>
    </row>
    <row r="81" spans="3:17" ht="15.5" x14ac:dyDescent="0.35">
      <c r="C81" t="s">
        <v>218</v>
      </c>
      <c r="D81" s="5">
        <v>8062237912</v>
      </c>
      <c r="E81" s="5">
        <v>1323227235</v>
      </c>
      <c r="F81" s="5">
        <v>911590577</v>
      </c>
      <c r="G81" s="5">
        <v>112201875</v>
      </c>
      <c r="I81" s="5">
        <v>911590577</v>
      </c>
      <c r="J81" s="5">
        <v>13432956</v>
      </c>
      <c r="K81" s="5">
        <v>553405300</v>
      </c>
      <c r="L81" s="5">
        <v>1579528178</v>
      </c>
      <c r="M81" s="5">
        <v>1771986506</v>
      </c>
      <c r="N81" s="5">
        <v>4568261494</v>
      </c>
      <c r="O81" s="5">
        <v>2064059422</v>
      </c>
      <c r="P81" s="5">
        <v>1490266291</v>
      </c>
      <c r="Q81" s="5">
        <v>3118838347</v>
      </c>
    </row>
    <row r="82" spans="3:17" ht="15.5" x14ac:dyDescent="0.35">
      <c r="C82" t="s">
        <v>220</v>
      </c>
      <c r="D82" s="5">
        <v>1052584798220</v>
      </c>
      <c r="E82" s="5">
        <v>1241452975831</v>
      </c>
      <c r="F82" s="5">
        <v>1166547500172</v>
      </c>
      <c r="G82" s="5">
        <v>901751178585</v>
      </c>
      <c r="I82" s="5">
        <v>1166547500172</v>
      </c>
      <c r="J82" s="5">
        <v>1159757898199</v>
      </c>
      <c r="K82" s="5">
        <v>808176515310</v>
      </c>
      <c r="L82" s="5">
        <v>707918003514</v>
      </c>
      <c r="M82" s="5">
        <v>614070144711</v>
      </c>
      <c r="N82" s="5">
        <v>513796711089</v>
      </c>
      <c r="O82" s="5">
        <v>482918390746</v>
      </c>
      <c r="P82" s="5">
        <v>443672549309</v>
      </c>
      <c r="Q82" s="5">
        <v>500189973769</v>
      </c>
    </row>
    <row r="83" spans="3:17" ht="15.5" x14ac:dyDescent="0.35">
      <c r="C83" t="s">
        <v>110</v>
      </c>
      <c r="D83" s="5">
        <v>83107355335</v>
      </c>
      <c r="E83" s="5">
        <v>84510146304</v>
      </c>
      <c r="F83" s="5">
        <v>86387026379</v>
      </c>
      <c r="G83" s="5">
        <v>87792723977</v>
      </c>
      <c r="I83" s="5">
        <v>86387026379</v>
      </c>
      <c r="J83" s="5">
        <v>55385116161</v>
      </c>
      <c r="K83" s="5">
        <v>58282916834</v>
      </c>
      <c r="L83" s="5">
        <v>102944797880</v>
      </c>
      <c r="M83" s="5">
        <v>59729066171</v>
      </c>
      <c r="N83" s="5">
        <v>44339244393</v>
      </c>
      <c r="O83" s="5">
        <v>175534841460</v>
      </c>
      <c r="P83" s="5">
        <v>42476588552</v>
      </c>
      <c r="Q83" s="5">
        <v>87745795230</v>
      </c>
    </row>
    <row r="84" spans="3:17" ht="15.5" x14ac:dyDescent="0.35">
      <c r="C84" t="s">
        <v>221</v>
      </c>
      <c r="D84" s="5">
        <v>83107355335</v>
      </c>
      <c r="E84" s="5">
        <v>84510146304</v>
      </c>
      <c r="F84" s="5">
        <v>86387026379</v>
      </c>
      <c r="G84" s="5">
        <v>87792723977</v>
      </c>
      <c r="I84" s="5">
        <v>86387026379</v>
      </c>
      <c r="J84" s="5">
        <v>55385116161</v>
      </c>
      <c r="K84" s="5">
        <v>58282916834</v>
      </c>
      <c r="L84" s="5">
        <v>102944797880</v>
      </c>
      <c r="M84" s="5">
        <v>59729066171</v>
      </c>
      <c r="N84" s="5">
        <v>44339244393</v>
      </c>
      <c r="O84" s="5">
        <v>175534841460</v>
      </c>
      <c r="P84" s="5">
        <v>42476588552</v>
      </c>
      <c r="Q84" s="5">
        <v>87745795230</v>
      </c>
    </row>
    <row r="85" spans="3:17" ht="15.5" x14ac:dyDescent="0.35">
      <c r="C85" t="s">
        <v>222</v>
      </c>
      <c r="D85" s="5">
        <v>1822377218116</v>
      </c>
      <c r="E85" s="5">
        <v>1800479039115</v>
      </c>
      <c r="F85" s="5">
        <v>1626021482956</v>
      </c>
      <c r="G85" s="5">
        <v>1488523178245</v>
      </c>
      <c r="I85" s="5">
        <v>1626021482956</v>
      </c>
      <c r="J85" s="5">
        <v>1416740515081</v>
      </c>
      <c r="K85" s="5">
        <v>1267810064381</v>
      </c>
      <c r="L85" s="5">
        <v>1273691356964</v>
      </c>
      <c r="M85" s="5">
        <v>1005419097716</v>
      </c>
      <c r="N85" s="5">
        <v>861818731958</v>
      </c>
      <c r="O85" s="5">
        <v>804886752999</v>
      </c>
      <c r="P85" s="5">
        <v>810645851791</v>
      </c>
      <c r="Q85" s="5">
        <v>725577285563</v>
      </c>
    </row>
    <row r="86" spans="3:17" ht="15.5" x14ac:dyDescent="0.35">
      <c r="C86" t="s">
        <v>81</v>
      </c>
      <c r="D86" s="5">
        <v>-280234562427</v>
      </c>
      <c r="E86" s="5">
        <v>-314984449786</v>
      </c>
      <c r="F86" s="5">
        <v>-312631240737</v>
      </c>
      <c r="G86" s="5">
        <v>-307188921342</v>
      </c>
      <c r="I86" s="5">
        <v>-312631240737</v>
      </c>
      <c r="J86" s="5">
        <v>-294254898024</v>
      </c>
      <c r="K86" s="5">
        <v>-201310972438</v>
      </c>
      <c r="L86" s="5">
        <v>-313410809494</v>
      </c>
      <c r="M86" s="5">
        <v>-281806127562</v>
      </c>
      <c r="N86" s="5">
        <v>-160982050478</v>
      </c>
      <c r="O86" s="5">
        <v>-80471339496</v>
      </c>
      <c r="P86" s="5">
        <v>-56841162957</v>
      </c>
      <c r="Q86" s="5">
        <v>-68320337584</v>
      </c>
    </row>
    <row r="87" spans="3:17" ht="15.5" x14ac:dyDescent="0.35">
      <c r="C87" t="s">
        <v>223</v>
      </c>
      <c r="D87" s="5">
        <v>3968165267331</v>
      </c>
      <c r="E87" s="5">
        <v>4306809675552</v>
      </c>
      <c r="F87" s="5">
        <v>4102027649070</v>
      </c>
      <c r="G87" s="5">
        <v>3646696251297</v>
      </c>
      <c r="I87" s="5">
        <v>4102027649070</v>
      </c>
      <c r="J87" s="5">
        <v>3629900334132</v>
      </c>
      <c r="K87" s="5">
        <v>3325304800609</v>
      </c>
      <c r="L87" s="5">
        <v>3194327374948</v>
      </c>
      <c r="M87" s="5">
        <v>2613436417820</v>
      </c>
      <c r="N87" s="5">
        <v>2314323530275</v>
      </c>
      <c r="O87" s="5">
        <v>1999886108743</v>
      </c>
      <c r="P87" s="5">
        <v>1570545769306</v>
      </c>
      <c r="Q87" s="5">
        <v>1506661877655</v>
      </c>
    </row>
    <row r="88" spans="3:17" ht="15.5" x14ac:dyDescent="0.35">
      <c r="C88" t="s">
        <v>224</v>
      </c>
    </row>
    <row r="89" spans="3:17" ht="15.5" x14ac:dyDescent="0.35">
      <c r="C89" t="s">
        <v>111</v>
      </c>
      <c r="D89" s="5">
        <v>3915292415542</v>
      </c>
      <c r="E89" s="5">
        <v>3876048082070</v>
      </c>
      <c r="F89" s="5">
        <v>3818487556531</v>
      </c>
      <c r="G89" s="5">
        <v>3651376355915</v>
      </c>
      <c r="I89" s="5">
        <v>3818487556531</v>
      </c>
      <c r="J89" s="5">
        <v>3613353887144</v>
      </c>
      <c r="K89" s="5">
        <v>3112647063859</v>
      </c>
      <c r="L89" s="5">
        <v>3176839184209</v>
      </c>
      <c r="M89" s="5">
        <v>3194026759059</v>
      </c>
      <c r="N89" s="5">
        <v>3217662289685</v>
      </c>
      <c r="O89" s="5">
        <v>2715366689138</v>
      </c>
      <c r="P89" s="5">
        <v>2280734909765</v>
      </c>
      <c r="Q89" s="5">
        <v>1849249347370</v>
      </c>
    </row>
    <row r="90" spans="3:17" ht="15.5" x14ac:dyDescent="0.35">
      <c r="C90" t="s">
        <v>225</v>
      </c>
      <c r="D90" s="5">
        <v>656460352452</v>
      </c>
      <c r="E90" s="5">
        <v>656460352452</v>
      </c>
      <c r="F90" s="5">
        <v>656460352452</v>
      </c>
      <c r="G90" s="5">
        <v>656460352452</v>
      </c>
      <c r="I90" s="5">
        <v>656460352452</v>
      </c>
      <c r="J90" s="5">
        <v>656460352452</v>
      </c>
      <c r="K90" s="5">
        <v>656460352452</v>
      </c>
      <c r="L90" s="5">
        <v>656460352452</v>
      </c>
      <c r="M90" s="5">
        <v>656460352452</v>
      </c>
      <c r="N90" s="5">
        <v>735986807446</v>
      </c>
    </row>
    <row r="91" spans="3:17" ht="15.5" x14ac:dyDescent="0.35">
      <c r="C91" t="s">
        <v>114</v>
      </c>
      <c r="D91" s="5">
        <v>64835293129</v>
      </c>
      <c r="E91" s="5">
        <v>63359796355</v>
      </c>
      <c r="F91" s="5">
        <v>58255484319</v>
      </c>
      <c r="G91" s="5">
        <v>42699669975</v>
      </c>
      <c r="I91" s="5">
        <v>58255484319</v>
      </c>
      <c r="J91" s="5">
        <v>72975067883</v>
      </c>
      <c r="K91" s="5">
        <v>20146517327</v>
      </c>
      <c r="L91" s="5">
        <v>14599242815</v>
      </c>
      <c r="M91" s="5">
        <v>23008425600</v>
      </c>
      <c r="N91" s="5">
        <v>38855984654</v>
      </c>
      <c r="O91" s="5">
        <v>35091083539</v>
      </c>
      <c r="P91" s="5">
        <v>62471084149</v>
      </c>
      <c r="Q91" s="5">
        <v>69630769454</v>
      </c>
    </row>
    <row r="92" spans="3:17" ht="15.5" x14ac:dyDescent="0.35">
      <c r="C92" t="s">
        <v>113</v>
      </c>
      <c r="N92" s="5">
        <v>22267178830</v>
      </c>
      <c r="O92" s="5">
        <v>29728972338</v>
      </c>
      <c r="P92" s="5">
        <v>34053507426</v>
      </c>
      <c r="Q92" s="5">
        <v>28536633730</v>
      </c>
    </row>
    <row r="93" spans="3:17" ht="15.5" x14ac:dyDescent="0.35">
      <c r="C93" t="s">
        <v>228</v>
      </c>
      <c r="D93" s="5">
        <v>5415561422772</v>
      </c>
      <c r="E93" s="5">
        <v>5328358394528</v>
      </c>
      <c r="F93" s="5">
        <v>5231134475732</v>
      </c>
      <c r="G93" s="5">
        <v>4932311048603</v>
      </c>
      <c r="I93" s="5">
        <v>5231134475732</v>
      </c>
      <c r="J93" s="5">
        <v>4801826432560</v>
      </c>
      <c r="K93" s="5">
        <v>4102403102079</v>
      </c>
      <c r="L93" s="5">
        <v>4133044559342</v>
      </c>
      <c r="M93" s="5">
        <v>4153165862323</v>
      </c>
      <c r="N93" s="5">
        <v>4256646110758</v>
      </c>
      <c r="O93" s="5">
        <v>3063181563671</v>
      </c>
      <c r="P93" s="5">
        <v>2641862536377</v>
      </c>
      <c r="Q93" s="5">
        <v>2057556213973</v>
      </c>
    </row>
    <row r="94" spans="3:17" ht="15.5" x14ac:dyDescent="0.35">
      <c r="C94" t="s">
        <v>115</v>
      </c>
      <c r="D94" s="5">
        <v>9383726690103</v>
      </c>
      <c r="E94" s="5">
        <v>9635168070080</v>
      </c>
      <c r="F94" s="5">
        <v>9333162124802</v>
      </c>
      <c r="G94" s="5">
        <v>8579007299900</v>
      </c>
      <c r="I94" s="5">
        <v>9333162124802</v>
      </c>
      <c r="J94" s="5">
        <v>8431726766692</v>
      </c>
      <c r="K94" s="5">
        <v>7427707902688</v>
      </c>
      <c r="L94" s="5">
        <v>7327371934290</v>
      </c>
      <c r="M94" s="5">
        <v>6766602280143</v>
      </c>
      <c r="N94" s="5">
        <v>6570969641033</v>
      </c>
      <c r="O94" s="5">
        <v>5063067672414</v>
      </c>
      <c r="P94" s="5">
        <v>4212408305683</v>
      </c>
      <c r="Q94" s="5">
        <v>3564218091628</v>
      </c>
    </row>
    <row r="95" spans="3:17" ht="15.5" x14ac:dyDescent="0.35">
      <c r="C95" t="s">
        <v>116</v>
      </c>
    </row>
    <row r="96" spans="3:17" ht="15.5" x14ac:dyDescent="0.35">
      <c r="C96" t="s">
        <v>117</v>
      </c>
    </row>
    <row r="97" spans="3:17" ht="15.5" x14ac:dyDescent="0.35">
      <c r="C97" t="s">
        <v>229</v>
      </c>
      <c r="D97" s="5">
        <v>3119744422627</v>
      </c>
      <c r="E97" s="5">
        <v>3233201545523</v>
      </c>
      <c r="F97" s="5">
        <v>2981386517184</v>
      </c>
      <c r="G97" s="5">
        <v>2698520098375</v>
      </c>
      <c r="I97" s="5">
        <v>2981386517184</v>
      </c>
      <c r="J97" s="5">
        <v>2652170175224</v>
      </c>
      <c r="K97" s="5">
        <v>1872541607518</v>
      </c>
      <c r="L97" s="5">
        <v>1835096804319</v>
      </c>
      <c r="M97" s="5">
        <v>1771339531925</v>
      </c>
      <c r="N97" s="5">
        <v>1321529767664</v>
      </c>
      <c r="O97" s="5">
        <v>1303881731637</v>
      </c>
      <c r="P97" s="5">
        <v>1328163043500</v>
      </c>
      <c r="Q97" s="5">
        <v>1516184849187</v>
      </c>
    </row>
    <row r="98" spans="3:17" ht="15.5" x14ac:dyDescent="0.35">
      <c r="C98" t="s">
        <v>236</v>
      </c>
      <c r="D98" s="5">
        <v>151113052776</v>
      </c>
      <c r="E98" s="5">
        <v>80000000000</v>
      </c>
      <c r="F98" s="5">
        <v>7137811048</v>
      </c>
      <c r="G98" s="5">
        <v>130000000000</v>
      </c>
      <c r="I98" s="5">
        <v>7137811048</v>
      </c>
      <c r="J98" s="5">
        <v>2696210400</v>
      </c>
      <c r="L98" s="5">
        <v>13888348777</v>
      </c>
      <c r="M98" s="5">
        <v>61468520849</v>
      </c>
      <c r="N98" s="5">
        <v>977054042</v>
      </c>
      <c r="O98" s="5">
        <v>18119556791</v>
      </c>
      <c r="P98" s="5">
        <v>149644858345</v>
      </c>
      <c r="Q98" s="5">
        <v>108794196898</v>
      </c>
    </row>
    <row r="99" spans="3:17" ht="15.5" x14ac:dyDescent="0.35">
      <c r="C99" t="s">
        <v>230</v>
      </c>
    </row>
    <row r="100" spans="3:17" ht="15.5" x14ac:dyDescent="0.35">
      <c r="C100" t="s">
        <v>231</v>
      </c>
      <c r="D100" s="5">
        <v>1532963564025</v>
      </c>
      <c r="E100" s="5">
        <v>1659825942681</v>
      </c>
      <c r="F100" s="5">
        <v>1475199297152</v>
      </c>
      <c r="G100" s="5">
        <v>1333882176931</v>
      </c>
      <c r="I100" s="5">
        <v>1475199297152</v>
      </c>
      <c r="J100" s="5">
        <v>1350107193194</v>
      </c>
      <c r="K100" s="5">
        <v>980168216906</v>
      </c>
      <c r="L100" s="5">
        <v>1184519187138</v>
      </c>
      <c r="M100" s="5">
        <v>1081014968875</v>
      </c>
      <c r="N100" s="5">
        <v>902222727100</v>
      </c>
      <c r="O100" s="5">
        <v>835306133499</v>
      </c>
      <c r="P100" s="5">
        <v>812359629731</v>
      </c>
      <c r="Q100" s="5">
        <v>731703474807</v>
      </c>
    </row>
    <row r="101" spans="3:17" ht="15.5" x14ac:dyDescent="0.35">
      <c r="C101" t="s">
        <v>121</v>
      </c>
    </row>
    <row r="102" spans="3:17" ht="15.5" x14ac:dyDescent="0.35">
      <c r="C102" t="s">
        <v>232</v>
      </c>
      <c r="D102" s="5">
        <v>181054952582</v>
      </c>
      <c r="E102" s="5">
        <v>243003231312</v>
      </c>
      <c r="F102" s="5">
        <v>292915029761</v>
      </c>
      <c r="G102" s="5">
        <v>184877286283</v>
      </c>
      <c r="I102" s="5">
        <v>292915029761</v>
      </c>
      <c r="J102" s="5">
        <v>134052643288</v>
      </c>
      <c r="K102" s="5">
        <v>58078822300</v>
      </c>
      <c r="L102" s="5">
        <v>64063581853</v>
      </c>
      <c r="M102" s="5">
        <v>44790183778</v>
      </c>
      <c r="N102" s="5">
        <v>35682493787</v>
      </c>
      <c r="O102" s="5">
        <v>16843950948</v>
      </c>
      <c r="P102" s="5">
        <v>19232901317</v>
      </c>
      <c r="Q102" s="5">
        <v>38950451546</v>
      </c>
    </row>
    <row r="103" spans="3:17" ht="15.5" x14ac:dyDescent="0.35">
      <c r="C103" t="s">
        <v>233</v>
      </c>
      <c r="D103" s="5">
        <v>99558693057</v>
      </c>
      <c r="E103" s="5">
        <v>157594866988</v>
      </c>
      <c r="F103" s="5">
        <v>91526961036</v>
      </c>
      <c r="G103" s="5">
        <v>68397726758</v>
      </c>
      <c r="I103" s="5">
        <v>91526961036</v>
      </c>
      <c r="J103" s="5">
        <v>88452502491</v>
      </c>
      <c r="K103" s="5">
        <v>129972655078</v>
      </c>
      <c r="L103" s="5">
        <v>87608756432</v>
      </c>
      <c r="M103" s="5">
        <v>55574743737</v>
      </c>
      <c r="N103" s="5">
        <v>42019248374</v>
      </c>
      <c r="O103" s="5">
        <v>26891431423</v>
      </c>
      <c r="P103" s="5">
        <v>42823946169</v>
      </c>
      <c r="Q103" s="5">
        <v>102029383111</v>
      </c>
    </row>
    <row r="104" spans="3:17" ht="15.5" x14ac:dyDescent="0.35">
      <c r="C104" t="s">
        <v>120</v>
      </c>
      <c r="D104" s="5">
        <v>507531785242</v>
      </c>
      <c r="E104" s="5">
        <v>529632078353</v>
      </c>
      <c r="F104" s="5">
        <v>458301561046</v>
      </c>
      <c r="G104" s="5">
        <v>436215670805</v>
      </c>
      <c r="I104" s="5">
        <v>458301561046</v>
      </c>
      <c r="J104" s="5">
        <v>471631266666</v>
      </c>
      <c r="K104" s="5">
        <v>252648807550</v>
      </c>
      <c r="L104" s="5">
        <v>161950134155</v>
      </c>
      <c r="M104" s="5">
        <v>151663946696</v>
      </c>
      <c r="N104" s="5">
        <v>200769858723</v>
      </c>
      <c r="O104" s="5">
        <v>140463224648</v>
      </c>
      <c r="P104" s="5">
        <v>217027745450</v>
      </c>
      <c r="Q104" s="5">
        <v>194416883927</v>
      </c>
    </row>
    <row r="105" spans="3:17" ht="15.5" x14ac:dyDescent="0.35">
      <c r="C105" t="s">
        <v>285</v>
      </c>
    </row>
    <row r="106" spans="3:17" ht="15.5" x14ac:dyDescent="0.35">
      <c r="C106" t="s">
        <v>777</v>
      </c>
      <c r="Q106" s="5">
        <v>267500000000</v>
      </c>
    </row>
    <row r="107" spans="3:17" ht="15.5" x14ac:dyDescent="0.35">
      <c r="C107" t="s">
        <v>370</v>
      </c>
      <c r="D107" s="5">
        <v>1740487935133</v>
      </c>
      <c r="E107" s="5">
        <v>1663166364573</v>
      </c>
      <c r="F107" s="5">
        <v>1770107873208</v>
      </c>
      <c r="G107" s="5">
        <v>1512223781665</v>
      </c>
      <c r="I107" s="5">
        <v>1770107873208</v>
      </c>
      <c r="J107" s="5">
        <v>1583889606871</v>
      </c>
      <c r="K107" s="5">
        <v>1578864137777</v>
      </c>
      <c r="L107" s="5">
        <v>2078566053623</v>
      </c>
      <c r="M107" s="5">
        <v>1877057609337</v>
      </c>
      <c r="N107" s="5">
        <v>2172617061393</v>
      </c>
      <c r="O107" s="5">
        <v>880416666665</v>
      </c>
      <c r="P107" s="5">
        <v>301756500000</v>
      </c>
      <c r="Q107" s="5">
        <v>443657980087</v>
      </c>
    </row>
    <row r="108" spans="3:17" ht="15.5" x14ac:dyDescent="0.35">
      <c r="C108" t="s">
        <v>287</v>
      </c>
      <c r="N108" s="5">
        <v>4645829487</v>
      </c>
      <c r="O108" s="5">
        <v>4906895938</v>
      </c>
      <c r="P108" s="5">
        <v>4423097329</v>
      </c>
      <c r="Q108" s="5">
        <v>2047829717</v>
      </c>
    </row>
    <row r="109" spans="3:17" ht="15.5" x14ac:dyDescent="0.35">
      <c r="C109" t="s">
        <v>371</v>
      </c>
      <c r="N109" s="5">
        <v>19163206880</v>
      </c>
      <c r="O109" s="5">
        <v>35548130213</v>
      </c>
      <c r="P109" s="5">
        <v>28758446560</v>
      </c>
      <c r="Q109" s="5">
        <v>11683409840</v>
      </c>
    </row>
    <row r="110" spans="3:17" ht="15.5" x14ac:dyDescent="0.35">
      <c r="C110" t="s">
        <v>288</v>
      </c>
      <c r="D110" s="5">
        <v>476725639937</v>
      </c>
      <c r="E110" s="5">
        <v>416420913155</v>
      </c>
      <c r="F110" s="5">
        <v>394669396771</v>
      </c>
      <c r="G110" s="5">
        <v>361573049082</v>
      </c>
      <c r="I110" s="5">
        <v>394669396771</v>
      </c>
      <c r="J110" s="5">
        <v>393351625968</v>
      </c>
      <c r="K110" s="5">
        <v>289541771104</v>
      </c>
      <c r="L110" s="5">
        <v>169153700682</v>
      </c>
      <c r="M110" s="5">
        <v>199551584094</v>
      </c>
      <c r="N110" s="5">
        <v>38792519732</v>
      </c>
      <c r="O110" s="5">
        <v>237093759377</v>
      </c>
      <c r="P110" s="5">
        <v>29643730729</v>
      </c>
      <c r="Q110" s="5">
        <v>271047911251</v>
      </c>
    </row>
    <row r="111" spans="3:17" ht="15.5" x14ac:dyDescent="0.35">
      <c r="C111" t="s">
        <v>237</v>
      </c>
      <c r="D111" s="5">
        <v>1951674748937</v>
      </c>
      <c r="E111" s="5">
        <v>1888579069705</v>
      </c>
      <c r="F111" s="5">
        <v>1991646320385</v>
      </c>
      <c r="G111" s="5">
        <v>1736013643877</v>
      </c>
      <c r="I111" s="5">
        <v>1991646320385</v>
      </c>
      <c r="J111" s="5">
        <v>1773719796700</v>
      </c>
      <c r="K111" s="5">
        <v>1645954908951</v>
      </c>
      <c r="L111" s="5">
        <v>2140830627787</v>
      </c>
      <c r="M111" s="5">
        <v>1964604717806</v>
      </c>
      <c r="N111" s="5">
        <v>2355003084216</v>
      </c>
      <c r="O111" s="5">
        <v>993665175862</v>
      </c>
      <c r="P111" s="5">
        <v>394836785503</v>
      </c>
      <c r="Q111" s="5">
        <v>788853027488</v>
      </c>
    </row>
    <row r="112" spans="3:17" ht="15.5" x14ac:dyDescent="0.35">
      <c r="C112" t="s">
        <v>238</v>
      </c>
      <c r="D112" s="5">
        <v>1951674748937</v>
      </c>
      <c r="E112" s="5">
        <v>1888579069705</v>
      </c>
      <c r="F112" s="5">
        <v>1991646320385</v>
      </c>
      <c r="G112" s="5">
        <v>1736013643877</v>
      </c>
      <c r="I112" s="5">
        <v>1991646320385</v>
      </c>
      <c r="J112" s="5">
        <v>1773719796700</v>
      </c>
      <c r="K112" s="5">
        <v>1645954908951</v>
      </c>
      <c r="L112" s="5">
        <v>2140830627787</v>
      </c>
      <c r="M112" s="5">
        <v>1964604717806</v>
      </c>
      <c r="N112" s="5">
        <v>2355003084216</v>
      </c>
      <c r="O112" s="5">
        <v>993665175862</v>
      </c>
      <c r="P112" s="5">
        <v>394836785503</v>
      </c>
      <c r="Q112" s="5">
        <v>788853027488</v>
      </c>
    </row>
    <row r="113" spans="3:17" ht="15.5" x14ac:dyDescent="0.35">
      <c r="C113" t="s">
        <v>239</v>
      </c>
    </row>
    <row r="114" spans="3:17" ht="15.5" x14ac:dyDescent="0.35">
      <c r="C114" t="s">
        <v>290</v>
      </c>
      <c r="D114" s="5">
        <v>1740487935133</v>
      </c>
      <c r="E114" s="5">
        <v>1663166364573</v>
      </c>
      <c r="F114" s="5">
        <v>1770107873208</v>
      </c>
      <c r="G114" s="5">
        <v>1512223781665</v>
      </c>
      <c r="I114" s="5">
        <v>1770107873208</v>
      </c>
      <c r="J114" s="5">
        <v>1583889606871</v>
      </c>
      <c r="K114" s="5">
        <v>1578864137777</v>
      </c>
      <c r="L114" s="5">
        <v>2078566053623</v>
      </c>
      <c r="M114" s="5">
        <v>1877057609337</v>
      </c>
      <c r="N114" s="5">
        <v>2196426097760</v>
      </c>
      <c r="O114" s="5">
        <v>920871692816</v>
      </c>
      <c r="P114" s="5">
        <v>334938043889</v>
      </c>
      <c r="Q114" s="5">
        <v>724889219644</v>
      </c>
    </row>
    <row r="115" spans="3:17" ht="15.5" x14ac:dyDescent="0.35">
      <c r="C115" t="s">
        <v>240</v>
      </c>
      <c r="D115" s="5">
        <v>16326190562</v>
      </c>
      <c r="F115" s="5">
        <v>19473929696</v>
      </c>
      <c r="I115" s="5">
        <v>19473929696</v>
      </c>
      <c r="J115" s="5">
        <v>24296747489</v>
      </c>
      <c r="K115" s="5">
        <v>2377571484</v>
      </c>
      <c r="L115" s="5">
        <v>13968302098</v>
      </c>
      <c r="M115" s="5">
        <v>12086710909</v>
      </c>
    </row>
    <row r="116" spans="3:17" ht="15.5" x14ac:dyDescent="0.35">
      <c r="C116" t="s">
        <v>128</v>
      </c>
      <c r="D116" s="5">
        <v>5071419171564</v>
      </c>
      <c r="E116" s="5">
        <v>5121780615228</v>
      </c>
      <c r="F116" s="5">
        <v>4973032837569</v>
      </c>
      <c r="G116" s="5">
        <v>4434533742252</v>
      </c>
      <c r="I116" s="5">
        <v>4973032837569</v>
      </c>
      <c r="J116" s="5">
        <v>4425889971924</v>
      </c>
      <c r="K116" s="5">
        <v>3518496516469</v>
      </c>
      <c r="L116" s="5">
        <v>3975927432106</v>
      </c>
      <c r="M116" s="5">
        <v>3735944249731</v>
      </c>
      <c r="N116" s="5">
        <v>3676532851880</v>
      </c>
      <c r="O116" s="5">
        <v>2297546907499</v>
      </c>
      <c r="P116" s="5">
        <v>1722999829003</v>
      </c>
      <c r="Q116" s="5">
        <v>2305037876675</v>
      </c>
    </row>
    <row r="117" spans="3:17" ht="15.5" x14ac:dyDescent="0.35">
      <c r="C117" t="s">
        <v>129</v>
      </c>
    </row>
    <row r="118" spans="3:17" ht="15.5" x14ac:dyDescent="0.35">
      <c r="C118" t="s">
        <v>130</v>
      </c>
      <c r="D118" s="5">
        <v>737958029100</v>
      </c>
      <c r="E118" s="5">
        <v>737958029100</v>
      </c>
      <c r="F118" s="5">
        <v>737958029100</v>
      </c>
      <c r="G118" s="5">
        <v>737958029100</v>
      </c>
      <c r="I118" s="5">
        <v>737958029100</v>
      </c>
      <c r="J118" s="5">
        <v>737958029100</v>
      </c>
      <c r="K118" s="5">
        <v>737958029100</v>
      </c>
      <c r="L118" s="5">
        <v>737958029100</v>
      </c>
      <c r="M118" s="5">
        <v>737958029100</v>
      </c>
      <c r="N118" s="5">
        <v>737958029100</v>
      </c>
      <c r="O118" s="5">
        <v>737958029100</v>
      </c>
      <c r="P118" s="5">
        <v>737958029100</v>
      </c>
      <c r="Q118" s="5">
        <v>661673900100</v>
      </c>
    </row>
    <row r="119" spans="3:17" ht="15.5" x14ac:dyDescent="0.35">
      <c r="C119" t="s">
        <v>131</v>
      </c>
      <c r="D119" s="5">
        <v>910496571900</v>
      </c>
      <c r="E119" s="5">
        <v>910496571900</v>
      </c>
      <c r="F119" s="5">
        <v>910496571900</v>
      </c>
      <c r="G119" s="5">
        <v>910496571900</v>
      </c>
      <c r="I119" s="5">
        <v>910496571900</v>
      </c>
      <c r="J119" s="5">
        <v>910496571900</v>
      </c>
      <c r="K119" s="5">
        <v>910496571900</v>
      </c>
      <c r="L119" s="5">
        <v>795947602079</v>
      </c>
      <c r="M119" s="5">
        <v>795947602079</v>
      </c>
      <c r="N119" s="5">
        <v>909288729834</v>
      </c>
      <c r="O119" s="5">
        <v>909288729834</v>
      </c>
      <c r="P119" s="5">
        <v>909288729834</v>
      </c>
      <c r="Q119" s="5">
        <v>13239806438</v>
      </c>
    </row>
    <row r="120" spans="3:17" ht="15.5" x14ac:dyDescent="0.35">
      <c r="C120" t="s">
        <v>132</v>
      </c>
      <c r="D120" s="5">
        <v>2537530568302</v>
      </c>
      <c r="E120" s="5">
        <v>2757165451207</v>
      </c>
      <c r="F120" s="5">
        <v>2617479412034</v>
      </c>
      <c r="G120" s="5">
        <v>2408961200527</v>
      </c>
      <c r="I120" s="5">
        <v>2617479412034</v>
      </c>
      <c r="J120" s="5">
        <v>2279166116850</v>
      </c>
      <c r="K120" s="5">
        <v>1986611813166</v>
      </c>
      <c r="L120" s="5">
        <v>1628260960871</v>
      </c>
      <c r="M120" s="5">
        <v>1376546118279</v>
      </c>
      <c r="N120" s="5">
        <v>1083643431337</v>
      </c>
      <c r="O120" s="5">
        <v>1035320940159</v>
      </c>
      <c r="P120" s="5">
        <v>743914402058</v>
      </c>
      <c r="Q120" s="5">
        <v>515988349024</v>
      </c>
    </row>
    <row r="121" spans="3:17" ht="15.5" x14ac:dyDescent="0.35">
      <c r="C121" t="s">
        <v>134</v>
      </c>
      <c r="D121" s="5">
        <v>2514530568302</v>
      </c>
      <c r="E121" s="5">
        <v>2736165451207</v>
      </c>
      <c r="F121" s="5">
        <v>2596479412034</v>
      </c>
      <c r="G121" s="5">
        <v>2387961200527</v>
      </c>
      <c r="I121" s="5">
        <v>2596479412034</v>
      </c>
      <c r="J121" s="5">
        <v>2260166116850</v>
      </c>
      <c r="K121" s="5">
        <v>1970611813166</v>
      </c>
      <c r="L121" s="5">
        <v>1614260960871</v>
      </c>
      <c r="M121" s="5">
        <v>1364546118279</v>
      </c>
      <c r="N121" s="5">
        <v>1073643431337</v>
      </c>
      <c r="O121" s="5">
        <v>1030320940159</v>
      </c>
    </row>
    <row r="122" spans="3:17" ht="15.5" x14ac:dyDescent="0.35">
      <c r="C122" t="s">
        <v>133</v>
      </c>
      <c r="D122" s="5">
        <v>23000000000</v>
      </c>
      <c r="E122" s="5">
        <v>21000000000</v>
      </c>
      <c r="F122" s="5">
        <v>21000000000</v>
      </c>
      <c r="G122" s="5">
        <v>21000000000</v>
      </c>
      <c r="I122" s="5">
        <v>21000000000</v>
      </c>
      <c r="J122" s="5">
        <v>19000000000</v>
      </c>
      <c r="K122" s="5">
        <v>16000000000</v>
      </c>
      <c r="L122" s="5">
        <v>14000000000</v>
      </c>
      <c r="M122" s="5">
        <v>12000000000</v>
      </c>
      <c r="N122" s="5">
        <v>10000000000</v>
      </c>
      <c r="O122" s="5">
        <v>5000000000</v>
      </c>
    </row>
    <row r="123" spans="3:17" ht="15.5" x14ac:dyDescent="0.35">
      <c r="C123" t="s">
        <v>135</v>
      </c>
      <c r="D123" s="5">
        <v>2537530568302</v>
      </c>
      <c r="E123" s="5">
        <v>2757165451207</v>
      </c>
      <c r="F123" s="5">
        <v>2617479412034</v>
      </c>
      <c r="G123" s="5">
        <v>2408961200527</v>
      </c>
      <c r="I123" s="5">
        <v>2617479412034</v>
      </c>
      <c r="J123" s="5">
        <v>2279166116850</v>
      </c>
      <c r="K123" s="5">
        <v>1986611813166</v>
      </c>
      <c r="L123" s="5">
        <v>1628260960871</v>
      </c>
      <c r="M123" s="5">
        <v>1376546118279</v>
      </c>
      <c r="N123" s="5">
        <v>1083643431337</v>
      </c>
      <c r="O123" s="5">
        <v>1035320940159</v>
      </c>
      <c r="P123" s="5">
        <v>743914402058</v>
      </c>
      <c r="Q123" s="5">
        <v>515988349024</v>
      </c>
    </row>
    <row r="124" spans="3:17" ht="15.5" x14ac:dyDescent="0.35">
      <c r="C124" t="s">
        <v>136</v>
      </c>
      <c r="D124" s="5">
        <v>406556911664</v>
      </c>
      <c r="E124" s="5">
        <v>422751852431</v>
      </c>
      <c r="F124" s="5">
        <v>406826514936</v>
      </c>
      <c r="G124" s="5">
        <v>394246677463</v>
      </c>
      <c r="I124" s="5">
        <v>406826514936</v>
      </c>
      <c r="J124" s="5">
        <v>372470974942</v>
      </c>
      <c r="K124" s="5">
        <v>475455944491</v>
      </c>
      <c r="L124" s="5">
        <v>502688719628</v>
      </c>
      <c r="M124" s="5">
        <v>402012408516</v>
      </c>
      <c r="N124" s="5">
        <v>324528649360</v>
      </c>
      <c r="O124" s="5">
        <v>163424405318</v>
      </c>
      <c r="P124" s="5">
        <v>155088478645</v>
      </c>
      <c r="Q124" s="5">
        <v>136598496975</v>
      </c>
    </row>
    <row r="125" spans="3:17" ht="15.5" x14ac:dyDescent="0.35">
      <c r="C125" t="s">
        <v>10</v>
      </c>
      <c r="D125" s="5">
        <v>4312307518539</v>
      </c>
      <c r="E125" s="5">
        <v>4513387454852</v>
      </c>
      <c r="F125" s="5">
        <v>4360129287233</v>
      </c>
      <c r="G125" s="5">
        <v>4144473557648</v>
      </c>
      <c r="I125" s="5">
        <v>4360129287233</v>
      </c>
      <c r="J125" s="5">
        <v>4005836794768</v>
      </c>
      <c r="K125" s="5">
        <v>3909211386219</v>
      </c>
      <c r="L125" s="5">
        <v>3351444502184</v>
      </c>
      <c r="M125" s="5">
        <v>3030658030412</v>
      </c>
      <c r="N125" s="5">
        <v>2894436789153</v>
      </c>
      <c r="O125" s="5">
        <v>2765520764915</v>
      </c>
      <c r="P125" s="5">
        <v>2489408476680</v>
      </c>
      <c r="Q125" s="5">
        <v>1259180214953</v>
      </c>
    </row>
    <row r="126" spans="3:17" ht="15.5" x14ac:dyDescent="0.35">
      <c r="C126" t="s">
        <v>137</v>
      </c>
      <c r="D126" s="5">
        <v>9383726690103</v>
      </c>
      <c r="E126" s="5">
        <v>9635168070080</v>
      </c>
      <c r="F126" s="5">
        <v>9333162124802</v>
      </c>
      <c r="G126" s="5">
        <v>8579007299900</v>
      </c>
      <c r="I126" s="5">
        <v>9333162124802</v>
      </c>
      <c r="J126" s="5">
        <v>8431726766692</v>
      </c>
      <c r="K126" s="5">
        <v>7427707902688</v>
      </c>
      <c r="L126" s="5">
        <v>7327371934290</v>
      </c>
      <c r="M126" s="5">
        <v>6766602280143</v>
      </c>
      <c r="N126" s="5">
        <v>6570969641033</v>
      </c>
      <c r="O126" s="5">
        <v>5063067672414</v>
      </c>
      <c r="P126" s="5">
        <v>4212408305683</v>
      </c>
      <c r="Q126" s="5">
        <v>3564218091628</v>
      </c>
    </row>
    <row r="127" spans="3:17" ht="15.5" x14ac:dyDescent="0.35">
      <c r="C127" t="s">
        <v>138</v>
      </c>
      <c r="D127" s="5">
        <v>36897901455</v>
      </c>
      <c r="E127" s="5">
        <v>36897901455</v>
      </c>
      <c r="F127" s="5">
        <v>36897901455</v>
      </c>
      <c r="G127" s="5">
        <v>36897901455</v>
      </c>
      <c r="I127" s="5">
        <v>36897901455</v>
      </c>
      <c r="J127" s="5">
        <v>36897901455</v>
      </c>
      <c r="K127" s="5">
        <v>36897901455</v>
      </c>
      <c r="L127" s="5">
        <v>36897901455</v>
      </c>
      <c r="M127" s="5">
        <v>36897901455</v>
      </c>
      <c r="N127" s="5">
        <v>7379580291</v>
      </c>
      <c r="O127" s="5">
        <v>7379580291</v>
      </c>
      <c r="P127" s="5">
        <v>7379580291</v>
      </c>
      <c r="Q127" s="5">
        <v>6616739001</v>
      </c>
    </row>
    <row r="129" spans="2:17" ht="15.5" x14ac:dyDescent="0.35">
      <c r="B129" t="s">
        <v>139</v>
      </c>
      <c r="C129" t="s">
        <v>140</v>
      </c>
      <c r="D129" s="5">
        <v>214283379383</v>
      </c>
      <c r="E129" s="5">
        <v>101787806983</v>
      </c>
      <c r="F129" s="5">
        <v>325937927000</v>
      </c>
      <c r="G129" s="5">
        <v>451065617094</v>
      </c>
      <c r="I129" s="5">
        <v>1250594087142</v>
      </c>
      <c r="J129" s="5">
        <v>1129893958833</v>
      </c>
      <c r="K129" s="5">
        <v>863578001049</v>
      </c>
      <c r="L129" s="5">
        <v>622229731268</v>
      </c>
      <c r="M129" s="5">
        <v>709767241234</v>
      </c>
      <c r="N129" s="5">
        <v>823166102577</v>
      </c>
      <c r="O129" s="5">
        <v>474666272987</v>
      </c>
      <c r="P129" s="5">
        <v>656583909022</v>
      </c>
      <c r="Q129" s="5">
        <v>535562596631</v>
      </c>
    </row>
    <row r="130" spans="2:17" ht="15.5" x14ac:dyDescent="0.35">
      <c r="C130" t="s">
        <v>292</v>
      </c>
      <c r="D130" s="5">
        <v>3518297068597</v>
      </c>
      <c r="E130" s="5">
        <v>3799816787448</v>
      </c>
      <c r="F130" s="5">
        <v>3556658644438</v>
      </c>
      <c r="G130" s="5">
        <v>3433779271949</v>
      </c>
      <c r="I130" s="5">
        <v>13245322717610</v>
      </c>
      <c r="J130" s="5">
        <v>12053734670397</v>
      </c>
      <c r="K130" s="5">
        <v>10450924074116</v>
      </c>
      <c r="L130" s="5">
        <v>10413954957639</v>
      </c>
      <c r="M130" s="5">
        <v>8699290367936</v>
      </c>
      <c r="N130" s="5">
        <v>8388112526354</v>
      </c>
      <c r="O130" s="5">
        <v>9039744613108</v>
      </c>
      <c r="P130" s="5">
        <v>8647167421846</v>
      </c>
      <c r="Q130" s="5">
        <v>7417383364030</v>
      </c>
    </row>
    <row r="131" spans="2:17" ht="15.5" x14ac:dyDescent="0.35">
      <c r="C131" t="s">
        <v>293</v>
      </c>
      <c r="D131" s="5">
        <v>-2805114008547</v>
      </c>
      <c r="E131" s="5">
        <v>-3067040514452</v>
      </c>
      <c r="F131" s="5">
        <v>-2764493785281</v>
      </c>
      <c r="G131" s="5">
        <v>-2553910893239</v>
      </c>
      <c r="I131" s="5">
        <v>-9998598149220</v>
      </c>
      <c r="J131" s="5">
        <v>-8959945176866</v>
      </c>
      <c r="K131" s="5">
        <v>-8028920352017</v>
      </c>
      <c r="L131" s="5">
        <v>-8266858994426</v>
      </c>
      <c r="M131" s="5">
        <v>-6597107874557</v>
      </c>
      <c r="N131" s="5">
        <v>-5160545710825</v>
      </c>
      <c r="O131" s="5">
        <v>-6027824474351</v>
      </c>
      <c r="P131" s="5">
        <v>-5581152592604</v>
      </c>
      <c r="Q131" s="5">
        <v>-4501179880555</v>
      </c>
    </row>
    <row r="132" spans="2:17" ht="15.5" x14ac:dyDescent="0.35">
      <c r="C132" t="s">
        <v>393</v>
      </c>
      <c r="D132" s="5">
        <v>-389821738498</v>
      </c>
      <c r="E132" s="5">
        <v>-588636631435</v>
      </c>
      <c r="F132" s="5">
        <v>-418273306710</v>
      </c>
      <c r="G132" s="5">
        <v>-376819760720</v>
      </c>
      <c r="I132" s="5">
        <v>-1696505321954</v>
      </c>
      <c r="J132" s="5">
        <v>-1556133075150</v>
      </c>
      <c r="K132" s="5">
        <v>-1279785755731</v>
      </c>
      <c r="L132" s="5">
        <v>-1252764616398</v>
      </c>
      <c r="M132" s="5">
        <v>-1100559505006</v>
      </c>
      <c r="N132" s="5">
        <v>-1121975277204</v>
      </c>
      <c r="O132" s="5">
        <v>-1108820678522</v>
      </c>
      <c r="P132" s="5">
        <v>-1112846857119</v>
      </c>
      <c r="Q132" s="5">
        <v>-976568456594</v>
      </c>
    </row>
    <row r="133" spans="2:17" ht="15.5" x14ac:dyDescent="0.35">
      <c r="C133" t="s">
        <v>778</v>
      </c>
      <c r="F133" s="5">
        <v>10633590141</v>
      </c>
      <c r="G133" s="5">
        <v>34099150340</v>
      </c>
      <c r="I133" s="5">
        <v>44732740481</v>
      </c>
      <c r="J133" s="5">
        <v>51412738076</v>
      </c>
      <c r="K133" s="5">
        <v>30800723405</v>
      </c>
      <c r="L133" s="5">
        <v>15611207104</v>
      </c>
      <c r="M133" s="5">
        <v>20966076163</v>
      </c>
    </row>
    <row r="134" spans="2:17" ht="15.5" x14ac:dyDescent="0.35">
      <c r="C134" t="s">
        <v>779</v>
      </c>
      <c r="N134" s="5">
        <v>-937432886525</v>
      </c>
      <c r="O134" s="5">
        <v>-1212619580801</v>
      </c>
      <c r="P134" s="5">
        <v>-1038258962348</v>
      </c>
      <c r="Q134" s="5">
        <v>-1244935190592</v>
      </c>
    </row>
    <row r="135" spans="2:17" ht="15.5" x14ac:dyDescent="0.35">
      <c r="C135" t="s">
        <v>152</v>
      </c>
      <c r="D135" s="5">
        <v>12316812387</v>
      </c>
      <c r="E135" s="5">
        <v>13495997209</v>
      </c>
      <c r="G135" s="5">
        <v>-22801098078</v>
      </c>
      <c r="J135" s="5">
        <v>2349632863</v>
      </c>
      <c r="N135" s="5">
        <v>885213077</v>
      </c>
      <c r="O135" s="5">
        <v>15033906528</v>
      </c>
      <c r="P135" s="5">
        <v>6191750935</v>
      </c>
      <c r="Q135" s="5">
        <v>12033263949</v>
      </c>
    </row>
    <row r="136" spans="2:17" ht="15.5" x14ac:dyDescent="0.35">
      <c r="C136" t="s">
        <v>467</v>
      </c>
      <c r="D136" s="5">
        <v>-37780444366</v>
      </c>
      <c r="E136" s="5">
        <v>-34408007171</v>
      </c>
      <c r="F136" s="5">
        <v>-33129745662</v>
      </c>
      <c r="G136" s="5">
        <v>-37639955653</v>
      </c>
      <c r="I136" s="5">
        <v>-152795682579</v>
      </c>
      <c r="J136" s="5">
        <v>-178469141635</v>
      </c>
      <c r="K136" s="5">
        <v>-163557694007</v>
      </c>
      <c r="L136" s="5">
        <v>-134722573780</v>
      </c>
      <c r="M136" s="5">
        <v>-156283346822</v>
      </c>
      <c r="N136" s="5">
        <v>-242232869855</v>
      </c>
      <c r="O136" s="5">
        <v>-104271703697</v>
      </c>
      <c r="P136" s="5">
        <v>-51378958053</v>
      </c>
      <c r="Q136" s="5">
        <v>-106672373986</v>
      </c>
    </row>
    <row r="137" spans="2:17" ht="15.5" x14ac:dyDescent="0.35">
      <c r="C137" t="s">
        <v>298</v>
      </c>
      <c r="E137" s="5">
        <v>19963999175</v>
      </c>
      <c r="F137" s="5">
        <v>3825768064</v>
      </c>
      <c r="I137" s="5">
        <v>3825768064</v>
      </c>
      <c r="J137" s="5">
        <v>12658772135</v>
      </c>
      <c r="K137" s="5">
        <v>15815202720</v>
      </c>
      <c r="M137" s="5">
        <v>4359129387</v>
      </c>
      <c r="P137" s="5">
        <v>12595300</v>
      </c>
      <c r="Q137" s="5">
        <v>24833222534</v>
      </c>
    </row>
    <row r="138" spans="2:17" ht="15.5" x14ac:dyDescent="0.35">
      <c r="C138" t="s">
        <v>780</v>
      </c>
      <c r="M138" s="5">
        <v>-4074000000</v>
      </c>
    </row>
    <row r="139" spans="2:17" ht="15.5" x14ac:dyDescent="0.35">
      <c r="C139" t="s">
        <v>148</v>
      </c>
      <c r="D139" s="5">
        <v>-83614310190</v>
      </c>
      <c r="E139" s="5">
        <v>-41403823791</v>
      </c>
      <c r="F139" s="5">
        <v>-29283237990</v>
      </c>
      <c r="G139" s="5">
        <v>-25641097505</v>
      </c>
      <c r="I139" s="5">
        <v>-195387985260</v>
      </c>
      <c r="J139" s="5">
        <v>-295714460987</v>
      </c>
      <c r="K139" s="5">
        <v>-161698197437</v>
      </c>
      <c r="L139" s="5">
        <v>-152990248871</v>
      </c>
      <c r="M139" s="5">
        <v>-156823605867</v>
      </c>
      <c r="N139" s="5">
        <v>-103644892445</v>
      </c>
      <c r="O139" s="5">
        <v>-126575809278</v>
      </c>
      <c r="P139" s="5">
        <v>-213150488935</v>
      </c>
      <c r="Q139" s="5">
        <v>-89331352155</v>
      </c>
    </row>
    <row r="140" spans="2:17" ht="15.5" x14ac:dyDescent="0.35">
      <c r="C140" t="s">
        <v>149</v>
      </c>
      <c r="D140" s="5">
        <v>-187472222871</v>
      </c>
      <c r="E140" s="5">
        <v>-32123132816</v>
      </c>
      <c r="F140" s="5">
        <v>157570147151</v>
      </c>
      <c r="G140" s="5">
        <v>-166224949949</v>
      </c>
      <c r="I140" s="5">
        <v>-250703388108</v>
      </c>
      <c r="J140" s="5">
        <v>-799616168417</v>
      </c>
      <c r="K140" s="5">
        <v>-494614342017</v>
      </c>
      <c r="L140" s="5">
        <v>-176442463836</v>
      </c>
      <c r="M140" s="5">
        <v>-333670697865</v>
      </c>
      <c r="N140" s="5">
        <v>795198784519</v>
      </c>
      <c r="O140" s="5">
        <v>492791465514</v>
      </c>
      <c r="P140" s="5">
        <v>152003679729</v>
      </c>
      <c r="Q140" s="5">
        <v>-120978452524</v>
      </c>
    </row>
    <row r="141" spans="2:17" ht="15.5" x14ac:dyDescent="0.35">
      <c r="C141" t="s">
        <v>150</v>
      </c>
      <c r="D141" s="5">
        <v>-172555931729</v>
      </c>
      <c r="E141" s="5">
        <v>-169715341687</v>
      </c>
      <c r="F141" s="5">
        <v>-413019961503</v>
      </c>
      <c r="G141" s="5">
        <v>-163300982606</v>
      </c>
      <c r="I141" s="5">
        <v>-787910580321</v>
      </c>
      <c r="J141" s="5">
        <v>-530181427173</v>
      </c>
      <c r="K141" s="5">
        <v>-325568637600</v>
      </c>
      <c r="L141" s="5">
        <v>-276938117371</v>
      </c>
      <c r="M141" s="5">
        <v>-331109457048</v>
      </c>
      <c r="N141" s="5">
        <v>-1423903080349</v>
      </c>
      <c r="O141" s="5">
        <v>-700018521732</v>
      </c>
      <c r="P141" s="5">
        <v>-721661363376</v>
      </c>
      <c r="Q141" s="5">
        <v>-506361925263</v>
      </c>
    </row>
    <row r="142" spans="2:17" ht="15.5" x14ac:dyDescent="0.35">
      <c r="C142" t="s">
        <v>158</v>
      </c>
      <c r="D142" s="5">
        <v>-174783899991</v>
      </c>
      <c r="E142" s="5">
        <v>-166624473856</v>
      </c>
      <c r="F142" s="5">
        <v>-165727769960</v>
      </c>
      <c r="G142" s="5">
        <v>-173988811050</v>
      </c>
      <c r="I142" s="5">
        <v>-547829017483</v>
      </c>
      <c r="J142" s="5">
        <v>-446943138066</v>
      </c>
      <c r="K142" s="5">
        <v>-300984236117</v>
      </c>
      <c r="L142" s="5">
        <v>-342215707104</v>
      </c>
      <c r="M142" s="5">
        <v>-188071904604</v>
      </c>
      <c r="N142" s="5">
        <v>-415207107832</v>
      </c>
      <c r="O142" s="5">
        <v>-426894611675</v>
      </c>
      <c r="P142" s="5">
        <v>-513729145692</v>
      </c>
      <c r="Q142" s="5">
        <v>-461798923053</v>
      </c>
    </row>
    <row r="143" spans="2:17" ht="15.5" x14ac:dyDescent="0.35">
      <c r="C143" t="s">
        <v>781</v>
      </c>
      <c r="L143" s="5">
        <v>-1600861225</v>
      </c>
      <c r="M143" s="5">
        <v>-10974930658</v>
      </c>
    </row>
    <row r="144" spans="2:17" ht="15.5" x14ac:dyDescent="0.35">
      <c r="C144" t="s">
        <v>253</v>
      </c>
      <c r="N144" s="5">
        <v>-28943294970</v>
      </c>
      <c r="O144" s="5">
        <v>-282946451875</v>
      </c>
      <c r="P144" s="5">
        <v>-218601115791</v>
      </c>
      <c r="Q144" s="5">
        <v>-67365178179</v>
      </c>
    </row>
    <row r="145" spans="3:17" ht="15.5" x14ac:dyDescent="0.35">
      <c r="C145" t="s">
        <v>160</v>
      </c>
      <c r="D145" s="5">
        <v>4519457462</v>
      </c>
      <c r="E145" s="5">
        <v>1196500384</v>
      </c>
      <c r="F145" s="5">
        <v>-4004147513</v>
      </c>
      <c r="G145" s="5">
        <v>10687828444</v>
      </c>
      <c r="I145" s="5">
        <v>34367681257</v>
      </c>
      <c r="J145" s="5">
        <v>32365980939</v>
      </c>
      <c r="K145" s="5">
        <v>18337579801</v>
      </c>
      <c r="L145" s="5">
        <v>74967356350</v>
      </c>
      <c r="M145" s="5">
        <v>30498402214</v>
      </c>
      <c r="N145" s="5">
        <v>24719536801</v>
      </c>
      <c r="O145" s="5">
        <v>14168920137</v>
      </c>
      <c r="P145" s="5">
        <v>19494782181</v>
      </c>
      <c r="Q145" s="5">
        <v>12479401316</v>
      </c>
    </row>
    <row r="146" spans="3:17" ht="15.5" x14ac:dyDescent="0.35">
      <c r="C146" t="s">
        <v>537</v>
      </c>
      <c r="D146" s="5">
        <v>-4287368215</v>
      </c>
    </row>
    <row r="147" spans="3:17" ht="15.5" x14ac:dyDescent="0.35">
      <c r="C147" t="s">
        <v>782</v>
      </c>
      <c r="K147" s="5">
        <v>-29105608000</v>
      </c>
    </row>
    <row r="148" spans="3:17" ht="15.5" x14ac:dyDescent="0.35">
      <c r="C148" t="s">
        <v>492</v>
      </c>
      <c r="M148" s="5">
        <v>-162561024000</v>
      </c>
      <c r="N148" s="5">
        <v>-982082391174</v>
      </c>
      <c r="Q148" s="5">
        <v>-5434439237</v>
      </c>
    </row>
    <row r="149" spans="3:17" ht="15.5" x14ac:dyDescent="0.35">
      <c r="C149" t="s">
        <v>558</v>
      </c>
      <c r="Q149" s="5">
        <v>19748744020</v>
      </c>
    </row>
    <row r="150" spans="3:17" ht="15.5" x14ac:dyDescent="0.35">
      <c r="C150" t="s">
        <v>783</v>
      </c>
      <c r="J150" s="5">
        <v>-122392205435</v>
      </c>
    </row>
    <row r="151" spans="3:17" ht="15.5" x14ac:dyDescent="0.35">
      <c r="C151" t="s">
        <v>784</v>
      </c>
      <c r="K151" s="5">
        <v>-3091775600</v>
      </c>
    </row>
    <row r="152" spans="3:17" ht="15.5" x14ac:dyDescent="0.35">
      <c r="C152" t="s">
        <v>785</v>
      </c>
      <c r="O152" s="5">
        <v>1000</v>
      </c>
    </row>
    <row r="153" spans="3:17" ht="15.5" x14ac:dyDescent="0.35">
      <c r="C153" t="s">
        <v>786</v>
      </c>
      <c r="N153" s="5">
        <v>-16025819595</v>
      </c>
      <c r="O153" s="5">
        <v>-1571560103</v>
      </c>
    </row>
    <row r="154" spans="3:17" ht="15.5" x14ac:dyDescent="0.35">
      <c r="C154" t="s">
        <v>787</v>
      </c>
      <c r="J154" s="5">
        <v>83000000000</v>
      </c>
    </row>
    <row r="155" spans="3:17" ht="15.5" x14ac:dyDescent="0.35">
      <c r="C155" t="s">
        <v>415</v>
      </c>
      <c r="J155" s="5">
        <v>-14250000000</v>
      </c>
    </row>
    <row r="156" spans="3:17" ht="15.5" x14ac:dyDescent="0.35">
      <c r="C156" t="s">
        <v>788</v>
      </c>
      <c r="D156" s="5">
        <v>-2291489200</v>
      </c>
      <c r="F156" s="5">
        <v>-14250000000</v>
      </c>
      <c r="I156" s="5">
        <v>-45411200065</v>
      </c>
      <c r="J156" s="5">
        <v>-6615000000</v>
      </c>
      <c r="K156" s="5">
        <v>-10724597684</v>
      </c>
      <c r="L156" s="5">
        <v>-8088905392</v>
      </c>
    </row>
    <row r="157" spans="3:17" ht="15.5" x14ac:dyDescent="0.35">
      <c r="C157" t="s">
        <v>789</v>
      </c>
      <c r="F157" s="5">
        <v>-200000000000</v>
      </c>
      <c r="I157" s="5">
        <v>-200000000000</v>
      </c>
    </row>
    <row r="158" spans="3:17" ht="15.5" x14ac:dyDescent="0.35">
      <c r="C158" t="s">
        <v>254</v>
      </c>
      <c r="D158" s="5">
        <v>4287368215</v>
      </c>
      <c r="E158" s="5">
        <v>-4287368215</v>
      </c>
      <c r="F158" s="5">
        <v>-29038044030</v>
      </c>
      <c r="I158" s="5">
        <v>-29038044030</v>
      </c>
      <c r="J158" s="5">
        <v>-55347064611</v>
      </c>
      <c r="N158" s="5">
        <v>-6364003579</v>
      </c>
      <c r="O158" s="5">
        <v>-2774819216</v>
      </c>
      <c r="P158" s="5">
        <v>-8825884074</v>
      </c>
      <c r="Q158" s="5">
        <v>-3991530130</v>
      </c>
    </row>
    <row r="159" spans="3:17" ht="15.5" x14ac:dyDescent="0.35">
      <c r="C159" t="s">
        <v>161</v>
      </c>
      <c r="D159" s="5">
        <v>-187472222871</v>
      </c>
      <c r="E159" s="5">
        <v>-32123132816</v>
      </c>
      <c r="F159" s="5">
        <v>157570147151</v>
      </c>
      <c r="G159" s="5">
        <v>-166224949949</v>
      </c>
      <c r="I159" s="5">
        <v>-250703388108</v>
      </c>
      <c r="J159" s="5">
        <v>-799616168417</v>
      </c>
      <c r="K159" s="5">
        <v>-494614342017</v>
      </c>
      <c r="L159" s="5">
        <v>-176442463836</v>
      </c>
      <c r="M159" s="5">
        <v>-333670697865</v>
      </c>
      <c r="N159" s="5">
        <v>795198784519</v>
      </c>
      <c r="O159" s="5">
        <v>492791465514</v>
      </c>
      <c r="P159" s="5">
        <v>152003679729</v>
      </c>
      <c r="Q159" s="5">
        <v>-120978452524</v>
      </c>
    </row>
    <row r="160" spans="3:17" ht="15.5" x14ac:dyDescent="0.35">
      <c r="C160" t="s">
        <v>312</v>
      </c>
      <c r="D160" s="5">
        <v>956138052778</v>
      </c>
      <c r="E160" s="5">
        <v>80000000000</v>
      </c>
      <c r="F160" s="5">
        <v>1064547005060</v>
      </c>
      <c r="G160" s="5">
        <v>445000000000</v>
      </c>
      <c r="I160" s="5">
        <v>1900547005060</v>
      </c>
      <c r="J160" s="5">
        <v>1380541120856</v>
      </c>
      <c r="K160" s="5">
        <v>202020186803</v>
      </c>
      <c r="L160" s="5">
        <v>1398139639872</v>
      </c>
      <c r="M160" s="5">
        <v>1108338072839</v>
      </c>
      <c r="N160" s="5">
        <v>2975056121862</v>
      </c>
      <c r="O160" s="5">
        <v>14591846881450</v>
      </c>
      <c r="P160" s="5">
        <v>14545785236872</v>
      </c>
      <c r="Q160" s="5">
        <v>1321057428410</v>
      </c>
    </row>
    <row r="161" spans="3:17" ht="15.5" x14ac:dyDescent="0.35">
      <c r="C161" t="s">
        <v>790</v>
      </c>
      <c r="P161" s="5">
        <v>934999999859</v>
      </c>
    </row>
    <row r="162" spans="3:17" ht="15.5" x14ac:dyDescent="0.35">
      <c r="C162" t="s">
        <v>572</v>
      </c>
      <c r="P162" s="5">
        <v>44940000000</v>
      </c>
    </row>
    <row r="163" spans="3:17" ht="15.5" x14ac:dyDescent="0.35">
      <c r="C163" t="s">
        <v>791</v>
      </c>
      <c r="Q163" s="5">
        <v>150000000000</v>
      </c>
    </row>
    <row r="164" spans="3:17" ht="15.5" x14ac:dyDescent="0.35">
      <c r="C164" t="s">
        <v>792</v>
      </c>
      <c r="I164" s="5">
        <v>-3623479600</v>
      </c>
      <c r="J164" s="5">
        <v>-410000000000</v>
      </c>
    </row>
    <row r="165" spans="3:17" ht="15.5" x14ac:dyDescent="0.35">
      <c r="C165" t="s">
        <v>313</v>
      </c>
      <c r="D165" s="5">
        <v>-747326250000</v>
      </c>
      <c r="E165" s="5">
        <v>-94464061047</v>
      </c>
      <c r="F165" s="5">
        <v>-897896047208</v>
      </c>
      <c r="G165" s="5">
        <v>-600172761591</v>
      </c>
      <c r="I165" s="5">
        <v>-1713899364800</v>
      </c>
      <c r="J165" s="5">
        <v>-1381739861464</v>
      </c>
      <c r="K165" s="5">
        <v>-595222381004</v>
      </c>
      <c r="L165" s="5">
        <v>-1291738973957</v>
      </c>
      <c r="M165" s="5">
        <v>-1159853690219</v>
      </c>
      <c r="N165" s="5">
        <v>-1876656957946</v>
      </c>
      <c r="O165" s="5">
        <v>-13943626013967</v>
      </c>
      <c r="P165" s="5">
        <v>-14844530803538</v>
      </c>
      <c r="Q165" s="5">
        <v>-1328441975576</v>
      </c>
    </row>
    <row r="166" spans="3:17" ht="15.5" x14ac:dyDescent="0.35">
      <c r="C166" t="s">
        <v>793</v>
      </c>
      <c r="P166" s="5">
        <v>-320000000000</v>
      </c>
      <c r="Q166" s="5">
        <v>-15000000000</v>
      </c>
    </row>
    <row r="167" spans="3:17" ht="15.5" x14ac:dyDescent="0.35">
      <c r="C167" t="s">
        <v>276</v>
      </c>
      <c r="D167" s="5">
        <v>-382320187179</v>
      </c>
      <c r="I167" s="5">
        <v>-378197937262</v>
      </c>
      <c r="J167" s="5">
        <v>-358887729795</v>
      </c>
      <c r="K167" s="5">
        <v>-266912280210</v>
      </c>
      <c r="L167" s="5">
        <v>-221508548952</v>
      </c>
      <c r="M167" s="5">
        <v>-131923972638</v>
      </c>
      <c r="N167" s="5">
        <v>-213786027325</v>
      </c>
      <c r="O167" s="5">
        <v>-132379748022</v>
      </c>
      <c r="P167" s="5">
        <v>-183082141237</v>
      </c>
      <c r="Q167" s="5">
        <v>-227098836176</v>
      </c>
    </row>
    <row r="168" spans="3:17" ht="15.5" x14ac:dyDescent="0.35">
      <c r="C168" t="s">
        <v>167</v>
      </c>
      <c r="N168" s="5">
        <v>-22100169547</v>
      </c>
      <c r="O168" s="5">
        <v>-17695041568</v>
      </c>
      <c r="P168" s="5">
        <v>-14215990893</v>
      </c>
      <c r="Q168" s="5">
        <v>-16062429522</v>
      </c>
    </row>
    <row r="169" spans="3:17" ht="15.5" x14ac:dyDescent="0.35">
      <c r="C169" t="s">
        <v>168</v>
      </c>
      <c r="D169" s="5">
        <v>-9219591431</v>
      </c>
      <c r="E169" s="5">
        <v>-14181724855</v>
      </c>
      <c r="F169" s="5">
        <v>-9080810701</v>
      </c>
      <c r="G169" s="5">
        <v>-11052188358</v>
      </c>
      <c r="I169" s="5">
        <v>-55404578903</v>
      </c>
      <c r="J169" s="5">
        <v>-31499365022</v>
      </c>
      <c r="K169" s="5">
        <v>-41064230925</v>
      </c>
      <c r="L169" s="5">
        <v>-58425279180</v>
      </c>
      <c r="M169" s="5">
        <v>-84200365708</v>
      </c>
      <c r="N169" s="5">
        <v>-30352414384</v>
      </c>
    </row>
    <row r="170" spans="3:17" ht="15.5" x14ac:dyDescent="0.35">
      <c r="C170" t="s">
        <v>794</v>
      </c>
      <c r="J170" s="5">
        <v>2719124821</v>
      </c>
    </row>
    <row r="171" spans="3:17" ht="15.5" x14ac:dyDescent="0.35">
      <c r="C171" t="s">
        <v>795</v>
      </c>
      <c r="P171" s="5">
        <v>-7606947463</v>
      </c>
    </row>
    <row r="172" spans="3:17" ht="15.5" x14ac:dyDescent="0.35">
      <c r="C172" t="s">
        <v>314</v>
      </c>
      <c r="N172" s="5">
        <v>-6882860665</v>
      </c>
      <c r="O172" s="5">
        <v>-5354612379</v>
      </c>
      <c r="P172" s="5">
        <v>-4285673871</v>
      </c>
      <c r="Q172" s="5">
        <v>-5432639660</v>
      </c>
    </row>
    <row r="173" spans="3:17" ht="15.5" x14ac:dyDescent="0.35">
      <c r="C173" t="s">
        <v>796</v>
      </c>
      <c r="J173" s="5">
        <v>8982600000</v>
      </c>
      <c r="K173" s="5">
        <v>210873838140</v>
      </c>
    </row>
    <row r="174" spans="3:17" ht="15.5" x14ac:dyDescent="0.35">
      <c r="C174" t="s">
        <v>797</v>
      </c>
      <c r="D174" s="5">
        <v>-4744247039</v>
      </c>
      <c r="E174" s="5">
        <v>-3477346914</v>
      </c>
      <c r="I174" s="5">
        <v>-125032603</v>
      </c>
      <c r="J174" s="5">
        <v>-9732057813</v>
      </c>
      <c r="K174" s="5">
        <v>-4309474821</v>
      </c>
      <c r="L174" s="5">
        <v>-2909301619</v>
      </c>
      <c r="M174" s="5">
        <v>-66030742139</v>
      </c>
      <c r="N174" s="5">
        <v>-30078907476</v>
      </c>
    </row>
    <row r="175" spans="3:17" ht="15.5" x14ac:dyDescent="0.35">
      <c r="C175" t="s">
        <v>173</v>
      </c>
      <c r="D175" s="5">
        <v>-145744775217</v>
      </c>
      <c r="E175" s="5">
        <v>-100050667520</v>
      </c>
      <c r="F175" s="5">
        <v>70488112648</v>
      </c>
      <c r="G175" s="5">
        <v>121539684539</v>
      </c>
      <c r="I175" s="5">
        <v>211980118713</v>
      </c>
      <c r="J175" s="5">
        <v>-199903636757</v>
      </c>
      <c r="K175" s="5">
        <v>43395021432</v>
      </c>
      <c r="L175" s="5">
        <v>168849150061</v>
      </c>
      <c r="M175" s="5">
        <v>44987086321</v>
      </c>
      <c r="N175" s="5">
        <v>194461806747</v>
      </c>
      <c r="O175" s="5">
        <v>267439216769</v>
      </c>
      <c r="P175" s="5">
        <v>86926225375</v>
      </c>
      <c r="Q175" s="5">
        <v>-91777781156</v>
      </c>
    </row>
    <row r="176" spans="3:17" ht="15.5" x14ac:dyDescent="0.35">
      <c r="C176" t="s">
        <v>174</v>
      </c>
      <c r="D176" s="5">
        <v>9027784294</v>
      </c>
      <c r="E176" s="5">
        <v>2531096443</v>
      </c>
      <c r="F176" s="5">
        <v>13345912247</v>
      </c>
      <c r="I176" s="5">
        <v>13345912247</v>
      </c>
      <c r="J176" s="5">
        <v>4869542648</v>
      </c>
    </row>
    <row r="177" spans="2:17" ht="15.5" x14ac:dyDescent="0.35">
      <c r="C177" t="s">
        <v>176</v>
      </c>
      <c r="E177" s="5">
        <v>1146862028839</v>
      </c>
      <c r="I177" s="5">
        <v>921535997879</v>
      </c>
      <c r="J177" s="5">
        <v>1116570091988</v>
      </c>
      <c r="K177" s="5">
        <v>1073175070556</v>
      </c>
      <c r="L177" s="5">
        <v>904325920495</v>
      </c>
      <c r="M177" s="5">
        <v>859338834174</v>
      </c>
      <c r="N177" s="5">
        <v>664877027427</v>
      </c>
      <c r="O177" s="5">
        <v>217697179498</v>
      </c>
      <c r="P177" s="5">
        <v>130770954123</v>
      </c>
      <c r="Q177" s="5">
        <v>222945245273</v>
      </c>
    </row>
    <row r="178" spans="2:17" ht="15.5" x14ac:dyDescent="0.35">
      <c r="C178" t="s">
        <v>798</v>
      </c>
      <c r="Q178" s="5">
        <v>-396509994</v>
      </c>
    </row>
    <row r="179" spans="2:17" ht="15.5" x14ac:dyDescent="0.35">
      <c r="C179" t="s">
        <v>177</v>
      </c>
      <c r="D179" s="5">
        <v>-136716990923</v>
      </c>
      <c r="E179" s="5">
        <v>1049342457762</v>
      </c>
      <c r="F179" s="5">
        <v>83834024895</v>
      </c>
      <c r="G179" s="5">
        <v>121539684539</v>
      </c>
      <c r="I179" s="5">
        <v>1146862028839</v>
      </c>
      <c r="J179" s="5">
        <v>921535997879</v>
      </c>
      <c r="K179" s="5">
        <v>1116570091988</v>
      </c>
      <c r="L179" s="5">
        <v>1073175070556</v>
      </c>
      <c r="M179" s="5">
        <v>904325920495</v>
      </c>
      <c r="N179" s="5">
        <v>859338834174</v>
      </c>
      <c r="O179" s="5">
        <v>485136396267</v>
      </c>
      <c r="P179" s="5">
        <v>217697179498</v>
      </c>
      <c r="Q179" s="5">
        <v>130770954123</v>
      </c>
    </row>
    <row r="181" spans="2:17" ht="15.5" x14ac:dyDescent="0.35">
      <c r="B181" t="s">
        <v>178</v>
      </c>
      <c r="C181" t="s">
        <v>12</v>
      </c>
      <c r="D181" s="5">
        <v>36900000000</v>
      </c>
      <c r="E181" s="5">
        <v>36900000000</v>
      </c>
      <c r="F181" s="5">
        <v>36900000000</v>
      </c>
      <c r="G181" s="5">
        <v>36900000000</v>
      </c>
      <c r="I181" s="5">
        <v>36900000000</v>
      </c>
      <c r="J181" s="5">
        <v>36900000000</v>
      </c>
      <c r="K181" s="5">
        <v>36900000000</v>
      </c>
      <c r="L181" s="5">
        <v>36900000000</v>
      </c>
      <c r="M181" s="5">
        <v>36900000000</v>
      </c>
      <c r="N181" s="5">
        <v>7380000000</v>
      </c>
      <c r="O181" s="5">
        <v>7380000000</v>
      </c>
      <c r="P181" s="5">
        <v>7380000000</v>
      </c>
      <c r="Q181" s="5">
        <v>6620000000</v>
      </c>
    </row>
    <row r="182" spans="2:17" ht="15.5" x14ac:dyDescent="0.35">
      <c r="C182" t="s">
        <v>179</v>
      </c>
      <c r="D182" s="6">
        <v>3.54</v>
      </c>
      <c r="E182" s="6">
        <v>3.79</v>
      </c>
      <c r="F182" s="6">
        <v>5.65</v>
      </c>
      <c r="G182" s="6">
        <v>6.03</v>
      </c>
    </row>
    <row r="183" spans="2:17" ht="15.5" x14ac:dyDescent="0.35">
      <c r="C183" t="s">
        <v>180</v>
      </c>
      <c r="D183" s="6">
        <v>86.44</v>
      </c>
      <c r="E183" s="6">
        <v>89.71</v>
      </c>
      <c r="F183" s="6">
        <v>65.489999999999995</v>
      </c>
      <c r="G183" s="6">
        <v>61.69</v>
      </c>
    </row>
    <row r="184" spans="2:17" ht="15.5" x14ac:dyDescent="0.35">
      <c r="C184" t="s">
        <v>64</v>
      </c>
      <c r="D184" s="6">
        <v>3.02</v>
      </c>
      <c r="E184" s="6">
        <v>3.56</v>
      </c>
      <c r="F184" s="6">
        <v>3.71</v>
      </c>
      <c r="G184" s="6">
        <v>4.04</v>
      </c>
    </row>
    <row r="185" spans="2:17" ht="15.5" x14ac:dyDescent="0.35">
      <c r="C185" t="s">
        <v>181</v>
      </c>
      <c r="D185" s="5">
        <v>567580000000</v>
      </c>
      <c r="E185" s="5">
        <v>361210000000</v>
      </c>
      <c r="F185" s="5">
        <v>431780000000</v>
      </c>
      <c r="G185" s="5">
        <v>439830000000</v>
      </c>
    </row>
    <row r="186" spans="2:17" ht="15.5" x14ac:dyDescent="0.35">
      <c r="C186" t="s">
        <v>182</v>
      </c>
      <c r="D186" s="6">
        <v>1.3899999999999999E-2</v>
      </c>
      <c r="E186" s="6">
        <v>1.4499999999999999E-2</v>
      </c>
      <c r="F186" s="6">
        <v>2.23E-2</v>
      </c>
      <c r="G186" s="6">
        <v>2.5899999999999999E-2</v>
      </c>
    </row>
    <row r="187" spans="2:17" ht="15.5" x14ac:dyDescent="0.35">
      <c r="C187" t="s">
        <v>183</v>
      </c>
      <c r="D187" s="6">
        <v>3.3500000000000002E-2</v>
      </c>
      <c r="E187" s="6">
        <v>3.4099999999999998E-2</v>
      </c>
      <c r="F187" s="6">
        <v>5.2699999999999997E-2</v>
      </c>
      <c r="G187" s="6">
        <v>5.9299999999999999E-2</v>
      </c>
    </row>
    <row r="188" spans="2:17" ht="15.5" x14ac:dyDescent="0.35">
      <c r="C188" t="s">
        <v>184</v>
      </c>
      <c r="D188" s="6">
        <v>3.2500000000000001E-2</v>
      </c>
      <c r="E188" s="6">
        <v>3.9100000000000003E-2</v>
      </c>
      <c r="F188" s="6">
        <v>5.0999999999999997E-2</v>
      </c>
      <c r="G188" s="6">
        <v>5.7599999999999998E-2</v>
      </c>
    </row>
    <row r="189" spans="2:17" ht="15.5" x14ac:dyDescent="0.35">
      <c r="C189" t="s">
        <v>185</v>
      </c>
      <c r="D189" s="6">
        <v>5.27</v>
      </c>
      <c r="E189" s="6">
        <v>7.07</v>
      </c>
      <c r="F189" s="6">
        <v>8.99</v>
      </c>
      <c r="G189" s="6">
        <v>8.67</v>
      </c>
    </row>
    <row r="190" spans="2:17" ht="15.5" x14ac:dyDescent="0.35">
      <c r="C190" t="s">
        <v>186</v>
      </c>
      <c r="D190" s="5">
        <v>4312000000000</v>
      </c>
      <c r="E190" s="5">
        <v>4513000000000</v>
      </c>
      <c r="F190" s="5">
        <v>4360000000000</v>
      </c>
      <c r="G190" s="5">
        <v>4144000000000</v>
      </c>
    </row>
    <row r="191" spans="2:17" ht="15.5" x14ac:dyDescent="0.35">
      <c r="C191" t="s">
        <v>187</v>
      </c>
      <c r="D191" s="6">
        <v>2.89</v>
      </c>
      <c r="E191" s="6">
        <v>3.07</v>
      </c>
      <c r="F191" s="6">
        <v>3.45</v>
      </c>
      <c r="G191" s="6">
        <v>3.66</v>
      </c>
    </row>
    <row r="192" spans="2:17" ht="15.5" x14ac:dyDescent="0.35">
      <c r="C192" t="s">
        <v>188</v>
      </c>
      <c r="D192" s="6">
        <v>105.85</v>
      </c>
      <c r="E192" s="6">
        <v>110.86</v>
      </c>
      <c r="F192" s="6">
        <v>107.14</v>
      </c>
      <c r="G192" s="6">
        <v>101.64</v>
      </c>
    </row>
    <row r="193" spans="3:17" ht="15.5" x14ac:dyDescent="0.35">
      <c r="C193" t="s">
        <v>189</v>
      </c>
      <c r="D193" s="6">
        <v>3.47</v>
      </c>
      <c r="E193" s="6">
        <v>3.65</v>
      </c>
      <c r="F193" s="6">
        <v>4.1399999999999997</v>
      </c>
      <c r="G193" s="6">
        <v>4.4400000000000004</v>
      </c>
    </row>
    <row r="194" spans="3:17" ht="15.5" x14ac:dyDescent="0.35">
      <c r="C194" t="s">
        <v>190</v>
      </c>
      <c r="D194" s="6">
        <v>88.06</v>
      </c>
      <c r="E194" s="6">
        <v>93.07</v>
      </c>
      <c r="F194" s="6">
        <v>89.35</v>
      </c>
      <c r="G194" s="6">
        <v>83.85</v>
      </c>
    </row>
    <row r="195" spans="3:17" ht="15.5" x14ac:dyDescent="0.35">
      <c r="C195" t="s">
        <v>191</v>
      </c>
      <c r="D195" s="5">
        <v>628000000000</v>
      </c>
      <c r="E195" s="5">
        <v>496000000000</v>
      </c>
      <c r="F195" s="5">
        <v>402000000000</v>
      </c>
      <c r="G195" s="5">
        <v>492000000000</v>
      </c>
    </row>
    <row r="196" spans="3:17" ht="15.5" x14ac:dyDescent="0.35">
      <c r="C196" t="s">
        <v>192</v>
      </c>
      <c r="D196" s="5">
        <v>1740000000000</v>
      </c>
      <c r="E196" s="5">
        <v>1663000000000</v>
      </c>
      <c r="F196" s="5">
        <v>1770000000000</v>
      </c>
      <c r="G196" s="5">
        <v>1512000000000</v>
      </c>
    </row>
    <row r="197" spans="3:17" ht="15.5" x14ac:dyDescent="0.35">
      <c r="C197" t="s">
        <v>193</v>
      </c>
      <c r="D197" s="5">
        <v>3906000000000</v>
      </c>
      <c r="E197" s="5">
        <v>4091000000000</v>
      </c>
      <c r="F197" s="5">
        <v>3953000000000</v>
      </c>
      <c r="G197" s="5">
        <v>3750000000000</v>
      </c>
    </row>
    <row r="198" spans="3:17" ht="15.5" x14ac:dyDescent="0.35">
      <c r="C198" t="s">
        <v>24</v>
      </c>
      <c r="D198" s="5">
        <v>2368000000000</v>
      </c>
      <c r="E198" s="5">
        <v>2160000000000</v>
      </c>
      <c r="F198" s="5">
        <v>2172000000000</v>
      </c>
      <c r="G198" s="5">
        <v>2004000000000</v>
      </c>
    </row>
    <row r="199" spans="3:17" ht="15.5" x14ac:dyDescent="0.35">
      <c r="C199" t="s">
        <v>21</v>
      </c>
      <c r="D199" s="5">
        <v>1456000000000</v>
      </c>
      <c r="E199" s="5">
        <v>1110000000000</v>
      </c>
      <c r="F199" s="5">
        <v>1025000000000</v>
      </c>
      <c r="G199" s="5">
        <v>941000000000</v>
      </c>
    </row>
    <row r="200" spans="3:17" ht="15.5" x14ac:dyDescent="0.35">
      <c r="C200" t="s">
        <v>194</v>
      </c>
      <c r="D200" s="5">
        <v>848000000000</v>
      </c>
      <c r="E200" s="5">
        <v>1074000000000</v>
      </c>
      <c r="F200" s="5">
        <v>1121000000000</v>
      </c>
      <c r="G200" s="5">
        <v>948000000000</v>
      </c>
    </row>
    <row r="201" spans="3:17" ht="15.5" x14ac:dyDescent="0.35">
      <c r="C201" t="s">
        <v>195</v>
      </c>
      <c r="D201" s="5">
        <v>214000000000</v>
      </c>
      <c r="E201" s="5">
        <v>102000000000</v>
      </c>
      <c r="F201" s="5">
        <v>326000000000</v>
      </c>
      <c r="G201" s="5">
        <v>451000000000</v>
      </c>
    </row>
    <row r="202" spans="3:17" ht="15.5" x14ac:dyDescent="0.35">
      <c r="C202" t="s">
        <v>196</v>
      </c>
      <c r="D202" s="5">
        <v>-170000000000</v>
      </c>
      <c r="E202" s="5">
        <v>-171000000000</v>
      </c>
      <c r="F202" s="5">
        <v>-195000000000</v>
      </c>
      <c r="G202" s="5">
        <v>-174000000000</v>
      </c>
    </row>
    <row r="203" spans="3:17" ht="15.5" x14ac:dyDescent="0.35">
      <c r="C203" t="s">
        <v>13</v>
      </c>
      <c r="D203" s="5">
        <v>44000000000</v>
      </c>
      <c r="E203" s="5">
        <v>-69000000000</v>
      </c>
      <c r="F203" s="5">
        <v>131000000000</v>
      </c>
      <c r="G203" s="5">
        <v>277000000000</v>
      </c>
    </row>
    <row r="204" spans="3:17" ht="15.5" x14ac:dyDescent="0.35">
      <c r="C204" t="s">
        <v>16</v>
      </c>
      <c r="D204" s="6">
        <v>1.19</v>
      </c>
      <c r="E204" s="6">
        <v>-1.87</v>
      </c>
      <c r="F204" s="6">
        <v>3.56</v>
      </c>
      <c r="G204" s="6">
        <v>7.51</v>
      </c>
    </row>
    <row r="205" spans="3:17" ht="15.5" x14ac:dyDescent="0.35">
      <c r="C205" t="s">
        <v>49</v>
      </c>
      <c r="I205" s="6">
        <v>18.66</v>
      </c>
      <c r="J205" s="6">
        <v>16.920000000000002</v>
      </c>
      <c r="K205" s="6">
        <v>15.73</v>
      </c>
      <c r="L205" s="6">
        <v>11.52</v>
      </c>
      <c r="M205" s="6">
        <v>11.51</v>
      </c>
      <c r="N205" s="6">
        <v>35.15</v>
      </c>
      <c r="O205" s="6">
        <v>56.49</v>
      </c>
      <c r="P205" s="6">
        <v>54.87</v>
      </c>
      <c r="Q205" s="6">
        <v>51.61</v>
      </c>
    </row>
    <row r="206" spans="3:17" ht="15.5" x14ac:dyDescent="0.35">
      <c r="C206" t="s">
        <v>63</v>
      </c>
      <c r="I206" s="6">
        <v>19.829999999999998</v>
      </c>
      <c r="J206" s="6">
        <v>24.35</v>
      </c>
      <c r="K206" s="6">
        <v>27.34</v>
      </c>
      <c r="L206" s="6">
        <v>45.57</v>
      </c>
      <c r="M206" s="6">
        <v>45.61</v>
      </c>
      <c r="N206" s="6">
        <v>36.130000000000003</v>
      </c>
      <c r="O206" s="6">
        <v>26.73</v>
      </c>
      <c r="P206" s="6">
        <v>34.17</v>
      </c>
      <c r="Q206" s="5">
        <v>0</v>
      </c>
    </row>
    <row r="207" spans="3:17" ht="15.5" x14ac:dyDescent="0.35">
      <c r="C207" t="s">
        <v>66</v>
      </c>
      <c r="I207" s="6">
        <v>1.04</v>
      </c>
      <c r="J207" s="6">
        <v>1.24</v>
      </c>
      <c r="K207" s="6">
        <v>1.5</v>
      </c>
      <c r="L207" s="6">
        <v>1.84</v>
      </c>
      <c r="M207" s="6">
        <v>2.2000000000000002</v>
      </c>
      <c r="N207" s="6">
        <v>1.22</v>
      </c>
      <c r="O207" s="6">
        <v>1.32</v>
      </c>
      <c r="P207" s="6">
        <v>1.72</v>
      </c>
      <c r="Q207" s="5">
        <v>0</v>
      </c>
    </row>
    <row r="208" spans="3:17" ht="15.5" x14ac:dyDescent="0.35">
      <c r="C208" t="s">
        <v>197</v>
      </c>
      <c r="I208" s="5">
        <v>1525080000000</v>
      </c>
      <c r="J208" s="5">
        <v>1422710000000</v>
      </c>
      <c r="K208" s="5">
        <v>1283930000000</v>
      </c>
      <c r="L208" s="5">
        <v>1166020000000</v>
      </c>
      <c r="M208" s="5">
        <v>1135760000000</v>
      </c>
      <c r="N208" s="5">
        <v>791320000000</v>
      </c>
      <c r="O208" s="5">
        <v>908880000000</v>
      </c>
    </row>
    <row r="209" spans="3:17" ht="15.5" x14ac:dyDescent="0.35">
      <c r="C209" t="s">
        <v>198</v>
      </c>
      <c r="I209" s="6">
        <v>7.3800000000000004E-2</v>
      </c>
      <c r="J209" s="6">
        <v>7.4099999999999999E-2</v>
      </c>
      <c r="K209" s="6">
        <v>7.8100000000000003E-2</v>
      </c>
      <c r="L209" s="6">
        <v>5.7999999999999996E-2</v>
      </c>
      <c r="M209" s="6">
        <v>6.2800000000000009E-2</v>
      </c>
      <c r="N209" s="6">
        <v>3.95E-2</v>
      </c>
      <c r="O209" s="6">
        <v>8.2299999999999998E-2</v>
      </c>
      <c r="P209" s="6">
        <v>9.6099999999999991E-2</v>
      </c>
      <c r="Q209" s="6">
        <v>9.5799999999999996E-2</v>
      </c>
    </row>
    <row r="210" spans="3:17" ht="15.5" x14ac:dyDescent="0.35">
      <c r="C210" t="s">
        <v>199</v>
      </c>
      <c r="I210" s="6">
        <v>0.17420000000000002</v>
      </c>
      <c r="J210" s="6">
        <v>0.17190000000000003</v>
      </c>
      <c r="K210" s="6">
        <v>0.16899999999999998</v>
      </c>
      <c r="L210" s="6">
        <v>0.14929999999999999</v>
      </c>
      <c r="M210" s="6">
        <v>0.16159999999999999</v>
      </c>
      <c r="N210" s="6">
        <v>0.1009</v>
      </c>
      <c r="O210" s="6">
        <v>0.16020000000000001</v>
      </c>
      <c r="P210" s="6">
        <v>0.17350000000000002</v>
      </c>
      <c r="Q210" s="6">
        <v>0.30420000000000003</v>
      </c>
    </row>
    <row r="211" spans="3:17" ht="15.5" x14ac:dyDescent="0.35">
      <c r="C211" t="s">
        <v>200</v>
      </c>
      <c r="I211" s="6">
        <v>0.17710000000000001</v>
      </c>
      <c r="J211" s="6">
        <v>0.17199999999999999</v>
      </c>
      <c r="K211" s="6">
        <v>0.16620000000000001</v>
      </c>
      <c r="L211" s="6">
        <v>0.1555</v>
      </c>
      <c r="M211" s="6">
        <v>0.15279999999999999</v>
      </c>
      <c r="N211" s="6">
        <v>0.1002</v>
      </c>
      <c r="O211" s="6">
        <v>0.20250000000000001</v>
      </c>
      <c r="P211" s="6">
        <v>0.2626</v>
      </c>
      <c r="Q211" s="6">
        <v>0.58689999999999998</v>
      </c>
    </row>
    <row r="212" spans="3:17" ht="15.5" x14ac:dyDescent="0.35">
      <c r="C212" t="s">
        <v>201</v>
      </c>
      <c r="I212" s="6">
        <v>6.9</v>
      </c>
      <c r="J212" s="6">
        <v>5.32</v>
      </c>
      <c r="K212" s="6">
        <v>5.53</v>
      </c>
      <c r="L212" s="6">
        <v>5.2</v>
      </c>
      <c r="M212" s="6">
        <v>4.58</v>
      </c>
      <c r="N212" s="6">
        <v>3.34</v>
      </c>
      <c r="O212" s="6">
        <v>6.29</v>
      </c>
      <c r="P212" s="6">
        <v>9.09</v>
      </c>
      <c r="Q212" s="6">
        <v>5.36</v>
      </c>
    </row>
    <row r="213" spans="3:17" ht="15.5" x14ac:dyDescent="0.35">
      <c r="C213" t="s">
        <v>60</v>
      </c>
      <c r="I213" s="6">
        <v>3.45</v>
      </c>
      <c r="J213" s="6">
        <v>4.18</v>
      </c>
      <c r="K213" s="6">
        <v>4.62</v>
      </c>
      <c r="L213" s="6">
        <v>6.8</v>
      </c>
      <c r="M213" s="6">
        <v>7.37</v>
      </c>
      <c r="N213" s="6">
        <v>3.65</v>
      </c>
      <c r="O213" s="6">
        <v>4.28</v>
      </c>
      <c r="P213" s="6">
        <v>5.93</v>
      </c>
      <c r="Q213" s="5">
        <v>0</v>
      </c>
    </row>
    <row r="214" spans="3:17" ht="15.5" x14ac:dyDescent="0.35">
      <c r="C214" t="s">
        <v>57</v>
      </c>
      <c r="I214" s="6">
        <v>107.14</v>
      </c>
      <c r="J214" s="6">
        <v>98.47</v>
      </c>
      <c r="K214" s="6">
        <v>93.06</v>
      </c>
      <c r="L214" s="6">
        <v>77.209999999999994</v>
      </c>
      <c r="M214" s="6">
        <v>71.239999999999995</v>
      </c>
      <c r="N214" s="6">
        <v>348.25</v>
      </c>
      <c r="O214" s="6">
        <v>352.61</v>
      </c>
      <c r="P214" s="6">
        <v>316.32</v>
      </c>
      <c r="Q214" s="6">
        <v>169.66</v>
      </c>
    </row>
    <row r="215" spans="3:17" ht="15.5" x14ac:dyDescent="0.35">
      <c r="C215" t="s">
        <v>202</v>
      </c>
      <c r="I215" s="6">
        <v>4.1399999999999997</v>
      </c>
      <c r="J215" s="6">
        <v>5.1100000000000003</v>
      </c>
      <c r="K215" s="6">
        <v>5.71</v>
      </c>
      <c r="L215" s="6">
        <v>8.84</v>
      </c>
      <c r="M215" s="6">
        <v>9.82</v>
      </c>
      <c r="N215" s="6">
        <v>5.17</v>
      </c>
      <c r="O215" s="6">
        <v>4.33</v>
      </c>
      <c r="P215" s="6">
        <v>6.02</v>
      </c>
      <c r="Q215" s="5">
        <v>0</v>
      </c>
    </row>
    <row r="216" spans="3:17" ht="15.5" x14ac:dyDescent="0.35">
      <c r="C216" t="s">
        <v>203</v>
      </c>
      <c r="I216" s="6">
        <v>89.35</v>
      </c>
      <c r="J216" s="6">
        <v>80.680000000000007</v>
      </c>
      <c r="K216" s="6">
        <v>75.27</v>
      </c>
      <c r="L216" s="6">
        <v>59.42</v>
      </c>
      <c r="M216" s="6">
        <v>53.45</v>
      </c>
      <c r="N216" s="6">
        <v>245.5</v>
      </c>
      <c r="O216" s="6">
        <v>348.58</v>
      </c>
      <c r="P216" s="6">
        <v>311.70999999999998</v>
      </c>
      <c r="Q216" s="6">
        <v>165.35</v>
      </c>
    </row>
    <row r="217" spans="3:17" ht="15.5" x14ac:dyDescent="0.35">
      <c r="C217" t="s">
        <v>204</v>
      </c>
      <c r="I217" s="5">
        <v>402000000000</v>
      </c>
      <c r="J217" s="5">
        <v>396000000000</v>
      </c>
      <c r="K217" s="5">
        <v>290000000000</v>
      </c>
      <c r="L217" s="5">
        <v>183000000000</v>
      </c>
      <c r="M217" s="5">
        <v>261000000000</v>
      </c>
      <c r="N217" s="5">
        <v>40000000000</v>
      </c>
      <c r="O217" s="5">
        <v>255000000000</v>
      </c>
      <c r="P217" s="5">
        <v>179000000000</v>
      </c>
      <c r="Q217" s="5">
        <v>380000000000</v>
      </c>
    </row>
    <row r="218" spans="3:17" ht="15.5" x14ac:dyDescent="0.35">
      <c r="C218" t="s">
        <v>205</v>
      </c>
      <c r="I218" s="5">
        <v>1770000000000</v>
      </c>
      <c r="J218" s="5">
        <v>1584000000000</v>
      </c>
      <c r="K218" s="5">
        <v>1579000000000</v>
      </c>
      <c r="L218" s="5">
        <v>2079000000000</v>
      </c>
      <c r="M218" s="5">
        <v>1877000000000</v>
      </c>
      <c r="N218" s="5">
        <v>2196000000000</v>
      </c>
      <c r="O218" s="5">
        <v>921000000000</v>
      </c>
      <c r="P218" s="5">
        <v>335000000000</v>
      </c>
      <c r="Q218" s="5">
        <v>725000000000</v>
      </c>
    </row>
    <row r="219" spans="3:17" ht="15.5" x14ac:dyDescent="0.35">
      <c r="C219" t="s">
        <v>26</v>
      </c>
      <c r="I219" s="5">
        <v>2172000000000</v>
      </c>
      <c r="J219" s="5">
        <v>1980000000000</v>
      </c>
      <c r="K219" s="5">
        <v>1868000000000</v>
      </c>
      <c r="L219" s="5">
        <v>2262000000000</v>
      </c>
      <c r="M219" s="5">
        <v>2138000000000</v>
      </c>
      <c r="N219" s="5">
        <v>2236000000000</v>
      </c>
      <c r="O219" s="5">
        <v>1176000000000</v>
      </c>
      <c r="P219" s="5">
        <v>514000000000</v>
      </c>
      <c r="Q219" s="5">
        <v>1105000000000</v>
      </c>
    </row>
    <row r="220" spans="3:17" ht="15.5" x14ac:dyDescent="0.35">
      <c r="C220" t="s">
        <v>23</v>
      </c>
      <c r="I220" s="5">
        <v>1025000000000</v>
      </c>
      <c r="J220" s="5">
        <v>1058000000000</v>
      </c>
      <c r="K220" s="5">
        <v>752000000000</v>
      </c>
      <c r="L220" s="5">
        <v>1188000000000</v>
      </c>
      <c r="M220" s="5">
        <v>1234000000000</v>
      </c>
      <c r="N220" s="5">
        <v>1377000000000</v>
      </c>
      <c r="O220" s="5">
        <v>691000000000</v>
      </c>
      <c r="P220" s="5">
        <v>297000000000</v>
      </c>
      <c r="Q220" s="5">
        <v>974000000000</v>
      </c>
    </row>
    <row r="221" spans="3:17" ht="15.5" x14ac:dyDescent="0.35">
      <c r="C221" t="s">
        <v>206</v>
      </c>
      <c r="I221" s="5">
        <v>1121000000000</v>
      </c>
      <c r="J221" s="5">
        <v>978000000000</v>
      </c>
      <c r="K221" s="5">
        <v>1453000000000</v>
      </c>
      <c r="L221" s="5">
        <v>1359000000000</v>
      </c>
      <c r="M221" s="5">
        <v>842000000000</v>
      </c>
      <c r="N221" s="5">
        <v>993000000000</v>
      </c>
      <c r="O221" s="5">
        <v>696000000000</v>
      </c>
      <c r="P221" s="5">
        <v>242000000000</v>
      </c>
      <c r="Q221" s="5">
        <v>-10000000000</v>
      </c>
    </row>
    <row r="222" spans="3:17" ht="15.5" x14ac:dyDescent="0.35">
      <c r="C222" t="s">
        <v>207</v>
      </c>
      <c r="I222" s="5">
        <v>1251000000000</v>
      </c>
      <c r="J222" s="5">
        <v>1130000000000</v>
      </c>
      <c r="K222" s="5">
        <v>864000000000</v>
      </c>
      <c r="L222" s="5">
        <v>622000000000</v>
      </c>
      <c r="M222" s="5">
        <v>710000000000</v>
      </c>
      <c r="N222" s="5">
        <v>823000000000</v>
      </c>
      <c r="O222" s="5">
        <v>475000000000</v>
      </c>
      <c r="P222" s="5">
        <v>657000000000</v>
      </c>
      <c r="Q222" s="5">
        <v>536000000000</v>
      </c>
    </row>
    <row r="223" spans="3:17" ht="15.5" x14ac:dyDescent="0.35">
      <c r="C223" t="s">
        <v>208</v>
      </c>
      <c r="I223" s="5">
        <v>-577000000000</v>
      </c>
      <c r="J223" s="5">
        <v>-502000000000</v>
      </c>
      <c r="K223" s="5">
        <v>-301000000000</v>
      </c>
      <c r="L223" s="5">
        <v>-342000000000</v>
      </c>
      <c r="M223" s="5">
        <v>-188000000000</v>
      </c>
      <c r="N223" s="5">
        <v>-451000000000</v>
      </c>
      <c r="O223" s="5">
        <v>-713000000000</v>
      </c>
      <c r="P223" s="5">
        <v>-741000000000</v>
      </c>
      <c r="Q223" s="5">
        <v>-533000000000</v>
      </c>
    </row>
    <row r="224" spans="3:17" ht="15.5" x14ac:dyDescent="0.35">
      <c r="C224" t="s">
        <v>15</v>
      </c>
      <c r="I224" s="5">
        <v>674000000000</v>
      </c>
      <c r="J224" s="5">
        <v>628000000000</v>
      </c>
      <c r="K224" s="5">
        <v>563000000000</v>
      </c>
      <c r="L224" s="5">
        <v>280000000000</v>
      </c>
      <c r="M224" s="5">
        <v>522000000000</v>
      </c>
      <c r="N224" s="5">
        <v>373000000000</v>
      </c>
      <c r="O224" s="5">
        <v>-238000000000</v>
      </c>
      <c r="P224" s="5">
        <v>-85000000000</v>
      </c>
      <c r="Q224" s="5">
        <v>2000000000</v>
      </c>
    </row>
    <row r="225" spans="3:17" ht="15.5" x14ac:dyDescent="0.35">
      <c r="C225" t="s">
        <v>17</v>
      </c>
      <c r="I225" s="6">
        <v>18.260000000000002</v>
      </c>
      <c r="J225" s="6">
        <v>17.010000000000002</v>
      </c>
      <c r="K225" s="6">
        <v>15.25</v>
      </c>
      <c r="L225" s="6">
        <v>7.59</v>
      </c>
      <c r="M225" s="6">
        <v>14.14</v>
      </c>
      <c r="N225" s="6">
        <v>50.5</v>
      </c>
      <c r="O225" s="6">
        <v>-32.24</v>
      </c>
      <c r="P225" s="6">
        <v>-11.46</v>
      </c>
      <c r="Q225" s="6">
        <v>0.36</v>
      </c>
    </row>
  </sheetData>
  <pageMargins left="0.7" right="0.7" top="0.75" bottom="0.75" header="0.3" footer="0.3"/>
  <ignoredErrors>
    <ignoredError sqref="A1:Q226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2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799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800</v>
      </c>
      <c r="D2" s="2" vm="193">
        <f ca="1">IFERROR(_xlfn.STOCKHISTORY("XIDX:" &amp; $C$1, D3, , 0, 0, 1), "Libur")</f>
        <v>434</v>
      </c>
      <c r="E2" s="2" vm="194">
        <f ca="1">IFERROR(_xlfn.STOCKHISTORY("XIDX:" &amp; $C$1, E3, , 0, 0, 1), "Libur")</f>
        <v>338</v>
      </c>
      <c r="H2" s="2" vm="194">
        <f ca="1">IFERROR(INDEX(D2:G2,COUNT(D2:G2)),"")</f>
        <v>338</v>
      </c>
      <c r="I2" s="2" vm="195">
        <f t="shared" ref="I2:Q2" ca="1" si="0">IFERROR(_xlfn.STOCKHISTORY("XIDX:" &amp; $C$1, I1, , 0, 0, 1), "Libur")</f>
        <v>545</v>
      </c>
      <c r="J2" s="2" vm="196">
        <f t="shared" ca="1" si="0"/>
        <v>332</v>
      </c>
      <c r="K2" s="2" vm="79">
        <f t="shared" ca="1" si="0"/>
        <v>498</v>
      </c>
      <c r="L2" s="2" vm="197">
        <f t="shared" ca="1" si="0"/>
        <v>446</v>
      </c>
      <c r="M2" s="2" vm="198">
        <f t="shared" ca="1" si="0"/>
        <v>181</v>
      </c>
      <c r="N2" s="2" vm="199">
        <f t="shared" ca="1" si="0"/>
        <v>146</v>
      </c>
      <c r="O2" s="2" vm="177">
        <f t="shared" ca="1" si="0"/>
        <v>110</v>
      </c>
      <c r="P2" s="2" vm="200">
        <f t="shared" ca="1" si="0"/>
        <v>90.8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269237320331</v>
      </c>
      <c r="E4" s="2">
        <f>IFERROR(INDEX(E51:E500,MATCH($C$4,$C$51:$C$500,0)),"")</f>
        <v>218831882707</v>
      </c>
      <c r="H4" s="2">
        <f>IFERROR(SUM(D4:G4)*(4/MAX(1,COUNT(D4:G4))),"")</f>
        <v>976138406076</v>
      </c>
      <c r="I4" s="2">
        <f t="shared" ref="I4:Q4" si="1">IFERROR(INDEX(I51:I500,MATCH($C$4,$C$51:$C$500,0)),"")</f>
        <v>800067315250</v>
      </c>
      <c r="J4" s="2">
        <f t="shared" si="1"/>
        <v>1173982459136</v>
      </c>
      <c r="K4" s="2">
        <f t="shared" si="1"/>
        <v>893452285307</v>
      </c>
      <c r="L4" s="2">
        <f t="shared" si="1"/>
        <v>648399834168</v>
      </c>
      <c r="M4" s="2">
        <f t="shared" si="1"/>
        <v>419487164471</v>
      </c>
      <c r="N4" s="2">
        <f t="shared" si="1"/>
        <v>507783841202</v>
      </c>
      <c r="O4" s="2">
        <f t="shared" si="1"/>
        <v>682378381166</v>
      </c>
      <c r="P4" s="2">
        <f t="shared" si="1"/>
        <v>560767856390</v>
      </c>
      <c r="Q4" s="2">
        <f t="shared" si="1"/>
        <v>480261791372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55748344529</v>
      </c>
      <c r="E5" s="2">
        <f>IFERROR(INDEX(E51:E500,MATCH($C$5,$C$51:$C$500,0)),"")</f>
        <v>57192512536</v>
      </c>
      <c r="H5" s="2">
        <f>IFERROR(SUM(D5:G5)*(4/MAX(1,COUNT(D5:G5))),"")</f>
        <v>225881714130</v>
      </c>
      <c r="I5" s="2">
        <f t="shared" ref="I5:Q5" si="2">IFERROR(INDEX(I51:I500,MATCH($C$5,$C$51:$C$500,0)),"")</f>
        <v>204100173610</v>
      </c>
      <c r="J5" s="2">
        <f t="shared" si="2"/>
        <v>198226727051</v>
      </c>
      <c r="K5" s="2">
        <f t="shared" si="2"/>
        <v>302879642965</v>
      </c>
      <c r="L5" s="2">
        <f t="shared" si="2"/>
        <v>95939289094</v>
      </c>
      <c r="M5" s="2">
        <f t="shared" si="2"/>
        <v>4572080546</v>
      </c>
      <c r="N5" s="2">
        <f t="shared" si="2"/>
        <v>12344369428</v>
      </c>
      <c r="O5" s="2">
        <f t="shared" si="2"/>
        <v>135637900742</v>
      </c>
      <c r="P5" s="2">
        <f t="shared" si="2"/>
        <v>64295988958</v>
      </c>
      <c r="Q5" s="2">
        <f t="shared" si="2"/>
        <v>93058299169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611092416037</v>
      </c>
      <c r="E6" s="2">
        <f>IFERROR(INDEX(E51:E500,MATCH($C$6,$C$51:$C$500,0)),"")</f>
        <v>683468068376</v>
      </c>
      <c r="H6" s="2">
        <f>IFERROR(INDEX(D6:G6,COUNT(D6:G6)),"")</f>
        <v>683468068376</v>
      </c>
      <c r="I6" s="2">
        <f t="shared" ref="I6:Q6" si="3">IFERROR(INDEX(I51:I500,MATCH($C$6,$C$51:$C$500,0)),"")</f>
        <v>626275555840</v>
      </c>
      <c r="J6" s="2">
        <f t="shared" si="3"/>
        <v>706895375270</v>
      </c>
      <c r="K6" s="2">
        <f t="shared" si="3"/>
        <v>862680137919</v>
      </c>
      <c r="L6" s="2">
        <f t="shared" si="3"/>
        <v>599401015668</v>
      </c>
      <c r="M6" s="2">
        <f t="shared" si="3"/>
        <v>557201726574</v>
      </c>
      <c r="N6" s="2">
        <f t="shared" si="3"/>
        <v>566065646028</v>
      </c>
      <c r="O6" s="2">
        <f t="shared" si="3"/>
        <v>737375445901</v>
      </c>
      <c r="P6" s="2">
        <f t="shared" si="3"/>
        <v>639237545159</v>
      </c>
      <c r="Q6" s="2">
        <f t="shared" si="3"/>
        <v>391289446064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7.5</v>
      </c>
      <c r="E7" s="3">
        <f>IFERROR(INDEX(E51:E500,MATCH($C$7,$C$51:$C$500,0))/1000000000,"")</f>
        <v>7.5</v>
      </c>
      <c r="H7" s="3">
        <f>IFERROR(INDEX(D7:G7,COUNT(D7:G7)),"")</f>
        <v>7.5</v>
      </c>
      <c r="I7" s="3">
        <f t="shared" ref="I7:Q7" si="4">IFERROR(INDEX(I51:I500,MATCH($C$7,$C$51:$C$500,0))/1000000000,"")</f>
        <v>7.5</v>
      </c>
      <c r="J7" s="3">
        <f t="shared" si="4"/>
        <v>7.5</v>
      </c>
      <c r="K7" s="3">
        <f t="shared" si="4"/>
        <v>7.5</v>
      </c>
      <c r="L7" s="3">
        <f t="shared" si="4"/>
        <v>1.5</v>
      </c>
      <c r="M7" s="3">
        <f t="shared" si="4"/>
        <v>1.5</v>
      </c>
      <c r="N7" s="3">
        <f t="shared" si="4"/>
        <v>1.5</v>
      </c>
      <c r="O7" s="3">
        <f t="shared" si="4"/>
        <v>1.5</v>
      </c>
      <c r="P7" s="3">
        <f t="shared" si="4"/>
        <v>1.5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117000000000</v>
      </c>
      <c r="E8" s="2">
        <f>IFERROR(INDEX(E51:E500,MATCH("Free cash flow (Quarter)",$C$51:$C$500,0)),"")</f>
        <v>84000000000</v>
      </c>
      <c r="H8" s="2">
        <f>IFERROR(INDEX(D8:G8,COUNT(D8:G8)),"")</f>
        <v>84000000000</v>
      </c>
      <c r="I8" s="2">
        <f t="shared" ref="I8:Q8" si="5">IFERROR(INDEX(I51:I500,MATCH($C$8,$C$51:$C$500,0)),"")</f>
        <v>389000000000</v>
      </c>
      <c r="J8" s="2">
        <f t="shared" si="5"/>
        <v>352000000000</v>
      </c>
      <c r="K8" s="2">
        <f t="shared" si="5"/>
        <v>408000000000</v>
      </c>
      <c r="L8" s="2">
        <f t="shared" si="5"/>
        <v>284000000000</v>
      </c>
      <c r="M8" s="2">
        <f t="shared" si="5"/>
        <v>113000000000</v>
      </c>
      <c r="N8" s="2">
        <f t="shared" si="5"/>
        <v>197000000000</v>
      </c>
      <c r="O8" s="2">
        <f t="shared" si="5"/>
        <v>217000000000</v>
      </c>
      <c r="P8" s="2">
        <f t="shared" si="5"/>
        <v>-59000000000</v>
      </c>
      <c r="Q8" s="2">
        <f t="shared" si="5"/>
        <v>80000000000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15.54</v>
      </c>
      <c r="E9" s="3">
        <f>IFERROR(INDEX(E51:E500,MATCH("Free cash flow per share (Quarter)",$C$51:$C$500,0)),"")</f>
        <v>11.14</v>
      </c>
      <c r="H9" s="3">
        <f>IFERROR(INDEX(D9:G9,COUNT(D9:G9)),"")</f>
        <v>11.14</v>
      </c>
      <c r="I9" s="3">
        <f t="shared" ref="I9:Q9" si="6">IFERROR(INDEX(I51:I500,MATCH($C$9,$C$51:$C$500,0)),"")</f>
        <v>51.85</v>
      </c>
      <c r="J9" s="3">
        <f t="shared" si="6"/>
        <v>46.96</v>
      </c>
      <c r="K9" s="3">
        <f t="shared" si="6"/>
        <v>54.37</v>
      </c>
      <c r="L9" s="3">
        <f t="shared" si="6"/>
        <v>189.45</v>
      </c>
      <c r="M9" s="3">
        <f t="shared" si="6"/>
        <v>75.569999999999993</v>
      </c>
      <c r="N9" s="3">
        <f t="shared" si="6"/>
        <v>131.65</v>
      </c>
      <c r="O9" s="3">
        <f t="shared" si="6"/>
        <v>144.83000000000001</v>
      </c>
      <c r="P9" s="3">
        <f t="shared" si="6"/>
        <v>-39.049999999999997</v>
      </c>
      <c r="Q9" s="3">
        <f t="shared" si="6"/>
        <v>665087.66</v>
      </c>
    </row>
    <row r="10" spans="1:17" ht="15.5" x14ac:dyDescent="0.35">
      <c r="C10" t="s">
        <v>18</v>
      </c>
      <c r="D10" s="3">
        <f ca="1">IFERROR(IF(D9=0,"",D2/D9),"")</f>
        <v>27.927927927927929</v>
      </c>
      <c r="E10" s="3">
        <f ca="1">IFERROR(IF(E9=0,"",E2/E9),"")</f>
        <v>30.341113105924595</v>
      </c>
      <c r="I10" s="3">
        <f t="shared" ref="I10:Q10" ca="1" si="7">IFERROR(IF(I9=0,"",I2/I9),"")</f>
        <v>10.511089681774349</v>
      </c>
      <c r="J10" s="3">
        <f t="shared" ca="1" si="7"/>
        <v>7.0698466780238496</v>
      </c>
      <c r="K10" s="3">
        <f t="shared" ca="1" si="7"/>
        <v>9.1594629391208393</v>
      </c>
      <c r="L10" s="3">
        <f t="shared" ca="1" si="7"/>
        <v>2.3541831617841122</v>
      </c>
      <c r="M10" s="3">
        <f t="shared" ca="1" si="7"/>
        <v>2.3951303427285962</v>
      </c>
      <c r="N10" s="3">
        <f t="shared" ca="1" si="7"/>
        <v>1.1090011393847321</v>
      </c>
      <c r="O10" s="3">
        <f t="shared" ca="1" si="7"/>
        <v>0.75951115100462607</v>
      </c>
      <c r="P10" s="3">
        <f t="shared" ca="1" si="7"/>
        <v>-2.3252240717029449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92315722278</v>
      </c>
      <c r="E11" s="2">
        <f>IFERROR(INDEX(E51:E500,MATCH($C$11,$C$51:$C$500,0)),"")</f>
        <v>147381739694</v>
      </c>
      <c r="H11" s="2">
        <f>IFERROR(INDEX(D11:G11,COUNT(D11:G11)),"")</f>
        <v>147381739694</v>
      </c>
      <c r="I11" s="2">
        <f t="shared" ref="I11:Q11" si="8">IFERROR(INDEX(I51:I500,MATCH($C$11,$C$51:$C$500,0)),"")</f>
        <v>98514385642</v>
      </c>
      <c r="J11" s="2">
        <f t="shared" si="8"/>
        <v>315145954979</v>
      </c>
      <c r="K11" s="2">
        <f t="shared" si="8"/>
        <v>429803847217</v>
      </c>
      <c r="L11" s="2">
        <f t="shared" si="8"/>
        <v>125413976748</v>
      </c>
      <c r="M11" s="2">
        <f t="shared" si="8"/>
        <v>51438210887</v>
      </c>
      <c r="N11" s="2">
        <f t="shared" si="8"/>
        <v>103591206768</v>
      </c>
      <c r="O11" s="2">
        <f t="shared" si="8"/>
        <v>176607973455</v>
      </c>
      <c r="P11" s="2">
        <f t="shared" si="8"/>
        <v>136019495952</v>
      </c>
      <c r="Q11" s="2">
        <f t="shared" si="8"/>
        <v>40437574195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141000000000</v>
      </c>
      <c r="E12" s="2">
        <f>IFERROR(INDEX(E51:E500,MATCH("Net Debt (Quarter)",$C$51:$C$500,0)),"")</f>
        <v>98000000000</v>
      </c>
      <c r="H12" s="2">
        <f>IFERROR(INDEX(D12:G12,COUNT(D12:G12)),"")</f>
        <v>98000000000</v>
      </c>
      <c r="I12" s="2">
        <f t="shared" ref="I12:Q12" si="9">IFERROR(INDEX(I51:I500,MATCH($C$12,$C$51:$C$500,0)),"")</f>
        <v>174000000000</v>
      </c>
      <c r="J12" s="2">
        <f t="shared" si="9"/>
        <v>94000000000</v>
      </c>
      <c r="K12" s="2">
        <f t="shared" si="9"/>
        <v>436000000000</v>
      </c>
      <c r="L12" s="2">
        <f t="shared" si="9"/>
        <v>343000000000</v>
      </c>
      <c r="M12" s="2">
        <f t="shared" si="9"/>
        <v>551000000000</v>
      </c>
      <c r="N12" s="2">
        <f t="shared" si="9"/>
        <v>530000000000</v>
      </c>
      <c r="O12" s="2">
        <f t="shared" si="9"/>
        <v>447000000000</v>
      </c>
      <c r="P12" s="2">
        <f t="shared" si="9"/>
        <v>431000000000</v>
      </c>
      <c r="Q12" s="2">
        <f t="shared" si="9"/>
        <v>424000000000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233000000000</v>
      </c>
      <c r="E13" s="2">
        <f>IFERROR(INDEX(E51:E500,MATCH("Total Debt (Quarter)",$C$51:$C$500,0)),"")</f>
        <v>245000000000</v>
      </c>
      <c r="H13" s="2">
        <f>IFERROR(INDEX(D13:G13,COUNT(D13:G13)),"")</f>
        <v>245000000000</v>
      </c>
      <c r="I13" s="2">
        <f t="shared" ref="I13:Q13" si="10">IFERROR(INDEX(I51:I500,MATCH($C$13,$C$51:$C$500,0)),"")</f>
        <v>273000000000</v>
      </c>
      <c r="J13" s="2">
        <f t="shared" si="10"/>
        <v>409000000000</v>
      </c>
      <c r="K13" s="2">
        <f t="shared" si="10"/>
        <v>866000000000</v>
      </c>
      <c r="L13" s="2">
        <f t="shared" si="10"/>
        <v>468000000000</v>
      </c>
      <c r="M13" s="2">
        <f t="shared" si="10"/>
        <v>602000000000</v>
      </c>
      <c r="N13" s="2">
        <f t="shared" si="10"/>
        <v>634000000000</v>
      </c>
      <c r="O13" s="2">
        <f t="shared" si="10"/>
        <v>623000000000</v>
      </c>
      <c r="P13" s="2">
        <f t="shared" si="10"/>
        <v>567000000000</v>
      </c>
      <c r="Q13" s="2">
        <f t="shared" si="10"/>
        <v>465000000000</v>
      </c>
    </row>
    <row r="14" spans="1:17" ht="15.5" x14ac:dyDescent="0.35">
      <c r="C14" t="s">
        <v>27</v>
      </c>
      <c r="D14" s="2">
        <f>IFERROR(INDEX(D51:D500,MATCH($C$14,$C$51:$C$500,0)),"")</f>
        <v>-5715915850</v>
      </c>
      <c r="E14" s="2">
        <f>IFERROR(INDEX(E51:E500,MATCH($C$14,$C$51:$C$500,0)),"")</f>
        <v>-6416480545</v>
      </c>
      <c r="H14" s="2">
        <f>IFERROR(SUM(D14:G14)*(4/MAX(1,COUNT(D14:G14))),"")</f>
        <v>-24264792790</v>
      </c>
      <c r="I14" s="2">
        <f t="shared" ref="I14:Q14" si="11">IFERROR(INDEX(I51:I500,MATCH($C$14,$C$51:$C$500,0)),"")</f>
        <v>-32637118643</v>
      </c>
      <c r="J14" s="2">
        <f t="shared" si="11"/>
        <v>-60798522548</v>
      </c>
      <c r="K14" s="2">
        <f t="shared" si="11"/>
        <v>-43173960811</v>
      </c>
      <c r="L14" s="2">
        <f t="shared" si="11"/>
        <v>-32964635101</v>
      </c>
      <c r="M14" s="2">
        <f t="shared" si="11"/>
        <v>-39717640705</v>
      </c>
      <c r="N14" s="2">
        <f t="shared" si="11"/>
        <v>-49644007597</v>
      </c>
      <c r="O14" s="2">
        <f t="shared" si="11"/>
        <v>-60100596750</v>
      </c>
      <c r="P14" s="2">
        <f t="shared" si="11"/>
        <v>-65589195905</v>
      </c>
      <c r="Q14" s="2">
        <f t="shared" si="11"/>
        <v>-59998343042</v>
      </c>
    </row>
    <row r="15" spans="1:17" ht="15.5" x14ac:dyDescent="0.35">
      <c r="C15" t="s">
        <v>28</v>
      </c>
      <c r="D15" s="2">
        <f>IFERROR(INDEX(D51:D500,MATCH($C$15,$C$51:$C$500,0)),"")</f>
        <v>-16726690896</v>
      </c>
      <c r="E15" s="2">
        <f>IFERROR(INDEX(E51:E500,MATCH($C$15,$C$51:$C$500,0)),"")</f>
        <v>-12845231735</v>
      </c>
      <c r="H15" s="2">
        <f>IFERROR(SUM(D15:G15)*(4/MAX(1,COUNT(D15:G15))),"")</f>
        <v>-59143845262</v>
      </c>
      <c r="I15" s="2">
        <f t="shared" ref="I15:Q15" si="12">IFERROR(INDEX(I51:I500,MATCH($C$15,$C$51:$C$500,0)),"")</f>
        <v>-27339124498</v>
      </c>
      <c r="J15" s="2">
        <f t="shared" si="12"/>
        <v>-14352049192</v>
      </c>
      <c r="K15" s="2">
        <f t="shared" si="12"/>
        <v>2130583012</v>
      </c>
      <c r="L15" s="2">
        <f t="shared" si="12"/>
        <v>-16091168431</v>
      </c>
      <c r="M15" s="2">
        <f t="shared" si="12"/>
        <v>7249838585</v>
      </c>
      <c r="N15" s="2">
        <f t="shared" si="12"/>
        <v>-12863775048</v>
      </c>
      <c r="O15" s="2">
        <f t="shared" si="12"/>
        <v>-41996587904</v>
      </c>
      <c r="P15" s="2">
        <f t="shared" si="12"/>
        <v>-58140753224</v>
      </c>
      <c r="Q15" s="2">
        <f t="shared" si="12"/>
        <v>-21160615716</v>
      </c>
    </row>
    <row r="16" spans="1:17" ht="15.5" x14ac:dyDescent="0.35">
      <c r="C16" t="s">
        <v>29</v>
      </c>
      <c r="D16" s="2">
        <f>IFERROR(INDEX(D51:D500,MATCH($C$16,$C$51:$C$500,0)),"")</f>
        <v>72475035425</v>
      </c>
      <c r="E16" s="2">
        <f>IFERROR(INDEX(E51:E500,MATCH($C$16,$C$51:$C$500,0)),"")</f>
        <v>70037744271</v>
      </c>
      <c r="H16" s="2">
        <f>IFERROR(SUM(D16:G16)*(4/MAX(1,COUNT(D16:G16))),"")</f>
        <v>285025559392</v>
      </c>
      <c r="I16" s="2">
        <f t="shared" ref="I16:Q16" si="13">IFERROR(INDEX(I51:I500,MATCH($C$16,$C$51:$C$500,0)),"")</f>
        <v>231063015411</v>
      </c>
      <c r="J16" s="2">
        <f t="shared" si="13"/>
        <v>265360530811</v>
      </c>
      <c r="K16" s="2">
        <f t="shared" si="13"/>
        <v>215051744403</v>
      </c>
      <c r="L16" s="2">
        <f t="shared" si="13"/>
        <v>106339345085</v>
      </c>
      <c r="M16" s="2">
        <f t="shared" si="13"/>
        <v>-3354100719</v>
      </c>
      <c r="N16" s="2">
        <f t="shared" si="13"/>
        <v>22640225356</v>
      </c>
      <c r="O16" s="2">
        <f t="shared" si="13"/>
        <v>179429573146</v>
      </c>
      <c r="P16" s="2">
        <f t="shared" si="13"/>
        <v>121427473182</v>
      </c>
      <c r="Q16" s="2">
        <f t="shared" si="13"/>
        <v>114740245885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3255000000000</v>
      </c>
      <c r="E20" s="2">
        <f ca="1">IFERROR(E21*E2,"")</f>
        <v>2535000000000</v>
      </c>
      <c r="H20" s="2">
        <f t="shared" ref="H20:Q20" ca="1" si="14">IFERROR(H21*H2,"")</f>
        <v>2535000000000</v>
      </c>
      <c r="I20" s="2">
        <f t="shared" ca="1" si="14"/>
        <v>4087500000000</v>
      </c>
      <c r="J20" s="2">
        <f t="shared" ca="1" si="14"/>
        <v>2490000000000</v>
      </c>
      <c r="K20" s="2">
        <f t="shared" ca="1" si="14"/>
        <v>3735000000000</v>
      </c>
      <c r="L20" s="2">
        <f t="shared" ca="1" si="14"/>
        <v>669000000000</v>
      </c>
      <c r="M20" s="2">
        <f t="shared" ca="1" si="14"/>
        <v>271500000000</v>
      </c>
      <c r="N20" s="2">
        <f t="shared" ca="1" si="14"/>
        <v>219000000000</v>
      </c>
      <c r="O20" s="2">
        <f t="shared" ca="1" si="14"/>
        <v>165000000000</v>
      </c>
      <c r="P20" s="2">
        <f t="shared" ca="1" si="14"/>
        <v>136200000000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7500000000</v>
      </c>
      <c r="E21" s="2">
        <f>IFERROR(INDEX(E51:E500,MATCH($C$7,$C$51:$C$500,0)),"")</f>
        <v>7500000000</v>
      </c>
      <c r="H21" s="2">
        <f>IFERROR(INDEX(D21:G21,COUNT(D21:G21)),"")</f>
        <v>7500000000</v>
      </c>
      <c r="I21" s="2">
        <f t="shared" ref="I21:Q21" si="15">IFERROR(INDEX(I51:I500,MATCH($C$7,$C$51:$C$500,0)),"")</f>
        <v>7500000000</v>
      </c>
      <c r="J21" s="2">
        <f t="shared" si="15"/>
        <v>7500000000</v>
      </c>
      <c r="K21" s="2">
        <f t="shared" si="15"/>
        <v>7500000000</v>
      </c>
      <c r="L21" s="2">
        <f t="shared" si="15"/>
        <v>1500000000</v>
      </c>
      <c r="M21" s="2">
        <f t="shared" si="15"/>
        <v>1500000000</v>
      </c>
      <c r="N21" s="2">
        <f t="shared" si="15"/>
        <v>1500000000</v>
      </c>
      <c r="O21" s="2">
        <f t="shared" si="15"/>
        <v>1500000000</v>
      </c>
      <c r="P21" s="2">
        <f t="shared" si="15"/>
        <v>1500000000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9.1227354596435681</v>
      </c>
      <c r="E23" s="3">
        <f>IFERROR(E5/E6*100,"")</f>
        <v>8.3679860380158058</v>
      </c>
      <c r="H23" s="3">
        <f t="shared" ref="H23:Q23" si="16">IFERROR(H5/H6*100,"")</f>
        <v>33.049344158348369</v>
      </c>
      <c r="I23" s="3">
        <f t="shared" si="16"/>
        <v>32.589516181299473</v>
      </c>
      <c r="J23" s="3">
        <f t="shared" si="16"/>
        <v>28.041876349139631</v>
      </c>
      <c r="K23" s="3">
        <f t="shared" si="16"/>
        <v>35.109147603145395</v>
      </c>
      <c r="L23" s="3">
        <f t="shared" si="16"/>
        <v>16.005860281548049</v>
      </c>
      <c r="M23" s="3">
        <f t="shared" si="16"/>
        <v>0.82054314047298593</v>
      </c>
      <c r="N23" s="3">
        <f t="shared" si="16"/>
        <v>2.1807310714965018</v>
      </c>
      <c r="O23" s="3">
        <f t="shared" si="16"/>
        <v>18.394686383442547</v>
      </c>
      <c r="P23" s="3">
        <f t="shared" si="16"/>
        <v>10.0582310042517</v>
      </c>
      <c r="Q23" s="3">
        <f t="shared" si="16"/>
        <v>23.782471033931035</v>
      </c>
    </row>
    <row r="24" spans="1:17" ht="15.5" x14ac:dyDescent="0.35">
      <c r="C24" t="s">
        <v>47</v>
      </c>
      <c r="D24" s="4">
        <f>IFERROR(_xlfn.RRI(5,I23,D23),"")</f>
        <v>-0.22480772951627215</v>
      </c>
      <c r="E24" s="4">
        <f>IFERROR(_xlfn.RRI(5,J23,E23),"")</f>
        <v>-0.21483166727487679</v>
      </c>
      <c r="H24" s="4">
        <f t="shared" ref="H24:Q24" si="17">IFERROR(_xlfn.RRI(5,M23,H23),"")</f>
        <v>1.0941716947256559</v>
      </c>
      <c r="I24" s="4">
        <f t="shared" si="17"/>
        <v>0.71749373012971684</v>
      </c>
      <c r="J24" s="4">
        <f t="shared" si="17"/>
        <v>8.7985071704929974E-2</v>
      </c>
      <c r="K24" s="4">
        <f t="shared" si="17"/>
        <v>0.28404349776511939</v>
      </c>
      <c r="L24" s="4">
        <f t="shared" si="17"/>
        <v>-7.614373340417091E-2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27.21</v>
      </c>
      <c r="J25" s="3">
        <f t="shared" si="18"/>
        <v>30.01</v>
      </c>
      <c r="K25" s="3">
        <f t="shared" si="18"/>
        <v>40.03</v>
      </c>
      <c r="L25" s="3">
        <f t="shared" si="18"/>
        <v>60.17</v>
      </c>
      <c r="M25" s="3">
        <f t="shared" si="18"/>
        <v>2.6</v>
      </c>
      <c r="N25" s="3">
        <f t="shared" si="18"/>
        <v>6.52</v>
      </c>
      <c r="O25" s="3">
        <f t="shared" si="18"/>
        <v>91.62</v>
      </c>
      <c r="P25" s="3">
        <f t="shared" si="18"/>
        <v>42.19</v>
      </c>
      <c r="Q25" s="3">
        <f t="shared" si="18"/>
        <v>779830.25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0.33074912476679663</v>
      </c>
      <c r="J26" s="4">
        <f t="shared" si="19"/>
        <v>-0.20006418501468315</v>
      </c>
      <c r="K26" s="4">
        <f t="shared" si="19"/>
        <v>-1.0455765082908242E-2</v>
      </c>
      <c r="L26" s="4">
        <f t="shared" si="19"/>
        <v>-0.84952096871480487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35.898309377466667</v>
      </c>
      <c r="E27" s="3">
        <f>IFERROR(E4/E21,"")</f>
        <v>29.177584360933334</v>
      </c>
      <c r="H27" s="3">
        <f t="shared" ref="H27:Q27" si="20">IFERROR(H4/H21,"")</f>
        <v>130.1517874768</v>
      </c>
      <c r="I27" s="3">
        <f t="shared" si="20"/>
        <v>106.67564203333333</v>
      </c>
      <c r="J27" s="3">
        <f t="shared" si="20"/>
        <v>156.53099455146668</v>
      </c>
      <c r="K27" s="3">
        <f t="shared" si="20"/>
        <v>119.12697137426666</v>
      </c>
      <c r="L27" s="3">
        <f t="shared" si="20"/>
        <v>432.26655611199999</v>
      </c>
      <c r="M27" s="3">
        <f t="shared" si="20"/>
        <v>279.65810964733333</v>
      </c>
      <c r="N27" s="3">
        <f t="shared" si="20"/>
        <v>338.52256080133333</v>
      </c>
      <c r="O27" s="3">
        <f t="shared" si="20"/>
        <v>454.91892077733331</v>
      </c>
      <c r="P27" s="3">
        <f t="shared" si="20"/>
        <v>373.84523759333331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-0.19573022831585518</v>
      </c>
      <c r="E28" s="4">
        <f>IFERROR(_xlfn.RRI(5,J27,E27),"")</f>
        <v>-0.2853559244078242</v>
      </c>
      <c r="H28" s="4">
        <f t="shared" ref="H28:Q28" si="21">IFERROR(_xlfn.RRI(5,M27,H27),"")</f>
        <v>-0.141847358061713</v>
      </c>
      <c r="I28" s="4">
        <f t="shared" si="21"/>
        <v>-0.20622844906889826</v>
      </c>
      <c r="J28" s="4">
        <f t="shared" si="21"/>
        <v>-0.19214527601197251</v>
      </c>
      <c r="K28" s="4">
        <f t="shared" si="21"/>
        <v>-0.20445701668537797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-9.3302232589136974E-2</v>
      </c>
      <c r="J29" s="4">
        <f t="shared" si="22"/>
        <v>-0.25031226580064947</v>
      </c>
      <c r="K29" s="4">
        <f t="shared" si="22"/>
        <v>-0.33471829815522686</v>
      </c>
      <c r="L29" s="4">
        <f t="shared" si="22"/>
        <v>22.142307692307693</v>
      </c>
      <c r="M29" s="4">
        <f t="shared" si="22"/>
        <v>-0.60122699386503065</v>
      </c>
      <c r="N29" s="4">
        <f t="shared" si="22"/>
        <v>-0.92883649858109585</v>
      </c>
      <c r="O29" s="4">
        <f t="shared" si="22"/>
        <v>1.1716046456506284</v>
      </c>
      <c r="P29" s="4">
        <f t="shared" si="22"/>
        <v>-0.99994589848239412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0.22007034591955851</v>
      </c>
      <c r="I30" s="4">
        <f t="shared" si="23"/>
        <v>-0.31850147417124558</v>
      </c>
      <c r="J30" s="4">
        <f t="shared" si="23"/>
        <v>0.31398450531984134</v>
      </c>
      <c r="K30" s="4">
        <f t="shared" si="23"/>
        <v>-0.72441316662165989</v>
      </c>
      <c r="L30" s="4">
        <f t="shared" si="23"/>
        <v>0.54569648152565864</v>
      </c>
      <c r="M30" s="4">
        <f t="shared" si="23"/>
        <v>-0.17388634605226627</v>
      </c>
      <c r="N30" s="4">
        <f t="shared" si="23"/>
        <v>-0.25586176933927063</v>
      </c>
      <c r="O30" s="4">
        <f t="shared" si="23"/>
        <v>0.21686429311209118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81.48</v>
      </c>
      <c r="E32" s="3">
        <f>IFERROR(INDEX(E51:E500,MATCH($A$32,$C$51:$C$500,0)),"")</f>
        <v>91.13</v>
      </c>
      <c r="H32" s="3">
        <f>IFERROR(INDEX(D32:G32,COUNT(D32:G32)),"")</f>
        <v>91.13</v>
      </c>
      <c r="I32" s="3">
        <f t="shared" ref="I32:Q32" si="24">IFERROR(INDEX(I51:I500,MATCH($C$32,$C$51:$C$500,0)),"")</f>
        <v>83.5</v>
      </c>
      <c r="J32" s="3">
        <f t="shared" si="24"/>
        <v>94.25</v>
      </c>
      <c r="K32" s="3">
        <f t="shared" si="24"/>
        <v>114.63</v>
      </c>
      <c r="L32" s="3">
        <f t="shared" si="24"/>
        <v>399.6</v>
      </c>
      <c r="M32" s="3">
        <f t="shared" si="24"/>
        <v>371.47</v>
      </c>
      <c r="N32" s="3">
        <f t="shared" si="24"/>
        <v>377.38</v>
      </c>
      <c r="O32" s="3">
        <f t="shared" si="24"/>
        <v>491.58</v>
      </c>
      <c r="P32" s="3">
        <f t="shared" si="24"/>
        <v>426.16</v>
      </c>
      <c r="Q32" s="3">
        <f t="shared" si="24"/>
        <v>3260745.38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4.1500000000000004</v>
      </c>
      <c r="E33" s="3">
        <f>IFERROR(INDEX(E51:E500,MATCH($A$33,$C$51:$C$500,0)),"")</f>
        <v>4.83</v>
      </c>
      <c r="H33" s="3">
        <f>IFERROR(INDEX(D33:G33,COUNT(D33:G33)),"")</f>
        <v>4.83</v>
      </c>
      <c r="I33" s="3">
        <f t="shared" ref="I33:Q33" si="25">IFERROR(INDEX(I51:I500,MATCH($C$33,$C$51:$C$500,0)),"")</f>
        <v>6.53</v>
      </c>
      <c r="J33" s="3">
        <f t="shared" si="25"/>
        <v>3.52</v>
      </c>
      <c r="K33" s="3">
        <f t="shared" si="25"/>
        <v>4.34</v>
      </c>
      <c r="L33" s="3">
        <f t="shared" si="25"/>
        <v>5.58</v>
      </c>
      <c r="M33" s="3">
        <f t="shared" si="25"/>
        <v>2.44</v>
      </c>
      <c r="N33" s="3">
        <f t="shared" si="25"/>
        <v>1.93</v>
      </c>
      <c r="O33" s="3">
        <f t="shared" si="25"/>
        <v>1.1200000000000001</v>
      </c>
      <c r="P33" s="3">
        <f t="shared" si="25"/>
        <v>1.07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45.49</v>
      </c>
      <c r="E34" s="3">
        <f>IFERROR(INDEX(E51:E500,MATCH($A$34,$C$51:$C$500,0)),"")</f>
        <v>57.67</v>
      </c>
      <c r="H34" s="3">
        <f>IFERROR(INDEX(D34:G34,COUNT(D34:G34)),"")</f>
        <v>57.67</v>
      </c>
      <c r="I34" s="3">
        <f t="shared" ref="I34:Q34" si="26">IFERROR(INDEX(I51:I500,MATCH($C$34,$C$51:$C$500,0)),"")</f>
        <v>20.03</v>
      </c>
      <c r="J34" s="3">
        <f t="shared" si="26"/>
        <v>11.06</v>
      </c>
      <c r="K34" s="3">
        <f t="shared" si="26"/>
        <v>12.44</v>
      </c>
      <c r="L34" s="3">
        <f t="shared" si="26"/>
        <v>37.06</v>
      </c>
      <c r="M34" s="3">
        <f t="shared" si="26"/>
        <v>348.08</v>
      </c>
      <c r="N34" s="3">
        <f t="shared" si="26"/>
        <v>111.96</v>
      </c>
      <c r="O34" s="3">
        <f t="shared" si="26"/>
        <v>6</v>
      </c>
      <c r="P34" s="3">
        <f t="shared" si="26"/>
        <v>10.76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9.42</v>
      </c>
      <c r="E35" s="3">
        <f>IFERROR(INDEX(E51:E500,MATCH($A$35,$C$51:$C$500,0)),"")</f>
        <v>15.08</v>
      </c>
      <c r="H35" s="3">
        <f>IFERROR(INDEX(D35:G35,COUNT(D35:G35)),"")</f>
        <v>15.08</v>
      </c>
      <c r="I35" s="3">
        <f t="shared" ref="I35:Q35" si="27">IFERROR(INDEX(I51:I500,MATCH($C$35,$C$51:$C$500,0)),"")</f>
        <v>5.1100000000000003</v>
      </c>
      <c r="J35" s="3">
        <f t="shared" si="27"/>
        <v>2.12</v>
      </c>
      <c r="K35" s="3">
        <f t="shared" si="27"/>
        <v>4.18</v>
      </c>
      <c r="L35" s="3">
        <f t="shared" si="27"/>
        <v>5.16</v>
      </c>
      <c r="M35" s="3">
        <f t="shared" si="27"/>
        <v>3.24</v>
      </c>
      <c r="N35" s="3">
        <f t="shared" si="27"/>
        <v>2.16</v>
      </c>
      <c r="O35" s="3">
        <f t="shared" si="27"/>
        <v>1.21</v>
      </c>
      <c r="P35" s="3">
        <f t="shared" si="27"/>
        <v>1.21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269237320331</v>
      </c>
      <c r="E51" s="5">
        <v>218831882707</v>
      </c>
      <c r="F51" s="5">
        <v>177725538445</v>
      </c>
      <c r="G51" s="5">
        <v>208009784735</v>
      </c>
      <c r="I51" s="5">
        <v>800067315250</v>
      </c>
      <c r="J51" s="5">
        <v>1173982459136</v>
      </c>
      <c r="K51" s="5">
        <v>893452285307</v>
      </c>
      <c r="L51" s="5">
        <v>648399834168</v>
      </c>
      <c r="M51" s="5">
        <v>419487164471</v>
      </c>
      <c r="N51" s="5">
        <v>507783841202</v>
      </c>
      <c r="O51" s="5">
        <v>682378381166</v>
      </c>
      <c r="P51" s="5">
        <v>560767856390</v>
      </c>
      <c r="Q51" s="5">
        <v>480261791372</v>
      </c>
    </row>
    <row r="52" spans="2:17" ht="15.5" x14ac:dyDescent="0.35">
      <c r="C52" t="s">
        <v>211</v>
      </c>
      <c r="D52" s="5">
        <v>-161431336718</v>
      </c>
      <c r="E52" s="5">
        <v>-135443024546</v>
      </c>
      <c r="F52" s="5">
        <v>-185379116361</v>
      </c>
      <c r="G52" s="5">
        <v>-118011407767</v>
      </c>
      <c r="I52" s="5">
        <v>-520048877496</v>
      </c>
      <c r="J52" s="5">
        <v>-845583880944</v>
      </c>
      <c r="K52" s="5">
        <v>-591413083941</v>
      </c>
      <c r="L52" s="5">
        <v>-473249538222</v>
      </c>
      <c r="M52" s="5">
        <v>-389428926172</v>
      </c>
      <c r="N52" s="5">
        <v>-379369012610</v>
      </c>
      <c r="O52" s="5">
        <v>-418406753930</v>
      </c>
      <c r="P52" s="5">
        <v>-363619058449</v>
      </c>
      <c r="Q52" s="5">
        <v>-307396954911</v>
      </c>
    </row>
    <row r="53" spans="2:17" ht="15.5" x14ac:dyDescent="0.35">
      <c r="C53" t="s">
        <v>212</v>
      </c>
      <c r="D53" s="5">
        <v>107805983613</v>
      </c>
      <c r="E53" s="5">
        <v>83388858161</v>
      </c>
      <c r="F53" s="5">
        <v>-7653577916</v>
      </c>
      <c r="G53" s="5">
        <v>89998376968</v>
      </c>
      <c r="I53" s="5">
        <v>280018437754</v>
      </c>
      <c r="J53" s="5">
        <v>328398578192</v>
      </c>
      <c r="K53" s="5">
        <v>302039201366</v>
      </c>
      <c r="L53" s="5">
        <v>175150295946</v>
      </c>
      <c r="M53" s="5">
        <v>30058238299</v>
      </c>
      <c r="N53" s="5">
        <v>128414828592</v>
      </c>
      <c r="O53" s="5">
        <v>263971627236</v>
      </c>
      <c r="P53" s="5">
        <v>197148797941</v>
      </c>
      <c r="Q53" s="5">
        <v>172864836461</v>
      </c>
    </row>
    <row r="54" spans="2:17" ht="15.5" x14ac:dyDescent="0.35">
      <c r="C54" t="s">
        <v>82</v>
      </c>
      <c r="D54" s="5">
        <v>-29615032338</v>
      </c>
      <c r="E54" s="5">
        <v>-6934633345</v>
      </c>
      <c r="F54" s="5">
        <v>41153285435</v>
      </c>
      <c r="G54" s="5">
        <v>-31126367476</v>
      </c>
      <c r="I54" s="5">
        <v>-16318303700</v>
      </c>
      <c r="J54" s="5">
        <v>-2239524833</v>
      </c>
      <c r="K54" s="5">
        <v>-43813496152</v>
      </c>
      <c r="L54" s="5">
        <v>-35846315760</v>
      </c>
      <c r="M54" s="5">
        <v>6305301687</v>
      </c>
      <c r="N54" s="5">
        <v>-56130595639</v>
      </c>
      <c r="O54" s="5">
        <v>-24441457340</v>
      </c>
      <c r="P54" s="5">
        <v>-8896045678</v>
      </c>
      <c r="Q54" s="5">
        <v>4883446563</v>
      </c>
    </row>
    <row r="55" spans="2:17" ht="15.5" x14ac:dyDescent="0.35">
      <c r="C55" t="s">
        <v>87</v>
      </c>
      <c r="D55" s="5">
        <v>-21122765189</v>
      </c>
      <c r="E55" s="5">
        <v>-21995142130</v>
      </c>
      <c r="F55" s="5">
        <v>-24056032809</v>
      </c>
      <c r="G55" s="5">
        <v>-16874558292</v>
      </c>
      <c r="I55" s="5">
        <v>-73840546436</v>
      </c>
      <c r="J55" s="5">
        <v>-134907031496</v>
      </c>
      <c r="K55" s="5">
        <v>-109153081238</v>
      </c>
      <c r="L55" s="5">
        <v>-37859851733</v>
      </c>
      <c r="M55" s="5">
        <v>-39095569952</v>
      </c>
      <c r="N55" s="5">
        <v>-39427327638</v>
      </c>
      <c r="O55" s="5">
        <v>-58788313357</v>
      </c>
      <c r="P55" s="5">
        <v>-27765944133</v>
      </c>
      <c r="Q55" s="5">
        <v>-22686040206</v>
      </c>
    </row>
    <row r="56" spans="2:17" ht="15.5" x14ac:dyDescent="0.35">
      <c r="C56" t="s">
        <v>81</v>
      </c>
      <c r="D56" s="5">
        <v>-8492267149</v>
      </c>
      <c r="E56" s="5">
        <v>15060508785</v>
      </c>
      <c r="F56" s="5">
        <v>65209318244</v>
      </c>
      <c r="G56" s="5">
        <v>-14251809184</v>
      </c>
      <c r="I56" s="5">
        <v>57522242736</v>
      </c>
      <c r="J56" s="5">
        <v>132667506663</v>
      </c>
      <c r="K56" s="5">
        <v>65339585086</v>
      </c>
      <c r="L56" s="5">
        <v>2013535973</v>
      </c>
      <c r="M56" s="5">
        <v>45400871639</v>
      </c>
      <c r="N56" s="5">
        <v>-16703268001</v>
      </c>
      <c r="O56" s="5">
        <v>34346856017</v>
      </c>
      <c r="P56" s="5">
        <v>18869898455</v>
      </c>
      <c r="Q56" s="5">
        <v>27569486769</v>
      </c>
    </row>
    <row r="57" spans="2:17" ht="15.5" x14ac:dyDescent="0.35">
      <c r="C57" t="s">
        <v>89</v>
      </c>
      <c r="D57" s="5">
        <v>78190951275</v>
      </c>
      <c r="E57" s="5">
        <v>76454224816</v>
      </c>
      <c r="F57" s="5">
        <v>33499707519</v>
      </c>
      <c r="G57" s="5">
        <v>58872009492</v>
      </c>
      <c r="I57" s="5">
        <v>263700134054</v>
      </c>
      <c r="J57" s="5">
        <v>326159053359</v>
      </c>
      <c r="K57" s="5">
        <v>258225705214</v>
      </c>
      <c r="L57" s="5">
        <v>139303980186</v>
      </c>
      <c r="M57" s="5">
        <v>36363539986</v>
      </c>
      <c r="N57" s="5">
        <v>72284232953</v>
      </c>
      <c r="O57" s="5">
        <v>239530169896</v>
      </c>
      <c r="P57" s="5">
        <v>188252752263</v>
      </c>
      <c r="Q57" s="5">
        <v>177748283024</v>
      </c>
    </row>
    <row r="58" spans="2:17" ht="15.5" x14ac:dyDescent="0.35">
      <c r="C58" t="s">
        <v>90</v>
      </c>
      <c r="D58" s="5">
        <v>-5715915850</v>
      </c>
      <c r="E58" s="5">
        <v>-6416480545</v>
      </c>
      <c r="F58" s="5">
        <v>1424673262</v>
      </c>
      <c r="G58" s="5">
        <v>-10656086922</v>
      </c>
      <c r="I58" s="5">
        <v>-32637118643</v>
      </c>
      <c r="J58" s="5">
        <v>-60798522548</v>
      </c>
      <c r="K58" s="5">
        <v>-43173960811</v>
      </c>
      <c r="L58" s="5">
        <v>-32964635101</v>
      </c>
      <c r="M58" s="5">
        <v>-39717640705</v>
      </c>
      <c r="N58" s="5">
        <v>-49644007597</v>
      </c>
      <c r="O58" s="5">
        <v>-60100596750</v>
      </c>
      <c r="P58" s="5">
        <v>-66825279081</v>
      </c>
      <c r="Q58" s="5">
        <v>-63008037139</v>
      </c>
    </row>
    <row r="59" spans="2:17" ht="15.5" x14ac:dyDescent="0.35">
      <c r="C59" t="s">
        <v>27</v>
      </c>
      <c r="D59" s="5">
        <v>-5715915850</v>
      </c>
      <c r="E59" s="5">
        <v>-6416480545</v>
      </c>
      <c r="F59" s="5">
        <v>1424673262</v>
      </c>
      <c r="G59" s="5">
        <v>-10656086922</v>
      </c>
      <c r="I59" s="5">
        <v>-32637118643</v>
      </c>
      <c r="J59" s="5">
        <v>-60798522548</v>
      </c>
      <c r="K59" s="5">
        <v>-43173960811</v>
      </c>
      <c r="L59" s="5">
        <v>-32964635101</v>
      </c>
      <c r="M59" s="5">
        <v>-39717640705</v>
      </c>
      <c r="N59" s="5">
        <v>-49644007597</v>
      </c>
      <c r="O59" s="5">
        <v>-60100596750</v>
      </c>
      <c r="P59" s="5">
        <v>-65589195905</v>
      </c>
      <c r="Q59" s="5">
        <v>-59998343042</v>
      </c>
    </row>
    <row r="60" spans="2:17" ht="15.5" x14ac:dyDescent="0.35">
      <c r="C60" t="s">
        <v>368</v>
      </c>
      <c r="P60" s="5">
        <v>-1236083176</v>
      </c>
      <c r="Q60" s="5">
        <v>-3009694097</v>
      </c>
    </row>
    <row r="61" spans="2:17" ht="15.5" x14ac:dyDescent="0.35">
      <c r="C61" t="s">
        <v>92</v>
      </c>
      <c r="D61" s="5">
        <v>-5715915850</v>
      </c>
      <c r="E61" s="5">
        <v>-6416480545</v>
      </c>
      <c r="F61" s="5">
        <v>1424673262</v>
      </c>
      <c r="G61" s="5">
        <v>-10656086922</v>
      </c>
      <c r="I61" s="5">
        <v>-32637118643</v>
      </c>
      <c r="J61" s="5">
        <v>-60798522548</v>
      </c>
      <c r="K61" s="5">
        <v>-43173960811</v>
      </c>
      <c r="L61" s="5">
        <v>-32964635101</v>
      </c>
      <c r="M61" s="5">
        <v>-39717640705</v>
      </c>
      <c r="N61" s="5">
        <v>-49644007597</v>
      </c>
      <c r="O61" s="5">
        <v>-60100596750</v>
      </c>
      <c r="P61" s="5">
        <v>-66825279081</v>
      </c>
      <c r="Q61" s="5">
        <v>-63008037139</v>
      </c>
    </row>
    <row r="62" spans="2:17" ht="15.5" x14ac:dyDescent="0.35">
      <c r="C62" t="s">
        <v>29</v>
      </c>
      <c r="D62" s="5">
        <v>72475035425</v>
      </c>
      <c r="E62" s="5">
        <v>70037744271</v>
      </c>
      <c r="F62" s="5">
        <v>34924380781</v>
      </c>
      <c r="G62" s="5">
        <v>48215922570</v>
      </c>
      <c r="I62" s="5">
        <v>231063015411</v>
      </c>
      <c r="J62" s="5">
        <v>265360530811</v>
      </c>
      <c r="K62" s="5">
        <v>215051744403</v>
      </c>
      <c r="L62" s="5">
        <v>106339345085</v>
      </c>
      <c r="M62" s="5">
        <v>-3354100719</v>
      </c>
      <c r="N62" s="5">
        <v>22640225356</v>
      </c>
      <c r="O62" s="5">
        <v>179429573146</v>
      </c>
      <c r="P62" s="5">
        <v>121427473182</v>
      </c>
      <c r="Q62" s="5">
        <v>114740245885</v>
      </c>
    </row>
    <row r="63" spans="2:17" ht="15.5" x14ac:dyDescent="0.35">
      <c r="C63" t="s">
        <v>28</v>
      </c>
      <c r="D63" s="5">
        <v>-16726690896</v>
      </c>
      <c r="E63" s="5">
        <v>-12845231735</v>
      </c>
      <c r="F63" s="5">
        <v>-6128423657</v>
      </c>
      <c r="G63" s="5">
        <v>-10847679314</v>
      </c>
      <c r="I63" s="5">
        <v>-27339124498</v>
      </c>
      <c r="J63" s="5">
        <v>-14352049192</v>
      </c>
      <c r="K63" s="5">
        <v>2130583012</v>
      </c>
      <c r="L63" s="5">
        <v>-16091168431</v>
      </c>
      <c r="M63" s="5">
        <v>7249838585</v>
      </c>
      <c r="N63" s="5">
        <v>-12863775048</v>
      </c>
      <c r="O63" s="5">
        <v>-41996587904</v>
      </c>
      <c r="P63" s="5">
        <v>-58140753224</v>
      </c>
      <c r="Q63" s="5">
        <v>-21160615716</v>
      </c>
    </row>
    <row r="64" spans="2:17" ht="15.5" x14ac:dyDescent="0.35">
      <c r="C64" t="s">
        <v>404</v>
      </c>
      <c r="D64" s="5">
        <v>-8163457720</v>
      </c>
      <c r="E64" s="5">
        <v>-10219029480</v>
      </c>
      <c r="F64" s="5">
        <v>-457592300</v>
      </c>
      <c r="G64" s="5">
        <v>-11666709340</v>
      </c>
      <c r="I64" s="5">
        <v>-24005905000</v>
      </c>
      <c r="J64" s="5">
        <v>-30421543340</v>
      </c>
      <c r="K64" s="5">
        <v>-33781758331</v>
      </c>
      <c r="L64" s="5">
        <v>-1733244390</v>
      </c>
    </row>
    <row r="65" spans="2:17" ht="15.5" x14ac:dyDescent="0.35">
      <c r="C65" t="s">
        <v>405</v>
      </c>
      <c r="D65" s="5">
        <v>-8563233176</v>
      </c>
      <c r="E65" s="5">
        <v>-2626202255</v>
      </c>
      <c r="F65" s="5">
        <v>-5670831357</v>
      </c>
      <c r="G65" s="5">
        <v>819030026</v>
      </c>
      <c r="I65" s="5">
        <v>-3333219498</v>
      </c>
      <c r="J65" s="5">
        <v>16069494148</v>
      </c>
      <c r="K65" s="5">
        <v>35912341343</v>
      </c>
      <c r="L65" s="5">
        <v>-14357924041</v>
      </c>
    </row>
    <row r="66" spans="2:17" ht="15.5" x14ac:dyDescent="0.35">
      <c r="C66" t="s">
        <v>406</v>
      </c>
      <c r="D66" s="5">
        <v>-16726690896</v>
      </c>
      <c r="E66" s="5">
        <v>-12845231735</v>
      </c>
      <c r="F66" s="5">
        <v>-6128423657</v>
      </c>
      <c r="G66" s="5">
        <v>-10847679314</v>
      </c>
      <c r="I66" s="5">
        <v>-27339124498</v>
      </c>
      <c r="J66" s="5">
        <v>-14352049192</v>
      </c>
      <c r="K66" s="5">
        <v>2130583012</v>
      </c>
      <c r="L66" s="5">
        <v>-16091168431</v>
      </c>
      <c r="M66" s="5">
        <v>7249838585</v>
      </c>
      <c r="N66" s="5">
        <v>-12863775048</v>
      </c>
      <c r="O66" s="5">
        <v>-41996587904</v>
      </c>
      <c r="P66" s="5">
        <v>-58140753224</v>
      </c>
      <c r="Q66" s="5">
        <v>-21160615716</v>
      </c>
    </row>
    <row r="67" spans="2:17" ht="15.5" x14ac:dyDescent="0.35">
      <c r="C67" t="s">
        <v>93</v>
      </c>
      <c r="D67" s="5">
        <v>55748344529</v>
      </c>
      <c r="E67" s="5">
        <v>57192512536</v>
      </c>
      <c r="F67" s="5">
        <v>28795957124</v>
      </c>
      <c r="G67" s="5">
        <v>37368243256</v>
      </c>
      <c r="I67" s="5">
        <v>203723890913</v>
      </c>
      <c r="J67" s="5">
        <v>251008481619</v>
      </c>
      <c r="K67" s="5">
        <v>217182327415</v>
      </c>
      <c r="L67" s="5">
        <v>90248176654</v>
      </c>
      <c r="M67" s="5">
        <v>3895737866</v>
      </c>
      <c r="N67" s="5">
        <v>9776450308</v>
      </c>
      <c r="O67" s="5">
        <v>137432985242</v>
      </c>
      <c r="P67" s="5">
        <v>63286719958</v>
      </c>
      <c r="Q67" s="5">
        <v>93579630169</v>
      </c>
    </row>
    <row r="68" spans="2:17" ht="15.5" x14ac:dyDescent="0.35">
      <c r="C68" t="s">
        <v>465</v>
      </c>
      <c r="F68" s="5">
        <v>376282697</v>
      </c>
      <c r="I68" s="5">
        <v>376282697</v>
      </c>
    </row>
    <row r="69" spans="2:17" ht="15.5" x14ac:dyDescent="0.35">
      <c r="C69" t="s">
        <v>95</v>
      </c>
      <c r="D69" s="5">
        <v>55748344529</v>
      </c>
      <c r="E69" s="5">
        <v>57192512536</v>
      </c>
      <c r="F69" s="5">
        <v>29172239821</v>
      </c>
      <c r="G69" s="5">
        <v>37368243256</v>
      </c>
      <c r="I69" s="5">
        <v>204100173610</v>
      </c>
      <c r="J69" s="5">
        <v>251008481619</v>
      </c>
      <c r="K69" s="5">
        <v>217182327415</v>
      </c>
      <c r="L69" s="5">
        <v>90248176654</v>
      </c>
      <c r="M69" s="5">
        <v>3895737866</v>
      </c>
      <c r="N69" s="5">
        <v>9776450308</v>
      </c>
      <c r="O69" s="5">
        <v>137432985242</v>
      </c>
      <c r="P69" s="5">
        <v>63286719958</v>
      </c>
      <c r="Q69" s="5">
        <v>93579630169</v>
      </c>
    </row>
    <row r="70" spans="2:17" ht="15.5" x14ac:dyDescent="0.35">
      <c r="C70" t="s">
        <v>96</v>
      </c>
      <c r="J70" s="5">
        <v>-30079170716</v>
      </c>
      <c r="K70" s="5">
        <v>2666586809</v>
      </c>
      <c r="L70" s="5">
        <v>5691112440</v>
      </c>
      <c r="M70" s="5">
        <v>676342680</v>
      </c>
      <c r="N70" s="5">
        <v>2567919120</v>
      </c>
      <c r="O70" s="5">
        <v>-1795084500</v>
      </c>
      <c r="P70" s="5">
        <v>1009269000</v>
      </c>
      <c r="Q70" s="5">
        <v>-521331000</v>
      </c>
    </row>
    <row r="71" spans="2:17" ht="15.5" x14ac:dyDescent="0.35">
      <c r="C71" t="s">
        <v>97</v>
      </c>
      <c r="D71" s="5">
        <v>55748344529</v>
      </c>
      <c r="E71" s="5">
        <v>57192512536</v>
      </c>
      <c r="F71" s="5">
        <v>29172239821</v>
      </c>
      <c r="G71" s="5">
        <v>37368243256</v>
      </c>
      <c r="I71" s="5">
        <v>204100173610</v>
      </c>
      <c r="J71" s="5">
        <v>220929310903</v>
      </c>
      <c r="K71" s="5">
        <v>219848914224</v>
      </c>
      <c r="L71" s="5">
        <v>95939289094</v>
      </c>
      <c r="M71" s="5">
        <v>4572080546</v>
      </c>
      <c r="N71" s="5">
        <v>12344369428</v>
      </c>
      <c r="O71" s="5">
        <v>135637900742</v>
      </c>
      <c r="P71" s="5">
        <v>64295988958</v>
      </c>
      <c r="Q71" s="5">
        <v>93058299169</v>
      </c>
    </row>
    <row r="72" spans="2:17" ht="15.5" x14ac:dyDescent="0.35">
      <c r="C72" t="s">
        <v>98</v>
      </c>
      <c r="D72" s="5">
        <v>55748344529</v>
      </c>
      <c r="E72" s="5">
        <v>57192512536</v>
      </c>
      <c r="F72" s="5">
        <v>29172239821</v>
      </c>
      <c r="G72" s="5">
        <v>37368243256</v>
      </c>
      <c r="I72" s="5">
        <v>204100173610</v>
      </c>
      <c r="J72" s="5">
        <v>251008481619</v>
      </c>
      <c r="K72" s="5">
        <v>217182327415</v>
      </c>
      <c r="L72" s="5">
        <v>90248176654</v>
      </c>
      <c r="M72" s="5">
        <v>3895737866</v>
      </c>
      <c r="N72" s="5">
        <v>9776450308</v>
      </c>
      <c r="O72" s="5">
        <v>137432985242</v>
      </c>
      <c r="P72" s="5">
        <v>63286719958</v>
      </c>
      <c r="Q72" s="5">
        <v>93579630169</v>
      </c>
    </row>
    <row r="73" spans="2:17" ht="15.5" x14ac:dyDescent="0.35">
      <c r="C73" t="s">
        <v>8</v>
      </c>
      <c r="D73" s="5">
        <v>55748344529</v>
      </c>
      <c r="E73" s="5">
        <v>57192512536</v>
      </c>
      <c r="F73" s="5">
        <v>29172239821</v>
      </c>
      <c r="G73" s="5">
        <v>37368243256</v>
      </c>
      <c r="I73" s="5">
        <v>204100173610</v>
      </c>
      <c r="J73" s="5">
        <v>198226727051</v>
      </c>
      <c r="K73" s="5">
        <v>302879642965</v>
      </c>
      <c r="L73" s="5">
        <v>95939289094</v>
      </c>
      <c r="M73" s="5">
        <v>4572080546</v>
      </c>
      <c r="N73" s="5">
        <v>12344369428</v>
      </c>
      <c r="O73" s="5">
        <v>135637900742</v>
      </c>
      <c r="P73" s="5">
        <v>64295988958</v>
      </c>
      <c r="Q73" s="5">
        <v>93058299169</v>
      </c>
    </row>
    <row r="74" spans="2:17" ht="15.5" x14ac:dyDescent="0.35">
      <c r="C74" t="s">
        <v>99</v>
      </c>
      <c r="J74" s="5">
        <v>25926166929</v>
      </c>
      <c r="K74" s="5">
        <v>-83030728741</v>
      </c>
    </row>
    <row r="75" spans="2:17" ht="15.5" x14ac:dyDescent="0.35">
      <c r="C75" t="s">
        <v>100</v>
      </c>
      <c r="D75" s="5">
        <v>55748344529</v>
      </c>
      <c r="E75" s="5">
        <v>57192512536</v>
      </c>
      <c r="F75" s="5">
        <v>29172239821</v>
      </c>
      <c r="G75" s="5">
        <v>37368243256</v>
      </c>
      <c r="I75" s="5">
        <v>204100173610</v>
      </c>
      <c r="J75" s="5">
        <v>251008481619</v>
      </c>
      <c r="K75" s="5">
        <v>217182327415</v>
      </c>
      <c r="L75" s="5">
        <v>90248176654</v>
      </c>
      <c r="M75" s="5">
        <v>3895737866</v>
      </c>
      <c r="N75" s="5">
        <v>9776450308</v>
      </c>
      <c r="O75" s="5">
        <v>137432985242</v>
      </c>
      <c r="P75" s="5">
        <v>63286719958</v>
      </c>
      <c r="Q75" s="5">
        <v>93579630169</v>
      </c>
    </row>
    <row r="76" spans="2:17" ht="15.5" x14ac:dyDescent="0.35">
      <c r="C76" t="s">
        <v>101</v>
      </c>
      <c r="D76" s="5">
        <v>55748344529</v>
      </c>
      <c r="E76" s="5">
        <v>57192512536</v>
      </c>
      <c r="F76" s="5">
        <v>29172239821</v>
      </c>
      <c r="G76" s="5">
        <v>37368243256</v>
      </c>
      <c r="I76" s="5">
        <v>204100173610</v>
      </c>
      <c r="J76" s="5">
        <v>224152893980</v>
      </c>
      <c r="K76" s="5">
        <v>219848914224</v>
      </c>
      <c r="L76" s="5">
        <v>95939289094</v>
      </c>
      <c r="M76" s="5">
        <v>4572080546</v>
      </c>
      <c r="N76" s="5">
        <v>12344369428</v>
      </c>
      <c r="O76" s="5">
        <v>135637900742</v>
      </c>
      <c r="P76" s="5">
        <v>64295988958</v>
      </c>
      <c r="Q76" s="5">
        <v>93058299169</v>
      </c>
    </row>
    <row r="77" spans="2:17" ht="15.5" x14ac:dyDescent="0.35">
      <c r="C77" t="s">
        <v>102</v>
      </c>
      <c r="D77" s="5">
        <v>55748344529</v>
      </c>
      <c r="E77" s="5">
        <v>57192512536</v>
      </c>
      <c r="F77" s="5">
        <v>29172239821</v>
      </c>
      <c r="G77" s="5">
        <v>37368243256</v>
      </c>
      <c r="I77" s="5">
        <v>204100173610</v>
      </c>
      <c r="J77" s="5">
        <v>224152893980</v>
      </c>
      <c r="K77" s="5">
        <v>219848914224</v>
      </c>
      <c r="L77" s="5">
        <v>95939289094</v>
      </c>
      <c r="M77" s="5">
        <v>4572080546</v>
      </c>
      <c r="N77" s="5">
        <v>12344369428</v>
      </c>
      <c r="O77" s="5">
        <v>135637900742</v>
      </c>
      <c r="P77" s="5">
        <v>64295988958</v>
      </c>
      <c r="Q77" s="5">
        <v>93058299169</v>
      </c>
    </row>
    <row r="79" spans="2:17" ht="15.5" x14ac:dyDescent="0.35">
      <c r="B79" t="s">
        <v>103</v>
      </c>
      <c r="C79" t="s">
        <v>104</v>
      </c>
    </row>
    <row r="80" spans="2:17" ht="15.5" x14ac:dyDescent="0.35">
      <c r="C80" t="s">
        <v>216</v>
      </c>
    </row>
    <row r="81" spans="3:17" ht="15.5" x14ac:dyDescent="0.35">
      <c r="C81" t="s">
        <v>20</v>
      </c>
      <c r="D81" s="5">
        <v>92315722278</v>
      </c>
      <c r="E81" s="5">
        <v>147381739694</v>
      </c>
      <c r="F81" s="5">
        <v>98514385642</v>
      </c>
      <c r="G81" s="5">
        <v>48737681810</v>
      </c>
      <c r="I81" s="5">
        <v>98514385642</v>
      </c>
      <c r="J81" s="5">
        <v>315145954979</v>
      </c>
      <c r="K81" s="5">
        <v>429803847217</v>
      </c>
      <c r="L81" s="5">
        <v>125413976748</v>
      </c>
      <c r="M81" s="5">
        <v>51438210887</v>
      </c>
      <c r="N81" s="5">
        <v>103591206768</v>
      </c>
      <c r="O81" s="5">
        <v>176607973455</v>
      </c>
      <c r="P81" s="5">
        <v>136019495952</v>
      </c>
      <c r="Q81" s="5">
        <v>40437574195</v>
      </c>
    </row>
    <row r="82" spans="3:17" ht="15.5" x14ac:dyDescent="0.35">
      <c r="C82" t="s">
        <v>217</v>
      </c>
      <c r="D82" s="5">
        <v>103727461578</v>
      </c>
      <c r="E82" s="5">
        <v>107297416419</v>
      </c>
      <c r="F82" s="5">
        <v>54050065301</v>
      </c>
      <c r="G82" s="5">
        <v>121101915447</v>
      </c>
      <c r="I82" s="5">
        <v>54050065301</v>
      </c>
      <c r="J82" s="5">
        <v>68590354152</v>
      </c>
      <c r="K82" s="5">
        <v>287437902641</v>
      </c>
      <c r="L82" s="5">
        <v>89495271982</v>
      </c>
      <c r="M82" s="5">
        <v>99210812523</v>
      </c>
      <c r="N82" s="5">
        <v>142423244274</v>
      </c>
      <c r="O82" s="5">
        <v>144060889332</v>
      </c>
      <c r="P82" s="5">
        <v>152352884725</v>
      </c>
      <c r="Q82" s="5">
        <v>184745820678</v>
      </c>
    </row>
    <row r="83" spans="3:17" ht="15.5" x14ac:dyDescent="0.35">
      <c r="C83" t="s">
        <v>218</v>
      </c>
    </row>
    <row r="84" spans="3:17" ht="15.5" x14ac:dyDescent="0.35">
      <c r="C84" t="s">
        <v>219</v>
      </c>
      <c r="D84" s="5">
        <v>235818662297</v>
      </c>
      <c r="E84" s="5">
        <v>234676862268</v>
      </c>
      <c r="F84" s="5">
        <v>201632746965</v>
      </c>
      <c r="G84" s="5">
        <v>102806533888</v>
      </c>
      <c r="I84" s="5">
        <v>201632746965</v>
      </c>
      <c r="J84" s="5">
        <v>314112287976</v>
      </c>
      <c r="K84" s="5">
        <v>229556117875</v>
      </c>
      <c r="L84" s="5">
        <v>434835330739</v>
      </c>
      <c r="M84" s="5">
        <v>87547091405</v>
      </c>
      <c r="N84" s="5">
        <v>110603393955</v>
      </c>
      <c r="O84" s="5">
        <v>62533530600</v>
      </c>
      <c r="P84" s="5">
        <v>74434042270</v>
      </c>
    </row>
    <row r="85" spans="3:17" ht="15.5" x14ac:dyDescent="0.35">
      <c r="C85" t="s">
        <v>220</v>
      </c>
      <c r="D85" s="5">
        <v>103727461578</v>
      </c>
      <c r="E85" s="5">
        <v>107297416419</v>
      </c>
      <c r="F85" s="5">
        <v>54050065301</v>
      </c>
      <c r="G85" s="5">
        <v>121101915447</v>
      </c>
      <c r="I85" s="5">
        <v>54050065301</v>
      </c>
      <c r="J85" s="5">
        <v>68590354152</v>
      </c>
      <c r="K85" s="5">
        <v>287437902641</v>
      </c>
      <c r="L85" s="5">
        <v>89495271982</v>
      </c>
      <c r="M85" s="5">
        <v>99210812523</v>
      </c>
      <c r="N85" s="5">
        <v>142423244274</v>
      </c>
      <c r="O85" s="5">
        <v>144060889332</v>
      </c>
      <c r="P85" s="5">
        <v>152352884725</v>
      </c>
      <c r="Q85" s="5">
        <v>184745820678</v>
      </c>
    </row>
    <row r="86" spans="3:17" ht="15.5" x14ac:dyDescent="0.35">
      <c r="C86" t="s">
        <v>110</v>
      </c>
      <c r="D86" s="5">
        <v>119258143902</v>
      </c>
      <c r="E86" s="5">
        <v>112410341274</v>
      </c>
      <c r="F86" s="5">
        <v>110078195589</v>
      </c>
      <c r="I86" s="5">
        <v>110078195589</v>
      </c>
      <c r="K86" s="5">
        <v>196785240</v>
      </c>
    </row>
    <row r="87" spans="3:17" ht="15.5" x14ac:dyDescent="0.35">
      <c r="C87" t="s">
        <v>579</v>
      </c>
      <c r="P87" s="5">
        <v>4731382935</v>
      </c>
      <c r="Q87" s="5">
        <v>9141952700</v>
      </c>
    </row>
    <row r="88" spans="3:17" ht="15.5" x14ac:dyDescent="0.35">
      <c r="C88" t="s">
        <v>801</v>
      </c>
      <c r="Q88" s="5">
        <v>2456009100</v>
      </c>
    </row>
    <row r="89" spans="3:17" ht="15.5" x14ac:dyDescent="0.35">
      <c r="C89" t="s">
        <v>222</v>
      </c>
      <c r="K89" s="5">
        <v>65513128544</v>
      </c>
    </row>
    <row r="90" spans="3:17" ht="15.5" x14ac:dyDescent="0.35">
      <c r="C90" t="s">
        <v>81</v>
      </c>
      <c r="D90" s="5">
        <v>-54456831932</v>
      </c>
      <c r="E90" s="5">
        <v>-54456831932</v>
      </c>
      <c r="F90" s="5">
        <v>-54456831932</v>
      </c>
      <c r="G90" s="5">
        <v>-38285267698</v>
      </c>
      <c r="I90" s="5">
        <v>-54456831932</v>
      </c>
      <c r="J90" s="5">
        <v>-38285267698</v>
      </c>
      <c r="K90" s="5">
        <v>-54456831932</v>
      </c>
      <c r="L90" s="5">
        <v>-110091931478</v>
      </c>
      <c r="M90" s="5">
        <v>-110091931478</v>
      </c>
      <c r="N90" s="5">
        <v>-110091931478</v>
      </c>
    </row>
    <row r="91" spans="3:17" ht="15.5" x14ac:dyDescent="0.35">
      <c r="C91" t="s">
        <v>223</v>
      </c>
      <c r="D91" s="5">
        <v>379804797974</v>
      </c>
      <c r="E91" s="5">
        <v>396126910805</v>
      </c>
      <c r="F91" s="5">
        <v>345149406883</v>
      </c>
      <c r="G91" s="5">
        <v>375711848286</v>
      </c>
      <c r="I91" s="5">
        <v>345149406883</v>
      </c>
      <c r="J91" s="5">
        <v>436500181030</v>
      </c>
      <c r="K91" s="5">
        <v>982191527420</v>
      </c>
      <c r="L91" s="5">
        <v>477847318111</v>
      </c>
      <c r="M91" s="5">
        <v>397074371606</v>
      </c>
      <c r="N91" s="5">
        <v>440188055273</v>
      </c>
      <c r="O91" s="5">
        <v>563686119449</v>
      </c>
      <c r="P91" s="5">
        <v>402475471538</v>
      </c>
      <c r="Q91" s="5">
        <v>353532575263</v>
      </c>
    </row>
    <row r="92" spans="3:17" ht="15.5" x14ac:dyDescent="0.35">
      <c r="C92" t="s">
        <v>224</v>
      </c>
    </row>
    <row r="93" spans="3:17" ht="15.5" x14ac:dyDescent="0.35">
      <c r="C93" t="s">
        <v>111</v>
      </c>
      <c r="D93" s="5">
        <v>841126461977</v>
      </c>
      <c r="E93" s="5">
        <v>843852614817</v>
      </c>
      <c r="F93" s="5">
        <v>849994533659</v>
      </c>
      <c r="G93" s="5">
        <v>789272313108</v>
      </c>
      <c r="I93" s="5">
        <v>849994533659</v>
      </c>
      <c r="J93" s="5">
        <v>837663195426</v>
      </c>
      <c r="K93" s="5">
        <v>1498064568299</v>
      </c>
      <c r="L93" s="5">
        <v>949778499275</v>
      </c>
      <c r="M93" s="5">
        <v>673473252969</v>
      </c>
      <c r="N93" s="5">
        <v>647110860378</v>
      </c>
      <c r="O93" s="5">
        <v>1108456818295</v>
      </c>
      <c r="P93" s="5">
        <v>1180810201301</v>
      </c>
      <c r="Q93" s="5">
        <v>879165708349</v>
      </c>
    </row>
    <row r="94" spans="3:17" ht="15.5" x14ac:dyDescent="0.35">
      <c r="C94" t="s">
        <v>225</v>
      </c>
      <c r="K94" s="5">
        <v>54218520902</v>
      </c>
    </row>
    <row r="95" spans="3:17" ht="15.5" x14ac:dyDescent="0.35">
      <c r="C95" t="s">
        <v>226</v>
      </c>
      <c r="K95" s="5">
        <v>271167440</v>
      </c>
    </row>
    <row r="96" spans="3:17" ht="15.5" x14ac:dyDescent="0.35">
      <c r="C96" t="s">
        <v>228</v>
      </c>
      <c r="D96" s="5">
        <v>1052667138020</v>
      </c>
      <c r="E96" s="5">
        <v>1065525135606</v>
      </c>
      <c r="F96" s="5">
        <v>1081798899189</v>
      </c>
      <c r="G96" s="5">
        <v>1159078694674</v>
      </c>
      <c r="I96" s="5">
        <v>1081798899189</v>
      </c>
      <c r="J96" s="5">
        <v>1166655261971</v>
      </c>
      <c r="K96" s="5">
        <v>1943699327277</v>
      </c>
      <c r="L96" s="5">
        <v>1234291363242</v>
      </c>
      <c r="M96" s="5">
        <v>1051934697496</v>
      </c>
      <c r="N96" s="5">
        <v>1094829184334</v>
      </c>
      <c r="O96" s="5">
        <v>1108757924011</v>
      </c>
      <c r="P96" s="5">
        <v>1181111307017</v>
      </c>
      <c r="Q96" s="5">
        <v>879165708349</v>
      </c>
    </row>
    <row r="97" spans="3:17" ht="15.5" x14ac:dyDescent="0.35">
      <c r="C97" t="s">
        <v>115</v>
      </c>
      <c r="D97" s="5">
        <v>1432471935994</v>
      </c>
      <c r="E97" s="5">
        <v>1461652046411</v>
      </c>
      <c r="F97" s="5">
        <v>1426948306072</v>
      </c>
      <c r="G97" s="5">
        <v>1534790542960</v>
      </c>
      <c r="I97" s="5">
        <v>1426948306072</v>
      </c>
      <c r="J97" s="5">
        <v>1603155443001</v>
      </c>
      <c r="K97" s="5">
        <v>2925890854697</v>
      </c>
      <c r="L97" s="5">
        <v>1712138681353</v>
      </c>
      <c r="M97" s="5">
        <v>1449009069102</v>
      </c>
      <c r="N97" s="5">
        <v>1535017239607</v>
      </c>
      <c r="O97" s="5">
        <v>1672444043460</v>
      </c>
      <c r="P97" s="5">
        <v>1583586778555</v>
      </c>
      <c r="Q97" s="5">
        <v>1232698283612</v>
      </c>
    </row>
    <row r="98" spans="3:17" ht="15.5" x14ac:dyDescent="0.35">
      <c r="C98" t="s">
        <v>116</v>
      </c>
    </row>
    <row r="99" spans="3:17" ht="15.5" x14ac:dyDescent="0.35">
      <c r="C99" t="s">
        <v>117</v>
      </c>
    </row>
    <row r="100" spans="3:17" ht="15.5" x14ac:dyDescent="0.35">
      <c r="C100" t="s">
        <v>229</v>
      </c>
      <c r="D100" s="5">
        <v>311121526133</v>
      </c>
      <c r="E100" s="5">
        <v>298815584187</v>
      </c>
      <c r="F100" s="5">
        <v>357208003996</v>
      </c>
      <c r="G100" s="5">
        <v>304718040609</v>
      </c>
      <c r="I100" s="5">
        <v>357208003996</v>
      </c>
      <c r="J100" s="5">
        <v>218508417218</v>
      </c>
      <c r="K100" s="5">
        <v>1278861967920</v>
      </c>
      <c r="L100" s="5">
        <v>248759921124</v>
      </c>
      <c r="M100" s="5">
        <v>256138907057</v>
      </c>
      <c r="N100" s="5">
        <v>297789899916</v>
      </c>
      <c r="O100" s="5">
        <v>279590955886</v>
      </c>
      <c r="P100" s="5">
        <v>235309316647</v>
      </c>
      <c r="Q100" s="5">
        <v>344681431817</v>
      </c>
    </row>
    <row r="101" spans="3:17" ht="15.5" x14ac:dyDescent="0.35">
      <c r="C101" t="s">
        <v>230</v>
      </c>
    </row>
    <row r="102" spans="3:17" ht="15.5" x14ac:dyDescent="0.35">
      <c r="C102" t="s">
        <v>231</v>
      </c>
      <c r="D102" s="5">
        <v>235818662297</v>
      </c>
      <c r="E102" s="5">
        <v>234676862268</v>
      </c>
      <c r="F102" s="5">
        <v>201632746965</v>
      </c>
      <c r="G102" s="5">
        <v>102806533888</v>
      </c>
      <c r="I102" s="5">
        <v>201632746965</v>
      </c>
      <c r="J102" s="5">
        <v>314112287976</v>
      </c>
      <c r="K102" s="5">
        <v>229556117875</v>
      </c>
      <c r="L102" s="5">
        <v>434835330739</v>
      </c>
      <c r="M102" s="5">
        <v>87547091405</v>
      </c>
      <c r="N102" s="5">
        <v>110603393955</v>
      </c>
      <c r="O102" s="5">
        <v>62533530600</v>
      </c>
      <c r="P102" s="5">
        <v>74434042270</v>
      </c>
    </row>
    <row r="103" spans="3:17" ht="15.5" x14ac:dyDescent="0.35">
      <c r="C103" t="s">
        <v>121</v>
      </c>
      <c r="D103" s="5">
        <v>1110000000</v>
      </c>
      <c r="E103" s="5">
        <v>110000000</v>
      </c>
      <c r="F103" s="5">
        <v>110000000</v>
      </c>
      <c r="G103" s="5">
        <v>110000000</v>
      </c>
      <c r="I103" s="5">
        <v>110000000</v>
      </c>
      <c r="J103" s="5">
        <v>7305838214</v>
      </c>
      <c r="K103" s="5">
        <v>5723128336</v>
      </c>
    </row>
    <row r="104" spans="3:17" ht="15.5" x14ac:dyDescent="0.35">
      <c r="C104" t="s">
        <v>233</v>
      </c>
      <c r="D104" s="5">
        <v>14458376877</v>
      </c>
      <c r="E104" s="5">
        <v>17666602874</v>
      </c>
      <c r="F104" s="5">
        <v>3378842521</v>
      </c>
      <c r="G104" s="5">
        <v>11024671682</v>
      </c>
      <c r="I104" s="5">
        <v>3378842521</v>
      </c>
      <c r="J104" s="5">
        <v>9290242466</v>
      </c>
      <c r="K104" s="5">
        <v>170482658239</v>
      </c>
      <c r="L104" s="5">
        <v>731130272</v>
      </c>
      <c r="M104" s="5">
        <v>262071787</v>
      </c>
      <c r="N104" s="5">
        <v>895430222</v>
      </c>
      <c r="O104" s="5">
        <v>26695510849</v>
      </c>
      <c r="P104" s="5">
        <v>598402373</v>
      </c>
      <c r="Q104" s="5">
        <v>444945617</v>
      </c>
    </row>
    <row r="105" spans="3:17" ht="15.5" x14ac:dyDescent="0.35">
      <c r="C105" t="s">
        <v>236</v>
      </c>
      <c r="G105" s="5">
        <v>29317811305</v>
      </c>
      <c r="K105" s="5">
        <v>312393567013</v>
      </c>
      <c r="L105" s="5">
        <v>44200843450</v>
      </c>
      <c r="M105" s="5">
        <v>43682122626</v>
      </c>
      <c r="N105" s="5">
        <v>69732761643</v>
      </c>
      <c r="O105" s="5">
        <v>58022293258</v>
      </c>
      <c r="P105" s="5">
        <v>160717179</v>
      </c>
      <c r="Q105" s="5">
        <v>53215433315</v>
      </c>
    </row>
    <row r="106" spans="3:17" ht="15.5" x14ac:dyDescent="0.35">
      <c r="C106" t="s">
        <v>120</v>
      </c>
      <c r="D106" s="5">
        <v>14010927182</v>
      </c>
      <c r="E106" s="5">
        <v>12180067780</v>
      </c>
      <c r="F106" s="5">
        <v>18479477816</v>
      </c>
      <c r="G106" s="5">
        <v>6318363824</v>
      </c>
      <c r="I106" s="5">
        <v>18479477816</v>
      </c>
      <c r="K106" s="5">
        <v>57163932048</v>
      </c>
      <c r="L106" s="5">
        <v>16111797725</v>
      </c>
      <c r="M106" s="5">
        <v>6491582140</v>
      </c>
      <c r="N106" s="5">
        <v>9121102158</v>
      </c>
      <c r="O106" s="5">
        <v>11105958040</v>
      </c>
      <c r="P106" s="5">
        <v>5081699214</v>
      </c>
      <c r="Q106" s="5">
        <v>3022006231</v>
      </c>
    </row>
    <row r="107" spans="3:17" ht="15.5" x14ac:dyDescent="0.35">
      <c r="C107" t="s">
        <v>285</v>
      </c>
    </row>
    <row r="108" spans="3:17" ht="15.5" x14ac:dyDescent="0.35">
      <c r="C108" t="s">
        <v>802</v>
      </c>
      <c r="P108" s="5">
        <v>37568314642</v>
      </c>
      <c r="Q108" s="5">
        <v>71943881643</v>
      </c>
    </row>
    <row r="109" spans="3:17" ht="15.5" x14ac:dyDescent="0.35">
      <c r="C109" t="s">
        <v>286</v>
      </c>
      <c r="D109" s="5">
        <v>1326628552</v>
      </c>
      <c r="E109" s="5">
        <v>13726639034</v>
      </c>
      <c r="F109" s="5">
        <v>13238593921</v>
      </c>
      <c r="G109" s="5">
        <v>52983417674</v>
      </c>
      <c r="I109" s="5">
        <v>13238593921</v>
      </c>
      <c r="J109" s="5">
        <v>44035716210</v>
      </c>
      <c r="K109" s="5">
        <v>78136816465</v>
      </c>
      <c r="L109" s="5">
        <v>108558285845</v>
      </c>
      <c r="M109" s="5">
        <v>135568507931</v>
      </c>
      <c r="N109" s="5">
        <v>189893326208</v>
      </c>
      <c r="O109" s="5">
        <v>165123121717</v>
      </c>
      <c r="P109" s="5">
        <v>193326935690</v>
      </c>
      <c r="Q109" s="5">
        <v>86154282806</v>
      </c>
    </row>
    <row r="110" spans="3:17" ht="15.5" x14ac:dyDescent="0.35">
      <c r="C110" t="s">
        <v>371</v>
      </c>
      <c r="D110" s="5">
        <v>145471377871</v>
      </c>
      <c r="E110" s="5">
        <v>111833664400</v>
      </c>
      <c r="F110" s="5">
        <v>111833664400</v>
      </c>
      <c r="G110" s="5">
        <v>369070772146</v>
      </c>
      <c r="I110" s="5">
        <v>111833664400</v>
      </c>
      <c r="J110" s="5">
        <v>208887200892</v>
      </c>
      <c r="K110" s="5">
        <v>329211660777</v>
      </c>
      <c r="L110" s="5">
        <v>156649936384</v>
      </c>
      <c r="M110" s="5">
        <v>260601939106</v>
      </c>
      <c r="N110" s="5">
        <v>203971788299</v>
      </c>
      <c r="O110" s="5">
        <v>252004651169</v>
      </c>
      <c r="P110" s="5">
        <v>237671912733</v>
      </c>
      <c r="Q110" s="5">
        <v>203895871414</v>
      </c>
    </row>
    <row r="111" spans="3:17" ht="15.5" x14ac:dyDescent="0.35">
      <c r="C111" t="s">
        <v>288</v>
      </c>
      <c r="D111" s="5">
        <v>86487852367</v>
      </c>
      <c r="E111" s="5">
        <v>119442493723</v>
      </c>
      <c r="F111" s="5">
        <v>147432177285</v>
      </c>
      <c r="G111" s="5">
        <v>55710388907</v>
      </c>
      <c r="I111" s="5">
        <v>147432177285</v>
      </c>
      <c r="J111" s="5">
        <v>156146454295</v>
      </c>
      <c r="K111" s="5">
        <v>147296328894</v>
      </c>
      <c r="L111" s="5">
        <v>162708125598</v>
      </c>
      <c r="M111" s="5">
        <v>174018622663</v>
      </c>
      <c r="N111" s="5">
        <v>187251913942</v>
      </c>
      <c r="O111" s="5">
        <v>167660693972</v>
      </c>
      <c r="P111" s="5">
        <v>180313555020</v>
      </c>
      <c r="Q111" s="5">
        <v>203805108024</v>
      </c>
    </row>
    <row r="112" spans="3:17" ht="15.5" x14ac:dyDescent="0.35">
      <c r="C112" t="s">
        <v>237</v>
      </c>
      <c r="D112" s="5">
        <v>510257993824</v>
      </c>
      <c r="E112" s="5">
        <v>479368393848</v>
      </c>
      <c r="F112" s="5">
        <v>443464746236</v>
      </c>
      <c r="G112" s="5">
        <v>632969186332</v>
      </c>
      <c r="I112" s="5">
        <v>443464746236</v>
      </c>
      <c r="J112" s="5">
        <v>677751650513</v>
      </c>
      <c r="K112" s="5">
        <v>784348748858</v>
      </c>
      <c r="L112" s="5">
        <v>863977744561</v>
      </c>
      <c r="M112" s="5">
        <v>635668435471</v>
      </c>
      <c r="N112" s="5">
        <v>671161693663</v>
      </c>
      <c r="O112" s="5">
        <v>655477641673</v>
      </c>
      <c r="P112" s="5">
        <v>709039916749</v>
      </c>
      <c r="Q112" s="5">
        <v>496727405731</v>
      </c>
    </row>
    <row r="113" spans="3:17" ht="15.5" x14ac:dyDescent="0.35">
      <c r="C113" t="s">
        <v>238</v>
      </c>
      <c r="D113" s="5">
        <v>510257993824</v>
      </c>
      <c r="E113" s="5">
        <v>479368393848</v>
      </c>
      <c r="F113" s="5">
        <v>443464746236</v>
      </c>
      <c r="G113" s="5">
        <v>632969186332</v>
      </c>
      <c r="I113" s="5">
        <v>443464746236</v>
      </c>
      <c r="J113" s="5">
        <v>677751650513</v>
      </c>
      <c r="K113" s="5">
        <v>784348748858</v>
      </c>
      <c r="L113" s="5">
        <v>863977744561</v>
      </c>
      <c r="M113" s="5">
        <v>635668435471</v>
      </c>
      <c r="N113" s="5">
        <v>671161693663</v>
      </c>
      <c r="O113" s="5">
        <v>655477641673</v>
      </c>
      <c r="P113" s="5">
        <v>709039916749</v>
      </c>
      <c r="Q113" s="5">
        <v>496727405731</v>
      </c>
    </row>
    <row r="114" spans="3:17" ht="15.5" x14ac:dyDescent="0.35">
      <c r="C114" t="s">
        <v>239</v>
      </c>
    </row>
    <row r="115" spans="3:17" ht="15.5" x14ac:dyDescent="0.35">
      <c r="C115" t="s">
        <v>290</v>
      </c>
      <c r="D115" s="5">
        <v>146798006423</v>
      </c>
      <c r="E115" s="5">
        <v>125560303434</v>
      </c>
      <c r="F115" s="5">
        <v>125072258321</v>
      </c>
      <c r="G115" s="5">
        <v>422054189820</v>
      </c>
      <c r="I115" s="5">
        <v>125072258321</v>
      </c>
      <c r="J115" s="5">
        <v>252922917102</v>
      </c>
      <c r="K115" s="5">
        <v>407348477242</v>
      </c>
      <c r="L115" s="5">
        <v>266463359271</v>
      </c>
      <c r="M115" s="5">
        <v>396784998114</v>
      </c>
      <c r="N115" s="5">
        <v>405389722492</v>
      </c>
      <c r="O115" s="5">
        <v>446136312044</v>
      </c>
      <c r="P115" s="5">
        <v>503210857854</v>
      </c>
      <c r="Q115" s="5">
        <v>417202916033</v>
      </c>
    </row>
    <row r="116" spans="3:17" ht="15.5" x14ac:dyDescent="0.35">
      <c r="C116" t="s">
        <v>240</v>
      </c>
      <c r="D116" s="5">
        <v>106655095380</v>
      </c>
      <c r="E116" s="5">
        <v>98091862205</v>
      </c>
      <c r="F116" s="5">
        <v>95465659950</v>
      </c>
      <c r="G116" s="5">
        <v>89688697576</v>
      </c>
      <c r="I116" s="5">
        <v>95465659950</v>
      </c>
      <c r="J116" s="5">
        <v>92026309435</v>
      </c>
      <c r="K116" s="5">
        <v>107070688510</v>
      </c>
      <c r="L116" s="5">
        <v>142675400551</v>
      </c>
      <c r="M116" s="5">
        <v>126712290952</v>
      </c>
      <c r="N116" s="5">
        <v>133771366216</v>
      </c>
      <c r="O116" s="5">
        <v>124645071029</v>
      </c>
      <c r="P116" s="5">
        <v>121998177625</v>
      </c>
      <c r="Q116" s="5">
        <v>71339760698</v>
      </c>
    </row>
    <row r="117" spans="3:17" ht="15.5" x14ac:dyDescent="0.35">
      <c r="C117" t="s">
        <v>128</v>
      </c>
      <c r="D117" s="5">
        <v>821379519957</v>
      </c>
      <c r="E117" s="5">
        <v>778183978035</v>
      </c>
      <c r="F117" s="5">
        <v>800672750232</v>
      </c>
      <c r="G117" s="5">
        <v>937687226941</v>
      </c>
      <c r="I117" s="5">
        <v>800672750232</v>
      </c>
      <c r="J117" s="5">
        <v>896260067731</v>
      </c>
      <c r="K117" s="5">
        <v>2063210716778</v>
      </c>
      <c r="L117" s="5">
        <v>1112737665685</v>
      </c>
      <c r="M117" s="5">
        <v>891807342528</v>
      </c>
      <c r="N117" s="5">
        <v>968951593579</v>
      </c>
      <c r="O117" s="5">
        <v>935068597559</v>
      </c>
      <c r="P117" s="5">
        <v>944349233396</v>
      </c>
      <c r="Q117" s="5">
        <v>841408837548</v>
      </c>
    </row>
    <row r="118" spans="3:17" ht="15.5" x14ac:dyDescent="0.35">
      <c r="C118" t="s">
        <v>129</v>
      </c>
    </row>
    <row r="119" spans="3:17" ht="15.5" x14ac:dyDescent="0.35">
      <c r="C119" t="s">
        <v>130</v>
      </c>
      <c r="D119" s="5">
        <v>150000000000</v>
      </c>
      <c r="E119" s="5">
        <v>150000000000</v>
      </c>
      <c r="F119" s="5">
        <v>150000000000</v>
      </c>
      <c r="G119" s="5">
        <v>150000000000</v>
      </c>
      <c r="I119" s="5">
        <v>150000000000</v>
      </c>
      <c r="J119" s="5">
        <v>150000000000</v>
      </c>
      <c r="K119" s="5">
        <v>150000000000</v>
      </c>
      <c r="L119" s="5">
        <v>150000000000</v>
      </c>
      <c r="M119" s="5">
        <v>150000000000</v>
      </c>
      <c r="N119" s="5">
        <v>150000000000</v>
      </c>
      <c r="O119" s="5">
        <v>150000000000</v>
      </c>
      <c r="P119" s="5">
        <v>150000000000</v>
      </c>
      <c r="Q119" s="5">
        <v>120000000000</v>
      </c>
    </row>
    <row r="120" spans="3:17" ht="15.5" x14ac:dyDescent="0.35">
      <c r="C120" t="s">
        <v>131</v>
      </c>
      <c r="D120" s="5">
        <v>330005261620</v>
      </c>
      <c r="E120" s="5">
        <v>330005261620</v>
      </c>
      <c r="F120" s="5">
        <v>330005261620</v>
      </c>
      <c r="G120" s="5">
        <v>313833697386</v>
      </c>
      <c r="I120" s="5">
        <v>330005261620</v>
      </c>
      <c r="J120" s="5">
        <v>313833697386</v>
      </c>
      <c r="K120" s="5">
        <v>313833697386</v>
      </c>
      <c r="L120" s="5">
        <v>167602110137</v>
      </c>
      <c r="M120" s="5">
        <v>167602110137</v>
      </c>
      <c r="N120" s="5">
        <v>167602110137</v>
      </c>
      <c r="O120" s="5">
        <v>167602110137</v>
      </c>
      <c r="P120" s="5">
        <v>167602110137</v>
      </c>
    </row>
    <row r="121" spans="3:17" ht="15.5" x14ac:dyDescent="0.35">
      <c r="C121" t="s">
        <v>132</v>
      </c>
      <c r="D121" s="5">
        <v>185543986349</v>
      </c>
      <c r="E121" s="5">
        <v>257919638688</v>
      </c>
      <c r="F121" s="5">
        <v>200727126152</v>
      </c>
      <c r="G121" s="5">
        <v>171554886331</v>
      </c>
      <c r="I121" s="5">
        <v>200727126152</v>
      </c>
      <c r="J121" s="5">
        <v>281346945582</v>
      </c>
      <c r="K121" s="5">
        <v>450332165952</v>
      </c>
      <c r="L121" s="5">
        <v>391890837009</v>
      </c>
      <c r="M121" s="5">
        <v>349691547915</v>
      </c>
      <c r="N121" s="5">
        <v>358555467369</v>
      </c>
      <c r="O121" s="5">
        <v>419773335764</v>
      </c>
      <c r="P121" s="5">
        <v>321635435022</v>
      </c>
      <c r="Q121" s="5">
        <v>271289446064</v>
      </c>
    </row>
    <row r="122" spans="3:17" ht="15.5" x14ac:dyDescent="0.35">
      <c r="C122" t="s">
        <v>133</v>
      </c>
      <c r="D122" s="5">
        <v>19836231035</v>
      </c>
      <c r="E122" s="5">
        <v>19536231035</v>
      </c>
      <c r="F122" s="5">
        <v>19536231035</v>
      </c>
      <c r="G122" s="5">
        <v>19536231035</v>
      </c>
      <c r="I122" s="5">
        <v>19536231035</v>
      </c>
      <c r="J122" s="5">
        <v>19236231035</v>
      </c>
      <c r="K122" s="5">
        <v>14736231035</v>
      </c>
      <c r="L122" s="5">
        <v>10236231035</v>
      </c>
      <c r="M122" s="5">
        <v>10136231035</v>
      </c>
      <c r="N122" s="5">
        <v>10036231035</v>
      </c>
      <c r="O122" s="5">
        <v>3164335998</v>
      </c>
    </row>
    <row r="123" spans="3:17" ht="15.5" x14ac:dyDescent="0.35">
      <c r="C123" t="s">
        <v>134</v>
      </c>
      <c r="D123" s="5">
        <v>152669786462</v>
      </c>
      <c r="E123" s="5">
        <v>225345438801</v>
      </c>
      <c r="F123" s="5">
        <v>168152926265</v>
      </c>
      <c r="G123" s="5">
        <v>139356969141</v>
      </c>
      <c r="I123" s="5">
        <v>168152926265</v>
      </c>
      <c r="J123" s="5">
        <v>249449028392</v>
      </c>
      <c r="K123" s="5">
        <v>420356704132</v>
      </c>
      <c r="L123" s="5">
        <v>373718104414</v>
      </c>
      <c r="M123" s="5">
        <v>339555316880</v>
      </c>
      <c r="N123" s="5">
        <v>348519236334</v>
      </c>
      <c r="O123" s="5">
        <v>416608999766</v>
      </c>
      <c r="P123" s="5">
        <v>321635435022</v>
      </c>
      <c r="Q123" s="5">
        <v>271289446064</v>
      </c>
    </row>
    <row r="124" spans="3:17" ht="15.5" x14ac:dyDescent="0.35">
      <c r="C124" t="s">
        <v>135</v>
      </c>
      <c r="D124" s="5">
        <v>185543986349</v>
      </c>
      <c r="E124" s="5">
        <v>257919638688</v>
      </c>
      <c r="F124" s="5">
        <v>200727126152</v>
      </c>
      <c r="G124" s="5">
        <v>171554886331</v>
      </c>
      <c r="I124" s="5">
        <v>200727126152</v>
      </c>
      <c r="J124" s="5">
        <v>281346945582</v>
      </c>
      <c r="K124" s="5">
        <v>450332165952</v>
      </c>
      <c r="L124" s="5">
        <v>391890837009</v>
      </c>
      <c r="M124" s="5">
        <v>349691547915</v>
      </c>
      <c r="N124" s="5">
        <v>358555467369</v>
      </c>
      <c r="O124" s="5">
        <v>419773335764</v>
      </c>
      <c r="P124" s="5">
        <v>321635435022</v>
      </c>
      <c r="Q124" s="5">
        <v>271289446064</v>
      </c>
    </row>
    <row r="125" spans="3:17" ht="15.5" x14ac:dyDescent="0.35">
      <c r="C125" t="s">
        <v>136</v>
      </c>
      <c r="K125" s="5">
        <v>2971106513</v>
      </c>
    </row>
    <row r="126" spans="3:17" ht="15.5" x14ac:dyDescent="0.35">
      <c r="C126" t="s">
        <v>10</v>
      </c>
      <c r="D126" s="5">
        <v>611092416037</v>
      </c>
      <c r="E126" s="5">
        <v>683468068376</v>
      </c>
      <c r="F126" s="5">
        <v>626275555840</v>
      </c>
      <c r="G126" s="5">
        <v>597103316019</v>
      </c>
      <c r="I126" s="5">
        <v>626275555840</v>
      </c>
      <c r="J126" s="5">
        <v>706895375270</v>
      </c>
      <c r="K126" s="5">
        <v>862680137919</v>
      </c>
      <c r="L126" s="5">
        <v>599401015668</v>
      </c>
      <c r="M126" s="5">
        <v>557201726574</v>
      </c>
      <c r="N126" s="5">
        <v>566065646028</v>
      </c>
      <c r="O126" s="5">
        <v>737375445901</v>
      </c>
      <c r="P126" s="5">
        <v>639237545159</v>
      </c>
      <c r="Q126" s="5">
        <v>391289446064</v>
      </c>
    </row>
    <row r="127" spans="3:17" ht="15.5" x14ac:dyDescent="0.35">
      <c r="C127" t="s">
        <v>137</v>
      </c>
      <c r="D127" s="5">
        <v>1432471935994</v>
      </c>
      <c r="E127" s="5">
        <v>1461652046411</v>
      </c>
      <c r="F127" s="5">
        <v>1426948306072</v>
      </c>
      <c r="G127" s="5">
        <v>1534790542960</v>
      </c>
      <c r="I127" s="5">
        <v>1426948306072</v>
      </c>
      <c r="J127" s="5">
        <v>1603155443001</v>
      </c>
      <c r="K127" s="5">
        <v>2925890854697</v>
      </c>
      <c r="L127" s="5">
        <v>1712138681353</v>
      </c>
      <c r="M127" s="5">
        <v>1449009069102</v>
      </c>
      <c r="N127" s="5">
        <v>1535017239607</v>
      </c>
      <c r="O127" s="5">
        <v>1672444043460</v>
      </c>
      <c r="P127" s="5">
        <v>1583586778555</v>
      </c>
      <c r="Q127" s="5">
        <v>1232698283612</v>
      </c>
    </row>
    <row r="128" spans="3:17" ht="15.5" x14ac:dyDescent="0.35">
      <c r="C128" t="s">
        <v>138</v>
      </c>
      <c r="D128" s="5">
        <v>7500000000</v>
      </c>
      <c r="E128" s="5">
        <v>7500000000</v>
      </c>
      <c r="F128" s="5">
        <v>7500000000</v>
      </c>
      <c r="G128" s="5">
        <v>7500000000</v>
      </c>
      <c r="I128" s="5">
        <v>7500000000</v>
      </c>
      <c r="J128" s="5">
        <v>7500000000</v>
      </c>
      <c r="K128" s="5">
        <v>7500000000</v>
      </c>
      <c r="L128" s="5">
        <v>1500000000</v>
      </c>
      <c r="M128" s="5">
        <v>1500000000</v>
      </c>
      <c r="N128" s="5">
        <v>1500000000</v>
      </c>
      <c r="O128" s="5">
        <v>1500000000</v>
      </c>
      <c r="P128" s="5">
        <v>1500000000</v>
      </c>
      <c r="Q128" s="5">
        <v>120000</v>
      </c>
    </row>
    <row r="130" spans="2:17" ht="15.5" x14ac:dyDescent="0.35">
      <c r="B130" t="s">
        <v>139</v>
      </c>
      <c r="C130" t="s">
        <v>140</v>
      </c>
      <c r="D130" s="5">
        <v>121346457882</v>
      </c>
      <c r="E130" s="5">
        <v>90576425326</v>
      </c>
      <c r="F130" s="5">
        <v>106566905163</v>
      </c>
      <c r="G130" s="5">
        <v>64930566239</v>
      </c>
      <c r="I130" s="5">
        <v>438208501357</v>
      </c>
      <c r="J130" s="5">
        <v>383190951987</v>
      </c>
      <c r="K130" s="5">
        <v>734002905488</v>
      </c>
      <c r="L130" s="5">
        <v>340882969226</v>
      </c>
      <c r="M130" s="5">
        <v>205352199712</v>
      </c>
      <c r="N130" s="5">
        <v>269763136273</v>
      </c>
      <c r="O130" s="5">
        <v>309960940522</v>
      </c>
      <c r="P130" s="5">
        <v>202038905410</v>
      </c>
      <c r="Q130" s="5">
        <v>170655314916</v>
      </c>
    </row>
    <row r="131" spans="2:17" ht="15.5" x14ac:dyDescent="0.35">
      <c r="C131" t="s">
        <v>292</v>
      </c>
      <c r="D131" s="5">
        <v>240699460157</v>
      </c>
      <c r="E131" s="5">
        <v>212793352333</v>
      </c>
      <c r="F131" s="5">
        <v>261529310714</v>
      </c>
      <c r="G131" s="5">
        <v>148134127581</v>
      </c>
      <c r="I131" s="5">
        <v>798160046940</v>
      </c>
      <c r="J131" s="5">
        <v>682943659294</v>
      </c>
      <c r="K131" s="5">
        <v>1136390988274</v>
      </c>
      <c r="L131" s="5">
        <v>658294179524</v>
      </c>
      <c r="M131" s="5">
        <v>462581124523</v>
      </c>
      <c r="N131" s="5">
        <v>510178986260</v>
      </c>
      <c r="O131" s="5">
        <v>694162759494</v>
      </c>
      <c r="P131" s="5">
        <v>590680291203</v>
      </c>
      <c r="Q131" s="5">
        <v>499056188994</v>
      </c>
    </row>
    <row r="132" spans="2:17" ht="15.5" x14ac:dyDescent="0.35">
      <c r="C132" t="s">
        <v>582</v>
      </c>
      <c r="D132" s="5">
        <v>-58775099407</v>
      </c>
      <c r="E132" s="5">
        <v>-71219165078</v>
      </c>
      <c r="F132" s="5">
        <v>-51183206662</v>
      </c>
      <c r="G132" s="5">
        <v>-41626777008</v>
      </c>
      <c r="I132" s="5">
        <v>-135109990019</v>
      </c>
      <c r="J132" s="5">
        <v>-154049289751</v>
      </c>
      <c r="K132" s="5">
        <v>-284908176819</v>
      </c>
      <c r="L132" s="5">
        <v>-184657442919</v>
      </c>
      <c r="M132" s="5">
        <v>-157479704899</v>
      </c>
      <c r="N132" s="5">
        <v>-109403664200</v>
      </c>
      <c r="O132" s="5">
        <v>-273909660794</v>
      </c>
      <c r="P132" s="5">
        <v>-301853289101</v>
      </c>
      <c r="Q132" s="5">
        <v>-227585535886</v>
      </c>
    </row>
    <row r="133" spans="2:17" ht="15.5" x14ac:dyDescent="0.35">
      <c r="C133" t="s">
        <v>393</v>
      </c>
      <c r="D133" s="5">
        <v>-54995262523</v>
      </c>
      <c r="E133" s="5">
        <v>-49579195932</v>
      </c>
      <c r="F133" s="5">
        <v>-48779616352</v>
      </c>
      <c r="G133" s="5">
        <v>-36799117733</v>
      </c>
      <c r="I133" s="5">
        <v>-162457622841</v>
      </c>
      <c r="J133" s="5">
        <v>-141659015628</v>
      </c>
      <c r="K133" s="5">
        <v>-170218866756</v>
      </c>
      <c r="L133" s="5">
        <v>-138499690098</v>
      </c>
      <c r="M133" s="5">
        <v>-99809284188</v>
      </c>
      <c r="N133" s="5">
        <v>-103533975419</v>
      </c>
      <c r="O133" s="5">
        <v>-115593551967</v>
      </c>
      <c r="P133" s="5">
        <v>-91224708803</v>
      </c>
      <c r="Q133" s="5">
        <v>-93683020204</v>
      </c>
    </row>
    <row r="134" spans="2:17" ht="15.5" x14ac:dyDescent="0.35">
      <c r="C134" t="s">
        <v>152</v>
      </c>
      <c r="D134" s="5">
        <v>1677798203</v>
      </c>
      <c r="E134" s="5">
        <v>874740522</v>
      </c>
      <c r="F134" s="5">
        <v>223812766</v>
      </c>
      <c r="G134" s="5">
        <v>469093181</v>
      </c>
      <c r="I134" s="5">
        <v>7003738831</v>
      </c>
      <c r="J134" s="5">
        <v>17033427257</v>
      </c>
      <c r="K134" s="5">
        <v>8861784189</v>
      </c>
      <c r="L134" s="5">
        <v>3378617350</v>
      </c>
      <c r="M134" s="5">
        <v>3096012806</v>
      </c>
      <c r="N134" s="5">
        <v>10203867756</v>
      </c>
      <c r="O134" s="5">
        <v>10021340718</v>
      </c>
      <c r="P134" s="5">
        <v>1195515684</v>
      </c>
      <c r="Q134" s="5">
        <v>706872321</v>
      </c>
    </row>
    <row r="135" spans="2:17" ht="15.5" x14ac:dyDescent="0.35">
      <c r="C135" t="s">
        <v>148</v>
      </c>
      <c r="D135" s="5">
        <v>-7260438548</v>
      </c>
      <c r="E135" s="5">
        <v>-2293306519</v>
      </c>
      <c r="F135" s="5">
        <v>-7618196736</v>
      </c>
      <c r="G135" s="5">
        <v>-5246759782</v>
      </c>
      <c r="I135" s="5">
        <v>-21782472987</v>
      </c>
      <c r="J135" s="5">
        <v>-21077829185</v>
      </c>
      <c r="K135" s="5">
        <v>-25013498664</v>
      </c>
      <c r="L135" s="5">
        <v>-11714234686</v>
      </c>
      <c r="M135" s="5">
        <v>-3035948530</v>
      </c>
      <c r="N135" s="5">
        <v>-42231062167</v>
      </c>
      <c r="O135" s="5">
        <v>-12362747707</v>
      </c>
      <c r="P135" s="5">
        <v>-18135769408</v>
      </c>
      <c r="Q135" s="5">
        <v>-7839190309</v>
      </c>
    </row>
    <row r="136" spans="2:17" ht="15.5" x14ac:dyDescent="0.35">
      <c r="C136" t="s">
        <v>803</v>
      </c>
      <c r="F136" s="5">
        <v>-47605198567</v>
      </c>
      <c r="I136" s="5">
        <v>-47605198567</v>
      </c>
    </row>
    <row r="137" spans="2:17" ht="15.5" x14ac:dyDescent="0.35">
      <c r="C137" t="s">
        <v>298</v>
      </c>
      <c r="K137" s="5">
        <v>68890675264</v>
      </c>
      <c r="L137" s="5">
        <v>14081540055</v>
      </c>
      <c r="N137" s="5">
        <v>4548984043</v>
      </c>
      <c r="O137" s="5">
        <v>7642800778</v>
      </c>
      <c r="P137" s="5">
        <v>21376865835</v>
      </c>
    </row>
    <row r="138" spans="2:17" ht="15.5" x14ac:dyDescent="0.35">
      <c r="C138" t="s">
        <v>149</v>
      </c>
      <c r="D138" s="5">
        <v>-168674620605</v>
      </c>
      <c r="E138" s="5">
        <v>-33959832283</v>
      </c>
      <c r="F138" s="5">
        <v>-157772585490</v>
      </c>
      <c r="G138" s="5">
        <v>-51984249269</v>
      </c>
      <c r="I138" s="5">
        <v>-623851739770</v>
      </c>
      <c r="J138" s="5">
        <v>-703647607993</v>
      </c>
      <c r="K138" s="5">
        <v>193226320550</v>
      </c>
      <c r="L138" s="5">
        <v>-257910345298</v>
      </c>
      <c r="M138" s="5">
        <v>-171120946473</v>
      </c>
      <c r="N138" s="5">
        <v>-324729333140</v>
      </c>
      <c r="O138" s="5">
        <v>-285896770789</v>
      </c>
      <c r="P138" s="5">
        <v>66865639033</v>
      </c>
      <c r="Q138" s="5">
        <v>-266095932951</v>
      </c>
    </row>
    <row r="139" spans="2:17" ht="15.5" x14ac:dyDescent="0.35">
      <c r="C139" t="s">
        <v>150</v>
      </c>
      <c r="D139" s="5">
        <v>-3601034696</v>
      </c>
      <c r="E139" s="5">
        <v>-7902097740</v>
      </c>
      <c r="F139" s="5">
        <v>101658007729</v>
      </c>
      <c r="G139" s="5">
        <v>-96829887846</v>
      </c>
      <c r="I139" s="5">
        <v>-30071501635</v>
      </c>
      <c r="J139" s="5">
        <v>202832675775</v>
      </c>
      <c r="K139" s="5">
        <v>-623220778600</v>
      </c>
      <c r="L139" s="5">
        <v>-9000677336</v>
      </c>
      <c r="M139" s="5">
        <v>-86384677549</v>
      </c>
      <c r="N139" s="5">
        <v>-18066187864</v>
      </c>
      <c r="O139" s="5">
        <v>16583920648</v>
      </c>
      <c r="P139" s="5">
        <v>-173327970567</v>
      </c>
      <c r="Q139" s="5">
        <v>84409189446</v>
      </c>
    </row>
    <row r="140" spans="2:17" ht="15.5" x14ac:dyDescent="0.35">
      <c r="C140" t="s">
        <v>332</v>
      </c>
      <c r="D140" s="5">
        <v>2602657658</v>
      </c>
      <c r="F140" s="5">
        <v>-39703877</v>
      </c>
      <c r="G140" s="5">
        <v>16797732172</v>
      </c>
      <c r="I140" s="5">
        <v>20362038926</v>
      </c>
      <c r="J140" s="5">
        <v>67575157032</v>
      </c>
      <c r="K140" s="5">
        <v>32229581563</v>
      </c>
      <c r="L140" s="5">
        <v>54533481850</v>
      </c>
      <c r="M140" s="5">
        <v>5733000000</v>
      </c>
      <c r="N140" s="5">
        <v>67216636731</v>
      </c>
      <c r="O140" s="5">
        <v>134945632173</v>
      </c>
      <c r="P140" s="5">
        <v>90671422004</v>
      </c>
      <c r="Q140" s="5">
        <v>178117187254</v>
      </c>
    </row>
    <row r="141" spans="2:17" ht="15.5" x14ac:dyDescent="0.35">
      <c r="C141" t="s">
        <v>158</v>
      </c>
      <c r="D141" s="5">
        <v>-4772444683</v>
      </c>
      <c r="E141" s="5">
        <v>-7042097740</v>
      </c>
      <c r="F141" s="5">
        <v>-6667881713</v>
      </c>
      <c r="G141" s="5">
        <v>-4504851362</v>
      </c>
      <c r="I141" s="5">
        <v>-49309540561</v>
      </c>
      <c r="J141" s="5">
        <v>-30989758305</v>
      </c>
      <c r="K141" s="5">
        <v>-326210257801</v>
      </c>
      <c r="L141" s="5">
        <v>-56709149035</v>
      </c>
      <c r="M141" s="5">
        <v>-92002930701</v>
      </c>
      <c r="N141" s="5">
        <v>-72283077346</v>
      </c>
      <c r="O141" s="5">
        <v>-92716972725</v>
      </c>
      <c r="P141" s="5">
        <v>-260613205568</v>
      </c>
      <c r="Q141" s="5">
        <v>-90844795225</v>
      </c>
    </row>
    <row r="142" spans="2:17" ht="15.5" x14ac:dyDescent="0.35">
      <c r="C142" t="s">
        <v>804</v>
      </c>
    </row>
    <row r="143" spans="2:17" ht="15.5" x14ac:dyDescent="0.35">
      <c r="C143" t="s">
        <v>805</v>
      </c>
      <c r="L143" s="5">
        <v>6500000000</v>
      </c>
    </row>
    <row r="144" spans="2:17" ht="15.5" x14ac:dyDescent="0.35">
      <c r="C144" t="s">
        <v>806</v>
      </c>
    </row>
    <row r="145" spans="3:17" ht="15.5" x14ac:dyDescent="0.35">
      <c r="C145" t="s">
        <v>807</v>
      </c>
      <c r="O145" s="5">
        <v>-25644738800</v>
      </c>
      <c r="P145" s="5">
        <v>-3386187003</v>
      </c>
      <c r="Q145" s="5">
        <v>-2863202583</v>
      </c>
    </row>
    <row r="146" spans="3:17" ht="15.5" x14ac:dyDescent="0.35">
      <c r="C146" t="s">
        <v>768</v>
      </c>
      <c r="J146" s="5">
        <v>168000158168</v>
      </c>
    </row>
    <row r="147" spans="3:17" ht="15.5" x14ac:dyDescent="0.35">
      <c r="C147" t="s">
        <v>808</v>
      </c>
      <c r="K147" s="5">
        <v>-213218013000</v>
      </c>
    </row>
    <row r="148" spans="3:17" ht="15.5" x14ac:dyDescent="0.35">
      <c r="C148" t="s">
        <v>809</v>
      </c>
      <c r="K148" s="5">
        <v>-117766309115</v>
      </c>
    </row>
    <row r="149" spans="3:17" ht="15.5" x14ac:dyDescent="0.35">
      <c r="C149" t="s">
        <v>810</v>
      </c>
      <c r="D149" s="5">
        <v>-1431247671</v>
      </c>
      <c r="E149" s="5">
        <v>-860000000</v>
      </c>
      <c r="F149" s="5">
        <v>2344377440</v>
      </c>
      <c r="G149" s="5">
        <v>-3101552777</v>
      </c>
      <c r="I149" s="5">
        <v>-1124000000</v>
      </c>
      <c r="J149" s="5">
        <v>-1752881120</v>
      </c>
      <c r="K149" s="5">
        <v>1744219753</v>
      </c>
      <c r="L149" s="5">
        <v>-13325010151</v>
      </c>
      <c r="M149" s="5">
        <v>-114746848</v>
      </c>
      <c r="N149" s="5">
        <v>-12999747249</v>
      </c>
    </row>
    <row r="150" spans="3:17" ht="15.5" x14ac:dyDescent="0.35">
      <c r="C150" t="s">
        <v>811</v>
      </c>
      <c r="F150" s="5">
        <v>106021215879</v>
      </c>
      <c r="G150" s="5">
        <v>-106021215879</v>
      </c>
    </row>
    <row r="151" spans="3:17" ht="15.5" x14ac:dyDescent="0.35">
      <c r="C151" t="s">
        <v>161</v>
      </c>
      <c r="D151" s="5">
        <v>-168674620605</v>
      </c>
      <c r="E151" s="5">
        <v>-33959832283</v>
      </c>
      <c r="F151" s="5">
        <v>-157772585490</v>
      </c>
      <c r="G151" s="5">
        <v>-51984249269</v>
      </c>
      <c r="I151" s="5">
        <v>-623851739770</v>
      </c>
      <c r="J151" s="5">
        <v>-703647607993</v>
      </c>
      <c r="K151" s="5">
        <v>193226320550</v>
      </c>
      <c r="L151" s="5">
        <v>-257910345298</v>
      </c>
      <c r="M151" s="5">
        <v>-171120946473</v>
      </c>
      <c r="N151" s="5">
        <v>-324729333140</v>
      </c>
      <c r="O151" s="5">
        <v>-285896770789</v>
      </c>
      <c r="P151" s="5">
        <v>66865639033</v>
      </c>
      <c r="Q151" s="5">
        <v>-266095932951</v>
      </c>
    </row>
    <row r="152" spans="3:17" ht="15.5" x14ac:dyDescent="0.35">
      <c r="C152" t="s">
        <v>812</v>
      </c>
      <c r="K152" s="5">
        <v>-6878935228</v>
      </c>
    </row>
    <row r="153" spans="3:17" ht="15.5" x14ac:dyDescent="0.35">
      <c r="C153" t="s">
        <v>813</v>
      </c>
      <c r="F153" s="5">
        <v>-109257929882</v>
      </c>
      <c r="I153" s="5">
        <v>-109257929882</v>
      </c>
    </row>
    <row r="154" spans="3:17" ht="15.5" x14ac:dyDescent="0.35">
      <c r="C154" t="s">
        <v>814</v>
      </c>
      <c r="O154" s="5">
        <v>-53420612720</v>
      </c>
      <c r="P154" s="5">
        <v>-54162991190</v>
      </c>
      <c r="Q154" s="5">
        <v>-52744941567</v>
      </c>
    </row>
    <row r="155" spans="3:17" ht="15.5" x14ac:dyDescent="0.35">
      <c r="C155" t="s">
        <v>815</v>
      </c>
    </row>
    <row r="156" spans="3:17" ht="15.5" x14ac:dyDescent="0.35">
      <c r="C156" t="s">
        <v>312</v>
      </c>
      <c r="D156" s="5">
        <v>36406578098</v>
      </c>
      <c r="E156" s="5">
        <v>-8372815125</v>
      </c>
      <c r="G156" s="5">
        <v>13786809841</v>
      </c>
      <c r="I156" s="5">
        <v>61944938694</v>
      </c>
      <c r="J156" s="5">
        <v>41672788715</v>
      </c>
      <c r="K156" s="5">
        <v>127015693810</v>
      </c>
      <c r="L156" s="5">
        <v>248591926598</v>
      </c>
      <c r="M156" s="5">
        <v>409001624526</v>
      </c>
      <c r="N156" s="5">
        <v>211103446187</v>
      </c>
      <c r="O156" s="5">
        <v>95315875757</v>
      </c>
      <c r="P156" s="5">
        <v>154912636955</v>
      </c>
      <c r="Q156" s="5">
        <v>344251512435</v>
      </c>
    </row>
    <row r="157" spans="3:17" ht="15.5" x14ac:dyDescent="0.35">
      <c r="C157" t="s">
        <v>313</v>
      </c>
      <c r="D157" s="5">
        <v>-36406578098</v>
      </c>
      <c r="E157" s="5">
        <v>8372815125</v>
      </c>
      <c r="F157" s="5">
        <v>-44498222632</v>
      </c>
      <c r="G157" s="5">
        <v>1587696142</v>
      </c>
      <c r="I157" s="5">
        <v>-61944938694</v>
      </c>
      <c r="J157" s="5">
        <v>-108091489504</v>
      </c>
      <c r="K157" s="5">
        <v>-129220476163</v>
      </c>
      <c r="L157" s="5">
        <v>-293090604903</v>
      </c>
      <c r="M157" s="5">
        <v>-373169476918</v>
      </c>
      <c r="N157" s="5">
        <v>-169760594812</v>
      </c>
      <c r="O157" s="5">
        <v>-133643559990</v>
      </c>
      <c r="P157" s="5">
        <v>-21580730359</v>
      </c>
      <c r="Q157" s="5">
        <v>-310987752588</v>
      </c>
    </row>
    <row r="158" spans="3:17" ht="15.5" x14ac:dyDescent="0.35">
      <c r="C158" t="s">
        <v>271</v>
      </c>
      <c r="F158" s="5">
        <v>-2266304735</v>
      </c>
      <c r="G158" s="5">
        <v>-15180411327</v>
      </c>
      <c r="I158" s="5">
        <v>-34893432124</v>
      </c>
      <c r="J158" s="5">
        <v>-38851154911</v>
      </c>
      <c r="K158" s="5">
        <v>-31627889359</v>
      </c>
    </row>
    <row r="159" spans="3:17" ht="15.5" x14ac:dyDescent="0.35">
      <c r="C159" t="s">
        <v>167</v>
      </c>
      <c r="D159" s="5">
        <v>-43581407887</v>
      </c>
      <c r="E159" s="5">
        <v>-27543351738</v>
      </c>
      <c r="F159" s="5">
        <v>-153785647011</v>
      </c>
      <c r="G159" s="5">
        <v>115624227269</v>
      </c>
      <c r="I159" s="5">
        <v>-153785647011</v>
      </c>
      <c r="J159" s="5">
        <v>-110550994178</v>
      </c>
      <c r="K159" s="5">
        <v>-205909254595</v>
      </c>
      <c r="L159" s="5">
        <v>-126707031892</v>
      </c>
      <c r="M159" s="5">
        <v>-153800453376</v>
      </c>
      <c r="N159" s="5">
        <v>-116336245440</v>
      </c>
      <c r="O159" s="5">
        <v>-96547877086</v>
      </c>
      <c r="P159" s="5">
        <v>-130366190605</v>
      </c>
      <c r="Q159" s="5">
        <v>-155069032464</v>
      </c>
    </row>
    <row r="160" spans="3:17" ht="15.5" x14ac:dyDescent="0.35">
      <c r="C160" t="s">
        <v>816</v>
      </c>
      <c r="D160" s="5">
        <v>50000000000</v>
      </c>
      <c r="F160" s="5">
        <v>150610845511</v>
      </c>
      <c r="G160" s="5">
        <v>-375610845511</v>
      </c>
      <c r="K160" s="5">
        <v>364225990000</v>
      </c>
    </row>
    <row r="161" spans="3:17" ht="15.5" x14ac:dyDescent="0.35">
      <c r="C161" t="s">
        <v>454</v>
      </c>
      <c r="F161" s="5">
        <v>-195000000000</v>
      </c>
      <c r="G161" s="5">
        <v>225000000000</v>
      </c>
      <c r="I161" s="5">
        <v>30000000000</v>
      </c>
    </row>
    <row r="162" spans="3:17" ht="15.5" x14ac:dyDescent="0.35">
      <c r="C162" t="s">
        <v>817</v>
      </c>
      <c r="F162" s="5">
        <v>195000000000</v>
      </c>
      <c r="I162" s="5">
        <v>195000000000</v>
      </c>
    </row>
    <row r="163" spans="3:17" ht="15.5" x14ac:dyDescent="0.35">
      <c r="C163" t="s">
        <v>818</v>
      </c>
      <c r="P163" s="5">
        <v>210000000000</v>
      </c>
    </row>
    <row r="164" spans="3:17" ht="15.5" x14ac:dyDescent="0.35">
      <c r="C164" t="s">
        <v>596</v>
      </c>
      <c r="P164" s="5">
        <v>-12397889863</v>
      </c>
    </row>
    <row r="165" spans="3:17" ht="15.5" x14ac:dyDescent="0.35">
      <c r="C165" t="s">
        <v>819</v>
      </c>
      <c r="Q165" s="5">
        <v>-1547375725</v>
      </c>
    </row>
    <row r="166" spans="3:17" ht="15.5" x14ac:dyDescent="0.35">
      <c r="C166" t="s">
        <v>361</v>
      </c>
      <c r="D166" s="5">
        <v>-128123996868</v>
      </c>
      <c r="I166" s="5">
        <v>-284719993040</v>
      </c>
      <c r="J166" s="5">
        <v>-391489990430</v>
      </c>
      <c r="K166" s="5">
        <v>-83012998956</v>
      </c>
      <c r="L166" s="5">
        <v>-53740000000</v>
      </c>
      <c r="M166" s="5">
        <v>-13435000000</v>
      </c>
      <c r="N166" s="5">
        <v>-90000000000</v>
      </c>
      <c r="O166" s="5">
        <v>-37500000000</v>
      </c>
      <c r="P166" s="5">
        <v>-13950000000</v>
      </c>
      <c r="Q166" s="5">
        <v>-30000000000</v>
      </c>
    </row>
    <row r="167" spans="3:17" ht="15.5" x14ac:dyDescent="0.35">
      <c r="C167" t="s">
        <v>558</v>
      </c>
    </row>
    <row r="168" spans="3:17" ht="15.5" x14ac:dyDescent="0.35">
      <c r="C168" t="s">
        <v>820</v>
      </c>
      <c r="K168" s="5">
        <v>201866686780</v>
      </c>
      <c r="N168" s="5">
        <v>-110091931478</v>
      </c>
    </row>
    <row r="169" spans="3:17" ht="15.5" x14ac:dyDescent="0.35">
      <c r="C169" t="s">
        <v>821</v>
      </c>
      <c r="D169" s="5">
        <v>-5589915850</v>
      </c>
      <c r="E169" s="5">
        <v>-6416480545</v>
      </c>
      <c r="F169" s="5">
        <v>1424673259</v>
      </c>
      <c r="G169" s="5">
        <v>-10656086922</v>
      </c>
      <c r="I169" s="5">
        <v>-31811618646</v>
      </c>
      <c r="J169" s="5">
        <v>-45115067685</v>
      </c>
      <c r="K169" s="5">
        <v>-42313569764</v>
      </c>
      <c r="L169" s="5">
        <v>-32832617092</v>
      </c>
      <c r="M169" s="5">
        <v>-38878404512</v>
      </c>
      <c r="N169" s="5">
        <v>-46093591382</v>
      </c>
      <c r="O169" s="5">
        <v>-57723335040</v>
      </c>
      <c r="P169" s="5">
        <v>-63206268454</v>
      </c>
      <c r="Q169" s="5">
        <v>-56886840675</v>
      </c>
    </row>
    <row r="170" spans="3:17" ht="15.5" x14ac:dyDescent="0.35">
      <c r="C170" t="s">
        <v>822</v>
      </c>
      <c r="D170" s="5">
        <v>-126000000</v>
      </c>
      <c r="I170" s="5">
        <v>-825500000</v>
      </c>
      <c r="K170" s="5">
        <v>-918925975</v>
      </c>
      <c r="L170" s="5">
        <v>-132018009</v>
      </c>
      <c r="M170" s="5">
        <v>-839236193</v>
      </c>
      <c r="N170" s="5">
        <v>-3550416215</v>
      </c>
      <c r="O170" s="5">
        <v>-2377261710</v>
      </c>
      <c r="P170" s="5">
        <v>-2382927451</v>
      </c>
      <c r="Q170" s="5">
        <v>-3111502367</v>
      </c>
    </row>
    <row r="171" spans="3:17" ht="15.5" x14ac:dyDescent="0.35">
      <c r="C171" t="s">
        <v>601</v>
      </c>
      <c r="D171" s="5">
        <v>-41253300000</v>
      </c>
      <c r="G171" s="5">
        <v>-6535638761</v>
      </c>
      <c r="I171" s="5">
        <v>-233557619067</v>
      </c>
      <c r="J171" s="5">
        <v>-51221700000</v>
      </c>
    </row>
    <row r="172" spans="3:17" ht="15.5" x14ac:dyDescent="0.35">
      <c r="C172" t="s">
        <v>173</v>
      </c>
      <c r="D172" s="5">
        <v>-50929197419</v>
      </c>
      <c r="E172" s="5">
        <v>48714495303</v>
      </c>
      <c r="F172" s="5">
        <v>50452327402</v>
      </c>
      <c r="G172" s="5">
        <v>-83883570876</v>
      </c>
      <c r="I172" s="5">
        <v>-215714740048</v>
      </c>
      <c r="J172" s="5">
        <v>-117623980231</v>
      </c>
      <c r="K172" s="5">
        <v>304008447438</v>
      </c>
      <c r="L172" s="5">
        <v>73971946592</v>
      </c>
      <c r="M172" s="5">
        <v>-52153424310</v>
      </c>
      <c r="N172" s="5">
        <v>-73032384731</v>
      </c>
      <c r="O172" s="5">
        <v>40648090381</v>
      </c>
      <c r="P172" s="5">
        <v>95576573876</v>
      </c>
      <c r="Q172" s="5">
        <v>-11031428589</v>
      </c>
    </row>
    <row r="173" spans="3:17" ht="15.5" x14ac:dyDescent="0.35">
      <c r="C173" t="s">
        <v>176</v>
      </c>
      <c r="E173" s="5">
        <v>98514385642</v>
      </c>
      <c r="F173" s="5">
        <v>1</v>
      </c>
      <c r="G173" s="5">
        <v>-1</v>
      </c>
      <c r="I173" s="5">
        <v>315145954979</v>
      </c>
      <c r="J173" s="5">
        <v>429803847217</v>
      </c>
      <c r="K173" s="5">
        <v>125413976748</v>
      </c>
      <c r="L173" s="5">
        <v>51438210887</v>
      </c>
      <c r="M173" s="5">
        <v>103591206768</v>
      </c>
      <c r="N173" s="5">
        <v>176607973455</v>
      </c>
      <c r="O173" s="5">
        <v>136019495952</v>
      </c>
      <c r="P173" s="5">
        <v>40437574195</v>
      </c>
      <c r="Q173" s="5">
        <v>51464853353</v>
      </c>
    </row>
    <row r="174" spans="3:17" ht="15.5" x14ac:dyDescent="0.35">
      <c r="C174" t="s">
        <v>174</v>
      </c>
      <c r="D174" s="5">
        <v>-4136819997</v>
      </c>
      <c r="E174" s="5">
        <v>152858749</v>
      </c>
      <c r="F174" s="5">
        <v>-675623571</v>
      </c>
      <c r="G174" s="5">
        <v>-502340177</v>
      </c>
      <c r="I174" s="5">
        <v>-916829289</v>
      </c>
      <c r="J174" s="5">
        <v>2966087993</v>
      </c>
      <c r="K174" s="5">
        <v>381423031</v>
      </c>
      <c r="L174" s="5">
        <v>3819269</v>
      </c>
      <c r="M174" s="5">
        <v>428428</v>
      </c>
      <c r="N174" s="5">
        <v>15618044</v>
      </c>
      <c r="O174" s="5">
        <v>-59612878</v>
      </c>
      <c r="P174" s="5">
        <v>5347881</v>
      </c>
      <c r="Q174" s="5">
        <v>4149431</v>
      </c>
    </row>
    <row r="175" spans="3:17" ht="15.5" x14ac:dyDescent="0.35">
      <c r="C175" t="s">
        <v>177</v>
      </c>
      <c r="D175" s="5">
        <v>-55066017416</v>
      </c>
      <c r="E175" s="5">
        <v>147381739694</v>
      </c>
      <c r="F175" s="5">
        <v>49776703832</v>
      </c>
      <c r="G175" s="5">
        <v>-84385911054</v>
      </c>
      <c r="I175" s="5">
        <v>98514385642</v>
      </c>
      <c r="J175" s="5">
        <v>315145954979</v>
      </c>
      <c r="K175" s="5">
        <v>429803847217</v>
      </c>
      <c r="L175" s="5">
        <v>125413976748</v>
      </c>
      <c r="M175" s="5">
        <v>51438210886</v>
      </c>
      <c r="N175" s="5">
        <v>103591206768</v>
      </c>
      <c r="O175" s="5">
        <v>176607973455</v>
      </c>
      <c r="P175" s="5">
        <v>136019495952</v>
      </c>
      <c r="Q175" s="5">
        <v>40437574195</v>
      </c>
    </row>
    <row r="177" spans="2:17" ht="15.5" x14ac:dyDescent="0.35">
      <c r="B177" t="s">
        <v>178</v>
      </c>
      <c r="C177" t="s">
        <v>12</v>
      </c>
      <c r="D177" s="5">
        <v>7500000000</v>
      </c>
      <c r="E177" s="5">
        <v>7500000000</v>
      </c>
      <c r="F177" s="5">
        <v>7500000000</v>
      </c>
      <c r="G177" s="5">
        <v>7500000000</v>
      </c>
      <c r="I177" s="5">
        <v>7500000000</v>
      </c>
      <c r="J177" s="5">
        <v>7500000000</v>
      </c>
      <c r="K177" s="5">
        <v>7500000000</v>
      </c>
      <c r="L177" s="5">
        <v>1500000000</v>
      </c>
      <c r="M177" s="5">
        <v>1500000000</v>
      </c>
      <c r="N177" s="5">
        <v>1500000000</v>
      </c>
      <c r="O177" s="5">
        <v>1500000000</v>
      </c>
      <c r="P177" s="5">
        <v>1500000000</v>
      </c>
      <c r="Q177" s="5">
        <v>0</v>
      </c>
    </row>
    <row r="178" spans="2:17" ht="15.5" x14ac:dyDescent="0.35">
      <c r="C178" t="s">
        <v>179</v>
      </c>
      <c r="D178" s="6">
        <v>7.43</v>
      </c>
      <c r="E178" s="6">
        <v>7.63</v>
      </c>
      <c r="F178" s="6">
        <v>3.89</v>
      </c>
      <c r="G178" s="6">
        <v>4.9800000000000004</v>
      </c>
    </row>
    <row r="179" spans="2:17" ht="15.5" x14ac:dyDescent="0.35">
      <c r="C179" t="s">
        <v>180</v>
      </c>
      <c r="D179" s="6">
        <v>45.49</v>
      </c>
      <c r="E179" s="6">
        <v>57.67</v>
      </c>
      <c r="F179" s="6">
        <v>140.1</v>
      </c>
      <c r="G179" s="6">
        <v>100.4</v>
      </c>
    </row>
    <row r="180" spans="2:17" ht="15.5" x14ac:dyDescent="0.35">
      <c r="C180" t="s">
        <v>64</v>
      </c>
      <c r="D180" s="6">
        <v>9.42</v>
      </c>
      <c r="E180" s="6">
        <v>15.08</v>
      </c>
      <c r="F180" s="5">
        <v>23</v>
      </c>
      <c r="G180" s="6">
        <v>18.03</v>
      </c>
    </row>
    <row r="181" spans="2:17" ht="15.5" x14ac:dyDescent="0.35">
      <c r="C181" t="s">
        <v>181</v>
      </c>
      <c r="D181" s="5">
        <v>132100000000</v>
      </c>
      <c r="E181" s="6">
        <v>131990000000.00002</v>
      </c>
      <c r="F181" s="5">
        <v>77710000000</v>
      </c>
      <c r="G181" s="5">
        <v>116220000000</v>
      </c>
    </row>
    <row r="182" spans="2:17" ht="15.5" x14ac:dyDescent="0.35">
      <c r="C182" t="s">
        <v>182</v>
      </c>
      <c r="D182" s="6">
        <v>3.8900000000000004E-2</v>
      </c>
      <c r="E182" s="6">
        <v>3.9100000000000003E-2</v>
      </c>
      <c r="F182" s="6">
        <v>2.0400000000000001E-2</v>
      </c>
      <c r="G182" s="6">
        <v>2.4300000000000002E-2</v>
      </c>
    </row>
    <row r="183" spans="2:17" ht="15.5" x14ac:dyDescent="0.35">
      <c r="C183" t="s">
        <v>183</v>
      </c>
      <c r="D183" s="6">
        <v>9.1199999999999989E-2</v>
      </c>
      <c r="E183" s="6">
        <v>8.3699999999999997E-2</v>
      </c>
      <c r="F183" s="6">
        <v>4.6600000000000003E-2</v>
      </c>
      <c r="G183" s="6">
        <v>6.2600000000000003E-2</v>
      </c>
    </row>
    <row r="184" spans="2:17" ht="15.5" x14ac:dyDescent="0.35">
      <c r="C184" t="s">
        <v>184</v>
      </c>
      <c r="D184" s="6">
        <v>6.8499999999999991E-2</v>
      </c>
      <c r="E184" s="6">
        <v>6.8499999999999991E-2</v>
      </c>
      <c r="F184" s="6">
        <v>2.9100000000000001E-2</v>
      </c>
      <c r="G184" s="6">
        <v>4.9100000000000005E-2</v>
      </c>
    </row>
    <row r="185" spans="2:17" ht="15.5" x14ac:dyDescent="0.35">
      <c r="C185" t="s">
        <v>185</v>
      </c>
      <c r="D185" s="6">
        <v>13.68</v>
      </c>
      <c r="E185" s="6">
        <v>11.92</v>
      </c>
      <c r="F185" s="6">
        <v>23.51</v>
      </c>
      <c r="G185" s="6">
        <v>5.52</v>
      </c>
    </row>
    <row r="186" spans="2:17" ht="15.5" x14ac:dyDescent="0.35">
      <c r="C186" t="s">
        <v>186</v>
      </c>
      <c r="D186" s="5">
        <v>611000000000</v>
      </c>
      <c r="E186" s="5">
        <v>683000000000</v>
      </c>
      <c r="F186" s="5">
        <v>626000000000</v>
      </c>
      <c r="G186" s="5">
        <v>597000000000</v>
      </c>
    </row>
    <row r="187" spans="2:17" ht="15.5" x14ac:dyDescent="0.35">
      <c r="C187" t="s">
        <v>187</v>
      </c>
      <c r="D187" s="6">
        <v>4.1500000000000004</v>
      </c>
      <c r="E187" s="6">
        <v>4.83</v>
      </c>
      <c r="F187" s="6">
        <v>6.53</v>
      </c>
      <c r="G187" s="6">
        <v>6.28</v>
      </c>
    </row>
    <row r="188" spans="2:17" ht="15.5" x14ac:dyDescent="0.35">
      <c r="C188" t="s">
        <v>188</v>
      </c>
      <c r="D188" s="6">
        <v>81.48</v>
      </c>
      <c r="E188" s="6">
        <v>91.13</v>
      </c>
      <c r="F188" s="6">
        <v>83.5</v>
      </c>
      <c r="G188" s="6">
        <v>79.61</v>
      </c>
    </row>
    <row r="189" spans="2:17" ht="15.5" x14ac:dyDescent="0.35">
      <c r="C189" t="s">
        <v>189</v>
      </c>
      <c r="D189" s="6">
        <v>4.1500000000000004</v>
      </c>
      <c r="E189" s="6">
        <v>4.83</v>
      </c>
      <c r="F189" s="6">
        <v>6.53</v>
      </c>
      <c r="G189" s="6">
        <v>6.28</v>
      </c>
    </row>
    <row r="190" spans="2:17" ht="15.5" x14ac:dyDescent="0.35">
      <c r="C190" t="s">
        <v>190</v>
      </c>
      <c r="D190" s="6">
        <v>81.48</v>
      </c>
      <c r="E190" s="6">
        <v>91.13</v>
      </c>
      <c r="F190" s="6">
        <v>83.5</v>
      </c>
      <c r="G190" s="6">
        <v>79.61</v>
      </c>
    </row>
    <row r="191" spans="2:17" ht="15.5" x14ac:dyDescent="0.35">
      <c r="C191" t="s">
        <v>191</v>
      </c>
      <c r="D191" s="5">
        <v>86000000000</v>
      </c>
      <c r="E191" s="5">
        <v>119000000000</v>
      </c>
      <c r="F191" s="5">
        <v>147000000000</v>
      </c>
      <c r="G191" s="5">
        <v>85000000000</v>
      </c>
    </row>
    <row r="192" spans="2:17" ht="15.5" x14ac:dyDescent="0.35">
      <c r="C192" t="s">
        <v>192</v>
      </c>
      <c r="D192" s="5">
        <v>147000000000</v>
      </c>
      <c r="E192" s="5">
        <v>126000000000</v>
      </c>
      <c r="F192" s="5">
        <v>125000000000</v>
      </c>
      <c r="G192" s="5">
        <v>422000000000</v>
      </c>
    </row>
    <row r="193" spans="3:17" ht="15.5" x14ac:dyDescent="0.35">
      <c r="C193" t="s">
        <v>193</v>
      </c>
      <c r="D193" s="5">
        <v>611000000000</v>
      </c>
      <c r="E193" s="5">
        <v>683000000000</v>
      </c>
      <c r="F193" s="5">
        <v>626000000000</v>
      </c>
      <c r="G193" s="5">
        <v>597000000000</v>
      </c>
    </row>
    <row r="194" spans="3:17" ht="15.5" x14ac:dyDescent="0.35">
      <c r="C194" t="s">
        <v>24</v>
      </c>
      <c r="D194" s="5">
        <v>233000000000</v>
      </c>
      <c r="E194" s="5">
        <v>245000000000</v>
      </c>
      <c r="F194" s="5">
        <v>273000000000</v>
      </c>
      <c r="G194" s="5">
        <v>507000000000</v>
      </c>
    </row>
    <row r="195" spans="3:17" ht="15.5" x14ac:dyDescent="0.35">
      <c r="C195" t="s">
        <v>21</v>
      </c>
      <c r="D195" s="5">
        <v>141000000000</v>
      </c>
      <c r="E195" s="5">
        <v>98000000000</v>
      </c>
      <c r="F195" s="5">
        <v>174000000000</v>
      </c>
      <c r="G195" s="5">
        <v>458000000000</v>
      </c>
    </row>
    <row r="196" spans="3:17" ht="15.5" x14ac:dyDescent="0.35">
      <c r="C196" t="s">
        <v>194</v>
      </c>
      <c r="D196" s="5">
        <v>69000000000</v>
      </c>
      <c r="E196" s="5">
        <v>97000000000</v>
      </c>
      <c r="F196" s="5">
        <v>-12000000000</v>
      </c>
      <c r="G196" s="5">
        <v>71000000000</v>
      </c>
    </row>
    <row r="197" spans="3:17" ht="15.5" x14ac:dyDescent="0.35">
      <c r="C197" t="s">
        <v>195</v>
      </c>
      <c r="D197" s="5">
        <v>121000000000</v>
      </c>
      <c r="E197" s="5">
        <v>91000000000</v>
      </c>
      <c r="F197" s="5">
        <v>107000000000</v>
      </c>
      <c r="G197" s="5">
        <v>65000000000</v>
      </c>
    </row>
    <row r="198" spans="3:17" ht="15.5" x14ac:dyDescent="0.35">
      <c r="C198" t="s">
        <v>196</v>
      </c>
      <c r="D198" s="5">
        <v>-5000000000</v>
      </c>
      <c r="E198" s="5">
        <v>-7000000000</v>
      </c>
      <c r="F198" s="5">
        <v>-7000000000</v>
      </c>
      <c r="G198" s="5">
        <v>-5000000000</v>
      </c>
    </row>
    <row r="199" spans="3:17" ht="15.5" x14ac:dyDescent="0.35">
      <c r="C199" t="s">
        <v>13</v>
      </c>
      <c r="D199" s="5">
        <v>117000000000</v>
      </c>
      <c r="E199" s="5">
        <v>84000000000</v>
      </c>
      <c r="F199" s="5">
        <v>100000000000</v>
      </c>
      <c r="G199" s="5">
        <v>60000000000</v>
      </c>
    </row>
    <row r="200" spans="3:17" ht="15.5" x14ac:dyDescent="0.35">
      <c r="C200" t="s">
        <v>16</v>
      </c>
      <c r="D200" s="6">
        <v>15.54</v>
      </c>
      <c r="E200" s="6">
        <v>11.14</v>
      </c>
      <c r="F200" s="6">
        <v>13.32</v>
      </c>
      <c r="G200" s="6">
        <v>8.06</v>
      </c>
    </row>
    <row r="201" spans="3:17" ht="15.5" x14ac:dyDescent="0.35">
      <c r="C201" t="s">
        <v>49</v>
      </c>
      <c r="I201" s="6">
        <v>27.21</v>
      </c>
      <c r="J201" s="6">
        <v>30.01</v>
      </c>
      <c r="K201" s="6">
        <v>40.03</v>
      </c>
      <c r="L201" s="6">
        <v>60.17</v>
      </c>
      <c r="M201" s="6">
        <v>2.6</v>
      </c>
      <c r="N201" s="6">
        <v>6.52</v>
      </c>
      <c r="O201" s="6">
        <v>91.62</v>
      </c>
      <c r="P201" s="6">
        <v>42.19</v>
      </c>
      <c r="Q201" s="6">
        <v>779830.25</v>
      </c>
    </row>
    <row r="202" spans="3:17" ht="15.5" x14ac:dyDescent="0.35">
      <c r="C202" t="s">
        <v>63</v>
      </c>
      <c r="I202" s="6">
        <v>20.03</v>
      </c>
      <c r="J202" s="6">
        <v>11.06</v>
      </c>
      <c r="K202" s="6">
        <v>12.44</v>
      </c>
      <c r="L202" s="6">
        <v>37.06</v>
      </c>
      <c r="M202" s="6">
        <v>348.08</v>
      </c>
      <c r="N202" s="6">
        <v>111.96</v>
      </c>
      <c r="O202" s="5">
        <v>6</v>
      </c>
      <c r="P202" s="6">
        <v>10.76</v>
      </c>
      <c r="Q202" s="5">
        <v>0</v>
      </c>
    </row>
    <row r="203" spans="3:17" ht="15.5" x14ac:dyDescent="0.35">
      <c r="C203" t="s">
        <v>66</v>
      </c>
      <c r="I203" s="6">
        <v>5.1100000000000003</v>
      </c>
      <c r="J203" s="6">
        <v>2.12</v>
      </c>
      <c r="K203" s="6">
        <v>4.18</v>
      </c>
      <c r="L203" s="6">
        <v>5.16</v>
      </c>
      <c r="M203" s="6">
        <v>3.24</v>
      </c>
      <c r="N203" s="6">
        <v>2.16</v>
      </c>
      <c r="O203" s="6">
        <v>1.21</v>
      </c>
      <c r="P203" s="6">
        <v>1.21</v>
      </c>
      <c r="Q203" s="5">
        <v>0</v>
      </c>
    </row>
    <row r="204" spans="3:17" ht="15.5" x14ac:dyDescent="0.35">
      <c r="C204" t="s">
        <v>197</v>
      </c>
      <c r="I204" s="5">
        <v>480880000000</v>
      </c>
      <c r="J204" s="5">
        <v>592190000000</v>
      </c>
      <c r="K204" s="6">
        <v>538419999999.99994</v>
      </c>
      <c r="L204" s="5">
        <v>369060000000</v>
      </c>
      <c r="M204" s="5">
        <v>188220000000</v>
      </c>
      <c r="N204" s="6">
        <v>274839999999.99997</v>
      </c>
      <c r="O204" s="5">
        <v>433860000000</v>
      </c>
      <c r="P204" s="5">
        <v>332530000000</v>
      </c>
    </row>
    <row r="205" spans="3:17" ht="15.5" x14ac:dyDescent="0.35">
      <c r="C205" t="s">
        <v>198</v>
      </c>
      <c r="I205" s="6">
        <v>0.14300000000000002</v>
      </c>
      <c r="J205" s="6">
        <v>0.1404</v>
      </c>
      <c r="K205" s="6">
        <v>0.1026</v>
      </c>
      <c r="L205" s="6">
        <v>5.2699999999999997E-2</v>
      </c>
      <c r="M205" s="6">
        <v>2.7000000000000001E-3</v>
      </c>
      <c r="N205" s="6">
        <v>6.4000000000000003E-3</v>
      </c>
      <c r="O205" s="6">
        <v>8.2200000000000009E-2</v>
      </c>
      <c r="P205" s="6">
        <v>0.04</v>
      </c>
      <c r="Q205" s="6">
        <v>7.5899999999999995E-2</v>
      </c>
    </row>
    <row r="206" spans="3:17" ht="15.5" x14ac:dyDescent="0.35">
      <c r="C206" t="s">
        <v>199</v>
      </c>
      <c r="I206" s="6">
        <v>0.32590000000000002</v>
      </c>
      <c r="J206" s="6">
        <v>0.31840000000000002</v>
      </c>
      <c r="K206" s="6">
        <v>0.34920000000000001</v>
      </c>
      <c r="L206" s="6">
        <v>0.15060000000000001</v>
      </c>
      <c r="M206" s="6">
        <v>6.9999999999999993E-3</v>
      </c>
      <c r="N206" s="6">
        <v>1.7299999999999999E-2</v>
      </c>
      <c r="O206" s="6">
        <v>0.18640000000000001</v>
      </c>
      <c r="P206" s="6">
        <v>9.9000000000000005E-2</v>
      </c>
      <c r="Q206" s="6">
        <v>0.23920000000000002</v>
      </c>
    </row>
    <row r="207" spans="3:17" ht="15.5" x14ac:dyDescent="0.35">
      <c r="C207" t="s">
        <v>200</v>
      </c>
      <c r="I207" s="6">
        <v>0.21489999999999998</v>
      </c>
      <c r="J207" s="6">
        <v>0.2152</v>
      </c>
      <c r="K207" s="6">
        <v>0.16600000000000001</v>
      </c>
      <c r="L207" s="6">
        <v>0.10490000000000001</v>
      </c>
      <c r="M207" s="6">
        <v>2.9900000000000003E-2</v>
      </c>
      <c r="N207" s="6">
        <v>5.5E-2</v>
      </c>
      <c r="O207" s="6">
        <v>0.17480000000000001</v>
      </c>
      <c r="P207" s="6">
        <v>0.16839999999999999</v>
      </c>
      <c r="Q207" s="6">
        <v>0.40029999999999999</v>
      </c>
    </row>
    <row r="208" spans="3:17" ht="15.5" x14ac:dyDescent="0.35">
      <c r="C208" t="s">
        <v>201</v>
      </c>
      <c r="I208" s="6">
        <v>8.08</v>
      </c>
      <c r="J208" s="6">
        <v>5.36</v>
      </c>
      <c r="K208" s="6">
        <v>5.98</v>
      </c>
      <c r="L208" s="6">
        <v>4.2300000000000004</v>
      </c>
      <c r="M208" s="6">
        <v>0.92</v>
      </c>
      <c r="N208" s="6">
        <v>1.46</v>
      </c>
      <c r="O208" s="6">
        <v>3.99</v>
      </c>
      <c r="P208" s="6">
        <v>2.87</v>
      </c>
      <c r="Q208" s="6">
        <v>2.96</v>
      </c>
    </row>
    <row r="209" spans="3:17" ht="15.5" x14ac:dyDescent="0.35">
      <c r="C209" t="s">
        <v>60</v>
      </c>
      <c r="I209" s="6">
        <v>6.53</v>
      </c>
      <c r="J209" s="6">
        <v>3.52</v>
      </c>
      <c r="K209" s="6">
        <v>4.34</v>
      </c>
      <c r="L209" s="6">
        <v>5.58</v>
      </c>
      <c r="M209" s="6">
        <v>2.44</v>
      </c>
      <c r="N209" s="6">
        <v>1.93</v>
      </c>
      <c r="O209" s="6">
        <v>1.1200000000000001</v>
      </c>
      <c r="P209" s="6">
        <v>1.07</v>
      </c>
      <c r="Q209" s="5">
        <v>0</v>
      </c>
    </row>
    <row r="210" spans="3:17" ht="15.5" x14ac:dyDescent="0.35">
      <c r="C210" t="s">
        <v>57</v>
      </c>
      <c r="I210" s="6">
        <v>83.5</v>
      </c>
      <c r="J210" s="6">
        <v>94.25</v>
      </c>
      <c r="K210" s="6">
        <v>114.63</v>
      </c>
      <c r="L210" s="6">
        <v>399.6</v>
      </c>
      <c r="M210" s="6">
        <v>371.47</v>
      </c>
      <c r="N210" s="6">
        <v>377.38</v>
      </c>
      <c r="O210" s="6">
        <v>491.58</v>
      </c>
      <c r="P210" s="6">
        <v>426.16</v>
      </c>
      <c r="Q210" s="6">
        <v>3260745.38</v>
      </c>
    </row>
    <row r="211" spans="3:17" ht="15.5" x14ac:dyDescent="0.35">
      <c r="C211" t="s">
        <v>202</v>
      </c>
      <c r="I211" s="6">
        <v>6.53</v>
      </c>
      <c r="J211" s="6">
        <v>3.52</v>
      </c>
      <c r="K211" s="6">
        <v>4.6399999999999997</v>
      </c>
      <c r="L211" s="6">
        <v>5.58</v>
      </c>
      <c r="M211" s="6">
        <v>2.44</v>
      </c>
      <c r="N211" s="6">
        <v>1.93</v>
      </c>
      <c r="O211" s="6">
        <v>1.1200000000000001</v>
      </c>
      <c r="P211" s="6">
        <v>1.07</v>
      </c>
      <c r="Q211" s="5">
        <v>0</v>
      </c>
    </row>
    <row r="212" spans="3:17" ht="15.5" x14ac:dyDescent="0.35">
      <c r="C212" t="s">
        <v>203</v>
      </c>
      <c r="I212" s="6">
        <v>83.5</v>
      </c>
      <c r="J212" s="6">
        <v>94.25</v>
      </c>
      <c r="K212" s="6">
        <v>107.4</v>
      </c>
      <c r="L212" s="6">
        <v>399.6</v>
      </c>
      <c r="M212" s="6">
        <v>371.47</v>
      </c>
      <c r="N212" s="6">
        <v>377.38</v>
      </c>
      <c r="O212" s="6">
        <v>491.58</v>
      </c>
      <c r="P212" s="6">
        <v>426.16</v>
      </c>
      <c r="Q212" s="6">
        <v>3260745.38</v>
      </c>
    </row>
    <row r="213" spans="3:17" ht="15.5" x14ac:dyDescent="0.35">
      <c r="C213" t="s">
        <v>204</v>
      </c>
      <c r="I213" s="5">
        <v>147000000000</v>
      </c>
      <c r="J213" s="5">
        <v>156000000000</v>
      </c>
      <c r="K213" s="5">
        <v>458000000000</v>
      </c>
      <c r="L213" s="5">
        <v>203000000000</v>
      </c>
      <c r="M213" s="5">
        <v>206000000000</v>
      </c>
      <c r="N213" s="5">
        <v>240000000000</v>
      </c>
      <c r="O213" s="5">
        <v>206000000000</v>
      </c>
      <c r="P213" s="5">
        <v>136000000000</v>
      </c>
      <c r="Q213" s="5">
        <v>175000000000</v>
      </c>
    </row>
    <row r="214" spans="3:17" ht="15.5" x14ac:dyDescent="0.35">
      <c r="C214" t="s">
        <v>205</v>
      </c>
      <c r="I214" s="5">
        <v>125000000000</v>
      </c>
      <c r="J214" s="5">
        <v>253000000000</v>
      </c>
      <c r="K214" s="5">
        <v>407000000000</v>
      </c>
      <c r="L214" s="5">
        <v>265000000000</v>
      </c>
      <c r="M214" s="5">
        <v>396000000000</v>
      </c>
      <c r="N214" s="5">
        <v>394000000000</v>
      </c>
      <c r="O214" s="5">
        <v>417000000000</v>
      </c>
      <c r="P214" s="5">
        <v>431000000000</v>
      </c>
      <c r="Q214" s="5">
        <v>290000000000</v>
      </c>
    </row>
    <row r="215" spans="3:17" ht="15.5" x14ac:dyDescent="0.35">
      <c r="C215" t="s">
        <v>26</v>
      </c>
      <c r="I215" s="5">
        <v>273000000000</v>
      </c>
      <c r="J215" s="5">
        <v>409000000000</v>
      </c>
      <c r="K215" s="5">
        <v>866000000000</v>
      </c>
      <c r="L215" s="5">
        <v>468000000000</v>
      </c>
      <c r="M215" s="5">
        <v>602000000000</v>
      </c>
      <c r="N215" s="5">
        <v>634000000000</v>
      </c>
      <c r="O215" s="5">
        <v>623000000000</v>
      </c>
      <c r="P215" s="5">
        <v>567000000000</v>
      </c>
      <c r="Q215" s="5">
        <v>465000000000</v>
      </c>
    </row>
    <row r="216" spans="3:17" ht="15.5" x14ac:dyDescent="0.35">
      <c r="C216" t="s">
        <v>23</v>
      </c>
      <c r="I216" s="5">
        <v>174000000000</v>
      </c>
      <c r="J216" s="5">
        <v>94000000000</v>
      </c>
      <c r="K216" s="5">
        <v>436000000000</v>
      </c>
      <c r="L216" s="5">
        <v>343000000000</v>
      </c>
      <c r="M216" s="5">
        <v>551000000000</v>
      </c>
      <c r="N216" s="5">
        <v>530000000000</v>
      </c>
      <c r="O216" s="5">
        <v>447000000000</v>
      </c>
      <c r="P216" s="5">
        <v>431000000000</v>
      </c>
      <c r="Q216" s="5">
        <v>424000000000</v>
      </c>
    </row>
    <row r="217" spans="3:17" ht="15.5" x14ac:dyDescent="0.35">
      <c r="C217" t="s">
        <v>206</v>
      </c>
      <c r="I217" s="5">
        <v>-12000000000</v>
      </c>
      <c r="J217" s="5">
        <v>218000000000</v>
      </c>
      <c r="K217" s="5">
        <v>-297000000000</v>
      </c>
      <c r="L217" s="5">
        <v>229000000000</v>
      </c>
      <c r="M217" s="5">
        <v>141000000000</v>
      </c>
      <c r="N217" s="5">
        <v>142000000000</v>
      </c>
      <c r="O217" s="5">
        <v>284000000000</v>
      </c>
      <c r="P217" s="5">
        <v>167000000000</v>
      </c>
      <c r="Q217" s="5">
        <v>9000000000</v>
      </c>
    </row>
    <row r="218" spans="3:17" ht="15.5" x14ac:dyDescent="0.35">
      <c r="C218" t="s">
        <v>207</v>
      </c>
      <c r="I218" s="5">
        <v>438000000000</v>
      </c>
      <c r="J218" s="5">
        <v>383000000000</v>
      </c>
      <c r="K218" s="5">
        <v>734000000000</v>
      </c>
      <c r="L218" s="5">
        <v>341000000000</v>
      </c>
      <c r="M218" s="5">
        <v>205000000000</v>
      </c>
      <c r="N218" s="5">
        <v>270000000000</v>
      </c>
      <c r="O218" s="5">
        <v>310000000000</v>
      </c>
      <c r="P218" s="5">
        <v>202000000000</v>
      </c>
      <c r="Q218" s="5">
        <v>171000000000</v>
      </c>
    </row>
    <row r="219" spans="3:17" ht="15.5" x14ac:dyDescent="0.35">
      <c r="C219" t="s">
        <v>208</v>
      </c>
      <c r="I219" s="5">
        <v>-49000000000</v>
      </c>
      <c r="J219" s="5">
        <v>-31000000000</v>
      </c>
      <c r="K219" s="5">
        <v>-326000000000</v>
      </c>
      <c r="L219" s="5">
        <v>-57000000000</v>
      </c>
      <c r="M219" s="5">
        <v>-92000000000</v>
      </c>
      <c r="N219" s="5">
        <v>-72000000000</v>
      </c>
      <c r="O219" s="5">
        <v>-93000000000</v>
      </c>
      <c r="P219" s="5">
        <v>-261000000000</v>
      </c>
      <c r="Q219" s="5">
        <v>-91000000000</v>
      </c>
    </row>
    <row r="220" spans="3:17" ht="15.5" x14ac:dyDescent="0.35">
      <c r="C220" t="s">
        <v>15</v>
      </c>
      <c r="I220" s="5">
        <v>389000000000</v>
      </c>
      <c r="J220" s="5">
        <v>352000000000</v>
      </c>
      <c r="K220" s="5">
        <v>408000000000</v>
      </c>
      <c r="L220" s="5">
        <v>284000000000</v>
      </c>
      <c r="M220" s="5">
        <v>113000000000</v>
      </c>
      <c r="N220" s="5">
        <v>197000000000</v>
      </c>
      <c r="O220" s="5">
        <v>217000000000</v>
      </c>
      <c r="P220" s="5">
        <v>-59000000000</v>
      </c>
      <c r="Q220" s="5">
        <v>80000000000</v>
      </c>
    </row>
    <row r="221" spans="3:17" ht="15.5" x14ac:dyDescent="0.35">
      <c r="C221" t="s">
        <v>17</v>
      </c>
      <c r="I221" s="6">
        <v>51.85</v>
      </c>
      <c r="J221" s="6">
        <v>46.96</v>
      </c>
      <c r="K221" s="6">
        <v>54.37</v>
      </c>
      <c r="L221" s="6">
        <v>189.45</v>
      </c>
      <c r="M221" s="6">
        <v>75.569999999999993</v>
      </c>
      <c r="N221" s="6">
        <v>131.65</v>
      </c>
      <c r="O221" s="6">
        <v>144.83000000000001</v>
      </c>
      <c r="P221" s="6">
        <v>-39.049999999999997</v>
      </c>
      <c r="Q221" s="6">
        <v>665087.66</v>
      </c>
    </row>
  </sheetData>
  <pageMargins left="0.7" right="0.7" top="0.75" bottom="0.75" header="0.3" footer="0.3"/>
  <ignoredErrors>
    <ignoredError sqref="A1:Q222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2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823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824</v>
      </c>
      <c r="D2" s="2" vm="201">
        <f ca="1">IFERROR(_xlfn.STOCKHISTORY("XIDX:" &amp; $C$1, D3, , 0, 0, 1), "Libur")</f>
        <v>95</v>
      </c>
      <c r="E2" s="2" vm="158">
        <f ca="1">IFERROR(_xlfn.STOCKHISTORY("XIDX:" &amp; $C$1, E3, , 0, 0, 1), "Libur")</f>
        <v>63</v>
      </c>
      <c r="H2" s="2" vm="158">
        <f ca="1">IFERROR(INDEX(D2:G2,COUNT(D2:G2)),"")</f>
        <v>63</v>
      </c>
      <c r="I2" s="2" t="str">
        <f t="shared" ref="I2:Q2" ca="1" si="0">IFERROR(_xlfn.STOCKHISTORY("XIDX:" &amp; $C$1, I1, , 0, 0, 1), "Libur")</f>
        <v>Libur</v>
      </c>
      <c r="J2" s="2" vm="202">
        <f t="shared" ca="1" si="0"/>
        <v>16</v>
      </c>
      <c r="K2" s="2" vm="21">
        <f t="shared" ca="1" si="0"/>
        <v>50</v>
      </c>
      <c r="L2" s="2" vm="203">
        <f t="shared" ca="1" si="0"/>
        <v>57</v>
      </c>
      <c r="M2" s="2" vm="204">
        <f t="shared" ca="1" si="0"/>
        <v>135</v>
      </c>
      <c r="N2" s="2" vm="21">
        <f t="shared" ca="1" si="0"/>
        <v>50</v>
      </c>
      <c r="O2" s="2" vm="205">
        <f t="shared" ca="1" si="0"/>
        <v>77</v>
      </c>
      <c r="P2" s="2" vm="206">
        <f t="shared" ca="1" si="0"/>
        <v>396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11501367985</v>
      </c>
      <c r="E4" s="2">
        <f>IFERROR(INDEX(E51:E500,MATCH($C$4,$C$51:$C$500,0)),"")</f>
        <v>11279412284</v>
      </c>
      <c r="H4" s="2">
        <f>IFERROR(SUM(D4:G4)*(4/MAX(1,COUNT(D4:G4))),"")</f>
        <v>45561560538</v>
      </c>
      <c r="I4" s="2">
        <f t="shared" ref="I4:Q4" si="1">IFERROR(INDEX(I51:I500,MATCH($C$4,$C$51:$C$500,0)),"")</f>
        <v>64114716022</v>
      </c>
      <c r="J4" s="2">
        <f t="shared" si="1"/>
        <v>257537351286</v>
      </c>
      <c r="K4" s="2">
        <f t="shared" si="1"/>
        <v>771066615665</v>
      </c>
      <c r="L4" s="2">
        <f t="shared" si="1"/>
        <v>1567329372826</v>
      </c>
      <c r="M4" s="2">
        <f t="shared" si="1"/>
        <v>500078998848</v>
      </c>
      <c r="N4" s="2">
        <f t="shared" si="1"/>
        <v>159931484303</v>
      </c>
      <c r="O4" s="2">
        <f t="shared" si="1"/>
        <v>37495986446</v>
      </c>
      <c r="P4" s="2">
        <f t="shared" si="1"/>
        <v>27409937674</v>
      </c>
      <c r="Q4" s="2">
        <f t="shared" si="1"/>
        <v>7686705908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-527245838</v>
      </c>
      <c r="E5" s="2">
        <f>IFERROR(INDEX(E51:E500,MATCH($C$5,$C$51:$C$500,0)),"")</f>
        <v>-405171411</v>
      </c>
      <c r="H5" s="2">
        <f>IFERROR(SUM(D5:G5)*(4/MAX(1,COUNT(D5:G5))),"")</f>
        <v>-1864834498</v>
      </c>
      <c r="I5" s="2">
        <f t="shared" ref="I5:Q5" si="2">IFERROR(INDEX(I51:I500,MATCH($C$5,$C$51:$C$500,0)),"")</f>
        <v>-21334972932</v>
      </c>
      <c r="J5" s="2">
        <f t="shared" si="2"/>
        <v>-1358210154</v>
      </c>
      <c r="K5" s="2">
        <f t="shared" si="2"/>
        <v>-636865035</v>
      </c>
      <c r="L5" s="2">
        <f t="shared" si="2"/>
        <v>355026417</v>
      </c>
      <c r="M5" s="2">
        <f t="shared" si="2"/>
        <v>14063128026</v>
      </c>
      <c r="N5" s="2">
        <f t="shared" si="2"/>
        <v>-1607249883</v>
      </c>
      <c r="O5" s="2">
        <f t="shared" si="2"/>
        <v>1310860287</v>
      </c>
      <c r="P5" s="2">
        <f t="shared" si="2"/>
        <v>3016772915</v>
      </c>
      <c r="Q5" s="2">
        <f t="shared" si="2"/>
        <v>383128988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267335518253</v>
      </c>
      <c r="E6" s="2">
        <f>IFERROR(INDEX(E51:E500,MATCH($C$6,$C$51:$C$500,0)),"")</f>
        <v>267866253294</v>
      </c>
      <c r="H6" s="2">
        <f>IFERROR(INDEX(D6:G6,COUNT(D6:G6)),"")</f>
        <v>267866253294</v>
      </c>
      <c r="I6" s="2">
        <f t="shared" ref="I6:Q6" si="3">IFERROR(INDEX(I51:I500,MATCH($C$6,$C$51:$C$500,0)),"")</f>
        <v>268272594286</v>
      </c>
      <c r="J6" s="2">
        <f t="shared" si="3"/>
        <v>289957132787</v>
      </c>
      <c r="K6" s="2">
        <f t="shared" si="3"/>
        <v>291210011813</v>
      </c>
      <c r="L6" s="2">
        <f t="shared" si="3"/>
        <v>605586722250</v>
      </c>
      <c r="M6" s="2">
        <f t="shared" si="3"/>
        <v>291328053425</v>
      </c>
      <c r="N6" s="2">
        <f t="shared" si="3"/>
        <v>41943901529</v>
      </c>
      <c r="O6" s="2">
        <f t="shared" si="3"/>
        <v>81864364513</v>
      </c>
      <c r="P6" s="2">
        <f t="shared" si="3"/>
        <v>80531705726</v>
      </c>
      <c r="Q6" s="2">
        <f t="shared" si="3"/>
        <v>3355394265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1.91</v>
      </c>
      <c r="E7" s="3">
        <f>IFERROR(INDEX(E51:E500,MATCH($C$7,$C$51:$C$500,0))/1000000000,"")</f>
        <v>1.91</v>
      </c>
      <c r="H7" s="3">
        <f>IFERROR(INDEX(D7:G7,COUNT(D7:G7)),"")</f>
        <v>1.91</v>
      </c>
      <c r="I7" s="3">
        <f t="shared" ref="I7:Q7" si="4">IFERROR(INDEX(I51:I500,MATCH($C$7,$C$51:$C$500,0))/1000000000,"")</f>
        <v>1.91</v>
      </c>
      <c r="J7" s="3">
        <f t="shared" si="4"/>
        <v>1.91</v>
      </c>
      <c r="K7" s="3">
        <f t="shared" si="4"/>
        <v>1.91</v>
      </c>
      <c r="L7" s="3">
        <f t="shared" si="4"/>
        <v>1.91</v>
      </c>
      <c r="M7" s="3">
        <f t="shared" si="4"/>
        <v>1.91</v>
      </c>
      <c r="N7" s="3">
        <f t="shared" si="4"/>
        <v>0.38</v>
      </c>
      <c r="O7" s="3">
        <f t="shared" si="4"/>
        <v>0.38</v>
      </c>
      <c r="P7" s="3">
        <f t="shared" si="4"/>
        <v>0.38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Q8" si="5">IFERROR(INDEX(I51:I500,MATCH($C$8,$C$51:$C$500,0)),"")</f>
        <v>-1000000000</v>
      </c>
      <c r="J8" s="2">
        <f t="shared" si="5"/>
        <v>-14000000000</v>
      </c>
      <c r="K8" s="2">
        <f t="shared" si="5"/>
        <v>-3000000000</v>
      </c>
      <c r="L8" s="2">
        <f t="shared" si="5"/>
        <v>-34000000000</v>
      </c>
      <c r="M8" s="2">
        <f t="shared" si="5"/>
        <v>-25000000000</v>
      </c>
      <c r="N8" s="2">
        <f t="shared" si="5"/>
        <v>-5000000000</v>
      </c>
      <c r="O8" s="2">
        <f t="shared" si="5"/>
        <v>11000000000</v>
      </c>
      <c r="P8" s="2">
        <f t="shared" si="5"/>
        <v>-66000000000</v>
      </c>
      <c r="Q8" s="2">
        <f t="shared" si="5"/>
        <v>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1.83</v>
      </c>
      <c r="E9" s="3">
        <f>IFERROR(INDEX(E51:E500,MATCH("Free cash flow per share (Quarter)",$C$51:$C$500,0)),"")</f>
        <v>-0.12</v>
      </c>
      <c r="H9" s="3">
        <f>IFERROR(INDEX(D9:G9,COUNT(D9:G9)),"")</f>
        <v>-0.12</v>
      </c>
      <c r="I9" s="3">
        <f t="shared" ref="I9:Q9" si="6">IFERROR(INDEX(I51:I500,MATCH($C$9,$C$51:$C$500,0)),"")</f>
        <v>-0.3</v>
      </c>
      <c r="J9" s="3">
        <f t="shared" si="6"/>
        <v>-7.09</v>
      </c>
      <c r="K9" s="3">
        <f t="shared" si="6"/>
        <v>-1.5</v>
      </c>
      <c r="L9" s="3">
        <f t="shared" si="6"/>
        <v>-17.899999999999999</v>
      </c>
      <c r="M9" s="3">
        <f t="shared" si="6"/>
        <v>-12.81</v>
      </c>
      <c r="N9" s="3">
        <f t="shared" si="6"/>
        <v>-13.5</v>
      </c>
      <c r="O9" s="3">
        <f t="shared" si="6"/>
        <v>28.17</v>
      </c>
      <c r="P9" s="3">
        <f t="shared" si="6"/>
        <v>-174</v>
      </c>
      <c r="Q9" s="3">
        <f t="shared" si="6"/>
        <v>34778.53</v>
      </c>
    </row>
    <row r="10" spans="1:17" ht="15.5" x14ac:dyDescent="0.35">
      <c r="C10" t="s">
        <v>18</v>
      </c>
      <c r="D10" s="3">
        <f ca="1">IFERROR(IF(D9=0,"",D2/D9),"")</f>
        <v>51.912568306010925</v>
      </c>
      <c r="E10" s="3">
        <f ca="1">IFERROR(IF(E9=0,"",E2/E9),"")</f>
        <v>-525</v>
      </c>
      <c r="I10" s="3" t="str">
        <f t="shared" ref="I10:Q10" ca="1" si="7">IFERROR(IF(I9=0,"",I2/I9),"")</f>
        <v/>
      </c>
      <c r="J10" s="3">
        <f t="shared" ca="1" si="7"/>
        <v>-2.2566995768688294</v>
      </c>
      <c r="K10" s="3">
        <f t="shared" ca="1" si="7"/>
        <v>-33.333333333333336</v>
      </c>
      <c r="L10" s="3">
        <f t="shared" ca="1" si="7"/>
        <v>-3.1843575418994416</v>
      </c>
      <c r="M10" s="3">
        <f t="shared" ca="1" si="7"/>
        <v>-10.53864168618267</v>
      </c>
      <c r="N10" s="3">
        <f t="shared" ca="1" si="7"/>
        <v>-3.7037037037037037</v>
      </c>
      <c r="O10" s="3">
        <f t="shared" ca="1" si="7"/>
        <v>2.7334043308484199</v>
      </c>
      <c r="P10" s="3">
        <f t="shared" ca="1" si="7"/>
        <v>-2.2758620689655173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3955203537</v>
      </c>
      <c r="E11" s="2">
        <f>IFERROR(INDEX(E51:E500,MATCH($C$11,$C$51:$C$500,0)),"")</f>
        <v>464910760</v>
      </c>
      <c r="H11" s="2">
        <f>IFERROR(INDEX(D11:G11,COUNT(D11:G11)),"")</f>
        <v>464910760</v>
      </c>
      <c r="I11" s="2">
        <f t="shared" ref="I11:Q11" si="8">IFERROR(INDEX(I51:I500,MATCH($C$11,$C$51:$C$500,0)),"")</f>
        <v>693913717</v>
      </c>
      <c r="J11" s="2">
        <f t="shared" si="8"/>
        <v>1257597609</v>
      </c>
      <c r="K11" s="2">
        <f t="shared" si="8"/>
        <v>19099030971</v>
      </c>
      <c r="L11" s="2">
        <f t="shared" si="8"/>
        <v>21834859848</v>
      </c>
      <c r="M11" s="2">
        <f t="shared" si="8"/>
        <v>31891027849</v>
      </c>
      <c r="N11" s="2">
        <f t="shared" si="8"/>
        <v>4271489723</v>
      </c>
      <c r="O11" s="2">
        <f t="shared" si="8"/>
        <v>20472128946</v>
      </c>
      <c r="P11" s="2">
        <f t="shared" si="8"/>
        <v>11044162321</v>
      </c>
      <c r="Q11" s="2">
        <f t="shared" si="8"/>
        <v>3045554628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-4000000000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-1000000000</v>
      </c>
      <c r="J12" s="2">
        <f t="shared" si="9"/>
        <v>-1000000000</v>
      </c>
      <c r="K12" s="2">
        <f t="shared" si="9"/>
        <v>-19000000000</v>
      </c>
      <c r="L12" s="2">
        <f t="shared" si="9"/>
        <v>-22000000000</v>
      </c>
      <c r="M12" s="2">
        <f t="shared" si="9"/>
        <v>-32000000000</v>
      </c>
      <c r="N12" s="2">
        <f t="shared" si="9"/>
        <v>-4000000000</v>
      </c>
      <c r="O12" s="2">
        <f t="shared" si="9"/>
        <v>-20000000000</v>
      </c>
      <c r="P12" s="2">
        <f t="shared" si="9"/>
        <v>-11000000000</v>
      </c>
      <c r="Q12" s="2">
        <f t="shared" si="9"/>
        <v>-3000000000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-54294849</v>
      </c>
      <c r="Q14" s="2">
        <f t="shared" si="11"/>
        <v>-33237771</v>
      </c>
    </row>
    <row r="15" spans="1:17" ht="15.5" x14ac:dyDescent="0.35">
      <c r="C15" t="s">
        <v>28</v>
      </c>
      <c r="D15" s="2">
        <f>IFERROR(INDEX(D51:D500,MATCH($C$15,$C$51:$C$500,0)),"")</f>
        <v>84617597</v>
      </c>
      <c r="E15" s="2">
        <f>IFERROR(INDEX(E51:E500,MATCH($C$15,$C$51:$C$500,0)),"")</f>
        <v>120346060</v>
      </c>
      <c r="H15" s="2">
        <f>IFERROR(SUM(D15:G15)*(4/MAX(1,COUNT(D15:G15))),"")</f>
        <v>409927314</v>
      </c>
      <c r="I15" s="2">
        <f t="shared" ref="I15:Q15" si="12">IFERROR(INDEX(I51:I500,MATCH($C$15,$C$51:$C$500,0)),"")</f>
        <v>4907107145</v>
      </c>
      <c r="J15" s="2">
        <f t="shared" si="12"/>
        <v>464827460</v>
      </c>
      <c r="K15" s="2">
        <f t="shared" si="12"/>
        <v>-165860412</v>
      </c>
      <c r="L15" s="2">
        <f t="shared" si="12"/>
        <v>-1361772067</v>
      </c>
      <c r="M15" s="2">
        <f t="shared" si="12"/>
        <v>-5075219465</v>
      </c>
      <c r="N15" s="2">
        <f t="shared" si="12"/>
        <v>434411934</v>
      </c>
      <c r="O15" s="2">
        <f t="shared" si="12"/>
        <v>-590491643</v>
      </c>
      <c r="P15" s="2">
        <f t="shared" si="12"/>
        <v>-920066395</v>
      </c>
      <c r="Q15" s="2">
        <f t="shared" si="12"/>
        <v>-88561801</v>
      </c>
    </row>
    <row r="16" spans="1:17" ht="15.5" x14ac:dyDescent="0.35">
      <c r="C16" t="s">
        <v>29</v>
      </c>
      <c r="D16" s="2">
        <f>IFERROR(INDEX(D51:D500,MATCH($C$16,$C$51:$C$500,0)),"")</f>
        <v>-615352638</v>
      </c>
      <c r="E16" s="2">
        <f>IFERROR(INDEX(E51:E500,MATCH($C$16,$C$51:$C$500,0)),"")</f>
        <v>-526687052</v>
      </c>
      <c r="H16" s="2">
        <f>IFERROR(SUM(D16:G16)*(4/MAX(1,COUNT(D16:G16))),"")</f>
        <v>-2284079380</v>
      </c>
      <c r="I16" s="2">
        <f t="shared" ref="I16:Q16" si="13">IFERROR(INDEX(I51:I500,MATCH($C$16,$C$51:$C$500,0)),"")</f>
        <v>-26838065457</v>
      </c>
      <c r="J16" s="2">
        <f t="shared" si="13"/>
        <v>-2342569306</v>
      </c>
      <c r="K16" s="2">
        <f t="shared" si="13"/>
        <v>-324128014</v>
      </c>
      <c r="L16" s="2">
        <f t="shared" si="13"/>
        <v>1707176886</v>
      </c>
      <c r="M16" s="2">
        <f t="shared" si="13"/>
        <v>19738292556</v>
      </c>
      <c r="N16" s="2">
        <f t="shared" si="13"/>
        <v>-2071466383</v>
      </c>
      <c r="O16" s="2">
        <f t="shared" si="13"/>
        <v>1892199774</v>
      </c>
      <c r="P16" s="2">
        <f t="shared" si="13"/>
        <v>3905012565</v>
      </c>
      <c r="Q16" s="2">
        <f t="shared" si="13"/>
        <v>471690789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181450000000</v>
      </c>
      <c r="E20" s="2">
        <f ca="1">IFERROR(E21*E2,"")</f>
        <v>120330000000</v>
      </c>
      <c r="H20" s="2">
        <f t="shared" ref="H20:Q20" ca="1" si="14">IFERROR(H21*H2,"")</f>
        <v>120330000000</v>
      </c>
      <c r="I20" s="2" t="str">
        <f t="shared" ca="1" si="14"/>
        <v/>
      </c>
      <c r="J20" s="2">
        <f t="shared" ca="1" si="14"/>
        <v>30560000000</v>
      </c>
      <c r="K20" s="2">
        <f t="shared" ca="1" si="14"/>
        <v>95500000000</v>
      </c>
      <c r="L20" s="2">
        <f t="shared" ca="1" si="14"/>
        <v>108870000000</v>
      </c>
      <c r="M20" s="2">
        <f t="shared" ca="1" si="14"/>
        <v>257850000000</v>
      </c>
      <c r="N20" s="2">
        <f t="shared" ca="1" si="14"/>
        <v>19000000000</v>
      </c>
      <c r="O20" s="2">
        <f t="shared" ca="1" si="14"/>
        <v>29260000000</v>
      </c>
      <c r="P20" s="2">
        <f t="shared" ca="1" si="14"/>
        <v>150480000000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1910000000</v>
      </c>
      <c r="E21" s="2">
        <f>IFERROR(INDEX(E51:E500,MATCH($C$7,$C$51:$C$500,0)),"")</f>
        <v>1910000000</v>
      </c>
      <c r="H21" s="2">
        <f>IFERROR(INDEX(D21:G21,COUNT(D21:G21)),"")</f>
        <v>1910000000</v>
      </c>
      <c r="I21" s="2">
        <f t="shared" ref="I21:Q21" si="15">IFERROR(INDEX(I51:I500,MATCH($C$7,$C$51:$C$500,0)),"")</f>
        <v>1910000000</v>
      </c>
      <c r="J21" s="2">
        <f t="shared" si="15"/>
        <v>1910000000</v>
      </c>
      <c r="K21" s="2">
        <f t="shared" si="15"/>
        <v>1910000000</v>
      </c>
      <c r="L21" s="2">
        <f t="shared" si="15"/>
        <v>1910000000</v>
      </c>
      <c r="M21" s="2">
        <f t="shared" si="15"/>
        <v>1910000000</v>
      </c>
      <c r="N21" s="2">
        <f t="shared" si="15"/>
        <v>380000000</v>
      </c>
      <c r="O21" s="2">
        <f t="shared" si="15"/>
        <v>380000000</v>
      </c>
      <c r="P21" s="2">
        <f t="shared" si="15"/>
        <v>380000000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-0.1972225170248523</v>
      </c>
      <c r="E23" s="3">
        <f>IFERROR(E5/E6*100,"")</f>
        <v>-0.15125884877902068</v>
      </c>
      <c r="H23" s="3">
        <f t="shared" ref="H23:Q23" si="16">IFERROR(H5/H6*100,"")</f>
        <v>-0.6961812005311574</v>
      </c>
      <c r="I23" s="3">
        <f t="shared" si="16"/>
        <v>-7.9527217413997997</v>
      </c>
      <c r="J23" s="3">
        <f t="shared" si="16"/>
        <v>-0.4684175695024993</v>
      </c>
      <c r="K23" s="3">
        <f t="shared" si="16"/>
        <v>-0.21869613308795227</v>
      </c>
      <c r="L23" s="3">
        <f t="shared" si="16"/>
        <v>5.8625198333433243E-2</v>
      </c>
      <c r="M23" s="3">
        <f t="shared" si="16"/>
        <v>4.8272481351063687</v>
      </c>
      <c r="N23" s="3">
        <f t="shared" si="16"/>
        <v>-3.8319036246276426</v>
      </c>
      <c r="O23" s="3">
        <f t="shared" si="16"/>
        <v>1.6012587342467386</v>
      </c>
      <c r="P23" s="3">
        <f t="shared" si="16"/>
        <v>3.746068567409</v>
      </c>
      <c r="Q23" s="3">
        <f t="shared" si="16"/>
        <v>11.418300138270041</v>
      </c>
    </row>
    <row r="24" spans="1:17" ht="15.5" x14ac:dyDescent="0.35">
      <c r="C24" t="s">
        <v>47</v>
      </c>
      <c r="D24" s="4">
        <f>IFERROR(_xlfn.RRI(5,I23,D23),"")</f>
        <v>-0.52259370417276452</v>
      </c>
      <c r="E24" s="4">
        <f>IFERROR(_xlfn.RRI(5,J23,E23),"")</f>
        <v>-0.20234053501828897</v>
      </c>
      <c r="H24" s="4" t="str">
        <f t="shared" ref="H24:Q24" si="17">IFERROR(_xlfn.RRI(5,M23,H23),"")</f>
        <v/>
      </c>
      <c r="I24" s="4">
        <f t="shared" si="17"/>
        <v>0.15723148720203772</v>
      </c>
      <c r="J24" s="4" t="str">
        <f t="shared" si="17"/>
        <v/>
      </c>
      <c r="K24" s="4" t="str">
        <f t="shared" si="17"/>
        <v/>
      </c>
      <c r="L24" s="4">
        <f t="shared" si="17"/>
        <v>-0.65158521656753199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-11.28</v>
      </c>
      <c r="J25" s="3">
        <f t="shared" si="18"/>
        <v>-0.99</v>
      </c>
      <c r="K25" s="3">
        <f t="shared" si="18"/>
        <v>-0.3</v>
      </c>
      <c r="L25" s="3">
        <f t="shared" si="18"/>
        <v>0.14000000000000001</v>
      </c>
      <c r="M25" s="3">
        <f t="shared" si="18"/>
        <v>7.57</v>
      </c>
      <c r="N25" s="3">
        <f t="shared" si="18"/>
        <v>-4.3099999999999996</v>
      </c>
      <c r="O25" s="3">
        <f t="shared" si="18"/>
        <v>3.43</v>
      </c>
      <c r="P25" s="3">
        <f t="shared" si="18"/>
        <v>7.86</v>
      </c>
      <c r="Q25" s="3">
        <f t="shared" si="18"/>
        <v>127709.66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0.21217791131805752</v>
      </c>
      <c r="J26" s="4" t="str">
        <f t="shared" si="19"/>
        <v/>
      </c>
      <c r="K26" s="4" t="str">
        <f t="shared" si="19"/>
        <v/>
      </c>
      <c r="L26" s="4">
        <f t="shared" si="19"/>
        <v>-0.93573406101051149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6.0216586308900526</v>
      </c>
      <c r="E27" s="3">
        <f>IFERROR(E4/E21,"")</f>
        <v>5.9054514575916226</v>
      </c>
      <c r="H27" s="3">
        <f t="shared" ref="H27:Q27" si="20">IFERROR(H4/H21,"")</f>
        <v>23.854220176963352</v>
      </c>
      <c r="I27" s="3">
        <f t="shared" si="20"/>
        <v>33.567914147643982</v>
      </c>
      <c r="J27" s="3">
        <f t="shared" si="20"/>
        <v>134.83630957382198</v>
      </c>
      <c r="K27" s="3">
        <f t="shared" si="20"/>
        <v>403.69979877748693</v>
      </c>
      <c r="L27" s="3">
        <f t="shared" si="20"/>
        <v>820.59129467329842</v>
      </c>
      <c r="M27" s="3">
        <f t="shared" si="20"/>
        <v>261.82146536544502</v>
      </c>
      <c r="N27" s="3">
        <f t="shared" si="20"/>
        <v>420.87232711315789</v>
      </c>
      <c r="O27" s="3">
        <f t="shared" si="20"/>
        <v>98.673648542105269</v>
      </c>
      <c r="P27" s="3">
        <f t="shared" si="20"/>
        <v>72.131414931578945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-0.29081693681022158</v>
      </c>
      <c r="E28" s="4">
        <f>IFERROR(_xlfn.RRI(5,J27,E27),"")</f>
        <v>-0.46507949086337674</v>
      </c>
      <c r="H28" s="4">
        <f t="shared" ref="H28:Q28" si="21">IFERROR(_xlfn.RRI(5,M27,H27),"")</f>
        <v>-0.38068443531954321</v>
      </c>
      <c r="I28" s="4">
        <f t="shared" si="21"/>
        <v>-0.39694795170896924</v>
      </c>
      <c r="J28" s="4">
        <f t="shared" si="21"/>
        <v>6.4439872117747266E-2</v>
      </c>
      <c r="K28" s="4">
        <f t="shared" si="21"/>
        <v>0.41119430873473628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10.393939393939393</v>
      </c>
      <c r="J29" s="4">
        <f t="shared" si="22"/>
        <v>2.2999999999999998</v>
      </c>
      <c r="K29" s="4">
        <f t="shared" si="22"/>
        <v>-3.1428571428571428</v>
      </c>
      <c r="L29" s="4">
        <f t="shared" si="22"/>
        <v>-0.98150594451783357</v>
      </c>
      <c r="M29" s="4">
        <f t="shared" si="22"/>
        <v>-2.7563805104408354</v>
      </c>
      <c r="N29" s="4">
        <f t="shared" si="22"/>
        <v>-2.2565597667638482</v>
      </c>
      <c r="O29" s="4">
        <f t="shared" si="22"/>
        <v>-0.56361323155216281</v>
      </c>
      <c r="P29" s="4">
        <f t="shared" si="22"/>
        <v>-0.99993845414669491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-0.28937436886773021</v>
      </c>
      <c r="I30" s="4">
        <f t="shared" si="23"/>
        <v>-0.7510469230896164</v>
      </c>
      <c r="J30" s="4">
        <f t="shared" si="23"/>
        <v>-0.66599857125977491</v>
      </c>
      <c r="K30" s="4">
        <f t="shared" si="23"/>
        <v>-0.50803792168157025</v>
      </c>
      <c r="L30" s="4">
        <f t="shared" si="23"/>
        <v>2.1341635550314177</v>
      </c>
      <c r="M30" s="4">
        <f t="shared" si="23"/>
        <v>-0.37790762542805445</v>
      </c>
      <c r="N30" s="4">
        <f t="shared" si="23"/>
        <v>3.265296087978002</v>
      </c>
      <c r="O30" s="4">
        <f t="shared" si="23"/>
        <v>0.36797051098613903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138.69</v>
      </c>
      <c r="E32" s="3">
        <f>IFERROR(INDEX(E51:E500,MATCH($A$32,$C$51:$C$500,0)),"")</f>
        <v>138.96</v>
      </c>
      <c r="H32" s="3">
        <f>IFERROR(INDEX(D32:G32,COUNT(D32:G32)),"")</f>
        <v>138.96</v>
      </c>
      <c r="I32" s="3">
        <f t="shared" ref="I32:Q32" si="24">IFERROR(INDEX(I51:I500,MATCH($C$32,$C$51:$C$500,0)),"")</f>
        <v>139.16999999999999</v>
      </c>
      <c r="J32" s="3">
        <f t="shared" si="24"/>
        <v>150.33000000000001</v>
      </c>
      <c r="K32" s="3">
        <f t="shared" si="24"/>
        <v>151.04</v>
      </c>
      <c r="L32" s="3">
        <f t="shared" si="24"/>
        <v>315.44</v>
      </c>
      <c r="M32" s="3">
        <f t="shared" si="24"/>
        <v>151.19</v>
      </c>
      <c r="N32" s="3">
        <f t="shared" si="24"/>
        <v>110.37</v>
      </c>
      <c r="O32" s="3">
        <f t="shared" si="24"/>
        <v>215.41</v>
      </c>
      <c r="P32" s="3">
        <f t="shared" si="24"/>
        <v>211.93</v>
      </c>
      <c r="Q32" s="3">
        <f t="shared" si="24"/>
        <v>1118464.75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0.45</v>
      </c>
      <c r="E33" s="3">
        <f>IFERROR(INDEX(E51:E500,MATCH($A$33,$C$51:$C$500,0)),"")</f>
        <v>0.67</v>
      </c>
      <c r="H33" s="3">
        <f>IFERROR(INDEX(D33:G33,COUNT(D33:G33)),"")</f>
        <v>0.67</v>
      </c>
      <c r="I33" s="3">
        <f t="shared" ref="I33:Q33" si="25">IFERROR(INDEX(I51:I500,MATCH($C$33,$C$51:$C$500,0)),"")</f>
        <v>1.08</v>
      </c>
      <c r="J33" s="3">
        <f t="shared" si="25"/>
        <v>0.11</v>
      </c>
      <c r="K33" s="3">
        <f t="shared" si="25"/>
        <v>0.33</v>
      </c>
      <c r="L33" s="3">
        <f t="shared" si="25"/>
        <v>0.18</v>
      </c>
      <c r="M33" s="3">
        <f t="shared" si="25"/>
        <v>0.89</v>
      </c>
      <c r="N33" s="3">
        <f t="shared" si="25"/>
        <v>0.44</v>
      </c>
      <c r="O33" s="3">
        <f t="shared" si="25"/>
        <v>0.35</v>
      </c>
      <c r="P33" s="3">
        <f t="shared" si="25"/>
        <v>1.87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-225</v>
      </c>
      <c r="E34" s="3">
        <f>IFERROR(INDEX(E51:E500,MATCH($A$34,$C$51:$C$500,0)),"")</f>
        <v>-442.86</v>
      </c>
      <c r="H34" s="3">
        <f>IFERROR(INDEX(D34:G34,COUNT(D34:G34)),"")</f>
        <v>-442.86</v>
      </c>
      <c r="I34" s="3">
        <f t="shared" ref="I34:Q34" si="26">IFERROR(INDEX(I51:I500,MATCH($C$34,$C$51:$C$500,0)),"")</f>
        <v>-13.3</v>
      </c>
      <c r="J34" s="3">
        <f t="shared" si="26"/>
        <v>-16.16</v>
      </c>
      <c r="K34" s="3">
        <f t="shared" si="26"/>
        <v>-166.67</v>
      </c>
      <c r="L34" s="3">
        <f t="shared" si="26"/>
        <v>407.14</v>
      </c>
      <c r="M34" s="3">
        <f t="shared" si="26"/>
        <v>17.829999999999998</v>
      </c>
      <c r="N34" s="3">
        <f t="shared" si="26"/>
        <v>-11.37</v>
      </c>
      <c r="O34" s="3">
        <f t="shared" si="26"/>
        <v>22.16</v>
      </c>
      <c r="P34" s="3">
        <f t="shared" si="26"/>
        <v>50.51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10.48</v>
      </c>
      <c r="E35" s="3">
        <f>IFERROR(INDEX(E51:E500,MATCH($A$35,$C$51:$C$500,0)),"")</f>
        <v>15.77</v>
      </c>
      <c r="H35" s="3">
        <f>IFERROR(INDEX(D35:G35,COUNT(D35:G35)),"")</f>
        <v>15.77</v>
      </c>
      <c r="I35" s="3">
        <f t="shared" ref="I35:Q35" si="27">IFERROR(INDEX(I51:I500,MATCH($C$35,$C$51:$C$500,0)),"")</f>
        <v>4.4800000000000004</v>
      </c>
      <c r="J35" s="3">
        <f t="shared" si="27"/>
        <v>0.12</v>
      </c>
      <c r="K35" s="3">
        <f t="shared" si="27"/>
        <v>0.12</v>
      </c>
      <c r="L35" s="3">
        <f t="shared" si="27"/>
        <v>7.0000000000000007E-2</v>
      </c>
      <c r="M35" s="3">
        <f t="shared" si="27"/>
        <v>0.52</v>
      </c>
      <c r="N35" s="3">
        <f t="shared" si="27"/>
        <v>0.12</v>
      </c>
      <c r="O35" s="3">
        <f t="shared" si="27"/>
        <v>0.77</v>
      </c>
      <c r="P35" s="3">
        <f t="shared" si="27"/>
        <v>5.5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11501367985</v>
      </c>
      <c r="E51" s="5">
        <v>11279412284</v>
      </c>
      <c r="F51" s="5">
        <v>10248088722</v>
      </c>
      <c r="G51" s="5">
        <v>13539797270</v>
      </c>
      <c r="I51" s="5">
        <v>64114716022</v>
      </c>
      <c r="J51" s="5">
        <v>257537351286</v>
      </c>
      <c r="K51" s="5">
        <v>771066615665</v>
      </c>
      <c r="L51" s="5">
        <v>1567329372826</v>
      </c>
      <c r="M51" s="5">
        <v>500078998848</v>
      </c>
      <c r="N51" s="5">
        <v>159931484303</v>
      </c>
      <c r="O51" s="5">
        <v>37495986446</v>
      </c>
      <c r="P51" s="5">
        <v>27409937674</v>
      </c>
      <c r="Q51" s="5">
        <v>7686705908</v>
      </c>
    </row>
    <row r="52" spans="2:17" ht="15.5" x14ac:dyDescent="0.35">
      <c r="C52" t="s">
        <v>211</v>
      </c>
      <c r="D52" s="5">
        <v>-11153292293</v>
      </c>
      <c r="E52" s="5">
        <v>-10740215733</v>
      </c>
      <c r="F52" s="5">
        <v>-11850178271</v>
      </c>
      <c r="G52" s="5">
        <v>-12860843842</v>
      </c>
      <c r="I52" s="5">
        <v>-62407014063</v>
      </c>
      <c r="J52" s="5">
        <v>-248666774876</v>
      </c>
      <c r="K52" s="5">
        <v>-760267414098</v>
      </c>
      <c r="L52" s="5">
        <v>-1562874535421</v>
      </c>
      <c r="M52" s="5">
        <v>-484580936431</v>
      </c>
      <c r="N52" s="5">
        <v>-158837814940</v>
      </c>
      <c r="O52" s="5">
        <v>-23135805412</v>
      </c>
      <c r="P52" s="5">
        <v>-15844640709</v>
      </c>
      <c r="Q52" s="5">
        <v>-3878351361</v>
      </c>
    </row>
    <row r="53" spans="2:17" ht="15.5" x14ac:dyDescent="0.35">
      <c r="C53" t="s">
        <v>212</v>
      </c>
      <c r="D53" s="5">
        <v>348075692</v>
      </c>
      <c r="E53" s="5">
        <v>539196551</v>
      </c>
      <c r="F53" s="5">
        <v>-1602089549</v>
      </c>
      <c r="G53" s="5">
        <v>678953428</v>
      </c>
      <c r="I53" s="5">
        <v>1707701959</v>
      </c>
      <c r="J53" s="5">
        <v>8870576410</v>
      </c>
      <c r="K53" s="5">
        <v>10799201567</v>
      </c>
      <c r="L53" s="5">
        <v>4454837405</v>
      </c>
      <c r="M53" s="5">
        <v>15498062417</v>
      </c>
      <c r="N53" s="5">
        <v>1093669363</v>
      </c>
      <c r="O53" s="5">
        <v>14360181034</v>
      </c>
      <c r="P53" s="5">
        <v>11565296965</v>
      </c>
      <c r="Q53" s="5">
        <v>3808354547</v>
      </c>
    </row>
    <row r="54" spans="2:17" ht="15.5" x14ac:dyDescent="0.35">
      <c r="C54" t="s">
        <v>82</v>
      </c>
      <c r="D54" s="5">
        <v>-952406419</v>
      </c>
      <c r="E54" s="5">
        <v>-1062393722</v>
      </c>
      <c r="F54" s="5">
        <v>-9945349072</v>
      </c>
      <c r="G54" s="5">
        <v>-1382991668</v>
      </c>
      <c r="I54" s="5">
        <v>-15593164865</v>
      </c>
      <c r="J54" s="5">
        <v>-11481770827</v>
      </c>
      <c r="K54" s="5">
        <v>-15197703939</v>
      </c>
      <c r="L54" s="5">
        <v>-12063542827</v>
      </c>
      <c r="M54" s="5">
        <v>-3083599659</v>
      </c>
      <c r="N54" s="5">
        <v>-1184599930</v>
      </c>
      <c r="O54" s="5">
        <v>-12414571472</v>
      </c>
      <c r="P54" s="5">
        <v>-7750385921</v>
      </c>
      <c r="Q54" s="5">
        <v>-3364203712</v>
      </c>
    </row>
    <row r="55" spans="2:17" ht="15.5" x14ac:dyDescent="0.35">
      <c r="C55" t="s">
        <v>284</v>
      </c>
      <c r="F55" s="5">
        <v>-8588728709</v>
      </c>
      <c r="I55" s="5">
        <v>-8588728709</v>
      </c>
      <c r="J55" s="5">
        <v>-262754290</v>
      </c>
      <c r="O55" s="5">
        <v>-1917249393</v>
      </c>
      <c r="P55" s="5">
        <v>-1782265983</v>
      </c>
      <c r="Q55" s="5">
        <v>-673425706</v>
      </c>
    </row>
    <row r="56" spans="2:17" ht="15.5" x14ac:dyDescent="0.35">
      <c r="C56" t="s">
        <v>213</v>
      </c>
      <c r="D56" s="5">
        <v>-952406419</v>
      </c>
      <c r="E56" s="5">
        <v>-1062393722</v>
      </c>
      <c r="F56" s="5">
        <v>-1356620363</v>
      </c>
      <c r="G56" s="5">
        <v>-1382991668</v>
      </c>
      <c r="I56" s="5">
        <v>-7004436156</v>
      </c>
      <c r="J56" s="5">
        <v>-11219016537</v>
      </c>
      <c r="K56" s="5">
        <v>-15197703939</v>
      </c>
      <c r="L56" s="5">
        <v>-12063542827</v>
      </c>
      <c r="M56" s="5">
        <v>-3083599659</v>
      </c>
      <c r="N56" s="5">
        <v>-1184599930</v>
      </c>
      <c r="O56" s="5">
        <v>-10497322079</v>
      </c>
      <c r="P56" s="5">
        <v>-5968119938</v>
      </c>
      <c r="Q56" s="5">
        <v>-2690778006</v>
      </c>
    </row>
    <row r="57" spans="2:17" ht="15.5" x14ac:dyDescent="0.35">
      <c r="C57" t="s">
        <v>89</v>
      </c>
      <c r="D57" s="5">
        <v>-604330727</v>
      </c>
      <c r="E57" s="5">
        <v>-523197171</v>
      </c>
      <c r="F57" s="5">
        <v>-11547438621</v>
      </c>
      <c r="G57" s="5">
        <v>-704038240</v>
      </c>
      <c r="I57" s="5">
        <v>-13885462906</v>
      </c>
      <c r="J57" s="5">
        <v>-2611194417</v>
      </c>
      <c r="K57" s="5">
        <v>-4398502372</v>
      </c>
      <c r="L57" s="5">
        <v>-7608705422</v>
      </c>
      <c r="M57" s="5">
        <v>12414462758</v>
      </c>
      <c r="N57" s="5">
        <v>-90930567</v>
      </c>
      <c r="O57" s="5">
        <v>1945609562</v>
      </c>
      <c r="P57" s="5">
        <v>3814911044</v>
      </c>
      <c r="Q57" s="5">
        <v>444150835</v>
      </c>
    </row>
    <row r="58" spans="2:17" ht="15.5" x14ac:dyDescent="0.35">
      <c r="C58" t="s">
        <v>90</v>
      </c>
      <c r="D58" s="5">
        <v>-11021911</v>
      </c>
      <c r="E58" s="5">
        <v>-3489881</v>
      </c>
      <c r="F58" s="5">
        <v>-14974620578</v>
      </c>
      <c r="G58" s="5">
        <v>1002268950</v>
      </c>
      <c r="I58" s="5">
        <v>-12952602551</v>
      </c>
      <c r="J58" s="5">
        <v>268625111</v>
      </c>
      <c r="K58" s="5">
        <v>4743118830</v>
      </c>
      <c r="L58" s="5">
        <v>9365169206</v>
      </c>
      <c r="M58" s="5">
        <v>7323829798</v>
      </c>
      <c r="N58" s="5">
        <v>-1980535816</v>
      </c>
      <c r="O58" s="5">
        <v>-53409788</v>
      </c>
      <c r="P58" s="5">
        <v>90101521</v>
      </c>
      <c r="Q58" s="5">
        <v>27539954</v>
      </c>
    </row>
    <row r="59" spans="2:17" ht="15.5" x14ac:dyDescent="0.35">
      <c r="C59" t="s">
        <v>215</v>
      </c>
      <c r="J59" s="5">
        <v>3312916077</v>
      </c>
      <c r="P59" s="5">
        <v>14033477</v>
      </c>
      <c r="Q59" s="5">
        <v>2921536</v>
      </c>
    </row>
    <row r="60" spans="2:17" ht="15.5" x14ac:dyDescent="0.35">
      <c r="C60" t="s">
        <v>27</v>
      </c>
      <c r="P60" s="5">
        <v>-54294849</v>
      </c>
      <c r="Q60" s="5">
        <v>-33237771</v>
      </c>
    </row>
    <row r="61" spans="2:17" ht="15.5" x14ac:dyDescent="0.35">
      <c r="C61" t="s">
        <v>340</v>
      </c>
      <c r="P61" s="5">
        <v>39665076</v>
      </c>
      <c r="Q61" s="5">
        <v>864390</v>
      </c>
    </row>
    <row r="62" spans="2:17" ht="15.5" x14ac:dyDescent="0.35">
      <c r="C62" t="s">
        <v>81</v>
      </c>
      <c r="D62" s="5">
        <v>-3489203</v>
      </c>
      <c r="E62" s="5">
        <v>-1169581</v>
      </c>
      <c r="F62" s="5">
        <v>-383206949</v>
      </c>
      <c r="G62" s="5">
        <v>18036672</v>
      </c>
      <c r="I62" s="5">
        <v>-349565569</v>
      </c>
      <c r="J62" s="5">
        <v>23097446</v>
      </c>
      <c r="K62" s="5">
        <v>76395074</v>
      </c>
      <c r="L62" s="5">
        <v>88134214</v>
      </c>
      <c r="M62" s="5">
        <v>177555166</v>
      </c>
    </row>
    <row r="63" spans="2:17" ht="15.5" x14ac:dyDescent="0.35">
      <c r="C63" t="s">
        <v>92</v>
      </c>
      <c r="D63" s="5">
        <v>-11021911</v>
      </c>
      <c r="E63" s="5">
        <v>-3489881</v>
      </c>
      <c r="F63" s="5">
        <v>-14974620578</v>
      </c>
      <c r="G63" s="5">
        <v>1002268950</v>
      </c>
      <c r="I63" s="5">
        <v>-12952602551</v>
      </c>
      <c r="J63" s="5">
        <v>268625111</v>
      </c>
      <c r="K63" s="5">
        <v>4743118830</v>
      </c>
      <c r="L63" s="5">
        <v>9365169206</v>
      </c>
      <c r="M63" s="5">
        <v>7323829798</v>
      </c>
      <c r="N63" s="5">
        <v>-1980535816</v>
      </c>
      <c r="O63" s="5">
        <v>-53409788</v>
      </c>
      <c r="P63" s="5">
        <v>90101521</v>
      </c>
      <c r="Q63" s="5">
        <v>27539954</v>
      </c>
    </row>
    <row r="64" spans="2:17" ht="15.5" x14ac:dyDescent="0.35">
      <c r="C64" t="s">
        <v>29</v>
      </c>
      <c r="D64" s="5">
        <v>-615352638</v>
      </c>
      <c r="E64" s="5">
        <v>-526687052</v>
      </c>
      <c r="F64" s="5">
        <v>-26522059199</v>
      </c>
      <c r="G64" s="5">
        <v>298230710</v>
      </c>
      <c r="I64" s="5">
        <v>-26838065457</v>
      </c>
      <c r="J64" s="5">
        <v>-2342569306</v>
      </c>
      <c r="K64" s="5">
        <v>-324128014</v>
      </c>
      <c r="L64" s="5">
        <v>1707176886</v>
      </c>
      <c r="M64" s="5">
        <v>19738292556</v>
      </c>
      <c r="N64" s="5">
        <v>-2071466383</v>
      </c>
      <c r="O64" s="5">
        <v>1892199774</v>
      </c>
      <c r="P64" s="5">
        <v>3905012565</v>
      </c>
      <c r="Q64" s="5">
        <v>471690789</v>
      </c>
    </row>
    <row r="65" spans="2:17" ht="15.5" x14ac:dyDescent="0.35">
      <c r="C65" t="s">
        <v>28</v>
      </c>
      <c r="D65" s="5">
        <v>84617597</v>
      </c>
      <c r="E65" s="5">
        <v>120346060</v>
      </c>
      <c r="F65" s="5">
        <v>4800683560</v>
      </c>
      <c r="G65" s="5">
        <v>-39771889</v>
      </c>
      <c r="I65" s="5">
        <v>4907107145</v>
      </c>
      <c r="J65" s="5">
        <v>464827460</v>
      </c>
      <c r="K65" s="5">
        <v>-165860412</v>
      </c>
      <c r="L65" s="5">
        <v>-1361772067</v>
      </c>
      <c r="M65" s="5">
        <v>-5075219465</v>
      </c>
      <c r="N65" s="5">
        <v>434411934</v>
      </c>
      <c r="O65" s="5">
        <v>-590491643</v>
      </c>
      <c r="P65" s="5">
        <v>-920066395</v>
      </c>
      <c r="Q65" s="5">
        <v>-88561801</v>
      </c>
    </row>
    <row r="66" spans="2:17" ht="15.5" x14ac:dyDescent="0.35">
      <c r="C66" t="s">
        <v>404</v>
      </c>
      <c r="D66" s="5">
        <v>1302180</v>
      </c>
      <c r="E66" s="5">
        <v>-1302180</v>
      </c>
      <c r="F66" s="5">
        <v>339287740</v>
      </c>
      <c r="G66" s="5">
        <v>-246251060</v>
      </c>
      <c r="I66" s="5">
        <v>-136348740</v>
      </c>
      <c r="J66" s="5">
        <v>-381728820</v>
      </c>
      <c r="K66" s="5">
        <v>-1065816180</v>
      </c>
      <c r="L66" s="5">
        <v>-1061685020</v>
      </c>
    </row>
    <row r="67" spans="2:17" ht="15.5" x14ac:dyDescent="0.35">
      <c r="C67" t="s">
        <v>405</v>
      </c>
      <c r="D67" s="5">
        <v>83315417</v>
      </c>
      <c r="E67" s="5">
        <v>121648240</v>
      </c>
      <c r="F67" s="5">
        <v>4461395820</v>
      </c>
      <c r="G67" s="5">
        <v>206479171</v>
      </c>
      <c r="I67" s="5">
        <v>5043455885</v>
      </c>
      <c r="J67" s="5">
        <v>846556280</v>
      </c>
      <c r="K67" s="5">
        <v>899955768</v>
      </c>
      <c r="L67" s="5">
        <v>-300087047</v>
      </c>
    </row>
    <row r="68" spans="2:17" ht="15.5" x14ac:dyDescent="0.35">
      <c r="C68" t="s">
        <v>406</v>
      </c>
      <c r="D68" s="5">
        <v>84617597</v>
      </c>
      <c r="E68" s="5">
        <v>120346060</v>
      </c>
      <c r="F68" s="5">
        <v>4800683560</v>
      </c>
      <c r="G68" s="5">
        <v>-39771889</v>
      </c>
      <c r="I68" s="5">
        <v>4907107145</v>
      </c>
      <c r="J68" s="5">
        <v>464827460</v>
      </c>
      <c r="K68" s="5">
        <v>-165860412</v>
      </c>
      <c r="L68" s="5">
        <v>-1361772067</v>
      </c>
      <c r="M68" s="5">
        <v>-5075219465</v>
      </c>
      <c r="N68" s="5">
        <v>434411934</v>
      </c>
      <c r="O68" s="5">
        <v>-590491643</v>
      </c>
      <c r="P68" s="5">
        <v>-920066395</v>
      </c>
      <c r="Q68" s="5">
        <v>-88561801</v>
      </c>
    </row>
    <row r="69" spans="2:17" ht="15.5" x14ac:dyDescent="0.35">
      <c r="C69" t="s">
        <v>93</v>
      </c>
      <c r="D69" s="5">
        <v>-530735041</v>
      </c>
      <c r="E69" s="5">
        <v>-406340992</v>
      </c>
      <c r="F69" s="5">
        <v>-21721375639</v>
      </c>
      <c r="G69" s="5">
        <v>258458821</v>
      </c>
      <c r="I69" s="5">
        <v>-21930958312</v>
      </c>
      <c r="J69" s="5">
        <v>-1877741846</v>
      </c>
      <c r="K69" s="5">
        <v>-489988426</v>
      </c>
      <c r="L69" s="5">
        <v>345404819</v>
      </c>
      <c r="M69" s="5">
        <v>14663073091</v>
      </c>
      <c r="N69" s="5">
        <v>-1637054449</v>
      </c>
      <c r="O69" s="5">
        <v>1301708131</v>
      </c>
      <c r="P69" s="5">
        <v>2984946170</v>
      </c>
      <c r="Q69" s="5">
        <v>383128988</v>
      </c>
    </row>
    <row r="70" spans="2:17" ht="15.5" x14ac:dyDescent="0.35">
      <c r="C70" t="s">
        <v>95</v>
      </c>
      <c r="D70" s="5">
        <v>-530735041</v>
      </c>
      <c r="E70" s="5">
        <v>-406340992</v>
      </c>
      <c r="F70" s="5">
        <v>-21721375639</v>
      </c>
      <c r="G70" s="5">
        <v>258458821</v>
      </c>
      <c r="I70" s="5">
        <v>-21930958312</v>
      </c>
      <c r="J70" s="5">
        <v>-1877741846</v>
      </c>
      <c r="K70" s="5">
        <v>-489988426</v>
      </c>
      <c r="L70" s="5">
        <v>345404819</v>
      </c>
      <c r="M70" s="5">
        <v>14663073091</v>
      </c>
      <c r="N70" s="5">
        <v>-1637054449</v>
      </c>
      <c r="O70" s="5">
        <v>1301708131</v>
      </c>
      <c r="P70" s="5">
        <v>2984946170</v>
      </c>
      <c r="Q70" s="5">
        <v>383128988</v>
      </c>
    </row>
    <row r="71" spans="2:17" ht="15.5" x14ac:dyDescent="0.35">
      <c r="C71" t="s">
        <v>96</v>
      </c>
      <c r="F71" s="5">
        <v>246419811</v>
      </c>
      <c r="I71" s="5">
        <v>246419811</v>
      </c>
      <c r="J71" s="5">
        <v>542629138</v>
      </c>
      <c r="K71" s="5">
        <v>-70481535</v>
      </c>
      <c r="L71" s="5">
        <v>97755812</v>
      </c>
      <c r="M71" s="5">
        <v>-422389899</v>
      </c>
      <c r="N71" s="5">
        <v>29804566</v>
      </c>
      <c r="O71" s="5">
        <v>9152156</v>
      </c>
      <c r="P71" s="5">
        <v>31826745</v>
      </c>
    </row>
    <row r="72" spans="2:17" ht="15.5" x14ac:dyDescent="0.35">
      <c r="C72" t="s">
        <v>776</v>
      </c>
      <c r="F72" s="5">
        <v>246419811</v>
      </c>
      <c r="I72" s="5">
        <v>246419811</v>
      </c>
      <c r="J72" s="5">
        <v>542629138</v>
      </c>
      <c r="K72" s="5">
        <v>-70481535</v>
      </c>
      <c r="L72" s="5">
        <v>97755812</v>
      </c>
      <c r="M72" s="5">
        <v>-422389899</v>
      </c>
      <c r="N72" s="5">
        <v>29804566</v>
      </c>
      <c r="O72" s="5">
        <v>9152156</v>
      </c>
      <c r="P72" s="5">
        <v>31826745</v>
      </c>
    </row>
    <row r="73" spans="2:17" ht="15.5" x14ac:dyDescent="0.35">
      <c r="C73" t="s">
        <v>97</v>
      </c>
      <c r="D73" s="5">
        <v>-530735041</v>
      </c>
      <c r="E73" s="5">
        <v>-406340992</v>
      </c>
      <c r="F73" s="5">
        <v>-21474955828</v>
      </c>
      <c r="G73" s="5">
        <v>258458821</v>
      </c>
      <c r="I73" s="5">
        <v>-21684538501</v>
      </c>
      <c r="J73" s="5">
        <v>-1335112708</v>
      </c>
      <c r="K73" s="5">
        <v>-560469961</v>
      </c>
      <c r="L73" s="5">
        <v>443160631</v>
      </c>
      <c r="M73" s="5">
        <v>14240683192</v>
      </c>
      <c r="N73" s="5">
        <v>-1607249883</v>
      </c>
      <c r="O73" s="5">
        <v>1310860287</v>
      </c>
      <c r="P73" s="5">
        <v>3016772915</v>
      </c>
      <c r="Q73" s="5">
        <v>383128988</v>
      </c>
    </row>
    <row r="74" spans="2:17" ht="15.5" x14ac:dyDescent="0.35">
      <c r="C74" t="s">
        <v>98</v>
      </c>
      <c r="D74" s="5">
        <v>-530735041</v>
      </c>
      <c r="E74" s="5">
        <v>-406340992</v>
      </c>
      <c r="F74" s="5">
        <v>-21721375639</v>
      </c>
      <c r="G74" s="5">
        <v>258458821</v>
      </c>
      <c r="I74" s="5">
        <v>-21930958312</v>
      </c>
      <c r="J74" s="5">
        <v>-1877741846</v>
      </c>
      <c r="K74" s="5">
        <v>-489988426</v>
      </c>
      <c r="L74" s="5">
        <v>345404819</v>
      </c>
      <c r="M74" s="5">
        <v>14663073091</v>
      </c>
      <c r="N74" s="5">
        <v>-1637054449</v>
      </c>
      <c r="O74" s="5">
        <v>1301708131</v>
      </c>
      <c r="P74" s="5">
        <v>2984946170</v>
      </c>
      <c r="Q74" s="5">
        <v>383128988</v>
      </c>
    </row>
    <row r="75" spans="2:17" ht="15.5" x14ac:dyDescent="0.35">
      <c r="C75" t="s">
        <v>8</v>
      </c>
      <c r="D75" s="5">
        <v>-527245838</v>
      </c>
      <c r="E75" s="5">
        <v>-405171411</v>
      </c>
      <c r="F75" s="5">
        <v>-21091748879</v>
      </c>
      <c r="G75" s="5">
        <v>240422149</v>
      </c>
      <c r="I75" s="5">
        <v>-21334972932</v>
      </c>
      <c r="J75" s="5">
        <v>-1358210154</v>
      </c>
      <c r="K75" s="5">
        <v>-636865035</v>
      </c>
      <c r="L75" s="5">
        <v>355026417</v>
      </c>
      <c r="M75" s="5">
        <v>14063128026</v>
      </c>
      <c r="N75" s="5">
        <v>-1607249883</v>
      </c>
      <c r="O75" s="5">
        <v>1310860287</v>
      </c>
      <c r="P75" s="5">
        <v>3016772915</v>
      </c>
      <c r="Q75" s="5">
        <v>383128988</v>
      </c>
    </row>
    <row r="76" spans="2:17" ht="15.5" x14ac:dyDescent="0.35">
      <c r="C76" t="s">
        <v>100</v>
      </c>
      <c r="D76" s="5">
        <v>-530735041</v>
      </c>
      <c r="E76" s="5">
        <v>-406340992</v>
      </c>
      <c r="F76" s="5">
        <v>-21721375639</v>
      </c>
      <c r="G76" s="5">
        <v>258458821</v>
      </c>
      <c r="I76" s="5">
        <v>-21930958312</v>
      </c>
      <c r="J76" s="5">
        <v>-1877741846</v>
      </c>
      <c r="K76" s="5">
        <v>-489988426</v>
      </c>
      <c r="L76" s="5">
        <v>345404819</v>
      </c>
      <c r="M76" s="5">
        <v>14663073091</v>
      </c>
      <c r="N76" s="5">
        <v>-1637054449</v>
      </c>
      <c r="O76" s="5">
        <v>1301708131</v>
      </c>
      <c r="P76" s="5">
        <v>2984946170</v>
      </c>
      <c r="Q76" s="5">
        <v>383128988</v>
      </c>
    </row>
    <row r="77" spans="2:17" ht="15.5" x14ac:dyDescent="0.35">
      <c r="C77" t="s">
        <v>101</v>
      </c>
      <c r="D77" s="5">
        <v>-530735041</v>
      </c>
      <c r="E77" s="5">
        <v>-406340992</v>
      </c>
      <c r="F77" s="5">
        <v>-21474955828</v>
      </c>
      <c r="G77" s="5">
        <v>258458821</v>
      </c>
      <c r="I77" s="5">
        <v>-21684538501</v>
      </c>
      <c r="J77" s="5">
        <v>-1335112708</v>
      </c>
      <c r="K77" s="5">
        <v>-560469961</v>
      </c>
      <c r="L77" s="5">
        <v>443160631</v>
      </c>
      <c r="M77" s="5">
        <v>14240683192</v>
      </c>
      <c r="N77" s="5">
        <v>-1607249883</v>
      </c>
      <c r="O77" s="5">
        <v>1310860287</v>
      </c>
      <c r="P77" s="5">
        <v>3016772915</v>
      </c>
      <c r="Q77" s="5">
        <v>383128988</v>
      </c>
    </row>
    <row r="78" spans="2:17" ht="15.5" x14ac:dyDescent="0.35">
      <c r="C78" t="s">
        <v>102</v>
      </c>
      <c r="D78" s="5">
        <v>-530735041</v>
      </c>
      <c r="E78" s="5">
        <v>-406340992</v>
      </c>
      <c r="F78" s="5">
        <v>-21474955828</v>
      </c>
      <c r="G78" s="5">
        <v>258458821</v>
      </c>
      <c r="I78" s="5">
        <v>-21684538501</v>
      </c>
      <c r="J78" s="5">
        <v>-1335112708</v>
      </c>
      <c r="K78" s="5">
        <v>-560469961</v>
      </c>
      <c r="L78" s="5">
        <v>443160631</v>
      </c>
      <c r="M78" s="5">
        <v>14240683192</v>
      </c>
      <c r="N78" s="5">
        <v>-1607249883</v>
      </c>
      <c r="O78" s="5">
        <v>1310860287</v>
      </c>
      <c r="P78" s="5">
        <v>3016772915</v>
      </c>
      <c r="Q78" s="5">
        <v>383128988</v>
      </c>
    </row>
    <row r="80" spans="2:17" ht="15.5" x14ac:dyDescent="0.35">
      <c r="B80" t="s">
        <v>103</v>
      </c>
      <c r="C80" t="s">
        <v>104</v>
      </c>
    </row>
    <row r="81" spans="3:17" ht="15.5" x14ac:dyDescent="0.35">
      <c r="C81" t="s">
        <v>216</v>
      </c>
    </row>
    <row r="82" spans="3:17" ht="15.5" x14ac:dyDescent="0.35">
      <c r="C82" t="s">
        <v>20</v>
      </c>
      <c r="D82" s="5">
        <v>3955203537</v>
      </c>
      <c r="E82" s="5">
        <v>464910760</v>
      </c>
      <c r="F82" s="5">
        <v>693913717</v>
      </c>
      <c r="G82" s="5">
        <v>860669396</v>
      </c>
      <c r="I82" s="5">
        <v>693913717</v>
      </c>
      <c r="J82" s="5">
        <v>1257597609</v>
      </c>
      <c r="K82" s="5">
        <v>19099030971</v>
      </c>
      <c r="L82" s="5">
        <v>21834859848</v>
      </c>
      <c r="M82" s="5">
        <v>31891027849</v>
      </c>
      <c r="N82" s="5">
        <v>4271489723</v>
      </c>
      <c r="O82" s="5">
        <v>20472128946</v>
      </c>
      <c r="P82" s="5">
        <v>11044162321</v>
      </c>
      <c r="Q82" s="5">
        <v>3045554628</v>
      </c>
    </row>
    <row r="83" spans="3:17" ht="15.5" x14ac:dyDescent="0.35">
      <c r="C83" t="s">
        <v>217</v>
      </c>
      <c r="L83" s="5">
        <v>16668635457</v>
      </c>
    </row>
    <row r="84" spans="3:17" ht="15.5" x14ac:dyDescent="0.35">
      <c r="C84" t="s">
        <v>219</v>
      </c>
      <c r="D84" s="5">
        <v>170928000</v>
      </c>
      <c r="E84" s="5">
        <v>170578000</v>
      </c>
      <c r="F84" s="5">
        <v>212928000</v>
      </c>
      <c r="I84" s="5">
        <v>212928000</v>
      </c>
      <c r="J84" s="5">
        <v>73315000</v>
      </c>
      <c r="K84" s="5">
        <v>2441737911</v>
      </c>
      <c r="N84" s="5">
        <v>640551152</v>
      </c>
      <c r="O84" s="5">
        <v>528051152</v>
      </c>
      <c r="P84" s="5">
        <v>1344570709</v>
      </c>
    </row>
    <row r="85" spans="3:17" ht="15.5" x14ac:dyDescent="0.35">
      <c r="C85" t="s">
        <v>218</v>
      </c>
    </row>
    <row r="86" spans="3:17" ht="15.5" x14ac:dyDescent="0.35">
      <c r="C86" t="s">
        <v>220</v>
      </c>
      <c r="L86" s="5">
        <v>16668635457</v>
      </c>
    </row>
    <row r="87" spans="3:17" ht="15.5" x14ac:dyDescent="0.35">
      <c r="C87" t="s">
        <v>110</v>
      </c>
      <c r="D87" s="5">
        <v>21544237286</v>
      </c>
      <c r="E87" s="5">
        <v>21847872547</v>
      </c>
      <c r="F87" s="5">
        <v>22249367547</v>
      </c>
      <c r="G87" s="5">
        <v>31153240520</v>
      </c>
      <c r="I87" s="5">
        <v>22249367547</v>
      </c>
      <c r="J87" s="5">
        <v>38775670718</v>
      </c>
      <c r="K87" s="5">
        <v>68227458816</v>
      </c>
      <c r="L87" s="5">
        <v>35367256161</v>
      </c>
      <c r="M87" s="5">
        <v>4301662065</v>
      </c>
      <c r="N87" s="5">
        <v>36887633</v>
      </c>
      <c r="O87" s="5">
        <v>512980502</v>
      </c>
      <c r="P87" s="5">
        <v>13730217</v>
      </c>
      <c r="Q87" s="5">
        <v>252088127</v>
      </c>
    </row>
    <row r="88" spans="3:17" ht="15.5" x14ac:dyDescent="0.35">
      <c r="C88" t="s">
        <v>81</v>
      </c>
      <c r="L88" s="5">
        <v>313816240476</v>
      </c>
    </row>
    <row r="89" spans="3:17" ht="15.5" x14ac:dyDescent="0.35">
      <c r="C89" t="s">
        <v>221</v>
      </c>
      <c r="D89" s="5">
        <v>21544237286</v>
      </c>
      <c r="E89" s="5">
        <v>21847872547</v>
      </c>
      <c r="F89" s="5">
        <v>22249367547</v>
      </c>
      <c r="G89" s="5">
        <v>31153240520</v>
      </c>
      <c r="I89" s="5">
        <v>22249367547</v>
      </c>
      <c r="J89" s="5">
        <v>38775670718</v>
      </c>
      <c r="K89" s="5">
        <v>68227458816</v>
      </c>
      <c r="L89" s="5">
        <v>35367256161</v>
      </c>
      <c r="M89" s="5">
        <v>4301662065</v>
      </c>
      <c r="N89" s="5">
        <v>36887633</v>
      </c>
      <c r="O89" s="5">
        <v>512980502</v>
      </c>
      <c r="P89" s="5">
        <v>13730217</v>
      </c>
      <c r="Q89" s="5">
        <v>252088127</v>
      </c>
    </row>
    <row r="90" spans="3:17" ht="15.5" x14ac:dyDescent="0.35">
      <c r="C90" t="s">
        <v>222</v>
      </c>
      <c r="D90" s="5">
        <v>82419016997</v>
      </c>
      <c r="E90" s="5">
        <v>86101514772</v>
      </c>
      <c r="F90" s="5">
        <v>86254032189</v>
      </c>
      <c r="G90" s="5">
        <v>95037443157</v>
      </c>
      <c r="I90" s="5">
        <v>86254032189</v>
      </c>
      <c r="J90" s="5">
        <v>95377864713</v>
      </c>
      <c r="K90" s="5">
        <v>78535150313</v>
      </c>
      <c r="L90" s="5">
        <v>83210616160</v>
      </c>
      <c r="M90" s="5">
        <v>58566775161</v>
      </c>
    </row>
    <row r="91" spans="3:17" ht="15.5" x14ac:dyDescent="0.35">
      <c r="C91" t="s">
        <v>223</v>
      </c>
      <c r="D91" s="5">
        <v>131189166189</v>
      </c>
      <c r="E91" s="5">
        <v>133583801272</v>
      </c>
      <c r="F91" s="5">
        <v>134295006374</v>
      </c>
      <c r="G91" s="5">
        <v>151945860218</v>
      </c>
      <c r="I91" s="5">
        <v>134295006374</v>
      </c>
      <c r="J91" s="5">
        <v>159181952578</v>
      </c>
      <c r="K91" s="5">
        <v>172210365592</v>
      </c>
      <c r="L91" s="5">
        <v>149850486428</v>
      </c>
      <c r="M91" s="5">
        <v>118623184520</v>
      </c>
      <c r="N91" s="5">
        <v>16324287094</v>
      </c>
      <c r="O91" s="5">
        <v>45010431796</v>
      </c>
      <c r="P91" s="5">
        <v>46345342780</v>
      </c>
      <c r="Q91" s="5">
        <v>5408032440</v>
      </c>
    </row>
    <row r="92" spans="3:17" ht="15.5" x14ac:dyDescent="0.35">
      <c r="C92" t="s">
        <v>224</v>
      </c>
    </row>
    <row r="93" spans="3:17" ht="15.5" x14ac:dyDescent="0.35">
      <c r="C93" t="s">
        <v>111</v>
      </c>
      <c r="D93" s="5">
        <v>4150616643</v>
      </c>
      <c r="E93" s="5">
        <v>2283560661</v>
      </c>
      <c r="F93" s="5">
        <v>2395516374</v>
      </c>
      <c r="G93" s="5">
        <v>4086316834</v>
      </c>
      <c r="I93" s="5">
        <v>2395516374</v>
      </c>
      <c r="J93" s="5">
        <v>4208018157</v>
      </c>
      <c r="K93" s="5">
        <v>23499877880</v>
      </c>
      <c r="L93" s="5">
        <v>29396519127</v>
      </c>
      <c r="M93" s="5">
        <v>25026245522</v>
      </c>
      <c r="N93" s="5">
        <v>28952269051</v>
      </c>
      <c r="O93" s="5">
        <v>36245950894</v>
      </c>
      <c r="P93" s="5">
        <v>38528529475</v>
      </c>
      <c r="Q93" s="5">
        <v>141667270</v>
      </c>
    </row>
    <row r="94" spans="3:17" ht="15.5" x14ac:dyDescent="0.35">
      <c r="C94" t="s">
        <v>114</v>
      </c>
      <c r="D94" s="5">
        <v>7427455751</v>
      </c>
      <c r="E94" s="5">
        <v>7344140334</v>
      </c>
      <c r="F94" s="5">
        <v>7222492094</v>
      </c>
      <c r="G94" s="5">
        <v>2830599297</v>
      </c>
      <c r="I94" s="5">
        <v>7222492094</v>
      </c>
      <c r="J94" s="5">
        <v>2248539232</v>
      </c>
      <c r="K94" s="5">
        <v>1601318204</v>
      </c>
      <c r="L94" s="5">
        <v>681483028</v>
      </c>
      <c r="M94" s="5">
        <v>920789904</v>
      </c>
      <c r="N94" s="5">
        <v>2989410403</v>
      </c>
      <c r="O94" s="5">
        <v>221631392</v>
      </c>
      <c r="P94" s="5">
        <v>116093341</v>
      </c>
      <c r="Q94" s="5">
        <v>35862801</v>
      </c>
    </row>
    <row r="95" spans="3:17" ht="15.5" x14ac:dyDescent="0.35">
      <c r="C95" t="s">
        <v>342</v>
      </c>
    </row>
    <row r="96" spans="3:17" ht="15.5" x14ac:dyDescent="0.35">
      <c r="C96" t="s">
        <v>113</v>
      </c>
      <c r="D96" s="5">
        <v>1517023378</v>
      </c>
      <c r="E96" s="5">
        <v>1531655227</v>
      </c>
      <c r="F96" s="5">
        <v>1546912076</v>
      </c>
      <c r="G96" s="5">
        <v>1626231425</v>
      </c>
      <c r="I96" s="5">
        <v>1546912076</v>
      </c>
      <c r="J96" s="5">
        <v>1672939472</v>
      </c>
      <c r="K96" s="5">
        <v>1868648383</v>
      </c>
      <c r="L96" s="5">
        <v>1280000000</v>
      </c>
      <c r="M96" s="5">
        <v>1829240778</v>
      </c>
      <c r="N96" s="5">
        <v>395846634</v>
      </c>
      <c r="O96" s="5">
        <v>652764990</v>
      </c>
      <c r="P96" s="5">
        <v>805507720</v>
      </c>
      <c r="Q96" s="5">
        <v>24687500</v>
      </c>
    </row>
    <row r="97" spans="3:17" ht="15.5" x14ac:dyDescent="0.35">
      <c r="C97" t="s">
        <v>225</v>
      </c>
      <c r="D97" s="5">
        <v>104224920205</v>
      </c>
      <c r="E97" s="5">
        <v>104224920205</v>
      </c>
      <c r="F97" s="5">
        <v>104224920205</v>
      </c>
      <c r="G97" s="5">
        <v>104224920205</v>
      </c>
      <c r="I97" s="5">
        <v>104224920205</v>
      </c>
      <c r="J97" s="5">
        <v>104224920205</v>
      </c>
      <c r="K97" s="5">
        <v>101293370677</v>
      </c>
      <c r="L97" s="5">
        <v>101293370677</v>
      </c>
      <c r="M97" s="5">
        <v>100775418440</v>
      </c>
    </row>
    <row r="98" spans="3:17" ht="15.5" x14ac:dyDescent="0.35">
      <c r="C98" t="s">
        <v>317</v>
      </c>
    </row>
    <row r="99" spans="3:17" ht="15.5" x14ac:dyDescent="0.35">
      <c r="C99" t="s">
        <v>228</v>
      </c>
      <c r="D99" s="5">
        <v>143630590706</v>
      </c>
      <c r="E99" s="5">
        <v>141694851156</v>
      </c>
      <c r="F99" s="5">
        <v>141700415478</v>
      </c>
      <c r="G99" s="5">
        <v>146764764481</v>
      </c>
      <c r="I99" s="5">
        <v>141700415478</v>
      </c>
      <c r="J99" s="5">
        <v>139610581546</v>
      </c>
      <c r="K99" s="5">
        <v>128263215144</v>
      </c>
      <c r="L99" s="5">
        <v>886436808289</v>
      </c>
      <c r="M99" s="5">
        <v>174664950007</v>
      </c>
      <c r="N99" s="5">
        <v>32337526088</v>
      </c>
      <c r="O99" s="5">
        <v>38518947276</v>
      </c>
      <c r="P99" s="5">
        <v>39450130536</v>
      </c>
      <c r="Q99" s="5">
        <v>202217571</v>
      </c>
    </row>
    <row r="100" spans="3:17" ht="15.5" x14ac:dyDescent="0.35">
      <c r="C100" t="s">
        <v>115</v>
      </c>
      <c r="D100" s="5">
        <v>274819756895</v>
      </c>
      <c r="E100" s="5">
        <v>275278652428</v>
      </c>
      <c r="F100" s="5">
        <v>275995421852</v>
      </c>
      <c r="G100" s="5">
        <v>298710624699</v>
      </c>
      <c r="I100" s="5">
        <v>275995421852</v>
      </c>
      <c r="J100" s="5">
        <v>298792534124</v>
      </c>
      <c r="K100" s="5">
        <v>300473580736</v>
      </c>
      <c r="L100" s="5">
        <v>1036287294717</v>
      </c>
      <c r="M100" s="5">
        <v>293288134527</v>
      </c>
      <c r="N100" s="5">
        <v>48661813182</v>
      </c>
      <c r="O100" s="5">
        <v>83529379072</v>
      </c>
      <c r="P100" s="5">
        <v>85795473316</v>
      </c>
      <c r="Q100" s="5">
        <v>5610250011</v>
      </c>
    </row>
    <row r="101" spans="3:17" ht="15.5" x14ac:dyDescent="0.35">
      <c r="C101" t="s">
        <v>116</v>
      </c>
    </row>
    <row r="102" spans="3:17" ht="15.5" x14ac:dyDescent="0.35">
      <c r="C102" t="s">
        <v>117</v>
      </c>
    </row>
    <row r="103" spans="3:17" ht="15.5" x14ac:dyDescent="0.35">
      <c r="C103" t="s">
        <v>229</v>
      </c>
      <c r="D103" s="5">
        <v>6480894626</v>
      </c>
      <c r="E103" s="5">
        <v>6409055118</v>
      </c>
      <c r="F103" s="5">
        <v>6719483550</v>
      </c>
      <c r="G103" s="5">
        <v>7815379192</v>
      </c>
      <c r="I103" s="5">
        <v>6719483550</v>
      </c>
      <c r="J103" s="5">
        <v>7687705944</v>
      </c>
      <c r="K103" s="5">
        <v>7640091447</v>
      </c>
      <c r="L103" s="5">
        <v>6335024006</v>
      </c>
      <c r="M103" s="5">
        <v>1041377359</v>
      </c>
      <c r="N103" s="5">
        <v>6397447810</v>
      </c>
      <c r="O103" s="5">
        <v>1161293802</v>
      </c>
      <c r="P103" s="5">
        <v>4961162567</v>
      </c>
      <c r="Q103" s="5">
        <v>2111404543</v>
      </c>
    </row>
    <row r="104" spans="3:17" ht="15.5" x14ac:dyDescent="0.35">
      <c r="C104" t="s">
        <v>230</v>
      </c>
    </row>
    <row r="105" spans="3:17" ht="15.5" x14ac:dyDescent="0.35">
      <c r="C105" t="s">
        <v>231</v>
      </c>
      <c r="D105" s="5">
        <v>5209973697</v>
      </c>
      <c r="E105" s="5">
        <v>5019228680</v>
      </c>
      <c r="F105" s="5">
        <v>5079753435</v>
      </c>
      <c r="G105" s="5">
        <v>5349614662</v>
      </c>
      <c r="I105" s="5">
        <v>5079753435</v>
      </c>
      <c r="J105" s="5">
        <v>6026036911</v>
      </c>
      <c r="K105" s="5">
        <v>973534597</v>
      </c>
      <c r="L105" s="5">
        <v>1556092133</v>
      </c>
      <c r="N105" s="5">
        <v>3377298334</v>
      </c>
      <c r="O105" s="5">
        <v>286123552</v>
      </c>
      <c r="P105" s="5">
        <v>1177396530</v>
      </c>
      <c r="Q105" s="5">
        <v>1003312098</v>
      </c>
    </row>
    <row r="106" spans="3:17" ht="15.5" x14ac:dyDescent="0.35">
      <c r="C106" t="s">
        <v>121</v>
      </c>
    </row>
    <row r="107" spans="3:17" ht="15.5" x14ac:dyDescent="0.35">
      <c r="C107" t="s">
        <v>232</v>
      </c>
      <c r="D107" s="5">
        <v>170928000</v>
      </c>
      <c r="E107" s="5">
        <v>170578000</v>
      </c>
      <c r="F107" s="5">
        <v>212928000</v>
      </c>
      <c r="I107" s="5">
        <v>212928000</v>
      </c>
      <c r="J107" s="5">
        <v>73315000</v>
      </c>
      <c r="K107" s="5">
        <v>2441737911</v>
      </c>
      <c r="N107" s="5">
        <v>640551152</v>
      </c>
      <c r="O107" s="5">
        <v>528051152</v>
      </c>
      <c r="P107" s="5">
        <v>1344570709</v>
      </c>
    </row>
    <row r="108" spans="3:17" ht="15.5" x14ac:dyDescent="0.35">
      <c r="C108" t="s">
        <v>233</v>
      </c>
      <c r="D108" s="5">
        <v>329991207</v>
      </c>
      <c r="E108" s="5">
        <v>330102224</v>
      </c>
      <c r="F108" s="5">
        <v>473999808</v>
      </c>
      <c r="G108" s="5">
        <v>459213098</v>
      </c>
      <c r="I108" s="5">
        <v>473999808</v>
      </c>
      <c r="J108" s="5">
        <v>333298994</v>
      </c>
      <c r="K108" s="5">
        <v>685770960</v>
      </c>
      <c r="L108" s="5">
        <v>653147212</v>
      </c>
      <c r="M108" s="5">
        <v>229841798</v>
      </c>
      <c r="N108" s="5">
        <v>17221802</v>
      </c>
      <c r="O108" s="5">
        <v>95277143</v>
      </c>
      <c r="P108" s="5">
        <v>1043846768</v>
      </c>
      <c r="Q108" s="5">
        <v>213202283</v>
      </c>
    </row>
    <row r="109" spans="3:17" ht="15.5" x14ac:dyDescent="0.35">
      <c r="C109" t="s">
        <v>825</v>
      </c>
      <c r="D109" s="5">
        <v>329991207</v>
      </c>
      <c r="E109" s="5">
        <v>330102224</v>
      </c>
      <c r="F109" s="5">
        <v>473999808</v>
      </c>
      <c r="G109" s="5">
        <v>459213098</v>
      </c>
      <c r="I109" s="5">
        <v>473999808</v>
      </c>
      <c r="J109" s="5">
        <v>333298994</v>
      </c>
      <c r="K109" s="5">
        <v>685770960</v>
      </c>
      <c r="L109" s="5">
        <v>653147212</v>
      </c>
      <c r="M109" s="5">
        <v>229841798</v>
      </c>
      <c r="N109" s="5">
        <v>17221802</v>
      </c>
      <c r="O109" s="5">
        <v>95277143</v>
      </c>
      <c r="P109" s="5">
        <v>1043846768</v>
      </c>
      <c r="Q109" s="5">
        <v>213202283</v>
      </c>
    </row>
    <row r="110" spans="3:17" ht="15.5" x14ac:dyDescent="0.35">
      <c r="C110" t="s">
        <v>120</v>
      </c>
      <c r="D110" s="5">
        <v>461113922</v>
      </c>
      <c r="E110" s="5">
        <v>556238414</v>
      </c>
      <c r="F110" s="5">
        <v>624696507</v>
      </c>
      <c r="G110" s="5">
        <v>735574174</v>
      </c>
      <c r="I110" s="5">
        <v>624696507</v>
      </c>
      <c r="J110" s="5">
        <v>871598039</v>
      </c>
      <c r="K110" s="5">
        <v>2060551314</v>
      </c>
      <c r="L110" s="5">
        <v>3812904677</v>
      </c>
      <c r="M110" s="5">
        <v>708860561</v>
      </c>
      <c r="N110" s="5">
        <v>1505654836</v>
      </c>
      <c r="O110" s="5">
        <v>149595135</v>
      </c>
    </row>
    <row r="111" spans="3:17" ht="15.5" x14ac:dyDescent="0.35">
      <c r="C111" t="s">
        <v>237</v>
      </c>
      <c r="D111" s="5">
        <v>1003344016</v>
      </c>
      <c r="E111" s="5">
        <v>1003344016</v>
      </c>
      <c r="F111" s="5">
        <v>1003344016</v>
      </c>
      <c r="G111" s="5">
        <v>1147695393</v>
      </c>
      <c r="I111" s="5">
        <v>1003344016</v>
      </c>
      <c r="J111" s="5">
        <v>1147695393</v>
      </c>
      <c r="K111" s="5">
        <v>1623477476</v>
      </c>
      <c r="L111" s="5">
        <v>424365548461</v>
      </c>
      <c r="M111" s="5">
        <v>918703743</v>
      </c>
      <c r="N111" s="5">
        <v>320463843</v>
      </c>
      <c r="O111" s="5">
        <v>503720757</v>
      </c>
      <c r="P111" s="5">
        <v>302605023</v>
      </c>
      <c r="Q111" s="5">
        <v>143451203</v>
      </c>
    </row>
    <row r="112" spans="3:17" ht="15.5" x14ac:dyDescent="0.35">
      <c r="C112" t="s">
        <v>238</v>
      </c>
      <c r="D112" s="5">
        <v>1003344016</v>
      </c>
      <c r="E112" s="5">
        <v>1003344016</v>
      </c>
      <c r="F112" s="5">
        <v>1003344016</v>
      </c>
      <c r="G112" s="5">
        <v>1147695393</v>
      </c>
      <c r="I112" s="5">
        <v>1003344016</v>
      </c>
      <c r="J112" s="5">
        <v>1147695393</v>
      </c>
      <c r="K112" s="5">
        <v>1623477476</v>
      </c>
      <c r="L112" s="5">
        <v>424365548461</v>
      </c>
      <c r="M112" s="5">
        <v>918703743</v>
      </c>
      <c r="N112" s="5">
        <v>320463843</v>
      </c>
      <c r="O112" s="5">
        <v>503720757</v>
      </c>
      <c r="P112" s="5">
        <v>302605023</v>
      </c>
      <c r="Q112" s="5">
        <v>143451203</v>
      </c>
    </row>
    <row r="113" spans="2:17" ht="15.5" x14ac:dyDescent="0.35">
      <c r="C113" t="s">
        <v>128</v>
      </c>
      <c r="D113" s="5">
        <v>7484238642</v>
      </c>
      <c r="E113" s="5">
        <v>7412399134</v>
      </c>
      <c r="F113" s="5">
        <v>7722827566</v>
      </c>
      <c r="G113" s="5">
        <v>8963074585</v>
      </c>
      <c r="I113" s="5">
        <v>7722827566</v>
      </c>
      <c r="J113" s="5">
        <v>8835401337</v>
      </c>
      <c r="K113" s="5">
        <v>9263568923</v>
      </c>
      <c r="L113" s="5">
        <v>430700572467</v>
      </c>
      <c r="M113" s="5">
        <v>1960081102</v>
      </c>
      <c r="N113" s="5">
        <v>6717911653</v>
      </c>
      <c r="O113" s="5">
        <v>1665014559</v>
      </c>
      <c r="P113" s="5">
        <v>5263767590</v>
      </c>
      <c r="Q113" s="5">
        <v>2254855746</v>
      </c>
    </row>
    <row r="114" spans="2:17" ht="15.5" x14ac:dyDescent="0.35">
      <c r="C114" t="s">
        <v>129</v>
      </c>
    </row>
    <row r="115" spans="2:17" ht="15.5" x14ac:dyDescent="0.35">
      <c r="C115" t="s">
        <v>130</v>
      </c>
      <c r="D115" s="5">
        <v>191277440500</v>
      </c>
      <c r="E115" s="5">
        <v>191277440500</v>
      </c>
      <c r="F115" s="5">
        <v>191277440500</v>
      </c>
      <c r="G115" s="5">
        <v>191277440500</v>
      </c>
      <c r="I115" s="5">
        <v>191277440500</v>
      </c>
      <c r="J115" s="5">
        <v>191277440500</v>
      </c>
      <c r="K115" s="5">
        <v>191277440500</v>
      </c>
      <c r="L115" s="5">
        <v>191277440500</v>
      </c>
      <c r="M115" s="5">
        <v>191277440500</v>
      </c>
      <c r="N115" s="5">
        <v>38004359700</v>
      </c>
      <c r="O115" s="5">
        <v>38004359700</v>
      </c>
      <c r="P115" s="5">
        <v>38000000000</v>
      </c>
      <c r="Q115" s="5">
        <v>3000000000</v>
      </c>
    </row>
    <row r="116" spans="2:17" ht="15.5" x14ac:dyDescent="0.35">
      <c r="C116" t="s">
        <v>131</v>
      </c>
      <c r="D116" s="5">
        <v>85549930605</v>
      </c>
      <c r="E116" s="5">
        <v>85549930605</v>
      </c>
      <c r="F116" s="5">
        <v>85549930605</v>
      </c>
      <c r="G116" s="5">
        <v>85549930605</v>
      </c>
      <c r="I116" s="5">
        <v>85549930605</v>
      </c>
      <c r="J116" s="5">
        <v>85549930605</v>
      </c>
      <c r="K116" s="5">
        <v>85549930605</v>
      </c>
      <c r="L116" s="5">
        <v>85549930605</v>
      </c>
      <c r="M116" s="5">
        <v>85549930605</v>
      </c>
      <c r="N116" s="5">
        <v>39176977346</v>
      </c>
      <c r="O116" s="5">
        <v>39176977346</v>
      </c>
      <c r="P116" s="5">
        <v>39159538546</v>
      </c>
    </row>
    <row r="117" spans="2:17" ht="15.5" x14ac:dyDescent="0.35">
      <c r="C117" t="s">
        <v>132</v>
      </c>
      <c r="D117" s="5">
        <v>-11553084560</v>
      </c>
      <c r="E117" s="5">
        <v>-11025838722</v>
      </c>
      <c r="F117" s="5">
        <v>-10620667311</v>
      </c>
      <c r="G117" s="5">
        <v>10471081568</v>
      </c>
      <c r="I117" s="5">
        <v>-10620667311</v>
      </c>
      <c r="J117" s="5">
        <v>10714305621</v>
      </c>
      <c r="K117" s="5">
        <v>12072515775</v>
      </c>
      <c r="L117" s="5">
        <v>12713128463</v>
      </c>
      <c r="M117" s="5">
        <v>12358102046</v>
      </c>
      <c r="N117" s="5">
        <v>-35237435517</v>
      </c>
      <c r="O117" s="5">
        <v>4683027467</v>
      </c>
      <c r="P117" s="5">
        <v>3372167180</v>
      </c>
      <c r="Q117" s="5">
        <v>355394265</v>
      </c>
    </row>
    <row r="118" spans="2:17" ht="15.5" x14ac:dyDescent="0.35">
      <c r="C118" t="s">
        <v>133</v>
      </c>
      <c r="D118" s="5">
        <v>100000000</v>
      </c>
      <c r="E118" s="5">
        <v>100000000</v>
      </c>
      <c r="G118" s="5">
        <v>100000000</v>
      </c>
      <c r="J118" s="5">
        <v>100000000</v>
      </c>
      <c r="K118" s="5">
        <v>100000000</v>
      </c>
    </row>
    <row r="119" spans="2:17" ht="15.5" x14ac:dyDescent="0.35">
      <c r="C119" t="s">
        <v>134</v>
      </c>
      <c r="D119" s="5">
        <v>-11653084560</v>
      </c>
      <c r="E119" s="5">
        <v>-11125838722</v>
      </c>
      <c r="G119" s="5">
        <v>10371081568</v>
      </c>
      <c r="J119" s="5">
        <v>10614305621</v>
      </c>
      <c r="K119" s="5">
        <v>11972515775</v>
      </c>
    </row>
    <row r="120" spans="2:17" ht="15.5" x14ac:dyDescent="0.35">
      <c r="C120" t="s">
        <v>135</v>
      </c>
      <c r="D120" s="5">
        <v>-11553084560</v>
      </c>
      <c r="E120" s="5">
        <v>-11025838722</v>
      </c>
      <c r="F120" s="5">
        <v>-10620667311</v>
      </c>
      <c r="G120" s="5">
        <v>10471081568</v>
      </c>
      <c r="I120" s="5">
        <v>-10620667311</v>
      </c>
      <c r="J120" s="5">
        <v>10714305621</v>
      </c>
      <c r="K120" s="5">
        <v>12072515775</v>
      </c>
      <c r="L120" s="5">
        <v>12713128463</v>
      </c>
      <c r="M120" s="5">
        <v>12358102046</v>
      </c>
      <c r="N120" s="5">
        <v>-35237435517</v>
      </c>
      <c r="O120" s="5">
        <v>4683027467</v>
      </c>
      <c r="P120" s="5">
        <v>3372167180</v>
      </c>
      <c r="Q120" s="5">
        <v>355394265</v>
      </c>
    </row>
    <row r="121" spans="2:17" ht="15.5" x14ac:dyDescent="0.35">
      <c r="C121" t="s">
        <v>136</v>
      </c>
      <c r="D121" s="5">
        <v>2061231708</v>
      </c>
      <c r="E121" s="5">
        <v>2064720911</v>
      </c>
      <c r="F121" s="5">
        <v>2065890492</v>
      </c>
      <c r="G121" s="5">
        <v>2449097441</v>
      </c>
      <c r="I121" s="5">
        <v>2065890492</v>
      </c>
      <c r="J121" s="5">
        <v>2415456061</v>
      </c>
      <c r="K121" s="5">
        <v>2310124933</v>
      </c>
      <c r="L121" s="5">
        <v>2229982206</v>
      </c>
      <c r="M121" s="5">
        <v>2142580274</v>
      </c>
    </row>
    <row r="122" spans="2:17" ht="15.5" x14ac:dyDescent="0.35">
      <c r="C122" t="s">
        <v>10</v>
      </c>
      <c r="D122" s="5">
        <v>267335518253</v>
      </c>
      <c r="E122" s="5">
        <v>267866253294</v>
      </c>
      <c r="F122" s="5">
        <v>268272594286</v>
      </c>
      <c r="G122" s="5">
        <v>289747550114</v>
      </c>
      <c r="I122" s="5">
        <v>268272594286</v>
      </c>
      <c r="J122" s="5">
        <v>289957132787</v>
      </c>
      <c r="K122" s="5">
        <v>291210011813</v>
      </c>
      <c r="L122" s="5">
        <v>605586722250</v>
      </c>
      <c r="M122" s="5">
        <v>291328053425</v>
      </c>
      <c r="N122" s="5">
        <v>41943901529</v>
      </c>
      <c r="O122" s="5">
        <v>81864364513</v>
      </c>
      <c r="P122" s="5">
        <v>80531705726</v>
      </c>
      <c r="Q122" s="5">
        <v>3355394265</v>
      </c>
    </row>
    <row r="123" spans="2:17" ht="15.5" x14ac:dyDescent="0.35">
      <c r="C123" t="s">
        <v>137</v>
      </c>
      <c r="D123" s="5">
        <v>274819756895</v>
      </c>
      <c r="E123" s="5">
        <v>275278652428</v>
      </c>
      <c r="F123" s="5">
        <v>275995421852</v>
      </c>
      <c r="G123" s="5">
        <v>298710624699</v>
      </c>
      <c r="I123" s="5">
        <v>275995421852</v>
      </c>
      <c r="J123" s="5">
        <v>298792534124</v>
      </c>
      <c r="K123" s="5">
        <v>300473580736</v>
      </c>
      <c r="L123" s="5">
        <v>1036287294717</v>
      </c>
      <c r="M123" s="5">
        <v>293288134527</v>
      </c>
      <c r="N123" s="5">
        <v>48661813182</v>
      </c>
      <c r="O123" s="5">
        <v>83529379072</v>
      </c>
      <c r="P123" s="5">
        <v>85795473316</v>
      </c>
      <c r="Q123" s="5">
        <v>5610250011</v>
      </c>
    </row>
    <row r="124" spans="2:17" ht="15.5" x14ac:dyDescent="0.35">
      <c r="C124" t="s">
        <v>138</v>
      </c>
      <c r="D124" s="5">
        <v>1912774405</v>
      </c>
      <c r="E124" s="5">
        <v>1912774405</v>
      </c>
      <c r="F124" s="5">
        <v>1912774405</v>
      </c>
      <c r="G124" s="5">
        <v>1912774405</v>
      </c>
      <c r="I124" s="5">
        <v>1912774405</v>
      </c>
      <c r="J124" s="5">
        <v>1912774405</v>
      </c>
      <c r="K124" s="5">
        <v>1912774405</v>
      </c>
      <c r="L124" s="5">
        <v>1912774405</v>
      </c>
      <c r="M124" s="5">
        <v>1912774405</v>
      </c>
      <c r="N124" s="5">
        <v>380043597</v>
      </c>
      <c r="O124" s="5">
        <v>380043597</v>
      </c>
      <c r="P124" s="5">
        <v>380000000</v>
      </c>
      <c r="Q124" s="5">
        <v>3000</v>
      </c>
    </row>
    <row r="126" spans="2:17" ht="15.5" x14ac:dyDescent="0.35">
      <c r="B126" t="s">
        <v>139</v>
      </c>
      <c r="C126" t="s">
        <v>140</v>
      </c>
      <c r="D126" s="5">
        <v>5473553949</v>
      </c>
      <c r="E126" s="5">
        <v>-227660042</v>
      </c>
      <c r="F126" s="5">
        <v>369779553</v>
      </c>
      <c r="G126" s="5">
        <v>-369120021</v>
      </c>
      <c r="I126" s="5">
        <v>-33886529</v>
      </c>
      <c r="J126" s="5">
        <v>-7173817729</v>
      </c>
      <c r="K126" s="5">
        <v>9655862702</v>
      </c>
      <c r="L126" s="5">
        <v>-24586693968</v>
      </c>
      <c r="M126" s="5">
        <v>-24478213274</v>
      </c>
      <c r="N126" s="5">
        <v>-31129208896</v>
      </c>
      <c r="O126" s="5">
        <v>15031844689</v>
      </c>
      <c r="P126" s="5">
        <v>5518591057</v>
      </c>
      <c r="Q126" s="5">
        <v>306147786</v>
      </c>
    </row>
    <row r="127" spans="2:17" ht="15.5" x14ac:dyDescent="0.35">
      <c r="C127" t="s">
        <v>292</v>
      </c>
      <c r="D127" s="5">
        <v>11398817300</v>
      </c>
      <c r="E127" s="5">
        <v>11340702263</v>
      </c>
      <c r="F127" s="5">
        <v>9333886767</v>
      </c>
      <c r="G127" s="5">
        <v>13741212523</v>
      </c>
      <c r="I127" s="5">
        <v>64101435351</v>
      </c>
      <c r="J127" s="5">
        <v>274807138145</v>
      </c>
      <c r="K127" s="5">
        <v>770934173718</v>
      </c>
      <c r="L127" s="5">
        <v>1567986653033</v>
      </c>
      <c r="M127" s="5">
        <v>488937141016</v>
      </c>
      <c r="N127" s="5">
        <v>159931484303</v>
      </c>
      <c r="O127" s="5">
        <v>34952012482</v>
      </c>
      <c r="P127" s="5">
        <v>26810649257</v>
      </c>
      <c r="Q127" s="5">
        <v>7039127254</v>
      </c>
    </row>
    <row r="128" spans="2:17" ht="15.5" x14ac:dyDescent="0.35">
      <c r="C128" t="s">
        <v>826</v>
      </c>
      <c r="P128" s="5">
        <v>500458398</v>
      </c>
      <c r="Q128" s="5">
        <v>894890162</v>
      </c>
    </row>
    <row r="129" spans="3:17" ht="15.5" x14ac:dyDescent="0.35">
      <c r="C129" t="s">
        <v>582</v>
      </c>
    </row>
    <row r="130" spans="3:17" ht="15.5" x14ac:dyDescent="0.35">
      <c r="C130" t="s">
        <v>764</v>
      </c>
      <c r="D130" s="5">
        <v>-7277468300</v>
      </c>
      <c r="E130" s="5">
        <v>-10581574600</v>
      </c>
      <c r="F130" s="5">
        <v>8964935044</v>
      </c>
      <c r="G130" s="5">
        <v>-13125147576</v>
      </c>
      <c r="I130" s="5">
        <v>-41784395426</v>
      </c>
      <c r="J130" s="5">
        <v>-273341945702</v>
      </c>
      <c r="K130" s="5">
        <v>-753704419278</v>
      </c>
      <c r="L130" s="5">
        <v>-1579492547770</v>
      </c>
      <c r="M130" s="5">
        <v>-509570794972</v>
      </c>
      <c r="N130" s="5">
        <v>-188088778216</v>
      </c>
      <c r="O130" s="5">
        <v>-12700317537</v>
      </c>
      <c r="P130" s="5">
        <v>-18820979490</v>
      </c>
      <c r="Q130" s="5">
        <v>-5591841337</v>
      </c>
    </row>
    <row r="131" spans="3:17" ht="15.5" x14ac:dyDescent="0.35">
      <c r="C131" t="s">
        <v>765</v>
      </c>
      <c r="D131" s="5">
        <v>-570464211</v>
      </c>
      <c r="E131" s="5">
        <v>-389825556</v>
      </c>
      <c r="F131" s="5">
        <v>-557555289</v>
      </c>
      <c r="G131" s="5">
        <v>-755633063</v>
      </c>
      <c r="I131" s="5">
        <v>-3973041162</v>
      </c>
      <c r="J131" s="5">
        <v>-6541608832</v>
      </c>
      <c r="K131" s="5">
        <v>-8676281126</v>
      </c>
      <c r="L131" s="5">
        <v>-6973618543</v>
      </c>
      <c r="M131" s="5">
        <v>-1938088865</v>
      </c>
      <c r="N131" s="5">
        <v>-641173719</v>
      </c>
      <c r="O131" s="5">
        <v>-5544307343</v>
      </c>
      <c r="P131" s="5">
        <v>-2771755987</v>
      </c>
      <c r="Q131" s="5">
        <v>-2036028293</v>
      </c>
    </row>
    <row r="132" spans="3:17" ht="15.5" x14ac:dyDescent="0.35">
      <c r="C132" t="s">
        <v>766</v>
      </c>
      <c r="D132" s="5">
        <v>-7847932511</v>
      </c>
      <c r="E132" s="5">
        <v>-10971400156</v>
      </c>
      <c r="F132" s="5">
        <v>8407379755</v>
      </c>
      <c r="G132" s="5">
        <v>-13880780639</v>
      </c>
      <c r="I132" s="5">
        <v>-45757436588</v>
      </c>
      <c r="J132" s="5">
        <v>-279883554534</v>
      </c>
      <c r="K132" s="5">
        <v>-762380700404</v>
      </c>
      <c r="L132" s="5">
        <v>-1586466166313</v>
      </c>
      <c r="M132" s="5">
        <v>-511508883837</v>
      </c>
      <c r="N132" s="5">
        <v>-188729951935</v>
      </c>
      <c r="O132" s="5">
        <v>-18244624880</v>
      </c>
      <c r="P132" s="5">
        <v>-21592735477</v>
      </c>
      <c r="Q132" s="5">
        <v>-7627869630</v>
      </c>
    </row>
    <row r="133" spans="3:17" ht="15.5" x14ac:dyDescent="0.35">
      <c r="C133" t="s">
        <v>503</v>
      </c>
      <c r="M133" s="5">
        <v>-1500000000</v>
      </c>
      <c r="N133" s="5">
        <v>1500000000</v>
      </c>
    </row>
    <row r="134" spans="3:17" ht="15.5" x14ac:dyDescent="0.35">
      <c r="C134" t="s">
        <v>152</v>
      </c>
      <c r="P134" s="5">
        <v>14033477</v>
      </c>
      <c r="Q134" s="5">
        <v>2921536</v>
      </c>
    </row>
    <row r="135" spans="3:17" ht="15.5" x14ac:dyDescent="0.35">
      <c r="C135" t="s">
        <v>326</v>
      </c>
      <c r="O135" s="5">
        <v>-112772418</v>
      </c>
    </row>
    <row r="136" spans="3:17" ht="15.5" x14ac:dyDescent="0.35">
      <c r="C136" t="s">
        <v>767</v>
      </c>
      <c r="F136" s="5">
        <v>365279640</v>
      </c>
      <c r="G136" s="5">
        <v>-202883560</v>
      </c>
      <c r="J136" s="5">
        <v>-387675594</v>
      </c>
      <c r="K136" s="5">
        <v>-1372846288</v>
      </c>
      <c r="L136" s="5">
        <v>-537466718</v>
      </c>
      <c r="M136" s="5">
        <v>-2317655817</v>
      </c>
      <c r="N136" s="5">
        <v>-22150685</v>
      </c>
      <c r="O136" s="5">
        <v>-1568441832</v>
      </c>
      <c r="P136" s="5">
        <v>-199781121</v>
      </c>
    </row>
    <row r="137" spans="3:17" ht="15.5" x14ac:dyDescent="0.35">
      <c r="C137" t="s">
        <v>149</v>
      </c>
      <c r="L137" s="5">
        <v>23859700000</v>
      </c>
      <c r="M137" s="5">
        <v>3315000000</v>
      </c>
      <c r="N137" s="5">
        <v>3500000000</v>
      </c>
      <c r="O137" s="5">
        <v>21798500</v>
      </c>
      <c r="P137" s="5">
        <v>74105243697</v>
      </c>
      <c r="Q137" s="5">
        <v>2682762229</v>
      </c>
    </row>
    <row r="138" spans="3:17" ht="15.5" x14ac:dyDescent="0.35">
      <c r="C138" t="s">
        <v>150</v>
      </c>
      <c r="D138" s="5">
        <v>-1983261172</v>
      </c>
      <c r="E138" s="5">
        <v>-1342915</v>
      </c>
      <c r="F138" s="5">
        <v>-536535232</v>
      </c>
      <c r="G138" s="5">
        <v>-2113971</v>
      </c>
      <c r="I138" s="5">
        <v>-529797363</v>
      </c>
      <c r="J138" s="5">
        <v>-10667615633</v>
      </c>
      <c r="K138" s="5">
        <v>-12391691579</v>
      </c>
      <c r="L138" s="5">
        <v>-9931197266</v>
      </c>
      <c r="M138" s="5">
        <v>-25161431</v>
      </c>
      <c r="N138" s="5">
        <v>26000000000</v>
      </c>
      <c r="O138" s="5">
        <v>-5625676564</v>
      </c>
      <c r="P138" s="5">
        <v>-71625227061</v>
      </c>
      <c r="Q138" s="5">
        <v>-198890664</v>
      </c>
    </row>
    <row r="139" spans="3:17" ht="15.5" x14ac:dyDescent="0.35">
      <c r="C139" t="s">
        <v>158</v>
      </c>
      <c r="D139" s="5">
        <v>-1982020270</v>
      </c>
      <c r="E139" s="5">
        <v>-4987000</v>
      </c>
      <c r="F139" s="5">
        <v>-537277966</v>
      </c>
      <c r="I139" s="5">
        <v>-540500066</v>
      </c>
      <c r="J139" s="5">
        <v>-6381422570</v>
      </c>
      <c r="K139" s="5">
        <v>-11914445204</v>
      </c>
      <c r="L139" s="5">
        <v>-9629981653</v>
      </c>
      <c r="M139" s="5">
        <v>-25161431</v>
      </c>
      <c r="O139" s="5">
        <v>-4228657518</v>
      </c>
      <c r="P139" s="5">
        <v>-38702262198</v>
      </c>
      <c r="Q139" s="5">
        <v>-171812200</v>
      </c>
    </row>
    <row r="140" spans="3:17" ht="15.5" x14ac:dyDescent="0.35">
      <c r="C140" t="s">
        <v>160</v>
      </c>
      <c r="D140" s="5">
        <v>-1240902</v>
      </c>
      <c r="E140" s="5">
        <v>3644085</v>
      </c>
      <c r="F140" s="5">
        <v>10702703</v>
      </c>
      <c r="G140" s="5">
        <v>-12073940</v>
      </c>
      <c r="I140" s="5">
        <v>10702703</v>
      </c>
      <c r="K140" s="5">
        <v>128999377</v>
      </c>
      <c r="L140" s="5">
        <v>12784387</v>
      </c>
    </row>
    <row r="141" spans="3:17" ht="15.5" x14ac:dyDescent="0.35">
      <c r="C141" t="s">
        <v>253</v>
      </c>
      <c r="N141" s="5">
        <v>26000000000</v>
      </c>
      <c r="P141" s="5">
        <v>-32039125540</v>
      </c>
    </row>
    <row r="142" spans="3:17" ht="15.5" x14ac:dyDescent="0.35">
      <c r="C142" t="s">
        <v>768</v>
      </c>
      <c r="J142" s="5">
        <v>16329347757</v>
      </c>
    </row>
    <row r="143" spans="3:17" ht="15.5" x14ac:dyDescent="0.35">
      <c r="C143" t="s">
        <v>355</v>
      </c>
      <c r="J143" s="5">
        <v>-20615540820</v>
      </c>
      <c r="L143" s="5">
        <v>-299000000</v>
      </c>
    </row>
    <row r="144" spans="3:17" ht="15.5" x14ac:dyDescent="0.35">
      <c r="C144" t="s">
        <v>558</v>
      </c>
      <c r="F144" s="5">
        <v>-9959969</v>
      </c>
      <c r="G144" s="5">
        <v>9959969</v>
      </c>
      <c r="O144" s="5">
        <v>100120846</v>
      </c>
    </row>
    <row r="145" spans="3:17" ht="15.5" x14ac:dyDescent="0.35">
      <c r="C145" t="s">
        <v>827</v>
      </c>
    </row>
    <row r="146" spans="3:17" ht="15.5" x14ac:dyDescent="0.35">
      <c r="C146" t="s">
        <v>828</v>
      </c>
      <c r="O146" s="5">
        <v>-1398600000</v>
      </c>
    </row>
    <row r="147" spans="3:17" ht="15.5" x14ac:dyDescent="0.35">
      <c r="C147" t="s">
        <v>254</v>
      </c>
      <c r="K147" s="5">
        <v>-606245752</v>
      </c>
      <c r="L147" s="5">
        <v>-15000000</v>
      </c>
      <c r="O147" s="5">
        <v>-98539892</v>
      </c>
      <c r="P147" s="5">
        <v>-897872800</v>
      </c>
      <c r="Q147" s="5">
        <v>-30000000</v>
      </c>
    </row>
    <row r="148" spans="3:17" ht="15.5" x14ac:dyDescent="0.35">
      <c r="C148" t="s">
        <v>161</v>
      </c>
      <c r="L148" s="5">
        <v>23859700000</v>
      </c>
      <c r="M148" s="5">
        <v>3315000000</v>
      </c>
      <c r="N148" s="5">
        <v>3500000000</v>
      </c>
      <c r="O148" s="5">
        <v>21798500</v>
      </c>
      <c r="P148" s="5">
        <v>74105243697</v>
      </c>
      <c r="Q148" s="5">
        <v>2682762229</v>
      </c>
    </row>
    <row r="149" spans="3:17" ht="15.5" x14ac:dyDescent="0.35">
      <c r="C149" t="s">
        <v>274</v>
      </c>
    </row>
    <row r="150" spans="3:17" ht="15.5" x14ac:dyDescent="0.35">
      <c r="C150" t="s">
        <v>546</v>
      </c>
      <c r="P150" s="5">
        <v>-2090461454</v>
      </c>
    </row>
    <row r="151" spans="3:17" ht="15.5" x14ac:dyDescent="0.35">
      <c r="C151" t="s">
        <v>829</v>
      </c>
      <c r="P151" s="5">
        <v>-54294849</v>
      </c>
      <c r="Q151" s="5">
        <v>-33237771</v>
      </c>
    </row>
    <row r="152" spans="3:17" ht="15.5" x14ac:dyDescent="0.35">
      <c r="C152" t="s">
        <v>830</v>
      </c>
      <c r="K152" s="5">
        <v>737116000000</v>
      </c>
    </row>
    <row r="153" spans="3:17" ht="15.5" x14ac:dyDescent="0.35">
      <c r="C153" t="s">
        <v>831</v>
      </c>
      <c r="K153" s="5">
        <v>-737116000000</v>
      </c>
    </row>
    <row r="154" spans="3:17" ht="15.5" x14ac:dyDescent="0.35">
      <c r="C154" t="s">
        <v>832</v>
      </c>
      <c r="N154" s="5">
        <v>2000000000</v>
      </c>
      <c r="O154" s="5">
        <v>17438800</v>
      </c>
    </row>
    <row r="155" spans="3:17" ht="15.5" x14ac:dyDescent="0.35">
      <c r="C155" t="s">
        <v>506</v>
      </c>
      <c r="L155" s="5">
        <v>23859700000</v>
      </c>
      <c r="M155" s="5">
        <v>4815000000</v>
      </c>
    </row>
    <row r="156" spans="3:17" ht="15.5" x14ac:dyDescent="0.35">
      <c r="C156" t="s">
        <v>833</v>
      </c>
    </row>
    <row r="157" spans="3:17" ht="15.5" x14ac:dyDescent="0.35">
      <c r="C157" t="s">
        <v>834</v>
      </c>
    </row>
    <row r="158" spans="3:17" ht="15.5" x14ac:dyDescent="0.35">
      <c r="C158" t="s">
        <v>835</v>
      </c>
      <c r="Q158" s="5">
        <v>2716000000</v>
      </c>
    </row>
    <row r="159" spans="3:17" ht="15.5" x14ac:dyDescent="0.35">
      <c r="C159" t="s">
        <v>836</v>
      </c>
      <c r="Q159" s="5">
        <v>2716000000</v>
      </c>
    </row>
    <row r="160" spans="3:17" ht="15.5" x14ac:dyDescent="0.35">
      <c r="C160" t="s">
        <v>173</v>
      </c>
      <c r="D160" s="5">
        <v>3490292777</v>
      </c>
      <c r="E160" s="5">
        <v>-229002957</v>
      </c>
      <c r="F160" s="5">
        <v>-166755679</v>
      </c>
      <c r="G160" s="5">
        <v>-371233992</v>
      </c>
      <c r="I160" s="5">
        <v>-563683892</v>
      </c>
      <c r="J160" s="5">
        <v>-17841433362</v>
      </c>
      <c r="K160" s="5">
        <v>-2735828877</v>
      </c>
      <c r="L160" s="5">
        <v>-10658191234</v>
      </c>
      <c r="M160" s="5">
        <v>-21188374705</v>
      </c>
      <c r="N160" s="5">
        <v>-1629208896</v>
      </c>
      <c r="O160" s="5">
        <v>9427966625</v>
      </c>
      <c r="P160" s="5">
        <v>7998607693</v>
      </c>
      <c r="Q160" s="5">
        <v>2790019351</v>
      </c>
    </row>
    <row r="161" spans="2:17" ht="15.5" x14ac:dyDescent="0.35">
      <c r="C161" t="s">
        <v>176</v>
      </c>
      <c r="E161" s="5">
        <v>693913717</v>
      </c>
      <c r="I161" s="5">
        <v>1257597609</v>
      </c>
      <c r="J161" s="5">
        <v>19099030971</v>
      </c>
      <c r="K161" s="5">
        <v>21834859848</v>
      </c>
      <c r="L161" s="5">
        <v>31891027849</v>
      </c>
      <c r="M161" s="5">
        <v>17742237</v>
      </c>
      <c r="N161" s="5">
        <v>1646951133</v>
      </c>
      <c r="O161" s="5">
        <v>11044162321</v>
      </c>
      <c r="P161" s="5">
        <v>3045554628</v>
      </c>
      <c r="Q161" s="5">
        <v>255535277</v>
      </c>
    </row>
    <row r="162" spans="2:17" ht="15.5" x14ac:dyDescent="0.35">
      <c r="C162" t="s">
        <v>837</v>
      </c>
      <c r="L162" s="5">
        <v>602023233</v>
      </c>
    </row>
    <row r="163" spans="2:17" ht="15.5" x14ac:dyDescent="0.35">
      <c r="C163" t="s">
        <v>838</v>
      </c>
      <c r="M163" s="5">
        <v>53061660317</v>
      </c>
    </row>
    <row r="164" spans="2:17" ht="15.5" x14ac:dyDescent="0.35">
      <c r="C164" t="s">
        <v>177</v>
      </c>
      <c r="D164" s="5">
        <v>3490292777</v>
      </c>
      <c r="E164" s="5">
        <v>464910760</v>
      </c>
      <c r="F164" s="5">
        <v>-166755679</v>
      </c>
      <c r="G164" s="5">
        <v>-371233992</v>
      </c>
      <c r="I164" s="5">
        <v>693913717</v>
      </c>
      <c r="J164" s="5">
        <v>1257597609</v>
      </c>
      <c r="K164" s="5">
        <v>19099030971</v>
      </c>
      <c r="L164" s="5">
        <v>21834859848</v>
      </c>
      <c r="M164" s="5">
        <v>31891027849</v>
      </c>
      <c r="N164" s="5">
        <v>17742237</v>
      </c>
      <c r="O164" s="5">
        <v>20472128946</v>
      </c>
      <c r="P164" s="5">
        <v>11044162321</v>
      </c>
      <c r="Q164" s="5">
        <v>3045554628</v>
      </c>
    </row>
    <row r="166" spans="2:17" ht="15.5" x14ac:dyDescent="0.35">
      <c r="B166" t="s">
        <v>178</v>
      </c>
      <c r="C166" t="s">
        <v>12</v>
      </c>
      <c r="D166" s="5">
        <v>1910000000</v>
      </c>
      <c r="E166" s="5">
        <v>1910000000</v>
      </c>
      <c r="F166" s="5">
        <v>1910000000</v>
      </c>
      <c r="G166" s="5">
        <v>1910000000</v>
      </c>
      <c r="I166" s="5">
        <v>1910000000</v>
      </c>
      <c r="J166" s="5">
        <v>1910000000</v>
      </c>
      <c r="K166" s="5">
        <v>1910000000</v>
      </c>
      <c r="L166" s="5">
        <v>1910000000</v>
      </c>
      <c r="M166" s="5">
        <v>1910000000</v>
      </c>
      <c r="N166" s="5">
        <v>380000000</v>
      </c>
      <c r="O166" s="5">
        <v>380000000</v>
      </c>
      <c r="P166" s="5">
        <v>380000000</v>
      </c>
      <c r="Q166" s="5">
        <v>0</v>
      </c>
    </row>
    <row r="167" spans="2:17" ht="15.5" x14ac:dyDescent="0.35">
      <c r="C167" t="s">
        <v>179</v>
      </c>
      <c r="D167" s="6">
        <v>-0.28000000000000003</v>
      </c>
      <c r="E167" s="6">
        <v>-0.21</v>
      </c>
      <c r="F167" s="6">
        <v>-11.16</v>
      </c>
      <c r="G167" s="6">
        <v>0.13</v>
      </c>
    </row>
    <row r="168" spans="2:17" ht="15.5" x14ac:dyDescent="0.35">
      <c r="C168" t="s">
        <v>180</v>
      </c>
      <c r="D168" s="5">
        <v>-225</v>
      </c>
      <c r="E168" s="6">
        <v>-442.86</v>
      </c>
      <c r="F168" s="6">
        <v>-13.44</v>
      </c>
      <c r="G168" s="6">
        <v>492.31</v>
      </c>
    </row>
    <row r="169" spans="2:17" ht="15.5" x14ac:dyDescent="0.35">
      <c r="C169" t="s">
        <v>64</v>
      </c>
      <c r="D169" s="6">
        <v>10.48</v>
      </c>
      <c r="E169" s="6">
        <v>15.77</v>
      </c>
      <c r="F169" s="5">
        <v>28</v>
      </c>
      <c r="G169" s="6">
        <v>9.0399999999999991</v>
      </c>
    </row>
    <row r="170" spans="2:17" ht="15.5" x14ac:dyDescent="0.35">
      <c r="C170" t="s">
        <v>181</v>
      </c>
      <c r="D170" s="5">
        <v>-470000000</v>
      </c>
      <c r="E170" s="5">
        <v>-390000000</v>
      </c>
      <c r="F170" s="5">
        <v>-9150000000</v>
      </c>
      <c r="G170" s="5">
        <v>-610000000</v>
      </c>
    </row>
    <row r="171" spans="2:17" ht="15.5" x14ac:dyDescent="0.35">
      <c r="C171" t="s">
        <v>182</v>
      </c>
      <c r="D171" s="6">
        <v>-1.9E-3</v>
      </c>
      <c r="E171" s="6">
        <v>-1.5E-3</v>
      </c>
      <c r="F171" s="6">
        <v>-7.7300000000000008E-2</v>
      </c>
      <c r="G171" s="6">
        <v>8.0000000000000004E-4</v>
      </c>
    </row>
    <row r="172" spans="2:17" ht="15.5" x14ac:dyDescent="0.35">
      <c r="C172" t="s">
        <v>183</v>
      </c>
      <c r="D172" s="6">
        <v>-2E-3</v>
      </c>
      <c r="E172" s="6">
        <v>-1.5E-3</v>
      </c>
      <c r="F172" s="6">
        <v>-8.0199999999999994E-2</v>
      </c>
      <c r="G172" s="6">
        <v>8.0000000000000004E-4</v>
      </c>
    </row>
    <row r="173" spans="2:17" ht="15.5" x14ac:dyDescent="0.35">
      <c r="C173" t="s">
        <v>184</v>
      </c>
      <c r="D173" s="6">
        <v>-2.2000000000000001E-3</v>
      </c>
      <c r="E173" s="6">
        <v>-1.9E-3</v>
      </c>
      <c r="F173" s="6">
        <v>-4.1200000000000001E-2</v>
      </c>
      <c r="G173" s="6">
        <v>-2.3999999999999998E-3</v>
      </c>
    </row>
    <row r="174" spans="2:17" ht="15.5" x14ac:dyDescent="0.35">
      <c r="C174" t="s">
        <v>185</v>
      </c>
    </row>
    <row r="175" spans="2:17" ht="15.5" x14ac:dyDescent="0.35">
      <c r="C175" t="s">
        <v>186</v>
      </c>
      <c r="D175" s="5">
        <v>267000000000</v>
      </c>
      <c r="E175" s="5">
        <v>268000000000</v>
      </c>
      <c r="F175" s="5">
        <v>268000000000</v>
      </c>
      <c r="G175" s="5">
        <v>290000000000</v>
      </c>
    </row>
    <row r="176" spans="2:17" ht="15.5" x14ac:dyDescent="0.35">
      <c r="C176" t="s">
        <v>187</v>
      </c>
      <c r="D176" s="6">
        <v>0.45</v>
      </c>
      <c r="E176" s="6">
        <v>0.67</v>
      </c>
      <c r="F176" s="6">
        <v>1.08</v>
      </c>
      <c r="G176" s="6">
        <v>0.43</v>
      </c>
    </row>
    <row r="177" spans="3:17" ht="15.5" x14ac:dyDescent="0.35">
      <c r="C177" t="s">
        <v>188</v>
      </c>
      <c r="D177" s="6">
        <v>138.69</v>
      </c>
      <c r="E177" s="6">
        <v>138.96</v>
      </c>
      <c r="F177" s="6">
        <v>139.16999999999999</v>
      </c>
      <c r="G177" s="6">
        <v>150.19999999999999</v>
      </c>
    </row>
    <row r="178" spans="3:17" ht="15.5" x14ac:dyDescent="0.35">
      <c r="C178" t="s">
        <v>189</v>
      </c>
      <c r="D178" s="6">
        <v>0.76</v>
      </c>
      <c r="E178" s="6">
        <v>1.1100000000000001</v>
      </c>
      <c r="F178" s="6">
        <v>1.79</v>
      </c>
      <c r="G178" s="6">
        <v>0.67</v>
      </c>
    </row>
    <row r="179" spans="3:17" ht="15.5" x14ac:dyDescent="0.35">
      <c r="C179" t="s">
        <v>190</v>
      </c>
      <c r="D179" s="6">
        <v>83.4</v>
      </c>
      <c r="E179" s="6">
        <v>83.67</v>
      </c>
      <c r="F179" s="6">
        <v>83.88</v>
      </c>
      <c r="G179" s="6">
        <v>94.86</v>
      </c>
    </row>
    <row r="180" spans="3:17" ht="15.5" x14ac:dyDescent="0.35">
      <c r="C180" t="s">
        <v>191</v>
      </c>
    </row>
    <row r="181" spans="3:17" ht="15.5" x14ac:dyDescent="0.35">
      <c r="C181" t="s">
        <v>192</v>
      </c>
    </row>
    <row r="182" spans="3:17" ht="15.5" x14ac:dyDescent="0.35">
      <c r="C182" t="s">
        <v>193</v>
      </c>
      <c r="D182" s="5">
        <v>265000000000</v>
      </c>
      <c r="E182" s="5">
        <v>266000000000</v>
      </c>
      <c r="F182" s="5">
        <v>266000000000</v>
      </c>
      <c r="G182" s="5">
        <v>287000000000</v>
      </c>
    </row>
    <row r="183" spans="3:17" ht="15.5" x14ac:dyDescent="0.35">
      <c r="C183" t="s">
        <v>24</v>
      </c>
    </row>
    <row r="184" spans="3:17" ht="15.5" x14ac:dyDescent="0.35">
      <c r="C184" t="s">
        <v>21</v>
      </c>
      <c r="D184" s="5">
        <v>-4000000000</v>
      </c>
      <c r="E184" s="5">
        <v>0</v>
      </c>
      <c r="F184" s="5">
        <v>-1000000000</v>
      </c>
      <c r="G184" s="5">
        <v>-1000000000</v>
      </c>
    </row>
    <row r="185" spans="3:17" ht="15.5" x14ac:dyDescent="0.35">
      <c r="C185" t="s">
        <v>194</v>
      </c>
      <c r="D185" s="5">
        <v>125000000000</v>
      </c>
      <c r="E185" s="5">
        <v>127000000000</v>
      </c>
      <c r="F185" s="5">
        <v>128000000000</v>
      </c>
      <c r="G185" s="5">
        <v>144000000000</v>
      </c>
    </row>
    <row r="186" spans="3:17" ht="15.5" x14ac:dyDescent="0.35">
      <c r="C186" t="s">
        <v>195</v>
      </c>
      <c r="D186" s="5">
        <v>5000000000</v>
      </c>
      <c r="E186" s="5">
        <v>0</v>
      </c>
      <c r="F186" s="5">
        <v>0</v>
      </c>
      <c r="G186" s="5">
        <v>0</v>
      </c>
    </row>
    <row r="187" spans="3:17" ht="15.5" x14ac:dyDescent="0.35">
      <c r="C187" t="s">
        <v>196</v>
      </c>
      <c r="D187" s="5">
        <v>-2000000000</v>
      </c>
      <c r="E187" s="5">
        <v>0</v>
      </c>
      <c r="F187" s="5">
        <v>-1000000000</v>
      </c>
    </row>
    <row r="188" spans="3:17" ht="15.5" x14ac:dyDescent="0.35">
      <c r="C188" t="s">
        <v>13</v>
      </c>
      <c r="D188" s="5">
        <v>3000000000</v>
      </c>
      <c r="E188" s="5">
        <v>0</v>
      </c>
      <c r="F188" s="5">
        <v>0</v>
      </c>
      <c r="G188" s="5">
        <v>0</v>
      </c>
    </row>
    <row r="189" spans="3:17" ht="15.5" x14ac:dyDescent="0.35">
      <c r="C189" t="s">
        <v>16</v>
      </c>
      <c r="D189" s="6">
        <v>1.83</v>
      </c>
      <c r="E189" s="6">
        <v>-0.12</v>
      </c>
      <c r="F189" s="6">
        <v>-0.09</v>
      </c>
      <c r="G189" s="6">
        <v>-0.19</v>
      </c>
    </row>
    <row r="190" spans="3:17" ht="15.5" x14ac:dyDescent="0.35">
      <c r="C190" t="s">
        <v>49</v>
      </c>
      <c r="I190" s="6">
        <v>-11.28</v>
      </c>
      <c r="J190" s="6">
        <v>-0.99</v>
      </c>
      <c r="K190" s="6">
        <v>-0.3</v>
      </c>
      <c r="L190" s="6">
        <v>0.14000000000000001</v>
      </c>
      <c r="M190" s="6">
        <v>7.57</v>
      </c>
      <c r="N190" s="6">
        <v>-4.3099999999999996</v>
      </c>
      <c r="O190" s="6">
        <v>3.43</v>
      </c>
      <c r="P190" s="6">
        <v>7.86</v>
      </c>
      <c r="Q190" s="6">
        <v>127709.66</v>
      </c>
    </row>
    <row r="191" spans="3:17" ht="15.5" x14ac:dyDescent="0.35">
      <c r="C191" t="s">
        <v>63</v>
      </c>
      <c r="I191" s="6">
        <v>-13.3</v>
      </c>
      <c r="J191" s="6">
        <v>-16.16</v>
      </c>
      <c r="K191" s="6">
        <v>-166.67</v>
      </c>
      <c r="L191" s="6">
        <v>407.14</v>
      </c>
      <c r="M191" s="6">
        <v>17.829999999999998</v>
      </c>
      <c r="N191" s="6">
        <v>-11.37</v>
      </c>
      <c r="O191" s="6">
        <v>22.16</v>
      </c>
      <c r="P191" s="6">
        <v>50.51</v>
      </c>
      <c r="Q191" s="5">
        <v>0</v>
      </c>
    </row>
    <row r="192" spans="3:17" ht="15.5" x14ac:dyDescent="0.35">
      <c r="C192" t="s">
        <v>66</v>
      </c>
      <c r="I192" s="6">
        <v>4.4800000000000004</v>
      </c>
      <c r="J192" s="6">
        <v>0.12</v>
      </c>
      <c r="K192" s="6">
        <v>0.12</v>
      </c>
      <c r="L192" s="6">
        <v>7.0000000000000007E-2</v>
      </c>
      <c r="M192" s="6">
        <v>0.52</v>
      </c>
      <c r="N192" s="6">
        <v>0.12</v>
      </c>
      <c r="O192" s="6">
        <v>0.77</v>
      </c>
      <c r="P192" s="6">
        <v>5.5</v>
      </c>
      <c r="Q192" s="5">
        <v>0</v>
      </c>
    </row>
    <row r="193" spans="3:17" ht="15.5" x14ac:dyDescent="0.35">
      <c r="C193" t="s">
        <v>197</v>
      </c>
      <c r="I193" s="5">
        <v>-11200000000</v>
      </c>
      <c r="J193" s="5">
        <v>-1370000000</v>
      </c>
      <c r="K193" s="5">
        <v>-1700000000</v>
      </c>
      <c r="L193" s="5">
        <v>60000000</v>
      </c>
      <c r="M193" s="5">
        <v>13080000000</v>
      </c>
      <c r="N193" s="5">
        <v>-10000000</v>
      </c>
      <c r="O193" s="5">
        <v>8610000000</v>
      </c>
      <c r="P193" s="5">
        <v>5270000000</v>
      </c>
    </row>
    <row r="194" spans="3:17" ht="15.5" x14ac:dyDescent="0.35">
      <c r="C194" t="s">
        <v>198</v>
      </c>
      <c r="I194" s="6">
        <v>-7.8200000000000006E-2</v>
      </c>
      <c r="J194" s="6">
        <v>-6.4000000000000003E-3</v>
      </c>
      <c r="K194" s="6">
        <v>-1.9E-3</v>
      </c>
      <c r="L194" s="6">
        <v>2.0000000000000001E-4</v>
      </c>
      <c r="M194" s="6">
        <v>4.9400000000000006E-2</v>
      </c>
      <c r="N194" s="6">
        <v>-3.3599999999999998E-2</v>
      </c>
      <c r="O194" s="6">
        <v>1.5600000000000001E-2</v>
      </c>
      <c r="P194" s="6">
        <v>3.4799999999999998E-2</v>
      </c>
      <c r="Q194" s="6">
        <v>6.83E-2</v>
      </c>
    </row>
    <row r="195" spans="3:17" ht="15.5" x14ac:dyDescent="0.35">
      <c r="C195" t="s">
        <v>199</v>
      </c>
      <c r="I195" s="6">
        <v>-8.1099999999999992E-2</v>
      </c>
      <c r="J195" s="6">
        <v>-6.6E-3</v>
      </c>
      <c r="K195" s="6">
        <v>-2E-3</v>
      </c>
      <c r="L195" s="6">
        <v>4.0000000000000002E-4</v>
      </c>
      <c r="M195" s="6">
        <v>5.0099999999999999E-2</v>
      </c>
      <c r="N195" s="6">
        <v>-3.9E-2</v>
      </c>
      <c r="O195" s="6">
        <v>1.5900000000000001E-2</v>
      </c>
      <c r="P195" s="6">
        <v>3.7100000000000001E-2</v>
      </c>
      <c r="Q195" s="6">
        <v>0.1142</v>
      </c>
    </row>
    <row r="196" spans="3:17" ht="15.5" x14ac:dyDescent="0.35">
      <c r="C196" t="s">
        <v>200</v>
      </c>
      <c r="I196" s="6">
        <v>-4.9599999999999998E-2</v>
      </c>
      <c r="J196" s="6">
        <v>-8.8999999999999999E-3</v>
      </c>
      <c r="K196" s="6">
        <v>-6.7000000000000002E-3</v>
      </c>
      <c r="L196" s="6">
        <v>-1.15E-2</v>
      </c>
      <c r="M196" s="6">
        <v>7.4200000000000002E-2</v>
      </c>
      <c r="N196" s="6">
        <v>-1.5E-3</v>
      </c>
      <c r="O196" s="6">
        <v>2.3799999999999998E-2</v>
      </c>
      <c r="P196" s="6">
        <v>9.0500000000000011E-2</v>
      </c>
      <c r="Q196" s="6">
        <v>0.25390000000000001</v>
      </c>
    </row>
    <row r="197" spans="3:17" ht="15.5" x14ac:dyDescent="0.35">
      <c r="C197" t="s">
        <v>201</v>
      </c>
      <c r="P197" s="6">
        <v>70.260000000000005</v>
      </c>
      <c r="Q197" s="6">
        <v>13.36</v>
      </c>
    </row>
    <row r="198" spans="3:17" ht="15.5" x14ac:dyDescent="0.35">
      <c r="C198" t="s">
        <v>60</v>
      </c>
      <c r="I198" s="6">
        <v>1.08</v>
      </c>
      <c r="J198" s="6">
        <v>0.11</v>
      </c>
      <c r="K198" s="6">
        <v>0.33</v>
      </c>
      <c r="L198" s="6">
        <v>0.18</v>
      </c>
      <c r="M198" s="6">
        <v>0.89</v>
      </c>
      <c r="N198" s="6">
        <v>0.44</v>
      </c>
      <c r="O198" s="6">
        <v>0.35</v>
      </c>
      <c r="P198" s="6">
        <v>1.87</v>
      </c>
      <c r="Q198" s="5">
        <v>0</v>
      </c>
    </row>
    <row r="199" spans="3:17" ht="15.5" x14ac:dyDescent="0.35">
      <c r="C199" t="s">
        <v>57</v>
      </c>
      <c r="I199" s="6">
        <v>139.16999999999999</v>
      </c>
      <c r="J199" s="6">
        <v>150.33000000000001</v>
      </c>
      <c r="K199" s="6">
        <v>151.04</v>
      </c>
      <c r="L199" s="6">
        <v>315.44</v>
      </c>
      <c r="M199" s="6">
        <v>151.19</v>
      </c>
      <c r="N199" s="6">
        <v>110.37</v>
      </c>
      <c r="O199" s="6">
        <v>215.41</v>
      </c>
      <c r="P199" s="6">
        <v>211.93</v>
      </c>
      <c r="Q199" s="6">
        <v>1118464.75</v>
      </c>
    </row>
    <row r="200" spans="3:17" ht="15.5" x14ac:dyDescent="0.35">
      <c r="C200" t="s">
        <v>202</v>
      </c>
      <c r="I200" s="6">
        <v>1.79</v>
      </c>
      <c r="J200" s="6">
        <v>0.17</v>
      </c>
      <c r="K200" s="6">
        <v>0.51</v>
      </c>
      <c r="L200" s="6">
        <v>0.22</v>
      </c>
      <c r="M200" s="6">
        <v>1.38</v>
      </c>
      <c r="N200" s="6">
        <v>0.45</v>
      </c>
      <c r="O200" s="6">
        <v>0.36</v>
      </c>
      <c r="P200" s="6">
        <v>1.89</v>
      </c>
      <c r="Q200" s="5">
        <v>0</v>
      </c>
    </row>
    <row r="201" spans="3:17" ht="15.5" x14ac:dyDescent="0.35">
      <c r="C201" t="s">
        <v>203</v>
      </c>
      <c r="I201" s="6">
        <v>83.88</v>
      </c>
      <c r="J201" s="6">
        <v>94.96</v>
      </c>
      <c r="K201" s="6">
        <v>97.1</v>
      </c>
      <c r="L201" s="6">
        <v>261.81</v>
      </c>
      <c r="M201" s="6">
        <v>97.54</v>
      </c>
      <c r="N201" s="6">
        <v>109.32</v>
      </c>
      <c r="O201" s="6">
        <v>213.69</v>
      </c>
      <c r="P201" s="6">
        <v>209.81</v>
      </c>
      <c r="Q201" s="6">
        <v>1110235.5900000001</v>
      </c>
    </row>
    <row r="202" spans="3:17" ht="15.5" x14ac:dyDescent="0.35">
      <c r="C202" t="s">
        <v>204</v>
      </c>
    </row>
    <row r="203" spans="3:17" ht="15.5" x14ac:dyDescent="0.35">
      <c r="C203" t="s">
        <v>205</v>
      </c>
    </row>
    <row r="204" spans="3:17" ht="15.5" x14ac:dyDescent="0.35">
      <c r="C204" t="s">
        <v>26</v>
      </c>
    </row>
    <row r="205" spans="3:17" ht="15.5" x14ac:dyDescent="0.35">
      <c r="C205" t="s">
        <v>23</v>
      </c>
      <c r="I205" s="5">
        <v>-1000000000</v>
      </c>
      <c r="J205" s="5">
        <v>-1000000000</v>
      </c>
      <c r="K205" s="5">
        <v>-19000000000</v>
      </c>
      <c r="L205" s="5">
        <v>-22000000000</v>
      </c>
      <c r="M205" s="5">
        <v>-32000000000</v>
      </c>
      <c r="N205" s="5">
        <v>-4000000000</v>
      </c>
      <c r="O205" s="5">
        <v>-20000000000</v>
      </c>
      <c r="P205" s="5">
        <v>-11000000000</v>
      </c>
      <c r="Q205" s="5">
        <v>-3000000000</v>
      </c>
    </row>
    <row r="206" spans="3:17" ht="15.5" x14ac:dyDescent="0.35">
      <c r="C206" t="s">
        <v>206</v>
      </c>
      <c r="I206" s="5">
        <v>128000000000</v>
      </c>
      <c r="J206" s="5">
        <v>151000000000</v>
      </c>
      <c r="K206" s="5">
        <v>165000000000</v>
      </c>
      <c r="L206" s="5">
        <v>144000000000</v>
      </c>
      <c r="M206" s="5">
        <v>118000000000</v>
      </c>
      <c r="N206" s="5">
        <v>10000000000</v>
      </c>
      <c r="O206" s="5">
        <v>44000000000</v>
      </c>
      <c r="P206" s="5">
        <v>41000000000</v>
      </c>
      <c r="Q206" s="5">
        <v>3000000000</v>
      </c>
    </row>
    <row r="207" spans="3:17" ht="15.5" x14ac:dyDescent="0.35">
      <c r="C207" t="s">
        <v>207</v>
      </c>
      <c r="I207" s="5">
        <v>0</v>
      </c>
      <c r="J207" s="5">
        <v>-7000000000</v>
      </c>
      <c r="K207" s="5">
        <v>10000000000</v>
      </c>
      <c r="L207" s="5">
        <v>-25000000000</v>
      </c>
      <c r="M207" s="5">
        <v>-24000000000</v>
      </c>
      <c r="N207" s="5">
        <v>-31000000000</v>
      </c>
      <c r="O207" s="5">
        <v>15000000000</v>
      </c>
      <c r="P207" s="5">
        <v>6000000000</v>
      </c>
      <c r="Q207" s="5">
        <v>0</v>
      </c>
    </row>
    <row r="208" spans="3:17" ht="15.5" x14ac:dyDescent="0.35">
      <c r="C208" t="s">
        <v>208</v>
      </c>
      <c r="I208" s="5">
        <v>-1000000000</v>
      </c>
      <c r="J208" s="5">
        <v>-6000000000</v>
      </c>
      <c r="K208" s="5">
        <v>-13000000000</v>
      </c>
      <c r="L208" s="5">
        <v>-10000000000</v>
      </c>
      <c r="M208" s="5">
        <v>0</v>
      </c>
      <c r="N208" s="5">
        <v>26000000000</v>
      </c>
      <c r="O208" s="5">
        <v>-4000000000</v>
      </c>
      <c r="P208" s="5">
        <v>-72000000000</v>
      </c>
      <c r="Q208" s="5">
        <v>0</v>
      </c>
    </row>
    <row r="209" spans="3:17" ht="15.5" x14ac:dyDescent="0.35">
      <c r="C209" t="s">
        <v>15</v>
      </c>
      <c r="I209" s="5">
        <v>-1000000000</v>
      </c>
      <c r="J209" s="5">
        <v>-14000000000</v>
      </c>
      <c r="K209" s="5">
        <v>-3000000000</v>
      </c>
      <c r="L209" s="5">
        <v>-34000000000</v>
      </c>
      <c r="M209" s="5">
        <v>-25000000000</v>
      </c>
      <c r="N209" s="5">
        <v>-5000000000</v>
      </c>
      <c r="O209" s="5">
        <v>11000000000</v>
      </c>
      <c r="P209" s="5">
        <v>-66000000000</v>
      </c>
      <c r="Q209" s="5">
        <v>0</v>
      </c>
    </row>
    <row r="210" spans="3:17" ht="15.5" x14ac:dyDescent="0.35">
      <c r="C210" t="s">
        <v>17</v>
      </c>
      <c r="I210" s="6">
        <v>-0.3</v>
      </c>
      <c r="J210" s="6">
        <v>-7.09</v>
      </c>
      <c r="K210" s="6">
        <v>-1.5</v>
      </c>
      <c r="L210" s="6">
        <v>-17.899999999999999</v>
      </c>
      <c r="M210" s="6">
        <v>-12.81</v>
      </c>
      <c r="N210" s="6">
        <v>-13.5</v>
      </c>
      <c r="O210" s="6">
        <v>28.17</v>
      </c>
      <c r="P210" s="5">
        <v>-174</v>
      </c>
      <c r="Q210" s="6">
        <v>34778.53</v>
      </c>
    </row>
  </sheetData>
  <pageMargins left="0.7" right="0.7" top="0.75" bottom="0.75" header="0.3" footer="0.3"/>
  <ignoredErrors>
    <ignoredError sqref="A1:Q211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2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839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840</v>
      </c>
      <c r="D2" s="2" vm="207">
        <f ca="1">IFERROR(_xlfn.STOCKHISTORY("XIDX:" &amp; $C$1, D3, , 0, 0, 1), "Libur")</f>
        <v>165</v>
      </c>
      <c r="E2" s="2" vm="208">
        <f ca="1">IFERROR(_xlfn.STOCKHISTORY("XIDX:" &amp; $C$1, E3, , 0, 0, 1), "Libur")</f>
        <v>130</v>
      </c>
      <c r="H2" s="2" vm="208">
        <f ca="1">IFERROR(INDEX(D2:G2,COUNT(D2:G2)),"")</f>
        <v>130</v>
      </c>
      <c r="I2" s="2" vm="209">
        <f t="shared" ref="I2:Q2" ca="1" si="0">IFERROR(_xlfn.STOCKHISTORY("XIDX:" &amp; $C$1, I1, , 0, 0, 1), "Libur")</f>
        <v>180</v>
      </c>
      <c r="J2" s="2" vm="210">
        <f t="shared" ca="1" si="0"/>
        <v>150</v>
      </c>
      <c r="K2" s="2" vm="211">
        <f t="shared" ca="1" si="0"/>
        <v>185</v>
      </c>
      <c r="L2" s="2" vm="212">
        <f t="shared" ca="1" si="0"/>
        <v>202</v>
      </c>
      <c r="M2" s="2" vm="213">
        <f t="shared" ca="1" si="0"/>
        <v>98</v>
      </c>
      <c r="N2" s="2" vm="214">
        <f t="shared" ca="1" si="0"/>
        <v>52</v>
      </c>
      <c r="O2" s="2" vm="215">
        <f t="shared" ca="1" si="0"/>
        <v>70</v>
      </c>
      <c r="P2" s="2" vm="216">
        <f t="shared" ca="1" si="0"/>
        <v>94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144986356740</v>
      </c>
      <c r="E4" s="2">
        <f>IFERROR(INDEX(E51:E500,MATCH($C$4,$C$51:$C$500,0)),"")</f>
        <v>107514635544</v>
      </c>
      <c r="H4" s="2">
        <f>IFERROR(SUM(D4:G4)*(4/MAX(1,COUNT(D4:G4))),"")</f>
        <v>505001984568</v>
      </c>
      <c r="I4" s="2">
        <f t="shared" ref="I4:Q4" si="1">IFERROR(INDEX(I51:I500,MATCH($C$4,$C$51:$C$500,0)),"")</f>
        <v>366227839384</v>
      </c>
      <c r="J4" s="2">
        <f t="shared" si="1"/>
        <v>239479149464</v>
      </c>
      <c r="K4" s="2">
        <f t="shared" si="1"/>
        <v>208635900710</v>
      </c>
      <c r="L4" s="2">
        <f t="shared" si="1"/>
        <v>250320655340</v>
      </c>
      <c r="M4" s="2">
        <f t="shared" si="1"/>
        <v>270440097202</v>
      </c>
      <c r="N4" s="2">
        <f t="shared" si="1"/>
        <v>217013915602</v>
      </c>
      <c r="O4" s="2">
        <f t="shared" si="1"/>
        <v>289383952242</v>
      </c>
      <c r="P4" s="2">
        <f t="shared" si="1"/>
        <v>274477488108</v>
      </c>
      <c r="Q4" s="2">
        <f t="shared" si="1"/>
        <v>211942872861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-1906683304</v>
      </c>
      <c r="E5" s="2">
        <f>IFERROR(INDEX(E51:E500,MATCH($C$5,$C$51:$C$500,0)),"")</f>
        <v>-9294156306</v>
      </c>
      <c r="H5" s="2">
        <f>IFERROR(SUM(D5:G5)*(4/MAX(1,COUNT(D5:G5))),"")</f>
        <v>-22401679220</v>
      </c>
      <c r="I5" s="2">
        <f t="shared" ref="I5:Q5" si="2">IFERROR(INDEX(I51:I500,MATCH($C$5,$C$51:$C$500,0)),"")</f>
        <v>-39261516513</v>
      </c>
      <c r="J5" s="2">
        <f t="shared" si="2"/>
        <v>-15992226373</v>
      </c>
      <c r="K5" s="2">
        <f t="shared" si="2"/>
        <v>-51843764127</v>
      </c>
      <c r="L5" s="2">
        <f t="shared" si="2"/>
        <v>9758993710</v>
      </c>
      <c r="M5" s="2">
        <f t="shared" si="2"/>
        <v>14713864393</v>
      </c>
      <c r="N5" s="2">
        <f t="shared" si="2"/>
        <v>3678411317</v>
      </c>
      <c r="O5" s="2">
        <f t="shared" si="2"/>
        <v>966250426</v>
      </c>
      <c r="P5" s="2">
        <f t="shared" si="2"/>
        <v>28218609881</v>
      </c>
      <c r="Q5" s="2">
        <f t="shared" si="2"/>
        <v>1354311135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134213861434</v>
      </c>
      <c r="E6" s="2">
        <f>IFERROR(INDEX(E51:E500,MATCH($C$6,$C$51:$C$500,0)),"")</f>
        <v>136120501734</v>
      </c>
      <c r="H6" s="2">
        <f>IFERROR(INDEX(D6:G6,COUNT(D6:G6)),"")</f>
        <v>136120501734</v>
      </c>
      <c r="I6" s="2">
        <f t="shared" ref="I6:Q6" si="3">IFERROR(INDEX(I51:I500,MATCH($C$6,$C$51:$C$500,0)),"")</f>
        <v>145414658040</v>
      </c>
      <c r="J6" s="2">
        <f t="shared" si="3"/>
        <v>184674591486</v>
      </c>
      <c r="K6" s="2">
        <f t="shared" si="3"/>
        <v>200674954592</v>
      </c>
      <c r="L6" s="2">
        <f t="shared" si="3"/>
        <v>252521962253</v>
      </c>
      <c r="M6" s="2">
        <f t="shared" si="3"/>
        <v>242761539234</v>
      </c>
      <c r="N6" s="2">
        <f t="shared" si="3"/>
        <v>225527305293</v>
      </c>
      <c r="O6" s="2">
        <f t="shared" si="3"/>
        <v>221848853932</v>
      </c>
      <c r="P6" s="2">
        <f t="shared" si="3"/>
        <v>220882602378</v>
      </c>
      <c r="Q6" s="2">
        <f t="shared" si="3"/>
        <v>107644621944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1.2</v>
      </c>
      <c r="E7" s="3">
        <f>IFERROR(INDEX(E51:E500,MATCH($C$7,$C$51:$C$500,0))/1000000000,"")</f>
        <v>1.2</v>
      </c>
      <c r="H7" s="3">
        <f>IFERROR(INDEX(D7:G7,COUNT(D7:G7)),"")</f>
        <v>1.2</v>
      </c>
      <c r="I7" s="3">
        <f t="shared" ref="I7:Q7" si="4">IFERROR(INDEX(I51:I500,MATCH($C$7,$C$51:$C$500,0))/1000000000,"")</f>
        <v>1.2</v>
      </c>
      <c r="J7" s="3">
        <f t="shared" si="4"/>
        <v>1.2</v>
      </c>
      <c r="K7" s="3">
        <f t="shared" si="4"/>
        <v>1.2</v>
      </c>
      <c r="L7" s="3">
        <f t="shared" si="4"/>
        <v>1.2</v>
      </c>
      <c r="M7" s="3">
        <f t="shared" si="4"/>
        <v>1.2</v>
      </c>
      <c r="N7" s="3">
        <f t="shared" si="4"/>
        <v>1.2</v>
      </c>
      <c r="O7" s="3">
        <f t="shared" si="4"/>
        <v>1.2</v>
      </c>
      <c r="P7" s="3">
        <f t="shared" si="4"/>
        <v>1.2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</v>
      </c>
      <c r="E8" s="2">
        <f>IFERROR(INDEX(E51:E500,MATCH("Free cash flow (Quarter)",$C$51:$C$500,0)),"")</f>
        <v>-12000000000</v>
      </c>
      <c r="H8" s="2">
        <f>IFERROR(INDEX(D8:G8,COUNT(D8:G8)),"")</f>
        <v>-12000000000</v>
      </c>
      <c r="I8" s="2">
        <f t="shared" ref="I8:Q8" si="5">IFERROR(INDEX(I51:I500,MATCH($C$8,$C$51:$C$500,0)),"")</f>
        <v>-21000000000</v>
      </c>
      <c r="J8" s="2">
        <f t="shared" si="5"/>
        <v>-274000000000</v>
      </c>
      <c r="K8" s="2">
        <f t="shared" si="5"/>
        <v>-85000000000</v>
      </c>
      <c r="L8" s="2">
        <f t="shared" si="5"/>
        <v>-15000000000</v>
      </c>
      <c r="M8" s="2">
        <f t="shared" si="5"/>
        <v>-16000000000</v>
      </c>
      <c r="N8" s="2">
        <f t="shared" si="5"/>
        <v>-29000000000</v>
      </c>
      <c r="O8" s="2">
        <f t="shared" si="5"/>
        <v>2000000000</v>
      </c>
      <c r="P8" s="2">
        <f t="shared" si="5"/>
        <v>-17000000000</v>
      </c>
      <c r="Q8" s="2">
        <f t="shared" si="5"/>
        <v>4000000000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1.29</v>
      </c>
      <c r="E9" s="3">
        <f>IFERROR(INDEX(E51:E500,MATCH("Free cash flow per share (Quarter)",$C$51:$C$500,0)),"")</f>
        <v>-10.039999999999999</v>
      </c>
      <c r="H9" s="3">
        <f>IFERROR(INDEX(D9:G9,COUNT(D9:G9)),"")</f>
        <v>-10.039999999999999</v>
      </c>
      <c r="I9" s="3">
        <f t="shared" ref="I9:Q9" si="6">IFERROR(INDEX(I51:I500,MATCH($C$9,$C$51:$C$500,0)),"")</f>
        <v>-17.46</v>
      </c>
      <c r="J9" s="3">
        <f t="shared" si="6"/>
        <v>-227.93</v>
      </c>
      <c r="K9" s="3">
        <f t="shared" si="6"/>
        <v>-71.010000000000005</v>
      </c>
      <c r="L9" s="3">
        <f t="shared" si="6"/>
        <v>-12.5</v>
      </c>
      <c r="M9" s="3">
        <f t="shared" si="6"/>
        <v>-13.09</v>
      </c>
      <c r="N9" s="3">
        <f t="shared" si="6"/>
        <v>-24.46</v>
      </c>
      <c r="O9" s="3">
        <f t="shared" si="6"/>
        <v>1.78</v>
      </c>
      <c r="P9" s="3">
        <f t="shared" si="6"/>
        <v>-13.84</v>
      </c>
      <c r="Q9" s="3">
        <f t="shared" si="6"/>
        <v>75738.87</v>
      </c>
    </row>
    <row r="10" spans="1:17" ht="15.5" x14ac:dyDescent="0.35">
      <c r="C10" t="s">
        <v>18</v>
      </c>
      <c r="D10" s="3">
        <f ca="1">IFERROR(IF(D9=0,"",D2/D9),"")</f>
        <v>127.90697674418604</v>
      </c>
      <c r="E10" s="3">
        <f ca="1">IFERROR(IF(E9=0,"",E2/E9),"")</f>
        <v>-12.948207171314742</v>
      </c>
      <c r="I10" s="3">
        <f t="shared" ref="I10:Q10" ca="1" si="7">IFERROR(IF(I9=0,"",I2/I9),"")</f>
        <v>-10.309278350515463</v>
      </c>
      <c r="J10" s="3">
        <f t="shared" ca="1" si="7"/>
        <v>-0.65809678410038164</v>
      </c>
      <c r="K10" s="3">
        <f t="shared" ca="1" si="7"/>
        <v>-2.6052668638219969</v>
      </c>
      <c r="L10" s="3">
        <f t="shared" ca="1" si="7"/>
        <v>-16.16</v>
      </c>
      <c r="M10" s="3">
        <f t="shared" ca="1" si="7"/>
        <v>-7.4866310160427805</v>
      </c>
      <c r="N10" s="3">
        <f t="shared" ca="1" si="7"/>
        <v>-2.1259198691741616</v>
      </c>
      <c r="O10" s="3">
        <f t="shared" ca="1" si="7"/>
        <v>39.325842696629216</v>
      </c>
      <c r="P10" s="3">
        <f t="shared" ca="1" si="7"/>
        <v>-6.7919075144508669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1068322729</v>
      </c>
      <c r="E11" s="2">
        <f>IFERROR(INDEX(E51:E500,MATCH($C$11,$C$51:$C$500,0)),"")</f>
        <v>1105703709</v>
      </c>
      <c r="H11" s="2">
        <f>IFERROR(INDEX(D11:G11,COUNT(D11:G11)),"")</f>
        <v>1105703709</v>
      </c>
      <c r="I11" s="2">
        <f t="shared" ref="I11:Q11" si="8">IFERROR(INDEX(I51:I500,MATCH($C$11,$C$51:$C$500,0)),"")</f>
        <v>817831209</v>
      </c>
      <c r="J11" s="2">
        <f t="shared" si="8"/>
        <v>369904151</v>
      </c>
      <c r="K11" s="2">
        <f t="shared" si="8"/>
        <v>920556919</v>
      </c>
      <c r="L11" s="2">
        <f t="shared" si="8"/>
        <v>1918162398</v>
      </c>
      <c r="M11" s="2">
        <f t="shared" si="8"/>
        <v>2516876513</v>
      </c>
      <c r="N11" s="2">
        <f t="shared" si="8"/>
        <v>5734175220</v>
      </c>
      <c r="O11" s="2">
        <f t="shared" si="8"/>
        <v>2661008926</v>
      </c>
      <c r="P11" s="2">
        <f t="shared" si="8"/>
        <v>591424300</v>
      </c>
      <c r="Q11" s="2">
        <f t="shared" si="8"/>
        <v>272217701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231000000000</v>
      </c>
      <c r="E12" s="2">
        <f>IFERROR(INDEX(E51:E500,MATCH("Net Debt (Quarter)",$C$51:$C$500,0)),"")</f>
        <v>233000000000</v>
      </c>
      <c r="H12" s="2">
        <f>IFERROR(INDEX(D12:G12,COUNT(D12:G12)),"")</f>
        <v>233000000000</v>
      </c>
      <c r="I12" s="2">
        <f t="shared" ref="I12:Q12" si="9">IFERROR(INDEX(I51:I500,MATCH($C$12,$C$51:$C$500,0)),"")</f>
        <v>221000000000</v>
      </c>
      <c r="J12" s="2">
        <f t="shared" si="9"/>
        <v>206000000000</v>
      </c>
      <c r="K12" s="2">
        <f t="shared" si="9"/>
        <v>175000000000</v>
      </c>
      <c r="L12" s="2">
        <f t="shared" si="9"/>
        <v>103000000000</v>
      </c>
      <c r="M12" s="2">
        <f t="shared" si="9"/>
        <v>59000000000</v>
      </c>
      <c r="N12" s="2">
        <f t="shared" si="9"/>
        <v>41000000000</v>
      </c>
      <c r="O12" s="2">
        <f t="shared" si="9"/>
        <v>8000000000</v>
      </c>
      <c r="P12" s="2">
        <f t="shared" si="9"/>
        <v>19000000000</v>
      </c>
      <c r="Q12" s="2">
        <f t="shared" si="9"/>
        <v>50000000000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232000000000</v>
      </c>
      <c r="E13" s="2">
        <f>IFERROR(INDEX(E51:E500,MATCH("Total Debt (Quarter)",$C$51:$C$500,0)),"")</f>
        <v>234000000000</v>
      </c>
      <c r="H13" s="2">
        <f>IFERROR(INDEX(D13:G13,COUNT(D13:G13)),"")</f>
        <v>234000000000</v>
      </c>
      <c r="I13" s="2">
        <f t="shared" ref="I13:Q13" si="10">IFERROR(INDEX(I51:I500,MATCH($C$13,$C$51:$C$500,0)),"")</f>
        <v>221000000000</v>
      </c>
      <c r="J13" s="2">
        <f t="shared" si="10"/>
        <v>206000000000</v>
      </c>
      <c r="K13" s="2">
        <f t="shared" si="10"/>
        <v>176000000000</v>
      </c>
      <c r="L13" s="2">
        <f t="shared" si="10"/>
        <v>105000000000</v>
      </c>
      <c r="M13" s="2">
        <f t="shared" si="10"/>
        <v>62000000000</v>
      </c>
      <c r="N13" s="2">
        <f t="shared" si="10"/>
        <v>47000000000</v>
      </c>
      <c r="O13" s="2">
        <f t="shared" si="10"/>
        <v>10000000000</v>
      </c>
      <c r="P13" s="2">
        <f t="shared" si="10"/>
        <v>19000000000</v>
      </c>
      <c r="Q13" s="2">
        <f t="shared" si="10"/>
        <v>51000000000</v>
      </c>
    </row>
    <row r="14" spans="1:17" ht="15.5" x14ac:dyDescent="0.35">
      <c r="C14" t="s">
        <v>27</v>
      </c>
      <c r="D14" s="2">
        <f>IFERROR(INDEX(D51:D500,MATCH($C$14,$C$51:$C$500,0)),"")</f>
        <v>-3914846656</v>
      </c>
      <c r="E14" s="2">
        <f>IFERROR(INDEX(E51:E500,MATCH($C$14,$C$51:$C$500,0)),"")</f>
        <v>-3183359142</v>
      </c>
      <c r="H14" s="2">
        <f>IFERROR(SUM(D14:G14)*(4/MAX(1,COUNT(D14:G14))),"")</f>
        <v>-14196411596</v>
      </c>
      <c r="I14" s="2">
        <f t="shared" ref="I14:Q14" si="11">IFERROR(INDEX(I51:I500,MATCH($C$14,$C$51:$C$500,0)),"")</f>
        <v>-14867457284</v>
      </c>
      <c r="J14" s="2">
        <f t="shared" si="11"/>
        <v>-12557543460</v>
      </c>
      <c r="K14" s="2">
        <f t="shared" si="11"/>
        <v>-10102099642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  <c r="Q14" s="2">
        <f t="shared" si="11"/>
        <v>0</v>
      </c>
    </row>
    <row r="15" spans="1:17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-204043348</v>
      </c>
      <c r="J15" s="2">
        <f t="shared" si="12"/>
        <v>-1331696459</v>
      </c>
      <c r="K15" s="2">
        <f t="shared" si="12"/>
        <v>-58649377</v>
      </c>
      <c r="L15" s="2">
        <f t="shared" si="12"/>
        <v>-3153777468</v>
      </c>
      <c r="M15" s="2">
        <f t="shared" si="12"/>
        <v>-5340303700</v>
      </c>
      <c r="N15" s="2">
        <f t="shared" si="12"/>
        <v>-2139535077</v>
      </c>
      <c r="O15" s="2">
        <f t="shared" si="12"/>
        <v>-1977222526</v>
      </c>
      <c r="P15" s="2">
        <f t="shared" si="12"/>
        <v>-4454589401</v>
      </c>
      <c r="Q15" s="2">
        <f t="shared" si="12"/>
        <v>-788729314</v>
      </c>
    </row>
    <row r="16" spans="1:17" ht="15.5" x14ac:dyDescent="0.35">
      <c r="C16" t="s">
        <v>29</v>
      </c>
      <c r="D16" s="2">
        <f>IFERROR(INDEX(D51:D500,MATCH($C$16,$C$51:$C$500,0)),"")</f>
        <v>-1906640300</v>
      </c>
      <c r="E16" s="2">
        <f>IFERROR(INDEX(E51:E500,MATCH($C$16,$C$51:$C$500,0)),"")</f>
        <v>-9294156306</v>
      </c>
      <c r="H16" s="2">
        <f>IFERROR(SUM(D16:G16)*(4/MAX(1,COUNT(D16:G16))),"")</f>
        <v>-22401593212</v>
      </c>
      <c r="I16" s="2">
        <f t="shared" ref="I16:Q16" si="13">IFERROR(INDEX(I51:I500,MATCH($C$16,$C$51:$C$500,0)),"")</f>
        <v>-38963137128</v>
      </c>
      <c r="J16" s="2">
        <f t="shared" si="13"/>
        <v>-14926446433</v>
      </c>
      <c r="K16" s="2">
        <f t="shared" si="13"/>
        <v>-34032638066</v>
      </c>
      <c r="L16" s="2">
        <f t="shared" si="13"/>
        <v>13704825440</v>
      </c>
      <c r="M16" s="2">
        <f t="shared" si="13"/>
        <v>17639747852</v>
      </c>
      <c r="N16" s="2">
        <f t="shared" si="13"/>
        <v>2283938489</v>
      </c>
      <c r="O16" s="2">
        <f t="shared" si="13"/>
        <v>4042948461</v>
      </c>
      <c r="P16" s="2">
        <f t="shared" si="13"/>
        <v>17756980001</v>
      </c>
      <c r="Q16" s="2">
        <f t="shared" si="13"/>
        <v>2921713004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198000000000</v>
      </c>
      <c r="E20" s="2">
        <f ca="1">IFERROR(E21*E2,"")</f>
        <v>156000000000</v>
      </c>
      <c r="H20" s="2">
        <f t="shared" ref="H20:Q20" ca="1" si="14">IFERROR(H21*H2,"")</f>
        <v>156000000000</v>
      </c>
      <c r="I20" s="2">
        <f t="shared" ca="1" si="14"/>
        <v>216000000000</v>
      </c>
      <c r="J20" s="2">
        <f t="shared" ca="1" si="14"/>
        <v>180000000000</v>
      </c>
      <c r="K20" s="2">
        <f t="shared" ca="1" si="14"/>
        <v>222000000000</v>
      </c>
      <c r="L20" s="2">
        <f t="shared" ca="1" si="14"/>
        <v>242400000000</v>
      </c>
      <c r="M20" s="2">
        <f t="shared" ca="1" si="14"/>
        <v>117600000000</v>
      </c>
      <c r="N20" s="2">
        <f t="shared" ca="1" si="14"/>
        <v>62400000000</v>
      </c>
      <c r="O20" s="2">
        <f t="shared" ca="1" si="14"/>
        <v>84000000000</v>
      </c>
      <c r="P20" s="2">
        <f t="shared" ca="1" si="14"/>
        <v>112800000000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1200000000</v>
      </c>
      <c r="E21" s="2">
        <f>IFERROR(INDEX(E51:E500,MATCH($C$7,$C$51:$C$500,0)),"")</f>
        <v>1200000000</v>
      </c>
      <c r="H21" s="2">
        <f>IFERROR(INDEX(D21:G21,COUNT(D21:G21)),"")</f>
        <v>1200000000</v>
      </c>
      <c r="I21" s="2">
        <f t="shared" ref="I21:Q21" si="15">IFERROR(INDEX(I51:I500,MATCH($C$7,$C$51:$C$500,0)),"")</f>
        <v>1200000000</v>
      </c>
      <c r="J21" s="2">
        <f t="shared" si="15"/>
        <v>1200000000</v>
      </c>
      <c r="K21" s="2">
        <f t="shared" si="15"/>
        <v>1200000000</v>
      </c>
      <c r="L21" s="2">
        <f t="shared" si="15"/>
        <v>1200000000</v>
      </c>
      <c r="M21" s="2">
        <f t="shared" si="15"/>
        <v>1200000000</v>
      </c>
      <c r="N21" s="2">
        <f t="shared" si="15"/>
        <v>1200000000</v>
      </c>
      <c r="O21" s="2">
        <f t="shared" si="15"/>
        <v>1200000000</v>
      </c>
      <c r="P21" s="2">
        <f t="shared" si="15"/>
        <v>1200000000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-1.4206306886845785</v>
      </c>
      <c r="E23" s="3">
        <f>IFERROR(E5/E6*100,"")</f>
        <v>-6.8278886630628088</v>
      </c>
      <c r="H23" s="3">
        <f t="shared" ref="H23:Q23" si="16">IFERROR(H5/H6*100,"")</f>
        <v>-16.457241146360349</v>
      </c>
      <c r="I23" s="3">
        <f t="shared" si="16"/>
        <v>-26.99969662081805</v>
      </c>
      <c r="J23" s="3">
        <f t="shared" si="16"/>
        <v>-8.6596787594423095</v>
      </c>
      <c r="K23" s="3">
        <f t="shared" si="16"/>
        <v>-25.834695830581129</v>
      </c>
      <c r="L23" s="3">
        <f t="shared" si="16"/>
        <v>3.8646118630357114</v>
      </c>
      <c r="M23" s="3">
        <f t="shared" si="16"/>
        <v>6.0610360436119892</v>
      </c>
      <c r="N23" s="3">
        <f t="shared" si="16"/>
        <v>1.63102703338786</v>
      </c>
      <c r="O23" s="3">
        <f t="shared" si="16"/>
        <v>0.43554447493164433</v>
      </c>
      <c r="P23" s="3">
        <f t="shared" si="16"/>
        <v>12.775388182320052</v>
      </c>
      <c r="Q23" s="3">
        <f t="shared" si="16"/>
        <v>1.25813172134559</v>
      </c>
    </row>
    <row r="24" spans="1:17" ht="15.5" x14ac:dyDescent="0.35">
      <c r="C24" t="s">
        <v>47</v>
      </c>
      <c r="D24" s="4">
        <f>IFERROR(_xlfn.RRI(5,I23,D23),"")</f>
        <v>-0.44508755916387466</v>
      </c>
      <c r="E24" s="4">
        <f>IFERROR(_xlfn.RRI(5,J23,E23),"")</f>
        <v>-4.6420447809565335E-2</v>
      </c>
      <c r="H24" s="4" t="str">
        <f t="shared" ref="H24:Q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0.25162997108468543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-32.549999999999997</v>
      </c>
      <c r="J25" s="3">
        <f t="shared" si="18"/>
        <v>-13.5</v>
      </c>
      <c r="K25" s="3">
        <f t="shared" si="18"/>
        <v>-28.33</v>
      </c>
      <c r="L25" s="3">
        <f t="shared" si="18"/>
        <v>8.77</v>
      </c>
      <c r="M25" s="3">
        <f t="shared" si="18"/>
        <v>10.220000000000001</v>
      </c>
      <c r="N25" s="3">
        <f t="shared" si="18"/>
        <v>0.12</v>
      </c>
      <c r="O25" s="3">
        <f t="shared" si="18"/>
        <v>1.72</v>
      </c>
      <c r="P25" s="3">
        <f t="shared" si="18"/>
        <v>11.05</v>
      </c>
      <c r="Q25" s="3">
        <f t="shared" si="18"/>
        <v>38987.089999999997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-0.81361294147541963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120.82196395</v>
      </c>
      <c r="E27" s="3">
        <f>IFERROR(E4/E21,"")</f>
        <v>89.595529619999994</v>
      </c>
      <c r="H27" s="3">
        <f t="shared" ref="H27:Q27" si="20">IFERROR(H4/H21,"")</f>
        <v>420.83498714000001</v>
      </c>
      <c r="I27" s="3">
        <f t="shared" si="20"/>
        <v>305.18986615333336</v>
      </c>
      <c r="J27" s="3">
        <f t="shared" si="20"/>
        <v>199.56595788666667</v>
      </c>
      <c r="K27" s="3">
        <f t="shared" si="20"/>
        <v>173.86325059166666</v>
      </c>
      <c r="L27" s="3">
        <f t="shared" si="20"/>
        <v>208.60054611666666</v>
      </c>
      <c r="M27" s="3">
        <f t="shared" si="20"/>
        <v>225.36674766833335</v>
      </c>
      <c r="N27" s="3">
        <f t="shared" si="20"/>
        <v>180.84492966833332</v>
      </c>
      <c r="O27" s="3">
        <f t="shared" si="20"/>
        <v>241.15329353499999</v>
      </c>
      <c r="P27" s="3">
        <f t="shared" si="20"/>
        <v>228.73124009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-0.16916428650565174</v>
      </c>
      <c r="E28" s="4">
        <f>IFERROR(_xlfn.RRI(5,J27,E27),"")</f>
        <v>-0.14799925207920506</v>
      </c>
      <c r="H28" s="4">
        <f t="shared" ref="H28:Q28" si="21">IFERROR(_xlfn.RRI(5,M27,H27),"")</f>
        <v>0.13303780368139528</v>
      </c>
      <c r="I28" s="4">
        <f t="shared" si="21"/>
        <v>0.11033173896233861</v>
      </c>
      <c r="J28" s="4">
        <f t="shared" si="21"/>
        <v>-3.7149960253259895E-2</v>
      </c>
      <c r="K28" s="4">
        <f t="shared" si="21"/>
        <v>-5.337828638012021E-2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1.411111111111111</v>
      </c>
      <c r="J29" s="4">
        <f t="shared" si="22"/>
        <v>-0.52347334980585947</v>
      </c>
      <c r="K29" s="4">
        <f t="shared" si="22"/>
        <v>-4.2303306727480043</v>
      </c>
      <c r="L29" s="4">
        <f t="shared" si="22"/>
        <v>-0.14187866927592965</v>
      </c>
      <c r="M29" s="4">
        <f t="shared" si="22"/>
        <v>84.166666666666686</v>
      </c>
      <c r="N29" s="4">
        <f t="shared" si="22"/>
        <v>-0.93023255813953498</v>
      </c>
      <c r="O29" s="4">
        <f t="shared" si="22"/>
        <v>-0.84434389140271493</v>
      </c>
      <c r="P29" s="4">
        <f t="shared" si="22"/>
        <v>-0.99971657284501092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0.37892844360881983</v>
      </c>
      <c r="I30" s="4">
        <f t="shared" si="23"/>
        <v>0.52926816469695903</v>
      </c>
      <c r="J30" s="4">
        <f t="shared" si="23"/>
        <v>0.14783289284844392</v>
      </c>
      <c r="K30" s="4">
        <f t="shared" si="23"/>
        <v>-0.16652542944720788</v>
      </c>
      <c r="L30" s="4">
        <f t="shared" si="23"/>
        <v>-7.4395187955328207E-2</v>
      </c>
      <c r="M30" s="4">
        <f t="shared" si="23"/>
        <v>0.24618781450855337</v>
      </c>
      <c r="N30" s="4">
        <f t="shared" si="23"/>
        <v>-0.25008310267142903</v>
      </c>
      <c r="O30" s="4">
        <f t="shared" si="23"/>
        <v>5.4308512646161593E-2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111.55</v>
      </c>
      <c r="E32" s="3">
        <f>IFERROR(INDEX(E51:E500,MATCH($A$32,$C$51:$C$500,0)),"")</f>
        <v>113.13</v>
      </c>
      <c r="H32" s="3">
        <f>IFERROR(INDEX(D32:G32,COUNT(D32:G32)),"")</f>
        <v>113.13</v>
      </c>
      <c r="I32" s="3">
        <f t="shared" ref="I32:Q32" si="24">IFERROR(INDEX(I51:I500,MATCH($C$32,$C$51:$C$500,0)),"")</f>
        <v>120.85</v>
      </c>
      <c r="J32" s="3">
        <f t="shared" si="24"/>
        <v>153.47999999999999</v>
      </c>
      <c r="K32" s="3">
        <f t="shared" si="24"/>
        <v>166.77</v>
      </c>
      <c r="L32" s="3">
        <f t="shared" si="24"/>
        <v>209.86</v>
      </c>
      <c r="M32" s="3">
        <f t="shared" si="24"/>
        <v>201.75</v>
      </c>
      <c r="N32" s="3">
        <f t="shared" si="24"/>
        <v>187.42</v>
      </c>
      <c r="O32" s="3">
        <f t="shared" si="24"/>
        <v>184.37</v>
      </c>
      <c r="P32" s="3">
        <f t="shared" si="24"/>
        <v>183.56</v>
      </c>
      <c r="Q32" s="3">
        <f t="shared" si="24"/>
        <v>1967549.3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1.17</v>
      </c>
      <c r="E33" s="3">
        <f>IFERROR(INDEX(E51:E500,MATCH($A$33,$C$51:$C$500,0)),"")</f>
        <v>1.44</v>
      </c>
      <c r="H33" s="3">
        <f>IFERROR(INDEX(D33:G33,COUNT(D33:G33)),"")</f>
        <v>1.44</v>
      </c>
      <c r="I33" s="3">
        <f t="shared" ref="I33:Q33" si="25">IFERROR(INDEX(I51:I500,MATCH($C$33,$C$51:$C$500,0)),"")</f>
        <v>1.49</v>
      </c>
      <c r="J33" s="3">
        <f t="shared" si="25"/>
        <v>0.98</v>
      </c>
      <c r="K33" s="3">
        <f t="shared" si="25"/>
        <v>1.1100000000000001</v>
      </c>
      <c r="L33" s="3">
        <f t="shared" si="25"/>
        <v>0.96</v>
      </c>
      <c r="M33" s="3">
        <f t="shared" si="25"/>
        <v>0.49</v>
      </c>
      <c r="N33" s="3">
        <f t="shared" si="25"/>
        <v>0.28000000000000003</v>
      </c>
      <c r="O33" s="3">
        <f t="shared" si="25"/>
        <v>0.38</v>
      </c>
      <c r="P33" s="3">
        <f t="shared" si="25"/>
        <v>0.51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-81.760000000000005</v>
      </c>
      <c r="E34" s="3">
        <f>IFERROR(INDEX(E51:E500,MATCH($A$34,$C$51:$C$500,0)),"")</f>
        <v>-21.11</v>
      </c>
      <c r="H34" s="3">
        <f>IFERROR(INDEX(D34:G34,COUNT(D34:G34)),"")</f>
        <v>-21.11</v>
      </c>
      <c r="I34" s="3">
        <f t="shared" ref="I34:Q34" si="26">IFERROR(INDEX(I51:I500,MATCH($C$34,$C$51:$C$500,0)),"")</f>
        <v>-5.53</v>
      </c>
      <c r="J34" s="3">
        <f t="shared" si="26"/>
        <v>-11.11</v>
      </c>
      <c r="K34" s="3">
        <f t="shared" si="26"/>
        <v>-6.53</v>
      </c>
      <c r="L34" s="3">
        <f t="shared" si="26"/>
        <v>23.03</v>
      </c>
      <c r="M34" s="3">
        <f t="shared" si="26"/>
        <v>9.59</v>
      </c>
      <c r="N34" s="3">
        <f t="shared" si="26"/>
        <v>433.33</v>
      </c>
      <c r="O34" s="3">
        <f t="shared" si="26"/>
        <v>40.700000000000003</v>
      </c>
      <c r="P34" s="3">
        <f t="shared" si="26"/>
        <v>8.51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1.08</v>
      </c>
      <c r="E35" s="3">
        <f>IFERROR(INDEX(E51:E500,MATCH($A$35,$C$51:$C$500,0)),"")</f>
        <v>1.82</v>
      </c>
      <c r="H35" s="3">
        <f>IFERROR(INDEX(D35:G35,COUNT(D35:G35)),"")</f>
        <v>1.82</v>
      </c>
      <c r="I35" s="3">
        <f t="shared" ref="I35:Q35" si="27">IFERROR(INDEX(I51:I500,MATCH($C$35,$C$51:$C$500,0)),"")</f>
        <v>0.59</v>
      </c>
      <c r="J35" s="3">
        <f t="shared" si="27"/>
        <v>0.75</v>
      </c>
      <c r="K35" s="3">
        <f t="shared" si="27"/>
        <v>1.07</v>
      </c>
      <c r="L35" s="3">
        <f t="shared" si="27"/>
        <v>0.97</v>
      </c>
      <c r="M35" s="3">
        <f t="shared" si="27"/>
        <v>0.44</v>
      </c>
      <c r="N35" s="3">
        <f t="shared" si="27"/>
        <v>0.28999999999999998</v>
      </c>
      <c r="O35" s="3">
        <f t="shared" si="27"/>
        <v>0.28999999999999998</v>
      </c>
      <c r="P35" s="3">
        <f t="shared" si="27"/>
        <v>0.41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144986356740</v>
      </c>
      <c r="E51" s="5">
        <v>107514635544</v>
      </c>
      <c r="F51" s="5">
        <v>127355923196</v>
      </c>
      <c r="G51" s="5">
        <v>82519479868</v>
      </c>
      <c r="I51" s="5">
        <v>366227839384</v>
      </c>
      <c r="J51" s="5">
        <v>239479149464</v>
      </c>
      <c r="K51" s="5">
        <v>208635900710</v>
      </c>
      <c r="L51" s="5">
        <v>250320655340</v>
      </c>
      <c r="M51" s="5">
        <v>270440097202</v>
      </c>
      <c r="N51" s="5">
        <v>217013915602</v>
      </c>
      <c r="O51" s="5">
        <v>289383952242</v>
      </c>
      <c r="P51" s="5">
        <v>274477488108</v>
      </c>
      <c r="Q51" s="5">
        <v>211942872861</v>
      </c>
    </row>
    <row r="52" spans="2:17" ht="15.5" x14ac:dyDescent="0.35">
      <c r="C52" t="s">
        <v>211</v>
      </c>
      <c r="D52" s="5">
        <v>-132781689708</v>
      </c>
      <c r="E52" s="5">
        <v>-106794469215</v>
      </c>
      <c r="F52" s="5">
        <v>-122682560445</v>
      </c>
      <c r="G52" s="5">
        <v>-80914286100</v>
      </c>
      <c r="I52" s="5">
        <v>-357498016464</v>
      </c>
      <c r="J52" s="5">
        <v>-247942828559</v>
      </c>
      <c r="K52" s="5">
        <v>-207460110633</v>
      </c>
      <c r="L52" s="5">
        <v>-225641407406</v>
      </c>
      <c r="M52" s="5">
        <v>-242805225830</v>
      </c>
      <c r="N52" s="5">
        <v>-193634054167</v>
      </c>
      <c r="O52" s="5">
        <v>-261598132711</v>
      </c>
      <c r="P52" s="5">
        <v>-235218888541</v>
      </c>
      <c r="Q52" s="5">
        <v>-192226216475</v>
      </c>
    </row>
    <row r="53" spans="2:17" ht="15.5" x14ac:dyDescent="0.35">
      <c r="C53" t="s">
        <v>212</v>
      </c>
      <c r="D53" s="5">
        <v>12204667032</v>
      </c>
      <c r="E53" s="5">
        <v>720166329</v>
      </c>
      <c r="F53" s="5">
        <v>4673362751</v>
      </c>
      <c r="G53" s="5">
        <v>1605193768</v>
      </c>
      <c r="I53" s="5">
        <v>8729822920</v>
      </c>
      <c r="J53" s="5">
        <v>-8463679095</v>
      </c>
      <c r="K53" s="5">
        <v>1175790077</v>
      </c>
      <c r="L53" s="5">
        <v>24679247934</v>
      </c>
      <c r="M53" s="5">
        <v>27634871372</v>
      </c>
      <c r="N53" s="5">
        <v>23379861435</v>
      </c>
      <c r="O53" s="5">
        <v>27785819531</v>
      </c>
      <c r="P53" s="5">
        <v>39258599567</v>
      </c>
      <c r="Q53" s="5">
        <v>19716656386</v>
      </c>
    </row>
    <row r="54" spans="2:17" ht="15.5" x14ac:dyDescent="0.35">
      <c r="C54" t="s">
        <v>82</v>
      </c>
      <c r="D54" s="5">
        <v>-774823406</v>
      </c>
      <c r="E54" s="5">
        <v>-13906129010</v>
      </c>
      <c r="F54" s="5">
        <v>-8580387701</v>
      </c>
      <c r="G54" s="5">
        <v>-7070020478</v>
      </c>
      <c r="I54" s="5">
        <v>-26218923063</v>
      </c>
      <c r="J54" s="5">
        <v>-30328853501</v>
      </c>
      <c r="K54" s="5">
        <v>-25596002122</v>
      </c>
      <c r="L54" s="5">
        <v>-14452600286</v>
      </c>
      <c r="M54" s="5">
        <v>-16202998541</v>
      </c>
      <c r="N54" s="5">
        <v>-17696134453</v>
      </c>
      <c r="O54" s="5">
        <v>-19884323781</v>
      </c>
      <c r="P54" s="5">
        <v>-16251942420</v>
      </c>
      <c r="Q54" s="5">
        <v>-13390551718</v>
      </c>
    </row>
    <row r="55" spans="2:17" ht="15.5" x14ac:dyDescent="0.35">
      <c r="C55" t="s">
        <v>284</v>
      </c>
      <c r="D55" s="5">
        <v>-3559939253</v>
      </c>
      <c r="E55" s="5">
        <v>-2807545416</v>
      </c>
      <c r="F55" s="5">
        <v>-2793311667</v>
      </c>
      <c r="G55" s="5">
        <v>-3278950818</v>
      </c>
      <c r="I55" s="5">
        <v>-9900692423</v>
      </c>
      <c r="J55" s="5">
        <v>-10198362820</v>
      </c>
      <c r="K55" s="5">
        <v>-7984467850</v>
      </c>
      <c r="L55" s="5">
        <v>-355999862</v>
      </c>
      <c r="M55" s="5">
        <v>-67435990</v>
      </c>
      <c r="N55" s="5">
        <v>-384605873</v>
      </c>
      <c r="O55" s="5">
        <v>-693591595</v>
      </c>
      <c r="P55" s="5">
        <v>-636438510</v>
      </c>
      <c r="Q55" s="5">
        <v>-426239170</v>
      </c>
    </row>
    <row r="56" spans="2:17" ht="15.5" x14ac:dyDescent="0.35">
      <c r="C56" t="s">
        <v>213</v>
      </c>
      <c r="D56" s="5">
        <v>-4167948658</v>
      </c>
      <c r="E56" s="5">
        <v>-4145519089</v>
      </c>
      <c r="F56" s="5">
        <v>-5787076034</v>
      </c>
      <c r="G56" s="5">
        <v>-3791069660</v>
      </c>
      <c r="I56" s="5">
        <v>-16318230640</v>
      </c>
      <c r="J56" s="5">
        <v>-20130490681</v>
      </c>
      <c r="K56" s="5">
        <v>-17611534272</v>
      </c>
      <c r="L56" s="5">
        <v>-14096600424</v>
      </c>
      <c r="M56" s="5">
        <v>-16135562551</v>
      </c>
      <c r="N56" s="5">
        <v>-17311528580</v>
      </c>
      <c r="O56" s="5">
        <v>-19190732186</v>
      </c>
      <c r="P56" s="5">
        <v>-15615503910</v>
      </c>
      <c r="Q56" s="5">
        <v>-12964312548</v>
      </c>
    </row>
    <row r="57" spans="2:17" ht="15.5" x14ac:dyDescent="0.35">
      <c r="C57" t="s">
        <v>81</v>
      </c>
      <c r="D57" s="5">
        <v>43004</v>
      </c>
      <c r="F57" s="5">
        <v>1583067</v>
      </c>
      <c r="I57" s="5">
        <v>1583067</v>
      </c>
      <c r="J57" s="5">
        <v>-8136733</v>
      </c>
      <c r="K57" s="5">
        <v>-3243534</v>
      </c>
      <c r="L57" s="5">
        <v>429309</v>
      </c>
    </row>
    <row r="58" spans="2:17" ht="15.5" x14ac:dyDescent="0.35">
      <c r="C58" t="s">
        <v>89</v>
      </c>
      <c r="D58" s="5">
        <v>4476779121</v>
      </c>
      <c r="E58" s="5">
        <v>-6232898176</v>
      </c>
      <c r="F58" s="5">
        <v>-3907024950</v>
      </c>
      <c r="G58" s="5">
        <v>-5464826710</v>
      </c>
      <c r="I58" s="5">
        <v>-17489100143</v>
      </c>
      <c r="J58" s="5">
        <v>-38792532596</v>
      </c>
      <c r="K58" s="5">
        <v>-24420212045</v>
      </c>
      <c r="L58" s="5">
        <v>10226647648</v>
      </c>
      <c r="M58" s="5">
        <v>11431872831</v>
      </c>
      <c r="N58" s="5">
        <v>5683726982</v>
      </c>
      <c r="O58" s="5">
        <v>7901495750</v>
      </c>
      <c r="P58" s="5">
        <v>23006657147</v>
      </c>
      <c r="Q58" s="5">
        <v>6326104668</v>
      </c>
    </row>
    <row r="59" spans="2:17" ht="15.5" x14ac:dyDescent="0.35">
      <c r="C59" t="s">
        <v>90</v>
      </c>
      <c r="D59" s="5">
        <v>-3322161291</v>
      </c>
      <c r="E59" s="5">
        <v>-6122516260</v>
      </c>
      <c r="F59" s="5">
        <v>-4837118507</v>
      </c>
      <c r="G59" s="5">
        <v>-4968707007</v>
      </c>
      <c r="I59" s="5">
        <v>-21474036985</v>
      </c>
      <c r="J59" s="5">
        <v>23866086163</v>
      </c>
      <c r="K59" s="5">
        <v>-9612426021</v>
      </c>
      <c r="L59" s="5">
        <v>3478177792</v>
      </c>
      <c r="M59" s="5">
        <v>6207875021</v>
      </c>
      <c r="N59" s="5">
        <v>-3399788493</v>
      </c>
      <c r="O59" s="5">
        <v>-3858547289</v>
      </c>
      <c r="P59" s="5">
        <v>-5249677146</v>
      </c>
      <c r="Q59" s="5">
        <v>-3404391664</v>
      </c>
    </row>
    <row r="60" spans="2:17" ht="15.5" x14ac:dyDescent="0.35">
      <c r="C60" t="s">
        <v>27</v>
      </c>
      <c r="D60" s="5">
        <v>-3914846656</v>
      </c>
      <c r="E60" s="5">
        <v>-3183359142</v>
      </c>
      <c r="F60" s="5">
        <v>-14867457284</v>
      </c>
      <c r="G60" s="5">
        <v>6917785901</v>
      </c>
      <c r="I60" s="5">
        <v>-14867457284</v>
      </c>
      <c r="J60" s="5">
        <v>-12557543460</v>
      </c>
      <c r="K60" s="5">
        <v>-10102099642</v>
      </c>
    </row>
    <row r="61" spans="2:17" ht="15.5" x14ac:dyDescent="0.35">
      <c r="C61" t="s">
        <v>92</v>
      </c>
      <c r="D61" s="5">
        <v>-3322161291</v>
      </c>
      <c r="E61" s="5">
        <v>-6122516260</v>
      </c>
      <c r="F61" s="5">
        <v>-4837118507</v>
      </c>
      <c r="G61" s="5">
        <v>-4968707007</v>
      </c>
      <c r="I61" s="5">
        <v>-21474036985</v>
      </c>
      <c r="J61" s="5">
        <v>23866086163</v>
      </c>
      <c r="K61" s="5">
        <v>-9612426021</v>
      </c>
      <c r="L61" s="5">
        <v>3478177792</v>
      </c>
      <c r="M61" s="5">
        <v>6207875021</v>
      </c>
      <c r="N61" s="5">
        <v>-3399788493</v>
      </c>
      <c r="O61" s="5">
        <v>-3858547289</v>
      </c>
      <c r="P61" s="5">
        <v>-5249677146</v>
      </c>
      <c r="Q61" s="5">
        <v>-3404391664</v>
      </c>
    </row>
    <row r="62" spans="2:17" ht="15.5" x14ac:dyDescent="0.35">
      <c r="C62" t="s">
        <v>29</v>
      </c>
      <c r="D62" s="5">
        <v>-1906640300</v>
      </c>
      <c r="E62" s="5">
        <v>-9294156306</v>
      </c>
      <c r="F62" s="5">
        <v>-8744143457</v>
      </c>
      <c r="G62" s="5">
        <v>-10433533717</v>
      </c>
      <c r="I62" s="5">
        <v>-38963137128</v>
      </c>
      <c r="J62" s="5">
        <v>-14926446433</v>
      </c>
      <c r="K62" s="5">
        <v>-34032638066</v>
      </c>
      <c r="L62" s="5">
        <v>13704825440</v>
      </c>
      <c r="M62" s="5">
        <v>17639747852</v>
      </c>
      <c r="N62" s="5">
        <v>2283938489</v>
      </c>
      <c r="O62" s="5">
        <v>4042948461</v>
      </c>
      <c r="P62" s="5">
        <v>17756980001</v>
      </c>
      <c r="Q62" s="5">
        <v>2921713004</v>
      </c>
    </row>
    <row r="63" spans="2:17" ht="15.5" x14ac:dyDescent="0.35">
      <c r="C63" t="s">
        <v>28</v>
      </c>
      <c r="F63" s="5">
        <v>-204043348</v>
      </c>
      <c r="I63" s="5">
        <v>-204043348</v>
      </c>
      <c r="J63" s="5">
        <v>-1331696459</v>
      </c>
      <c r="K63" s="5">
        <v>-58649377</v>
      </c>
      <c r="L63" s="5">
        <v>-3153777468</v>
      </c>
      <c r="M63" s="5">
        <v>-5340303700</v>
      </c>
      <c r="N63" s="5">
        <v>-2139535077</v>
      </c>
      <c r="O63" s="5">
        <v>-1977222526</v>
      </c>
      <c r="P63" s="5">
        <v>-4454589401</v>
      </c>
      <c r="Q63" s="5">
        <v>-788729314</v>
      </c>
    </row>
    <row r="64" spans="2:17" ht="15.5" x14ac:dyDescent="0.35">
      <c r="C64" t="s">
        <v>404</v>
      </c>
      <c r="L64" s="5">
        <v>-1876299335</v>
      </c>
      <c r="M64" s="5">
        <v>-5300189400</v>
      </c>
    </row>
    <row r="65" spans="2:17" ht="15.5" x14ac:dyDescent="0.35">
      <c r="C65" t="s">
        <v>405</v>
      </c>
      <c r="F65" s="5">
        <v>-204043348</v>
      </c>
      <c r="I65" s="5">
        <v>-204043348</v>
      </c>
      <c r="J65" s="5">
        <v>-1331696459</v>
      </c>
      <c r="K65" s="5">
        <v>-58649377</v>
      </c>
      <c r="L65" s="5">
        <v>-1277478133</v>
      </c>
      <c r="M65" s="5">
        <v>-40114300</v>
      </c>
    </row>
    <row r="66" spans="2:17" ht="15.5" x14ac:dyDescent="0.35">
      <c r="C66" t="s">
        <v>406</v>
      </c>
      <c r="F66" s="5">
        <v>-204043348</v>
      </c>
      <c r="I66" s="5">
        <v>-204043348</v>
      </c>
      <c r="J66" s="5">
        <v>-1331696459</v>
      </c>
      <c r="K66" s="5">
        <v>-58649377</v>
      </c>
      <c r="L66" s="5">
        <v>-3153777468</v>
      </c>
      <c r="M66" s="5">
        <v>-5340303700</v>
      </c>
      <c r="N66" s="5">
        <v>-2139535077</v>
      </c>
      <c r="O66" s="5">
        <v>-1977222526</v>
      </c>
      <c r="P66" s="5">
        <v>-4454589401</v>
      </c>
      <c r="Q66" s="5">
        <v>-788729314</v>
      </c>
    </row>
    <row r="67" spans="2:17" ht="15.5" x14ac:dyDescent="0.35">
      <c r="C67" t="s">
        <v>93</v>
      </c>
      <c r="D67" s="5">
        <v>-1906640300</v>
      </c>
      <c r="E67" s="5">
        <v>-9294156306</v>
      </c>
      <c r="F67" s="5">
        <v>-8948186805</v>
      </c>
      <c r="G67" s="5">
        <v>-10433533717</v>
      </c>
      <c r="I67" s="5">
        <v>-39167180476</v>
      </c>
      <c r="J67" s="5">
        <v>-16258142892</v>
      </c>
      <c r="K67" s="5">
        <v>-34091287443</v>
      </c>
      <c r="L67" s="5">
        <v>10551047972</v>
      </c>
      <c r="M67" s="5">
        <v>12299444152</v>
      </c>
      <c r="N67" s="5">
        <v>144403412</v>
      </c>
      <c r="O67" s="5">
        <v>2065725935</v>
      </c>
      <c r="P67" s="5">
        <v>13302390600</v>
      </c>
      <c r="Q67" s="5">
        <v>2132983690</v>
      </c>
    </row>
    <row r="68" spans="2:17" ht="15.5" x14ac:dyDescent="0.35">
      <c r="C68" t="s">
        <v>465</v>
      </c>
    </row>
    <row r="69" spans="2:17" ht="15.5" x14ac:dyDescent="0.35">
      <c r="C69" t="s">
        <v>95</v>
      </c>
      <c r="D69" s="5">
        <v>-1906640300</v>
      </c>
      <c r="E69" s="5">
        <v>-9294156306</v>
      </c>
      <c r="F69" s="5">
        <v>-8948186805</v>
      </c>
      <c r="G69" s="5">
        <v>-10433533717</v>
      </c>
      <c r="I69" s="5">
        <v>-39167180476</v>
      </c>
      <c r="J69" s="5">
        <v>-16258142892</v>
      </c>
      <c r="K69" s="5">
        <v>-34091287443</v>
      </c>
      <c r="L69" s="5">
        <v>10551047972</v>
      </c>
      <c r="M69" s="5">
        <v>12299444152</v>
      </c>
      <c r="N69" s="5">
        <v>144403412</v>
      </c>
      <c r="O69" s="5">
        <v>2065725935</v>
      </c>
      <c r="P69" s="5">
        <v>13302390600</v>
      </c>
      <c r="Q69" s="5">
        <v>2132983690</v>
      </c>
    </row>
    <row r="70" spans="2:17" ht="15.5" x14ac:dyDescent="0.35">
      <c r="C70" t="s">
        <v>96</v>
      </c>
      <c r="F70" s="5">
        <v>-92752970</v>
      </c>
      <c r="I70" s="5">
        <v>-92752970</v>
      </c>
      <c r="J70" s="5">
        <v>257779786</v>
      </c>
      <c r="K70" s="5">
        <v>-17755720218</v>
      </c>
      <c r="L70" s="5">
        <v>-791624953</v>
      </c>
      <c r="M70" s="5">
        <v>2414420241</v>
      </c>
      <c r="N70" s="5">
        <v>3534007905</v>
      </c>
      <c r="O70" s="5">
        <v>-1099475509</v>
      </c>
      <c r="P70" s="5">
        <v>14916219281</v>
      </c>
      <c r="Q70" s="5">
        <v>-778672555</v>
      </c>
    </row>
    <row r="71" spans="2:17" ht="15.5" x14ac:dyDescent="0.35">
      <c r="C71" t="s">
        <v>97</v>
      </c>
      <c r="D71" s="5">
        <v>-1906640300</v>
      </c>
      <c r="E71" s="5">
        <v>-9294156306</v>
      </c>
      <c r="F71" s="5">
        <v>-9040939775</v>
      </c>
      <c r="G71" s="5">
        <v>-10433533717</v>
      </c>
      <c r="I71" s="5">
        <v>-39259933446</v>
      </c>
      <c r="J71" s="5">
        <v>-16000363106</v>
      </c>
      <c r="K71" s="5">
        <v>-51847007661</v>
      </c>
      <c r="L71" s="5">
        <v>9759423019</v>
      </c>
      <c r="M71" s="5">
        <v>14713864393</v>
      </c>
      <c r="N71" s="5">
        <v>3678411317</v>
      </c>
      <c r="O71" s="5">
        <v>966250426</v>
      </c>
      <c r="P71" s="5">
        <v>28218609881</v>
      </c>
      <c r="Q71" s="5">
        <v>1354311135</v>
      </c>
    </row>
    <row r="72" spans="2:17" ht="15.5" x14ac:dyDescent="0.35">
      <c r="C72" t="s">
        <v>98</v>
      </c>
      <c r="D72" s="5">
        <v>-1906640300</v>
      </c>
      <c r="E72" s="5">
        <v>-9294156306</v>
      </c>
      <c r="F72" s="5">
        <v>-8948186805</v>
      </c>
      <c r="G72" s="5">
        <v>-10433533717</v>
      </c>
      <c r="I72" s="5">
        <v>-39167180476</v>
      </c>
      <c r="J72" s="5">
        <v>-16258142892</v>
      </c>
      <c r="K72" s="5">
        <v>-34091287443</v>
      </c>
      <c r="L72" s="5">
        <v>10551047972</v>
      </c>
      <c r="M72" s="5">
        <v>12299444152</v>
      </c>
      <c r="N72" s="5">
        <v>144403412</v>
      </c>
      <c r="O72" s="5">
        <v>2065725935</v>
      </c>
      <c r="P72" s="5">
        <v>13302390600</v>
      </c>
      <c r="Q72" s="5">
        <v>2132983690</v>
      </c>
    </row>
    <row r="73" spans="2:17" ht="15.5" x14ac:dyDescent="0.35">
      <c r="C73" t="s">
        <v>8</v>
      </c>
      <c r="D73" s="5">
        <v>-1906683304</v>
      </c>
      <c r="E73" s="5">
        <v>-9294156306</v>
      </c>
      <c r="F73" s="5">
        <v>-9042522842</v>
      </c>
      <c r="G73" s="5">
        <v>-10433533717</v>
      </c>
      <c r="I73" s="5">
        <v>-39261516513</v>
      </c>
      <c r="J73" s="5">
        <v>-15992226373</v>
      </c>
      <c r="K73" s="5">
        <v>-51843764127</v>
      </c>
      <c r="L73" s="5">
        <v>9758993710</v>
      </c>
      <c r="M73" s="5">
        <v>14713864393</v>
      </c>
      <c r="N73" s="5">
        <v>3678411317</v>
      </c>
      <c r="O73" s="5">
        <v>966250426</v>
      </c>
      <c r="P73" s="5">
        <v>28218609881</v>
      </c>
      <c r="Q73" s="5">
        <v>1354311135</v>
      </c>
    </row>
    <row r="74" spans="2:17" ht="15.5" x14ac:dyDescent="0.35">
      <c r="C74" t="s">
        <v>100</v>
      </c>
      <c r="D74" s="5">
        <v>-1906640300</v>
      </c>
      <c r="E74" s="5">
        <v>-9294156306</v>
      </c>
      <c r="F74" s="5">
        <v>-8948186805</v>
      </c>
      <c r="G74" s="5">
        <v>-10433533717</v>
      </c>
      <c r="I74" s="5">
        <v>-39167180476</v>
      </c>
      <c r="J74" s="5">
        <v>-16258142892</v>
      </c>
      <c r="K74" s="5">
        <v>-34091287443</v>
      </c>
      <c r="L74" s="5">
        <v>10551047972</v>
      </c>
      <c r="M74" s="5">
        <v>12299444152</v>
      </c>
      <c r="N74" s="5">
        <v>144403412</v>
      </c>
      <c r="O74" s="5">
        <v>2065725935</v>
      </c>
      <c r="P74" s="5">
        <v>13302390600</v>
      </c>
      <c r="Q74" s="5">
        <v>2132983690</v>
      </c>
    </row>
    <row r="75" spans="2:17" ht="15.5" x14ac:dyDescent="0.35">
      <c r="C75" t="s">
        <v>101</v>
      </c>
      <c r="D75" s="5">
        <v>-1906640300</v>
      </c>
      <c r="E75" s="5">
        <v>-9294156306</v>
      </c>
      <c r="F75" s="5">
        <v>-9040939775</v>
      </c>
      <c r="G75" s="5">
        <v>-10433533717</v>
      </c>
      <c r="I75" s="5">
        <v>-39259933446</v>
      </c>
      <c r="J75" s="5">
        <v>-16000363106</v>
      </c>
      <c r="K75" s="5">
        <v>-51847007661</v>
      </c>
      <c r="L75" s="5">
        <v>9759423019</v>
      </c>
      <c r="M75" s="5">
        <v>14713864393</v>
      </c>
      <c r="N75" s="5">
        <v>3678411317</v>
      </c>
      <c r="O75" s="5">
        <v>966250426</v>
      </c>
      <c r="P75" s="5">
        <v>28218609881</v>
      </c>
      <c r="Q75" s="5">
        <v>1354311135</v>
      </c>
    </row>
    <row r="76" spans="2:17" ht="15.5" x14ac:dyDescent="0.35">
      <c r="C76" t="s">
        <v>102</v>
      </c>
      <c r="D76" s="5">
        <v>-1906640300</v>
      </c>
      <c r="E76" s="5">
        <v>-9294156306</v>
      </c>
      <c r="F76" s="5">
        <v>-9040939775</v>
      </c>
      <c r="G76" s="5">
        <v>-10433533717</v>
      </c>
      <c r="I76" s="5">
        <v>-39259933446</v>
      </c>
      <c r="J76" s="5">
        <v>-16000363106</v>
      </c>
      <c r="K76" s="5">
        <v>-51847007661</v>
      </c>
      <c r="L76" s="5">
        <v>9759423019</v>
      </c>
      <c r="M76" s="5">
        <v>14713864393</v>
      </c>
      <c r="N76" s="5">
        <v>3678411317</v>
      </c>
      <c r="O76" s="5">
        <v>966250426</v>
      </c>
      <c r="P76" s="5">
        <v>28218609881</v>
      </c>
      <c r="Q76" s="5">
        <v>1354311135</v>
      </c>
    </row>
    <row r="78" spans="2:17" ht="15.5" x14ac:dyDescent="0.35">
      <c r="B78" t="s">
        <v>103</v>
      </c>
      <c r="C78" t="s">
        <v>104</v>
      </c>
    </row>
    <row r="79" spans="2:17" ht="15.5" x14ac:dyDescent="0.35">
      <c r="C79" t="s">
        <v>216</v>
      </c>
    </row>
    <row r="80" spans="2:17" ht="15.5" x14ac:dyDescent="0.35">
      <c r="C80" t="s">
        <v>20</v>
      </c>
      <c r="D80" s="5">
        <v>1068322729</v>
      </c>
      <c r="E80" s="5">
        <v>1105703709</v>
      </c>
      <c r="F80" s="5">
        <v>817831209</v>
      </c>
      <c r="G80" s="5">
        <v>2279951020</v>
      </c>
      <c r="I80" s="5">
        <v>817831209</v>
      </c>
      <c r="J80" s="5">
        <v>369904151</v>
      </c>
      <c r="K80" s="5">
        <v>920556919</v>
      </c>
      <c r="L80" s="5">
        <v>1918162398</v>
      </c>
      <c r="M80" s="5">
        <v>2516876513</v>
      </c>
      <c r="N80" s="5">
        <v>5734175220</v>
      </c>
      <c r="O80" s="5">
        <v>2661008926</v>
      </c>
      <c r="P80" s="5">
        <v>591424300</v>
      </c>
      <c r="Q80" s="5">
        <v>272217701</v>
      </c>
    </row>
    <row r="81" spans="3:17" ht="15.5" x14ac:dyDescent="0.35">
      <c r="C81" t="s">
        <v>105</v>
      </c>
      <c r="L81" s="5">
        <v>13416000000</v>
      </c>
    </row>
    <row r="82" spans="3:17" ht="15.5" x14ac:dyDescent="0.35">
      <c r="C82" t="s">
        <v>217</v>
      </c>
      <c r="D82" s="5">
        <v>131389541982</v>
      </c>
      <c r="E82" s="5">
        <v>108878556507</v>
      </c>
      <c r="F82" s="5">
        <v>104133826496</v>
      </c>
      <c r="G82" s="5">
        <v>80145672093</v>
      </c>
      <c r="I82" s="5">
        <v>104133826496</v>
      </c>
      <c r="J82" s="5">
        <v>80443445495</v>
      </c>
      <c r="K82" s="5">
        <v>52787094669</v>
      </c>
      <c r="L82" s="5">
        <v>23583304069</v>
      </c>
      <c r="M82" s="5">
        <v>45392239059</v>
      </c>
      <c r="N82" s="5">
        <v>39541122164</v>
      </c>
      <c r="O82" s="5">
        <v>36301555596</v>
      </c>
      <c r="P82" s="5">
        <v>50464871444</v>
      </c>
      <c r="Q82" s="5">
        <v>21222817842</v>
      </c>
    </row>
    <row r="83" spans="3:17" ht="15.5" x14ac:dyDescent="0.35">
      <c r="C83" t="s">
        <v>218</v>
      </c>
      <c r="P83" s="5">
        <v>25391601</v>
      </c>
      <c r="Q83" s="5">
        <v>25391601</v>
      </c>
    </row>
    <row r="84" spans="3:17" ht="15.5" x14ac:dyDescent="0.35">
      <c r="C84" t="s">
        <v>219</v>
      </c>
      <c r="D84" s="5">
        <v>403541443</v>
      </c>
      <c r="E84" s="5">
        <v>274123287</v>
      </c>
      <c r="F84" s="5">
        <v>236715146</v>
      </c>
      <c r="G84" s="5">
        <v>248384117</v>
      </c>
      <c r="I84" s="5">
        <v>236715146</v>
      </c>
      <c r="J84" s="5">
        <v>262271306</v>
      </c>
      <c r="K84" s="5">
        <v>567551419</v>
      </c>
      <c r="L84" s="5">
        <v>290173655</v>
      </c>
      <c r="M84" s="5">
        <v>246638150</v>
      </c>
      <c r="N84" s="5">
        <v>557153860</v>
      </c>
      <c r="O84" s="5">
        <v>300630300</v>
      </c>
      <c r="P84" s="5">
        <v>490083963</v>
      </c>
      <c r="Q84" s="5">
        <v>552902386</v>
      </c>
    </row>
    <row r="85" spans="3:17" ht="15.5" x14ac:dyDescent="0.35">
      <c r="C85" t="s">
        <v>220</v>
      </c>
      <c r="D85" s="5">
        <v>131389541982</v>
      </c>
      <c r="E85" s="5">
        <v>108878556507</v>
      </c>
      <c r="F85" s="5">
        <v>104133826496</v>
      </c>
      <c r="G85" s="5">
        <v>80145672093</v>
      </c>
      <c r="I85" s="5">
        <v>104133826496</v>
      </c>
      <c r="J85" s="5">
        <v>80443445495</v>
      </c>
      <c r="K85" s="5">
        <v>52787094669</v>
      </c>
      <c r="L85" s="5">
        <v>23583304069</v>
      </c>
      <c r="M85" s="5">
        <v>45392239059</v>
      </c>
      <c r="N85" s="5">
        <v>39541122164</v>
      </c>
      <c r="O85" s="5">
        <v>36301555596</v>
      </c>
      <c r="P85" s="5">
        <v>50464871444</v>
      </c>
      <c r="Q85" s="5">
        <v>21222817842</v>
      </c>
    </row>
    <row r="86" spans="3:17" ht="15.5" x14ac:dyDescent="0.35">
      <c r="C86" t="s">
        <v>110</v>
      </c>
      <c r="D86" s="5">
        <v>403541443</v>
      </c>
      <c r="E86" s="5">
        <v>274123287</v>
      </c>
      <c r="F86" s="5">
        <v>236715146</v>
      </c>
      <c r="G86" s="5">
        <v>248384117</v>
      </c>
      <c r="I86" s="5">
        <v>236715146</v>
      </c>
      <c r="J86" s="5">
        <v>262271306</v>
      </c>
      <c r="K86" s="5">
        <v>567551419</v>
      </c>
      <c r="L86" s="5">
        <v>290173655</v>
      </c>
      <c r="M86" s="5">
        <v>246638150</v>
      </c>
      <c r="N86" s="5">
        <v>557153860</v>
      </c>
      <c r="O86" s="5">
        <v>300630300</v>
      </c>
      <c r="P86" s="5">
        <v>515475564</v>
      </c>
      <c r="Q86" s="5">
        <v>578293987</v>
      </c>
    </row>
    <row r="87" spans="3:17" ht="15.5" x14ac:dyDescent="0.35">
      <c r="C87" t="s">
        <v>221</v>
      </c>
      <c r="D87" s="5">
        <v>403541443</v>
      </c>
      <c r="E87" s="5">
        <v>274123287</v>
      </c>
      <c r="F87" s="5">
        <v>236715146</v>
      </c>
      <c r="G87" s="5">
        <v>248384117</v>
      </c>
      <c r="I87" s="5">
        <v>236715146</v>
      </c>
      <c r="J87" s="5">
        <v>262271306</v>
      </c>
      <c r="K87" s="5">
        <v>567551419</v>
      </c>
      <c r="L87" s="5">
        <v>290173655</v>
      </c>
      <c r="M87" s="5">
        <v>246638150</v>
      </c>
      <c r="N87" s="5">
        <v>557153860</v>
      </c>
      <c r="O87" s="5">
        <v>300630300</v>
      </c>
      <c r="P87" s="5">
        <v>515475564</v>
      </c>
      <c r="Q87" s="5">
        <v>578293987</v>
      </c>
    </row>
    <row r="88" spans="3:17" ht="15.5" x14ac:dyDescent="0.35">
      <c r="C88" t="s">
        <v>222</v>
      </c>
      <c r="D88" s="5">
        <v>54202812111</v>
      </c>
      <c r="E88" s="5">
        <v>53984917428</v>
      </c>
      <c r="F88" s="5">
        <v>52078421031</v>
      </c>
      <c r="G88" s="5">
        <v>59676293516</v>
      </c>
      <c r="I88" s="5">
        <v>52078421031</v>
      </c>
      <c r="J88" s="5">
        <v>87391873939</v>
      </c>
      <c r="K88" s="5">
        <v>82635432319</v>
      </c>
      <c r="L88" s="5">
        <v>84411431903</v>
      </c>
      <c r="M88" s="5">
        <v>50347467392</v>
      </c>
      <c r="N88" s="5">
        <v>36701935989</v>
      </c>
      <c r="O88" s="5">
        <v>48020494796</v>
      </c>
      <c r="P88" s="5">
        <v>49861532605</v>
      </c>
      <c r="Q88" s="5">
        <v>33961923843</v>
      </c>
    </row>
    <row r="89" spans="3:17" ht="15.5" x14ac:dyDescent="0.35">
      <c r="C89" t="s">
        <v>484</v>
      </c>
      <c r="N89" s="5">
        <v>252409769</v>
      </c>
      <c r="O89" s="5">
        <v>1104154015</v>
      </c>
      <c r="P89" s="5">
        <v>10000000000</v>
      </c>
    </row>
    <row r="90" spans="3:17" ht="15.5" x14ac:dyDescent="0.35">
      <c r="C90" t="s">
        <v>81</v>
      </c>
      <c r="D90" s="5">
        <v>14496337961</v>
      </c>
      <c r="E90" s="5">
        <v>14496337961</v>
      </c>
      <c r="F90" s="5">
        <v>14496337961</v>
      </c>
      <c r="G90" s="5">
        <v>27741107438</v>
      </c>
      <c r="I90" s="5">
        <v>14496337961</v>
      </c>
      <c r="J90" s="5">
        <v>27741107438</v>
      </c>
      <c r="K90" s="5">
        <v>40653421378</v>
      </c>
      <c r="L90" s="5">
        <v>68817056910</v>
      </c>
      <c r="M90" s="5">
        <v>79095871037</v>
      </c>
      <c r="N90" s="5">
        <v>82749079292</v>
      </c>
      <c r="O90" s="5">
        <v>87245412948</v>
      </c>
      <c r="P90" s="5">
        <v>96375230018</v>
      </c>
      <c r="Q90" s="5">
        <v>88954243089</v>
      </c>
    </row>
    <row r="91" spans="3:17" ht="15.5" x14ac:dyDescent="0.35">
      <c r="C91" t="s">
        <v>223</v>
      </c>
      <c r="D91" s="5">
        <v>192832081699</v>
      </c>
      <c r="E91" s="5">
        <v>169225078649</v>
      </c>
      <c r="F91" s="5">
        <v>159547930876</v>
      </c>
      <c r="G91" s="5">
        <v>160130399819</v>
      </c>
      <c r="I91" s="5">
        <v>159547930876</v>
      </c>
      <c r="J91" s="5">
        <v>170922786622</v>
      </c>
      <c r="K91" s="5">
        <v>142857510130</v>
      </c>
      <c r="L91" s="5">
        <v>127135857284</v>
      </c>
      <c r="M91" s="5">
        <v>103605562297</v>
      </c>
      <c r="N91" s="5">
        <v>93958168942</v>
      </c>
      <c r="O91" s="5">
        <v>110989409123</v>
      </c>
      <c r="P91" s="5">
        <v>129352367121</v>
      </c>
      <c r="Q91" s="5">
        <v>59321510347</v>
      </c>
    </row>
    <row r="92" spans="3:17" ht="15.5" x14ac:dyDescent="0.35">
      <c r="C92" t="s">
        <v>224</v>
      </c>
    </row>
    <row r="93" spans="3:17" ht="15.5" x14ac:dyDescent="0.35">
      <c r="C93" t="s">
        <v>226</v>
      </c>
      <c r="D93" s="5">
        <v>943689600</v>
      </c>
      <c r="E93" s="5">
        <v>898080050</v>
      </c>
      <c r="F93" s="5">
        <v>886928700</v>
      </c>
      <c r="G93" s="5">
        <v>862272600</v>
      </c>
      <c r="I93" s="5">
        <v>886928700</v>
      </c>
      <c r="J93" s="5">
        <v>1848994590</v>
      </c>
      <c r="K93" s="5">
        <v>1945169600</v>
      </c>
      <c r="L93" s="5">
        <v>1867650547</v>
      </c>
      <c r="M93" s="5">
        <v>2066068654</v>
      </c>
      <c r="Q93" s="5">
        <v>3000000000</v>
      </c>
    </row>
    <row r="94" spans="3:17" ht="15.5" x14ac:dyDescent="0.35">
      <c r="C94" t="s">
        <v>114</v>
      </c>
      <c r="D94" s="5">
        <v>5854120499</v>
      </c>
      <c r="E94" s="5">
        <v>5854120499</v>
      </c>
      <c r="F94" s="5">
        <v>5854120499</v>
      </c>
      <c r="G94" s="5">
        <v>6008836975</v>
      </c>
      <c r="I94" s="5">
        <v>5854120499</v>
      </c>
      <c r="J94" s="5">
        <v>6008836975</v>
      </c>
      <c r="K94" s="5">
        <v>7452591674</v>
      </c>
      <c r="L94" s="5">
        <v>6818696450</v>
      </c>
      <c r="M94" s="5">
        <v>7924907274</v>
      </c>
      <c r="N94" s="5">
        <v>7269363243</v>
      </c>
      <c r="O94" s="5">
        <v>9591973316</v>
      </c>
      <c r="P94" s="5">
        <v>7902231755</v>
      </c>
      <c r="Q94" s="5">
        <v>6121942689</v>
      </c>
    </row>
    <row r="95" spans="3:17" ht="15.5" x14ac:dyDescent="0.35">
      <c r="C95" t="s">
        <v>111</v>
      </c>
      <c r="D95" s="5">
        <v>300618568304</v>
      </c>
      <c r="E95" s="5">
        <v>290958769011</v>
      </c>
      <c r="F95" s="5">
        <v>291238463263</v>
      </c>
      <c r="G95" s="5">
        <v>285562314929</v>
      </c>
      <c r="I95" s="5">
        <v>291238463263</v>
      </c>
      <c r="J95" s="5">
        <v>303309590816</v>
      </c>
      <c r="K95" s="5">
        <v>306856968480</v>
      </c>
      <c r="L95" s="5">
        <v>309378361994</v>
      </c>
      <c r="M95" s="5">
        <v>325310384873</v>
      </c>
      <c r="N95" s="5">
        <v>250814612822</v>
      </c>
      <c r="O95" s="5">
        <v>209164147493</v>
      </c>
      <c r="P95" s="5">
        <v>187303320797</v>
      </c>
      <c r="Q95" s="5">
        <v>178061794621</v>
      </c>
    </row>
    <row r="96" spans="3:17" ht="15.5" x14ac:dyDescent="0.35">
      <c r="C96" t="s">
        <v>107</v>
      </c>
      <c r="K96" s="5">
        <v>2751818800</v>
      </c>
    </row>
    <row r="97" spans="3:17" ht="15.5" x14ac:dyDescent="0.35">
      <c r="C97" t="s">
        <v>228</v>
      </c>
      <c r="D97" s="5">
        <v>353365928021</v>
      </c>
      <c r="E97" s="5">
        <v>336164142495</v>
      </c>
      <c r="F97" s="5">
        <v>337232734844</v>
      </c>
      <c r="G97" s="5">
        <v>321267650680</v>
      </c>
      <c r="I97" s="5">
        <v>337232734844</v>
      </c>
      <c r="J97" s="5">
        <v>317370757253</v>
      </c>
      <c r="K97" s="5">
        <v>323165288506</v>
      </c>
      <c r="L97" s="5">
        <v>320834215495</v>
      </c>
      <c r="M97" s="5">
        <v>337618379600</v>
      </c>
      <c r="N97" s="5">
        <v>260942399542</v>
      </c>
      <c r="O97" s="5">
        <v>218931064676</v>
      </c>
      <c r="P97" s="5">
        <v>199538802795</v>
      </c>
      <c r="Q97" s="5">
        <v>191145993739</v>
      </c>
    </row>
    <row r="98" spans="3:17" ht="15.5" x14ac:dyDescent="0.35">
      <c r="C98" t="s">
        <v>115</v>
      </c>
      <c r="D98" s="5">
        <v>546198009720</v>
      </c>
      <c r="E98" s="5">
        <v>505389221144</v>
      </c>
      <c r="F98" s="5">
        <v>496780665720</v>
      </c>
      <c r="G98" s="5">
        <v>481398050499</v>
      </c>
      <c r="I98" s="5">
        <v>496780665720</v>
      </c>
      <c r="J98" s="5">
        <v>488293543875</v>
      </c>
      <c r="K98" s="5">
        <v>466022798636</v>
      </c>
      <c r="L98" s="5">
        <v>447970072779</v>
      </c>
      <c r="M98" s="5">
        <v>441223941897</v>
      </c>
      <c r="N98" s="5">
        <v>354900568484</v>
      </c>
      <c r="O98" s="5">
        <v>329920473799</v>
      </c>
      <c r="P98" s="5">
        <v>328891169916</v>
      </c>
      <c r="Q98" s="5">
        <v>250467504086</v>
      </c>
    </row>
    <row r="99" spans="3:17" ht="15.5" x14ac:dyDescent="0.35">
      <c r="C99" t="s">
        <v>116</v>
      </c>
    </row>
    <row r="100" spans="3:17" ht="15.5" x14ac:dyDescent="0.35">
      <c r="C100" t="s">
        <v>117</v>
      </c>
    </row>
    <row r="101" spans="3:17" ht="15.5" x14ac:dyDescent="0.35">
      <c r="C101" t="s">
        <v>229</v>
      </c>
      <c r="D101" s="5">
        <v>362607753701</v>
      </c>
      <c r="E101" s="5">
        <v>316563848473</v>
      </c>
      <c r="F101" s="5">
        <v>295395232574</v>
      </c>
      <c r="G101" s="5">
        <v>320773939844</v>
      </c>
      <c r="I101" s="5">
        <v>295395232574</v>
      </c>
      <c r="J101" s="5">
        <v>296770707195</v>
      </c>
      <c r="K101" s="5">
        <v>194311162777</v>
      </c>
      <c r="L101" s="5">
        <v>168476334141</v>
      </c>
      <c r="M101" s="5">
        <v>83636830884</v>
      </c>
      <c r="N101" s="5">
        <v>52335492814</v>
      </c>
      <c r="O101" s="5">
        <v>79313938559</v>
      </c>
      <c r="P101" s="5">
        <v>82281904302</v>
      </c>
      <c r="Q101" s="5">
        <v>97955785599</v>
      </c>
    </row>
    <row r="102" spans="3:17" ht="15.5" x14ac:dyDescent="0.35">
      <c r="C102" t="s">
        <v>236</v>
      </c>
      <c r="D102" s="5">
        <v>182083465365</v>
      </c>
      <c r="E102" s="5">
        <v>180297861801</v>
      </c>
      <c r="F102" s="5">
        <v>164609897926</v>
      </c>
      <c r="G102" s="5">
        <v>147307322537</v>
      </c>
      <c r="I102" s="5">
        <v>164609897926</v>
      </c>
      <c r="J102" s="5">
        <v>132432872070</v>
      </c>
      <c r="K102" s="5">
        <v>104880234580</v>
      </c>
      <c r="L102" s="5">
        <v>104608562857</v>
      </c>
      <c r="M102" s="5">
        <v>10045785253</v>
      </c>
      <c r="N102" s="5">
        <v>163805774</v>
      </c>
      <c r="O102" s="5">
        <v>10109299480</v>
      </c>
      <c r="P102" s="5">
        <v>4910068448</v>
      </c>
      <c r="Q102" s="5">
        <v>12790145406</v>
      </c>
    </row>
    <row r="103" spans="3:17" ht="15.5" x14ac:dyDescent="0.35">
      <c r="C103" t="s">
        <v>230</v>
      </c>
      <c r="D103" s="5">
        <v>78293333760</v>
      </c>
      <c r="E103" s="5">
        <v>48784717001</v>
      </c>
      <c r="F103" s="5">
        <v>49075187451</v>
      </c>
      <c r="G103" s="5">
        <v>29592387400</v>
      </c>
      <c r="I103" s="5">
        <v>49075187451</v>
      </c>
      <c r="J103" s="5">
        <v>41020085238</v>
      </c>
      <c r="K103" s="5">
        <v>19834121420</v>
      </c>
      <c r="L103" s="5">
        <v>26836503640</v>
      </c>
      <c r="M103" s="5">
        <v>38491675577</v>
      </c>
      <c r="N103" s="5">
        <v>49427956149</v>
      </c>
      <c r="O103" s="5">
        <v>52411174832</v>
      </c>
      <c r="P103" s="5">
        <v>57759245288</v>
      </c>
      <c r="Q103" s="5">
        <v>36791446668</v>
      </c>
    </row>
    <row r="104" spans="3:17" ht="15.5" x14ac:dyDescent="0.35">
      <c r="C104" t="s">
        <v>233</v>
      </c>
      <c r="D104" s="5">
        <v>6218243592</v>
      </c>
      <c r="E104" s="5">
        <v>3205013135</v>
      </c>
      <c r="F104" s="5">
        <v>2623048401</v>
      </c>
      <c r="G104" s="5">
        <v>4196801923</v>
      </c>
      <c r="I104" s="5">
        <v>2623048401</v>
      </c>
      <c r="J104" s="5">
        <v>1214337388</v>
      </c>
      <c r="K104" s="5">
        <v>887288454</v>
      </c>
      <c r="L104" s="5">
        <v>1718863811</v>
      </c>
      <c r="M104" s="5">
        <v>6117777626</v>
      </c>
      <c r="N104" s="5">
        <v>1327697195</v>
      </c>
      <c r="O104" s="5">
        <v>2007056339</v>
      </c>
      <c r="P104" s="5">
        <v>4384479732</v>
      </c>
      <c r="Q104" s="5">
        <v>2915461706</v>
      </c>
    </row>
    <row r="105" spans="3:17" ht="15.5" x14ac:dyDescent="0.35">
      <c r="C105" t="s">
        <v>120</v>
      </c>
      <c r="D105" s="5">
        <v>35443231056</v>
      </c>
      <c r="E105" s="5">
        <v>26614810622</v>
      </c>
      <c r="F105" s="5">
        <v>21629529263</v>
      </c>
      <c r="G105" s="5">
        <v>30314495684</v>
      </c>
      <c r="I105" s="5">
        <v>21629529263</v>
      </c>
      <c r="J105" s="5">
        <v>10901860871</v>
      </c>
      <c r="K105" s="5">
        <v>22708170830</v>
      </c>
      <c r="L105" s="5">
        <v>19012740467</v>
      </c>
      <c r="M105" s="5">
        <v>6537612707</v>
      </c>
      <c r="N105" s="5">
        <v>654744261</v>
      </c>
      <c r="O105" s="5">
        <v>463142497</v>
      </c>
      <c r="P105" s="5">
        <v>493920772</v>
      </c>
      <c r="Q105" s="5">
        <v>1136781657</v>
      </c>
    </row>
    <row r="106" spans="3:17" ht="15.5" x14ac:dyDescent="0.35">
      <c r="C106" t="s">
        <v>285</v>
      </c>
    </row>
    <row r="107" spans="3:17" ht="15.5" x14ac:dyDescent="0.35">
      <c r="C107" t="s">
        <v>286</v>
      </c>
      <c r="D107" s="5">
        <v>36049109340</v>
      </c>
      <c r="E107" s="5">
        <v>39666805078</v>
      </c>
      <c r="F107" s="5">
        <v>43221922633</v>
      </c>
      <c r="I107" s="5">
        <v>43221922633</v>
      </c>
      <c r="K107" s="5">
        <v>61615383787</v>
      </c>
      <c r="M107" s="5">
        <v>44380322021</v>
      </c>
      <c r="N107" s="5">
        <v>46818448565</v>
      </c>
      <c r="Q107" s="5">
        <v>9600000000</v>
      </c>
    </row>
    <row r="108" spans="3:17" ht="15.5" x14ac:dyDescent="0.35">
      <c r="C108" t="s">
        <v>841</v>
      </c>
      <c r="Q108" s="5">
        <v>14070878262</v>
      </c>
    </row>
    <row r="109" spans="3:17" ht="15.5" x14ac:dyDescent="0.35">
      <c r="C109" t="s">
        <v>121</v>
      </c>
      <c r="K109" s="5">
        <v>3033220961</v>
      </c>
      <c r="L109" s="5">
        <v>20789970955</v>
      </c>
      <c r="M109" s="5">
        <v>34854730051</v>
      </c>
    </row>
    <row r="110" spans="3:17" ht="15.5" x14ac:dyDescent="0.35">
      <c r="C110" t="s">
        <v>288</v>
      </c>
      <c r="D110" s="5">
        <v>59672460792</v>
      </c>
      <c r="E110" s="5">
        <v>56764426778</v>
      </c>
      <c r="F110" s="5">
        <v>56371071066</v>
      </c>
      <c r="G110" s="5">
        <v>103137328182</v>
      </c>
      <c r="I110" s="5">
        <v>56371071066</v>
      </c>
      <c r="J110" s="5">
        <v>110632059986</v>
      </c>
      <c r="K110" s="5">
        <v>44668014158</v>
      </c>
      <c r="L110" s="5">
        <v>16299663366</v>
      </c>
      <c r="M110" s="5">
        <v>22443979721</v>
      </c>
      <c r="N110" s="5">
        <v>761289435</v>
      </c>
      <c r="O110" s="5">
        <v>3823265411</v>
      </c>
      <c r="P110" s="5">
        <v>14234190062</v>
      </c>
      <c r="Q110" s="5">
        <v>14052919308</v>
      </c>
    </row>
    <row r="111" spans="3:17" ht="15.5" x14ac:dyDescent="0.35">
      <c r="C111" t="s">
        <v>237</v>
      </c>
      <c r="D111" s="5">
        <v>49376394585</v>
      </c>
      <c r="E111" s="5">
        <v>52704870937</v>
      </c>
      <c r="F111" s="5">
        <v>55970775106</v>
      </c>
      <c r="G111" s="5">
        <v>6168512840</v>
      </c>
      <c r="I111" s="5">
        <v>55970775106</v>
      </c>
      <c r="J111" s="5">
        <v>6848245194</v>
      </c>
      <c r="K111" s="5">
        <v>71036681267</v>
      </c>
      <c r="L111" s="5">
        <v>26971776385</v>
      </c>
      <c r="M111" s="5">
        <v>114825571779</v>
      </c>
      <c r="N111" s="5">
        <v>77037770377</v>
      </c>
      <c r="O111" s="5">
        <v>28757681308</v>
      </c>
      <c r="P111" s="5">
        <v>25726663236</v>
      </c>
      <c r="Q111" s="5">
        <v>44867096543</v>
      </c>
    </row>
    <row r="112" spans="3:17" ht="15.5" x14ac:dyDescent="0.35">
      <c r="C112" t="s">
        <v>238</v>
      </c>
      <c r="D112" s="5">
        <v>49376394585</v>
      </c>
      <c r="E112" s="5">
        <v>52704870937</v>
      </c>
      <c r="F112" s="5">
        <v>55970775106</v>
      </c>
      <c r="G112" s="5">
        <v>6168512840</v>
      </c>
      <c r="I112" s="5">
        <v>55970775106</v>
      </c>
      <c r="J112" s="5">
        <v>6848245194</v>
      </c>
      <c r="K112" s="5">
        <v>71036681267</v>
      </c>
      <c r="L112" s="5">
        <v>26971776385</v>
      </c>
      <c r="M112" s="5">
        <v>114825571779</v>
      </c>
      <c r="N112" s="5">
        <v>77037770377</v>
      </c>
      <c r="O112" s="5">
        <v>28757681308</v>
      </c>
      <c r="P112" s="5">
        <v>25726663236</v>
      </c>
      <c r="Q112" s="5">
        <v>44867096543</v>
      </c>
    </row>
    <row r="113" spans="2:17" ht="15.5" x14ac:dyDescent="0.35">
      <c r="C113" t="s">
        <v>239</v>
      </c>
    </row>
    <row r="114" spans="2:17" ht="15.5" x14ac:dyDescent="0.35">
      <c r="C114" t="s">
        <v>290</v>
      </c>
      <c r="D114" s="5">
        <v>36049109340</v>
      </c>
      <c r="E114" s="5">
        <v>39666805078</v>
      </c>
      <c r="F114" s="5">
        <v>43221922633</v>
      </c>
      <c r="I114" s="5">
        <v>43221922633</v>
      </c>
      <c r="K114" s="5">
        <v>65144649547</v>
      </c>
      <c r="L114" s="5">
        <v>21289970955</v>
      </c>
      <c r="M114" s="5">
        <v>92235052072</v>
      </c>
      <c r="N114" s="5">
        <v>57318448565</v>
      </c>
      <c r="Q114" s="5">
        <v>23670878262</v>
      </c>
    </row>
    <row r="115" spans="2:17" ht="15.5" x14ac:dyDescent="0.35">
      <c r="C115" t="s">
        <v>240</v>
      </c>
    </row>
    <row r="116" spans="2:17" ht="15.5" x14ac:dyDescent="0.35">
      <c r="C116" t="s">
        <v>842</v>
      </c>
      <c r="O116" s="5">
        <v>250093308</v>
      </c>
    </row>
    <row r="117" spans="2:17" ht="15.5" x14ac:dyDescent="0.35">
      <c r="C117" t="s">
        <v>128</v>
      </c>
      <c r="D117" s="5">
        <v>411984148286</v>
      </c>
      <c r="E117" s="5">
        <v>369268719410</v>
      </c>
      <c r="F117" s="5">
        <v>351366007680</v>
      </c>
      <c r="G117" s="5">
        <v>326942452684</v>
      </c>
      <c r="I117" s="5">
        <v>351366007680</v>
      </c>
      <c r="J117" s="5">
        <v>303618952389</v>
      </c>
      <c r="K117" s="5">
        <v>265347844044</v>
      </c>
      <c r="L117" s="5">
        <v>195448110526</v>
      </c>
      <c r="M117" s="5">
        <v>198462402663</v>
      </c>
      <c r="N117" s="5">
        <v>129373263191</v>
      </c>
      <c r="O117" s="5">
        <v>108071619867</v>
      </c>
      <c r="P117" s="5">
        <v>108008567538</v>
      </c>
      <c r="Q117" s="5">
        <v>142822882142</v>
      </c>
    </row>
    <row r="118" spans="2:17" ht="15.5" x14ac:dyDescent="0.35">
      <c r="C118" t="s">
        <v>129</v>
      </c>
    </row>
    <row r="119" spans="2:17" ht="15.5" x14ac:dyDescent="0.35">
      <c r="C119" t="s">
        <v>130</v>
      </c>
      <c r="D119" s="5">
        <v>120330021900</v>
      </c>
      <c r="E119" s="5">
        <v>120330021900</v>
      </c>
      <c r="F119" s="5">
        <v>120330021900</v>
      </c>
      <c r="G119" s="5">
        <v>120330021900</v>
      </c>
      <c r="I119" s="5">
        <v>120330021900</v>
      </c>
      <c r="J119" s="5">
        <v>120330021900</v>
      </c>
      <c r="K119" s="5">
        <v>120330021900</v>
      </c>
      <c r="L119" s="5">
        <v>120330021900</v>
      </c>
      <c r="M119" s="5">
        <v>120330021900</v>
      </c>
      <c r="N119" s="5">
        <v>120330021900</v>
      </c>
      <c r="O119" s="5">
        <v>120330000600</v>
      </c>
      <c r="P119" s="5">
        <v>120330000000</v>
      </c>
      <c r="Q119" s="5">
        <v>54710000000</v>
      </c>
    </row>
    <row r="120" spans="2:17" ht="15.5" x14ac:dyDescent="0.35">
      <c r="C120" t="s">
        <v>131</v>
      </c>
      <c r="D120" s="5">
        <v>40859888967</v>
      </c>
      <c r="E120" s="5">
        <v>40859888967</v>
      </c>
      <c r="F120" s="5">
        <v>40859888967</v>
      </c>
      <c r="G120" s="5">
        <v>40859888967</v>
      </c>
      <c r="I120" s="5">
        <v>40859888967</v>
      </c>
      <c r="J120" s="5">
        <v>40859888967</v>
      </c>
      <c r="K120" s="5">
        <v>40859888967</v>
      </c>
      <c r="L120" s="5">
        <v>40859888967</v>
      </c>
      <c r="M120" s="5">
        <v>40859888967</v>
      </c>
      <c r="N120" s="5">
        <v>40859888967</v>
      </c>
      <c r="O120" s="5">
        <v>40859870223</v>
      </c>
      <c r="P120" s="5">
        <v>40859869695</v>
      </c>
      <c r="Q120" s="5">
        <v>21460499142</v>
      </c>
    </row>
    <row r="121" spans="2:17" ht="15.5" x14ac:dyDescent="0.35">
      <c r="C121" t="s">
        <v>132</v>
      </c>
      <c r="D121" s="5">
        <v>-41464062507</v>
      </c>
      <c r="E121" s="5">
        <v>-39555908585</v>
      </c>
      <c r="F121" s="5">
        <v>-30263222897</v>
      </c>
      <c r="G121" s="5">
        <v>-34470002474</v>
      </c>
      <c r="I121" s="5">
        <v>-30263222897</v>
      </c>
      <c r="J121" s="5">
        <v>-4246475861</v>
      </c>
      <c r="K121" s="5">
        <v>-1166563428</v>
      </c>
      <c r="L121" s="5">
        <v>22513565167</v>
      </c>
      <c r="M121" s="5">
        <v>2475757330</v>
      </c>
      <c r="N121" s="5">
        <v>-18411684866</v>
      </c>
      <c r="O121" s="5">
        <v>-26586429839</v>
      </c>
      <c r="P121" s="5">
        <v>-36682497335</v>
      </c>
      <c r="Q121" s="5">
        <v>-57480120287</v>
      </c>
    </row>
    <row r="122" spans="2:17" ht="15.5" x14ac:dyDescent="0.35">
      <c r="C122" t="s">
        <v>136</v>
      </c>
      <c r="D122" s="5">
        <v>-8324887</v>
      </c>
      <c r="E122" s="5">
        <v>-9838509</v>
      </c>
      <c r="F122" s="5">
        <v>-8367891</v>
      </c>
      <c r="G122" s="5">
        <v>-5418016</v>
      </c>
      <c r="I122" s="5">
        <v>-8367891</v>
      </c>
      <c r="J122" s="5">
        <v>-9950958</v>
      </c>
      <c r="K122" s="5">
        <v>-1814225</v>
      </c>
      <c r="L122" s="5">
        <v>1429309</v>
      </c>
    </row>
    <row r="123" spans="2:17" ht="15.5" x14ac:dyDescent="0.35">
      <c r="C123" t="s">
        <v>10</v>
      </c>
      <c r="D123" s="5">
        <v>134213861434</v>
      </c>
      <c r="E123" s="5">
        <v>136120501734</v>
      </c>
      <c r="F123" s="5">
        <v>145414658040</v>
      </c>
      <c r="G123" s="5">
        <v>154455597815</v>
      </c>
      <c r="I123" s="5">
        <v>145414658040</v>
      </c>
      <c r="J123" s="5">
        <v>184674591486</v>
      </c>
      <c r="K123" s="5">
        <v>200674954592</v>
      </c>
      <c r="L123" s="5">
        <v>252521962253</v>
      </c>
      <c r="M123" s="5">
        <v>242761539234</v>
      </c>
      <c r="N123" s="5">
        <v>225527305293</v>
      </c>
      <c r="O123" s="5">
        <v>221848853932</v>
      </c>
      <c r="P123" s="5">
        <v>220882602378</v>
      </c>
      <c r="Q123" s="5">
        <v>107644621944</v>
      </c>
    </row>
    <row r="124" spans="2:17" ht="15.5" x14ac:dyDescent="0.35">
      <c r="C124" t="s">
        <v>137</v>
      </c>
      <c r="D124" s="5">
        <v>546198009720</v>
      </c>
      <c r="E124" s="5">
        <v>505389221144</v>
      </c>
      <c r="F124" s="5">
        <v>496780665720</v>
      </c>
      <c r="G124" s="5">
        <v>481398050499</v>
      </c>
      <c r="I124" s="5">
        <v>496780665720</v>
      </c>
      <c r="J124" s="5">
        <v>488293543875</v>
      </c>
      <c r="K124" s="5">
        <v>466022798636</v>
      </c>
      <c r="L124" s="5">
        <v>447970072779</v>
      </c>
      <c r="M124" s="5">
        <v>441223941897</v>
      </c>
      <c r="N124" s="5">
        <v>354900568484</v>
      </c>
      <c r="O124" s="5">
        <v>329920473799</v>
      </c>
      <c r="P124" s="5">
        <v>328891169916</v>
      </c>
      <c r="Q124" s="5">
        <v>250467504086</v>
      </c>
    </row>
    <row r="125" spans="2:17" ht="15.5" x14ac:dyDescent="0.35">
      <c r="C125" t="s">
        <v>138</v>
      </c>
      <c r="D125" s="5">
        <v>1203300219</v>
      </c>
      <c r="E125" s="5">
        <v>1203300219</v>
      </c>
      <c r="F125" s="5">
        <v>1203300219</v>
      </c>
      <c r="G125" s="5">
        <v>1203300219</v>
      </c>
      <c r="I125" s="5">
        <v>1203300219</v>
      </c>
      <c r="J125" s="5">
        <v>1203300219</v>
      </c>
      <c r="K125" s="5">
        <v>1203300219</v>
      </c>
      <c r="L125" s="5">
        <v>1203300219</v>
      </c>
      <c r="M125" s="5">
        <v>1203300219</v>
      </c>
      <c r="N125" s="5">
        <v>1203300219</v>
      </c>
      <c r="O125" s="5">
        <v>1203300006</v>
      </c>
      <c r="P125" s="5">
        <v>1203300000</v>
      </c>
      <c r="Q125" s="5">
        <v>54710</v>
      </c>
    </row>
    <row r="127" spans="2:17" ht="15.5" x14ac:dyDescent="0.35">
      <c r="B127" t="s">
        <v>139</v>
      </c>
      <c r="C127" t="s">
        <v>140</v>
      </c>
      <c r="D127" s="5">
        <v>5523819489</v>
      </c>
      <c r="E127" s="5">
        <v>-7551038000</v>
      </c>
      <c r="F127" s="5">
        <v>11910872620</v>
      </c>
      <c r="G127" s="5">
        <v>21312637791</v>
      </c>
      <c r="I127" s="5">
        <v>34963024262</v>
      </c>
      <c r="J127" s="5">
        <v>-249852308755</v>
      </c>
      <c r="K127" s="5">
        <v>-35797554568</v>
      </c>
      <c r="L127" s="5">
        <v>-1906909864</v>
      </c>
      <c r="M127" s="5">
        <v>25839967464</v>
      </c>
      <c r="N127" s="5">
        <v>20750645228</v>
      </c>
      <c r="O127" s="5">
        <v>44330009817</v>
      </c>
      <c r="P127" s="5">
        <v>6168950310</v>
      </c>
      <c r="Q127" s="5">
        <v>16922183583</v>
      </c>
    </row>
    <row r="128" spans="2:17" ht="15.5" x14ac:dyDescent="0.35">
      <c r="C128" t="s">
        <v>241</v>
      </c>
      <c r="D128" s="5">
        <v>124322040641</v>
      </c>
      <c r="E128" s="5">
        <v>75705567485</v>
      </c>
      <c r="F128" s="5">
        <v>78580285724</v>
      </c>
      <c r="G128" s="5">
        <v>103231331799</v>
      </c>
      <c r="I128" s="5">
        <v>347937458383</v>
      </c>
      <c r="K128" s="5">
        <v>178932110110</v>
      </c>
      <c r="L128" s="5">
        <v>259629590330</v>
      </c>
      <c r="M128" s="5">
        <v>267088980307</v>
      </c>
      <c r="N128" s="5">
        <v>213739292982</v>
      </c>
      <c r="O128" s="5">
        <v>313547268090</v>
      </c>
      <c r="P128" s="5">
        <v>245183463655</v>
      </c>
      <c r="Q128" s="5">
        <v>210520389583</v>
      </c>
    </row>
    <row r="129" spans="3:17" ht="15.5" x14ac:dyDescent="0.35">
      <c r="C129" t="s">
        <v>293</v>
      </c>
      <c r="D129" s="5">
        <v>-80610818985</v>
      </c>
      <c r="E129" s="5">
        <v>-96613984236</v>
      </c>
      <c r="F129" s="5">
        <v>-94765900062</v>
      </c>
      <c r="G129" s="5">
        <v>-59541950297</v>
      </c>
      <c r="I129" s="5">
        <v>-280714301445</v>
      </c>
      <c r="J129" s="5">
        <v>-192983941348</v>
      </c>
      <c r="K129" s="5">
        <v>-165600347040</v>
      </c>
      <c r="L129" s="5">
        <v>-209114750909</v>
      </c>
      <c r="M129" s="5">
        <v>-202818849282</v>
      </c>
      <c r="N129" s="5">
        <v>-139590916422</v>
      </c>
      <c r="O129" s="5">
        <v>-200821328120</v>
      </c>
      <c r="P129" s="5">
        <v>-166349963031</v>
      </c>
      <c r="Q129" s="5">
        <v>-132589752316</v>
      </c>
    </row>
    <row r="130" spans="3:17" ht="15.5" x14ac:dyDescent="0.35">
      <c r="C130" t="s">
        <v>843</v>
      </c>
      <c r="D130" s="5">
        <v>-8586664768</v>
      </c>
      <c r="E130" s="5">
        <v>-8872919926</v>
      </c>
      <c r="F130" s="5">
        <v>-6462186097</v>
      </c>
      <c r="G130" s="5">
        <v>-8218007172</v>
      </c>
      <c r="I130" s="5">
        <v>-26042506828</v>
      </c>
      <c r="J130" s="5">
        <v>-24308388639</v>
      </c>
      <c r="K130" s="5">
        <v>-35916114225</v>
      </c>
      <c r="L130" s="5">
        <v>-43096704671</v>
      </c>
      <c r="M130" s="5">
        <v>-44479740991</v>
      </c>
      <c r="N130" s="5">
        <v>-43770406152</v>
      </c>
      <c r="O130" s="5">
        <v>-47676782580</v>
      </c>
      <c r="P130" s="5">
        <v>-43110632932</v>
      </c>
      <c r="Q130" s="5">
        <v>-46644379790</v>
      </c>
    </row>
    <row r="131" spans="3:17" ht="15.5" x14ac:dyDescent="0.35">
      <c r="C131" t="s">
        <v>844</v>
      </c>
      <c r="M131" s="5">
        <v>13464444006</v>
      </c>
    </row>
    <row r="132" spans="3:17" ht="15.5" x14ac:dyDescent="0.35">
      <c r="C132" t="s">
        <v>845</v>
      </c>
      <c r="F132" s="5">
        <v>965613988</v>
      </c>
      <c r="I132" s="5">
        <v>965613988</v>
      </c>
    </row>
    <row r="133" spans="3:17" ht="15.5" x14ac:dyDescent="0.35">
      <c r="C133" t="s">
        <v>568</v>
      </c>
      <c r="D133" s="5">
        <v>-25638991269</v>
      </c>
      <c r="E133" s="5">
        <v>25910359158</v>
      </c>
      <c r="F133" s="5">
        <v>38359973984</v>
      </c>
      <c r="G133" s="5">
        <v>-10306808521</v>
      </c>
      <c r="I133" s="5">
        <v>8917022240</v>
      </c>
      <c r="J133" s="5">
        <v>-19301565270</v>
      </c>
      <c r="K133" s="5">
        <v>-2134535330</v>
      </c>
      <c r="L133" s="5">
        <v>2303848641</v>
      </c>
      <c r="M133" s="5">
        <v>-888345152</v>
      </c>
      <c r="N133" s="5">
        <v>-5903292759</v>
      </c>
      <c r="O133" s="5">
        <v>-13918976381</v>
      </c>
      <c r="P133" s="5">
        <v>-22126415215</v>
      </c>
      <c r="Q133" s="5">
        <v>-9413005907</v>
      </c>
    </row>
    <row r="134" spans="3:17" ht="15.5" x14ac:dyDescent="0.35">
      <c r="C134" t="s">
        <v>326</v>
      </c>
      <c r="D134" s="5">
        <v>-3914274804</v>
      </c>
      <c r="E134" s="5">
        <v>-3638436242</v>
      </c>
      <c r="F134" s="5">
        <v>-3725130863</v>
      </c>
      <c r="G134" s="5">
        <v>-3769856480</v>
      </c>
      <c r="I134" s="5">
        <v>-14913892884</v>
      </c>
      <c r="J134" s="5">
        <v>-12456797514</v>
      </c>
      <c r="K134" s="5">
        <v>-9701194120</v>
      </c>
      <c r="L134" s="5">
        <v>-6179411090</v>
      </c>
      <c r="M134" s="5">
        <v>-5191506866</v>
      </c>
      <c r="N134" s="5">
        <v>-2193960733</v>
      </c>
      <c r="O134" s="5">
        <v>-1137193497</v>
      </c>
      <c r="P134" s="5">
        <v>-3769435769</v>
      </c>
      <c r="Q134" s="5">
        <v>-3479368289</v>
      </c>
    </row>
    <row r="135" spans="3:17" ht="15.5" x14ac:dyDescent="0.35">
      <c r="C135" t="s">
        <v>148</v>
      </c>
      <c r="D135" s="5">
        <v>-47471326</v>
      </c>
      <c r="E135" s="5">
        <v>-41624239</v>
      </c>
      <c r="F135" s="5">
        <v>-1041784054</v>
      </c>
      <c r="G135" s="5">
        <v>-82071538</v>
      </c>
      <c r="I135" s="5">
        <v>-1186369192</v>
      </c>
      <c r="J135" s="5">
        <v>-801615984</v>
      </c>
      <c r="K135" s="5">
        <v>-1377473963</v>
      </c>
      <c r="L135" s="5">
        <v>-5449482165</v>
      </c>
      <c r="M135" s="5">
        <v>-1335014558</v>
      </c>
      <c r="N135" s="5">
        <v>-1530071688</v>
      </c>
      <c r="O135" s="5">
        <v>-5662977695</v>
      </c>
      <c r="P135" s="5">
        <v>-3658066398</v>
      </c>
      <c r="Q135" s="5">
        <v>-1471699698</v>
      </c>
    </row>
    <row r="136" spans="3:17" ht="15.5" x14ac:dyDescent="0.35">
      <c r="C136" t="s">
        <v>149</v>
      </c>
      <c r="D136" s="5">
        <v>-1593030403</v>
      </c>
      <c r="E136" s="5">
        <v>12374958226</v>
      </c>
      <c r="F136" s="5">
        <v>13972359188</v>
      </c>
      <c r="G136" s="5">
        <v>-5042941142</v>
      </c>
      <c r="I136" s="5">
        <v>15481650705</v>
      </c>
      <c r="J136" s="5">
        <v>-488333417223</v>
      </c>
      <c r="K136" s="5">
        <v>70794412954</v>
      </c>
      <c r="L136" s="5">
        <v>42417729092</v>
      </c>
      <c r="M136" s="5">
        <v>14570923479</v>
      </c>
      <c r="N136" s="5">
        <v>36872994903</v>
      </c>
      <c r="O136" s="5">
        <v>-9034957902</v>
      </c>
      <c r="P136" s="5">
        <v>23949686087</v>
      </c>
      <c r="Q136" s="5">
        <v>-1105115448</v>
      </c>
    </row>
    <row r="137" spans="3:17" ht="15.5" x14ac:dyDescent="0.35">
      <c r="C137" t="s">
        <v>150</v>
      </c>
      <c r="D137" s="5">
        <v>-3968170066</v>
      </c>
      <c r="E137" s="5">
        <v>-4536047726</v>
      </c>
      <c r="F137" s="5">
        <v>-27345351620</v>
      </c>
      <c r="G137" s="5">
        <v>-15597526238</v>
      </c>
      <c r="I137" s="5">
        <v>-49996747909</v>
      </c>
      <c r="J137" s="5">
        <v>8223416567</v>
      </c>
      <c r="K137" s="5">
        <v>-35994463865</v>
      </c>
      <c r="L137" s="5">
        <v>-26439856672</v>
      </c>
      <c r="M137" s="5">
        <v>-42866900215</v>
      </c>
      <c r="N137" s="5">
        <v>-51238404553</v>
      </c>
      <c r="O137" s="5">
        <v>-33225467289</v>
      </c>
      <c r="P137" s="5">
        <v>-29799429798</v>
      </c>
      <c r="Q137" s="5">
        <v>-15711010049</v>
      </c>
    </row>
    <row r="138" spans="3:17" ht="15.5" x14ac:dyDescent="0.35">
      <c r="C138" t="s">
        <v>846</v>
      </c>
      <c r="J138" s="5">
        <v>32635135135</v>
      </c>
    </row>
    <row r="139" spans="3:17" ht="15.5" x14ac:dyDescent="0.35">
      <c r="C139" t="s">
        <v>847</v>
      </c>
      <c r="P139" s="5">
        <v>3000000000</v>
      </c>
    </row>
    <row r="140" spans="3:17" ht="15.5" x14ac:dyDescent="0.35">
      <c r="C140" t="s">
        <v>848</v>
      </c>
      <c r="O140" s="5">
        <v>4162378098</v>
      </c>
    </row>
    <row r="141" spans="3:17" ht="15.5" x14ac:dyDescent="0.35">
      <c r="C141" t="s">
        <v>398</v>
      </c>
      <c r="F141" s="5">
        <v>238738741</v>
      </c>
      <c r="I141" s="5">
        <v>5100540543</v>
      </c>
      <c r="K141" s="5">
        <v>239729730</v>
      </c>
      <c r="L141" s="5">
        <v>113662388</v>
      </c>
      <c r="M141" s="5">
        <v>893068638</v>
      </c>
      <c r="N141" s="5">
        <v>4090909</v>
      </c>
      <c r="P141" s="5">
        <v>19545455</v>
      </c>
      <c r="Q141" s="5">
        <v>67500000</v>
      </c>
    </row>
    <row r="142" spans="3:17" ht="15.5" x14ac:dyDescent="0.35">
      <c r="C142" t="s">
        <v>158</v>
      </c>
      <c r="D142" s="5">
        <v>-3968170066</v>
      </c>
      <c r="E142" s="5">
        <v>-4536047726</v>
      </c>
      <c r="F142" s="5">
        <v>4630131885</v>
      </c>
      <c r="G142" s="5">
        <v>-15597526238</v>
      </c>
      <c r="I142" s="5">
        <v>-22883066206</v>
      </c>
      <c r="J142" s="5">
        <v>-21933685672</v>
      </c>
      <c r="K142" s="5">
        <v>-45809495616</v>
      </c>
      <c r="L142" s="5">
        <v>-13137519060</v>
      </c>
      <c r="M142" s="5">
        <v>-40622888647</v>
      </c>
      <c r="N142" s="5">
        <v>-44521909176</v>
      </c>
      <c r="O142" s="5">
        <v>-21219926003</v>
      </c>
      <c r="P142" s="5">
        <v>-7717683844</v>
      </c>
      <c r="Q142" s="5">
        <v>-12778510049</v>
      </c>
    </row>
    <row r="143" spans="3:17" ht="15.5" x14ac:dyDescent="0.35">
      <c r="C143" t="s">
        <v>849</v>
      </c>
      <c r="Q143" s="5">
        <v>-3000000000</v>
      </c>
    </row>
    <row r="144" spans="3:17" ht="15.5" x14ac:dyDescent="0.35">
      <c r="C144" t="s">
        <v>253</v>
      </c>
      <c r="F144" s="5">
        <v>-33093217046</v>
      </c>
      <c r="I144" s="5">
        <v>-33093217046</v>
      </c>
      <c r="J144" s="5">
        <v>-2478032896</v>
      </c>
      <c r="K144" s="5">
        <v>-3840697979</v>
      </c>
      <c r="M144" s="5">
        <v>-965199764</v>
      </c>
      <c r="N144" s="5">
        <v>-5665030732</v>
      </c>
      <c r="O144" s="5">
        <v>-20973398835</v>
      </c>
      <c r="P144" s="5">
        <v>-15101291409</v>
      </c>
    </row>
    <row r="145" spans="3:17" ht="15.5" x14ac:dyDescent="0.35">
      <c r="C145" t="s">
        <v>850</v>
      </c>
      <c r="F145" s="5">
        <v>-124011200</v>
      </c>
      <c r="I145" s="5">
        <v>-124011200</v>
      </c>
      <c r="N145" s="5">
        <v>-1055555554</v>
      </c>
    </row>
    <row r="146" spans="3:17" ht="15.5" x14ac:dyDescent="0.35">
      <c r="C146" t="s">
        <v>851</v>
      </c>
      <c r="M146" s="5">
        <v>-2171880442</v>
      </c>
    </row>
    <row r="147" spans="3:17" ht="15.5" x14ac:dyDescent="0.35">
      <c r="C147" t="s">
        <v>852</v>
      </c>
      <c r="F147" s="5">
        <v>1003006000</v>
      </c>
      <c r="I147" s="5">
        <v>1003006000</v>
      </c>
      <c r="K147" s="5">
        <v>13416000000</v>
      </c>
      <c r="L147" s="5">
        <v>-13416000000</v>
      </c>
    </row>
    <row r="148" spans="3:17" ht="15.5" x14ac:dyDescent="0.35">
      <c r="C148" t="s">
        <v>161</v>
      </c>
      <c r="D148" s="5">
        <v>-1593030403</v>
      </c>
      <c r="E148" s="5">
        <v>12374958226</v>
      </c>
      <c r="F148" s="5">
        <v>13972359188</v>
      </c>
      <c r="G148" s="5">
        <v>-5042941142</v>
      </c>
      <c r="I148" s="5">
        <v>15481650705</v>
      </c>
      <c r="J148" s="5">
        <v>-488333417223</v>
      </c>
      <c r="K148" s="5">
        <v>70794412954</v>
      </c>
      <c r="L148" s="5">
        <v>42417729092</v>
      </c>
      <c r="M148" s="5">
        <v>14570923479</v>
      </c>
      <c r="N148" s="5">
        <v>36872994903</v>
      </c>
      <c r="O148" s="5">
        <v>-9034957902</v>
      </c>
      <c r="P148" s="5">
        <v>23949686087</v>
      </c>
      <c r="Q148" s="5">
        <v>-1105115448</v>
      </c>
    </row>
    <row r="149" spans="3:17" ht="15.5" x14ac:dyDescent="0.35">
      <c r="C149" t="s">
        <v>379</v>
      </c>
      <c r="P149" s="5">
        <v>48319370553</v>
      </c>
    </row>
    <row r="150" spans="3:17" ht="15.5" x14ac:dyDescent="0.35">
      <c r="C150" t="s">
        <v>853</v>
      </c>
      <c r="N150" s="5">
        <v>40044</v>
      </c>
      <c r="O150" s="5">
        <v>1128</v>
      </c>
      <c r="P150" s="5">
        <v>7000000000</v>
      </c>
    </row>
    <row r="151" spans="3:17" ht="15.5" x14ac:dyDescent="0.35">
      <c r="C151" t="s">
        <v>854</v>
      </c>
      <c r="F151" s="5">
        <v>14570663949</v>
      </c>
      <c r="G151" s="5">
        <v>-4409995921</v>
      </c>
      <c r="P151" s="5">
        <v>-12000000000</v>
      </c>
      <c r="Q151" s="5">
        <v>12000000000</v>
      </c>
    </row>
    <row r="152" spans="3:17" ht="15.5" x14ac:dyDescent="0.35">
      <c r="C152" t="s">
        <v>312</v>
      </c>
      <c r="D152" s="5">
        <v>189537836417</v>
      </c>
      <c r="E152" s="5">
        <v>193833587083</v>
      </c>
      <c r="F152" s="5">
        <v>712737653195</v>
      </c>
      <c r="I152" s="5">
        <v>712737653195</v>
      </c>
      <c r="K152" s="5">
        <v>607446028398</v>
      </c>
      <c r="L152" s="5">
        <v>531709481038</v>
      </c>
      <c r="M152" s="5">
        <v>24570923479</v>
      </c>
      <c r="N152" s="5">
        <v>47491053862</v>
      </c>
    </row>
    <row r="153" spans="3:17" ht="15.5" x14ac:dyDescent="0.35">
      <c r="C153" t="s">
        <v>313</v>
      </c>
      <c r="D153" s="5">
        <v>-191130866820</v>
      </c>
      <c r="E153" s="5">
        <v>-181458628857</v>
      </c>
      <c r="F153" s="5">
        <v>-697256002490</v>
      </c>
      <c r="I153" s="5">
        <v>-697256002490</v>
      </c>
      <c r="J153" s="5">
        <v>-487670137256</v>
      </c>
      <c r="K153" s="5">
        <v>-536007083363</v>
      </c>
      <c r="L153" s="5">
        <v>-488654095999</v>
      </c>
      <c r="M153" s="5">
        <v>-10000000000</v>
      </c>
      <c r="N153" s="5">
        <v>-10618099003</v>
      </c>
    </row>
    <row r="154" spans="3:17" ht="15.5" x14ac:dyDescent="0.35">
      <c r="C154" t="s">
        <v>308</v>
      </c>
      <c r="J154" s="5">
        <v>-663279967</v>
      </c>
      <c r="K154" s="5">
        <v>-644532081</v>
      </c>
      <c r="L154" s="5">
        <v>-638655947</v>
      </c>
    </row>
    <row r="155" spans="3:17" ht="15.5" x14ac:dyDescent="0.35">
      <c r="C155" t="s">
        <v>855</v>
      </c>
      <c r="L155" s="5">
        <v>1000000</v>
      </c>
    </row>
    <row r="156" spans="3:17" ht="15.5" x14ac:dyDescent="0.35">
      <c r="C156" t="s">
        <v>856</v>
      </c>
      <c r="O156" s="5">
        <v>-14234190062</v>
      </c>
      <c r="P156" s="5">
        <v>-11489607508</v>
      </c>
      <c r="Q156" s="5">
        <v>-8663243224</v>
      </c>
    </row>
    <row r="157" spans="3:17" ht="15.5" x14ac:dyDescent="0.35">
      <c r="C157" t="s">
        <v>173</v>
      </c>
      <c r="D157" s="5">
        <v>-37380980</v>
      </c>
      <c r="E157" s="5">
        <v>287872500</v>
      </c>
      <c r="F157" s="5">
        <v>-1462119812</v>
      </c>
      <c r="G157" s="5">
        <v>672170411</v>
      </c>
      <c r="I157" s="5">
        <v>447927058</v>
      </c>
      <c r="J157" s="5">
        <v>-550652768</v>
      </c>
      <c r="K157" s="5">
        <v>-997605479</v>
      </c>
      <c r="L157" s="5">
        <v>-598714115</v>
      </c>
      <c r="M157" s="5">
        <v>-3217298707</v>
      </c>
      <c r="N157" s="5">
        <v>3073166294</v>
      </c>
      <c r="O157" s="5">
        <v>2069584626</v>
      </c>
      <c r="P157" s="5">
        <v>319206599</v>
      </c>
      <c r="Q157" s="5">
        <v>106058086</v>
      </c>
    </row>
    <row r="158" spans="3:17" ht="15.5" x14ac:dyDescent="0.35">
      <c r="C158" t="s">
        <v>176</v>
      </c>
      <c r="E158" s="5">
        <v>817831209</v>
      </c>
      <c r="I158" s="5">
        <v>369904151</v>
      </c>
      <c r="K158" s="5">
        <v>1918162398</v>
      </c>
      <c r="L158" s="5">
        <v>2516876513</v>
      </c>
      <c r="M158" s="5">
        <v>5734175220</v>
      </c>
      <c r="N158" s="5">
        <v>2661008926</v>
      </c>
      <c r="O158" s="5">
        <v>591424300</v>
      </c>
      <c r="P158" s="5">
        <v>272217701</v>
      </c>
      <c r="Q158" s="5">
        <v>166159615</v>
      </c>
    </row>
    <row r="159" spans="3:17" ht="15.5" x14ac:dyDescent="0.35">
      <c r="C159" t="s">
        <v>174</v>
      </c>
    </row>
    <row r="160" spans="3:17" ht="15.5" x14ac:dyDescent="0.35">
      <c r="C160" t="s">
        <v>177</v>
      </c>
      <c r="D160" s="5">
        <v>-37380980</v>
      </c>
      <c r="E160" s="5">
        <v>1105703709</v>
      </c>
      <c r="F160" s="5">
        <v>-1462119812</v>
      </c>
      <c r="G160" s="5">
        <v>672170411</v>
      </c>
      <c r="I160" s="5">
        <v>817831209</v>
      </c>
      <c r="J160" s="5">
        <v>369904151</v>
      </c>
      <c r="K160" s="5">
        <v>920556919</v>
      </c>
      <c r="L160" s="5">
        <v>1918162398</v>
      </c>
      <c r="M160" s="5">
        <v>2516876513</v>
      </c>
      <c r="N160" s="5">
        <v>5734175220</v>
      </c>
      <c r="O160" s="5">
        <v>2661008926</v>
      </c>
      <c r="P160" s="5">
        <v>591424300</v>
      </c>
      <c r="Q160" s="5">
        <v>272217701</v>
      </c>
    </row>
    <row r="162" spans="2:17" ht="15.5" x14ac:dyDescent="0.35">
      <c r="B162" t="s">
        <v>178</v>
      </c>
      <c r="C162" t="s">
        <v>12</v>
      </c>
      <c r="D162" s="5">
        <v>1200000000</v>
      </c>
      <c r="E162" s="5">
        <v>1200000000</v>
      </c>
      <c r="F162" s="5">
        <v>1200000000</v>
      </c>
      <c r="G162" s="5">
        <v>1200000000</v>
      </c>
      <c r="I162" s="5">
        <v>1200000000</v>
      </c>
      <c r="J162" s="5">
        <v>1200000000</v>
      </c>
      <c r="K162" s="5">
        <v>1200000000</v>
      </c>
      <c r="L162" s="5">
        <v>1200000000</v>
      </c>
      <c r="M162" s="5">
        <v>1200000000</v>
      </c>
      <c r="N162" s="5">
        <v>1200000000</v>
      </c>
      <c r="O162" s="5">
        <v>1200000000</v>
      </c>
      <c r="P162" s="5">
        <v>1200000000</v>
      </c>
      <c r="Q162" s="5">
        <v>0</v>
      </c>
    </row>
    <row r="163" spans="2:17" ht="15.5" x14ac:dyDescent="0.35">
      <c r="C163" t="s">
        <v>179</v>
      </c>
      <c r="D163" s="6">
        <v>-1.59</v>
      </c>
      <c r="E163" s="6">
        <v>-7.72</v>
      </c>
      <c r="F163" s="6">
        <v>-7.43</v>
      </c>
      <c r="G163" s="6">
        <v>-8.67</v>
      </c>
    </row>
    <row r="164" spans="2:17" ht="15.5" x14ac:dyDescent="0.35">
      <c r="C164" t="s">
        <v>180</v>
      </c>
      <c r="D164" s="6">
        <v>-81.760000000000005</v>
      </c>
      <c r="E164" s="6">
        <v>-21.11</v>
      </c>
      <c r="F164" s="6">
        <v>-24.23</v>
      </c>
      <c r="G164" s="6">
        <v>-21.11</v>
      </c>
    </row>
    <row r="165" spans="2:17" ht="15.5" x14ac:dyDescent="0.35">
      <c r="C165" t="s">
        <v>64</v>
      </c>
      <c r="D165" s="6">
        <v>1.08</v>
      </c>
      <c r="E165" s="6">
        <v>1.82</v>
      </c>
      <c r="F165" s="6">
        <v>1.7</v>
      </c>
      <c r="G165" s="6">
        <v>2.67</v>
      </c>
    </row>
    <row r="166" spans="2:17" ht="15.5" x14ac:dyDescent="0.35">
      <c r="C166" t="s">
        <v>181</v>
      </c>
      <c r="D166" s="5">
        <v>11980000000</v>
      </c>
      <c r="E166" s="5">
        <v>1320000000</v>
      </c>
      <c r="F166" s="5">
        <v>3210000000</v>
      </c>
      <c r="G166" s="5">
        <v>2850000000</v>
      </c>
    </row>
    <row r="167" spans="2:17" ht="15.5" x14ac:dyDescent="0.35">
      <c r="C167" t="s">
        <v>182</v>
      </c>
      <c r="D167" s="6">
        <v>-3.4999999999999996E-3</v>
      </c>
      <c r="E167" s="6">
        <v>-1.84E-2</v>
      </c>
      <c r="F167" s="6">
        <v>-1.8000000000000002E-2</v>
      </c>
      <c r="G167" s="6">
        <v>-2.1700000000000001E-2</v>
      </c>
    </row>
    <row r="168" spans="2:17" ht="15.5" x14ac:dyDescent="0.35">
      <c r="C168" t="s">
        <v>183</v>
      </c>
      <c r="D168" s="6">
        <v>-1.4199999999999999E-2</v>
      </c>
      <c r="E168" s="6">
        <v>-6.83E-2</v>
      </c>
      <c r="F168" s="6">
        <v>-6.1500000000000006E-2</v>
      </c>
      <c r="G168" s="6">
        <v>-6.7500000000000004E-2</v>
      </c>
    </row>
    <row r="169" spans="2:17" ht="15.5" x14ac:dyDescent="0.35">
      <c r="C169" t="s">
        <v>184</v>
      </c>
      <c r="D169" s="6">
        <v>2.4E-2</v>
      </c>
      <c r="E169" s="6">
        <v>-3.1899999999999998E-2</v>
      </c>
      <c r="F169" s="6">
        <v>-2.1600000000000001E-2</v>
      </c>
      <c r="G169" s="6">
        <v>-3.2799999999999996E-2</v>
      </c>
    </row>
    <row r="170" spans="2:17" ht="15.5" x14ac:dyDescent="0.35">
      <c r="C170" t="s">
        <v>185</v>
      </c>
      <c r="D170" s="6">
        <v>1.1399999999999999</v>
      </c>
      <c r="E170" s="6">
        <v>-1.96</v>
      </c>
      <c r="F170" s="6">
        <v>-0.26</v>
      </c>
      <c r="G170" s="6">
        <v>-0.79</v>
      </c>
    </row>
    <row r="171" spans="2:17" ht="15.5" x14ac:dyDescent="0.35">
      <c r="C171" t="s">
        <v>186</v>
      </c>
      <c r="D171" s="5">
        <v>134000000000</v>
      </c>
      <c r="E171" s="5">
        <v>136000000000</v>
      </c>
      <c r="F171" s="5">
        <v>145000000000</v>
      </c>
      <c r="G171" s="5">
        <v>154000000000</v>
      </c>
    </row>
    <row r="172" spans="2:17" ht="15.5" x14ac:dyDescent="0.35">
      <c r="C172" t="s">
        <v>187</v>
      </c>
      <c r="D172" s="6">
        <v>1.17</v>
      </c>
      <c r="E172" s="6">
        <v>1.44</v>
      </c>
      <c r="F172" s="6">
        <v>1.49</v>
      </c>
      <c r="G172" s="6">
        <v>1.43</v>
      </c>
    </row>
    <row r="173" spans="2:17" ht="15.5" x14ac:dyDescent="0.35">
      <c r="C173" t="s">
        <v>188</v>
      </c>
      <c r="D173" s="6">
        <v>111.55</v>
      </c>
      <c r="E173" s="6">
        <v>113.13</v>
      </c>
      <c r="F173" s="6">
        <v>120.85</v>
      </c>
      <c r="G173" s="6">
        <v>128.36000000000001</v>
      </c>
    </row>
    <row r="174" spans="2:17" ht="15.5" x14ac:dyDescent="0.35">
      <c r="C174" t="s">
        <v>189</v>
      </c>
      <c r="D174" s="6">
        <v>1.17</v>
      </c>
      <c r="E174" s="6">
        <v>1.44</v>
      </c>
      <c r="F174" s="6">
        <v>1.49</v>
      </c>
      <c r="G174" s="6">
        <v>1.43</v>
      </c>
    </row>
    <row r="175" spans="2:17" ht="15.5" x14ac:dyDescent="0.35">
      <c r="C175" t="s">
        <v>190</v>
      </c>
      <c r="D175" s="6">
        <v>111.55</v>
      </c>
      <c r="E175" s="6">
        <v>113.13</v>
      </c>
      <c r="F175" s="6">
        <v>120.85</v>
      </c>
      <c r="G175" s="6">
        <v>128.36000000000001</v>
      </c>
    </row>
    <row r="176" spans="2:17" ht="15.5" x14ac:dyDescent="0.35">
      <c r="C176" t="s">
        <v>191</v>
      </c>
      <c r="D176" s="5">
        <v>196000000000</v>
      </c>
      <c r="E176" s="5">
        <v>194000000000</v>
      </c>
      <c r="F176" s="5">
        <v>178000000000</v>
      </c>
      <c r="G176" s="5">
        <v>207000000000</v>
      </c>
    </row>
    <row r="177" spans="3:17" ht="15.5" x14ac:dyDescent="0.35">
      <c r="C177" t="s">
        <v>192</v>
      </c>
      <c r="D177" s="5">
        <v>36000000000</v>
      </c>
      <c r="E177" s="5">
        <v>40000000000</v>
      </c>
      <c r="F177" s="5">
        <v>43000000000</v>
      </c>
    </row>
    <row r="178" spans="3:17" ht="15.5" x14ac:dyDescent="0.35">
      <c r="C178" t="s">
        <v>193</v>
      </c>
      <c r="D178" s="5">
        <v>134000000000</v>
      </c>
      <c r="E178" s="5">
        <v>136000000000</v>
      </c>
      <c r="F178" s="5">
        <v>145000000000</v>
      </c>
      <c r="G178" s="5">
        <v>154000000000</v>
      </c>
    </row>
    <row r="179" spans="3:17" ht="15.5" x14ac:dyDescent="0.35">
      <c r="C179" t="s">
        <v>24</v>
      </c>
      <c r="D179" s="5">
        <v>232000000000</v>
      </c>
      <c r="E179" s="5">
        <v>234000000000</v>
      </c>
      <c r="F179" s="5">
        <v>221000000000</v>
      </c>
      <c r="G179" s="5">
        <v>207000000000</v>
      </c>
    </row>
    <row r="180" spans="3:17" ht="15.5" x14ac:dyDescent="0.35">
      <c r="C180" t="s">
        <v>21</v>
      </c>
      <c r="D180" s="5">
        <v>231000000000</v>
      </c>
      <c r="E180" s="5">
        <v>233000000000</v>
      </c>
      <c r="F180" s="5">
        <v>221000000000</v>
      </c>
      <c r="G180" s="5">
        <v>205000000000</v>
      </c>
    </row>
    <row r="181" spans="3:17" ht="15.5" x14ac:dyDescent="0.35">
      <c r="C181" t="s">
        <v>194</v>
      </c>
      <c r="D181" s="5">
        <v>-170000000000</v>
      </c>
      <c r="E181" s="5">
        <v>-147000000000</v>
      </c>
      <c r="F181" s="5">
        <v>-136000000000</v>
      </c>
      <c r="G181" s="5">
        <v>-161000000000</v>
      </c>
    </row>
    <row r="182" spans="3:17" ht="15.5" x14ac:dyDescent="0.35">
      <c r="C182" t="s">
        <v>195</v>
      </c>
      <c r="D182" s="5">
        <v>6000000000</v>
      </c>
      <c r="E182" s="5">
        <v>-8000000000</v>
      </c>
      <c r="F182" s="5">
        <v>12000000000</v>
      </c>
      <c r="G182" s="5">
        <v>21000000000</v>
      </c>
    </row>
    <row r="183" spans="3:17" ht="15.5" x14ac:dyDescent="0.35">
      <c r="C183" t="s">
        <v>196</v>
      </c>
      <c r="D183" s="5">
        <v>-4000000000</v>
      </c>
      <c r="E183" s="5">
        <v>-5000000000</v>
      </c>
      <c r="F183" s="5">
        <v>-28000000000</v>
      </c>
      <c r="G183" s="5">
        <v>-16000000000</v>
      </c>
    </row>
    <row r="184" spans="3:17" ht="15.5" x14ac:dyDescent="0.35">
      <c r="C184" t="s">
        <v>13</v>
      </c>
      <c r="D184" s="5">
        <v>2000000000</v>
      </c>
      <c r="E184" s="5">
        <v>-12000000000</v>
      </c>
      <c r="F184" s="5">
        <v>-17000000000</v>
      </c>
      <c r="G184" s="5">
        <v>6000000000</v>
      </c>
    </row>
    <row r="185" spans="3:17" ht="15.5" x14ac:dyDescent="0.35">
      <c r="C185" t="s">
        <v>16</v>
      </c>
      <c r="D185" s="6">
        <v>1.29</v>
      </c>
      <c r="E185" s="6">
        <v>-10.039999999999999</v>
      </c>
      <c r="F185" s="6">
        <v>-13.76</v>
      </c>
      <c r="G185" s="6">
        <v>4.75</v>
      </c>
    </row>
    <row r="186" spans="3:17" ht="15.5" x14ac:dyDescent="0.35">
      <c r="C186" t="s">
        <v>49</v>
      </c>
      <c r="I186" s="6">
        <v>-32.549999999999997</v>
      </c>
      <c r="J186" s="6">
        <v>-13.5</v>
      </c>
      <c r="K186" s="6">
        <v>-28.33</v>
      </c>
      <c r="L186" s="6">
        <v>8.77</v>
      </c>
      <c r="M186" s="6">
        <v>10.220000000000001</v>
      </c>
      <c r="N186" s="6">
        <v>0.12</v>
      </c>
      <c r="O186" s="6">
        <v>1.72</v>
      </c>
      <c r="P186" s="6">
        <v>11.05</v>
      </c>
      <c r="Q186" s="6">
        <v>38987.089999999997</v>
      </c>
    </row>
    <row r="187" spans="3:17" ht="15.5" x14ac:dyDescent="0.35">
      <c r="C187" t="s">
        <v>63</v>
      </c>
      <c r="I187" s="6">
        <v>-5.53</v>
      </c>
      <c r="J187" s="6">
        <v>-11.11</v>
      </c>
      <c r="K187" s="6">
        <v>-6.53</v>
      </c>
      <c r="L187" s="6">
        <v>23.03</v>
      </c>
      <c r="M187" s="6">
        <v>9.59</v>
      </c>
      <c r="N187" s="6">
        <v>433.33</v>
      </c>
      <c r="O187" s="6">
        <v>40.700000000000003</v>
      </c>
      <c r="P187" s="6">
        <v>8.51</v>
      </c>
      <c r="Q187" s="5">
        <v>0</v>
      </c>
    </row>
    <row r="188" spans="3:17" ht="15.5" x14ac:dyDescent="0.35">
      <c r="C188" t="s">
        <v>66</v>
      </c>
      <c r="I188" s="6">
        <v>0.59</v>
      </c>
      <c r="J188" s="6">
        <v>0.75</v>
      </c>
      <c r="K188" s="6">
        <v>1.07</v>
      </c>
      <c r="L188" s="6">
        <v>0.97</v>
      </c>
      <c r="M188" s="6">
        <v>0.44</v>
      </c>
      <c r="N188" s="6">
        <v>0.28999999999999998</v>
      </c>
      <c r="O188" s="6">
        <v>0.28999999999999998</v>
      </c>
      <c r="P188" s="6">
        <v>0.41</v>
      </c>
      <c r="Q188" s="5">
        <v>0</v>
      </c>
    </row>
    <row r="189" spans="3:17" ht="15.5" x14ac:dyDescent="0.35">
      <c r="C189" t="s">
        <v>197</v>
      </c>
      <c r="I189" s="5">
        <v>13610000000</v>
      </c>
      <c r="J189" s="5">
        <v>-8810000000</v>
      </c>
      <c r="K189" s="5">
        <v>6430000000</v>
      </c>
      <c r="L189" s="5">
        <v>40660000000</v>
      </c>
      <c r="M189" s="5">
        <v>37540000000</v>
      </c>
      <c r="N189" s="5">
        <v>6800000000</v>
      </c>
      <c r="O189" s="5">
        <v>26440000000</v>
      </c>
      <c r="P189" s="5">
        <v>38480000000</v>
      </c>
    </row>
    <row r="190" spans="3:17" ht="15.5" x14ac:dyDescent="0.35">
      <c r="C190" t="s">
        <v>198</v>
      </c>
      <c r="I190" s="6">
        <v>-7.8799999999999995E-2</v>
      </c>
      <c r="J190" s="6">
        <v>-3.3300000000000003E-2</v>
      </c>
      <c r="K190" s="6">
        <v>-7.3099999999999998E-2</v>
      </c>
      <c r="L190" s="6">
        <v>2.3599999999999999E-2</v>
      </c>
      <c r="M190" s="6">
        <v>2.7900000000000001E-2</v>
      </c>
      <c r="N190" s="6">
        <v>4.0000000000000002E-4</v>
      </c>
      <c r="O190" s="6">
        <v>6.3E-3</v>
      </c>
      <c r="P190" s="6">
        <v>4.0399999999999998E-2</v>
      </c>
      <c r="Q190" s="6">
        <v>8.5000000000000006E-3</v>
      </c>
    </row>
    <row r="191" spans="3:17" ht="15.5" x14ac:dyDescent="0.35">
      <c r="C191" t="s">
        <v>199</v>
      </c>
      <c r="I191" s="6">
        <v>-0.26929999999999998</v>
      </c>
      <c r="J191" s="6">
        <v>-8.8000000000000009E-2</v>
      </c>
      <c r="K191" s="6">
        <v>-0.1699</v>
      </c>
      <c r="L191" s="6">
        <v>4.1799999999999997E-2</v>
      </c>
      <c r="M191" s="6">
        <v>5.0700000000000002E-2</v>
      </c>
      <c r="N191" s="6">
        <v>5.9999999999999995E-4</v>
      </c>
      <c r="O191" s="6">
        <v>9.300000000000001E-3</v>
      </c>
      <c r="P191" s="6">
        <v>6.0199999999999997E-2</v>
      </c>
      <c r="Q191" s="6">
        <v>1.9799999999999998E-2</v>
      </c>
    </row>
    <row r="192" spans="3:17" ht="15.5" x14ac:dyDescent="0.35">
      <c r="C192" t="s">
        <v>200</v>
      </c>
      <c r="I192" s="6">
        <v>-8.900000000000001E-2</v>
      </c>
      <c r="J192" s="6">
        <v>-0.16750000000000001</v>
      </c>
      <c r="K192" s="6">
        <v>-8.8599999999999998E-2</v>
      </c>
      <c r="L192" s="6">
        <v>3.2099999999999997E-2</v>
      </c>
      <c r="M192" s="6">
        <v>3.4599999999999999E-2</v>
      </c>
      <c r="N192" s="6">
        <v>2.0499999999999997E-2</v>
      </c>
      <c r="O192" s="6">
        <v>3.1800000000000002E-2</v>
      </c>
      <c r="P192" s="6">
        <v>0.1153</v>
      </c>
      <c r="Q192" s="6">
        <v>8.3000000000000004E-2</v>
      </c>
    </row>
    <row r="193" spans="3:17" ht="15.5" x14ac:dyDescent="0.35">
      <c r="C193" t="s">
        <v>201</v>
      </c>
      <c r="I193" s="6">
        <v>-1.18</v>
      </c>
      <c r="J193" s="6">
        <v>-3.09</v>
      </c>
      <c r="K193" s="6">
        <v>-2.42</v>
      </c>
    </row>
    <row r="194" spans="3:17" ht="15.5" x14ac:dyDescent="0.35">
      <c r="C194" t="s">
        <v>60</v>
      </c>
      <c r="I194" s="6">
        <v>1.49</v>
      </c>
      <c r="J194" s="6">
        <v>0.98</v>
      </c>
      <c r="K194" s="6">
        <v>1.1100000000000001</v>
      </c>
      <c r="L194" s="6">
        <v>0.96</v>
      </c>
      <c r="M194" s="6">
        <v>0.49</v>
      </c>
      <c r="N194" s="6">
        <v>0.28000000000000003</v>
      </c>
      <c r="O194" s="6">
        <v>0.38</v>
      </c>
      <c r="P194" s="6">
        <v>0.51</v>
      </c>
      <c r="Q194" s="5">
        <v>0</v>
      </c>
    </row>
    <row r="195" spans="3:17" ht="15.5" x14ac:dyDescent="0.35">
      <c r="C195" t="s">
        <v>57</v>
      </c>
      <c r="I195" s="6">
        <v>120.85</v>
      </c>
      <c r="J195" s="6">
        <v>153.47999999999999</v>
      </c>
      <c r="K195" s="6">
        <v>166.77</v>
      </c>
      <c r="L195" s="6">
        <v>209.86</v>
      </c>
      <c r="M195" s="6">
        <v>201.75</v>
      </c>
      <c r="N195" s="6">
        <v>187.42</v>
      </c>
      <c r="O195" s="6">
        <v>184.37</v>
      </c>
      <c r="P195" s="6">
        <v>183.56</v>
      </c>
      <c r="Q195" s="6">
        <v>1967549.3</v>
      </c>
    </row>
    <row r="196" spans="3:17" ht="15.5" x14ac:dyDescent="0.35">
      <c r="C196" t="s">
        <v>202</v>
      </c>
      <c r="I196" s="6">
        <v>1.49</v>
      </c>
      <c r="J196" s="6">
        <v>0.98</v>
      </c>
      <c r="K196" s="6">
        <v>1.1100000000000001</v>
      </c>
      <c r="L196" s="6">
        <v>0.96</v>
      </c>
      <c r="M196" s="6">
        <v>0.49</v>
      </c>
      <c r="N196" s="6">
        <v>0.28000000000000003</v>
      </c>
      <c r="O196" s="6">
        <v>0.38</v>
      </c>
      <c r="P196" s="6">
        <v>0.51</v>
      </c>
      <c r="Q196" s="5">
        <v>0</v>
      </c>
    </row>
    <row r="197" spans="3:17" ht="15.5" x14ac:dyDescent="0.35">
      <c r="C197" t="s">
        <v>203</v>
      </c>
      <c r="I197" s="6">
        <v>120.85</v>
      </c>
      <c r="J197" s="6">
        <v>153.47999999999999</v>
      </c>
      <c r="K197" s="6">
        <v>166.77</v>
      </c>
      <c r="L197" s="6">
        <v>209.86</v>
      </c>
      <c r="M197" s="6">
        <v>201.75</v>
      </c>
      <c r="N197" s="6">
        <v>187.42</v>
      </c>
      <c r="O197" s="6">
        <v>184.37</v>
      </c>
      <c r="P197" s="6">
        <v>183.56</v>
      </c>
      <c r="Q197" s="6">
        <v>1967549.3</v>
      </c>
    </row>
    <row r="198" spans="3:17" ht="15.5" x14ac:dyDescent="0.35">
      <c r="C198" t="s">
        <v>204</v>
      </c>
      <c r="I198" s="5">
        <v>178000000000</v>
      </c>
      <c r="J198" s="5">
        <v>206000000000</v>
      </c>
      <c r="K198" s="5">
        <v>114000000000</v>
      </c>
      <c r="L198" s="5">
        <v>105000000000</v>
      </c>
      <c r="M198" s="5">
        <v>17000000000</v>
      </c>
      <c r="N198" s="5">
        <v>0</v>
      </c>
      <c r="O198" s="5">
        <v>10000000000</v>
      </c>
      <c r="P198" s="5">
        <v>19000000000</v>
      </c>
      <c r="Q198" s="5">
        <v>27000000000</v>
      </c>
    </row>
    <row r="199" spans="3:17" ht="15.5" x14ac:dyDescent="0.35">
      <c r="C199" t="s">
        <v>205</v>
      </c>
      <c r="I199" s="5">
        <v>43000000000</v>
      </c>
      <c r="K199" s="5">
        <v>62000000000</v>
      </c>
      <c r="M199" s="5">
        <v>44000000000</v>
      </c>
      <c r="N199" s="5">
        <v>47000000000</v>
      </c>
      <c r="O199" s="5">
        <v>0</v>
      </c>
      <c r="Q199" s="5">
        <v>24000000000</v>
      </c>
    </row>
    <row r="200" spans="3:17" ht="15.5" x14ac:dyDescent="0.35">
      <c r="C200" t="s">
        <v>26</v>
      </c>
      <c r="I200" s="5">
        <v>221000000000</v>
      </c>
      <c r="J200" s="5">
        <v>206000000000</v>
      </c>
      <c r="K200" s="5">
        <v>176000000000</v>
      </c>
      <c r="L200" s="5">
        <v>105000000000</v>
      </c>
      <c r="M200" s="5">
        <v>62000000000</v>
      </c>
      <c r="N200" s="5">
        <v>47000000000</v>
      </c>
      <c r="O200" s="5">
        <v>10000000000</v>
      </c>
      <c r="P200" s="5">
        <v>19000000000</v>
      </c>
      <c r="Q200" s="5">
        <v>51000000000</v>
      </c>
    </row>
    <row r="201" spans="3:17" ht="15.5" x14ac:dyDescent="0.35">
      <c r="C201" t="s">
        <v>23</v>
      </c>
      <c r="I201" s="5">
        <v>221000000000</v>
      </c>
      <c r="J201" s="5">
        <v>206000000000</v>
      </c>
      <c r="K201" s="5">
        <v>175000000000</v>
      </c>
      <c r="L201" s="5">
        <v>103000000000</v>
      </c>
      <c r="M201" s="5">
        <v>59000000000</v>
      </c>
      <c r="N201" s="5">
        <v>41000000000</v>
      </c>
      <c r="O201" s="5">
        <v>8000000000</v>
      </c>
      <c r="P201" s="5">
        <v>19000000000</v>
      </c>
      <c r="Q201" s="5">
        <v>50000000000</v>
      </c>
    </row>
    <row r="202" spans="3:17" ht="15.5" x14ac:dyDescent="0.35">
      <c r="C202" t="s">
        <v>206</v>
      </c>
      <c r="I202" s="5">
        <v>-136000000000</v>
      </c>
      <c r="J202" s="5">
        <v>-126000000000</v>
      </c>
      <c r="K202" s="5">
        <v>-51000000000</v>
      </c>
      <c r="L202" s="5">
        <v>-41000000000</v>
      </c>
      <c r="M202" s="5">
        <v>20000000000</v>
      </c>
      <c r="N202" s="5">
        <v>42000000000</v>
      </c>
      <c r="O202" s="5">
        <v>32000000000</v>
      </c>
      <c r="P202" s="5">
        <v>47000000000</v>
      </c>
      <c r="Q202" s="5">
        <v>-39000000000</v>
      </c>
    </row>
    <row r="203" spans="3:17" ht="15.5" x14ac:dyDescent="0.35">
      <c r="C203" t="s">
        <v>207</v>
      </c>
      <c r="I203" s="5">
        <v>35000000000</v>
      </c>
      <c r="J203" s="5">
        <v>-250000000000</v>
      </c>
      <c r="K203" s="5">
        <v>-36000000000</v>
      </c>
      <c r="L203" s="5">
        <v>-2000000000</v>
      </c>
      <c r="M203" s="5">
        <v>26000000000</v>
      </c>
      <c r="N203" s="5">
        <v>21000000000</v>
      </c>
      <c r="O203" s="5">
        <v>44000000000</v>
      </c>
      <c r="P203" s="5">
        <v>6000000000</v>
      </c>
      <c r="Q203" s="5">
        <v>17000000000</v>
      </c>
    </row>
    <row r="204" spans="3:17" ht="15.5" x14ac:dyDescent="0.35">
      <c r="C204" t="s">
        <v>208</v>
      </c>
      <c r="I204" s="5">
        <v>-56000000000</v>
      </c>
      <c r="J204" s="5">
        <v>-24000000000</v>
      </c>
      <c r="K204" s="5">
        <v>-50000000000</v>
      </c>
      <c r="L204" s="5">
        <v>-13000000000</v>
      </c>
      <c r="M204" s="5">
        <v>-42000000000</v>
      </c>
      <c r="N204" s="5">
        <v>-50000000000</v>
      </c>
      <c r="O204" s="5">
        <v>-42000000000</v>
      </c>
      <c r="P204" s="5">
        <v>-23000000000</v>
      </c>
      <c r="Q204" s="5">
        <v>-13000000000</v>
      </c>
    </row>
    <row r="205" spans="3:17" ht="15.5" x14ac:dyDescent="0.35">
      <c r="C205" t="s">
        <v>15</v>
      </c>
      <c r="I205" s="5">
        <v>-21000000000</v>
      </c>
      <c r="J205" s="5">
        <v>-274000000000</v>
      </c>
      <c r="K205" s="5">
        <v>-85000000000</v>
      </c>
      <c r="L205" s="5">
        <v>-15000000000</v>
      </c>
      <c r="M205" s="5">
        <v>-16000000000</v>
      </c>
      <c r="N205" s="5">
        <v>-29000000000</v>
      </c>
      <c r="O205" s="5">
        <v>2000000000</v>
      </c>
      <c r="P205" s="5">
        <v>-17000000000</v>
      </c>
      <c r="Q205" s="5">
        <v>4000000000</v>
      </c>
    </row>
    <row r="206" spans="3:17" ht="15.5" x14ac:dyDescent="0.35">
      <c r="C206" t="s">
        <v>17</v>
      </c>
      <c r="I206" s="6">
        <v>-17.46</v>
      </c>
      <c r="J206" s="6">
        <v>-227.93</v>
      </c>
      <c r="K206" s="6">
        <v>-71.010000000000005</v>
      </c>
      <c r="L206" s="6">
        <v>-12.5</v>
      </c>
      <c r="M206" s="6">
        <v>-13.09</v>
      </c>
      <c r="N206" s="6">
        <v>-24.46</v>
      </c>
      <c r="O206" s="6">
        <v>1.78</v>
      </c>
      <c r="P206" s="6">
        <v>-13.84</v>
      </c>
      <c r="Q206" s="6">
        <v>75738.87</v>
      </c>
    </row>
  </sheetData>
  <pageMargins left="0.7" right="0.7" top="0.75" bottom="0.75" header="0.3" footer="0.3"/>
  <ignoredErrors>
    <ignoredError sqref="A1:Q207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20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857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858</v>
      </c>
      <c r="D2" s="2" vm="178">
        <f ca="1">IFERROR(_xlfn.STOCKHISTORY("XIDX:" &amp; $C$1, D3, , 0, 0, 1), "Libur")</f>
        <v>258</v>
      </c>
      <c r="E2" s="2" vm="217">
        <f ca="1">IFERROR(_xlfn.STOCKHISTORY("XIDX:" &amp; $C$1, E3, , 0, 0, 1), "Libur")</f>
        <v>276</v>
      </c>
      <c r="H2" s="2" vm="217">
        <f ca="1">IFERROR(INDEX(D2:G2,COUNT(D2:G2)),"")</f>
        <v>276</v>
      </c>
      <c r="I2" s="2" vm="218">
        <f t="shared" ref="I2:Q2" ca="1" si="0">IFERROR(_xlfn.STOCKHISTORY("XIDX:" &amp; $C$1, I1, , 0, 0, 1), "Libur")</f>
        <v>262</v>
      </c>
      <c r="J2" s="2" vm="219">
        <f t="shared" ca="1" si="0"/>
        <v>242</v>
      </c>
      <c r="K2" s="2" vm="220">
        <f t="shared" ca="1" si="0"/>
        <v>100</v>
      </c>
      <c r="L2" s="2" vm="221">
        <f t="shared" ca="1" si="0"/>
        <v>69</v>
      </c>
      <c r="M2" s="2" vm="222">
        <f t="shared" ca="1" si="0"/>
        <v>104</v>
      </c>
      <c r="N2" s="2" vm="21">
        <f t="shared" ca="1" si="0"/>
        <v>50</v>
      </c>
      <c r="O2" s="2" vm="161">
        <f t="shared" ca="1" si="0"/>
        <v>87</v>
      </c>
      <c r="P2" s="2" vm="223">
        <f t="shared" ca="1" si="0"/>
        <v>140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10669870304</v>
      </c>
      <c r="E4" s="2">
        <f>IFERROR(INDEX(E51:E500,MATCH($C$4,$C$51:$C$500,0)),"")</f>
        <v>7211461988</v>
      </c>
      <c r="H4" s="2">
        <f>IFERROR(SUM(D4:G4)*(4/MAX(1,COUNT(D4:G4))),"")</f>
        <v>35762664584</v>
      </c>
      <c r="I4" s="2">
        <f t="shared" ref="I4:Q4" si="1">IFERROR(INDEX(I51:I500,MATCH($C$4,$C$51:$C$500,0)),"")</f>
        <v>27031414278</v>
      </c>
      <c r="J4" s="2">
        <f t="shared" si="1"/>
        <v>26873840341</v>
      </c>
      <c r="K4" s="2">
        <f t="shared" si="1"/>
        <v>27991125805</v>
      </c>
      <c r="L4" s="2">
        <f t="shared" si="1"/>
        <v>32164228563</v>
      </c>
      <c r="M4" s="2">
        <f t="shared" si="1"/>
        <v>21472858707</v>
      </c>
      <c r="N4" s="2">
        <f t="shared" si="1"/>
        <v>24103377833</v>
      </c>
      <c r="O4" s="2">
        <f t="shared" si="1"/>
        <v>35398758593</v>
      </c>
      <c r="P4" s="2">
        <f t="shared" si="1"/>
        <v>49045754191</v>
      </c>
      <c r="Q4" s="2">
        <f t="shared" si="1"/>
        <v>53789560218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1674765526</v>
      </c>
      <c r="E5" s="2">
        <f>IFERROR(INDEX(E51:E500,MATCH($C$5,$C$51:$C$500,0)),"")</f>
        <v>-947579716</v>
      </c>
      <c r="H5" s="2">
        <f>IFERROR(SUM(D5:G5)*(4/MAX(1,COUNT(D5:G5))),"")</f>
        <v>1454371620</v>
      </c>
      <c r="I5" s="2">
        <f t="shared" ref="I5:Q5" si="2">IFERROR(INDEX(I51:I500,MATCH($C$5,$C$51:$C$500,0)),"")</f>
        <v>-3336361403</v>
      </c>
      <c r="J5" s="2">
        <f t="shared" si="2"/>
        <v>-8296207927</v>
      </c>
      <c r="K5" s="2">
        <f t="shared" si="2"/>
        <v>-3860962511</v>
      </c>
      <c r="L5" s="2">
        <f t="shared" si="2"/>
        <v>-7949920512</v>
      </c>
      <c r="M5" s="2">
        <f t="shared" si="2"/>
        <v>-16820796859</v>
      </c>
      <c r="N5" s="2">
        <f t="shared" si="2"/>
        <v>-18980122562</v>
      </c>
      <c r="O5" s="2">
        <f t="shared" si="2"/>
        <v>-15794233000</v>
      </c>
      <c r="P5" s="2">
        <f t="shared" si="2"/>
        <v>-3080038005</v>
      </c>
      <c r="Q5" s="2">
        <f t="shared" si="2"/>
        <v>4807185823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46363151004</v>
      </c>
      <c r="E6" s="2">
        <f>IFERROR(INDEX(E51:E500,MATCH($C$6,$C$51:$C$500,0)),"")</f>
        <v>44688385478</v>
      </c>
      <c r="H6" s="2">
        <f>IFERROR(INDEX(D6:G6,COUNT(D6:G6)),"")</f>
        <v>44688385478</v>
      </c>
      <c r="I6" s="2">
        <f t="shared" ref="I6:Q6" si="3">IFERROR(INDEX(I51:I500,MATCH($C$6,$C$51:$C$500,0)),"")</f>
        <v>45635965194</v>
      </c>
      <c r="J6" s="2">
        <f t="shared" si="3"/>
        <v>48958474670</v>
      </c>
      <c r="K6" s="2">
        <f t="shared" si="3"/>
        <v>57254384257</v>
      </c>
      <c r="L6" s="2">
        <f t="shared" si="3"/>
        <v>61114894418</v>
      </c>
      <c r="M6" s="2">
        <f t="shared" si="3"/>
        <v>69139614603</v>
      </c>
      <c r="N6" s="2">
        <f t="shared" si="3"/>
        <v>86180186053</v>
      </c>
      <c r="O6" s="2">
        <f t="shared" si="3"/>
        <v>99437060314</v>
      </c>
      <c r="P6" s="2">
        <f t="shared" si="3"/>
        <v>112625399711</v>
      </c>
      <c r="Q6" s="2">
        <f t="shared" si="3"/>
        <v>60615955049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1.38</v>
      </c>
      <c r="E7" s="3">
        <f>IFERROR(INDEX(E51:E500,MATCH($C$7,$C$51:$C$500,0))/1000000000,"")</f>
        <v>1.38</v>
      </c>
      <c r="H7" s="3">
        <f>IFERROR(INDEX(D7:G7,COUNT(D7:G7)),"")</f>
        <v>1.38</v>
      </c>
      <c r="I7" s="3">
        <f t="shared" ref="I7:Q7" si="4">IFERROR(INDEX(I51:I500,MATCH($C$7,$C$51:$C$500,0))/1000000000,"")</f>
        <v>1.38</v>
      </c>
      <c r="J7" s="3">
        <f t="shared" si="4"/>
        <v>1.38</v>
      </c>
      <c r="K7" s="3">
        <f t="shared" si="4"/>
        <v>1.38</v>
      </c>
      <c r="L7" s="3">
        <f t="shared" si="4"/>
        <v>1.38</v>
      </c>
      <c r="M7" s="3">
        <f t="shared" si="4"/>
        <v>1.38</v>
      </c>
      <c r="N7" s="3">
        <f t="shared" si="4"/>
        <v>1.38</v>
      </c>
      <c r="O7" s="3">
        <f t="shared" si="4"/>
        <v>1.25</v>
      </c>
      <c r="P7" s="3">
        <f t="shared" si="4"/>
        <v>1.25</v>
      </c>
      <c r="Q7" s="3">
        <f t="shared" si="4"/>
        <v>0.75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</v>
      </c>
      <c r="E8" s="2">
        <f>IFERROR(INDEX(E51:E500,MATCH("Free cash flow (Quarter)",$C$51:$C$500,0)),"")</f>
        <v>2000000000</v>
      </c>
      <c r="H8" s="2">
        <f>IFERROR(INDEX(D8:G8,COUNT(D8:G8)),"")</f>
        <v>2000000000</v>
      </c>
      <c r="I8" s="2">
        <f t="shared" ref="I8:Q8" si="5">IFERROR(INDEX(I51:I500,MATCH($C$8,$C$51:$C$500,0)),"")</f>
        <v>4000000000</v>
      </c>
      <c r="J8" s="2">
        <f t="shared" si="5"/>
        <v>3000000000</v>
      </c>
      <c r="K8" s="2">
        <f t="shared" si="5"/>
        <v>14000000000</v>
      </c>
      <c r="L8" s="2">
        <f t="shared" si="5"/>
        <v>10000000000</v>
      </c>
      <c r="M8" s="2">
        <f t="shared" si="5"/>
        <v>-3000000000</v>
      </c>
      <c r="N8" s="2">
        <f t="shared" si="5"/>
        <v>-15000000000</v>
      </c>
      <c r="O8" s="2">
        <f t="shared" si="5"/>
        <v>-18000000000</v>
      </c>
      <c r="P8" s="2">
        <f t="shared" si="5"/>
        <v>-24000000000</v>
      </c>
      <c r="Q8" s="2">
        <f t="shared" si="5"/>
        <v>-20000000000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1.28</v>
      </c>
      <c r="E9" s="3">
        <f>IFERROR(INDEX(E51:E500,MATCH("Free cash flow per share (Quarter)",$C$51:$C$500,0)),"")</f>
        <v>1.35</v>
      </c>
      <c r="H9" s="3">
        <f>IFERROR(INDEX(D9:G9,COUNT(D9:G9)),"")</f>
        <v>1.35</v>
      </c>
      <c r="I9" s="3">
        <f t="shared" ref="I9:Q9" si="6">IFERROR(INDEX(I51:I500,MATCH($C$9,$C$51:$C$500,0)),"")</f>
        <v>2.77</v>
      </c>
      <c r="J9" s="3">
        <f t="shared" si="6"/>
        <v>2.23</v>
      </c>
      <c r="K9" s="3">
        <f t="shared" si="6"/>
        <v>10.49</v>
      </c>
      <c r="L9" s="3">
        <f t="shared" si="6"/>
        <v>7.08</v>
      </c>
      <c r="M9" s="3">
        <f t="shared" si="6"/>
        <v>-2.35</v>
      </c>
      <c r="N9" s="3">
        <f t="shared" si="6"/>
        <v>-11.07</v>
      </c>
      <c r="O9" s="3">
        <f t="shared" si="6"/>
        <v>-14.6</v>
      </c>
      <c r="P9" s="3">
        <f t="shared" si="6"/>
        <v>-19.37</v>
      </c>
      <c r="Q9" s="3">
        <f t="shared" si="6"/>
        <v>-26.38</v>
      </c>
    </row>
    <row r="10" spans="1:17" ht="15.5" x14ac:dyDescent="0.35">
      <c r="C10" t="s">
        <v>18</v>
      </c>
      <c r="D10" s="3">
        <f ca="1">IFERROR(IF(D9=0,"",D2/D9),"")</f>
        <v>201.5625</v>
      </c>
      <c r="E10" s="3">
        <f ca="1">IFERROR(IF(E9=0,"",E2/E9),"")</f>
        <v>204.44444444444443</v>
      </c>
      <c r="I10" s="3">
        <f t="shared" ref="I10:Q10" ca="1" si="7">IFERROR(IF(I9=0,"",I2/I9),"")</f>
        <v>94.584837545126348</v>
      </c>
      <c r="J10" s="3">
        <f t="shared" ca="1" si="7"/>
        <v>108.5201793721973</v>
      </c>
      <c r="K10" s="3">
        <f t="shared" ca="1" si="7"/>
        <v>9.532888465204957</v>
      </c>
      <c r="L10" s="3">
        <f t="shared" ca="1" si="7"/>
        <v>9.7457627118644066</v>
      </c>
      <c r="M10" s="3">
        <f t="shared" ca="1" si="7"/>
        <v>-44.255319148936167</v>
      </c>
      <c r="N10" s="3">
        <f t="shared" ca="1" si="7"/>
        <v>-4.5167118337850045</v>
      </c>
      <c r="O10" s="3">
        <f t="shared" ca="1" si="7"/>
        <v>-5.9589041095890414</v>
      </c>
      <c r="P10" s="3">
        <f t="shared" ca="1" si="7"/>
        <v>-7.2276716572018582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3443323539</v>
      </c>
      <c r="E11" s="2">
        <f>IFERROR(INDEX(E51:E500,MATCH($C$11,$C$51:$C$500,0)),"")</f>
        <v>3892867702</v>
      </c>
      <c r="H11" s="2">
        <f>IFERROR(INDEX(D11:G11,COUNT(D11:G11)),"")</f>
        <v>3892867702</v>
      </c>
      <c r="I11" s="2">
        <f t="shared" ref="I11:Q11" si="8">IFERROR(INDEX(I51:I500,MATCH($C$11,$C$51:$C$500,0)),"")</f>
        <v>4891916030</v>
      </c>
      <c r="J11" s="2">
        <f t="shared" si="8"/>
        <v>4564811725</v>
      </c>
      <c r="K11" s="2">
        <f t="shared" si="8"/>
        <v>5975321820</v>
      </c>
      <c r="L11" s="2">
        <f t="shared" si="8"/>
        <v>3877919052</v>
      </c>
      <c r="M11" s="2">
        <f t="shared" si="8"/>
        <v>2024149913</v>
      </c>
      <c r="N11" s="2">
        <f t="shared" si="8"/>
        <v>3129977360</v>
      </c>
      <c r="O11" s="2">
        <f t="shared" si="8"/>
        <v>3539333180</v>
      </c>
      <c r="P11" s="2">
        <f t="shared" si="8"/>
        <v>38071241042</v>
      </c>
      <c r="Q11" s="2">
        <f t="shared" si="8"/>
        <v>3726432882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16000000000</v>
      </c>
      <c r="E12" s="2">
        <f>IFERROR(INDEX(E51:E500,MATCH("Net Debt (Quarter)",$C$51:$C$500,0)),"")</f>
        <v>16000000000</v>
      </c>
      <c r="H12" s="2">
        <f>IFERROR(INDEX(D12:G12,COUNT(D12:G12)),"")</f>
        <v>16000000000</v>
      </c>
      <c r="I12" s="2">
        <f t="shared" ref="I12:Q12" si="9">IFERROR(INDEX(I51:I500,MATCH($C$12,$C$51:$C$500,0)),"")</f>
        <v>16000000000</v>
      </c>
      <c r="J12" s="2">
        <f t="shared" si="9"/>
        <v>1000000000</v>
      </c>
      <c r="K12" s="2">
        <f t="shared" si="9"/>
        <v>-1000000000</v>
      </c>
      <c r="L12" s="2">
        <f t="shared" si="9"/>
        <v>1000000000</v>
      </c>
      <c r="M12" s="2">
        <f t="shared" si="9"/>
        <v>3000000000</v>
      </c>
      <c r="N12" s="2">
        <f t="shared" si="9"/>
        <v>2000000000</v>
      </c>
      <c r="O12" s="2">
        <f t="shared" si="9"/>
        <v>78000000000</v>
      </c>
      <c r="P12" s="2">
        <f t="shared" si="9"/>
        <v>24000000000</v>
      </c>
      <c r="Q12" s="2">
        <f t="shared" si="9"/>
        <v>47000000000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20000000000</v>
      </c>
      <c r="E13" s="2">
        <f>IFERROR(INDEX(E51:E500,MATCH("Total Debt (Quarter)",$C$51:$C$500,0)),"")</f>
        <v>20000000000</v>
      </c>
      <c r="H13" s="2">
        <f>IFERROR(INDEX(D13:G13,COUNT(D13:G13)),"")</f>
        <v>20000000000</v>
      </c>
      <c r="I13" s="2">
        <f t="shared" ref="I13:Q13" si="10">IFERROR(INDEX(I51:I500,MATCH($C$13,$C$51:$C$500,0)),"")</f>
        <v>20000000000</v>
      </c>
      <c r="J13" s="2">
        <f t="shared" si="10"/>
        <v>5000000000</v>
      </c>
      <c r="K13" s="2">
        <f t="shared" si="10"/>
        <v>5000000000</v>
      </c>
      <c r="L13" s="2">
        <f t="shared" si="10"/>
        <v>5000000000</v>
      </c>
      <c r="M13" s="2">
        <f t="shared" si="10"/>
        <v>5000000000</v>
      </c>
      <c r="N13" s="2">
        <f t="shared" si="10"/>
        <v>6000000000</v>
      </c>
      <c r="O13" s="2">
        <f t="shared" si="10"/>
        <v>82000000000</v>
      </c>
      <c r="P13" s="2">
        <f t="shared" si="10"/>
        <v>62000000000</v>
      </c>
      <c r="Q13" s="2">
        <f t="shared" si="10"/>
        <v>51000000000</v>
      </c>
    </row>
    <row r="14" spans="1:17" ht="15.5" x14ac:dyDescent="0.35">
      <c r="C14" t="s">
        <v>27</v>
      </c>
      <c r="D14" s="2">
        <f>IFERROR(INDEX(D51:D500,MATCH($C$14,$C$51:$C$500,0)),"")</f>
        <v>-601806793</v>
      </c>
      <c r="E14" s="2">
        <f>IFERROR(INDEX(E51:E500,MATCH($C$14,$C$51:$C$500,0)),"")</f>
        <v>-577127774</v>
      </c>
      <c r="H14" s="2">
        <f>IFERROR(SUM(D14:G14)*(4/MAX(1,COUNT(D14:G14))),"")</f>
        <v>-2357869134</v>
      </c>
      <c r="I14" s="2">
        <f t="shared" ref="I14:Q14" si="11">IFERROR(INDEX(I51:I500,MATCH($C$14,$C$51:$C$500,0)),"")</f>
        <v>-2231294501</v>
      </c>
      <c r="J14" s="2">
        <f t="shared" si="11"/>
        <v>-2021680177</v>
      </c>
      <c r="K14" s="2">
        <f t="shared" si="11"/>
        <v>-2266810656</v>
      </c>
      <c r="L14" s="2">
        <f t="shared" si="11"/>
        <v>-1949904681</v>
      </c>
      <c r="M14" s="2">
        <f t="shared" si="11"/>
        <v>-1626825065</v>
      </c>
      <c r="N14" s="2">
        <f t="shared" si="11"/>
        <v>-4809791914</v>
      </c>
      <c r="O14" s="2">
        <f t="shared" si="11"/>
        <v>-13663350284</v>
      </c>
      <c r="P14" s="2">
        <f t="shared" si="11"/>
        <v>-6642449683</v>
      </c>
      <c r="Q14" s="2">
        <f t="shared" si="11"/>
        <v>-6963042530</v>
      </c>
    </row>
    <row r="15" spans="1:17" ht="15.5" x14ac:dyDescent="0.35">
      <c r="C15" t="s">
        <v>28</v>
      </c>
      <c r="D15" s="2">
        <f>IFERROR(INDEX(D51:D500,MATCH($C$15,$C$51:$C$500,0)),"")</f>
        <v>132000</v>
      </c>
      <c r="E15" s="2">
        <f>IFERROR(INDEX(E51:E500,MATCH($C$15,$C$51:$C$500,0)),"")</f>
        <v>72600</v>
      </c>
      <c r="H15" s="2">
        <f>IFERROR(SUM(D15:G15)*(4/MAX(1,COUNT(D15:G15))),"")</f>
        <v>409200</v>
      </c>
      <c r="I15" s="2">
        <f t="shared" ref="I15:Q15" si="12">IFERROR(INDEX(I51:I500,MATCH($C$15,$C$51:$C$500,0)),"")</f>
        <v>-2357578053</v>
      </c>
      <c r="J15" s="2">
        <f t="shared" si="12"/>
        <v>-1673205015</v>
      </c>
      <c r="K15" s="2">
        <f t="shared" si="12"/>
        <v>-77138387</v>
      </c>
      <c r="L15" s="2">
        <f t="shared" si="12"/>
        <v>-115722833</v>
      </c>
      <c r="M15" s="2">
        <f t="shared" si="12"/>
        <v>1037044067</v>
      </c>
      <c r="N15" s="2">
        <f t="shared" si="12"/>
        <v>-764267031</v>
      </c>
      <c r="O15" s="2">
        <f t="shared" si="12"/>
        <v>2114297052</v>
      </c>
      <c r="P15" s="2">
        <f t="shared" si="12"/>
        <v>1970441539</v>
      </c>
      <c r="Q15" s="2">
        <f t="shared" si="12"/>
        <v>1401887882</v>
      </c>
    </row>
    <row r="16" spans="1:17" ht="15.5" x14ac:dyDescent="0.35">
      <c r="C16" t="s">
        <v>29</v>
      </c>
      <c r="D16" s="2">
        <f>IFERROR(INDEX(D51:D500,MATCH($C$16,$C$51:$C$500,0)),"")</f>
        <v>1693936475</v>
      </c>
      <c r="E16" s="2">
        <f>IFERROR(INDEX(E51:E500,MATCH($C$16,$C$51:$C$500,0)),"")</f>
        <v>-928548366</v>
      </c>
      <c r="H16" s="2">
        <f>IFERROR(SUM(D16:G16)*(4/MAX(1,COUNT(D16:G16))),"")</f>
        <v>1530776218</v>
      </c>
      <c r="I16" s="2">
        <f t="shared" ref="I16:Q16" si="13">IFERROR(INDEX(I51:I500,MATCH($C$16,$C$51:$C$500,0)),"")</f>
        <v>-921303647</v>
      </c>
      <c r="J16" s="2">
        <f t="shared" si="13"/>
        <v>-6612099553</v>
      </c>
      <c r="K16" s="2">
        <f t="shared" si="13"/>
        <v>-3794404270</v>
      </c>
      <c r="L16" s="2">
        <f t="shared" si="13"/>
        <v>-8075071189</v>
      </c>
      <c r="M16" s="2">
        <f t="shared" si="13"/>
        <v>-18044948925</v>
      </c>
      <c r="N16" s="2">
        <f t="shared" si="13"/>
        <v>-18338594245</v>
      </c>
      <c r="O16" s="2">
        <f t="shared" si="13"/>
        <v>-18844842912</v>
      </c>
      <c r="P16" s="2">
        <f t="shared" si="13"/>
        <v>-5535929378</v>
      </c>
      <c r="Q16" s="2">
        <f t="shared" si="13"/>
        <v>3297148119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356040000000</v>
      </c>
      <c r="E20" s="2">
        <f ca="1">IFERROR(E21*E2,"")</f>
        <v>380880000000</v>
      </c>
      <c r="H20" s="2">
        <f t="shared" ref="H20:Q20" ca="1" si="14">IFERROR(H21*H2,"")</f>
        <v>380880000000</v>
      </c>
      <c r="I20" s="2">
        <f t="shared" ca="1" si="14"/>
        <v>361560000000</v>
      </c>
      <c r="J20" s="2">
        <f t="shared" ca="1" si="14"/>
        <v>333960000000</v>
      </c>
      <c r="K20" s="2">
        <f t="shared" ca="1" si="14"/>
        <v>138000000000</v>
      </c>
      <c r="L20" s="2">
        <f t="shared" ca="1" si="14"/>
        <v>95220000000</v>
      </c>
      <c r="M20" s="2">
        <f t="shared" ca="1" si="14"/>
        <v>143520000000</v>
      </c>
      <c r="N20" s="2">
        <f t="shared" ca="1" si="14"/>
        <v>69000000000</v>
      </c>
      <c r="O20" s="2">
        <f t="shared" ca="1" si="14"/>
        <v>108750000000</v>
      </c>
      <c r="P20" s="2">
        <f t="shared" ca="1" si="14"/>
        <v>175000000000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1380000000</v>
      </c>
      <c r="E21" s="2">
        <f>IFERROR(INDEX(E51:E500,MATCH($C$7,$C$51:$C$500,0)),"")</f>
        <v>1380000000</v>
      </c>
      <c r="H21" s="2">
        <f>IFERROR(INDEX(D21:G21,COUNT(D21:G21)),"")</f>
        <v>1380000000</v>
      </c>
      <c r="I21" s="2">
        <f t="shared" ref="I21:Q21" si="15">IFERROR(INDEX(I51:I500,MATCH($C$7,$C$51:$C$500,0)),"")</f>
        <v>1380000000</v>
      </c>
      <c r="J21" s="2">
        <f t="shared" si="15"/>
        <v>1380000000</v>
      </c>
      <c r="K21" s="2">
        <f t="shared" si="15"/>
        <v>1380000000</v>
      </c>
      <c r="L21" s="2">
        <f t="shared" si="15"/>
        <v>1380000000</v>
      </c>
      <c r="M21" s="2">
        <f t="shared" si="15"/>
        <v>1380000000</v>
      </c>
      <c r="N21" s="2">
        <f t="shared" si="15"/>
        <v>1380000000</v>
      </c>
      <c r="O21" s="2">
        <f t="shared" si="15"/>
        <v>1250000000</v>
      </c>
      <c r="P21" s="2">
        <f t="shared" si="15"/>
        <v>1250000000</v>
      </c>
      <c r="Q21" s="2">
        <f t="shared" si="15"/>
        <v>750000000</v>
      </c>
    </row>
    <row r="23" spans="1:17" ht="15.5" x14ac:dyDescent="0.35">
      <c r="B23" t="s">
        <v>45</v>
      </c>
      <c r="C23" t="s">
        <v>46</v>
      </c>
      <c r="D23" s="3">
        <f>IFERROR(D5/D6*100,"")</f>
        <v>3.6122771850763744</v>
      </c>
      <c r="E23" s="3">
        <f>IFERROR(E5/E6*100,"")</f>
        <v>-2.1204160899177964</v>
      </c>
      <c r="H23" s="3">
        <f t="shared" ref="H23:Q23" si="16">IFERROR(H5/H6*100,"")</f>
        <v>3.254473403869075</v>
      </c>
      <c r="I23" s="3">
        <f t="shared" si="16"/>
        <v>-7.310815907622457</v>
      </c>
      <c r="J23" s="3">
        <f t="shared" si="16"/>
        <v>-16.945397059283014</v>
      </c>
      <c r="K23" s="3">
        <f t="shared" si="16"/>
        <v>-6.7435228954155662</v>
      </c>
      <c r="L23" s="3">
        <f t="shared" si="16"/>
        <v>-13.008155520364495</v>
      </c>
      <c r="M23" s="3">
        <f t="shared" si="16"/>
        <v>-24.328739689373592</v>
      </c>
      <c r="N23" s="3">
        <f t="shared" si="16"/>
        <v>-22.023766054911281</v>
      </c>
      <c r="O23" s="3">
        <f t="shared" si="16"/>
        <v>-15.883648360204278</v>
      </c>
      <c r="P23" s="3">
        <f t="shared" si="16"/>
        <v>-2.7347632176253898</v>
      </c>
      <c r="Q23" s="3">
        <f t="shared" si="16"/>
        <v>7.9305618778323703</v>
      </c>
    </row>
    <row r="24" spans="1:17" ht="15.5" x14ac:dyDescent="0.35">
      <c r="C24" t="s">
        <v>47</v>
      </c>
      <c r="D24" s="4" t="str">
        <f>IFERROR(_xlfn.RRI(5,I23,D23),"")</f>
        <v/>
      </c>
      <c r="E24" s="4">
        <f>IFERROR(_xlfn.RRI(5,J23,E23),"")</f>
        <v>-0.3401064730335186</v>
      </c>
      <c r="H24" s="4" t="str">
        <f t="shared" ref="H24:Q24" si="17">IFERROR(_xlfn.RRI(5,M23,H23),"")</f>
        <v/>
      </c>
      <c r="I24" s="4">
        <f t="shared" si="17"/>
        <v>-0.19792523521785854</v>
      </c>
      <c r="J24" s="4">
        <f t="shared" si="17"/>
        <v>1.3025312279747014E-2</v>
      </c>
      <c r="K24" s="4">
        <f t="shared" si="17"/>
        <v>0.19782513290886405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-2.31</v>
      </c>
      <c r="J25" s="3">
        <f t="shared" si="18"/>
        <v>-5.96</v>
      </c>
      <c r="K25" s="3">
        <f t="shared" si="18"/>
        <v>-2.83</v>
      </c>
      <c r="L25" s="3">
        <f t="shared" si="18"/>
        <v>-5.9</v>
      </c>
      <c r="M25" s="3">
        <f t="shared" si="18"/>
        <v>-12.21</v>
      </c>
      <c r="N25" s="3">
        <f t="shared" si="18"/>
        <v>-13.52</v>
      </c>
      <c r="O25" s="3">
        <f t="shared" si="18"/>
        <v>-13.07</v>
      </c>
      <c r="P25" s="3">
        <f t="shared" si="18"/>
        <v>-2.85</v>
      </c>
      <c r="Q25" s="3">
        <f t="shared" si="18"/>
        <v>6.27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-0.29769290209829269</v>
      </c>
      <c r="J26" s="4">
        <f t="shared" si="19"/>
        <v>-0.14533851234302653</v>
      </c>
      <c r="K26" s="4">
        <f t="shared" si="19"/>
        <v>-1.4074651156980034E-3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7.7317900753623192</v>
      </c>
      <c r="E27" s="3">
        <f>IFERROR(E4/E21,"")</f>
        <v>5.2256970927536228</v>
      </c>
      <c r="H27" s="3">
        <f t="shared" ref="H27:Q27" si="20">IFERROR(H4/H21,"")</f>
        <v>25.914974336231882</v>
      </c>
      <c r="I27" s="3">
        <f t="shared" si="20"/>
        <v>19.587981360869566</v>
      </c>
      <c r="J27" s="3">
        <f t="shared" si="20"/>
        <v>19.473797348550725</v>
      </c>
      <c r="K27" s="3">
        <f t="shared" si="20"/>
        <v>20.28342449637681</v>
      </c>
      <c r="L27" s="3">
        <f t="shared" si="20"/>
        <v>23.307412002173912</v>
      </c>
      <c r="M27" s="3">
        <f t="shared" si="20"/>
        <v>15.560042541304348</v>
      </c>
      <c r="N27" s="3">
        <f t="shared" si="20"/>
        <v>17.466215821014494</v>
      </c>
      <c r="O27" s="3">
        <f t="shared" si="20"/>
        <v>28.319006874399999</v>
      </c>
      <c r="P27" s="3">
        <f t="shared" si="20"/>
        <v>39.236603352800003</v>
      </c>
      <c r="Q27" s="3">
        <f t="shared" si="20"/>
        <v>71.719413623999998</v>
      </c>
    </row>
    <row r="28" spans="1:17" ht="15.5" x14ac:dyDescent="0.35">
      <c r="C28" t="s">
        <v>52</v>
      </c>
      <c r="D28" s="4">
        <f>IFERROR(_xlfn.RRI(5,I27,D27),"")</f>
        <v>-0.16965595687049639</v>
      </c>
      <c r="E28" s="4">
        <f>IFERROR(_xlfn.RRI(5,J27,E27),"")</f>
        <v>-0.23133214932536228</v>
      </c>
      <c r="H28" s="4">
        <f t="shared" ref="H28:Q28" si="21">IFERROR(_xlfn.RRI(5,M27,H27),"")</f>
        <v>0.10740887729472659</v>
      </c>
      <c r="I28" s="4">
        <f t="shared" si="21"/>
        <v>2.3194441034316782E-2</v>
      </c>
      <c r="J28" s="4">
        <f t="shared" si="21"/>
        <v>-7.2156936211747791E-2</v>
      </c>
      <c r="K28" s="4">
        <f t="shared" si="21"/>
        <v>-0.12362501009653293</v>
      </c>
      <c r="L28" s="4">
        <f t="shared" si="21"/>
        <v>-0.20132247283945459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-0.61241610738255037</v>
      </c>
      <c r="J29" s="4">
        <f t="shared" si="22"/>
        <v>1.1060070671378091</v>
      </c>
      <c r="K29" s="4">
        <f t="shared" si="22"/>
        <v>-0.52033898305084747</v>
      </c>
      <c r="L29" s="4">
        <f t="shared" si="22"/>
        <v>-0.51678951678951679</v>
      </c>
      <c r="M29" s="4">
        <f t="shared" si="22"/>
        <v>-9.6893491124260267E-2</v>
      </c>
      <c r="N29" s="4">
        <f t="shared" si="22"/>
        <v>3.4429992348890534E-2</v>
      </c>
      <c r="O29" s="4">
        <f t="shared" si="22"/>
        <v>3.5859649122807018</v>
      </c>
      <c r="P29" s="4">
        <f t="shared" si="22"/>
        <v>-1.4545454545454546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0.32300382866412136</v>
      </c>
      <c r="I30" s="4">
        <f t="shared" si="23"/>
        <v>5.8634692697641056E-3</v>
      </c>
      <c r="J30" s="4">
        <f t="shared" si="23"/>
        <v>-3.9915702990424858E-2</v>
      </c>
      <c r="K30" s="4">
        <f t="shared" si="23"/>
        <v>-0.12974359853917075</v>
      </c>
      <c r="L30" s="4">
        <f t="shared" si="23"/>
        <v>0.49790156037839001</v>
      </c>
      <c r="M30" s="4">
        <f t="shared" si="23"/>
        <v>-0.10913487496339828</v>
      </c>
      <c r="N30" s="4">
        <f t="shared" si="23"/>
        <v>-0.38323346230041289</v>
      </c>
      <c r="O30" s="4">
        <f t="shared" si="23"/>
        <v>-0.27825029552719688</v>
      </c>
      <c r="P30" s="4">
        <f t="shared" si="23"/>
        <v>-0.45291516801149684</v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32.520000000000003</v>
      </c>
      <c r="E32" s="3">
        <f>IFERROR(INDEX(E51:E500,MATCH($A$32,$C$51:$C$500,0)),"")</f>
        <v>31.32</v>
      </c>
      <c r="H32" s="3">
        <f>IFERROR(INDEX(D32:G32,COUNT(D32:G32)),"")</f>
        <v>31.32</v>
      </c>
      <c r="I32" s="3">
        <f t="shared" ref="I32:Q32" si="24">IFERROR(INDEX(I51:I500,MATCH($C$32,$C$51:$C$500,0)),"")</f>
        <v>32.01</v>
      </c>
      <c r="J32" s="3">
        <f t="shared" si="24"/>
        <v>34.369999999999997</v>
      </c>
      <c r="K32" s="3">
        <f t="shared" si="24"/>
        <v>40.340000000000003</v>
      </c>
      <c r="L32" s="3">
        <f t="shared" si="24"/>
        <v>43.16</v>
      </c>
      <c r="M32" s="3">
        <f t="shared" si="24"/>
        <v>48.94</v>
      </c>
      <c r="N32" s="3">
        <f t="shared" si="24"/>
        <v>61.17</v>
      </c>
      <c r="O32" s="3">
        <f t="shared" si="24"/>
        <v>77.48</v>
      </c>
      <c r="P32" s="3">
        <f t="shared" si="24"/>
        <v>90.11</v>
      </c>
      <c r="Q32" s="3">
        <f t="shared" si="24"/>
        <v>80.84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8.49</v>
      </c>
      <c r="E33" s="3">
        <f>IFERROR(INDEX(E51:E500,MATCH($A$33,$C$51:$C$500,0)),"")</f>
        <v>8.3000000000000007</v>
      </c>
      <c r="H33" s="3">
        <f>IFERROR(INDEX(D33:G33,COUNT(D33:G33)),"")</f>
        <v>8.3000000000000007</v>
      </c>
      <c r="I33" s="3">
        <f t="shared" ref="I33:Q33" si="25">IFERROR(INDEX(I51:I500,MATCH($C$33,$C$51:$C$500,0)),"")</f>
        <v>8.18</v>
      </c>
      <c r="J33" s="3">
        <f t="shared" si="25"/>
        <v>7.04</v>
      </c>
      <c r="K33" s="3">
        <f t="shared" si="25"/>
        <v>2.48</v>
      </c>
      <c r="L33" s="3">
        <f t="shared" si="25"/>
        <v>1.6</v>
      </c>
      <c r="M33" s="3">
        <f t="shared" si="25"/>
        <v>2.13</v>
      </c>
      <c r="N33" s="3">
        <f t="shared" si="25"/>
        <v>0.82</v>
      </c>
      <c r="O33" s="3">
        <f t="shared" si="25"/>
        <v>1.1200000000000001</v>
      </c>
      <c r="P33" s="3">
        <f t="shared" si="25"/>
        <v>1.55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228.1</v>
      </c>
      <c r="E34" s="3">
        <f>IFERROR(INDEX(E51:E500,MATCH($A$34,$C$51:$C$500,0)),"")</f>
        <v>-382.35</v>
      </c>
      <c r="H34" s="3">
        <f>IFERROR(INDEX(D34:G34,COUNT(D34:G34)),"")</f>
        <v>-382.35</v>
      </c>
      <c r="I34" s="3">
        <f t="shared" ref="I34:Q34" si="26">IFERROR(INDEX(I51:I500,MATCH($C$34,$C$51:$C$500,0)),"")</f>
        <v>-113.42</v>
      </c>
      <c r="J34" s="3">
        <f t="shared" si="26"/>
        <v>-40.6</v>
      </c>
      <c r="K34" s="3">
        <f t="shared" si="26"/>
        <v>-35.340000000000003</v>
      </c>
      <c r="L34" s="3">
        <f t="shared" si="26"/>
        <v>-11.69</v>
      </c>
      <c r="M34" s="3">
        <f t="shared" si="26"/>
        <v>-8.52</v>
      </c>
      <c r="N34" s="3">
        <f t="shared" si="26"/>
        <v>-3.7</v>
      </c>
      <c r="O34" s="3">
        <f t="shared" si="26"/>
        <v>-6.66</v>
      </c>
      <c r="P34" s="3">
        <f t="shared" si="26"/>
        <v>-49.12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35.57</v>
      </c>
      <c r="E35" s="3">
        <f>IFERROR(INDEX(E51:E500,MATCH($A$35,$C$51:$C$500,0)),"")</f>
        <v>49.57</v>
      </c>
      <c r="H35" s="3">
        <f>IFERROR(INDEX(D35:G35,COUNT(D35:G35)),"")</f>
        <v>49.57</v>
      </c>
      <c r="I35" s="3">
        <f t="shared" ref="I35:Q35" si="27">IFERROR(INDEX(I51:I500,MATCH($C$35,$C$51:$C$500,0)),"")</f>
        <v>13.33</v>
      </c>
      <c r="J35" s="3">
        <f t="shared" si="27"/>
        <v>12.38</v>
      </c>
      <c r="K35" s="3">
        <f t="shared" si="27"/>
        <v>4.91</v>
      </c>
      <c r="L35" s="3">
        <f t="shared" si="27"/>
        <v>2.95</v>
      </c>
      <c r="M35" s="3">
        <f t="shared" si="27"/>
        <v>6.66</v>
      </c>
      <c r="N35" s="3">
        <f t="shared" si="27"/>
        <v>2.85</v>
      </c>
      <c r="O35" s="3">
        <f t="shared" si="27"/>
        <v>3.07</v>
      </c>
      <c r="P35" s="3">
        <f t="shared" si="27"/>
        <v>3.57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10669870304</v>
      </c>
      <c r="E51" s="5">
        <v>7211461988</v>
      </c>
      <c r="F51" s="5">
        <v>8635586033</v>
      </c>
      <c r="G51" s="5">
        <v>6032759438</v>
      </c>
      <c r="I51" s="5">
        <v>27031414278</v>
      </c>
      <c r="J51" s="5">
        <v>26873840341</v>
      </c>
      <c r="K51" s="5">
        <v>27991125805</v>
      </c>
      <c r="L51" s="5">
        <v>32164228563</v>
      </c>
      <c r="M51" s="5">
        <v>21472858707</v>
      </c>
      <c r="N51" s="5">
        <v>24103377833</v>
      </c>
      <c r="O51" s="5">
        <v>35398758593</v>
      </c>
      <c r="P51" s="5">
        <v>49045754191</v>
      </c>
      <c r="Q51" s="5">
        <v>53789560218</v>
      </c>
    </row>
    <row r="52" spans="2:17" ht="15.5" x14ac:dyDescent="0.35">
      <c r="C52" t="s">
        <v>211</v>
      </c>
      <c r="D52" s="5">
        <v>-5402055390</v>
      </c>
      <c r="E52" s="5">
        <v>-4088115239</v>
      </c>
      <c r="F52" s="5">
        <v>-3997032789</v>
      </c>
      <c r="G52" s="5">
        <v>-3164871324</v>
      </c>
      <c r="I52" s="5">
        <v>-13910433462</v>
      </c>
      <c r="J52" s="5">
        <v>-13977505596</v>
      </c>
      <c r="K52" s="5">
        <v>-16238585580</v>
      </c>
      <c r="L52" s="5">
        <v>-20485073307</v>
      </c>
      <c r="M52" s="5">
        <v>-18020153992</v>
      </c>
      <c r="N52" s="5">
        <v>-16550576967</v>
      </c>
      <c r="O52" s="5">
        <v>-20957421202</v>
      </c>
      <c r="P52" s="5">
        <v>-29562935161</v>
      </c>
      <c r="Q52" s="5">
        <v>-32184784063</v>
      </c>
    </row>
    <row r="53" spans="2:17" ht="15.5" x14ac:dyDescent="0.35">
      <c r="C53" t="s">
        <v>212</v>
      </c>
      <c r="D53" s="5">
        <v>5267814914</v>
      </c>
      <c r="E53" s="5">
        <v>3123346749</v>
      </c>
      <c r="F53" s="5">
        <v>4638553244</v>
      </c>
      <c r="G53" s="5">
        <v>2867888114</v>
      </c>
      <c r="I53" s="5">
        <v>13120980816</v>
      </c>
      <c r="J53" s="5">
        <v>12896334745</v>
      </c>
      <c r="K53" s="5">
        <v>11752540225</v>
      </c>
      <c r="L53" s="5">
        <v>11679155256</v>
      </c>
      <c r="M53" s="5">
        <v>3452704715</v>
      </c>
      <c r="N53" s="5">
        <v>7552800866</v>
      </c>
      <c r="O53" s="5">
        <v>14441337391</v>
      </c>
      <c r="P53" s="5">
        <v>19482819030</v>
      </c>
      <c r="Q53" s="5">
        <v>21604776155</v>
      </c>
    </row>
    <row r="54" spans="2:17" ht="15.5" x14ac:dyDescent="0.35">
      <c r="C54" t="s">
        <v>82</v>
      </c>
      <c r="D54" s="5">
        <v>-3036579163</v>
      </c>
      <c r="E54" s="5">
        <v>-3407951099</v>
      </c>
      <c r="F54" s="5">
        <v>-3549162899</v>
      </c>
      <c r="G54" s="5">
        <v>-2582478129</v>
      </c>
      <c r="I54" s="5">
        <v>-12349606921</v>
      </c>
      <c r="J54" s="5">
        <v>-14602020637</v>
      </c>
      <c r="K54" s="5">
        <v>-10623202575</v>
      </c>
      <c r="L54" s="5">
        <v>-9881841916</v>
      </c>
      <c r="M54" s="5">
        <v>-11155255841</v>
      </c>
      <c r="N54" s="5">
        <v>-13141445384</v>
      </c>
      <c r="O54" s="5">
        <v>-18786462838</v>
      </c>
      <c r="P54" s="5">
        <v>-18225966137</v>
      </c>
      <c r="Q54" s="5">
        <v>-15672196710</v>
      </c>
    </row>
    <row r="55" spans="2:17" ht="15.5" x14ac:dyDescent="0.35">
      <c r="C55" t="s">
        <v>284</v>
      </c>
      <c r="D55" s="5">
        <v>-168655270</v>
      </c>
      <c r="E55" s="5">
        <v>-301350534</v>
      </c>
      <c r="F55" s="5">
        <v>-247730166</v>
      </c>
      <c r="G55" s="5">
        <v>-116986876</v>
      </c>
      <c r="I55" s="5">
        <v>-687870915</v>
      </c>
      <c r="J55" s="5">
        <v>-674458534</v>
      </c>
      <c r="K55" s="5">
        <v>-854784562</v>
      </c>
      <c r="L55" s="5">
        <v>-1176384301</v>
      </c>
      <c r="M55" s="5">
        <v>-562633285</v>
      </c>
      <c r="N55" s="5">
        <v>-543522219</v>
      </c>
      <c r="O55" s="5">
        <v>-1569044597</v>
      </c>
      <c r="P55" s="5">
        <v>-1646311359</v>
      </c>
      <c r="Q55" s="5">
        <v>-2025750053</v>
      </c>
    </row>
    <row r="56" spans="2:17" ht="15.5" x14ac:dyDescent="0.35">
      <c r="C56" t="s">
        <v>213</v>
      </c>
      <c r="D56" s="5">
        <v>-2867923893</v>
      </c>
      <c r="E56" s="5">
        <v>-3106600565</v>
      </c>
      <c r="F56" s="5">
        <v>-3301432733</v>
      </c>
      <c r="G56" s="5">
        <v>-2465491253</v>
      </c>
      <c r="I56" s="5">
        <v>-11661736006</v>
      </c>
      <c r="J56" s="5">
        <v>-13927562103</v>
      </c>
      <c r="K56" s="5">
        <v>-9768418013</v>
      </c>
      <c r="L56" s="5">
        <v>-8705457615</v>
      </c>
      <c r="M56" s="5">
        <v>-10592622556</v>
      </c>
      <c r="N56" s="5">
        <v>-12597923165</v>
      </c>
      <c r="O56" s="5">
        <v>-17217418241</v>
      </c>
      <c r="P56" s="5">
        <v>-16579654778</v>
      </c>
      <c r="Q56" s="5">
        <v>-13646446657</v>
      </c>
    </row>
    <row r="57" spans="2:17" ht="15.5" x14ac:dyDescent="0.35">
      <c r="C57" t="s">
        <v>89</v>
      </c>
      <c r="D57" s="5">
        <v>2231235751</v>
      </c>
      <c r="E57" s="5">
        <v>-284604350</v>
      </c>
      <c r="F57" s="5">
        <v>1089390345</v>
      </c>
      <c r="G57" s="5">
        <v>285409985</v>
      </c>
      <c r="I57" s="5">
        <v>771373895</v>
      </c>
      <c r="J57" s="5">
        <v>-1705685892</v>
      </c>
      <c r="K57" s="5">
        <v>1129337650</v>
      </c>
      <c r="L57" s="5">
        <v>1797313340</v>
      </c>
      <c r="M57" s="5">
        <v>-7702551126</v>
      </c>
      <c r="N57" s="5">
        <v>-5588644518</v>
      </c>
      <c r="O57" s="5">
        <v>-4345125447</v>
      </c>
      <c r="P57" s="5">
        <v>1256852893</v>
      </c>
      <c r="Q57" s="5">
        <v>5932579445</v>
      </c>
    </row>
    <row r="58" spans="2:17" ht="15.5" x14ac:dyDescent="0.35">
      <c r="C58" t="s">
        <v>90</v>
      </c>
      <c r="D58" s="5">
        <v>-537299276</v>
      </c>
      <c r="E58" s="5">
        <v>-643944016</v>
      </c>
      <c r="F58" s="5">
        <v>-300080054</v>
      </c>
      <c r="G58" s="5">
        <v>-538895409</v>
      </c>
      <c r="I58" s="5">
        <v>-1692677542</v>
      </c>
      <c r="J58" s="5">
        <v>-4906413661</v>
      </c>
      <c r="K58" s="5">
        <v>-4923741920</v>
      </c>
      <c r="L58" s="5">
        <v>-9872384529</v>
      </c>
      <c r="M58" s="5">
        <v>-10342397799</v>
      </c>
      <c r="N58" s="5">
        <v>-12749949727</v>
      </c>
      <c r="O58" s="5">
        <v>-14499717465</v>
      </c>
      <c r="P58" s="5">
        <v>-6792782271</v>
      </c>
      <c r="Q58" s="5">
        <v>-2635431326</v>
      </c>
    </row>
    <row r="59" spans="2:17" ht="15.5" x14ac:dyDescent="0.35">
      <c r="C59" t="s">
        <v>215</v>
      </c>
      <c r="D59" s="5">
        <v>4359578</v>
      </c>
      <c r="E59" s="5">
        <v>3281697</v>
      </c>
      <c r="F59" s="5">
        <v>3874543</v>
      </c>
      <c r="G59" s="5">
        <v>7933257</v>
      </c>
      <c r="I59" s="5">
        <v>18283580</v>
      </c>
      <c r="J59" s="5">
        <v>21527355</v>
      </c>
      <c r="K59" s="5">
        <v>20874612</v>
      </c>
      <c r="L59" s="5">
        <v>19069063</v>
      </c>
      <c r="M59" s="5">
        <v>16970378</v>
      </c>
      <c r="N59" s="5">
        <v>40117037</v>
      </c>
      <c r="O59" s="5">
        <v>701005137</v>
      </c>
      <c r="P59" s="5">
        <v>240502713</v>
      </c>
      <c r="Q59" s="5">
        <v>62877707</v>
      </c>
    </row>
    <row r="60" spans="2:17" ht="15.5" x14ac:dyDescent="0.35">
      <c r="C60" t="s">
        <v>27</v>
      </c>
      <c r="D60" s="5">
        <v>-601806793</v>
      </c>
      <c r="E60" s="5">
        <v>-577127774</v>
      </c>
      <c r="F60" s="5">
        <v>-654315310</v>
      </c>
      <c r="G60" s="5">
        <v>-515600701</v>
      </c>
      <c r="I60" s="5">
        <v>-2231294501</v>
      </c>
      <c r="J60" s="5">
        <v>-2021680177</v>
      </c>
      <c r="K60" s="5">
        <v>-2266810656</v>
      </c>
      <c r="L60" s="5">
        <v>-1949904681</v>
      </c>
      <c r="M60" s="5">
        <v>-1626825065</v>
      </c>
      <c r="N60" s="5">
        <v>-4809791914</v>
      </c>
      <c r="O60" s="5">
        <v>-13663350284</v>
      </c>
      <c r="P60" s="5">
        <v>-6642449683</v>
      </c>
      <c r="Q60" s="5">
        <v>-6963042530</v>
      </c>
    </row>
    <row r="61" spans="2:17" ht="15.5" x14ac:dyDescent="0.35">
      <c r="C61" t="s">
        <v>368</v>
      </c>
      <c r="D61" s="5">
        <v>-80066025</v>
      </c>
      <c r="E61" s="5">
        <v>-83482646</v>
      </c>
      <c r="F61" s="5">
        <v>-92340862</v>
      </c>
      <c r="G61" s="5">
        <v>-50008068</v>
      </c>
      <c r="I61" s="5">
        <v>-229981540</v>
      </c>
      <c r="J61" s="5">
        <v>-478339354</v>
      </c>
      <c r="K61" s="5">
        <v>-252463128</v>
      </c>
      <c r="L61" s="5">
        <v>-729736485</v>
      </c>
      <c r="M61" s="5">
        <v>-307350771</v>
      </c>
      <c r="N61" s="5">
        <v>-122590807</v>
      </c>
      <c r="O61" s="5">
        <v>-669984644</v>
      </c>
      <c r="P61" s="5">
        <v>-544651474</v>
      </c>
      <c r="Q61" s="5">
        <v>-971003092</v>
      </c>
    </row>
    <row r="62" spans="2:17" ht="15.5" x14ac:dyDescent="0.35">
      <c r="C62" t="s">
        <v>81</v>
      </c>
      <c r="F62" s="5">
        <v>13851927</v>
      </c>
      <c r="I62" s="5">
        <v>13851927</v>
      </c>
      <c r="J62" s="5">
        <v>298340</v>
      </c>
      <c r="K62" s="5">
        <v>452349</v>
      </c>
      <c r="L62" s="5">
        <v>-74799672</v>
      </c>
      <c r="M62" s="5">
        <v>-219774593</v>
      </c>
      <c r="N62" s="5">
        <v>-526751699</v>
      </c>
      <c r="O62" s="5">
        <v>-393306397</v>
      </c>
      <c r="P62" s="5">
        <v>32667</v>
      </c>
      <c r="Q62" s="5">
        <v>-223159</v>
      </c>
    </row>
    <row r="63" spans="2:17" ht="15.5" x14ac:dyDescent="0.35">
      <c r="C63" t="s">
        <v>92</v>
      </c>
      <c r="D63" s="5">
        <v>-537299276</v>
      </c>
      <c r="E63" s="5">
        <v>-643944016</v>
      </c>
      <c r="F63" s="5">
        <v>-300080054</v>
      </c>
      <c r="G63" s="5">
        <v>-538895409</v>
      </c>
      <c r="I63" s="5">
        <v>-1692677542</v>
      </c>
      <c r="J63" s="5">
        <v>-4906413661</v>
      </c>
      <c r="K63" s="5">
        <v>-4923741920</v>
      </c>
      <c r="L63" s="5">
        <v>-9872384529</v>
      </c>
      <c r="M63" s="5">
        <v>-10342397799</v>
      </c>
      <c r="N63" s="5">
        <v>-12749949727</v>
      </c>
      <c r="O63" s="5">
        <v>-14499717465</v>
      </c>
      <c r="P63" s="5">
        <v>-6792782271</v>
      </c>
      <c r="Q63" s="5">
        <v>-2635431326</v>
      </c>
    </row>
    <row r="64" spans="2:17" ht="15.5" x14ac:dyDescent="0.35">
      <c r="C64" t="s">
        <v>29</v>
      </c>
      <c r="D64" s="5">
        <v>1693936475</v>
      </c>
      <c r="E64" s="5">
        <v>-928548366</v>
      </c>
      <c r="F64" s="5">
        <v>789310291</v>
      </c>
      <c r="G64" s="5">
        <v>-253485424</v>
      </c>
      <c r="I64" s="5">
        <v>-921303647</v>
      </c>
      <c r="J64" s="5">
        <v>-6612099553</v>
      </c>
      <c r="K64" s="5">
        <v>-3794404270</v>
      </c>
      <c r="L64" s="5">
        <v>-8075071189</v>
      </c>
      <c r="M64" s="5">
        <v>-18044948925</v>
      </c>
      <c r="N64" s="5">
        <v>-18338594245</v>
      </c>
      <c r="O64" s="5">
        <v>-18844842912</v>
      </c>
      <c r="P64" s="5">
        <v>-5535929378</v>
      </c>
      <c r="Q64" s="5">
        <v>3297148119</v>
      </c>
    </row>
    <row r="65" spans="3:17" ht="15.5" x14ac:dyDescent="0.35">
      <c r="C65" t="s">
        <v>28</v>
      </c>
      <c r="D65" s="5">
        <v>132000</v>
      </c>
      <c r="E65" s="5">
        <v>72600</v>
      </c>
      <c r="F65" s="5">
        <v>-2359644303</v>
      </c>
      <c r="G65" s="5">
        <v>1163733</v>
      </c>
      <c r="I65" s="5">
        <v>-2357578053</v>
      </c>
      <c r="J65" s="5">
        <v>-1673205015</v>
      </c>
      <c r="K65" s="5">
        <v>-77138387</v>
      </c>
      <c r="L65" s="5">
        <v>-115722833</v>
      </c>
      <c r="M65" s="5">
        <v>1037044067</v>
      </c>
      <c r="N65" s="5">
        <v>-764267031</v>
      </c>
      <c r="O65" s="5">
        <v>2114297052</v>
      </c>
      <c r="P65" s="5">
        <v>1970441539</v>
      </c>
      <c r="Q65" s="5">
        <v>1401887882</v>
      </c>
    </row>
    <row r="66" spans="3:17" ht="15.5" x14ac:dyDescent="0.35">
      <c r="C66" t="s">
        <v>404</v>
      </c>
      <c r="F66" s="5">
        <v>-44532840</v>
      </c>
      <c r="I66" s="5">
        <v>-44532840</v>
      </c>
      <c r="J66" s="5">
        <v>-38400824</v>
      </c>
      <c r="K66" s="5">
        <v>-31185990</v>
      </c>
      <c r="L66" s="5">
        <v>-28804627</v>
      </c>
      <c r="P66" s="5">
        <v>-2079000</v>
      </c>
    </row>
    <row r="67" spans="3:17" ht="15.5" x14ac:dyDescent="0.35">
      <c r="C67" t="s">
        <v>405</v>
      </c>
      <c r="D67" s="5">
        <v>132000</v>
      </c>
      <c r="E67" s="5">
        <v>72600</v>
      </c>
      <c r="F67" s="5">
        <v>-2315111463</v>
      </c>
      <c r="G67" s="5">
        <v>1163733</v>
      </c>
      <c r="I67" s="5">
        <v>-2313045213</v>
      </c>
      <c r="J67" s="5">
        <v>-1634804191</v>
      </c>
      <c r="K67" s="5">
        <v>-45952397</v>
      </c>
      <c r="L67" s="5">
        <v>-86918206</v>
      </c>
      <c r="M67" s="5">
        <v>1037044067</v>
      </c>
      <c r="N67" s="5">
        <v>-764267031</v>
      </c>
      <c r="O67" s="5">
        <v>2114297052</v>
      </c>
      <c r="P67" s="5">
        <v>1972520539</v>
      </c>
      <c r="Q67" s="5">
        <v>1401887882</v>
      </c>
    </row>
    <row r="68" spans="3:17" ht="15.5" x14ac:dyDescent="0.35">
      <c r="C68" t="s">
        <v>406</v>
      </c>
      <c r="D68" s="5">
        <v>132000</v>
      </c>
      <c r="E68" s="5">
        <v>72600</v>
      </c>
      <c r="F68" s="5">
        <v>-2359644303</v>
      </c>
      <c r="G68" s="5">
        <v>1163733</v>
      </c>
      <c r="I68" s="5">
        <v>-2357578053</v>
      </c>
      <c r="J68" s="5">
        <v>-1673205015</v>
      </c>
      <c r="K68" s="5">
        <v>-77138387</v>
      </c>
      <c r="L68" s="5">
        <v>-115722833</v>
      </c>
      <c r="M68" s="5">
        <v>1037044067</v>
      </c>
      <c r="N68" s="5">
        <v>-764267031</v>
      </c>
      <c r="O68" s="5">
        <v>2114297052</v>
      </c>
      <c r="P68" s="5">
        <v>1970441539</v>
      </c>
      <c r="Q68" s="5">
        <v>1401887882</v>
      </c>
    </row>
    <row r="69" spans="3:17" ht="15.5" x14ac:dyDescent="0.35">
      <c r="C69" t="s">
        <v>93</v>
      </c>
      <c r="D69" s="5">
        <v>1694068475</v>
      </c>
      <c r="E69" s="5">
        <v>-928475766</v>
      </c>
      <c r="F69" s="5">
        <v>-1570334012</v>
      </c>
      <c r="G69" s="5">
        <v>-252321691</v>
      </c>
      <c r="I69" s="5">
        <v>-3278881700</v>
      </c>
      <c r="J69" s="5">
        <v>-8285304568</v>
      </c>
      <c r="K69" s="5">
        <v>-3871542657</v>
      </c>
      <c r="L69" s="5">
        <v>-8190794022</v>
      </c>
      <c r="M69" s="5">
        <v>-17007904858</v>
      </c>
      <c r="N69" s="5">
        <v>-19102861276</v>
      </c>
      <c r="O69" s="5">
        <v>-16730545860</v>
      </c>
      <c r="P69" s="5">
        <v>-3565487839</v>
      </c>
      <c r="Q69" s="5">
        <v>4699036001</v>
      </c>
    </row>
    <row r="70" spans="3:17" ht="15.5" x14ac:dyDescent="0.35">
      <c r="C70" t="s">
        <v>465</v>
      </c>
    </row>
    <row r="71" spans="3:17" ht="15.5" x14ac:dyDescent="0.35">
      <c r="C71" t="s">
        <v>95</v>
      </c>
      <c r="D71" s="5">
        <v>1694068475</v>
      </c>
      <c r="E71" s="5">
        <v>-928475766</v>
      </c>
      <c r="F71" s="5">
        <v>-1570334012</v>
      </c>
      <c r="G71" s="5">
        <v>-252321691</v>
      </c>
      <c r="I71" s="5">
        <v>-3278881700</v>
      </c>
      <c r="J71" s="5">
        <v>-8285304568</v>
      </c>
      <c r="K71" s="5">
        <v>-3871542657</v>
      </c>
      <c r="L71" s="5">
        <v>-8190794022</v>
      </c>
      <c r="M71" s="5">
        <v>-17007904858</v>
      </c>
      <c r="N71" s="5">
        <v>-19102861276</v>
      </c>
      <c r="O71" s="5">
        <v>-16730545860</v>
      </c>
      <c r="P71" s="5">
        <v>-3565487839</v>
      </c>
      <c r="Q71" s="5">
        <v>4699036001</v>
      </c>
    </row>
    <row r="72" spans="3:17" ht="15.5" x14ac:dyDescent="0.35">
      <c r="C72" t="s">
        <v>96</v>
      </c>
      <c r="D72" s="5">
        <v>-19103949</v>
      </c>
      <c r="E72" s="5">
        <v>-19103949</v>
      </c>
      <c r="F72" s="5">
        <v>13684072</v>
      </c>
      <c r="G72" s="5">
        <v>-19103949</v>
      </c>
      <c r="I72" s="5">
        <v>-43627775</v>
      </c>
      <c r="J72" s="5">
        <v>-10605019</v>
      </c>
      <c r="K72" s="5">
        <v>11032496</v>
      </c>
      <c r="L72" s="5">
        <v>166073838</v>
      </c>
      <c r="M72" s="5">
        <v>-32666594</v>
      </c>
      <c r="N72" s="5">
        <v>-404012985</v>
      </c>
      <c r="O72" s="5">
        <v>543006463</v>
      </c>
      <c r="P72" s="5">
        <v>485482501</v>
      </c>
      <c r="Q72" s="5">
        <v>107926663</v>
      </c>
    </row>
    <row r="73" spans="3:17" ht="15.5" x14ac:dyDescent="0.35">
      <c r="C73" t="s">
        <v>97</v>
      </c>
      <c r="D73" s="5">
        <v>1674964526</v>
      </c>
      <c r="E73" s="5">
        <v>-947579715</v>
      </c>
      <c r="F73" s="5">
        <v>-1556649940</v>
      </c>
      <c r="G73" s="5">
        <v>-271425640</v>
      </c>
      <c r="I73" s="5">
        <v>-3322509475</v>
      </c>
      <c r="J73" s="5">
        <v>-8295909587</v>
      </c>
      <c r="K73" s="5">
        <v>-3860510161</v>
      </c>
      <c r="L73" s="5">
        <v>-8024720184</v>
      </c>
      <c r="M73" s="5">
        <v>-17040571452</v>
      </c>
      <c r="N73" s="5">
        <v>-19506874261</v>
      </c>
      <c r="O73" s="5">
        <v>-16187539397</v>
      </c>
      <c r="P73" s="5">
        <v>-3080005338</v>
      </c>
      <c r="Q73" s="5">
        <v>4806962664</v>
      </c>
    </row>
    <row r="74" spans="3:17" ht="15.5" x14ac:dyDescent="0.35">
      <c r="C74" t="s">
        <v>98</v>
      </c>
      <c r="D74" s="5">
        <v>1693869475</v>
      </c>
      <c r="E74" s="5">
        <v>-928475767</v>
      </c>
      <c r="F74" s="5">
        <v>-1570334013</v>
      </c>
      <c r="G74" s="5">
        <v>-252321691</v>
      </c>
      <c r="I74" s="5">
        <v>-3278881701</v>
      </c>
      <c r="J74" s="5">
        <v>-8285304568</v>
      </c>
      <c r="K74" s="5">
        <v>-3871542658</v>
      </c>
      <c r="L74" s="5">
        <v>-8190794022</v>
      </c>
      <c r="M74" s="5">
        <v>-17007904857</v>
      </c>
      <c r="N74" s="5">
        <v>-19102861276</v>
      </c>
      <c r="O74" s="5">
        <v>-16730545860</v>
      </c>
      <c r="P74" s="5">
        <v>-3565487839</v>
      </c>
      <c r="Q74" s="5">
        <v>4699036001</v>
      </c>
    </row>
    <row r="75" spans="3:17" ht="15.5" x14ac:dyDescent="0.35">
      <c r="C75" t="s">
        <v>8</v>
      </c>
      <c r="D75" s="5">
        <v>1674765526</v>
      </c>
      <c r="E75" s="5">
        <v>-947579716</v>
      </c>
      <c r="F75" s="5">
        <v>-1570501868</v>
      </c>
      <c r="G75" s="5">
        <v>-271425640</v>
      </c>
      <c r="I75" s="5">
        <v>-3336361403</v>
      </c>
      <c r="J75" s="5">
        <v>-8296207927</v>
      </c>
      <c r="K75" s="5">
        <v>-3860962511</v>
      </c>
      <c r="L75" s="5">
        <v>-7949920512</v>
      </c>
      <c r="M75" s="5">
        <v>-16820796859</v>
      </c>
      <c r="N75" s="5">
        <v>-18980122562</v>
      </c>
      <c r="O75" s="5">
        <v>-15794233000</v>
      </c>
      <c r="P75" s="5">
        <v>-3080038005</v>
      </c>
      <c r="Q75" s="5">
        <v>4807185823</v>
      </c>
    </row>
    <row r="76" spans="3:17" ht="15.5" x14ac:dyDescent="0.35">
      <c r="C76" t="s">
        <v>317</v>
      </c>
    </row>
    <row r="77" spans="3:17" ht="15.5" x14ac:dyDescent="0.35">
      <c r="C77" t="s">
        <v>100</v>
      </c>
      <c r="D77" s="5">
        <v>1693869475</v>
      </c>
      <c r="E77" s="5">
        <v>-928475767</v>
      </c>
      <c r="F77" s="5">
        <v>-1570334013</v>
      </c>
      <c r="G77" s="5">
        <v>-252321691</v>
      </c>
      <c r="I77" s="5">
        <v>-3278881701</v>
      </c>
      <c r="J77" s="5">
        <v>-8285304568</v>
      </c>
      <c r="K77" s="5">
        <v>-3871542658</v>
      </c>
      <c r="L77" s="5">
        <v>-8190794022</v>
      </c>
      <c r="M77" s="5">
        <v>-17007904857</v>
      </c>
      <c r="N77" s="5">
        <v>-19102861276</v>
      </c>
      <c r="O77" s="5">
        <v>-16730545860</v>
      </c>
      <c r="P77" s="5">
        <v>-3565487839</v>
      </c>
      <c r="Q77" s="5">
        <v>4699036001</v>
      </c>
    </row>
    <row r="78" spans="3:17" ht="15.5" x14ac:dyDescent="0.35">
      <c r="C78" t="s">
        <v>101</v>
      </c>
      <c r="D78" s="5">
        <v>1674765526</v>
      </c>
      <c r="E78" s="5">
        <v>-947579716</v>
      </c>
      <c r="F78" s="5">
        <v>-1556649941</v>
      </c>
      <c r="G78" s="5">
        <v>-271425640</v>
      </c>
      <c r="I78" s="5">
        <v>-3322509476</v>
      </c>
      <c r="J78" s="5">
        <v>-8295909587</v>
      </c>
      <c r="K78" s="5">
        <v>-3860510162</v>
      </c>
      <c r="L78" s="5">
        <v>-8024720184</v>
      </c>
      <c r="M78" s="5">
        <v>-17040571452</v>
      </c>
      <c r="N78" s="5">
        <v>-19506874261</v>
      </c>
      <c r="O78" s="5">
        <v>-16187539397</v>
      </c>
      <c r="P78" s="5">
        <v>-3080005338</v>
      </c>
      <c r="Q78" s="5">
        <v>4806962664</v>
      </c>
    </row>
    <row r="79" spans="3:17" ht="15.5" x14ac:dyDescent="0.35">
      <c r="C79" t="s">
        <v>102</v>
      </c>
      <c r="D79" s="5">
        <v>1674765526</v>
      </c>
      <c r="E79" s="5">
        <v>-947579716</v>
      </c>
      <c r="F79" s="5">
        <v>-1556649941</v>
      </c>
      <c r="G79" s="5">
        <v>-271425640</v>
      </c>
      <c r="I79" s="5">
        <v>-3322509476</v>
      </c>
      <c r="J79" s="5">
        <v>-8295909587</v>
      </c>
      <c r="K79" s="5">
        <v>-3860510162</v>
      </c>
      <c r="L79" s="5">
        <v>-8024720184</v>
      </c>
      <c r="M79" s="5">
        <v>-17040571452</v>
      </c>
      <c r="N79" s="5">
        <v>-19506874261</v>
      </c>
      <c r="O79" s="5">
        <v>-16187539397</v>
      </c>
      <c r="P79" s="5">
        <v>-3080005338</v>
      </c>
      <c r="Q79" s="5">
        <v>4806962664</v>
      </c>
    </row>
    <row r="81" spans="2:17" ht="15.5" x14ac:dyDescent="0.35">
      <c r="B81" t="s">
        <v>103</v>
      </c>
      <c r="C81" t="s">
        <v>104</v>
      </c>
    </row>
    <row r="82" spans="2:17" ht="15.5" x14ac:dyDescent="0.35">
      <c r="C82" t="s">
        <v>216</v>
      </c>
    </row>
    <row r="83" spans="2:17" ht="15.5" x14ac:dyDescent="0.35">
      <c r="C83" t="s">
        <v>20</v>
      </c>
      <c r="D83" s="5">
        <v>3443323539</v>
      </c>
      <c r="E83" s="5">
        <v>3892867702</v>
      </c>
      <c r="F83" s="5">
        <v>4891916030</v>
      </c>
      <c r="G83" s="5">
        <v>3078660520</v>
      </c>
      <c r="I83" s="5">
        <v>4891916030</v>
      </c>
      <c r="J83" s="5">
        <v>4564811725</v>
      </c>
      <c r="K83" s="5">
        <v>5975321820</v>
      </c>
      <c r="L83" s="5">
        <v>3877919052</v>
      </c>
      <c r="M83" s="5">
        <v>2024149913</v>
      </c>
      <c r="N83" s="5">
        <v>3129977360</v>
      </c>
      <c r="O83" s="5">
        <v>3539333180</v>
      </c>
      <c r="P83" s="5">
        <v>38071241042</v>
      </c>
      <c r="Q83" s="5">
        <v>3726432882</v>
      </c>
    </row>
    <row r="84" spans="2:17" ht="15.5" x14ac:dyDescent="0.35">
      <c r="C84" t="s">
        <v>217</v>
      </c>
      <c r="D84" s="5">
        <v>4136717377</v>
      </c>
      <c r="E84" s="5">
        <v>3993815997</v>
      </c>
      <c r="F84" s="5">
        <v>4710074435</v>
      </c>
      <c r="G84" s="5">
        <v>3811514543</v>
      </c>
      <c r="I84" s="5">
        <v>4710074435</v>
      </c>
      <c r="J84" s="5">
        <v>3063206610</v>
      </c>
      <c r="K84" s="5">
        <v>5589196638</v>
      </c>
      <c r="L84" s="5">
        <v>6140352408</v>
      </c>
      <c r="M84" s="5">
        <v>7408492707</v>
      </c>
      <c r="N84" s="5">
        <v>725440624</v>
      </c>
      <c r="O84" s="5">
        <v>2052209818</v>
      </c>
      <c r="P84" s="5">
        <v>9275300375</v>
      </c>
      <c r="Q84" s="5">
        <v>10000882180</v>
      </c>
    </row>
    <row r="85" spans="2:17" ht="15.5" x14ac:dyDescent="0.35">
      <c r="C85" t="s">
        <v>218</v>
      </c>
      <c r="Q85" s="5">
        <v>2150477770</v>
      </c>
    </row>
    <row r="86" spans="2:17" ht="15.5" x14ac:dyDescent="0.35">
      <c r="C86" t="s">
        <v>219</v>
      </c>
      <c r="D86" s="5">
        <v>617368760</v>
      </c>
      <c r="E86" s="5">
        <v>583509983</v>
      </c>
      <c r="F86" s="5">
        <v>784603055</v>
      </c>
      <c r="G86" s="5">
        <v>456287099</v>
      </c>
      <c r="I86" s="5">
        <v>784603055</v>
      </c>
      <c r="J86" s="5">
        <v>537684251</v>
      </c>
      <c r="K86" s="5">
        <v>590852262</v>
      </c>
      <c r="L86" s="5">
        <v>525825298</v>
      </c>
      <c r="M86" s="5">
        <v>39317874614</v>
      </c>
      <c r="N86" s="5">
        <v>20383817285</v>
      </c>
      <c r="O86" s="5">
        <v>3492092266</v>
      </c>
      <c r="P86" s="5">
        <v>708049539</v>
      </c>
      <c r="Q86" s="5">
        <v>2340261779</v>
      </c>
    </row>
    <row r="87" spans="2:17" ht="15.5" x14ac:dyDescent="0.35">
      <c r="C87" t="s">
        <v>220</v>
      </c>
      <c r="D87" s="5">
        <v>4136717377</v>
      </c>
      <c r="E87" s="5">
        <v>3993815997</v>
      </c>
      <c r="F87" s="5">
        <v>4710074435</v>
      </c>
      <c r="G87" s="5">
        <v>3811514543</v>
      </c>
      <c r="I87" s="5">
        <v>4710074435</v>
      </c>
      <c r="J87" s="5">
        <v>3063206610</v>
      </c>
      <c r="K87" s="5">
        <v>5589196638</v>
      </c>
      <c r="L87" s="5">
        <v>6140352408</v>
      </c>
      <c r="M87" s="5">
        <v>7408492707</v>
      </c>
      <c r="N87" s="5">
        <v>725440624</v>
      </c>
      <c r="O87" s="5">
        <v>2052209818</v>
      </c>
      <c r="P87" s="5">
        <v>9275300375</v>
      </c>
      <c r="Q87" s="5">
        <v>10000882180</v>
      </c>
    </row>
    <row r="88" spans="2:17" ht="15.5" x14ac:dyDescent="0.35">
      <c r="C88" t="s">
        <v>110</v>
      </c>
      <c r="D88" s="5">
        <v>3144525323</v>
      </c>
      <c r="E88" s="5">
        <v>2143933335</v>
      </c>
      <c r="F88" s="5">
        <v>713639332</v>
      </c>
      <c r="G88" s="5">
        <v>894169728</v>
      </c>
      <c r="I88" s="5">
        <v>713639332</v>
      </c>
      <c r="J88" s="5">
        <v>1022041394</v>
      </c>
      <c r="K88" s="5">
        <v>3425280640</v>
      </c>
      <c r="L88" s="5">
        <v>2720549240</v>
      </c>
      <c r="M88" s="5">
        <v>2876465635</v>
      </c>
      <c r="N88" s="5">
        <v>2851446711</v>
      </c>
      <c r="O88" s="5">
        <v>4712078682</v>
      </c>
      <c r="P88" s="5">
        <v>451756620</v>
      </c>
      <c r="Q88" s="5">
        <v>6924873</v>
      </c>
    </row>
    <row r="89" spans="2:17" ht="15.5" x14ac:dyDescent="0.35">
      <c r="C89" t="s">
        <v>221</v>
      </c>
      <c r="D89" s="5">
        <v>3144525323</v>
      </c>
      <c r="E89" s="5">
        <v>2143933335</v>
      </c>
      <c r="F89" s="5">
        <v>713639332</v>
      </c>
      <c r="G89" s="5">
        <v>894169728</v>
      </c>
      <c r="I89" s="5">
        <v>713639332</v>
      </c>
      <c r="J89" s="5">
        <v>1022041394</v>
      </c>
      <c r="K89" s="5">
        <v>3425280640</v>
      </c>
      <c r="L89" s="5">
        <v>2720549240</v>
      </c>
      <c r="M89" s="5">
        <v>2876465635</v>
      </c>
      <c r="N89" s="5">
        <v>2851446711</v>
      </c>
      <c r="O89" s="5">
        <v>4712078682</v>
      </c>
      <c r="P89" s="5">
        <v>451756620</v>
      </c>
      <c r="Q89" s="5">
        <v>6924873</v>
      </c>
    </row>
    <row r="90" spans="2:17" ht="15.5" x14ac:dyDescent="0.35">
      <c r="C90" t="s">
        <v>222</v>
      </c>
      <c r="D90" s="5">
        <v>100281483697</v>
      </c>
      <c r="E90" s="5">
        <v>103709052930</v>
      </c>
      <c r="F90" s="5">
        <v>104738830114</v>
      </c>
      <c r="G90" s="5">
        <v>115258297423</v>
      </c>
      <c r="I90" s="5">
        <v>104738830114</v>
      </c>
      <c r="J90" s="5">
        <v>113937431237</v>
      </c>
      <c r="K90" s="5">
        <v>118291577295</v>
      </c>
      <c r="L90" s="5">
        <v>125678897304</v>
      </c>
      <c r="M90" s="5">
        <v>146637043404</v>
      </c>
      <c r="N90" s="5">
        <v>152296735130</v>
      </c>
      <c r="O90" s="5">
        <v>164287177823</v>
      </c>
      <c r="P90" s="5">
        <v>146230786543</v>
      </c>
      <c r="Q90" s="5">
        <v>137879651614</v>
      </c>
    </row>
    <row r="91" spans="2:17" ht="15.5" x14ac:dyDescent="0.35">
      <c r="C91" t="s">
        <v>81</v>
      </c>
      <c r="D91" s="5">
        <v>857613839</v>
      </c>
      <c r="E91" s="5">
        <v>876717788</v>
      </c>
      <c r="F91" s="5">
        <v>895821737</v>
      </c>
      <c r="G91" s="5">
        <v>895989593</v>
      </c>
      <c r="I91" s="5">
        <v>895821737</v>
      </c>
      <c r="J91" s="5">
        <v>953301440</v>
      </c>
      <c r="K91" s="5">
        <v>964204799</v>
      </c>
      <c r="L91" s="5">
        <v>953624654</v>
      </c>
      <c r="M91" s="5">
        <v>786282542</v>
      </c>
      <c r="N91" s="5">
        <v>818680924</v>
      </c>
      <c r="O91" s="5">
        <v>1210351171</v>
      </c>
    </row>
    <row r="92" spans="2:17" ht="15.5" x14ac:dyDescent="0.35">
      <c r="C92" t="s">
        <v>223</v>
      </c>
      <c r="D92" s="5">
        <v>112095806487</v>
      </c>
      <c r="E92" s="5">
        <v>116437958193</v>
      </c>
      <c r="F92" s="5">
        <v>117453679389</v>
      </c>
      <c r="G92" s="5">
        <v>125107807433</v>
      </c>
      <c r="I92" s="5">
        <v>117453679389</v>
      </c>
      <c r="J92" s="5">
        <v>124162375094</v>
      </c>
      <c r="K92" s="5">
        <v>135205407877</v>
      </c>
      <c r="L92" s="5">
        <v>139213149150</v>
      </c>
      <c r="M92" s="5">
        <v>160736712871</v>
      </c>
      <c r="N92" s="5">
        <v>159892881444</v>
      </c>
      <c r="O92" s="5">
        <v>176857188022</v>
      </c>
      <c r="P92" s="5">
        <v>206103355948</v>
      </c>
      <c r="Q92" s="5">
        <v>158478808332</v>
      </c>
    </row>
    <row r="93" spans="2:17" ht="15.5" x14ac:dyDescent="0.35">
      <c r="C93" t="s">
        <v>224</v>
      </c>
    </row>
    <row r="94" spans="2:17" ht="15.5" x14ac:dyDescent="0.35">
      <c r="C94" t="s">
        <v>227</v>
      </c>
      <c r="D94" s="5">
        <v>24436269937</v>
      </c>
      <c r="E94" s="5">
        <v>24436269937</v>
      </c>
      <c r="F94" s="5">
        <v>24436269937</v>
      </c>
      <c r="G94" s="5">
        <v>15851717450</v>
      </c>
      <c r="I94" s="5">
        <v>24436269937</v>
      </c>
      <c r="J94" s="5">
        <v>15851717450</v>
      </c>
      <c r="K94" s="5">
        <v>15851717450</v>
      </c>
      <c r="L94" s="5">
        <v>15851717450</v>
      </c>
      <c r="M94" s="5">
        <v>15851717450</v>
      </c>
      <c r="N94" s="5">
        <v>15851717450</v>
      </c>
      <c r="O94" s="5">
        <v>15851717450</v>
      </c>
      <c r="P94" s="5">
        <v>14478647450</v>
      </c>
      <c r="Q94" s="5">
        <v>14478647450</v>
      </c>
    </row>
    <row r="95" spans="2:17" ht="15.5" x14ac:dyDescent="0.35">
      <c r="C95" t="s">
        <v>107</v>
      </c>
      <c r="D95" s="5">
        <v>5816048711</v>
      </c>
      <c r="E95" s="5">
        <v>5852601130</v>
      </c>
      <c r="F95" s="5">
        <v>5889153550</v>
      </c>
      <c r="G95" s="5">
        <v>5043558961</v>
      </c>
      <c r="I95" s="5">
        <v>5889153550</v>
      </c>
      <c r="J95" s="5">
        <v>5153216220</v>
      </c>
      <c r="K95" s="5">
        <v>5282040594</v>
      </c>
      <c r="L95" s="5">
        <v>5422343096</v>
      </c>
      <c r="M95" s="5">
        <v>1002587662</v>
      </c>
      <c r="N95" s="5">
        <v>1034432275</v>
      </c>
      <c r="O95" s="5">
        <v>1835277251</v>
      </c>
      <c r="P95" s="5">
        <v>1903515715</v>
      </c>
      <c r="Q95" s="5">
        <v>2242493531</v>
      </c>
    </row>
    <row r="96" spans="2:17" ht="15.5" x14ac:dyDescent="0.35">
      <c r="C96" t="s">
        <v>111</v>
      </c>
      <c r="D96" s="5">
        <v>58799356072</v>
      </c>
      <c r="E96" s="5">
        <v>59541565646</v>
      </c>
      <c r="F96" s="5">
        <v>59640980727</v>
      </c>
      <c r="G96" s="5">
        <v>61435439031</v>
      </c>
      <c r="I96" s="5">
        <v>59640980727</v>
      </c>
      <c r="J96" s="5">
        <v>63111980284</v>
      </c>
      <c r="K96" s="5">
        <v>66937255228</v>
      </c>
      <c r="L96" s="5">
        <v>71867146240</v>
      </c>
      <c r="M96" s="5">
        <v>76124938808</v>
      </c>
      <c r="N96" s="5">
        <v>79115621520</v>
      </c>
      <c r="O96" s="5">
        <v>82315865998</v>
      </c>
      <c r="P96" s="5">
        <v>87264651096</v>
      </c>
      <c r="Q96" s="5">
        <v>93116745972</v>
      </c>
    </row>
    <row r="97" spans="3:17" ht="15.5" x14ac:dyDescent="0.35">
      <c r="C97" t="s">
        <v>114</v>
      </c>
      <c r="D97" s="5">
        <v>1612825315</v>
      </c>
      <c r="E97" s="5">
        <v>1612693315</v>
      </c>
      <c r="F97" s="5">
        <v>1612620715</v>
      </c>
      <c r="G97" s="5">
        <v>3927732178</v>
      </c>
      <c r="I97" s="5">
        <v>1612620715</v>
      </c>
      <c r="J97" s="5">
        <v>3925665929</v>
      </c>
      <c r="K97" s="5">
        <v>5575821105</v>
      </c>
      <c r="L97" s="5">
        <v>5621771907</v>
      </c>
      <c r="M97" s="5">
        <v>5744469981</v>
      </c>
      <c r="N97" s="5">
        <v>4708636318</v>
      </c>
      <c r="O97" s="5">
        <v>5417202789</v>
      </c>
      <c r="P97" s="5">
        <v>3311033265</v>
      </c>
      <c r="Q97" s="5">
        <v>1389928320</v>
      </c>
    </row>
    <row r="98" spans="3:17" ht="15.5" x14ac:dyDescent="0.35">
      <c r="C98" t="s">
        <v>228</v>
      </c>
      <c r="D98" s="5">
        <v>90664500035</v>
      </c>
      <c r="E98" s="5">
        <v>91443130028</v>
      </c>
      <c r="F98" s="5">
        <v>92465919588</v>
      </c>
      <c r="G98" s="5">
        <v>86258447620</v>
      </c>
      <c r="I98" s="5">
        <v>92465919588</v>
      </c>
      <c r="J98" s="5">
        <v>89236981695</v>
      </c>
      <c r="K98" s="5">
        <v>95148743343</v>
      </c>
      <c r="L98" s="5">
        <v>98762978693</v>
      </c>
      <c r="M98" s="5">
        <v>98723713901</v>
      </c>
      <c r="N98" s="5">
        <v>100710407563</v>
      </c>
      <c r="O98" s="5">
        <v>105420063488</v>
      </c>
      <c r="P98" s="5">
        <v>106957847526</v>
      </c>
      <c r="Q98" s="5">
        <v>111227815273</v>
      </c>
    </row>
    <row r="99" spans="3:17" ht="15.5" x14ac:dyDescent="0.35">
      <c r="C99" t="s">
        <v>115</v>
      </c>
      <c r="D99" s="5">
        <v>202760306522</v>
      </c>
      <c r="E99" s="5">
        <v>207881088221</v>
      </c>
      <c r="F99" s="5">
        <v>209919598977</v>
      </c>
      <c r="G99" s="5">
        <v>211366255053</v>
      </c>
      <c r="I99" s="5">
        <v>209919598977</v>
      </c>
      <c r="J99" s="5">
        <v>213399356789</v>
      </c>
      <c r="K99" s="5">
        <v>230354151220</v>
      </c>
      <c r="L99" s="5">
        <v>237976127843</v>
      </c>
      <c r="M99" s="5">
        <v>259460426772</v>
      </c>
      <c r="N99" s="5">
        <v>260603289007</v>
      </c>
      <c r="O99" s="5">
        <v>282277251510</v>
      </c>
      <c r="P99" s="5">
        <v>313061203474</v>
      </c>
      <c r="Q99" s="5">
        <v>269706623605</v>
      </c>
    </row>
    <row r="100" spans="3:17" ht="15.5" x14ac:dyDescent="0.35">
      <c r="C100" t="s">
        <v>116</v>
      </c>
    </row>
    <row r="101" spans="3:17" ht="15.5" x14ac:dyDescent="0.35">
      <c r="C101" t="s">
        <v>117</v>
      </c>
    </row>
    <row r="102" spans="3:17" ht="15.5" x14ac:dyDescent="0.35">
      <c r="C102" t="s">
        <v>229</v>
      </c>
      <c r="D102" s="5">
        <v>102885940062</v>
      </c>
      <c r="E102" s="5">
        <v>109371506316</v>
      </c>
      <c r="F102" s="5">
        <v>110481873289</v>
      </c>
      <c r="G102" s="5">
        <v>89713022685</v>
      </c>
      <c r="I102" s="5">
        <v>110481873289</v>
      </c>
      <c r="J102" s="5">
        <v>89687662105</v>
      </c>
      <c r="K102" s="5">
        <v>84683546550</v>
      </c>
      <c r="L102" s="5">
        <v>74033057862</v>
      </c>
      <c r="M102" s="5">
        <v>68471754986</v>
      </c>
      <c r="N102" s="5">
        <v>36444927542</v>
      </c>
      <c r="O102" s="5">
        <v>118779951327</v>
      </c>
      <c r="P102" s="5">
        <v>92624163579</v>
      </c>
      <c r="Q102" s="5">
        <v>95900900686</v>
      </c>
    </row>
    <row r="103" spans="3:17" ht="15.5" x14ac:dyDescent="0.35">
      <c r="C103" t="s">
        <v>230</v>
      </c>
    </row>
    <row r="104" spans="3:17" ht="15.5" x14ac:dyDescent="0.35">
      <c r="C104" t="s">
        <v>231</v>
      </c>
      <c r="D104" s="5">
        <v>61250757715</v>
      </c>
      <c r="E104" s="5">
        <v>61723082748</v>
      </c>
      <c r="F104" s="5">
        <v>62505793038</v>
      </c>
      <c r="G104" s="5">
        <v>60054361101</v>
      </c>
      <c r="I104" s="5">
        <v>62505793038</v>
      </c>
      <c r="J104" s="5">
        <v>59744668485</v>
      </c>
      <c r="K104" s="5">
        <v>52462573191</v>
      </c>
      <c r="L104" s="5">
        <v>50667829375</v>
      </c>
      <c r="M104" s="5">
        <v>1409363052</v>
      </c>
      <c r="N104" s="5">
        <v>1455938989</v>
      </c>
      <c r="O104" s="5">
        <v>3871279474</v>
      </c>
      <c r="P104" s="5">
        <v>2854464487</v>
      </c>
      <c r="Q104" s="5">
        <v>1221195215</v>
      </c>
    </row>
    <row r="105" spans="3:17" ht="15.5" x14ac:dyDescent="0.35">
      <c r="C105" t="s">
        <v>121</v>
      </c>
    </row>
    <row r="106" spans="3:17" ht="15.5" x14ac:dyDescent="0.35">
      <c r="C106" t="s">
        <v>232</v>
      </c>
      <c r="D106" s="5">
        <v>617368760</v>
      </c>
      <c r="E106" s="5">
        <v>583509983</v>
      </c>
      <c r="F106" s="5">
        <v>784603055</v>
      </c>
      <c r="G106" s="5">
        <v>456287099</v>
      </c>
      <c r="I106" s="5">
        <v>784603055</v>
      </c>
      <c r="J106" s="5">
        <v>537684251</v>
      </c>
      <c r="K106" s="5">
        <v>590852262</v>
      </c>
      <c r="L106" s="5">
        <v>525825298</v>
      </c>
      <c r="M106" s="5">
        <v>39317874614</v>
      </c>
      <c r="N106" s="5">
        <v>20383817285</v>
      </c>
      <c r="O106" s="5">
        <v>3492092266</v>
      </c>
      <c r="P106" s="5">
        <v>708049539</v>
      </c>
      <c r="Q106" s="5">
        <v>4490739549</v>
      </c>
    </row>
    <row r="107" spans="3:17" ht="15.5" x14ac:dyDescent="0.35">
      <c r="C107" t="s">
        <v>233</v>
      </c>
      <c r="D107" s="5">
        <v>2344738804</v>
      </c>
      <c r="E107" s="5">
        <v>3747241355</v>
      </c>
      <c r="F107" s="5">
        <v>3743149447</v>
      </c>
      <c r="G107" s="5">
        <v>3604076745</v>
      </c>
      <c r="I107" s="5">
        <v>3743149447</v>
      </c>
      <c r="J107" s="5">
        <v>3722815219</v>
      </c>
      <c r="K107" s="5">
        <v>4468363684</v>
      </c>
      <c r="L107" s="5">
        <v>3406649009</v>
      </c>
      <c r="M107" s="5">
        <v>4223222634</v>
      </c>
      <c r="N107" s="5">
        <v>2882080119</v>
      </c>
      <c r="O107" s="5">
        <v>2932985415</v>
      </c>
      <c r="P107" s="5">
        <v>1608272243</v>
      </c>
      <c r="Q107" s="5">
        <v>1760950067</v>
      </c>
    </row>
    <row r="108" spans="3:17" ht="15.5" x14ac:dyDescent="0.35">
      <c r="C108" t="s">
        <v>859</v>
      </c>
      <c r="D108" s="5">
        <v>19601041037</v>
      </c>
      <c r="E108" s="5">
        <v>20039041037</v>
      </c>
      <c r="F108" s="5">
        <v>20477041037</v>
      </c>
      <c r="G108" s="5">
        <v>2804000000</v>
      </c>
      <c r="I108" s="5">
        <v>20477041037</v>
      </c>
      <c r="J108" s="5">
        <v>5390000000</v>
      </c>
      <c r="K108" s="5">
        <v>5170000000</v>
      </c>
      <c r="L108" s="5">
        <v>4950000000</v>
      </c>
      <c r="M108" s="5">
        <v>4730000000</v>
      </c>
      <c r="N108" s="5">
        <v>5564469000</v>
      </c>
      <c r="O108" s="5">
        <v>82030946150</v>
      </c>
      <c r="P108" s="5">
        <v>62439317785</v>
      </c>
      <c r="Q108" s="5">
        <v>50925406131</v>
      </c>
    </row>
    <row r="109" spans="3:17" ht="15.5" x14ac:dyDescent="0.35">
      <c r="C109" t="s">
        <v>120</v>
      </c>
      <c r="D109" s="5">
        <v>2611285872</v>
      </c>
      <c r="E109" s="5">
        <v>2476020319</v>
      </c>
      <c r="F109" s="5">
        <v>2694744747</v>
      </c>
      <c r="G109" s="5">
        <v>3294783465</v>
      </c>
      <c r="I109" s="5">
        <v>2694744747</v>
      </c>
      <c r="J109" s="5">
        <v>2613728114</v>
      </c>
      <c r="K109" s="5">
        <v>2778943614</v>
      </c>
      <c r="L109" s="5">
        <v>1902322539</v>
      </c>
      <c r="M109" s="5">
        <v>901551150</v>
      </c>
      <c r="N109" s="5">
        <v>456045839</v>
      </c>
      <c r="O109" s="5">
        <v>6984757678</v>
      </c>
      <c r="P109" s="5">
        <v>445922894</v>
      </c>
      <c r="Q109" s="5">
        <v>1238461472</v>
      </c>
    </row>
    <row r="110" spans="3:17" ht="15.5" x14ac:dyDescent="0.35">
      <c r="C110" t="s">
        <v>237</v>
      </c>
      <c r="D110" s="5">
        <v>53511215508</v>
      </c>
      <c r="E110" s="5">
        <v>53821196332</v>
      </c>
      <c r="F110" s="5">
        <v>53801760493</v>
      </c>
      <c r="G110" s="5">
        <v>74460167307</v>
      </c>
      <c r="I110" s="5">
        <v>53801760493</v>
      </c>
      <c r="J110" s="5">
        <v>74753220012</v>
      </c>
      <c r="K110" s="5">
        <v>88416220413</v>
      </c>
      <c r="L110" s="5">
        <v>102828175575</v>
      </c>
      <c r="M110" s="5">
        <v>121849057098</v>
      </c>
      <c r="N110" s="5">
        <v>137978175412</v>
      </c>
      <c r="O110" s="5">
        <v>64060239870</v>
      </c>
      <c r="P110" s="5">
        <v>107811640184</v>
      </c>
      <c r="Q110" s="5">
        <v>113189767870</v>
      </c>
    </row>
    <row r="111" spans="3:17" ht="15.5" x14ac:dyDescent="0.35">
      <c r="C111" t="s">
        <v>238</v>
      </c>
      <c r="D111" s="5">
        <v>53511215508</v>
      </c>
      <c r="E111" s="5">
        <v>53821196332</v>
      </c>
      <c r="F111" s="5">
        <v>53801760493</v>
      </c>
      <c r="G111" s="5">
        <v>74460167307</v>
      </c>
      <c r="I111" s="5">
        <v>53801760493</v>
      </c>
      <c r="J111" s="5">
        <v>74753220012</v>
      </c>
      <c r="K111" s="5">
        <v>88416220413</v>
      </c>
      <c r="L111" s="5">
        <v>102828175575</v>
      </c>
      <c r="M111" s="5">
        <v>121849057098</v>
      </c>
      <c r="N111" s="5">
        <v>137978175412</v>
      </c>
      <c r="O111" s="5">
        <v>64060239870</v>
      </c>
      <c r="P111" s="5">
        <v>107811640184</v>
      </c>
      <c r="Q111" s="5">
        <v>113189767870</v>
      </c>
    </row>
    <row r="112" spans="3:17" ht="15.5" x14ac:dyDescent="0.35">
      <c r="C112" t="s">
        <v>239</v>
      </c>
    </row>
    <row r="113" spans="2:17" ht="15.5" x14ac:dyDescent="0.35">
      <c r="C113" t="s">
        <v>322</v>
      </c>
      <c r="Q113" s="5">
        <v>110028215</v>
      </c>
    </row>
    <row r="114" spans="2:17" ht="15.5" x14ac:dyDescent="0.35">
      <c r="C114" t="s">
        <v>290</v>
      </c>
      <c r="D114" s="5">
        <v>52054057511</v>
      </c>
      <c r="E114" s="5">
        <v>52383474177</v>
      </c>
      <c r="F114" s="5">
        <v>52383474177</v>
      </c>
      <c r="G114" s="5">
        <v>73315515214</v>
      </c>
      <c r="I114" s="5">
        <v>52383474177</v>
      </c>
      <c r="J114" s="5">
        <v>73666875442</v>
      </c>
      <c r="K114" s="5">
        <v>88001866831</v>
      </c>
      <c r="L114" s="5">
        <v>102376388650</v>
      </c>
      <c r="M114" s="5">
        <v>119980498875</v>
      </c>
      <c r="N114" s="5">
        <v>136548162889</v>
      </c>
      <c r="O114" s="5">
        <v>62250976692</v>
      </c>
      <c r="P114" s="5">
        <v>106148645195</v>
      </c>
      <c r="Q114" s="5">
        <v>111878117781</v>
      </c>
    </row>
    <row r="115" spans="2:17" ht="15.5" x14ac:dyDescent="0.35">
      <c r="C115" t="s">
        <v>128</v>
      </c>
      <c r="D115" s="5">
        <v>156397155570</v>
      </c>
      <c r="E115" s="5">
        <v>163192702648</v>
      </c>
      <c r="F115" s="5">
        <v>164283633782</v>
      </c>
      <c r="G115" s="5">
        <v>164173189992</v>
      </c>
      <c r="I115" s="5">
        <v>164283633782</v>
      </c>
      <c r="J115" s="5">
        <v>164440882117</v>
      </c>
      <c r="K115" s="5">
        <v>173099766963</v>
      </c>
      <c r="L115" s="5">
        <v>176861233437</v>
      </c>
      <c r="M115" s="5">
        <v>190320812084</v>
      </c>
      <c r="N115" s="5">
        <v>174423102954</v>
      </c>
      <c r="O115" s="5">
        <v>182840191197</v>
      </c>
      <c r="P115" s="5">
        <v>200435803763</v>
      </c>
      <c r="Q115" s="5">
        <v>209090668556</v>
      </c>
    </row>
    <row r="116" spans="2:17" ht="15.5" x14ac:dyDescent="0.35">
      <c r="C116" t="s">
        <v>129</v>
      </c>
    </row>
    <row r="117" spans="2:17" ht="15.5" x14ac:dyDescent="0.35">
      <c r="C117" t="s">
        <v>130</v>
      </c>
      <c r="D117" s="5">
        <v>131250000000</v>
      </c>
      <c r="E117" s="5">
        <v>131250000000</v>
      </c>
      <c r="F117" s="5">
        <v>131250000000</v>
      </c>
      <c r="G117" s="5">
        <v>131250000000</v>
      </c>
      <c r="I117" s="5">
        <v>131250000000</v>
      </c>
      <c r="J117" s="5">
        <v>131250000000</v>
      </c>
      <c r="K117" s="5">
        <v>131250000000</v>
      </c>
      <c r="L117" s="5">
        <v>131250000000</v>
      </c>
      <c r="M117" s="5">
        <v>131250000003</v>
      </c>
      <c r="N117" s="5">
        <v>131250000000</v>
      </c>
      <c r="O117" s="5">
        <v>125000000000</v>
      </c>
      <c r="P117" s="5">
        <v>125000000000</v>
      </c>
      <c r="Q117" s="5">
        <v>75000000000</v>
      </c>
    </row>
    <row r="118" spans="2:17" ht="15.5" x14ac:dyDescent="0.35">
      <c r="C118" t="s">
        <v>131</v>
      </c>
      <c r="D118" s="5">
        <v>-12235280118</v>
      </c>
      <c r="E118" s="5">
        <v>-12235280118</v>
      </c>
      <c r="F118" s="5">
        <v>-12235280118</v>
      </c>
      <c r="G118" s="5">
        <v>-12235280118</v>
      </c>
      <c r="I118" s="5">
        <v>-12235280118</v>
      </c>
      <c r="J118" s="5">
        <v>-12235280118</v>
      </c>
      <c r="K118" s="5">
        <v>-12235280118</v>
      </c>
      <c r="L118" s="5">
        <v>-12235280118</v>
      </c>
      <c r="M118" s="5">
        <v>-12235280118</v>
      </c>
      <c r="N118" s="5">
        <v>-12235280118</v>
      </c>
      <c r="O118" s="5">
        <v>-12235280118</v>
      </c>
      <c r="P118" s="5">
        <v>-12235280117</v>
      </c>
      <c r="Q118" s="5">
        <v>-17324730117</v>
      </c>
    </row>
    <row r="119" spans="2:17" ht="15.5" x14ac:dyDescent="0.35">
      <c r="C119" t="s">
        <v>132</v>
      </c>
      <c r="D119" s="5">
        <v>-75160373315</v>
      </c>
      <c r="E119" s="5">
        <v>-76824884964</v>
      </c>
      <c r="F119" s="5">
        <v>-75894017799</v>
      </c>
      <c r="G119" s="5">
        <v>-74417115919</v>
      </c>
      <c r="I119" s="5">
        <v>-75894017799</v>
      </c>
      <c r="J119" s="5">
        <v>-72715206036</v>
      </c>
      <c r="K119" s="5">
        <v>-64515328132</v>
      </c>
      <c r="L119" s="5">
        <v>-60625179135</v>
      </c>
      <c r="M119" s="5">
        <v>-52507916514</v>
      </c>
      <c r="N119" s="5">
        <v>-35719518038</v>
      </c>
      <c r="O119" s="5">
        <v>-17131065723</v>
      </c>
      <c r="P119" s="5">
        <v>-126481553</v>
      </c>
      <c r="Q119" s="5">
        <v>2953556452</v>
      </c>
    </row>
    <row r="120" spans="2:17" ht="15.5" x14ac:dyDescent="0.35">
      <c r="C120" t="s">
        <v>133</v>
      </c>
    </row>
    <row r="121" spans="2:17" ht="15.5" x14ac:dyDescent="0.35">
      <c r="C121" t="s">
        <v>134</v>
      </c>
    </row>
    <row r="122" spans="2:17" ht="15.5" x14ac:dyDescent="0.35">
      <c r="C122" t="s">
        <v>135</v>
      </c>
      <c r="D122" s="5">
        <v>-75160373315</v>
      </c>
      <c r="E122" s="5">
        <v>-76824884964</v>
      </c>
      <c r="F122" s="5">
        <v>-75894017799</v>
      </c>
      <c r="G122" s="5">
        <v>-74417115919</v>
      </c>
      <c r="I122" s="5">
        <v>-75894017799</v>
      </c>
      <c r="J122" s="5">
        <v>-72715206036</v>
      </c>
      <c r="K122" s="5">
        <v>-64515328132</v>
      </c>
      <c r="L122" s="5">
        <v>-60625179135</v>
      </c>
      <c r="M122" s="5">
        <v>-52507916514</v>
      </c>
      <c r="N122" s="5">
        <v>-35719518038</v>
      </c>
      <c r="O122" s="5">
        <v>-17131065723</v>
      </c>
      <c r="P122" s="5">
        <v>-126481553</v>
      </c>
      <c r="Q122" s="5">
        <v>2953556452</v>
      </c>
    </row>
    <row r="123" spans="2:17" ht="15.5" x14ac:dyDescent="0.35">
      <c r="C123" t="s">
        <v>136</v>
      </c>
      <c r="D123" s="5">
        <v>1651190598</v>
      </c>
      <c r="E123" s="5">
        <v>1621832772</v>
      </c>
      <c r="F123" s="5">
        <v>1619441374</v>
      </c>
      <c r="G123" s="5">
        <v>1699021579</v>
      </c>
      <c r="I123" s="5">
        <v>1619441374</v>
      </c>
      <c r="J123" s="5">
        <v>1705659384</v>
      </c>
      <c r="K123" s="5">
        <v>1790787708</v>
      </c>
      <c r="L123" s="5">
        <v>1771729017</v>
      </c>
      <c r="M123" s="5">
        <v>1846528690</v>
      </c>
      <c r="N123" s="5">
        <v>2066303285</v>
      </c>
      <c r="O123" s="5">
        <v>2593054984</v>
      </c>
      <c r="P123" s="5">
        <v>-12838619</v>
      </c>
      <c r="Q123" s="5">
        <v>-12871286</v>
      </c>
    </row>
    <row r="124" spans="2:17" ht="15.5" x14ac:dyDescent="0.35">
      <c r="C124" t="s">
        <v>10</v>
      </c>
      <c r="D124" s="5">
        <v>46363151004</v>
      </c>
      <c r="E124" s="5">
        <v>44688385478</v>
      </c>
      <c r="F124" s="5">
        <v>45635965194</v>
      </c>
      <c r="G124" s="5">
        <v>47192615135</v>
      </c>
      <c r="I124" s="5">
        <v>45635965194</v>
      </c>
      <c r="J124" s="5">
        <v>48958474670</v>
      </c>
      <c r="K124" s="5">
        <v>57254384257</v>
      </c>
      <c r="L124" s="5">
        <v>61114894418</v>
      </c>
      <c r="M124" s="5">
        <v>69139614603</v>
      </c>
      <c r="N124" s="5">
        <v>86180186053</v>
      </c>
      <c r="O124" s="5">
        <v>99437060314</v>
      </c>
      <c r="P124" s="5">
        <v>112625399711</v>
      </c>
      <c r="Q124" s="5">
        <v>60615955049</v>
      </c>
    </row>
    <row r="125" spans="2:17" ht="15.5" x14ac:dyDescent="0.35">
      <c r="C125" t="s">
        <v>137</v>
      </c>
      <c r="D125" s="5">
        <v>202760306574</v>
      </c>
      <c r="E125" s="5">
        <v>207881088126</v>
      </c>
      <c r="F125" s="5">
        <v>209919598976</v>
      </c>
      <c r="G125" s="5">
        <v>211365805127</v>
      </c>
      <c r="I125" s="5">
        <v>209919598976</v>
      </c>
      <c r="J125" s="5">
        <v>213399356787</v>
      </c>
      <c r="K125" s="5">
        <v>230354151220</v>
      </c>
      <c r="L125" s="5">
        <v>237976127855</v>
      </c>
      <c r="M125" s="5">
        <v>259460426687</v>
      </c>
      <c r="N125" s="5">
        <v>260603289007</v>
      </c>
      <c r="O125" s="5">
        <v>282277251511</v>
      </c>
      <c r="P125" s="5">
        <v>313061203474</v>
      </c>
      <c r="Q125" s="5">
        <v>269706623605</v>
      </c>
    </row>
    <row r="126" spans="2:17" ht="15.5" x14ac:dyDescent="0.35">
      <c r="C126" t="s">
        <v>138</v>
      </c>
      <c r="D126" s="5">
        <v>1375000000</v>
      </c>
      <c r="E126" s="5">
        <v>1375000000</v>
      </c>
      <c r="F126" s="5">
        <v>1375000000</v>
      </c>
      <c r="G126" s="5">
        <v>1375000000</v>
      </c>
      <c r="I126" s="5">
        <v>1375000000</v>
      </c>
      <c r="J126" s="5">
        <v>1375000000</v>
      </c>
      <c r="K126" s="5">
        <v>1375000000</v>
      </c>
      <c r="L126" s="5">
        <v>1375000000</v>
      </c>
      <c r="M126" s="5">
        <v>1375000000</v>
      </c>
      <c r="N126" s="5">
        <v>1375000000</v>
      </c>
      <c r="O126" s="5">
        <v>1250000000</v>
      </c>
      <c r="P126" s="5">
        <v>1250000000</v>
      </c>
      <c r="Q126" s="5">
        <v>750000000</v>
      </c>
    </row>
    <row r="128" spans="2:17" ht="15.5" x14ac:dyDescent="0.35">
      <c r="B128" t="s">
        <v>139</v>
      </c>
      <c r="C128" t="s">
        <v>140</v>
      </c>
      <c r="D128" s="5">
        <v>1833795945</v>
      </c>
      <c r="E128" s="5">
        <v>1992086176</v>
      </c>
      <c r="F128" s="5">
        <v>2901185403</v>
      </c>
      <c r="G128" s="5">
        <v>-563364916</v>
      </c>
      <c r="I128" s="5">
        <v>4492419595</v>
      </c>
      <c r="J128" s="5">
        <v>3699945160</v>
      </c>
      <c r="K128" s="5">
        <v>15359010854</v>
      </c>
      <c r="L128" s="5">
        <v>10030578321</v>
      </c>
      <c r="M128" s="5">
        <v>-496659647</v>
      </c>
      <c r="N128" s="5">
        <v>-13989335528</v>
      </c>
      <c r="O128" s="5">
        <v>-14321386738</v>
      </c>
      <c r="P128" s="5">
        <v>-23818489154</v>
      </c>
      <c r="Q128" s="5">
        <v>-12722590702</v>
      </c>
    </row>
    <row r="129" spans="3:17" ht="15.5" x14ac:dyDescent="0.35">
      <c r="C129" t="s">
        <v>292</v>
      </c>
      <c r="D129" s="5">
        <v>4835910887</v>
      </c>
      <c r="E129" s="5">
        <v>8470492806</v>
      </c>
      <c r="F129" s="5">
        <v>9077568280</v>
      </c>
      <c r="G129" s="5">
        <v>5186490690</v>
      </c>
      <c r="I129" s="5">
        <v>28525728063</v>
      </c>
      <c r="J129" s="5">
        <v>27167321155</v>
      </c>
      <c r="K129" s="5">
        <v>36280853288</v>
      </c>
      <c r="L129" s="5">
        <v>28662360210</v>
      </c>
      <c r="M129" s="5">
        <v>19280884271</v>
      </c>
      <c r="N129" s="5">
        <v>14514200240</v>
      </c>
      <c r="O129" s="5">
        <v>41538576868</v>
      </c>
      <c r="P129" s="5">
        <v>34234979102</v>
      </c>
      <c r="Q129" s="5">
        <v>47568802664</v>
      </c>
    </row>
    <row r="130" spans="3:17" ht="15.5" x14ac:dyDescent="0.35">
      <c r="C130" t="s">
        <v>686</v>
      </c>
      <c r="O130" s="5">
        <v>-20820139648</v>
      </c>
      <c r="P130" s="5">
        <v>-16546122445</v>
      </c>
      <c r="Q130" s="5">
        <v>-27526421345</v>
      </c>
    </row>
    <row r="131" spans="3:17" ht="15.5" x14ac:dyDescent="0.35">
      <c r="C131" t="s">
        <v>582</v>
      </c>
      <c r="D131" s="5">
        <v>-546216430</v>
      </c>
      <c r="E131" s="5">
        <v>-3803793864</v>
      </c>
      <c r="F131" s="5">
        <v>-4283575486</v>
      </c>
      <c r="G131" s="5">
        <v>-3474405641</v>
      </c>
      <c r="I131" s="5">
        <v>-15381689717</v>
      </c>
      <c r="J131" s="5">
        <v>-12049290877</v>
      </c>
      <c r="K131" s="5">
        <v>-10242534491</v>
      </c>
      <c r="L131" s="5">
        <v>-9715467824</v>
      </c>
      <c r="M131" s="5">
        <v>-12537730613</v>
      </c>
      <c r="N131" s="5">
        <v>-18166925437</v>
      </c>
      <c r="O131" s="5">
        <v>-8896651455</v>
      </c>
      <c r="P131" s="5">
        <v>-11684931989</v>
      </c>
      <c r="Q131" s="5">
        <v>-10014784857</v>
      </c>
    </row>
    <row r="132" spans="3:17" ht="15.5" x14ac:dyDescent="0.35">
      <c r="C132" t="s">
        <v>763</v>
      </c>
    </row>
    <row r="133" spans="3:17" ht="15.5" x14ac:dyDescent="0.35">
      <c r="C133" t="s">
        <v>735</v>
      </c>
      <c r="D133" s="5">
        <v>10822078</v>
      </c>
      <c r="E133" s="5">
        <v>9656697</v>
      </c>
      <c r="F133" s="5">
        <v>777939102</v>
      </c>
      <c r="G133" s="5">
        <v>14308257</v>
      </c>
      <c r="I133" s="5">
        <v>811473139</v>
      </c>
      <c r="J133" s="5">
        <v>39603113</v>
      </c>
      <c r="K133" s="5">
        <v>27872954</v>
      </c>
      <c r="L133" s="5">
        <v>19069063</v>
      </c>
      <c r="M133" s="5">
        <v>16970379</v>
      </c>
      <c r="N133" s="5">
        <v>240045198</v>
      </c>
    </row>
    <row r="134" spans="3:17" ht="15.5" x14ac:dyDescent="0.35">
      <c r="C134" t="s">
        <v>860</v>
      </c>
      <c r="D134" s="5">
        <v>125347612</v>
      </c>
      <c r="E134" s="5">
        <v>-7034262</v>
      </c>
      <c r="F134" s="5">
        <v>-378124181</v>
      </c>
      <c r="G134" s="5">
        <v>13403322</v>
      </c>
      <c r="I134" s="5">
        <v>-103780906</v>
      </c>
      <c r="J134" s="5">
        <v>-2456771858</v>
      </c>
      <c r="K134" s="5">
        <v>-3240195105</v>
      </c>
      <c r="L134" s="5">
        <v>-382501273</v>
      </c>
    </row>
    <row r="135" spans="3:17" ht="15.5" x14ac:dyDescent="0.35">
      <c r="C135" t="s">
        <v>393</v>
      </c>
      <c r="D135" s="5">
        <v>-1918599231</v>
      </c>
      <c r="E135" s="5">
        <v>-2030668761</v>
      </c>
      <c r="F135" s="5">
        <v>-1836708046</v>
      </c>
      <c r="G135" s="5">
        <v>-1736554556</v>
      </c>
      <c r="I135" s="5">
        <v>-7202921925</v>
      </c>
      <c r="J135" s="5">
        <v>-6480384644</v>
      </c>
      <c r="K135" s="5">
        <v>-5730730532</v>
      </c>
      <c r="L135" s="5">
        <v>-5767546924</v>
      </c>
      <c r="M135" s="5">
        <v>-5629958619</v>
      </c>
      <c r="N135" s="5">
        <v>-5397123371</v>
      </c>
      <c r="O135" s="5">
        <v>-9573441933</v>
      </c>
      <c r="P135" s="5">
        <v>-9680825085</v>
      </c>
      <c r="Q135" s="5">
        <v>-7695088964</v>
      </c>
    </row>
    <row r="136" spans="3:17" ht="15.5" x14ac:dyDescent="0.35">
      <c r="C136" t="s">
        <v>326</v>
      </c>
      <c r="D136" s="5">
        <v>-593402946</v>
      </c>
      <c r="E136" s="5">
        <v>-563083794</v>
      </c>
      <c r="F136" s="5">
        <v>-564679480</v>
      </c>
      <c r="G136" s="5">
        <v>-516598920</v>
      </c>
      <c r="I136" s="5">
        <v>-2127513595</v>
      </c>
      <c r="J136" s="5">
        <v>-1995554571</v>
      </c>
      <c r="K136" s="5">
        <v>-1452333020</v>
      </c>
      <c r="L136" s="5">
        <v>-1939956682</v>
      </c>
      <c r="M136" s="5">
        <v>-1626825065</v>
      </c>
      <c r="N136" s="5">
        <v>-4809791915</v>
      </c>
      <c r="O136" s="5">
        <v>-16716404491</v>
      </c>
      <c r="P136" s="5">
        <v>-18930255780</v>
      </c>
      <c r="Q136" s="5">
        <v>-14169954222</v>
      </c>
    </row>
    <row r="137" spans="3:17" ht="15.5" x14ac:dyDescent="0.35">
      <c r="C137" t="s">
        <v>148</v>
      </c>
      <c r="D137" s="5">
        <v>-80066025</v>
      </c>
      <c r="E137" s="5">
        <v>-83482646</v>
      </c>
      <c r="F137" s="5">
        <v>108765214</v>
      </c>
      <c r="G137" s="5">
        <v>-50008068</v>
      </c>
      <c r="I137" s="5">
        <v>-28875464</v>
      </c>
      <c r="J137" s="5">
        <v>-524977158</v>
      </c>
      <c r="K137" s="5">
        <v>-283922240</v>
      </c>
      <c r="L137" s="5">
        <v>-845378249</v>
      </c>
      <c r="N137" s="5">
        <v>-409857281</v>
      </c>
      <c r="O137" s="5">
        <v>-496710682</v>
      </c>
      <c r="P137" s="5">
        <v>-1211332957</v>
      </c>
      <c r="Q137" s="5">
        <v>-885143978</v>
      </c>
    </row>
    <row r="138" spans="3:17" ht="15.5" x14ac:dyDescent="0.35">
      <c r="C138" t="s">
        <v>149</v>
      </c>
      <c r="D138" s="5">
        <v>-2206474911</v>
      </c>
      <c r="E138" s="5">
        <v>-2852097364</v>
      </c>
      <c r="F138" s="5">
        <v>-900167130</v>
      </c>
      <c r="G138" s="5">
        <v>269120112</v>
      </c>
      <c r="I138" s="5">
        <v>-3481360228</v>
      </c>
      <c r="J138" s="5">
        <v>-4482824861</v>
      </c>
      <c r="K138" s="5">
        <v>-12344279938</v>
      </c>
      <c r="L138" s="5">
        <v>-7885177820</v>
      </c>
      <c r="M138" s="5">
        <v>2054864005</v>
      </c>
      <c r="N138" s="5">
        <v>14564205525</v>
      </c>
      <c r="O138" s="5">
        <v>-18108240791</v>
      </c>
      <c r="P138" s="5">
        <v>58394689513</v>
      </c>
      <c r="Q138" s="5">
        <v>22355275790</v>
      </c>
    </row>
    <row r="139" spans="3:17" ht="15.5" x14ac:dyDescent="0.35">
      <c r="C139" t="s">
        <v>150</v>
      </c>
      <c r="D139" s="5">
        <v>-80144124</v>
      </c>
      <c r="E139" s="5">
        <v>-135757964</v>
      </c>
      <c r="F139" s="5">
        <v>-187762763</v>
      </c>
      <c r="G139" s="5">
        <v>-202328679</v>
      </c>
      <c r="I139" s="5">
        <v>-683955062</v>
      </c>
      <c r="J139" s="5">
        <v>-627630394</v>
      </c>
      <c r="K139" s="5">
        <v>-917328146</v>
      </c>
      <c r="L139" s="5">
        <v>-291631372</v>
      </c>
      <c r="M139" s="5">
        <v>-2664031806</v>
      </c>
      <c r="N139" s="5">
        <v>-984225818</v>
      </c>
      <c r="O139" s="5">
        <v>-2102280333</v>
      </c>
      <c r="P139" s="5">
        <v>-231392199</v>
      </c>
      <c r="Q139" s="5">
        <v>-7816958095</v>
      </c>
    </row>
    <row r="140" spans="3:17" ht="15.5" x14ac:dyDescent="0.35">
      <c r="C140" t="s">
        <v>332</v>
      </c>
      <c r="K140" s="5">
        <v>13073506</v>
      </c>
      <c r="M140" s="5">
        <v>73800355</v>
      </c>
      <c r="N140" s="5">
        <v>250000000</v>
      </c>
      <c r="O140" s="5">
        <v>1830000002</v>
      </c>
      <c r="P140" s="5">
        <v>161000000</v>
      </c>
      <c r="Q140" s="5">
        <v>1017309008</v>
      </c>
    </row>
    <row r="141" spans="3:17" ht="15.5" x14ac:dyDescent="0.35">
      <c r="C141" t="s">
        <v>808</v>
      </c>
      <c r="Q141" s="5">
        <v>-1775200003</v>
      </c>
    </row>
    <row r="142" spans="3:17" ht="15.5" x14ac:dyDescent="0.35">
      <c r="C142" t="s">
        <v>861</v>
      </c>
      <c r="K142" s="5">
        <v>11478127</v>
      </c>
    </row>
    <row r="143" spans="3:17" ht="15.5" x14ac:dyDescent="0.35">
      <c r="C143" t="s">
        <v>158</v>
      </c>
      <c r="D143" s="5">
        <v>-80144124</v>
      </c>
      <c r="E143" s="5">
        <v>-135757964</v>
      </c>
      <c r="F143" s="5">
        <v>-187762763</v>
      </c>
      <c r="G143" s="5">
        <v>-202328679</v>
      </c>
      <c r="I143" s="5">
        <v>-683955062</v>
      </c>
      <c r="J143" s="5">
        <v>-627630394</v>
      </c>
      <c r="K143" s="5">
        <v>-941879779</v>
      </c>
      <c r="L143" s="5">
        <v>-291631372</v>
      </c>
      <c r="M143" s="5">
        <v>-2737832161</v>
      </c>
      <c r="N143" s="5">
        <v>-1234225818</v>
      </c>
      <c r="O143" s="5">
        <v>-3932280335</v>
      </c>
      <c r="P143" s="5">
        <v>-392392199</v>
      </c>
      <c r="Q143" s="5">
        <v>-7059067100</v>
      </c>
    </row>
    <row r="144" spans="3:17" ht="15.5" x14ac:dyDescent="0.35">
      <c r="C144" t="s">
        <v>161</v>
      </c>
      <c r="D144" s="5">
        <v>-2206474911</v>
      </c>
      <c r="E144" s="5">
        <v>-2852097364</v>
      </c>
      <c r="F144" s="5">
        <v>-900167130</v>
      </c>
      <c r="G144" s="5">
        <v>269120112</v>
      </c>
      <c r="I144" s="5">
        <v>-3481360228</v>
      </c>
      <c r="J144" s="5">
        <v>-4482824861</v>
      </c>
      <c r="K144" s="5">
        <v>-12344279938</v>
      </c>
      <c r="L144" s="5">
        <v>-7885177820</v>
      </c>
      <c r="M144" s="5">
        <v>2054864005</v>
      </c>
      <c r="N144" s="5">
        <v>14564205525</v>
      </c>
      <c r="O144" s="5">
        <v>-18108240791</v>
      </c>
      <c r="P144" s="5">
        <v>58394689513</v>
      </c>
      <c r="Q144" s="5">
        <v>22355275790</v>
      </c>
    </row>
    <row r="145" spans="2:17" ht="15.5" x14ac:dyDescent="0.35">
      <c r="C145" t="s">
        <v>755</v>
      </c>
      <c r="P145" s="5">
        <v>50800000000</v>
      </c>
      <c r="Q145" s="5">
        <v>28742141195</v>
      </c>
    </row>
    <row r="146" spans="2:17" ht="15.5" x14ac:dyDescent="0.35">
      <c r="C146" t="s">
        <v>313</v>
      </c>
      <c r="D146" s="5">
        <v>-767416666</v>
      </c>
      <c r="E146" s="5">
        <v>-438000000</v>
      </c>
      <c r="F146" s="5">
        <v>-3259000000</v>
      </c>
      <c r="G146" s="5">
        <v>-1844000000</v>
      </c>
      <c r="I146" s="5">
        <v>-6196360228</v>
      </c>
      <c r="J146" s="5">
        <v>-14114991389</v>
      </c>
      <c r="K146" s="5">
        <v>-14164469819</v>
      </c>
      <c r="L146" s="5">
        <v>-17374162225</v>
      </c>
      <c r="M146" s="5">
        <v>-17402669531</v>
      </c>
      <c r="N146" s="5">
        <v>-8794417354</v>
      </c>
      <c r="O146" s="5">
        <v>-24486990791</v>
      </c>
      <c r="P146" s="5">
        <v>-44905532717</v>
      </c>
      <c r="Q146" s="5">
        <v>-7780016766</v>
      </c>
    </row>
    <row r="147" spans="2:17" ht="15.5" x14ac:dyDescent="0.35">
      <c r="C147" t="s">
        <v>656</v>
      </c>
      <c r="F147" s="5">
        <v>2440000000</v>
      </c>
      <c r="G147" s="5">
        <v>275000000</v>
      </c>
      <c r="I147" s="5">
        <v>2715000000</v>
      </c>
      <c r="J147" s="5">
        <v>7505000000</v>
      </c>
      <c r="K147" s="5">
        <v>2596887324</v>
      </c>
      <c r="L147" s="5">
        <v>10601033721</v>
      </c>
      <c r="M147" s="5">
        <v>523476171</v>
      </c>
      <c r="N147" s="5">
        <v>9311437</v>
      </c>
      <c r="O147" s="5">
        <v>438750000</v>
      </c>
      <c r="Q147" s="5">
        <v>2515000000</v>
      </c>
    </row>
    <row r="148" spans="2:17" ht="15.5" x14ac:dyDescent="0.35">
      <c r="C148" t="s">
        <v>862</v>
      </c>
      <c r="O148" s="5">
        <v>3000000000</v>
      </c>
    </row>
    <row r="149" spans="2:17" ht="15.5" x14ac:dyDescent="0.35">
      <c r="C149" t="s">
        <v>863</v>
      </c>
      <c r="N149" s="5">
        <v>6250000000</v>
      </c>
      <c r="P149" s="5">
        <v>58500000000</v>
      </c>
      <c r="Q149" s="5">
        <v>73800000000</v>
      </c>
    </row>
    <row r="150" spans="2:17" ht="15.5" x14ac:dyDescent="0.35">
      <c r="C150" t="s">
        <v>864</v>
      </c>
      <c r="F150" s="5">
        <v>-127871666</v>
      </c>
      <c r="G150" s="5">
        <v>127871666</v>
      </c>
      <c r="J150" s="5">
        <v>2403239245</v>
      </c>
      <c r="K150" s="5">
        <v>-639704434</v>
      </c>
      <c r="L150" s="5">
        <v>-1112049316</v>
      </c>
      <c r="M150" s="5">
        <v>18934057365</v>
      </c>
      <c r="N150" s="5">
        <v>17099311442</v>
      </c>
      <c r="O150" s="5">
        <v>2940000000</v>
      </c>
    </row>
    <row r="151" spans="2:17" ht="15.5" x14ac:dyDescent="0.35">
      <c r="C151" t="s">
        <v>865</v>
      </c>
      <c r="D151" s="5">
        <v>-1064058245</v>
      </c>
      <c r="E151" s="5">
        <v>-1724097364</v>
      </c>
      <c r="F151" s="5">
        <v>46704536</v>
      </c>
      <c r="G151" s="5">
        <v>860248446</v>
      </c>
      <c r="J151" s="5">
        <v>-276072717</v>
      </c>
    </row>
    <row r="152" spans="2:17" ht="15.5" x14ac:dyDescent="0.35">
      <c r="C152" t="s">
        <v>596</v>
      </c>
      <c r="P152" s="5">
        <v>-3410550000</v>
      </c>
    </row>
    <row r="153" spans="2:17" ht="15.5" x14ac:dyDescent="0.35">
      <c r="C153" t="s">
        <v>168</v>
      </c>
      <c r="K153" s="5">
        <v>-136993009</v>
      </c>
    </row>
    <row r="154" spans="2:17" ht="15.5" x14ac:dyDescent="0.35">
      <c r="C154" t="s">
        <v>515</v>
      </c>
      <c r="D154" s="5">
        <v>-375000000</v>
      </c>
      <c r="E154" s="5">
        <v>-690000000</v>
      </c>
      <c r="G154" s="5">
        <v>850000000</v>
      </c>
      <c r="P154" s="5">
        <v>-2589227770</v>
      </c>
      <c r="Q154" s="5">
        <v>-74921848639</v>
      </c>
    </row>
    <row r="155" spans="2:17" ht="15.5" x14ac:dyDescent="0.35">
      <c r="C155" t="s">
        <v>173</v>
      </c>
      <c r="D155" s="5">
        <v>-452823090</v>
      </c>
      <c r="E155" s="5">
        <v>-995769152</v>
      </c>
      <c r="F155" s="5">
        <v>1813255510</v>
      </c>
      <c r="G155" s="5">
        <v>-496573483</v>
      </c>
      <c r="I155" s="5">
        <v>327104305</v>
      </c>
      <c r="J155" s="5">
        <v>-1410510095</v>
      </c>
      <c r="K155" s="5">
        <v>2097402770</v>
      </c>
      <c r="L155" s="5">
        <v>1853769129</v>
      </c>
      <c r="M155" s="5">
        <v>-1105827448</v>
      </c>
      <c r="N155" s="5">
        <v>-409355821</v>
      </c>
      <c r="O155" s="5">
        <v>-34531907862</v>
      </c>
      <c r="P155" s="5">
        <v>34344808160</v>
      </c>
      <c r="Q155" s="5">
        <v>1815726993</v>
      </c>
    </row>
    <row r="156" spans="2:17" ht="15.5" x14ac:dyDescent="0.35">
      <c r="C156" t="s">
        <v>176</v>
      </c>
      <c r="E156" s="5">
        <v>4891916030</v>
      </c>
      <c r="I156" s="5">
        <v>4564811725</v>
      </c>
      <c r="J156" s="5">
        <v>5975321820</v>
      </c>
      <c r="K156" s="5">
        <v>3877919050</v>
      </c>
      <c r="L156" s="5">
        <v>2024150012</v>
      </c>
      <c r="M156" s="5">
        <v>3129977361</v>
      </c>
      <c r="N156" s="5">
        <v>3539333180</v>
      </c>
      <c r="O156" s="5">
        <v>38071241042</v>
      </c>
      <c r="P156" s="5">
        <v>3726432882</v>
      </c>
      <c r="Q156" s="5">
        <v>1910705889</v>
      </c>
    </row>
    <row r="157" spans="2:17" ht="15.5" x14ac:dyDescent="0.35">
      <c r="C157" t="s">
        <v>177</v>
      </c>
      <c r="D157" s="5">
        <v>-452823090</v>
      </c>
      <c r="E157" s="5">
        <v>3896146878</v>
      </c>
      <c r="F157" s="5">
        <v>1813255510</v>
      </c>
      <c r="G157" s="5">
        <v>-496573483</v>
      </c>
      <c r="I157" s="5">
        <v>4891916030</v>
      </c>
      <c r="J157" s="5">
        <v>4564811725</v>
      </c>
      <c r="K157" s="5">
        <v>5975321820</v>
      </c>
      <c r="L157" s="5">
        <v>3877919141</v>
      </c>
      <c r="M157" s="5">
        <v>2024149913</v>
      </c>
      <c r="N157" s="5">
        <v>3129977359</v>
      </c>
      <c r="O157" s="5">
        <v>3539333180</v>
      </c>
      <c r="P157" s="5">
        <v>38071241042</v>
      </c>
      <c r="Q157" s="5">
        <v>3726432882</v>
      </c>
    </row>
    <row r="159" spans="2:17" ht="15.5" x14ac:dyDescent="0.35">
      <c r="B159" t="s">
        <v>178</v>
      </c>
      <c r="C159" t="s">
        <v>12</v>
      </c>
      <c r="D159" s="5">
        <v>1380000000</v>
      </c>
      <c r="E159" s="5">
        <v>1380000000</v>
      </c>
      <c r="F159" s="5">
        <v>1380000000</v>
      </c>
      <c r="G159" s="5">
        <v>1380000000</v>
      </c>
      <c r="I159" s="5">
        <v>1380000000</v>
      </c>
      <c r="J159" s="5">
        <v>1380000000</v>
      </c>
      <c r="K159" s="5">
        <v>1380000000</v>
      </c>
      <c r="L159" s="5">
        <v>1380000000</v>
      </c>
      <c r="M159" s="5">
        <v>1380000000</v>
      </c>
      <c r="N159" s="5">
        <v>1380000000</v>
      </c>
      <c r="O159" s="5">
        <v>1250000000</v>
      </c>
      <c r="P159" s="5">
        <v>1250000000</v>
      </c>
      <c r="Q159" s="5">
        <v>750000000</v>
      </c>
    </row>
    <row r="160" spans="2:17" ht="15.5" x14ac:dyDescent="0.35">
      <c r="C160" t="s">
        <v>179</v>
      </c>
      <c r="D160" s="6">
        <v>1.21</v>
      </c>
      <c r="E160" s="6">
        <v>-0.68</v>
      </c>
      <c r="F160" s="6">
        <v>-1.07</v>
      </c>
      <c r="G160" s="6">
        <v>-0.18</v>
      </c>
    </row>
    <row r="161" spans="3:7" ht="15.5" x14ac:dyDescent="0.35">
      <c r="C161" t="s">
        <v>180</v>
      </c>
      <c r="D161" s="6">
        <v>228.1</v>
      </c>
      <c r="E161" s="6">
        <v>-382.35</v>
      </c>
      <c r="F161" s="6">
        <v>-244.86</v>
      </c>
      <c r="G161" s="6">
        <v>-1344.44</v>
      </c>
    </row>
    <row r="162" spans="3:7" ht="15.5" x14ac:dyDescent="0.35">
      <c r="C162" t="s">
        <v>64</v>
      </c>
      <c r="D162" s="6">
        <v>35.57</v>
      </c>
      <c r="E162" s="6">
        <v>49.57</v>
      </c>
      <c r="F162" s="6">
        <v>41.72</v>
      </c>
      <c r="G162" s="6">
        <v>55.16</v>
      </c>
    </row>
    <row r="163" spans="3:7" ht="15.5" x14ac:dyDescent="0.35">
      <c r="C163" t="s">
        <v>181</v>
      </c>
      <c r="D163" s="5">
        <v>3080000000</v>
      </c>
      <c r="E163" s="5">
        <v>870000000</v>
      </c>
      <c r="F163" s="5">
        <v>2170000000</v>
      </c>
      <c r="G163" s="5">
        <v>1450000000</v>
      </c>
    </row>
    <row r="164" spans="3:7" ht="15.5" x14ac:dyDescent="0.35">
      <c r="C164" t="s">
        <v>182</v>
      </c>
      <c r="D164" s="6">
        <v>8.199999999999999E-3</v>
      </c>
      <c r="E164" s="6">
        <v>-4.5000000000000005E-3</v>
      </c>
      <c r="F164" s="6">
        <v>-6.9999999999999993E-3</v>
      </c>
      <c r="G164" s="6">
        <v>-1.1999999999999999E-3</v>
      </c>
    </row>
    <row r="165" spans="3:7" ht="15.5" x14ac:dyDescent="0.35">
      <c r="C165" t="s">
        <v>183</v>
      </c>
      <c r="D165" s="6">
        <v>3.7200000000000004E-2</v>
      </c>
      <c r="E165" s="6">
        <v>-2.1600000000000001E-2</v>
      </c>
      <c r="F165" s="6">
        <v>-3.3599999999999998E-2</v>
      </c>
      <c r="G165" s="6">
        <v>-5.6000000000000008E-3</v>
      </c>
    </row>
    <row r="166" spans="3:7" ht="15.5" x14ac:dyDescent="0.35">
      <c r="C166" t="s">
        <v>184</v>
      </c>
      <c r="D166" s="6">
        <v>2.2499999999999999E-2</v>
      </c>
      <c r="E166" s="6">
        <v>-2.8999999999999998E-3</v>
      </c>
      <c r="F166" s="6">
        <v>9.8999999999999991E-3</v>
      </c>
      <c r="G166" s="6">
        <v>2.3E-3</v>
      </c>
    </row>
    <row r="167" spans="3:7" ht="15.5" x14ac:dyDescent="0.35">
      <c r="C167" t="s">
        <v>185</v>
      </c>
      <c r="D167" s="6">
        <v>3.71</v>
      </c>
      <c r="E167" s="6">
        <v>-0.49</v>
      </c>
      <c r="F167" s="6">
        <v>1.66</v>
      </c>
      <c r="G167" s="6">
        <v>0.55000000000000004</v>
      </c>
    </row>
    <row r="168" spans="3:7" ht="15.5" x14ac:dyDescent="0.35">
      <c r="C168" t="s">
        <v>186</v>
      </c>
      <c r="D168" s="5">
        <v>46000000000</v>
      </c>
      <c r="E168" s="5">
        <v>45000000000</v>
      </c>
      <c r="F168" s="5">
        <v>46000000000</v>
      </c>
      <c r="G168" s="5">
        <v>47000000000</v>
      </c>
    </row>
    <row r="169" spans="3:7" ht="15.5" x14ac:dyDescent="0.35">
      <c r="C169" t="s">
        <v>187</v>
      </c>
      <c r="D169" s="6">
        <v>8.49</v>
      </c>
      <c r="E169" s="6">
        <v>8.3000000000000007</v>
      </c>
      <c r="F169" s="6">
        <v>8.18</v>
      </c>
      <c r="G169" s="6">
        <v>7.31</v>
      </c>
    </row>
    <row r="170" spans="3:7" ht="15.5" x14ac:dyDescent="0.35">
      <c r="C170" t="s">
        <v>188</v>
      </c>
      <c r="D170" s="6">
        <v>32.520000000000003</v>
      </c>
      <c r="E170" s="6">
        <v>31.32</v>
      </c>
      <c r="F170" s="6">
        <v>32.01</v>
      </c>
      <c r="G170" s="6">
        <v>33.090000000000003</v>
      </c>
    </row>
    <row r="171" spans="3:7" ht="15.5" x14ac:dyDescent="0.35">
      <c r="C171" t="s">
        <v>189</v>
      </c>
      <c r="D171" s="6">
        <v>8.49</v>
      </c>
      <c r="E171" s="6">
        <v>8.3000000000000007</v>
      </c>
      <c r="F171" s="6">
        <v>8.18</v>
      </c>
      <c r="G171" s="6">
        <v>7.31</v>
      </c>
    </row>
    <row r="172" spans="3:7" ht="15.5" x14ac:dyDescent="0.35">
      <c r="C172" t="s">
        <v>190</v>
      </c>
      <c r="D172" s="6">
        <v>32.520000000000003</v>
      </c>
      <c r="E172" s="6">
        <v>31.32</v>
      </c>
      <c r="F172" s="6">
        <v>32.01</v>
      </c>
      <c r="G172" s="6">
        <v>33.090000000000003</v>
      </c>
    </row>
    <row r="173" spans="3:7" ht="15.5" x14ac:dyDescent="0.35">
      <c r="C173" t="s">
        <v>191</v>
      </c>
      <c r="D173" s="5">
        <v>20000000000</v>
      </c>
      <c r="E173" s="5">
        <v>20000000000</v>
      </c>
      <c r="F173" s="5">
        <v>20000000000</v>
      </c>
      <c r="G173" s="5">
        <v>3000000000</v>
      </c>
    </row>
    <row r="174" spans="3:7" ht="15.5" x14ac:dyDescent="0.35">
      <c r="C174" t="s">
        <v>192</v>
      </c>
    </row>
    <row r="175" spans="3:7" ht="15.5" x14ac:dyDescent="0.35">
      <c r="C175" t="s">
        <v>193</v>
      </c>
      <c r="D175" s="5">
        <v>45000000000</v>
      </c>
      <c r="E175" s="5">
        <v>43000000000</v>
      </c>
      <c r="F175" s="5">
        <v>44000000000</v>
      </c>
      <c r="G175" s="5">
        <v>45000000000</v>
      </c>
    </row>
    <row r="176" spans="3:7" ht="15.5" x14ac:dyDescent="0.35">
      <c r="C176" t="s">
        <v>24</v>
      </c>
      <c r="D176" s="5">
        <v>20000000000</v>
      </c>
      <c r="E176" s="5">
        <v>20000000000</v>
      </c>
      <c r="F176" s="5">
        <v>20000000000</v>
      </c>
      <c r="G176" s="5">
        <v>3000000000</v>
      </c>
    </row>
    <row r="177" spans="3:17" ht="15.5" x14ac:dyDescent="0.35">
      <c r="C177" t="s">
        <v>21</v>
      </c>
      <c r="D177" s="5">
        <v>16000000000</v>
      </c>
      <c r="E177" s="5">
        <v>16000000000</v>
      </c>
      <c r="F177" s="5">
        <v>16000000000</v>
      </c>
      <c r="G177" s="5">
        <v>0</v>
      </c>
    </row>
    <row r="178" spans="3:17" ht="15.5" x14ac:dyDescent="0.35">
      <c r="C178" t="s">
        <v>194</v>
      </c>
      <c r="D178" s="5">
        <v>9000000000</v>
      </c>
      <c r="E178" s="5">
        <v>7000000000</v>
      </c>
      <c r="F178" s="5">
        <v>7000000000</v>
      </c>
      <c r="G178" s="5">
        <v>35000000000</v>
      </c>
    </row>
    <row r="179" spans="3:17" ht="15.5" x14ac:dyDescent="0.35">
      <c r="C179" t="s">
        <v>195</v>
      </c>
      <c r="D179" s="5">
        <v>2000000000</v>
      </c>
      <c r="E179" s="5">
        <v>2000000000</v>
      </c>
      <c r="F179" s="5">
        <v>3000000000</v>
      </c>
      <c r="G179" s="5">
        <v>-1000000000</v>
      </c>
    </row>
    <row r="180" spans="3:17" ht="15.5" x14ac:dyDescent="0.35">
      <c r="C180" t="s">
        <v>196</v>
      </c>
      <c r="D180" s="5">
        <v>0</v>
      </c>
      <c r="E180" s="5">
        <v>0</v>
      </c>
      <c r="F180" s="5">
        <v>0</v>
      </c>
      <c r="G180" s="5">
        <v>0</v>
      </c>
    </row>
    <row r="181" spans="3:17" ht="15.5" x14ac:dyDescent="0.35">
      <c r="C181" t="s">
        <v>13</v>
      </c>
      <c r="D181" s="5">
        <v>2000000000</v>
      </c>
      <c r="E181" s="5">
        <v>2000000000</v>
      </c>
      <c r="F181" s="5">
        <v>3000000000</v>
      </c>
      <c r="G181" s="5">
        <v>-1000000000</v>
      </c>
    </row>
    <row r="182" spans="3:17" ht="15.5" x14ac:dyDescent="0.35">
      <c r="C182" t="s">
        <v>16</v>
      </c>
      <c r="D182" s="6">
        <v>1.28</v>
      </c>
      <c r="E182" s="6">
        <v>1.35</v>
      </c>
      <c r="F182" s="6">
        <v>1.97</v>
      </c>
      <c r="G182" s="6">
        <v>-0.56000000000000005</v>
      </c>
    </row>
    <row r="183" spans="3:17" ht="15.5" x14ac:dyDescent="0.35">
      <c r="C183" t="s">
        <v>49</v>
      </c>
      <c r="I183" s="6">
        <v>-2.31</v>
      </c>
      <c r="J183" s="6">
        <v>-5.96</v>
      </c>
      <c r="K183" s="6">
        <v>-2.83</v>
      </c>
      <c r="L183" s="6">
        <v>-5.9</v>
      </c>
      <c r="M183" s="6">
        <v>-12.21</v>
      </c>
      <c r="N183" s="6">
        <v>-13.52</v>
      </c>
      <c r="O183" s="6">
        <v>-13.07</v>
      </c>
      <c r="P183" s="6">
        <v>-2.85</v>
      </c>
      <c r="Q183" s="6">
        <v>6.27</v>
      </c>
    </row>
    <row r="184" spans="3:17" ht="15.5" x14ac:dyDescent="0.35">
      <c r="C184" t="s">
        <v>63</v>
      </c>
      <c r="I184" s="6">
        <v>-113.42</v>
      </c>
      <c r="J184" s="6">
        <v>-40.6</v>
      </c>
      <c r="K184" s="6">
        <v>-35.340000000000003</v>
      </c>
      <c r="L184" s="6">
        <v>-11.69</v>
      </c>
      <c r="M184" s="6">
        <v>-8.52</v>
      </c>
      <c r="N184" s="6">
        <v>-3.7</v>
      </c>
      <c r="O184" s="6">
        <v>-6.66</v>
      </c>
      <c r="P184" s="6">
        <v>-49.12</v>
      </c>
      <c r="Q184" s="5">
        <v>0</v>
      </c>
    </row>
    <row r="185" spans="3:17" ht="15.5" x14ac:dyDescent="0.35">
      <c r="C185" t="s">
        <v>66</v>
      </c>
      <c r="I185" s="6">
        <v>13.33</v>
      </c>
      <c r="J185" s="6">
        <v>12.38</v>
      </c>
      <c r="K185" s="6">
        <v>4.91</v>
      </c>
      <c r="L185" s="6">
        <v>2.95</v>
      </c>
      <c r="M185" s="6">
        <v>6.66</v>
      </c>
      <c r="N185" s="6">
        <v>2.85</v>
      </c>
      <c r="O185" s="6">
        <v>3.07</v>
      </c>
      <c r="P185" s="6">
        <v>3.57</v>
      </c>
      <c r="Q185" s="5">
        <v>0</v>
      </c>
    </row>
    <row r="186" spans="3:17" ht="15.5" x14ac:dyDescent="0.35">
      <c r="C186" t="s">
        <v>197</v>
      </c>
      <c r="I186" s="5">
        <v>5320000000</v>
      </c>
      <c r="J186" s="5">
        <v>2850000000</v>
      </c>
      <c r="K186" s="5">
        <v>5700000000</v>
      </c>
      <c r="L186" s="5">
        <v>6460000000</v>
      </c>
      <c r="M186" s="5">
        <v>-2500000000</v>
      </c>
      <c r="N186" s="5">
        <v>-170000000</v>
      </c>
      <c r="O186" s="5">
        <v>1260000000</v>
      </c>
      <c r="P186" s="5">
        <v>7460000000</v>
      </c>
    </row>
    <row r="187" spans="3:17" ht="15.5" x14ac:dyDescent="0.35">
      <c r="C187" t="s">
        <v>198</v>
      </c>
      <c r="I187" s="6">
        <v>-1.5100000000000001E-2</v>
      </c>
      <c r="J187" s="6">
        <v>-3.8399999999999997E-2</v>
      </c>
      <c r="K187" s="6">
        <v>-1.6899999999999998E-2</v>
      </c>
      <c r="L187" s="6">
        <v>-3.4099999999999998E-2</v>
      </c>
      <c r="M187" s="6">
        <v>-6.4699999999999994E-2</v>
      </c>
      <c r="N187" s="6">
        <v>-7.1300000000000002E-2</v>
      </c>
      <c r="O187" s="6">
        <v>-5.79E-2</v>
      </c>
      <c r="P187" s="6">
        <v>-1.1399999999999999E-2</v>
      </c>
      <c r="Q187" s="6">
        <v>1.7399999999999999E-2</v>
      </c>
    </row>
    <row r="188" spans="3:17" ht="15.5" x14ac:dyDescent="0.35">
      <c r="C188" t="s">
        <v>199</v>
      </c>
      <c r="I188" s="6">
        <v>-7.22E-2</v>
      </c>
      <c r="J188" s="6">
        <v>-0.17350000000000002</v>
      </c>
      <c r="K188" s="6">
        <v>-7.0099999999999996E-2</v>
      </c>
      <c r="L188" s="6">
        <v>-0.1368</v>
      </c>
      <c r="M188" s="6">
        <v>-0.2495</v>
      </c>
      <c r="N188" s="6">
        <v>-0.221</v>
      </c>
      <c r="O188" s="6">
        <v>-0.16870000000000002</v>
      </c>
      <c r="P188" s="6">
        <v>-3.1699999999999999E-2</v>
      </c>
      <c r="Q188" s="6">
        <v>7.7499999999999999E-2</v>
      </c>
    </row>
    <row r="189" spans="3:17" ht="15.5" x14ac:dyDescent="0.35">
      <c r="C189" t="s">
        <v>200</v>
      </c>
      <c r="I189" s="6">
        <v>6.8999999999999999E-3</v>
      </c>
      <c r="J189" s="6">
        <v>-1.2699999999999999E-2</v>
      </c>
      <c r="K189" s="6">
        <v>7.3000000000000001E-3</v>
      </c>
      <c r="L189" s="6">
        <v>1.01E-2</v>
      </c>
      <c r="M189" s="6">
        <v>-3.7100000000000001E-2</v>
      </c>
      <c r="N189" s="6">
        <v>-2.8799999999999999E-2</v>
      </c>
      <c r="O189" s="6">
        <v>-2.2599999999999999E-2</v>
      </c>
      <c r="P189" s="6">
        <v>6.4000000000000003E-3</v>
      </c>
      <c r="Q189" s="6">
        <v>6.83E-2</v>
      </c>
    </row>
    <row r="190" spans="3:17" ht="15.5" x14ac:dyDescent="0.35">
      <c r="C190" t="s">
        <v>201</v>
      </c>
      <c r="I190" s="6">
        <v>0.35</v>
      </c>
      <c r="J190" s="6">
        <v>-0.84</v>
      </c>
      <c r="K190" s="6">
        <v>0.5</v>
      </c>
      <c r="L190" s="6">
        <v>0.92</v>
      </c>
      <c r="M190" s="6">
        <v>-4.7300000000000004</v>
      </c>
      <c r="N190" s="6">
        <v>-1.1599999999999999</v>
      </c>
      <c r="O190" s="6">
        <v>-0.32</v>
      </c>
      <c r="P190" s="6">
        <v>0.19</v>
      </c>
      <c r="Q190" s="6">
        <v>0.85</v>
      </c>
    </row>
    <row r="191" spans="3:17" ht="15.5" x14ac:dyDescent="0.35">
      <c r="C191" t="s">
        <v>60</v>
      </c>
      <c r="I191" s="6">
        <v>8.18</v>
      </c>
      <c r="J191" s="6">
        <v>7.04</v>
      </c>
      <c r="K191" s="6">
        <v>2.48</v>
      </c>
      <c r="L191" s="6">
        <v>1.6</v>
      </c>
      <c r="M191" s="6">
        <v>2.13</v>
      </c>
      <c r="N191" s="6">
        <v>0.82</v>
      </c>
      <c r="O191" s="6">
        <v>1.1200000000000001</v>
      </c>
      <c r="P191" s="6">
        <v>1.55</v>
      </c>
      <c r="Q191" s="5">
        <v>0</v>
      </c>
    </row>
    <row r="192" spans="3:17" ht="15.5" x14ac:dyDescent="0.35">
      <c r="C192" t="s">
        <v>57</v>
      </c>
      <c r="I192" s="6">
        <v>32.01</v>
      </c>
      <c r="J192" s="6">
        <v>34.369999999999997</v>
      </c>
      <c r="K192" s="6">
        <v>40.340000000000003</v>
      </c>
      <c r="L192" s="6">
        <v>43.16</v>
      </c>
      <c r="M192" s="6">
        <v>48.94</v>
      </c>
      <c r="N192" s="6">
        <v>61.17</v>
      </c>
      <c r="O192" s="6">
        <v>77.48</v>
      </c>
      <c r="P192" s="6">
        <v>90.11</v>
      </c>
      <c r="Q192" s="6">
        <v>80.84</v>
      </c>
    </row>
    <row r="193" spans="3:17" ht="15.5" x14ac:dyDescent="0.35">
      <c r="C193" t="s">
        <v>202</v>
      </c>
      <c r="I193" s="6">
        <v>8.18</v>
      </c>
      <c r="J193" s="6">
        <v>7.04</v>
      </c>
      <c r="K193" s="6">
        <v>2.48</v>
      </c>
      <c r="L193" s="6">
        <v>1.6</v>
      </c>
      <c r="M193" s="6">
        <v>2.13</v>
      </c>
      <c r="N193" s="6">
        <v>0.82</v>
      </c>
      <c r="O193" s="6">
        <v>1.1200000000000001</v>
      </c>
      <c r="P193" s="6">
        <v>1.55</v>
      </c>
      <c r="Q193" s="5">
        <v>0</v>
      </c>
    </row>
    <row r="194" spans="3:17" ht="15.5" x14ac:dyDescent="0.35">
      <c r="C194" t="s">
        <v>203</v>
      </c>
      <c r="I194" s="6">
        <v>32.01</v>
      </c>
      <c r="J194" s="6">
        <v>34.369999999999997</v>
      </c>
      <c r="K194" s="6">
        <v>40.340000000000003</v>
      </c>
      <c r="L194" s="6">
        <v>43.16</v>
      </c>
      <c r="M194" s="6">
        <v>48.94</v>
      </c>
      <c r="N194" s="6">
        <v>61.17</v>
      </c>
      <c r="O194" s="6">
        <v>77.48</v>
      </c>
      <c r="P194" s="6">
        <v>90.11</v>
      </c>
      <c r="Q194" s="6">
        <v>80.84</v>
      </c>
    </row>
    <row r="195" spans="3:17" ht="15.5" x14ac:dyDescent="0.35">
      <c r="C195" t="s">
        <v>204</v>
      </c>
      <c r="I195" s="5">
        <v>20000000000</v>
      </c>
      <c r="J195" s="5">
        <v>5000000000</v>
      </c>
      <c r="K195" s="5">
        <v>5000000000</v>
      </c>
      <c r="L195" s="5">
        <v>5000000000</v>
      </c>
      <c r="M195" s="5">
        <v>5000000000</v>
      </c>
      <c r="N195" s="5">
        <v>6000000000</v>
      </c>
      <c r="O195" s="5">
        <v>82000000000</v>
      </c>
      <c r="P195" s="5">
        <v>62000000000</v>
      </c>
      <c r="Q195" s="5">
        <v>51000000000</v>
      </c>
    </row>
    <row r="196" spans="3:17" ht="15.5" x14ac:dyDescent="0.35">
      <c r="C196" t="s">
        <v>205</v>
      </c>
      <c r="Q196" s="5">
        <v>0</v>
      </c>
    </row>
    <row r="197" spans="3:17" ht="15.5" x14ac:dyDescent="0.35">
      <c r="C197" t="s">
        <v>26</v>
      </c>
      <c r="I197" s="5">
        <v>20000000000</v>
      </c>
      <c r="J197" s="5">
        <v>5000000000</v>
      </c>
      <c r="K197" s="5">
        <v>5000000000</v>
      </c>
      <c r="L197" s="5">
        <v>5000000000</v>
      </c>
      <c r="M197" s="5">
        <v>5000000000</v>
      </c>
      <c r="N197" s="5">
        <v>6000000000</v>
      </c>
      <c r="O197" s="5">
        <v>82000000000</v>
      </c>
      <c r="P197" s="5">
        <v>62000000000</v>
      </c>
      <c r="Q197" s="5">
        <v>51000000000</v>
      </c>
    </row>
    <row r="198" spans="3:17" ht="15.5" x14ac:dyDescent="0.35">
      <c r="C198" t="s">
        <v>23</v>
      </c>
      <c r="I198" s="5">
        <v>16000000000</v>
      </c>
      <c r="J198" s="5">
        <v>1000000000</v>
      </c>
      <c r="K198" s="5">
        <v>-1000000000</v>
      </c>
      <c r="L198" s="5">
        <v>1000000000</v>
      </c>
      <c r="M198" s="5">
        <v>3000000000</v>
      </c>
      <c r="N198" s="5">
        <v>2000000000</v>
      </c>
      <c r="O198" s="5">
        <v>78000000000</v>
      </c>
      <c r="P198" s="5">
        <v>24000000000</v>
      </c>
      <c r="Q198" s="5">
        <v>47000000000</v>
      </c>
    </row>
    <row r="199" spans="3:17" ht="15.5" x14ac:dyDescent="0.35">
      <c r="C199" t="s">
        <v>206</v>
      </c>
      <c r="I199" s="5">
        <v>7000000000</v>
      </c>
      <c r="J199" s="5">
        <v>34000000000</v>
      </c>
      <c r="K199" s="5">
        <v>51000000000</v>
      </c>
      <c r="L199" s="5">
        <v>65000000000</v>
      </c>
      <c r="M199" s="5">
        <v>92000000000</v>
      </c>
      <c r="N199" s="5">
        <v>123000000000</v>
      </c>
      <c r="O199" s="5">
        <v>58000000000</v>
      </c>
      <c r="P199" s="5">
        <v>113000000000</v>
      </c>
      <c r="Q199" s="5">
        <v>63000000000</v>
      </c>
    </row>
    <row r="200" spans="3:17" ht="15.5" x14ac:dyDescent="0.35">
      <c r="C200" t="s">
        <v>207</v>
      </c>
      <c r="I200" s="5">
        <v>4000000000</v>
      </c>
      <c r="J200" s="5">
        <v>4000000000</v>
      </c>
      <c r="K200" s="5">
        <v>15000000000</v>
      </c>
      <c r="L200" s="5">
        <v>10000000000</v>
      </c>
      <c r="M200" s="5">
        <v>0</v>
      </c>
      <c r="N200" s="5">
        <v>-14000000000</v>
      </c>
      <c r="O200" s="5">
        <v>-14000000000</v>
      </c>
      <c r="P200" s="5">
        <v>-24000000000</v>
      </c>
      <c r="Q200" s="5">
        <v>-13000000000</v>
      </c>
    </row>
    <row r="201" spans="3:17" ht="15.5" x14ac:dyDescent="0.35">
      <c r="C201" t="s">
        <v>208</v>
      </c>
      <c r="I201" s="5">
        <v>-1000000000</v>
      </c>
      <c r="J201" s="5">
        <v>-1000000000</v>
      </c>
      <c r="K201" s="5">
        <v>-1000000000</v>
      </c>
      <c r="L201" s="5">
        <v>0</v>
      </c>
      <c r="M201" s="5">
        <v>-3000000000</v>
      </c>
      <c r="N201" s="5">
        <v>-1000000000</v>
      </c>
      <c r="O201" s="5">
        <v>-4000000000</v>
      </c>
      <c r="P201" s="5">
        <v>0</v>
      </c>
      <c r="Q201" s="5">
        <v>-7000000000</v>
      </c>
    </row>
    <row r="202" spans="3:17" ht="15.5" x14ac:dyDescent="0.35">
      <c r="C202" t="s">
        <v>15</v>
      </c>
      <c r="I202" s="5">
        <v>4000000000</v>
      </c>
      <c r="J202" s="5">
        <v>3000000000</v>
      </c>
      <c r="K202" s="5">
        <v>14000000000</v>
      </c>
      <c r="L202" s="5">
        <v>10000000000</v>
      </c>
      <c r="M202" s="5">
        <v>-3000000000</v>
      </c>
      <c r="N202" s="5">
        <v>-15000000000</v>
      </c>
      <c r="O202" s="5">
        <v>-18000000000</v>
      </c>
      <c r="P202" s="5">
        <v>-24000000000</v>
      </c>
      <c r="Q202" s="5">
        <v>-20000000000</v>
      </c>
    </row>
    <row r="203" spans="3:17" ht="15.5" x14ac:dyDescent="0.35">
      <c r="C203" t="s">
        <v>17</v>
      </c>
      <c r="I203" s="6">
        <v>2.77</v>
      </c>
      <c r="J203" s="6">
        <v>2.23</v>
      </c>
      <c r="K203" s="6">
        <v>10.49</v>
      </c>
      <c r="L203" s="6">
        <v>7.08</v>
      </c>
      <c r="M203" s="6">
        <v>-2.35</v>
      </c>
      <c r="N203" s="6">
        <v>-11.07</v>
      </c>
      <c r="O203" s="6">
        <v>-14.6</v>
      </c>
      <c r="P203" s="6">
        <v>-19.37</v>
      </c>
      <c r="Q203" s="6">
        <v>-26.38</v>
      </c>
    </row>
  </sheetData>
  <pageMargins left="0.7" right="0.7" top="0.75" bottom="0.75" header="0.3" footer="0.3"/>
  <ignoredErrors>
    <ignoredError sqref="A1:Q204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2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866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867</v>
      </c>
      <c r="D2" s="2" vm="224">
        <f ca="1">IFERROR(_xlfn.STOCKHISTORY("XIDX:" &amp; $C$1, D3, , 0, 0, 1), "Libur")</f>
        <v>830</v>
      </c>
      <c r="E2" s="2" vm="59">
        <f ca="1">IFERROR(_xlfn.STOCKHISTORY("XIDX:" &amp; $C$1, E3, , 0, 0, 1), "Libur")</f>
        <v>715</v>
      </c>
      <c r="H2" s="2" vm="59">
        <f ca="1">IFERROR(INDEX(D2:G2,COUNT(D2:G2)),"")</f>
        <v>715</v>
      </c>
      <c r="I2" s="2" vm="225">
        <f t="shared" ref="I2:Q2" ca="1" si="0">IFERROR(_xlfn.STOCKHISTORY("XIDX:" &amp; $C$1, I1, , 0, 0, 1), "Libur")</f>
        <v>1080</v>
      </c>
      <c r="J2" s="2" vm="226">
        <f t="shared" ca="1" si="0"/>
        <v>494</v>
      </c>
      <c r="K2" s="2" vm="227">
        <f t="shared" ca="1" si="0"/>
        <v>486</v>
      </c>
      <c r="L2" s="2" vm="228">
        <f t="shared" ca="1" si="0"/>
        <v>482</v>
      </c>
      <c r="M2" s="2" vm="229">
        <f t="shared" ca="1" si="0"/>
        <v>380</v>
      </c>
      <c r="N2" s="2" vm="230">
        <f t="shared" ca="1" si="0"/>
        <v>388</v>
      </c>
      <c r="O2" s="2" vm="120">
        <f t="shared" ca="1" si="0"/>
        <v>400</v>
      </c>
      <c r="P2" s="2" vm="79">
        <f t="shared" ca="1" si="0"/>
        <v>498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622197233412</v>
      </c>
      <c r="E4" s="2">
        <f>IFERROR(INDEX(E51:E500,MATCH($C$4,$C$51:$C$500,0)),"")</f>
        <v>549896261106</v>
      </c>
      <c r="H4" s="2">
        <f>IFERROR(SUM(D4:G4)*(4/MAX(1,COUNT(D4:G4))),"")</f>
        <v>2344186989036</v>
      </c>
      <c r="I4" s="2">
        <f t="shared" ref="I4:Q4" si="1">IFERROR(INDEX(I51:I500,MATCH($C$4,$C$51:$C$500,0)),"")</f>
        <v>2036355387409</v>
      </c>
      <c r="J4" s="2">
        <f t="shared" si="1"/>
        <v>1870248720441</v>
      </c>
      <c r="K4" s="2">
        <f t="shared" si="1"/>
        <v>1780352921109</v>
      </c>
      <c r="L4" s="2">
        <f t="shared" si="1"/>
        <v>1529120178492</v>
      </c>
      <c r="M4" s="2">
        <f t="shared" si="1"/>
        <v>1389331929729</v>
      </c>
      <c r="N4" s="2">
        <f t="shared" si="1"/>
        <v>1368035589028</v>
      </c>
      <c r="O4" s="2">
        <f t="shared" si="1"/>
        <v>1348096644306</v>
      </c>
      <c r="P4" s="2">
        <f t="shared" si="1"/>
        <v>896972332330</v>
      </c>
      <c r="Q4" s="2">
        <f t="shared" si="1"/>
        <v>911091952810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-11873122894</v>
      </c>
      <c r="E5" s="2">
        <f>IFERROR(INDEX(E51:E500,MATCH($C$5,$C$51:$C$500,0)),"")</f>
        <v>-277948077</v>
      </c>
      <c r="H5" s="2">
        <f>IFERROR(SUM(D5:G5)*(4/MAX(1,COUNT(D5:G5))),"")</f>
        <v>-24302141942</v>
      </c>
      <c r="I5" s="2">
        <f t="shared" ref="I5:Q5" si="2">IFERROR(INDEX(I51:I500,MATCH($C$5,$C$51:$C$500,0)),"")</f>
        <v>-16072960491</v>
      </c>
      <c r="J5" s="2">
        <f t="shared" si="2"/>
        <v>6287364835</v>
      </c>
      <c r="K5" s="2">
        <f t="shared" si="2"/>
        <v>28224622034</v>
      </c>
      <c r="L5" s="2">
        <f t="shared" si="2"/>
        <v>23736652898</v>
      </c>
      <c r="M5" s="2">
        <f t="shared" si="2"/>
        <v>28289179955</v>
      </c>
      <c r="N5" s="2">
        <f t="shared" si="2"/>
        <v>16603813327</v>
      </c>
      <c r="O5" s="2">
        <f t="shared" si="2"/>
        <v>28892330785</v>
      </c>
      <c r="P5" s="2">
        <f t="shared" si="2"/>
        <v>8782811904</v>
      </c>
      <c r="Q5" s="2">
        <f t="shared" si="2"/>
        <v>6669234553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666207569605</v>
      </c>
      <c r="E6" s="2">
        <f>IFERROR(INDEX(E51:E500,MATCH($C$6,$C$51:$C$500,0)),"")</f>
        <v>272289577823</v>
      </c>
      <c r="H6" s="2">
        <f>IFERROR(INDEX(D6:G6,COUNT(D6:G6)),"")</f>
        <v>272289577823</v>
      </c>
      <c r="I6" s="2">
        <f t="shared" ref="I6:Q6" si="3">IFERROR(INDEX(I51:I500,MATCH($C$6,$C$51:$C$500,0)),"")</f>
        <v>273020155403</v>
      </c>
      <c r="J6" s="2">
        <f t="shared" si="3"/>
        <v>299326732435</v>
      </c>
      <c r="K6" s="2">
        <f t="shared" si="3"/>
        <v>294255878582</v>
      </c>
      <c r="L6" s="2">
        <f t="shared" si="3"/>
        <v>212822472365</v>
      </c>
      <c r="M6" s="2">
        <f t="shared" si="3"/>
        <v>182541378857</v>
      </c>
      <c r="N6" s="2">
        <f t="shared" si="3"/>
        <v>148946268046</v>
      </c>
      <c r="O6" s="2">
        <f t="shared" si="3"/>
        <v>132207011754</v>
      </c>
      <c r="P6" s="2">
        <f t="shared" si="3"/>
        <v>96960816681</v>
      </c>
      <c r="Q6" s="2">
        <f t="shared" si="3"/>
        <v>47161541615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0.8</v>
      </c>
      <c r="E7" s="3">
        <f>IFERROR(INDEX(E51:E500,MATCH($C$7,$C$51:$C$500,0))/1000000000,"")</f>
        <v>0.8</v>
      </c>
      <c r="H7" s="3">
        <f>IFERROR(INDEX(D7:G7,COUNT(D7:G7)),"")</f>
        <v>0.8</v>
      </c>
      <c r="I7" s="3">
        <f t="shared" ref="I7:Q7" si="4">IFERROR(INDEX(I51:I500,MATCH($C$7,$C$51:$C$500,0))/1000000000,"")</f>
        <v>0.8</v>
      </c>
      <c r="J7" s="3">
        <f t="shared" si="4"/>
        <v>0.8</v>
      </c>
      <c r="K7" s="3">
        <f t="shared" si="4"/>
        <v>0.8</v>
      </c>
      <c r="L7" s="3">
        <f t="shared" si="4"/>
        <v>0.66</v>
      </c>
      <c r="M7" s="3">
        <f t="shared" si="4"/>
        <v>0.66</v>
      </c>
      <c r="N7" s="3">
        <f t="shared" si="4"/>
        <v>0.66</v>
      </c>
      <c r="O7" s="3">
        <f t="shared" si="4"/>
        <v>0.66</v>
      </c>
      <c r="P7" s="3">
        <f t="shared" si="4"/>
        <v>0.65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-432000000000</v>
      </c>
      <c r="E8" s="2">
        <f>IFERROR(INDEX(E51:E500,MATCH("Free cash flow (Quarter)",$C$51:$C$500,0)),"")</f>
        <v>-58000000000</v>
      </c>
      <c r="H8" s="2">
        <f>IFERROR(INDEX(D8:G8,COUNT(D8:G8)),"")</f>
        <v>-58000000000</v>
      </c>
      <c r="I8" s="2">
        <f t="shared" ref="I8:Q8" si="5">IFERROR(INDEX(I51:I500,MATCH($C$8,$C$51:$C$500,0)),"")</f>
        <v>26000000000</v>
      </c>
      <c r="J8" s="2">
        <f t="shared" si="5"/>
        <v>18000000000</v>
      </c>
      <c r="K8" s="2">
        <f t="shared" si="5"/>
        <v>-19000000000</v>
      </c>
      <c r="L8" s="2">
        <f t="shared" si="5"/>
        <v>-22000000000</v>
      </c>
      <c r="M8" s="2">
        <f t="shared" si="5"/>
        <v>19000000000</v>
      </c>
      <c r="N8" s="2">
        <f t="shared" si="5"/>
        <v>17000000000</v>
      </c>
      <c r="O8" s="2">
        <f t="shared" si="5"/>
        <v>-5000000000</v>
      </c>
      <c r="P8" s="2">
        <f t="shared" si="5"/>
        <v>-30000000000</v>
      </c>
      <c r="Q8" s="2">
        <f t="shared" si="5"/>
        <v>25000000000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-540.4</v>
      </c>
      <c r="E9" s="3">
        <f>IFERROR(INDEX(E51:E500,MATCH("Free cash flow per share (Quarter)",$C$51:$C$500,0)),"")</f>
        <v>-73.069999999999993</v>
      </c>
      <c r="H9" s="3">
        <f>IFERROR(INDEX(D9:G9,COUNT(D9:G9)),"")</f>
        <v>-73.069999999999993</v>
      </c>
      <c r="I9" s="3">
        <f t="shared" ref="I9:Q9" si="6">IFERROR(INDEX(I51:I500,MATCH($C$9,$C$51:$C$500,0)),"")</f>
        <v>32.89</v>
      </c>
      <c r="J9" s="3">
        <f t="shared" si="6"/>
        <v>22.91</v>
      </c>
      <c r="K9" s="3">
        <f t="shared" si="6"/>
        <v>-24.01</v>
      </c>
      <c r="L9" s="3">
        <f t="shared" si="6"/>
        <v>-33.06</v>
      </c>
      <c r="M9" s="3">
        <f t="shared" si="6"/>
        <v>28.91</v>
      </c>
      <c r="N9" s="3">
        <f t="shared" si="6"/>
        <v>25.45</v>
      </c>
      <c r="O9" s="3">
        <f t="shared" si="6"/>
        <v>-7.39</v>
      </c>
      <c r="P9" s="3">
        <f t="shared" si="6"/>
        <v>-46.14</v>
      </c>
      <c r="Q9" s="3">
        <f t="shared" si="6"/>
        <v>22671765.699999999</v>
      </c>
    </row>
    <row r="10" spans="1:17" ht="15.5" x14ac:dyDescent="0.35">
      <c r="C10" t="s">
        <v>18</v>
      </c>
      <c r="D10" s="3">
        <f ca="1">IFERROR(IF(D9=0,"",D2/D9),"")</f>
        <v>-1.535899333826795</v>
      </c>
      <c r="E10" s="3">
        <f ca="1">IFERROR(IF(E9=0,"",E2/E9),"")</f>
        <v>-9.7851375393458344</v>
      </c>
      <c r="I10" s="3">
        <f t="shared" ref="I10:Q10" ca="1" si="7">IFERROR(IF(I9=0,"",I2/I9),"")</f>
        <v>32.836728488902402</v>
      </c>
      <c r="J10" s="3">
        <f t="shared" ca="1" si="7"/>
        <v>21.562636403317327</v>
      </c>
      <c r="K10" s="3">
        <f t="shared" ca="1" si="7"/>
        <v>-20.241566014160764</v>
      </c>
      <c r="L10" s="3">
        <f t="shared" ca="1" si="7"/>
        <v>-14.579552329098608</v>
      </c>
      <c r="M10" s="3">
        <f t="shared" ca="1" si="7"/>
        <v>13.144240747146316</v>
      </c>
      <c r="N10" s="3">
        <f t="shared" ca="1" si="7"/>
        <v>15.245579567779961</v>
      </c>
      <c r="O10" s="3">
        <f t="shared" ca="1" si="7"/>
        <v>-54.127198917456028</v>
      </c>
      <c r="P10" s="3">
        <f t="shared" ca="1" si="7"/>
        <v>-10.793237971391417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61593954758</v>
      </c>
      <c r="E11" s="2">
        <f>IFERROR(INDEX(E51:E500,MATCH($C$11,$C$51:$C$500,0)),"")</f>
        <v>63830453174</v>
      </c>
      <c r="H11" s="2">
        <f>IFERROR(INDEX(D11:G11,COUNT(D11:G11)),"")</f>
        <v>63830453174</v>
      </c>
      <c r="I11" s="2">
        <f t="shared" ref="I11:Q11" si="8">IFERROR(INDEX(I51:I500,MATCH($C$11,$C$51:$C$500,0)),"")</f>
        <v>47278475705</v>
      </c>
      <c r="J11" s="2">
        <f t="shared" si="8"/>
        <v>51712070094</v>
      </c>
      <c r="K11" s="2">
        <f t="shared" si="8"/>
        <v>86167363112</v>
      </c>
      <c r="L11" s="2">
        <f t="shared" si="8"/>
        <v>47325818553</v>
      </c>
      <c r="M11" s="2">
        <f t="shared" si="8"/>
        <v>81182020949</v>
      </c>
      <c r="N11" s="2">
        <f t="shared" si="8"/>
        <v>82572051663</v>
      </c>
      <c r="O11" s="2">
        <f t="shared" si="8"/>
        <v>53507712593</v>
      </c>
      <c r="P11" s="2">
        <f t="shared" si="8"/>
        <v>36419023493</v>
      </c>
      <c r="Q11" s="2">
        <f t="shared" si="8"/>
        <v>40212125772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108000000000</v>
      </c>
      <c r="E12" s="2">
        <f>IFERROR(INDEX(E51:E500,MATCH("Net Debt (Quarter)",$C$51:$C$500,0)),"")</f>
        <v>62000000000</v>
      </c>
      <c r="H12" s="2">
        <f>IFERROR(INDEX(D12:G12,COUNT(D12:G12)),"")</f>
        <v>62000000000</v>
      </c>
      <c r="I12" s="2">
        <f t="shared" ref="I12:Q12" si="9">IFERROR(INDEX(I51:I500,MATCH($C$12,$C$51:$C$500,0)),"")</f>
        <v>-7000000000</v>
      </c>
      <c r="J12" s="2">
        <f t="shared" si="9"/>
        <v>9000000000</v>
      </c>
      <c r="K12" s="2">
        <f t="shared" si="9"/>
        <v>10000000000</v>
      </c>
      <c r="L12" s="2">
        <f t="shared" si="9"/>
        <v>31000000000</v>
      </c>
      <c r="M12" s="2">
        <f t="shared" si="9"/>
        <v>5000000000</v>
      </c>
      <c r="N12" s="2">
        <f t="shared" si="9"/>
        <v>20000000000</v>
      </c>
      <c r="O12" s="2">
        <f t="shared" si="9"/>
        <v>35000000000</v>
      </c>
      <c r="P12" s="2">
        <f t="shared" si="9"/>
        <v>32000000000</v>
      </c>
      <c r="Q12" s="2">
        <f t="shared" si="9"/>
        <v>68000000000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170000000000</v>
      </c>
      <c r="E13" s="2">
        <f>IFERROR(INDEX(E51:E500,MATCH("Total Debt (Quarter)",$C$51:$C$500,0)),"")</f>
        <v>126000000000</v>
      </c>
      <c r="H13" s="2">
        <f>IFERROR(INDEX(D13:G13,COUNT(D13:G13)),"")</f>
        <v>126000000000</v>
      </c>
      <c r="I13" s="2">
        <f t="shared" ref="I13:Q13" si="10">IFERROR(INDEX(I51:I500,MATCH($C$13,$C$51:$C$500,0)),"")</f>
        <v>40000000000</v>
      </c>
      <c r="J13" s="2">
        <f t="shared" si="10"/>
        <v>60000000000</v>
      </c>
      <c r="K13" s="2">
        <f t="shared" si="10"/>
        <v>96000000000</v>
      </c>
      <c r="L13" s="2">
        <f t="shared" si="10"/>
        <v>78000000000</v>
      </c>
      <c r="M13" s="2">
        <f t="shared" si="10"/>
        <v>86000000000</v>
      </c>
      <c r="N13" s="2">
        <f t="shared" si="10"/>
        <v>103000000000</v>
      </c>
      <c r="O13" s="2">
        <f t="shared" si="10"/>
        <v>88000000000</v>
      </c>
      <c r="P13" s="2">
        <f t="shared" si="10"/>
        <v>69000000000</v>
      </c>
      <c r="Q13" s="2">
        <f t="shared" si="10"/>
        <v>108000000000</v>
      </c>
    </row>
    <row r="14" spans="1:17" ht="15.5" x14ac:dyDescent="0.35">
      <c r="C14" t="s">
        <v>27</v>
      </c>
      <c r="D14" s="2">
        <f>IFERROR(INDEX(D51:D500,MATCH($C$14,$C$51:$C$500,0)),"")</f>
        <v>-2500004004</v>
      </c>
      <c r="E14" s="2">
        <f>IFERROR(INDEX(E51:E500,MATCH($C$14,$C$51:$C$500,0)),"")</f>
        <v>-1282956784</v>
      </c>
      <c r="H14" s="2">
        <f>IFERROR(SUM(D14:G14)*(4/MAX(1,COUNT(D14:G14))),"")</f>
        <v>-7565921576</v>
      </c>
      <c r="I14" s="2">
        <f t="shared" ref="I14:Q14" si="11">IFERROR(INDEX(I51:I500,MATCH($C$14,$C$51:$C$500,0)),"")</f>
        <v>-7682424949</v>
      </c>
      <c r="J14" s="2">
        <f t="shared" si="11"/>
        <v>-11995013794</v>
      </c>
      <c r="K14" s="2">
        <f t="shared" si="11"/>
        <v>-13358308329</v>
      </c>
      <c r="L14" s="2">
        <f t="shared" si="11"/>
        <v>-14066573346</v>
      </c>
      <c r="M14" s="2">
        <f t="shared" si="11"/>
        <v>-12851392719</v>
      </c>
      <c r="N14" s="2">
        <f t="shared" si="11"/>
        <v>-14615011575</v>
      </c>
      <c r="O14" s="2">
        <f t="shared" si="11"/>
        <v>-10751109820</v>
      </c>
      <c r="P14" s="2">
        <f t="shared" si="11"/>
        <v>-15219997432</v>
      </c>
      <c r="Q14" s="2">
        <f t="shared" si="11"/>
        <v>-20955617244</v>
      </c>
    </row>
    <row r="15" spans="1:17" ht="15.5" x14ac:dyDescent="0.35">
      <c r="C15" t="s">
        <v>28</v>
      </c>
      <c r="D15" s="2">
        <f>IFERROR(INDEX(D51:D500,MATCH($C$15,$C$51:$C$500,0)),"")</f>
        <v>-117659296</v>
      </c>
      <c r="E15" s="2">
        <f>IFERROR(INDEX(E51:E500,MATCH($C$15,$C$51:$C$500,0)),"")</f>
        <v>-1038788826</v>
      </c>
      <c r="H15" s="2">
        <f>IFERROR(SUM(D15:G15)*(4/MAX(1,COUNT(D15:G15))),"")</f>
        <v>-2312896244</v>
      </c>
      <c r="I15" s="2">
        <f t="shared" ref="I15:Q15" si="12">IFERROR(INDEX(I51:I500,MATCH($C$15,$C$51:$C$500,0)),"")</f>
        <v>-9551254000</v>
      </c>
      <c r="J15" s="2">
        <f t="shared" si="12"/>
        <v>-17661459530</v>
      </c>
      <c r="K15" s="2">
        <f t="shared" si="12"/>
        <v>-14645863366</v>
      </c>
      <c r="L15" s="2">
        <f t="shared" si="12"/>
        <v>-11485188868</v>
      </c>
      <c r="M15" s="2">
        <f t="shared" si="12"/>
        <v>-13319868203</v>
      </c>
      <c r="N15" s="2">
        <f t="shared" si="12"/>
        <v>-8979525890</v>
      </c>
      <c r="O15" s="2">
        <f t="shared" si="12"/>
        <v>-15241153687</v>
      </c>
      <c r="P15" s="2">
        <f t="shared" si="12"/>
        <v>-8320718051</v>
      </c>
      <c r="Q15" s="2">
        <f t="shared" si="12"/>
        <v>-7952198473</v>
      </c>
    </row>
    <row r="16" spans="1:17" ht="15.5" x14ac:dyDescent="0.35">
      <c r="C16" t="s">
        <v>29</v>
      </c>
      <c r="D16" s="2">
        <f>IFERROR(INDEX(D51:D500,MATCH($C$16,$C$51:$C$500,0)),"")</f>
        <v>-12480714545</v>
      </c>
      <c r="E16" s="2">
        <f>IFERROR(INDEX(E51:E500,MATCH($C$16,$C$51:$C$500,0)),"")</f>
        <v>379584646</v>
      </c>
      <c r="H16" s="2">
        <f>IFERROR(SUM(D16:G16)*(4/MAX(1,COUNT(D16:G16))),"")</f>
        <v>-24202259798</v>
      </c>
      <c r="I16" s="2">
        <f t="shared" ref="I16:Q16" si="13">IFERROR(INDEX(I51:I500,MATCH($C$16,$C$51:$C$500,0)),"")</f>
        <v>-15424015293</v>
      </c>
      <c r="J16" s="2">
        <f t="shared" si="13"/>
        <v>29916187095</v>
      </c>
      <c r="K16" s="2">
        <f t="shared" si="13"/>
        <v>49197518310</v>
      </c>
      <c r="L16" s="2">
        <f t="shared" si="13"/>
        <v>40327669243</v>
      </c>
      <c r="M16" s="2">
        <f t="shared" si="13"/>
        <v>45952269932</v>
      </c>
      <c r="N16" s="2">
        <f t="shared" si="13"/>
        <v>25468934168</v>
      </c>
      <c r="O16" s="2">
        <f t="shared" si="13"/>
        <v>46643753985</v>
      </c>
      <c r="P16" s="2">
        <f t="shared" si="13"/>
        <v>23712712622</v>
      </c>
      <c r="Q16" s="2">
        <f t="shared" si="13"/>
        <v>23892942499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664000000000</v>
      </c>
      <c r="E20" s="2">
        <f ca="1">IFERROR(E21*E2,"")</f>
        <v>572000000000</v>
      </c>
      <c r="H20" s="2">
        <f t="shared" ref="H20:Q20" ca="1" si="14">IFERROR(H21*H2,"")</f>
        <v>572000000000</v>
      </c>
      <c r="I20" s="2">
        <f t="shared" ca="1" si="14"/>
        <v>864000000000</v>
      </c>
      <c r="J20" s="2">
        <f t="shared" ca="1" si="14"/>
        <v>395200000000</v>
      </c>
      <c r="K20" s="2">
        <f t="shared" ca="1" si="14"/>
        <v>388800000000</v>
      </c>
      <c r="L20" s="2">
        <f t="shared" ca="1" si="14"/>
        <v>318120000000</v>
      </c>
      <c r="M20" s="2">
        <f t="shared" ca="1" si="14"/>
        <v>250800000000</v>
      </c>
      <c r="N20" s="2">
        <f t="shared" ca="1" si="14"/>
        <v>256080000000</v>
      </c>
      <c r="O20" s="2">
        <f t="shared" ca="1" si="14"/>
        <v>264000000000</v>
      </c>
      <c r="P20" s="2">
        <f t="shared" ca="1" si="14"/>
        <v>323700000000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800000000</v>
      </c>
      <c r="E21" s="2">
        <f>IFERROR(INDEX(E51:E500,MATCH($C$7,$C$51:$C$500,0)),"")</f>
        <v>800000000</v>
      </c>
      <c r="H21" s="2">
        <f>IFERROR(INDEX(D21:G21,COUNT(D21:G21)),"")</f>
        <v>800000000</v>
      </c>
      <c r="I21" s="2">
        <f t="shared" ref="I21:Q21" si="15">IFERROR(INDEX(I51:I500,MATCH($C$7,$C$51:$C$500,0)),"")</f>
        <v>800000000</v>
      </c>
      <c r="J21" s="2">
        <f t="shared" si="15"/>
        <v>800000000</v>
      </c>
      <c r="K21" s="2">
        <f t="shared" si="15"/>
        <v>800000000</v>
      </c>
      <c r="L21" s="2">
        <f t="shared" si="15"/>
        <v>660000000</v>
      </c>
      <c r="M21" s="2">
        <f t="shared" si="15"/>
        <v>660000000</v>
      </c>
      <c r="N21" s="2">
        <f t="shared" si="15"/>
        <v>660000000</v>
      </c>
      <c r="O21" s="2">
        <f t="shared" si="15"/>
        <v>660000000</v>
      </c>
      <c r="P21" s="2">
        <f t="shared" si="15"/>
        <v>650000000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-1.7821957353381128</v>
      </c>
      <c r="E23" s="3">
        <f>IFERROR(E5/E6*100,"")</f>
        <v>-0.10207811816458075</v>
      </c>
      <c r="H23" s="3">
        <f t="shared" ref="H23:Q23" si="16">IFERROR(H5/H6*100,"")</f>
        <v>-8.9251091195996661</v>
      </c>
      <c r="I23" s="3">
        <f t="shared" si="16"/>
        <v>-5.8870966750696478</v>
      </c>
      <c r="J23" s="3">
        <f t="shared" si="16"/>
        <v>2.1005022785144414</v>
      </c>
      <c r="K23" s="3">
        <f t="shared" si="16"/>
        <v>9.5918634387229993</v>
      </c>
      <c r="L23" s="3">
        <f t="shared" si="16"/>
        <v>11.153264330700278</v>
      </c>
      <c r="M23" s="3">
        <f t="shared" si="16"/>
        <v>15.497406742589192</v>
      </c>
      <c r="N23" s="3">
        <f t="shared" si="16"/>
        <v>11.147518863562356</v>
      </c>
      <c r="O23" s="3">
        <f t="shared" si="16"/>
        <v>21.853856615986818</v>
      </c>
      <c r="P23" s="3">
        <f t="shared" si="16"/>
        <v>9.0581042988688445</v>
      </c>
      <c r="Q23" s="3">
        <f t="shared" si="16"/>
        <v>14.141256465795452</v>
      </c>
    </row>
    <row r="24" spans="1:17" ht="15.5" x14ac:dyDescent="0.35">
      <c r="C24" t="s">
        <v>47</v>
      </c>
      <c r="D24" s="4">
        <f>IFERROR(_xlfn.RRI(5,I23,D23),"")</f>
        <v>-0.21257201311195151</v>
      </c>
      <c r="E24" s="4" t="str">
        <f>IFERROR(_xlfn.RRI(5,J23,E23),"")</f>
        <v/>
      </c>
      <c r="H24" s="4" t="str">
        <f t="shared" ref="H24:Q24" si="17">IFERROR(_xlfn.RRI(5,M23,H23),"")</f>
        <v/>
      </c>
      <c r="I24" s="4" t="str">
        <f t="shared" si="17"/>
        <v/>
      </c>
      <c r="J24" s="4">
        <f t="shared" si="17"/>
        <v>-0.37402208167855522</v>
      </c>
      <c r="K24" s="4">
        <f t="shared" si="17"/>
        <v>1.1516878610901449E-2</v>
      </c>
      <c r="L24" s="4">
        <f t="shared" si="17"/>
        <v>-4.6363644639865975E-2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-20.190000000000001</v>
      </c>
      <c r="J25" s="3">
        <f t="shared" si="18"/>
        <v>7.11</v>
      </c>
      <c r="K25" s="3">
        <f t="shared" si="18"/>
        <v>34.549999999999997</v>
      </c>
      <c r="L25" s="3">
        <f t="shared" si="18"/>
        <v>35.909999999999997</v>
      </c>
      <c r="M25" s="3">
        <f t="shared" si="18"/>
        <v>42.89</v>
      </c>
      <c r="N25" s="3">
        <f t="shared" si="18"/>
        <v>25.3</v>
      </c>
      <c r="O25" s="3">
        <f t="shared" si="18"/>
        <v>41.32</v>
      </c>
      <c r="P25" s="3">
        <f t="shared" si="18"/>
        <v>19.420000000000002</v>
      </c>
      <c r="Q25" s="3">
        <f t="shared" si="18"/>
        <v>3817478.2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>
        <f t="shared" si="19"/>
        <v>-0.29669799166708077</v>
      </c>
      <c r="K26" s="4">
        <f t="shared" si="19"/>
        <v>0.12212119417968226</v>
      </c>
      <c r="L26" s="4">
        <f t="shared" si="19"/>
        <v>-0.90121573612713801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777.74654176499996</v>
      </c>
      <c r="E27" s="3">
        <f>IFERROR(E4/E21,"")</f>
        <v>687.37032638250002</v>
      </c>
      <c r="H27" s="3">
        <f t="shared" ref="H27:Q27" si="20">IFERROR(H4/H21,"")</f>
        <v>2930.2337362950002</v>
      </c>
      <c r="I27" s="3">
        <f t="shared" si="20"/>
        <v>2545.4442342612501</v>
      </c>
      <c r="J27" s="3">
        <f t="shared" si="20"/>
        <v>2337.8109005512501</v>
      </c>
      <c r="K27" s="3">
        <f t="shared" si="20"/>
        <v>2225.4411513862501</v>
      </c>
      <c r="L27" s="3">
        <f t="shared" si="20"/>
        <v>2316.8487552909091</v>
      </c>
      <c r="M27" s="3">
        <f t="shared" si="20"/>
        <v>2105.0483783772729</v>
      </c>
      <c r="N27" s="3">
        <f t="shared" si="20"/>
        <v>2072.7811954969698</v>
      </c>
      <c r="O27" s="3">
        <f t="shared" si="20"/>
        <v>2042.570673190909</v>
      </c>
      <c r="P27" s="3">
        <f t="shared" si="20"/>
        <v>1379.9574343538461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-0.21111281665125559</v>
      </c>
      <c r="E28" s="4">
        <f>IFERROR(_xlfn.RRI(5,J27,E27),"")</f>
        <v>-0.21715410231101495</v>
      </c>
      <c r="H28" s="4">
        <f t="shared" ref="H28:Q28" si="21">IFERROR(_xlfn.RRI(5,M27,H27),"")</f>
        <v>6.8385626395694343E-2</v>
      </c>
      <c r="I28" s="4">
        <f t="shared" si="21"/>
        <v>4.193835537209667E-2</v>
      </c>
      <c r="J28" s="4">
        <f t="shared" si="21"/>
        <v>2.7369000767262675E-2</v>
      </c>
      <c r="K28" s="4">
        <f t="shared" si="21"/>
        <v>0.10029739510010915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-3.8396624472573837</v>
      </c>
      <c r="J29" s="4">
        <f t="shared" si="22"/>
        <v>-0.79421128798842255</v>
      </c>
      <c r="K29" s="4">
        <f t="shared" si="22"/>
        <v>-3.7872458925090495E-2</v>
      </c>
      <c r="L29" s="4">
        <f t="shared" si="22"/>
        <v>-0.16274189787829341</v>
      </c>
      <c r="M29" s="4">
        <f t="shared" si="22"/>
        <v>0.69525691699604741</v>
      </c>
      <c r="N29" s="4">
        <f t="shared" si="22"/>
        <v>-0.38770571151984512</v>
      </c>
      <c r="O29" s="4">
        <f t="shared" si="22"/>
        <v>1.1277033985581872</v>
      </c>
      <c r="P29" s="4">
        <f t="shared" si="22"/>
        <v>-0.9999949128720631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0.15116791672531979</v>
      </c>
      <c r="I30" s="4">
        <f t="shared" si="23"/>
        <v>8.8815281706933841E-2</v>
      </c>
      <c r="J30" s="4">
        <f t="shared" si="23"/>
        <v>5.0493246741215227E-2</v>
      </c>
      <c r="K30" s="4">
        <f t="shared" si="23"/>
        <v>-3.9453418655798989E-2</v>
      </c>
      <c r="L30" s="4">
        <f t="shared" si="23"/>
        <v>0.10061544384880486</v>
      </c>
      <c r="M30" s="4">
        <f t="shared" si="23"/>
        <v>1.5567095528656018E-2</v>
      </c>
      <c r="N30" s="4">
        <f t="shared" si="23"/>
        <v>1.4790441624654184E-2</v>
      </c>
      <c r="O30" s="4">
        <f t="shared" si="23"/>
        <v>0.48016933156153918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821.3</v>
      </c>
      <c r="E32" s="3">
        <f>IFERROR(INDEX(E51:E500,MATCH($A$32,$C$51:$C$500,0)),"")</f>
        <v>305.83999999999997</v>
      </c>
      <c r="H32" s="3">
        <f>IFERROR(INDEX(D32:G32,COUNT(D32:G32)),"")</f>
        <v>305.83999999999997</v>
      </c>
      <c r="I32" s="3">
        <f t="shared" ref="I32:Q32" si="24">IFERROR(INDEX(I51:I500,MATCH($C$32,$C$51:$C$500,0)),"")</f>
        <v>306.19</v>
      </c>
      <c r="J32" s="3">
        <f t="shared" si="24"/>
        <v>328.29</v>
      </c>
      <c r="K32" s="3">
        <f t="shared" si="24"/>
        <v>330.43</v>
      </c>
      <c r="L32" s="3">
        <f t="shared" si="24"/>
        <v>285.94</v>
      </c>
      <c r="M32" s="3">
        <f t="shared" si="24"/>
        <v>249.68</v>
      </c>
      <c r="N32" s="3">
        <f t="shared" si="24"/>
        <v>205.78</v>
      </c>
      <c r="O32" s="3">
        <f t="shared" si="24"/>
        <v>180.41</v>
      </c>
      <c r="P32" s="3">
        <f t="shared" si="24"/>
        <v>134.52000000000001</v>
      </c>
      <c r="Q32" s="3">
        <f t="shared" si="24"/>
        <v>38721517.590000004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0.87</v>
      </c>
      <c r="E33" s="3">
        <f>IFERROR(INDEX(E51:E500,MATCH($A$33,$C$51:$C$500,0)),"")</f>
        <v>2.66</v>
      </c>
      <c r="H33" s="3">
        <f>IFERROR(INDEX(D33:G33,COUNT(D33:G33)),"")</f>
        <v>2.66</v>
      </c>
      <c r="I33" s="3">
        <f t="shared" ref="I33:Q33" si="25">IFERROR(INDEX(I51:I500,MATCH($C$33,$C$51:$C$500,0)),"")</f>
        <v>3.53</v>
      </c>
      <c r="J33" s="3">
        <f t="shared" si="25"/>
        <v>1.5</v>
      </c>
      <c r="K33" s="3">
        <f t="shared" si="25"/>
        <v>1.47</v>
      </c>
      <c r="L33" s="3">
        <f t="shared" si="25"/>
        <v>1.69</v>
      </c>
      <c r="M33" s="3">
        <f t="shared" si="25"/>
        <v>1.52</v>
      </c>
      <c r="N33" s="3">
        <f t="shared" si="25"/>
        <v>1.89</v>
      </c>
      <c r="O33" s="3">
        <f t="shared" si="25"/>
        <v>2.2200000000000002</v>
      </c>
      <c r="P33" s="3">
        <f t="shared" si="25"/>
        <v>3.7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-48.15</v>
      </c>
      <c r="E34" s="3">
        <f>IFERROR(INDEX(E51:E500,MATCH($A$34,$C$51:$C$500,0)),"")</f>
        <v>-2328.5700000000002</v>
      </c>
      <c r="H34" s="3">
        <f>IFERROR(INDEX(D34:G34,COUNT(D34:G34)),"")</f>
        <v>-2328.5700000000002</v>
      </c>
      <c r="I34" s="3">
        <f t="shared" ref="I34:Q34" si="26">IFERROR(INDEX(I51:I500,MATCH($C$34,$C$51:$C$500,0)),"")</f>
        <v>-53.49</v>
      </c>
      <c r="J34" s="3">
        <f t="shared" si="26"/>
        <v>69.48</v>
      </c>
      <c r="K34" s="3">
        <f t="shared" si="26"/>
        <v>14.07</v>
      </c>
      <c r="L34" s="3">
        <f t="shared" si="26"/>
        <v>13.42</v>
      </c>
      <c r="M34" s="3">
        <f t="shared" si="26"/>
        <v>8.86</v>
      </c>
      <c r="N34" s="3">
        <f t="shared" si="26"/>
        <v>15.34</v>
      </c>
      <c r="O34" s="3">
        <f t="shared" si="26"/>
        <v>9.68</v>
      </c>
      <c r="P34" s="3">
        <f t="shared" si="26"/>
        <v>25.64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0.92</v>
      </c>
      <c r="E35" s="3">
        <f>IFERROR(INDEX(E51:E500,MATCH($A$35,$C$51:$C$500,0)),"")</f>
        <v>1.18</v>
      </c>
      <c r="H35" s="3">
        <f>IFERROR(INDEX(D35:G35,COUNT(D35:G35)),"")</f>
        <v>1.18</v>
      </c>
      <c r="I35" s="3">
        <f t="shared" ref="I35:Q35" si="27">IFERROR(INDEX(I51:I500,MATCH($C$35,$C$51:$C$500,0)),"")</f>
        <v>0.42</v>
      </c>
      <c r="J35" s="3">
        <f t="shared" si="27"/>
        <v>0.21</v>
      </c>
      <c r="K35" s="3">
        <f t="shared" si="27"/>
        <v>0.22</v>
      </c>
      <c r="L35" s="3">
        <f t="shared" si="27"/>
        <v>0.21</v>
      </c>
      <c r="M35" s="3">
        <f t="shared" si="27"/>
        <v>0.18</v>
      </c>
      <c r="N35" s="3">
        <f t="shared" si="27"/>
        <v>0.19</v>
      </c>
      <c r="O35" s="3">
        <f t="shared" si="27"/>
        <v>0.19</v>
      </c>
      <c r="P35" s="3">
        <f t="shared" si="27"/>
        <v>0.36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622197233412</v>
      </c>
      <c r="E51" s="5">
        <v>549896261106</v>
      </c>
      <c r="F51" s="5">
        <v>524547255746</v>
      </c>
      <c r="G51" s="5">
        <v>516600372684</v>
      </c>
      <c r="I51" s="5">
        <v>2036355387409</v>
      </c>
      <c r="J51" s="5">
        <v>1870248720441</v>
      </c>
      <c r="K51" s="5">
        <v>1780352921109</v>
      </c>
      <c r="L51" s="5">
        <v>1529120178492</v>
      </c>
      <c r="M51" s="5">
        <v>1389331929729</v>
      </c>
      <c r="N51" s="5">
        <v>1368035589028</v>
      </c>
      <c r="O51" s="5">
        <v>1348096644306</v>
      </c>
      <c r="P51" s="5">
        <v>896972332330</v>
      </c>
      <c r="Q51" s="5">
        <v>911091952810</v>
      </c>
    </row>
    <row r="52" spans="2:17" ht="15.5" x14ac:dyDescent="0.35">
      <c r="C52" t="s">
        <v>211</v>
      </c>
      <c r="D52" s="5">
        <v>-590926536379</v>
      </c>
      <c r="E52" s="5">
        <v>-513788489019</v>
      </c>
      <c r="F52" s="5">
        <v>-492186040586</v>
      </c>
      <c r="G52" s="5">
        <v>-490768892587</v>
      </c>
      <c r="I52" s="5">
        <v>-1910184522470</v>
      </c>
      <c r="J52" s="5">
        <v>-1713216663140</v>
      </c>
      <c r="K52" s="5">
        <v>-1607074808327</v>
      </c>
      <c r="L52" s="5">
        <v>-1365514833356</v>
      </c>
      <c r="M52" s="5">
        <v>-1240606056404</v>
      </c>
      <c r="N52" s="5">
        <v>-1238804282963</v>
      </c>
      <c r="O52" s="5">
        <v>-1211644347891</v>
      </c>
      <c r="P52" s="5">
        <v>-790670845727</v>
      </c>
      <c r="Q52" s="5">
        <v>-787472364140</v>
      </c>
    </row>
    <row r="53" spans="2:17" ht="15.5" x14ac:dyDescent="0.35">
      <c r="C53" t="s">
        <v>212</v>
      </c>
      <c r="D53" s="5">
        <v>31270697033</v>
      </c>
      <c r="E53" s="5">
        <v>36107772087</v>
      </c>
      <c r="F53" s="5">
        <v>32361215160</v>
      </c>
      <c r="G53" s="5">
        <v>25831480097</v>
      </c>
      <c r="I53" s="5">
        <v>126170864939</v>
      </c>
      <c r="J53" s="5">
        <v>157032057301</v>
      </c>
      <c r="K53" s="5">
        <v>173278112782</v>
      </c>
      <c r="L53" s="5">
        <v>163605345136</v>
      </c>
      <c r="M53" s="5">
        <v>148725873325</v>
      </c>
      <c r="N53" s="5">
        <v>129231306065</v>
      </c>
      <c r="O53" s="5">
        <v>136452296415</v>
      </c>
      <c r="P53" s="5">
        <v>106301486603</v>
      </c>
      <c r="Q53" s="5">
        <v>123619588670</v>
      </c>
    </row>
    <row r="54" spans="2:17" ht="15.5" x14ac:dyDescent="0.35">
      <c r="C54" t="s">
        <v>82</v>
      </c>
      <c r="D54" s="5">
        <v>-41997073874</v>
      </c>
      <c r="E54" s="5">
        <v>-35871033904</v>
      </c>
      <c r="F54" s="5">
        <v>-40096420513</v>
      </c>
      <c r="G54" s="5">
        <v>-33812937095</v>
      </c>
      <c r="I54" s="5">
        <v>-141205855632</v>
      </c>
      <c r="J54" s="5">
        <v>-134616232989</v>
      </c>
      <c r="K54" s="5">
        <v>-130736988457</v>
      </c>
      <c r="L54" s="5">
        <v>-123192473951</v>
      </c>
      <c r="M54" s="5">
        <v>-102755758095</v>
      </c>
      <c r="N54" s="5">
        <v>-105940976690</v>
      </c>
      <c r="O54" s="5">
        <v>-95274783966</v>
      </c>
      <c r="P54" s="5">
        <v>-81039494300</v>
      </c>
      <c r="Q54" s="5">
        <v>-88776323411</v>
      </c>
    </row>
    <row r="55" spans="2:17" ht="15.5" x14ac:dyDescent="0.35">
      <c r="C55" t="s">
        <v>213</v>
      </c>
      <c r="D55" s="5">
        <v>-41857621977</v>
      </c>
      <c r="E55" s="5">
        <v>-35761727003</v>
      </c>
      <c r="F55" s="5">
        <v>-39854682164</v>
      </c>
      <c r="G55" s="5">
        <v>-33774828362</v>
      </c>
      <c r="I55" s="5">
        <v>-140873882742</v>
      </c>
      <c r="J55" s="5">
        <v>-134338731288</v>
      </c>
      <c r="K55" s="5">
        <v>-130382222227</v>
      </c>
      <c r="L55" s="5">
        <v>-122596662651</v>
      </c>
      <c r="M55" s="5">
        <v>-102448004930</v>
      </c>
      <c r="N55" s="5">
        <v>-105623430360</v>
      </c>
      <c r="O55" s="5">
        <v>-94644242681</v>
      </c>
      <c r="P55" s="5">
        <v>-80096918717</v>
      </c>
      <c r="Q55" s="5">
        <v>-88475759938</v>
      </c>
    </row>
    <row r="56" spans="2:17" ht="15.5" x14ac:dyDescent="0.35">
      <c r="C56" t="s">
        <v>675</v>
      </c>
      <c r="D56" s="5">
        <v>-139451897</v>
      </c>
      <c r="E56" s="5">
        <v>-109306901</v>
      </c>
      <c r="F56" s="5">
        <v>-241738349</v>
      </c>
      <c r="G56" s="5">
        <v>-38108733</v>
      </c>
      <c r="I56" s="5">
        <v>-331972890</v>
      </c>
      <c r="J56" s="5">
        <v>-277501701</v>
      </c>
      <c r="K56" s="5">
        <v>-354766230</v>
      </c>
      <c r="L56" s="5">
        <v>-595811300</v>
      </c>
      <c r="M56" s="5">
        <v>-307753165</v>
      </c>
      <c r="N56" s="5">
        <v>-317546330</v>
      </c>
      <c r="O56" s="5">
        <v>-630541285</v>
      </c>
      <c r="P56" s="5">
        <v>-942575583</v>
      </c>
      <c r="Q56" s="5">
        <v>-300563473</v>
      </c>
    </row>
    <row r="57" spans="2:17" ht="15.5" x14ac:dyDescent="0.35">
      <c r="C57" t="s">
        <v>89</v>
      </c>
      <c r="D57" s="5">
        <v>-10726376841</v>
      </c>
      <c r="E57" s="5">
        <v>236738183</v>
      </c>
      <c r="F57" s="5">
        <v>-7735205353</v>
      </c>
      <c r="G57" s="5">
        <v>-7981456998</v>
      </c>
      <c r="I57" s="5">
        <v>-15034990693</v>
      </c>
      <c r="J57" s="5">
        <v>22415824312</v>
      </c>
      <c r="K57" s="5">
        <v>42541124325</v>
      </c>
      <c r="L57" s="5">
        <v>40412871185</v>
      </c>
      <c r="M57" s="5">
        <v>45970115230</v>
      </c>
      <c r="N57" s="5">
        <v>23290329375</v>
      </c>
      <c r="O57" s="5">
        <v>41177512449</v>
      </c>
      <c r="P57" s="5">
        <v>25261992303</v>
      </c>
      <c r="Q57" s="5">
        <v>34843265259</v>
      </c>
    </row>
    <row r="58" spans="2:17" ht="15.5" x14ac:dyDescent="0.35">
      <c r="C58" t="s">
        <v>90</v>
      </c>
      <c r="D58" s="5">
        <v>-1754337704</v>
      </c>
      <c r="E58" s="5">
        <v>142846463</v>
      </c>
      <c r="F58" s="5">
        <v>-597892768</v>
      </c>
      <c r="G58" s="5">
        <v>-1079698193</v>
      </c>
      <c r="I58" s="5">
        <v>-389024600</v>
      </c>
      <c r="J58" s="5">
        <v>7500362783</v>
      </c>
      <c r="K58" s="5">
        <v>6656393985</v>
      </c>
      <c r="L58" s="5">
        <v>-85201942</v>
      </c>
      <c r="M58" s="5">
        <v>-17845298</v>
      </c>
      <c r="N58" s="5">
        <v>2178604793</v>
      </c>
      <c r="O58" s="5">
        <v>5466241536</v>
      </c>
      <c r="P58" s="5">
        <v>-1549279681</v>
      </c>
      <c r="Q58" s="5">
        <v>-10950322760</v>
      </c>
    </row>
    <row r="59" spans="2:17" ht="15.5" x14ac:dyDescent="0.35">
      <c r="C59" t="s">
        <v>215</v>
      </c>
      <c r="D59" s="5">
        <v>100539550</v>
      </c>
      <c r="E59" s="5">
        <v>129268884</v>
      </c>
      <c r="F59" s="5">
        <v>95932004</v>
      </c>
      <c r="G59" s="5">
        <v>129085019</v>
      </c>
      <c r="I59" s="5">
        <v>462372337</v>
      </c>
      <c r="J59" s="5">
        <v>968053060</v>
      </c>
      <c r="K59" s="5">
        <v>778055675</v>
      </c>
      <c r="L59" s="5">
        <v>569001199</v>
      </c>
      <c r="M59" s="5">
        <v>677379421</v>
      </c>
      <c r="N59" s="5">
        <v>817403747</v>
      </c>
      <c r="O59" s="5">
        <v>649965575</v>
      </c>
      <c r="P59" s="5">
        <v>591715987</v>
      </c>
      <c r="Q59" s="5">
        <v>194047830</v>
      </c>
    </row>
    <row r="60" spans="2:17" ht="15.5" x14ac:dyDescent="0.35">
      <c r="C60" t="s">
        <v>27</v>
      </c>
      <c r="D60" s="5">
        <v>-2500004004</v>
      </c>
      <c r="E60" s="5">
        <v>-1282956784</v>
      </c>
      <c r="F60" s="5">
        <v>-1280492767</v>
      </c>
      <c r="G60" s="5">
        <v>-1729821962</v>
      </c>
      <c r="I60" s="5">
        <v>-7682424949</v>
      </c>
      <c r="J60" s="5">
        <v>-11995013794</v>
      </c>
      <c r="K60" s="5">
        <v>-13358308329</v>
      </c>
      <c r="L60" s="5">
        <v>-14066573346</v>
      </c>
      <c r="M60" s="5">
        <v>-12851392719</v>
      </c>
      <c r="N60" s="5">
        <v>-14615011575</v>
      </c>
      <c r="O60" s="5">
        <v>-10751109820</v>
      </c>
      <c r="P60" s="5">
        <v>-15219997432</v>
      </c>
      <c r="Q60" s="5">
        <v>-20955617244</v>
      </c>
    </row>
    <row r="61" spans="2:17" ht="15.5" x14ac:dyDescent="0.35">
      <c r="C61" t="s">
        <v>81</v>
      </c>
      <c r="D61" s="5">
        <v>-725250947</v>
      </c>
      <c r="E61" s="5">
        <v>-381256103</v>
      </c>
      <c r="F61" s="5">
        <v>-2814141111</v>
      </c>
      <c r="G61" s="5">
        <v>-2382805622</v>
      </c>
      <c r="I61" s="5">
        <v>-8634788079</v>
      </c>
      <c r="J61" s="5">
        <v>6777631328</v>
      </c>
      <c r="K61" s="5">
        <v>7064013083</v>
      </c>
      <c r="L61" s="5">
        <v>4970032870</v>
      </c>
      <c r="M61" s="5">
        <v>4360000167</v>
      </c>
      <c r="N61" s="5">
        <v>-253007035</v>
      </c>
      <c r="O61" s="5">
        <v>4356532588</v>
      </c>
      <c r="P61" s="5">
        <v>824299856</v>
      </c>
      <c r="Q61" s="5">
        <v>2019791918</v>
      </c>
    </row>
    <row r="62" spans="2:17" ht="15.5" x14ac:dyDescent="0.35">
      <c r="C62" t="s">
        <v>92</v>
      </c>
      <c r="D62" s="5">
        <v>-1754337704</v>
      </c>
      <c r="E62" s="5">
        <v>142846463</v>
      </c>
      <c r="F62" s="5">
        <v>-597892768</v>
      </c>
      <c r="G62" s="5">
        <v>-1079698193</v>
      </c>
      <c r="I62" s="5">
        <v>-389024600</v>
      </c>
      <c r="J62" s="5">
        <v>7500362783</v>
      </c>
      <c r="K62" s="5">
        <v>6656393985</v>
      </c>
      <c r="L62" s="5">
        <v>-85201942</v>
      </c>
      <c r="M62" s="5">
        <v>-17845298</v>
      </c>
      <c r="N62" s="5">
        <v>2178604793</v>
      </c>
      <c r="O62" s="5">
        <v>5466241536</v>
      </c>
      <c r="P62" s="5">
        <v>-1549279681</v>
      </c>
      <c r="Q62" s="5">
        <v>-10950322760</v>
      </c>
    </row>
    <row r="63" spans="2:17" ht="15.5" x14ac:dyDescent="0.35">
      <c r="C63" t="s">
        <v>29</v>
      </c>
      <c r="D63" s="5">
        <v>-12480714545</v>
      </c>
      <c r="E63" s="5">
        <v>379584646</v>
      </c>
      <c r="F63" s="5">
        <v>-8333098121</v>
      </c>
      <c r="G63" s="5">
        <v>-9061155191</v>
      </c>
      <c r="I63" s="5">
        <v>-15424015293</v>
      </c>
      <c r="J63" s="5">
        <v>29916187095</v>
      </c>
      <c r="K63" s="5">
        <v>49197518310</v>
      </c>
      <c r="L63" s="5">
        <v>40327669243</v>
      </c>
      <c r="M63" s="5">
        <v>45952269932</v>
      </c>
      <c r="N63" s="5">
        <v>25468934168</v>
      </c>
      <c r="O63" s="5">
        <v>46643753985</v>
      </c>
      <c r="P63" s="5">
        <v>23712712622</v>
      </c>
      <c r="Q63" s="5">
        <v>23892942499</v>
      </c>
    </row>
    <row r="64" spans="2:17" ht="15.5" x14ac:dyDescent="0.35">
      <c r="C64" t="s">
        <v>28</v>
      </c>
      <c r="D64" s="5">
        <v>-117659296</v>
      </c>
      <c r="E64" s="5">
        <v>-1038788826</v>
      </c>
      <c r="F64" s="5">
        <v>-8061260229</v>
      </c>
      <c r="G64" s="5">
        <v>3519122563</v>
      </c>
      <c r="I64" s="5">
        <v>-9551254000</v>
      </c>
      <c r="J64" s="5">
        <v>-17661459530</v>
      </c>
      <c r="K64" s="5">
        <v>-14645863366</v>
      </c>
      <c r="L64" s="5">
        <v>-11485188868</v>
      </c>
      <c r="M64" s="5">
        <v>-13319868203</v>
      </c>
      <c r="N64" s="5">
        <v>-8979525890</v>
      </c>
      <c r="O64" s="5">
        <v>-15241153687</v>
      </c>
      <c r="P64" s="5">
        <v>-8320718051</v>
      </c>
      <c r="Q64" s="5">
        <v>-7952198473</v>
      </c>
    </row>
    <row r="65" spans="2:17" ht="15.5" x14ac:dyDescent="0.35">
      <c r="C65" t="s">
        <v>407</v>
      </c>
      <c r="P65" s="5">
        <v>-2136217216</v>
      </c>
      <c r="Q65" s="5">
        <v>-9725793910</v>
      </c>
    </row>
    <row r="66" spans="2:17" ht="15.5" x14ac:dyDescent="0.35">
      <c r="C66" t="s">
        <v>95</v>
      </c>
      <c r="D66" s="5">
        <v>-12598373841</v>
      </c>
      <c r="E66" s="5">
        <v>-659204180</v>
      </c>
      <c r="F66" s="5">
        <v>-16394358350</v>
      </c>
      <c r="G66" s="5">
        <v>-5542032628</v>
      </c>
      <c r="I66" s="5">
        <v>-24975269293</v>
      </c>
      <c r="J66" s="5">
        <v>12254727565</v>
      </c>
      <c r="K66" s="5">
        <v>34551654944</v>
      </c>
      <c r="L66" s="5">
        <v>28842480375</v>
      </c>
      <c r="M66" s="5">
        <v>32632401729</v>
      </c>
      <c r="N66" s="5">
        <v>16489408278</v>
      </c>
      <c r="O66" s="5">
        <v>31402600298</v>
      </c>
      <c r="P66" s="5">
        <v>13255777355</v>
      </c>
      <c r="Q66" s="5">
        <v>6214950116</v>
      </c>
    </row>
    <row r="67" spans="2:17" ht="15.5" x14ac:dyDescent="0.35">
      <c r="C67" t="s">
        <v>96</v>
      </c>
      <c r="F67" s="5">
        <v>313156806</v>
      </c>
      <c r="G67" s="5">
        <v>-450770383</v>
      </c>
      <c r="I67" s="5">
        <v>267520723</v>
      </c>
      <c r="J67" s="5">
        <v>810268598</v>
      </c>
      <c r="K67" s="5">
        <v>736980173</v>
      </c>
      <c r="L67" s="5">
        <v>-135794607</v>
      </c>
      <c r="M67" s="5">
        <v>16778393</v>
      </c>
      <c r="N67" s="5">
        <v>-138601986</v>
      </c>
      <c r="O67" s="5">
        <v>1846263075</v>
      </c>
      <c r="P67" s="5">
        <v>-3648665595</v>
      </c>
      <c r="Q67" s="5">
        <v>2474076355</v>
      </c>
    </row>
    <row r="68" spans="2:17" ht="15.5" x14ac:dyDescent="0.35">
      <c r="C68" t="s">
        <v>97</v>
      </c>
      <c r="D68" s="5">
        <v>-12598373841</v>
      </c>
      <c r="E68" s="5">
        <v>-659204180</v>
      </c>
      <c r="F68" s="5">
        <v>-16081201544</v>
      </c>
      <c r="G68" s="5">
        <v>-5992803011</v>
      </c>
      <c r="I68" s="5">
        <v>-24707748570</v>
      </c>
      <c r="J68" s="5">
        <v>13064996163</v>
      </c>
      <c r="K68" s="5">
        <v>35288635117</v>
      </c>
      <c r="L68" s="5">
        <v>28706685768</v>
      </c>
      <c r="M68" s="5">
        <v>32649180122</v>
      </c>
      <c r="N68" s="5">
        <v>16350806292</v>
      </c>
      <c r="O68" s="5">
        <v>33248863373</v>
      </c>
      <c r="P68" s="5">
        <v>9607111760</v>
      </c>
      <c r="Q68" s="5">
        <v>8689026471</v>
      </c>
    </row>
    <row r="69" spans="2:17" ht="15.5" x14ac:dyDescent="0.35">
      <c r="C69" t="s">
        <v>98</v>
      </c>
      <c r="D69" s="5">
        <v>-12598373841</v>
      </c>
      <c r="E69" s="5">
        <v>-659204180</v>
      </c>
      <c r="F69" s="5">
        <v>-16394358350</v>
      </c>
      <c r="G69" s="5">
        <v>-5542032628</v>
      </c>
      <c r="I69" s="5">
        <v>-24975269293</v>
      </c>
      <c r="J69" s="5">
        <v>12254727565</v>
      </c>
      <c r="K69" s="5">
        <v>34551654944</v>
      </c>
      <c r="L69" s="5">
        <v>28842480375</v>
      </c>
      <c r="M69" s="5">
        <v>32632401729</v>
      </c>
      <c r="N69" s="5">
        <v>16489408278</v>
      </c>
      <c r="O69" s="5">
        <v>31402600298</v>
      </c>
      <c r="P69" s="5">
        <v>13255777355</v>
      </c>
      <c r="Q69" s="5">
        <v>6214950116</v>
      </c>
    </row>
    <row r="70" spans="2:17" ht="15.5" x14ac:dyDescent="0.35">
      <c r="C70" t="s">
        <v>8</v>
      </c>
      <c r="D70" s="5">
        <v>-11873122894</v>
      </c>
      <c r="E70" s="5">
        <v>-277948077</v>
      </c>
      <c r="F70" s="5">
        <v>-13267060433</v>
      </c>
      <c r="G70" s="5">
        <v>-3609997389</v>
      </c>
      <c r="I70" s="5">
        <v>-16072960491</v>
      </c>
      <c r="J70" s="5">
        <v>6287364835</v>
      </c>
      <c r="K70" s="5">
        <v>28224622034</v>
      </c>
      <c r="L70" s="5">
        <v>23736652898</v>
      </c>
      <c r="M70" s="5">
        <v>28289179955</v>
      </c>
      <c r="N70" s="5">
        <v>16603813327</v>
      </c>
      <c r="O70" s="5">
        <v>28892330785</v>
      </c>
      <c r="P70" s="5">
        <v>8782811904</v>
      </c>
      <c r="Q70" s="5">
        <v>6669234553</v>
      </c>
    </row>
    <row r="71" spans="2:17" ht="15.5" x14ac:dyDescent="0.35">
      <c r="C71" t="s">
        <v>100</v>
      </c>
      <c r="D71" s="5">
        <v>-12598373841</v>
      </c>
      <c r="E71" s="5">
        <v>-659204180</v>
      </c>
      <c r="F71" s="5">
        <v>-16394358350</v>
      </c>
      <c r="G71" s="5">
        <v>-5542032628</v>
      </c>
      <c r="I71" s="5">
        <v>-24975269293</v>
      </c>
      <c r="J71" s="5">
        <v>12254727565</v>
      </c>
      <c r="K71" s="5">
        <v>34551654944</v>
      </c>
      <c r="L71" s="5">
        <v>28842480375</v>
      </c>
      <c r="M71" s="5">
        <v>32632401729</v>
      </c>
      <c r="N71" s="5">
        <v>16489408278</v>
      </c>
      <c r="O71" s="5">
        <v>31402600298</v>
      </c>
      <c r="P71" s="5">
        <v>13255777355</v>
      </c>
      <c r="Q71" s="5">
        <v>6214950116</v>
      </c>
    </row>
    <row r="72" spans="2:17" ht="15.5" x14ac:dyDescent="0.35">
      <c r="C72" t="s">
        <v>101</v>
      </c>
      <c r="D72" s="5">
        <v>-12598373841</v>
      </c>
      <c r="E72" s="5">
        <v>-659204180</v>
      </c>
      <c r="F72" s="5">
        <v>-16081201544</v>
      </c>
      <c r="G72" s="5">
        <v>-5992803011</v>
      </c>
      <c r="I72" s="5">
        <v>-24707748570</v>
      </c>
      <c r="J72" s="5">
        <v>13064996163</v>
      </c>
      <c r="K72" s="5">
        <v>35288635117</v>
      </c>
      <c r="L72" s="5">
        <v>28706685768</v>
      </c>
      <c r="M72" s="5">
        <v>32649180122</v>
      </c>
      <c r="N72" s="5">
        <v>16350806292</v>
      </c>
      <c r="O72" s="5">
        <v>33248863373</v>
      </c>
      <c r="P72" s="5">
        <v>9607111760</v>
      </c>
      <c r="Q72" s="5">
        <v>8689026471</v>
      </c>
    </row>
    <row r="73" spans="2:17" ht="15.5" x14ac:dyDescent="0.35">
      <c r="C73" t="s">
        <v>102</v>
      </c>
      <c r="D73" s="5">
        <v>-12598373841</v>
      </c>
      <c r="E73" s="5">
        <v>-659204180</v>
      </c>
      <c r="F73" s="5">
        <v>-16081201544</v>
      </c>
      <c r="G73" s="5">
        <v>-5992803011</v>
      </c>
      <c r="I73" s="5">
        <v>-24707748570</v>
      </c>
      <c r="J73" s="5">
        <v>13064996163</v>
      </c>
      <c r="K73" s="5">
        <v>35288635117</v>
      </c>
      <c r="L73" s="5">
        <v>28706685768</v>
      </c>
      <c r="M73" s="5">
        <v>32649180122</v>
      </c>
      <c r="N73" s="5">
        <v>16350806292</v>
      </c>
      <c r="O73" s="5">
        <v>33248863373</v>
      </c>
      <c r="P73" s="5">
        <v>9607111760</v>
      </c>
      <c r="Q73" s="5">
        <v>8689026471</v>
      </c>
    </row>
    <row r="75" spans="2:17" ht="15.5" x14ac:dyDescent="0.35">
      <c r="B75" t="s">
        <v>103</v>
      </c>
      <c r="C75" t="s">
        <v>104</v>
      </c>
    </row>
    <row r="76" spans="2:17" ht="15.5" x14ac:dyDescent="0.35">
      <c r="C76" t="s">
        <v>216</v>
      </c>
    </row>
    <row r="77" spans="2:17" ht="15.5" x14ac:dyDescent="0.35">
      <c r="C77" t="s">
        <v>20</v>
      </c>
      <c r="D77" s="5">
        <v>61593954758</v>
      </c>
      <c r="E77" s="5">
        <v>63830453174</v>
      </c>
      <c r="F77" s="5">
        <v>47278475705</v>
      </c>
      <c r="G77" s="5">
        <v>36252585246</v>
      </c>
      <c r="I77" s="5">
        <v>47278475705</v>
      </c>
      <c r="J77" s="5">
        <v>51712070094</v>
      </c>
      <c r="K77" s="5">
        <v>86167363112</v>
      </c>
      <c r="L77" s="5">
        <v>47325818553</v>
      </c>
      <c r="M77" s="5">
        <v>81182020949</v>
      </c>
      <c r="N77" s="5">
        <v>82572051663</v>
      </c>
      <c r="O77" s="5">
        <v>53507712593</v>
      </c>
      <c r="P77" s="5">
        <v>36419023493</v>
      </c>
      <c r="Q77" s="5">
        <v>40212125772</v>
      </c>
    </row>
    <row r="78" spans="2:17" ht="15.5" x14ac:dyDescent="0.35">
      <c r="C78" t="s">
        <v>217</v>
      </c>
      <c r="D78" s="5">
        <v>257716905923</v>
      </c>
      <c r="E78" s="5">
        <v>207083444207</v>
      </c>
      <c r="F78" s="5">
        <v>189525279184</v>
      </c>
      <c r="G78" s="5">
        <v>196239803929</v>
      </c>
      <c r="I78" s="5">
        <v>189525279184</v>
      </c>
      <c r="J78" s="5">
        <v>232170504371</v>
      </c>
      <c r="K78" s="5">
        <v>198379206233</v>
      </c>
      <c r="L78" s="5">
        <v>159350387038</v>
      </c>
      <c r="M78" s="5">
        <v>114392231864</v>
      </c>
      <c r="N78" s="5">
        <v>83964430103</v>
      </c>
      <c r="O78" s="5">
        <v>82228896365</v>
      </c>
      <c r="P78" s="5">
        <v>71102310876</v>
      </c>
      <c r="Q78" s="5">
        <v>79961024603</v>
      </c>
    </row>
    <row r="79" spans="2:17" ht="15.5" x14ac:dyDescent="0.35">
      <c r="C79" t="s">
        <v>219</v>
      </c>
    </row>
    <row r="80" spans="2:17" ht="15.5" x14ac:dyDescent="0.35">
      <c r="C80" t="s">
        <v>218</v>
      </c>
    </row>
    <row r="81" spans="3:17" ht="15.5" x14ac:dyDescent="0.35">
      <c r="C81" t="s">
        <v>220</v>
      </c>
      <c r="D81" s="5">
        <v>257716905923</v>
      </c>
      <c r="E81" s="5">
        <v>207083444207</v>
      </c>
      <c r="F81" s="5">
        <v>189525279184</v>
      </c>
      <c r="G81" s="5">
        <v>196239803929</v>
      </c>
      <c r="I81" s="5">
        <v>189525279184</v>
      </c>
      <c r="J81" s="5">
        <v>232170504371</v>
      </c>
      <c r="K81" s="5">
        <v>198379206233</v>
      </c>
      <c r="L81" s="5">
        <v>159350387038</v>
      </c>
      <c r="M81" s="5">
        <v>114392231864</v>
      </c>
      <c r="N81" s="5">
        <v>83964430103</v>
      </c>
      <c r="O81" s="5">
        <v>82228896365</v>
      </c>
      <c r="P81" s="5">
        <v>71102310876</v>
      </c>
      <c r="Q81" s="5">
        <v>79961024603</v>
      </c>
    </row>
    <row r="82" spans="3:17" ht="15.5" x14ac:dyDescent="0.35">
      <c r="C82" t="s">
        <v>110</v>
      </c>
      <c r="D82" s="5">
        <v>856332361</v>
      </c>
      <c r="E82" s="5">
        <v>639906646</v>
      </c>
      <c r="F82" s="5">
        <v>506775126</v>
      </c>
      <c r="G82" s="5">
        <v>126807682</v>
      </c>
      <c r="I82" s="5">
        <v>506775126</v>
      </c>
      <c r="J82" s="5">
        <v>19945981</v>
      </c>
      <c r="K82" s="5">
        <v>20161508</v>
      </c>
      <c r="L82" s="5">
        <v>102874648</v>
      </c>
      <c r="M82" s="5">
        <v>2473644941</v>
      </c>
      <c r="N82" s="5">
        <v>3637790508</v>
      </c>
      <c r="O82" s="5">
        <v>5048648087</v>
      </c>
      <c r="P82" s="5">
        <v>4857954502</v>
      </c>
      <c r="Q82" s="5">
        <v>7119170813</v>
      </c>
    </row>
    <row r="83" spans="3:17" ht="15.5" x14ac:dyDescent="0.35">
      <c r="C83" t="s">
        <v>221</v>
      </c>
      <c r="D83" s="5">
        <v>856332361</v>
      </c>
      <c r="E83" s="5">
        <v>639906646</v>
      </c>
      <c r="F83" s="5">
        <v>506775126</v>
      </c>
      <c r="G83" s="5">
        <v>126807682</v>
      </c>
      <c r="I83" s="5">
        <v>506775126</v>
      </c>
      <c r="J83" s="5">
        <v>19945981</v>
      </c>
      <c r="K83" s="5">
        <v>20161508</v>
      </c>
      <c r="L83" s="5">
        <v>102874648</v>
      </c>
      <c r="M83" s="5">
        <v>2473644941</v>
      </c>
      <c r="N83" s="5">
        <v>3637790508</v>
      </c>
      <c r="O83" s="5">
        <v>5048648087</v>
      </c>
      <c r="P83" s="5">
        <v>4857954502</v>
      </c>
      <c r="Q83" s="5">
        <v>7119170813</v>
      </c>
    </row>
    <row r="84" spans="3:17" ht="15.5" x14ac:dyDescent="0.35">
      <c r="C84" t="s">
        <v>222</v>
      </c>
      <c r="D84" s="5">
        <v>12768380584</v>
      </c>
      <c r="E84" s="5">
        <v>5244976232</v>
      </c>
      <c r="F84" s="5">
        <v>5961655853</v>
      </c>
      <c r="G84" s="5">
        <v>7126282778</v>
      </c>
      <c r="I84" s="5">
        <v>5961655853</v>
      </c>
      <c r="J84" s="5">
        <v>7014093271</v>
      </c>
      <c r="K84" s="5">
        <v>7563274350</v>
      </c>
      <c r="L84" s="5">
        <v>11946416828</v>
      </c>
      <c r="M84" s="5">
        <v>11801359941</v>
      </c>
      <c r="N84" s="5">
        <v>10955153978</v>
      </c>
      <c r="O84" s="5">
        <v>7084864872</v>
      </c>
      <c r="P84" s="5">
        <v>6363550835</v>
      </c>
      <c r="Q84" s="5">
        <v>4218417919</v>
      </c>
    </row>
    <row r="85" spans="3:17" ht="15.5" x14ac:dyDescent="0.35">
      <c r="C85" t="s">
        <v>81</v>
      </c>
      <c r="D85" s="5">
        <v>-7842950652</v>
      </c>
      <c r="E85" s="5">
        <v>-598583096</v>
      </c>
      <c r="F85" s="5">
        <v>-598583096</v>
      </c>
      <c r="G85" s="5">
        <v>-702357550</v>
      </c>
      <c r="I85" s="5">
        <v>-598583096</v>
      </c>
      <c r="J85" s="5">
        <v>-665848684</v>
      </c>
      <c r="K85" s="5">
        <v>-1266270358</v>
      </c>
      <c r="L85" s="5">
        <v>-1872395307</v>
      </c>
      <c r="M85" s="5">
        <v>-1778874219</v>
      </c>
      <c r="N85" s="5">
        <v>-1798221717</v>
      </c>
      <c r="O85" s="5">
        <v>-1762400714</v>
      </c>
      <c r="P85" s="5">
        <v>-3553988189</v>
      </c>
      <c r="Q85" s="5">
        <v>19415042724</v>
      </c>
    </row>
    <row r="86" spans="3:17" ht="15.5" x14ac:dyDescent="0.35">
      <c r="C86" t="s">
        <v>223</v>
      </c>
      <c r="D86" s="5">
        <v>607904073289</v>
      </c>
      <c r="E86" s="5">
        <v>537477488378</v>
      </c>
      <c r="F86" s="5">
        <v>398463558486</v>
      </c>
      <c r="G86" s="5">
        <v>431276841905</v>
      </c>
      <c r="I86" s="5">
        <v>398463558486</v>
      </c>
      <c r="J86" s="5">
        <v>402970746495</v>
      </c>
      <c r="K86" s="5">
        <v>418703691083</v>
      </c>
      <c r="L86" s="5">
        <v>308801778059</v>
      </c>
      <c r="M86" s="5">
        <v>301466129942</v>
      </c>
      <c r="N86" s="5">
        <v>273698870871</v>
      </c>
      <c r="O86" s="5">
        <v>251545850047</v>
      </c>
      <c r="P86" s="5">
        <v>197398865413</v>
      </c>
      <c r="Q86" s="5">
        <v>215644166373</v>
      </c>
    </row>
    <row r="87" spans="3:17" ht="15.5" x14ac:dyDescent="0.35">
      <c r="C87" t="s">
        <v>224</v>
      </c>
    </row>
    <row r="88" spans="3:17" ht="15.5" x14ac:dyDescent="0.35">
      <c r="C88" t="s">
        <v>111</v>
      </c>
      <c r="D88" s="5">
        <v>24305562914</v>
      </c>
      <c r="E88" s="5">
        <v>22866782661</v>
      </c>
      <c r="F88" s="5">
        <v>23447413790</v>
      </c>
      <c r="G88" s="5">
        <v>24929181689</v>
      </c>
      <c r="I88" s="5">
        <v>23447413790</v>
      </c>
      <c r="J88" s="5">
        <v>17918855244</v>
      </c>
      <c r="K88" s="5">
        <v>16800212367</v>
      </c>
      <c r="L88" s="5">
        <v>13501999580</v>
      </c>
      <c r="M88" s="5">
        <v>6400473405</v>
      </c>
      <c r="N88" s="5">
        <v>9137978796</v>
      </c>
      <c r="O88" s="5">
        <v>9734062397</v>
      </c>
      <c r="P88" s="5">
        <v>8983928096</v>
      </c>
      <c r="Q88" s="5">
        <v>11107628350</v>
      </c>
    </row>
    <row r="89" spans="3:17" ht="15.5" x14ac:dyDescent="0.35">
      <c r="C89" t="s">
        <v>114</v>
      </c>
      <c r="D89" s="5">
        <v>16649902255</v>
      </c>
      <c r="E89" s="5">
        <v>2229581875</v>
      </c>
      <c r="F89" s="5">
        <v>1959126714</v>
      </c>
      <c r="G89" s="5">
        <v>1497713353</v>
      </c>
      <c r="I89" s="5">
        <v>1959126714</v>
      </c>
      <c r="J89" s="5">
        <v>1200381873</v>
      </c>
      <c r="K89" s="5">
        <v>1465997268</v>
      </c>
      <c r="L89" s="5">
        <v>1142805659</v>
      </c>
      <c r="M89" s="5">
        <v>1014916677</v>
      </c>
      <c r="N89" s="5">
        <v>1357083360</v>
      </c>
      <c r="O89" s="5">
        <v>1682303286</v>
      </c>
      <c r="P89" s="5">
        <v>2949504798</v>
      </c>
      <c r="Q89" s="5">
        <v>1309381799</v>
      </c>
    </row>
    <row r="90" spans="3:17" ht="15.5" x14ac:dyDescent="0.35">
      <c r="C90" t="s">
        <v>225</v>
      </c>
      <c r="D90" s="5">
        <v>5000000000</v>
      </c>
    </row>
    <row r="91" spans="3:17" ht="15.5" x14ac:dyDescent="0.35">
      <c r="C91" t="s">
        <v>369</v>
      </c>
    </row>
    <row r="92" spans="3:17" ht="15.5" x14ac:dyDescent="0.35">
      <c r="C92" t="s">
        <v>228</v>
      </c>
      <c r="D92" s="5">
        <v>504680827675</v>
      </c>
      <c r="E92" s="5">
        <v>69058583496</v>
      </c>
      <c r="F92" s="5">
        <v>68816221734</v>
      </c>
      <c r="G92" s="5">
        <v>63851997770</v>
      </c>
      <c r="I92" s="5">
        <v>68816221734</v>
      </c>
      <c r="J92" s="5">
        <v>49552727960</v>
      </c>
      <c r="K92" s="5">
        <v>42408629153</v>
      </c>
      <c r="L92" s="5">
        <v>36563381612</v>
      </c>
      <c r="M92" s="5">
        <v>16705277182</v>
      </c>
      <c r="N92" s="5">
        <v>20146490345</v>
      </c>
      <c r="O92" s="5">
        <v>12940169981</v>
      </c>
      <c r="P92" s="5">
        <v>14058342001</v>
      </c>
      <c r="Q92" s="5">
        <v>14311163830</v>
      </c>
    </row>
    <row r="93" spans="3:17" ht="15.5" x14ac:dyDescent="0.35">
      <c r="C93" t="s">
        <v>115</v>
      </c>
      <c r="D93" s="5">
        <v>1112584900964</v>
      </c>
      <c r="E93" s="5">
        <v>606536071874</v>
      </c>
      <c r="F93" s="5">
        <v>467279780220</v>
      </c>
      <c r="G93" s="5">
        <v>495128839675</v>
      </c>
      <c r="I93" s="5">
        <v>467279780220</v>
      </c>
      <c r="J93" s="5">
        <v>452523474455</v>
      </c>
      <c r="K93" s="5">
        <v>461112320236</v>
      </c>
      <c r="L93" s="5">
        <v>345365159671</v>
      </c>
      <c r="M93" s="5">
        <v>318171407124</v>
      </c>
      <c r="N93" s="5">
        <v>293845361216</v>
      </c>
      <c r="O93" s="5">
        <v>264486020028</v>
      </c>
      <c r="P93" s="5">
        <v>211457207414</v>
      </c>
      <c r="Q93" s="5">
        <v>229955330203</v>
      </c>
    </row>
    <row r="94" spans="3:17" ht="15.5" x14ac:dyDescent="0.35">
      <c r="C94" t="s">
        <v>116</v>
      </c>
    </row>
    <row r="95" spans="3:17" ht="15.5" x14ac:dyDescent="0.35">
      <c r="C95" t="s">
        <v>117</v>
      </c>
    </row>
    <row r="96" spans="3:17" ht="15.5" x14ac:dyDescent="0.35">
      <c r="C96" t="s">
        <v>229</v>
      </c>
      <c r="D96" s="5">
        <v>401354767986</v>
      </c>
      <c r="E96" s="5">
        <v>314225244495</v>
      </c>
      <c r="F96" s="5">
        <v>175467716908</v>
      </c>
      <c r="G96" s="5">
        <v>194658066314</v>
      </c>
      <c r="I96" s="5">
        <v>175467716908</v>
      </c>
      <c r="J96" s="5">
        <v>148338411900</v>
      </c>
      <c r="K96" s="5">
        <v>160918909147</v>
      </c>
      <c r="L96" s="5">
        <v>127123085518</v>
      </c>
      <c r="M96" s="5">
        <v>131533391973</v>
      </c>
      <c r="N96" s="5">
        <v>138966845601</v>
      </c>
      <c r="O96" s="5">
        <v>125701165248</v>
      </c>
      <c r="P96" s="5">
        <v>102698371542</v>
      </c>
      <c r="Q96" s="5">
        <v>177556261392</v>
      </c>
    </row>
    <row r="97" spans="3:17" ht="15.5" x14ac:dyDescent="0.35">
      <c r="C97" t="s">
        <v>236</v>
      </c>
      <c r="D97" s="5">
        <v>170000000000</v>
      </c>
      <c r="E97" s="5">
        <v>115000000000</v>
      </c>
      <c r="F97" s="5">
        <v>40000000000</v>
      </c>
      <c r="G97" s="5">
        <v>55000000000</v>
      </c>
      <c r="I97" s="5">
        <v>40000000000</v>
      </c>
      <c r="J97" s="5">
        <v>59298713376</v>
      </c>
      <c r="K97" s="5">
        <v>95251151826</v>
      </c>
      <c r="L97" s="5">
        <v>69670350399</v>
      </c>
      <c r="M97" s="5">
        <v>26193896736</v>
      </c>
      <c r="N97" s="5">
        <v>42837835000</v>
      </c>
      <c r="O97" s="5">
        <v>67324923000</v>
      </c>
      <c r="P97" s="5">
        <v>66373497000</v>
      </c>
      <c r="Q97" s="5">
        <v>64075070000</v>
      </c>
    </row>
    <row r="98" spans="3:17" ht="15.5" x14ac:dyDescent="0.35">
      <c r="C98" t="s">
        <v>230</v>
      </c>
      <c r="N98" s="5">
        <v>2731132912</v>
      </c>
      <c r="O98" s="5">
        <v>3622016773</v>
      </c>
      <c r="P98" s="5">
        <v>3926886604</v>
      </c>
      <c r="Q98" s="5">
        <v>4301939912</v>
      </c>
    </row>
    <row r="99" spans="3:17" ht="15.5" x14ac:dyDescent="0.35">
      <c r="C99" t="s">
        <v>231</v>
      </c>
      <c r="D99" s="5">
        <v>18478977160</v>
      </c>
      <c r="E99" s="5">
        <v>15534849927</v>
      </c>
      <c r="F99" s="5">
        <v>12520120312</v>
      </c>
      <c r="G99" s="5">
        <v>12402820428</v>
      </c>
      <c r="I99" s="5">
        <v>12520120312</v>
      </c>
      <c r="J99" s="5">
        <v>14747000788</v>
      </c>
      <c r="K99" s="5">
        <v>9578590901</v>
      </c>
      <c r="L99" s="5">
        <v>6785548311</v>
      </c>
      <c r="M99" s="5">
        <v>4079327142</v>
      </c>
      <c r="N99" s="5">
        <v>2731132912</v>
      </c>
      <c r="O99" s="5">
        <v>3622016773</v>
      </c>
      <c r="P99" s="5">
        <v>3926886604</v>
      </c>
      <c r="Q99" s="5">
        <v>4301939912</v>
      </c>
    </row>
    <row r="100" spans="3:17" ht="15.5" x14ac:dyDescent="0.35">
      <c r="C100" t="s">
        <v>121</v>
      </c>
      <c r="D100" s="5">
        <v>3357715079</v>
      </c>
      <c r="E100" s="5">
        <v>1281991019</v>
      </c>
      <c r="F100" s="5">
        <v>2053999822</v>
      </c>
      <c r="G100" s="5">
        <v>1684069766</v>
      </c>
      <c r="I100" s="5">
        <v>2053999822</v>
      </c>
      <c r="J100" s="5">
        <v>2827496899</v>
      </c>
      <c r="K100" s="5">
        <v>6280879056</v>
      </c>
      <c r="L100" s="5">
        <v>5279561104</v>
      </c>
      <c r="M100" s="5">
        <v>5653614539</v>
      </c>
      <c r="N100" s="5">
        <v>6567341207</v>
      </c>
      <c r="O100" s="5">
        <v>7780263681</v>
      </c>
      <c r="P100" s="5">
        <v>3925052762</v>
      </c>
      <c r="Q100" s="5">
        <v>6276572150</v>
      </c>
    </row>
    <row r="101" spans="3:17" ht="15.5" x14ac:dyDescent="0.35">
      <c r="C101" t="s">
        <v>232</v>
      </c>
      <c r="D101" s="5">
        <v>3357715079</v>
      </c>
      <c r="E101" s="5">
        <v>1281991019</v>
      </c>
      <c r="F101" s="5">
        <v>2053999822</v>
      </c>
      <c r="G101" s="5">
        <v>1684069766</v>
      </c>
      <c r="I101" s="5">
        <v>2053999822</v>
      </c>
      <c r="J101" s="5">
        <v>2827496899</v>
      </c>
      <c r="K101" s="5">
        <v>6280879056</v>
      </c>
      <c r="L101" s="5">
        <v>5279561104</v>
      </c>
      <c r="M101" s="5">
        <v>5653614539</v>
      </c>
      <c r="N101" s="5">
        <v>6567341207</v>
      </c>
      <c r="O101" s="5">
        <v>7780263681</v>
      </c>
      <c r="P101" s="5">
        <v>3925052762</v>
      </c>
      <c r="Q101" s="5">
        <v>6276572150</v>
      </c>
    </row>
    <row r="102" spans="3:17" ht="15.5" x14ac:dyDescent="0.35">
      <c r="C102" t="s">
        <v>233</v>
      </c>
      <c r="D102" s="5">
        <v>19062288612</v>
      </c>
      <c r="E102" s="5">
        <v>25523091632</v>
      </c>
      <c r="F102" s="5">
        <v>17870182769</v>
      </c>
      <c r="G102" s="5">
        <v>15208992714</v>
      </c>
      <c r="I102" s="5">
        <v>17870182769</v>
      </c>
      <c r="J102" s="5">
        <v>18526794151</v>
      </c>
      <c r="K102" s="5">
        <v>13399729639</v>
      </c>
      <c r="L102" s="5">
        <v>14622481566</v>
      </c>
      <c r="M102" s="5">
        <v>7131137956</v>
      </c>
      <c r="N102" s="5">
        <v>7958631209</v>
      </c>
      <c r="O102" s="5">
        <v>9257603905</v>
      </c>
      <c r="P102" s="5">
        <v>6507347581</v>
      </c>
      <c r="Q102" s="5">
        <v>7025339501</v>
      </c>
    </row>
    <row r="103" spans="3:17" ht="15.5" x14ac:dyDescent="0.35">
      <c r="C103" t="s">
        <v>120</v>
      </c>
      <c r="D103" s="5">
        <v>149572279885</v>
      </c>
      <c r="E103" s="5">
        <v>112200600462</v>
      </c>
      <c r="F103" s="5">
        <v>98765028736</v>
      </c>
      <c r="G103" s="5">
        <v>94525706186</v>
      </c>
      <c r="I103" s="5">
        <v>98765028736</v>
      </c>
      <c r="J103" s="5">
        <v>48259385346</v>
      </c>
      <c r="K103" s="5">
        <v>35011676727</v>
      </c>
      <c r="L103" s="5">
        <v>19039769261</v>
      </c>
      <c r="M103" s="5">
        <v>27119805771</v>
      </c>
      <c r="N103" s="5">
        <v>16194726245</v>
      </c>
      <c r="O103" s="5">
        <v>16637193830</v>
      </c>
      <c r="P103" s="5">
        <v>15997074152</v>
      </c>
      <c r="Q103" s="5">
        <v>37892890482</v>
      </c>
    </row>
    <row r="104" spans="3:17" ht="15.5" x14ac:dyDescent="0.35">
      <c r="C104" t="s">
        <v>323</v>
      </c>
      <c r="E104" s="5">
        <v>47460815</v>
      </c>
      <c r="F104" s="5">
        <v>117477370</v>
      </c>
      <c r="G104" s="5">
        <v>123991927</v>
      </c>
      <c r="I104" s="5">
        <v>117477370</v>
      </c>
      <c r="J104" s="5">
        <v>686480016</v>
      </c>
      <c r="K104" s="5">
        <v>827074722</v>
      </c>
      <c r="L104" s="5">
        <v>462116442</v>
      </c>
      <c r="M104" s="5">
        <v>174631887</v>
      </c>
      <c r="N104" s="5">
        <v>100654208</v>
      </c>
      <c r="O104" s="5">
        <v>92183333</v>
      </c>
    </row>
    <row r="105" spans="3:17" ht="15.5" x14ac:dyDescent="0.35">
      <c r="C105" t="s">
        <v>285</v>
      </c>
    </row>
    <row r="106" spans="3:17" ht="15.5" x14ac:dyDescent="0.35">
      <c r="C106" t="s">
        <v>287</v>
      </c>
    </row>
    <row r="107" spans="3:17" ht="15.5" x14ac:dyDescent="0.35">
      <c r="C107" t="s">
        <v>288</v>
      </c>
      <c r="E107" s="5">
        <v>47460815</v>
      </c>
      <c r="F107" s="5">
        <v>117477370</v>
      </c>
      <c r="G107" s="5">
        <v>123991927</v>
      </c>
      <c r="I107" s="5">
        <v>117477370</v>
      </c>
      <c r="J107" s="5">
        <v>686480016</v>
      </c>
      <c r="K107" s="5">
        <v>827074722</v>
      </c>
      <c r="L107" s="5">
        <v>462116442</v>
      </c>
      <c r="M107" s="5">
        <v>174631887</v>
      </c>
      <c r="N107" s="5">
        <v>100654208</v>
      </c>
      <c r="O107" s="5">
        <v>92183333</v>
      </c>
    </row>
    <row r="108" spans="3:17" ht="15.5" x14ac:dyDescent="0.35">
      <c r="C108" t="s">
        <v>237</v>
      </c>
      <c r="D108" s="5">
        <v>45022563373</v>
      </c>
      <c r="E108" s="5">
        <v>20021249556</v>
      </c>
      <c r="F108" s="5">
        <v>18791907909</v>
      </c>
      <c r="G108" s="5">
        <v>11369416413</v>
      </c>
      <c r="I108" s="5">
        <v>18791907909</v>
      </c>
      <c r="J108" s="5">
        <v>6337208946</v>
      </c>
      <c r="K108" s="5">
        <v>5937532507</v>
      </c>
      <c r="L108" s="5">
        <v>5419601788</v>
      </c>
      <c r="M108" s="5">
        <v>4096636294</v>
      </c>
      <c r="N108" s="5">
        <v>5932247569</v>
      </c>
      <c r="O108" s="5">
        <v>6577843026</v>
      </c>
      <c r="P108" s="5">
        <v>11798019191</v>
      </c>
      <c r="Q108" s="5">
        <v>5237527196</v>
      </c>
    </row>
    <row r="109" spans="3:17" ht="15.5" x14ac:dyDescent="0.35">
      <c r="C109" t="s">
        <v>238</v>
      </c>
      <c r="D109" s="5">
        <v>45022563373</v>
      </c>
      <c r="E109" s="5">
        <v>20021249556</v>
      </c>
      <c r="F109" s="5">
        <v>18791907909</v>
      </c>
      <c r="G109" s="5">
        <v>11369416413</v>
      </c>
      <c r="I109" s="5">
        <v>18791907909</v>
      </c>
      <c r="J109" s="5">
        <v>6337208946</v>
      </c>
      <c r="K109" s="5">
        <v>5937532507</v>
      </c>
      <c r="L109" s="5">
        <v>5419601788</v>
      </c>
      <c r="M109" s="5">
        <v>4096636294</v>
      </c>
      <c r="N109" s="5">
        <v>5932247569</v>
      </c>
      <c r="O109" s="5">
        <v>6577843026</v>
      </c>
      <c r="P109" s="5">
        <v>11798019191</v>
      </c>
      <c r="Q109" s="5">
        <v>5237527196</v>
      </c>
    </row>
    <row r="110" spans="3:17" ht="15.5" x14ac:dyDescent="0.35">
      <c r="C110" t="s">
        <v>240</v>
      </c>
      <c r="J110" s="5">
        <v>102597390</v>
      </c>
    </row>
    <row r="111" spans="3:17" ht="15.5" x14ac:dyDescent="0.35">
      <c r="C111" t="s">
        <v>128</v>
      </c>
      <c r="D111" s="5">
        <v>446377331359</v>
      </c>
      <c r="E111" s="5">
        <v>334246494051</v>
      </c>
      <c r="F111" s="5">
        <v>194259624817</v>
      </c>
      <c r="G111" s="5">
        <v>206027482727</v>
      </c>
      <c r="I111" s="5">
        <v>194259624817</v>
      </c>
      <c r="J111" s="5">
        <v>154675620846</v>
      </c>
      <c r="K111" s="5">
        <v>166856441654</v>
      </c>
      <c r="L111" s="5">
        <v>132542687306</v>
      </c>
      <c r="M111" s="5">
        <v>135630028267</v>
      </c>
      <c r="N111" s="5">
        <v>144899093170</v>
      </c>
      <c r="O111" s="5">
        <v>132279008274</v>
      </c>
      <c r="P111" s="5">
        <v>114496390733</v>
      </c>
      <c r="Q111" s="5">
        <v>182793788588</v>
      </c>
    </row>
    <row r="112" spans="3:17" ht="15.5" x14ac:dyDescent="0.35">
      <c r="C112" t="s">
        <v>129</v>
      </c>
    </row>
    <row r="113" spans="2:17" ht="15.5" x14ac:dyDescent="0.35">
      <c r="C113" t="s">
        <v>130</v>
      </c>
      <c r="D113" s="5">
        <v>490941423100</v>
      </c>
      <c r="E113" s="5">
        <v>79941423100</v>
      </c>
      <c r="F113" s="5">
        <v>79941423100</v>
      </c>
      <c r="G113" s="5">
        <v>79941423100</v>
      </c>
      <c r="I113" s="5">
        <v>79941423100</v>
      </c>
      <c r="J113" s="5">
        <v>79941423100</v>
      </c>
      <c r="K113" s="5">
        <v>79941423100</v>
      </c>
      <c r="L113" s="5">
        <v>66369431600</v>
      </c>
      <c r="M113" s="5">
        <v>65906370500</v>
      </c>
      <c r="N113" s="5">
        <v>65701700500</v>
      </c>
      <c r="O113" s="5">
        <v>65587450500</v>
      </c>
      <c r="P113" s="5">
        <v>65000000000</v>
      </c>
      <c r="Q113" s="5">
        <v>1100000000</v>
      </c>
    </row>
    <row r="114" spans="2:17" ht="15.5" x14ac:dyDescent="0.35">
      <c r="C114" t="s">
        <v>131</v>
      </c>
      <c r="D114" s="5">
        <v>42063873814</v>
      </c>
      <c r="E114" s="5">
        <v>48616264012</v>
      </c>
      <c r="F114" s="5">
        <v>48616264012</v>
      </c>
      <c r="G114" s="5">
        <v>48616264012</v>
      </c>
      <c r="I114" s="5">
        <v>48616264012</v>
      </c>
      <c r="J114" s="5">
        <v>48616264012</v>
      </c>
      <c r="K114" s="5">
        <v>48616264012</v>
      </c>
      <c r="L114" s="5">
        <v>16043484412</v>
      </c>
      <c r="M114" s="5">
        <v>14932137772</v>
      </c>
      <c r="N114" s="5">
        <v>14440929772</v>
      </c>
      <c r="O114" s="5">
        <v>14166729772</v>
      </c>
      <c r="P114" s="5">
        <v>12756848572</v>
      </c>
    </row>
    <row r="115" spans="2:17" ht="15.5" x14ac:dyDescent="0.35">
      <c r="C115" t="s">
        <v>132</v>
      </c>
      <c r="D115" s="5">
        <v>2750000002</v>
      </c>
      <c r="E115" s="5">
        <v>116532891082</v>
      </c>
      <c r="F115" s="5">
        <v>116810839158</v>
      </c>
      <c r="G115" s="5">
        <v>130181674046</v>
      </c>
      <c r="I115" s="5">
        <v>116810839158</v>
      </c>
      <c r="J115" s="5">
        <v>134549893699</v>
      </c>
      <c r="K115" s="5">
        <v>136857092848</v>
      </c>
      <c r="L115" s="5">
        <v>109238595763</v>
      </c>
      <c r="M115" s="5">
        <v>85493747369</v>
      </c>
      <c r="N115" s="5">
        <v>56973862223</v>
      </c>
      <c r="O115" s="5">
        <v>40334227893</v>
      </c>
      <c r="P115" s="5">
        <v>13233484583</v>
      </c>
      <c r="Q115" s="5">
        <v>22078626626</v>
      </c>
    </row>
    <row r="116" spans="2:17" ht="15.5" x14ac:dyDescent="0.35">
      <c r="C116" t="s">
        <v>133</v>
      </c>
      <c r="D116" s="5">
        <v>128648693309</v>
      </c>
    </row>
    <row r="117" spans="2:17" ht="15.5" x14ac:dyDescent="0.35">
      <c r="C117" t="s">
        <v>134</v>
      </c>
    </row>
    <row r="118" spans="2:17" ht="15.5" x14ac:dyDescent="0.35">
      <c r="C118" t="s">
        <v>135</v>
      </c>
      <c r="D118" s="5">
        <v>2750000002</v>
      </c>
      <c r="E118" s="5">
        <v>116532891082</v>
      </c>
      <c r="F118" s="5">
        <v>116810839158</v>
      </c>
      <c r="G118" s="5">
        <v>130181674046</v>
      </c>
      <c r="I118" s="5">
        <v>116810839158</v>
      </c>
      <c r="J118" s="5">
        <v>134549893699</v>
      </c>
      <c r="K118" s="5">
        <v>136857092848</v>
      </c>
      <c r="L118" s="5">
        <v>109238595763</v>
      </c>
      <c r="M118" s="5">
        <v>85493747369</v>
      </c>
      <c r="N118" s="5">
        <v>56973862223</v>
      </c>
      <c r="O118" s="5">
        <v>40334227893</v>
      </c>
      <c r="P118" s="5">
        <v>13233484583</v>
      </c>
      <c r="Q118" s="5">
        <v>22078626626</v>
      </c>
    </row>
    <row r="119" spans="2:17" ht="15.5" x14ac:dyDescent="0.35">
      <c r="C119" t="s">
        <v>136</v>
      </c>
      <c r="D119" s="5">
        <v>9646530032</v>
      </c>
      <c r="E119" s="5">
        <v>27797582725</v>
      </c>
      <c r="F119" s="5">
        <v>28250212229</v>
      </c>
      <c r="G119" s="5">
        <v>31064353340</v>
      </c>
      <c r="I119" s="5">
        <v>28250212229</v>
      </c>
      <c r="J119" s="5">
        <v>36885000308</v>
      </c>
      <c r="K119" s="5">
        <v>30107368980</v>
      </c>
      <c r="L119" s="5">
        <v>23043355897</v>
      </c>
      <c r="M119" s="5">
        <v>17987997435</v>
      </c>
      <c r="N119" s="5">
        <v>13627997268</v>
      </c>
      <c r="O119" s="5">
        <v>13881004303</v>
      </c>
      <c r="P119" s="5">
        <v>9524471715</v>
      </c>
      <c r="Q119" s="5">
        <v>4567872265</v>
      </c>
    </row>
    <row r="120" spans="2:17" ht="15.5" x14ac:dyDescent="0.35">
      <c r="C120" t="s">
        <v>10</v>
      </c>
      <c r="D120" s="5">
        <v>666207569605</v>
      </c>
      <c r="E120" s="5">
        <v>272289577823</v>
      </c>
      <c r="F120" s="5">
        <v>273020155403</v>
      </c>
      <c r="G120" s="5">
        <v>289101356948</v>
      </c>
      <c r="I120" s="5">
        <v>273020155403</v>
      </c>
      <c r="J120" s="5">
        <v>299326732435</v>
      </c>
      <c r="K120" s="5">
        <v>294255878582</v>
      </c>
      <c r="L120" s="5">
        <v>212822472365</v>
      </c>
      <c r="M120" s="5">
        <v>182541378857</v>
      </c>
      <c r="N120" s="5">
        <v>148946268046</v>
      </c>
      <c r="O120" s="5">
        <v>132207011754</v>
      </c>
      <c r="P120" s="5">
        <v>96960816681</v>
      </c>
      <c r="Q120" s="5">
        <v>47161541615</v>
      </c>
    </row>
    <row r="121" spans="2:17" ht="15.5" x14ac:dyDescent="0.35">
      <c r="C121" t="s">
        <v>137</v>
      </c>
      <c r="D121" s="5">
        <v>1112584900964</v>
      </c>
      <c r="E121" s="5">
        <v>606536071874</v>
      </c>
      <c r="F121" s="5">
        <v>467279780220</v>
      </c>
      <c r="G121" s="5">
        <v>495128839675</v>
      </c>
      <c r="I121" s="5">
        <v>467279780220</v>
      </c>
      <c r="J121" s="5">
        <v>454002353281</v>
      </c>
      <c r="K121" s="5">
        <v>461112320236</v>
      </c>
      <c r="L121" s="5">
        <v>345365159671</v>
      </c>
      <c r="M121" s="5">
        <v>318171407124</v>
      </c>
      <c r="N121" s="5">
        <v>293845361216</v>
      </c>
      <c r="O121" s="5">
        <v>264486020028</v>
      </c>
      <c r="P121" s="5">
        <v>211457207414</v>
      </c>
      <c r="Q121" s="5">
        <v>229955330203</v>
      </c>
    </row>
    <row r="122" spans="2:17" ht="15.5" x14ac:dyDescent="0.35">
      <c r="C122" t="s">
        <v>138</v>
      </c>
      <c r="D122" s="5">
        <v>799414231</v>
      </c>
      <c r="E122" s="5">
        <v>799414231</v>
      </c>
      <c r="F122" s="5">
        <v>799414231</v>
      </c>
      <c r="G122" s="5">
        <v>799414231</v>
      </c>
      <c r="I122" s="5">
        <v>799414231</v>
      </c>
      <c r="J122" s="5">
        <v>799414231</v>
      </c>
      <c r="K122" s="5">
        <v>799414231</v>
      </c>
      <c r="L122" s="5">
        <v>663694316</v>
      </c>
      <c r="M122" s="5">
        <v>659063705</v>
      </c>
      <c r="N122" s="5">
        <v>657582105</v>
      </c>
      <c r="O122" s="5">
        <v>655874505</v>
      </c>
      <c r="P122" s="5">
        <v>650000000</v>
      </c>
      <c r="Q122" s="5">
        <v>1100</v>
      </c>
    </row>
    <row r="124" spans="2:17" ht="15.5" x14ac:dyDescent="0.35">
      <c r="B124" t="s">
        <v>139</v>
      </c>
      <c r="C124" t="s">
        <v>140</v>
      </c>
      <c r="D124" s="5">
        <v>-426652355004</v>
      </c>
      <c r="E124" s="5">
        <v>-55298137072</v>
      </c>
      <c r="F124" s="5">
        <v>26610732768</v>
      </c>
      <c r="G124" s="5">
        <v>22242814349</v>
      </c>
      <c r="I124" s="5">
        <v>41849830407</v>
      </c>
      <c r="J124" s="5">
        <v>26198579922</v>
      </c>
      <c r="K124" s="5">
        <v>-13177841744</v>
      </c>
      <c r="L124" s="5">
        <v>-10395209781</v>
      </c>
      <c r="M124" s="5">
        <v>21238344872</v>
      </c>
      <c r="N124" s="5">
        <v>20615253467</v>
      </c>
      <c r="O124" s="5">
        <v>14744667</v>
      </c>
      <c r="P124" s="5">
        <v>-27239054054</v>
      </c>
      <c r="Q124" s="5">
        <v>27705998002</v>
      </c>
    </row>
    <row r="125" spans="2:17" ht="15.5" x14ac:dyDescent="0.35">
      <c r="C125" t="s">
        <v>292</v>
      </c>
      <c r="D125" s="5">
        <v>509553224428</v>
      </c>
      <c r="E125" s="5">
        <v>542061999610</v>
      </c>
      <c r="F125" s="5">
        <v>529317456721</v>
      </c>
      <c r="G125" s="5">
        <v>540676513504</v>
      </c>
      <c r="I125" s="5">
        <v>2042331876365</v>
      </c>
      <c r="J125" s="5">
        <v>1856831537485</v>
      </c>
      <c r="K125" s="5">
        <v>1703424690429</v>
      </c>
      <c r="L125" s="5">
        <v>1483204096083</v>
      </c>
      <c r="M125" s="5">
        <v>1363706772357</v>
      </c>
      <c r="N125" s="5">
        <v>1371916439813</v>
      </c>
      <c r="O125" s="5">
        <v>1309566219489</v>
      </c>
      <c r="P125" s="5">
        <v>897726399346</v>
      </c>
      <c r="Q125" s="5">
        <v>905734273599</v>
      </c>
    </row>
    <row r="126" spans="2:17" ht="15.5" x14ac:dyDescent="0.35">
      <c r="C126" t="s">
        <v>582</v>
      </c>
      <c r="D126" s="5">
        <v>-1005831311185</v>
      </c>
      <c r="E126" s="5">
        <v>-521826989648</v>
      </c>
      <c r="F126" s="5">
        <v>-521544312198</v>
      </c>
      <c r="G126" s="5">
        <v>-487591802632</v>
      </c>
      <c r="I126" s="5">
        <v>-1981164490568</v>
      </c>
      <c r="J126" s="5">
        <v>-1802253656385</v>
      </c>
      <c r="K126" s="5">
        <v>-1702991788351</v>
      </c>
      <c r="L126" s="5">
        <v>-1482070396704</v>
      </c>
      <c r="M126" s="5">
        <v>-1328384299271</v>
      </c>
      <c r="N126" s="5">
        <v>-1339453639065</v>
      </c>
      <c r="O126" s="5">
        <v>-1304611695233</v>
      </c>
      <c r="P126" s="5">
        <v>-867435585277</v>
      </c>
      <c r="Q126" s="5">
        <v>-869355493460</v>
      </c>
    </row>
    <row r="127" spans="2:17" ht="15.5" x14ac:dyDescent="0.35">
      <c r="C127" t="s">
        <v>568</v>
      </c>
      <c r="D127" s="5">
        <v>73819723183</v>
      </c>
      <c r="E127" s="5">
        <v>-73819723183</v>
      </c>
      <c r="F127" s="5">
        <v>27227233541</v>
      </c>
      <c r="G127" s="5">
        <v>-27227233541</v>
      </c>
      <c r="K127" s="5">
        <v>14882120888</v>
      </c>
      <c r="L127" s="5">
        <v>9537334239</v>
      </c>
      <c r="M127" s="5">
        <v>14915814494</v>
      </c>
      <c r="N127" s="5">
        <v>13796003644</v>
      </c>
      <c r="O127" s="5">
        <v>20450038181</v>
      </c>
      <c r="P127" s="5">
        <v>-12615418697</v>
      </c>
      <c r="Q127" s="5">
        <v>14249351784</v>
      </c>
    </row>
    <row r="128" spans="2:17" ht="15.5" x14ac:dyDescent="0.35">
      <c r="C128" t="s">
        <v>868</v>
      </c>
      <c r="D128" s="5">
        <v>559735951</v>
      </c>
      <c r="E128" s="5">
        <v>-559735951</v>
      </c>
      <c r="F128" s="5">
        <v>7811609684</v>
      </c>
      <c r="G128" s="5">
        <v>-7811609684</v>
      </c>
      <c r="I128" s="5">
        <v>7811609684</v>
      </c>
      <c r="J128" s="5">
        <v>6639315881</v>
      </c>
    </row>
    <row r="129" spans="3:17" ht="15.5" x14ac:dyDescent="0.35">
      <c r="C129" t="s">
        <v>152</v>
      </c>
      <c r="D129" s="5">
        <v>-129268884</v>
      </c>
      <c r="E129" s="5">
        <v>129268884</v>
      </c>
      <c r="F129" s="5">
        <v>462372337</v>
      </c>
      <c r="G129" s="5">
        <v>-237355314</v>
      </c>
      <c r="I129" s="5">
        <v>462372337</v>
      </c>
      <c r="J129" s="5">
        <v>968053060</v>
      </c>
    </row>
    <row r="130" spans="3:17" ht="15.5" x14ac:dyDescent="0.35">
      <c r="C130" t="s">
        <v>869</v>
      </c>
    </row>
    <row r="131" spans="3:17" ht="15.5" x14ac:dyDescent="0.35">
      <c r="C131" t="s">
        <v>27</v>
      </c>
      <c r="D131" s="5">
        <v>-2500004004</v>
      </c>
      <c r="E131" s="5">
        <v>-1282956784</v>
      </c>
      <c r="F131" s="5">
        <v>-1283617768</v>
      </c>
      <c r="G131" s="5">
        <v>-1879238629</v>
      </c>
      <c r="I131" s="5">
        <v>-7689966616</v>
      </c>
      <c r="J131" s="5">
        <v>-11980445881</v>
      </c>
      <c r="K131" s="5">
        <v>-13375880699</v>
      </c>
      <c r="L131" s="5">
        <v>-13497572147</v>
      </c>
      <c r="M131" s="5">
        <v>-13299821769</v>
      </c>
      <c r="N131" s="5">
        <v>-14280174597</v>
      </c>
      <c r="O131" s="5">
        <v>-10778889802</v>
      </c>
      <c r="P131" s="5">
        <v>-35748640099</v>
      </c>
      <c r="Q131" s="5">
        <v>-16839290383</v>
      </c>
    </row>
    <row r="132" spans="3:17" ht="15.5" x14ac:dyDescent="0.35">
      <c r="C132" t="s">
        <v>623</v>
      </c>
      <c r="D132" s="5">
        <v>-2124454493</v>
      </c>
      <c r="F132" s="5">
        <v>-15380009549</v>
      </c>
      <c r="G132" s="5">
        <v>6313540645</v>
      </c>
      <c r="I132" s="5">
        <v>-19901570795</v>
      </c>
      <c r="J132" s="5">
        <v>-24006224238</v>
      </c>
      <c r="K132" s="5">
        <v>-15116984011</v>
      </c>
      <c r="L132" s="5">
        <v>-7568671252</v>
      </c>
      <c r="M132" s="5">
        <v>-15700120939</v>
      </c>
      <c r="N132" s="5">
        <v>-11363376328</v>
      </c>
      <c r="O132" s="5">
        <v>-14610927968</v>
      </c>
      <c r="P132" s="5">
        <v>-9165809327</v>
      </c>
      <c r="Q132" s="5">
        <v>-6082843538</v>
      </c>
    </row>
    <row r="133" spans="3:17" ht="15.5" x14ac:dyDescent="0.35">
      <c r="C133" t="s">
        <v>149</v>
      </c>
      <c r="D133" s="5">
        <v>471166515670</v>
      </c>
      <c r="E133" s="5">
        <v>75786710317</v>
      </c>
      <c r="F133" s="5">
        <v>-21086962486</v>
      </c>
      <c r="G133" s="5">
        <v>-58971384160</v>
      </c>
      <c r="I133" s="5">
        <v>-29506758637</v>
      </c>
      <c r="J133" s="5">
        <v>-52707121138</v>
      </c>
      <c r="K133" s="5">
        <v>61702094635</v>
      </c>
      <c r="L133" s="5">
        <v>-4115595642</v>
      </c>
      <c r="M133" s="5">
        <v>-17150871244</v>
      </c>
      <c r="N133" s="5">
        <v>12623906327</v>
      </c>
      <c r="O133" s="5">
        <v>21576147735</v>
      </c>
      <c r="P133" s="5">
        <v>26076784296</v>
      </c>
      <c r="Q133" s="5">
        <v>-17654501954</v>
      </c>
    </row>
    <row r="134" spans="3:17" ht="15.5" x14ac:dyDescent="0.35">
      <c r="C134" t="s">
        <v>150</v>
      </c>
      <c r="D134" s="5">
        <v>-49193959082</v>
      </c>
      <c r="E134" s="5">
        <v>-1493295776</v>
      </c>
      <c r="F134" s="5">
        <v>5502120177</v>
      </c>
      <c r="G134" s="5">
        <v>-9556795157</v>
      </c>
      <c r="I134" s="5">
        <v>-16776666159</v>
      </c>
      <c r="J134" s="5">
        <v>-7946751802</v>
      </c>
      <c r="K134" s="5">
        <v>-9682708332</v>
      </c>
      <c r="L134" s="5">
        <v>-19345396973</v>
      </c>
      <c r="M134" s="5">
        <v>-5477504342</v>
      </c>
      <c r="N134" s="5">
        <v>-4174820724</v>
      </c>
      <c r="O134" s="5">
        <v>-4502203302</v>
      </c>
      <c r="P134" s="5">
        <v>-2630832521</v>
      </c>
      <c r="Q134" s="5">
        <v>-2533526583</v>
      </c>
    </row>
    <row r="135" spans="3:17" ht="15.5" x14ac:dyDescent="0.35">
      <c r="C135" t="s">
        <v>160</v>
      </c>
      <c r="D135" s="5">
        <v>2465675675</v>
      </c>
      <c r="F135" s="5">
        <v>124123181</v>
      </c>
      <c r="G135" s="5">
        <v>-45092608</v>
      </c>
      <c r="I135" s="5">
        <v>247049836</v>
      </c>
      <c r="J135" s="5">
        <v>1712639638</v>
      </c>
      <c r="K135" s="5">
        <v>852180678</v>
      </c>
      <c r="L135" s="5">
        <v>298283699</v>
      </c>
      <c r="M135" s="5">
        <v>1551870000</v>
      </c>
      <c r="N135" s="5">
        <v>508629661</v>
      </c>
      <c r="O135" s="5">
        <v>360491406</v>
      </c>
      <c r="P135" s="5">
        <v>124127008</v>
      </c>
      <c r="Q135" s="5">
        <v>233529152</v>
      </c>
    </row>
    <row r="136" spans="3:17" ht="15.5" x14ac:dyDescent="0.35">
      <c r="C136" t="s">
        <v>158</v>
      </c>
      <c r="D136" s="5">
        <v>-5353972376</v>
      </c>
      <c r="E136" s="5">
        <v>-3113024758</v>
      </c>
      <c r="F136" s="5">
        <v>-1335271944</v>
      </c>
      <c r="G136" s="5">
        <v>-2555591523</v>
      </c>
      <c r="I136" s="5">
        <v>-15556825995</v>
      </c>
      <c r="J136" s="5">
        <v>-7883721440</v>
      </c>
      <c r="K136" s="5">
        <v>-6017076003</v>
      </c>
      <c r="L136" s="5">
        <v>-11544766082</v>
      </c>
      <c r="M136" s="5">
        <v>-2183492977</v>
      </c>
      <c r="N136" s="5">
        <v>-3877894830</v>
      </c>
      <c r="O136" s="5">
        <v>-4862694708</v>
      </c>
      <c r="P136" s="5">
        <v>-2754959529</v>
      </c>
      <c r="Q136" s="5">
        <v>-2767055735</v>
      </c>
    </row>
    <row r="137" spans="3:17" ht="15.5" x14ac:dyDescent="0.35">
      <c r="C137" t="s">
        <v>422</v>
      </c>
      <c r="D137" s="5">
        <v>-8675257343</v>
      </c>
      <c r="K137" s="5">
        <v>-4517813007</v>
      </c>
      <c r="L137" s="5">
        <v>-8098914590</v>
      </c>
      <c r="M137" s="5">
        <v>-4845881365</v>
      </c>
      <c r="N137" s="5">
        <v>-805555555</v>
      </c>
    </row>
    <row r="138" spans="3:17" ht="15.5" x14ac:dyDescent="0.35">
      <c r="C138" t="s">
        <v>537</v>
      </c>
      <c r="D138" s="5">
        <v>110125500</v>
      </c>
      <c r="E138" s="5">
        <v>-52253000</v>
      </c>
      <c r="F138" s="5">
        <v>1399620000</v>
      </c>
      <c r="G138" s="5">
        <v>-289960000</v>
      </c>
    </row>
    <row r="139" spans="3:17" ht="15.5" x14ac:dyDescent="0.35">
      <c r="C139" t="s">
        <v>870</v>
      </c>
      <c r="G139" s="5">
        <v>114387914</v>
      </c>
    </row>
    <row r="140" spans="3:17" ht="15.5" x14ac:dyDescent="0.35">
      <c r="C140" t="s">
        <v>871</v>
      </c>
      <c r="D140" s="5">
        <v>-1671981982</v>
      </c>
      <c r="E140" s="5">
        <v>1671981982</v>
      </c>
    </row>
    <row r="141" spans="3:17" ht="15.5" x14ac:dyDescent="0.35">
      <c r="C141" t="s">
        <v>872</v>
      </c>
      <c r="F141" s="5">
        <v>-1466890000</v>
      </c>
      <c r="I141" s="5">
        <v>-1466890000</v>
      </c>
      <c r="J141" s="5">
        <v>-1775670000</v>
      </c>
    </row>
    <row r="142" spans="3:17" ht="15.5" x14ac:dyDescent="0.35">
      <c r="C142" t="s">
        <v>873</v>
      </c>
      <c r="D142" s="5">
        <v>-36068548556</v>
      </c>
    </row>
    <row r="143" spans="3:17" ht="15.5" x14ac:dyDescent="0.35">
      <c r="C143" t="s">
        <v>395</v>
      </c>
      <c r="F143" s="5">
        <v>6780538940</v>
      </c>
      <c r="G143" s="5">
        <v>-6780538940</v>
      </c>
    </row>
    <row r="144" spans="3:17" ht="15.5" x14ac:dyDescent="0.35">
      <c r="C144" t="s">
        <v>161</v>
      </c>
      <c r="D144" s="5">
        <v>471166515670</v>
      </c>
      <c r="E144" s="5">
        <v>75786710317</v>
      </c>
      <c r="F144" s="5">
        <v>-21086962486</v>
      </c>
      <c r="G144" s="5">
        <v>-58971384160</v>
      </c>
      <c r="I144" s="5">
        <v>-29506758637</v>
      </c>
      <c r="J144" s="5">
        <v>-52707121138</v>
      </c>
      <c r="K144" s="5">
        <v>61702094635</v>
      </c>
      <c r="L144" s="5">
        <v>-4115595642</v>
      </c>
      <c r="M144" s="5">
        <v>-17150871244</v>
      </c>
      <c r="N144" s="5">
        <v>12623906327</v>
      </c>
      <c r="O144" s="5">
        <v>21576147735</v>
      </c>
      <c r="P144" s="5">
        <v>26076784296</v>
      </c>
      <c r="Q144" s="5">
        <v>-17654501954</v>
      </c>
    </row>
    <row r="145" spans="3:17" ht="15.5" x14ac:dyDescent="0.35">
      <c r="C145" t="s">
        <v>853</v>
      </c>
      <c r="K145" s="5">
        <v>46144771100</v>
      </c>
      <c r="L145" s="5">
        <v>1574407740</v>
      </c>
      <c r="M145" s="5">
        <v>695878000</v>
      </c>
      <c r="N145" s="5">
        <v>388450000</v>
      </c>
      <c r="O145" s="5">
        <v>1997331700</v>
      </c>
      <c r="P145" s="5">
        <v>27434000000</v>
      </c>
    </row>
    <row r="146" spans="3:17" ht="15.5" x14ac:dyDescent="0.35">
      <c r="C146" t="s">
        <v>131</v>
      </c>
      <c r="D146" s="5">
        <v>411000000000</v>
      </c>
    </row>
    <row r="147" spans="3:17" ht="15.5" x14ac:dyDescent="0.35">
      <c r="C147" t="s">
        <v>379</v>
      </c>
      <c r="P147" s="5">
        <v>38055940006</v>
      </c>
    </row>
    <row r="148" spans="3:17" ht="15.5" x14ac:dyDescent="0.35">
      <c r="C148" t="s">
        <v>561</v>
      </c>
    </row>
    <row r="149" spans="3:17" ht="15.5" x14ac:dyDescent="0.35">
      <c r="C149" t="s">
        <v>597</v>
      </c>
      <c r="D149" s="5">
        <v>130000000000</v>
      </c>
      <c r="G149" s="5">
        <v>-55701286624</v>
      </c>
    </row>
    <row r="150" spans="3:17" ht="15.5" x14ac:dyDescent="0.35">
      <c r="C150" t="s">
        <v>310</v>
      </c>
      <c r="K150" s="5">
        <v>495351997</v>
      </c>
      <c r="L150" s="5">
        <v>844519401</v>
      </c>
      <c r="M150" s="5">
        <v>118316109</v>
      </c>
      <c r="N150" s="5">
        <v>-92183333</v>
      </c>
    </row>
    <row r="151" spans="3:17" ht="15.5" x14ac:dyDescent="0.35">
      <c r="C151" t="s">
        <v>874</v>
      </c>
    </row>
    <row r="152" spans="3:17" ht="15.5" x14ac:dyDescent="0.35">
      <c r="C152" t="s">
        <v>875</v>
      </c>
      <c r="D152" s="5">
        <v>-2443300000</v>
      </c>
      <c r="E152" s="5">
        <v>2443300000</v>
      </c>
      <c r="F152" s="5">
        <v>-2169135107</v>
      </c>
      <c r="G152" s="5">
        <v>1598828462</v>
      </c>
      <c r="I152" s="5">
        <v>-2169135107</v>
      </c>
      <c r="J152" s="5">
        <v>-2443300000</v>
      </c>
    </row>
    <row r="153" spans="3:17" ht="15.5" x14ac:dyDescent="0.35">
      <c r="C153" t="s">
        <v>876</v>
      </c>
    </row>
    <row r="154" spans="3:17" ht="15.5" x14ac:dyDescent="0.35">
      <c r="C154" t="s">
        <v>162</v>
      </c>
      <c r="G154" s="5">
        <v>-1598828462</v>
      </c>
      <c r="I154" s="5">
        <v>-1598828462</v>
      </c>
      <c r="J154" s="5">
        <v>-7994142310</v>
      </c>
    </row>
    <row r="155" spans="3:17" ht="15.5" x14ac:dyDescent="0.35">
      <c r="C155" t="s">
        <v>314</v>
      </c>
    </row>
    <row r="156" spans="3:17" ht="15.5" x14ac:dyDescent="0.35">
      <c r="C156" t="s">
        <v>167</v>
      </c>
      <c r="D156" s="5">
        <v>70016753</v>
      </c>
      <c r="E156" s="5">
        <v>-70016753</v>
      </c>
      <c r="P156" s="5">
        <v>-41711582710</v>
      </c>
      <c r="Q156" s="5">
        <v>-10087178954</v>
      </c>
    </row>
    <row r="157" spans="3:17" ht="15.5" x14ac:dyDescent="0.35">
      <c r="C157" t="s">
        <v>168</v>
      </c>
      <c r="D157" s="5">
        <v>7657276485</v>
      </c>
      <c r="E157" s="5">
        <v>-1586572930</v>
      </c>
      <c r="F157" s="5">
        <v>-3837141762</v>
      </c>
      <c r="G157" s="5">
        <v>1231995303</v>
      </c>
      <c r="I157" s="5">
        <v>-5753601676</v>
      </c>
      <c r="J157" s="5">
        <v>-5490165689</v>
      </c>
      <c r="K157" s="5">
        <v>-2817453223</v>
      </c>
      <c r="L157" s="5">
        <v>2287646888</v>
      </c>
      <c r="M157" s="5">
        <v>-1321127089</v>
      </c>
      <c r="N157" s="5">
        <v>-2263740388</v>
      </c>
    </row>
    <row r="158" spans="3:17" ht="15.5" x14ac:dyDescent="0.35">
      <c r="C158" t="s">
        <v>877</v>
      </c>
    </row>
    <row r="159" spans="3:17" ht="15.5" x14ac:dyDescent="0.35">
      <c r="C159" t="s">
        <v>878</v>
      </c>
    </row>
    <row r="160" spans="3:17" ht="15.5" x14ac:dyDescent="0.35">
      <c r="C160" t="s">
        <v>317</v>
      </c>
      <c r="F160" s="5">
        <v>43306508</v>
      </c>
      <c r="G160" s="5">
        <v>-43306508</v>
      </c>
    </row>
    <row r="161" spans="2:17" ht="15.5" x14ac:dyDescent="0.35">
      <c r="C161" t="s">
        <v>173</v>
      </c>
      <c r="D161" s="5">
        <v>-4679798416</v>
      </c>
      <c r="E161" s="5">
        <v>18995277469</v>
      </c>
      <c r="F161" s="5">
        <v>11025890459</v>
      </c>
      <c r="G161" s="5">
        <v>-46285364968</v>
      </c>
      <c r="I161" s="5">
        <v>-4433594389</v>
      </c>
      <c r="J161" s="5">
        <v>-34455293018</v>
      </c>
      <c r="K161" s="5">
        <v>38841544559</v>
      </c>
      <c r="L161" s="5">
        <v>-33856202396</v>
      </c>
      <c r="M161" s="5">
        <v>-1390030714</v>
      </c>
      <c r="N161" s="5">
        <v>29064339070</v>
      </c>
      <c r="O161" s="5">
        <v>17088689100</v>
      </c>
      <c r="P161" s="5">
        <v>-3793102279</v>
      </c>
      <c r="Q161" s="5">
        <v>7517969465</v>
      </c>
    </row>
    <row r="162" spans="2:17" ht="15.5" x14ac:dyDescent="0.35">
      <c r="C162" t="s">
        <v>176</v>
      </c>
      <c r="D162" s="5">
        <v>2443300000</v>
      </c>
      <c r="E162" s="5">
        <v>44835175705</v>
      </c>
      <c r="I162" s="5">
        <v>51712070094</v>
      </c>
      <c r="J162" s="5">
        <v>86167363112</v>
      </c>
      <c r="K162" s="5">
        <v>47325818553</v>
      </c>
      <c r="L162" s="5">
        <v>81182020949</v>
      </c>
      <c r="M162" s="5">
        <v>82572051663</v>
      </c>
      <c r="N162" s="5">
        <v>53507712593</v>
      </c>
      <c r="O162" s="5">
        <v>36419023493</v>
      </c>
      <c r="P162" s="5">
        <v>40212125772</v>
      </c>
      <c r="Q162" s="5">
        <v>32694156307</v>
      </c>
    </row>
    <row r="163" spans="2:17" ht="15.5" x14ac:dyDescent="0.35">
      <c r="C163" t="s">
        <v>177</v>
      </c>
      <c r="D163" s="5">
        <v>-2236498416</v>
      </c>
      <c r="E163" s="5">
        <v>63830453174</v>
      </c>
      <c r="F163" s="5">
        <v>11025890459</v>
      </c>
      <c r="G163" s="5">
        <v>-46285364968</v>
      </c>
      <c r="I163" s="5">
        <v>47278475705</v>
      </c>
      <c r="J163" s="5">
        <v>51712070094</v>
      </c>
      <c r="K163" s="5">
        <v>86167363112</v>
      </c>
      <c r="L163" s="5">
        <v>47325818553</v>
      </c>
      <c r="M163" s="5">
        <v>81182020949</v>
      </c>
      <c r="N163" s="5">
        <v>82572051663</v>
      </c>
      <c r="O163" s="5">
        <v>53507712593</v>
      </c>
      <c r="P163" s="5">
        <v>36419023493</v>
      </c>
      <c r="Q163" s="5">
        <v>40212125772</v>
      </c>
    </row>
    <row r="165" spans="2:17" ht="15.5" x14ac:dyDescent="0.35">
      <c r="B165" t="s">
        <v>178</v>
      </c>
      <c r="C165" t="s">
        <v>12</v>
      </c>
      <c r="D165" s="5">
        <v>800000000</v>
      </c>
      <c r="E165" s="5">
        <v>800000000</v>
      </c>
      <c r="F165" s="5">
        <v>800000000</v>
      </c>
      <c r="G165" s="5">
        <v>800000000</v>
      </c>
      <c r="I165" s="5">
        <v>800000000</v>
      </c>
      <c r="J165" s="5">
        <v>800000000</v>
      </c>
      <c r="K165" s="5">
        <v>800000000</v>
      </c>
      <c r="L165" s="5">
        <v>660000000</v>
      </c>
      <c r="M165" s="5">
        <v>660000000</v>
      </c>
      <c r="N165" s="5">
        <v>660000000</v>
      </c>
      <c r="O165" s="5">
        <v>660000000</v>
      </c>
      <c r="P165" s="5">
        <v>650000000</v>
      </c>
      <c r="Q165" s="5">
        <v>0</v>
      </c>
    </row>
    <row r="166" spans="2:17" ht="15.5" x14ac:dyDescent="0.35">
      <c r="C166" t="s">
        <v>179</v>
      </c>
      <c r="D166" s="6">
        <v>-14.85</v>
      </c>
      <c r="E166" s="6">
        <v>-0.35</v>
      </c>
      <c r="F166" s="6">
        <v>-16.73</v>
      </c>
      <c r="G166" s="6">
        <v>-4.09</v>
      </c>
    </row>
    <row r="167" spans="2:17" ht="15.5" x14ac:dyDescent="0.35">
      <c r="C167" t="s">
        <v>180</v>
      </c>
      <c r="D167" s="6">
        <v>-48.15</v>
      </c>
      <c r="E167" s="6">
        <v>-2328.5700000000002</v>
      </c>
      <c r="F167" s="6">
        <v>-64.55</v>
      </c>
      <c r="G167" s="6">
        <v>-212.71</v>
      </c>
    </row>
    <row r="168" spans="2:17" ht="15.5" x14ac:dyDescent="0.35">
      <c r="C168" t="s">
        <v>64</v>
      </c>
      <c r="D168" s="6">
        <v>0.92</v>
      </c>
      <c r="E168" s="6">
        <v>1.18</v>
      </c>
      <c r="F168" s="6">
        <v>1.65</v>
      </c>
      <c r="G168" s="6">
        <v>1.35</v>
      </c>
    </row>
    <row r="169" spans="2:17" ht="15.5" x14ac:dyDescent="0.35">
      <c r="C169" t="s">
        <v>181</v>
      </c>
      <c r="D169" s="5">
        <v>-5970000000</v>
      </c>
      <c r="E169" s="5">
        <v>4670000000</v>
      </c>
      <c r="F169" s="5">
        <v>-4120000000</v>
      </c>
      <c r="G169" s="5">
        <v>-2270000000</v>
      </c>
    </row>
    <row r="170" spans="2:17" ht="15.5" x14ac:dyDescent="0.35">
      <c r="C170" t="s">
        <v>182</v>
      </c>
      <c r="D170" s="6">
        <v>-1.0700000000000001E-2</v>
      </c>
      <c r="E170" s="6">
        <v>-5.0000000000000001E-4</v>
      </c>
      <c r="F170" s="6">
        <v>-2.86E-2</v>
      </c>
      <c r="G170" s="6">
        <v>-6.6E-3</v>
      </c>
    </row>
    <row r="171" spans="2:17" ht="15.5" x14ac:dyDescent="0.35">
      <c r="C171" t="s">
        <v>183</v>
      </c>
      <c r="D171" s="6">
        <v>-1.8100000000000002E-2</v>
      </c>
      <c r="E171" s="6">
        <v>-1.1000000000000001E-3</v>
      </c>
      <c r="F171" s="6">
        <v>-5.4600000000000003E-2</v>
      </c>
      <c r="G171" s="6">
        <v>-1.2699999999999999E-2</v>
      </c>
    </row>
    <row r="172" spans="2:17" ht="15.5" x14ac:dyDescent="0.35">
      <c r="C172" t="s">
        <v>184</v>
      </c>
      <c r="D172" s="6">
        <v>-2.1400000000000002E-2</v>
      </c>
      <c r="E172" s="6">
        <v>8.0000000000000004E-4</v>
      </c>
      <c r="F172" s="6">
        <v>-2.6099999999999998E-2</v>
      </c>
      <c r="G172" s="6">
        <v>-2.6099999999999998E-2</v>
      </c>
    </row>
    <row r="173" spans="2:17" ht="15.5" x14ac:dyDescent="0.35">
      <c r="C173" t="s">
        <v>185</v>
      </c>
      <c r="D173" s="6">
        <v>-4.29</v>
      </c>
      <c r="E173" s="6">
        <v>0.18</v>
      </c>
      <c r="F173" s="6">
        <v>-6.04</v>
      </c>
      <c r="G173" s="6">
        <v>-4.6100000000000003</v>
      </c>
    </row>
    <row r="174" spans="2:17" ht="15.5" x14ac:dyDescent="0.35">
      <c r="C174" t="s">
        <v>186</v>
      </c>
      <c r="D174" s="5">
        <v>666000000000</v>
      </c>
      <c r="E174" s="5">
        <v>272000000000</v>
      </c>
      <c r="F174" s="5">
        <v>273000000000</v>
      </c>
      <c r="G174" s="5">
        <v>289000000000</v>
      </c>
    </row>
    <row r="175" spans="2:17" ht="15.5" x14ac:dyDescent="0.35">
      <c r="C175" t="s">
        <v>187</v>
      </c>
      <c r="D175" s="6">
        <v>0.87</v>
      </c>
      <c r="E175" s="6">
        <v>2.66</v>
      </c>
      <c r="F175" s="6">
        <v>3.53</v>
      </c>
      <c r="G175" s="6">
        <v>2.7</v>
      </c>
    </row>
    <row r="176" spans="2:17" ht="15.5" x14ac:dyDescent="0.35">
      <c r="C176" t="s">
        <v>188</v>
      </c>
      <c r="D176" s="6">
        <v>821.3</v>
      </c>
      <c r="E176" s="6">
        <v>305.83999999999997</v>
      </c>
      <c r="F176" s="6">
        <v>306.19</v>
      </c>
      <c r="G176" s="6">
        <v>322.77999999999997</v>
      </c>
    </row>
    <row r="177" spans="3:17" ht="15.5" x14ac:dyDescent="0.35">
      <c r="C177" t="s">
        <v>189</v>
      </c>
      <c r="D177" s="6">
        <v>0.88</v>
      </c>
      <c r="E177" s="6">
        <v>2.66</v>
      </c>
      <c r="F177" s="6">
        <v>3.53</v>
      </c>
      <c r="G177" s="6">
        <v>2.7</v>
      </c>
    </row>
    <row r="178" spans="3:17" ht="15.5" x14ac:dyDescent="0.35">
      <c r="C178" t="s">
        <v>190</v>
      </c>
      <c r="D178" s="6">
        <v>815.05</v>
      </c>
      <c r="E178" s="6">
        <v>305.83999999999997</v>
      </c>
      <c r="F178" s="6">
        <v>306.19</v>
      </c>
      <c r="G178" s="6">
        <v>322.77999999999997</v>
      </c>
    </row>
    <row r="179" spans="3:17" ht="15.5" x14ac:dyDescent="0.35">
      <c r="C179" t="s">
        <v>191</v>
      </c>
      <c r="D179" s="5">
        <v>170000000000</v>
      </c>
      <c r="E179" s="5">
        <v>115000000000</v>
      </c>
      <c r="F179" s="5">
        <v>40000000000</v>
      </c>
      <c r="G179" s="5">
        <v>55000000000</v>
      </c>
    </row>
    <row r="180" spans="3:17" ht="15.5" x14ac:dyDescent="0.35">
      <c r="C180" t="s">
        <v>192</v>
      </c>
      <c r="E180" s="5">
        <v>11000000000</v>
      </c>
      <c r="G180" s="5">
        <v>4000000000</v>
      </c>
    </row>
    <row r="181" spans="3:17" ht="15.5" x14ac:dyDescent="0.35">
      <c r="C181" t="s">
        <v>193</v>
      </c>
      <c r="D181" s="5">
        <v>657000000000</v>
      </c>
      <c r="E181" s="5">
        <v>244000000000</v>
      </c>
      <c r="F181" s="5">
        <v>245000000000</v>
      </c>
      <c r="G181" s="5">
        <v>258000000000</v>
      </c>
    </row>
    <row r="182" spans="3:17" ht="15.5" x14ac:dyDescent="0.35">
      <c r="C182" t="s">
        <v>24</v>
      </c>
      <c r="D182" s="5">
        <v>170000000000</v>
      </c>
      <c r="E182" s="5">
        <v>126000000000</v>
      </c>
      <c r="F182" s="5">
        <v>40000000000</v>
      </c>
      <c r="G182" s="5">
        <v>59000000000</v>
      </c>
    </row>
    <row r="183" spans="3:17" ht="15.5" x14ac:dyDescent="0.35">
      <c r="C183" t="s">
        <v>21</v>
      </c>
      <c r="D183" s="5">
        <v>108000000000</v>
      </c>
      <c r="E183" s="5">
        <v>62000000000</v>
      </c>
      <c r="F183" s="5">
        <v>-7000000000</v>
      </c>
      <c r="G183" s="5">
        <v>23000000000</v>
      </c>
    </row>
    <row r="184" spans="3:17" ht="15.5" x14ac:dyDescent="0.35">
      <c r="C184" t="s">
        <v>194</v>
      </c>
      <c r="D184" s="5">
        <v>207000000000</v>
      </c>
      <c r="E184" s="5">
        <v>223000000000</v>
      </c>
      <c r="F184" s="5">
        <v>223000000000</v>
      </c>
      <c r="G184" s="5">
        <v>237000000000</v>
      </c>
    </row>
    <row r="185" spans="3:17" ht="15.5" x14ac:dyDescent="0.35">
      <c r="C185" t="s">
        <v>195</v>
      </c>
      <c r="D185" s="5">
        <v>-427000000000</v>
      </c>
      <c r="E185" s="5">
        <v>-55000000000</v>
      </c>
      <c r="F185" s="5">
        <v>27000000000</v>
      </c>
      <c r="G185" s="5">
        <v>22000000000</v>
      </c>
    </row>
    <row r="186" spans="3:17" ht="15.5" x14ac:dyDescent="0.35">
      <c r="C186" t="s">
        <v>196</v>
      </c>
      <c r="D186" s="5">
        <v>-5000000000</v>
      </c>
      <c r="E186" s="5">
        <v>-3000000000</v>
      </c>
      <c r="F186" s="5">
        <v>-1000000000</v>
      </c>
      <c r="G186" s="5">
        <v>-3000000000</v>
      </c>
    </row>
    <row r="187" spans="3:17" ht="15.5" x14ac:dyDescent="0.35">
      <c r="C187" t="s">
        <v>13</v>
      </c>
      <c r="D187" s="5">
        <v>-432000000000</v>
      </c>
      <c r="E187" s="5">
        <v>-58000000000</v>
      </c>
      <c r="F187" s="5">
        <v>25000000000</v>
      </c>
      <c r="G187" s="5">
        <v>20000000000</v>
      </c>
    </row>
    <row r="188" spans="3:17" ht="15.5" x14ac:dyDescent="0.35">
      <c r="C188" t="s">
        <v>16</v>
      </c>
      <c r="D188" s="6">
        <v>-540.4</v>
      </c>
      <c r="E188" s="6">
        <v>-73.069999999999993</v>
      </c>
      <c r="F188" s="6">
        <v>31.62</v>
      </c>
      <c r="G188" s="6">
        <v>24.63</v>
      </c>
    </row>
    <row r="189" spans="3:17" ht="15.5" x14ac:dyDescent="0.35">
      <c r="C189" t="s">
        <v>49</v>
      </c>
      <c r="I189" s="6">
        <v>-20.190000000000001</v>
      </c>
      <c r="J189" s="6">
        <v>7.11</v>
      </c>
      <c r="K189" s="6">
        <v>34.549999999999997</v>
      </c>
      <c r="L189" s="6">
        <v>35.909999999999997</v>
      </c>
      <c r="M189" s="6">
        <v>42.89</v>
      </c>
      <c r="N189" s="6">
        <v>25.3</v>
      </c>
      <c r="O189" s="6">
        <v>41.32</v>
      </c>
      <c r="P189" s="6">
        <v>19.420000000000002</v>
      </c>
      <c r="Q189" s="6">
        <v>3817478.2</v>
      </c>
    </row>
    <row r="190" spans="3:17" ht="15.5" x14ac:dyDescent="0.35">
      <c r="C190" t="s">
        <v>63</v>
      </c>
      <c r="I190" s="6">
        <v>-53.49</v>
      </c>
      <c r="J190" s="6">
        <v>69.48</v>
      </c>
      <c r="K190" s="6">
        <v>14.07</v>
      </c>
      <c r="L190" s="6">
        <v>13.42</v>
      </c>
      <c r="M190" s="6">
        <v>8.86</v>
      </c>
      <c r="N190" s="6">
        <v>15.34</v>
      </c>
      <c r="O190" s="6">
        <v>9.68</v>
      </c>
      <c r="P190" s="6">
        <v>25.64</v>
      </c>
      <c r="Q190" s="5">
        <v>0</v>
      </c>
    </row>
    <row r="191" spans="3:17" ht="15.5" x14ac:dyDescent="0.35">
      <c r="C191" t="s">
        <v>66</v>
      </c>
      <c r="I191" s="6">
        <v>0.42</v>
      </c>
      <c r="J191" s="6">
        <v>0.21</v>
      </c>
      <c r="K191" s="6">
        <v>0.22</v>
      </c>
      <c r="L191" s="6">
        <v>0.21</v>
      </c>
      <c r="M191" s="6">
        <v>0.18</v>
      </c>
      <c r="N191" s="6">
        <v>0.19</v>
      </c>
      <c r="O191" s="6">
        <v>0.19</v>
      </c>
      <c r="P191" s="6">
        <v>0.36</v>
      </c>
      <c r="Q191" s="5">
        <v>0</v>
      </c>
    </row>
    <row r="192" spans="3:17" ht="15.5" x14ac:dyDescent="0.35">
      <c r="C192" t="s">
        <v>197</v>
      </c>
      <c r="I192" s="5">
        <v>1700000000</v>
      </c>
      <c r="J192" s="5">
        <v>34880000000</v>
      </c>
      <c r="K192" s="5">
        <v>54590000000</v>
      </c>
      <c r="L192" s="5">
        <v>50370000000</v>
      </c>
      <c r="M192" s="5">
        <v>55510000000</v>
      </c>
      <c r="N192" s="6">
        <v>33130000000.000004</v>
      </c>
      <c r="O192" s="5">
        <v>46040000000</v>
      </c>
    </row>
    <row r="193" spans="3:17" ht="15.5" x14ac:dyDescent="0.35">
      <c r="C193" t="s">
        <v>198</v>
      </c>
      <c r="I193" s="6">
        <v>-3.4500000000000003E-2</v>
      </c>
      <c r="J193" s="6">
        <v>1.2500000000000001E-2</v>
      </c>
      <c r="K193" s="6">
        <v>5.9900000000000002E-2</v>
      </c>
      <c r="L193" s="6">
        <v>6.9000000000000006E-2</v>
      </c>
      <c r="M193" s="6">
        <v>8.8900000000000007E-2</v>
      </c>
      <c r="N193" s="6">
        <v>5.6600000000000004E-2</v>
      </c>
      <c r="O193" s="6">
        <v>0.10249999999999999</v>
      </c>
      <c r="P193" s="6">
        <v>5.9699999999999996E-2</v>
      </c>
      <c r="Q193" s="6">
        <v>1.83E-2</v>
      </c>
    </row>
    <row r="194" spans="3:17" ht="15.5" x14ac:dyDescent="0.35">
      <c r="C194" t="s">
        <v>199</v>
      </c>
      <c r="I194" s="6">
        <v>-6.59E-2</v>
      </c>
      <c r="J194" s="6">
        <v>2.1700000000000001E-2</v>
      </c>
      <c r="K194" s="6">
        <v>0.10460000000000001</v>
      </c>
      <c r="L194" s="6">
        <v>0.12560000000000002</v>
      </c>
      <c r="M194" s="6">
        <v>0.17180000000000001</v>
      </c>
      <c r="N194" s="6">
        <v>0.12300000000000001</v>
      </c>
      <c r="O194" s="6">
        <v>0.22899999999999998</v>
      </c>
      <c r="P194" s="6">
        <v>0.14429999999999998</v>
      </c>
      <c r="Q194" s="6">
        <v>9.8599999999999993E-2</v>
      </c>
    </row>
    <row r="195" spans="3:17" ht="15.5" x14ac:dyDescent="0.35">
      <c r="C195" t="s">
        <v>200</v>
      </c>
      <c r="I195" s="6">
        <v>-5.0300000000000004E-2</v>
      </c>
      <c r="J195" s="6">
        <v>7.400000000000001E-2</v>
      </c>
      <c r="K195" s="6">
        <v>0.1641</v>
      </c>
      <c r="L195" s="6">
        <v>0.1996</v>
      </c>
      <c r="M195" s="6">
        <v>0.26919999999999999</v>
      </c>
      <c r="N195" s="6">
        <v>0.15859999999999999</v>
      </c>
      <c r="O195" s="6">
        <v>0.33270000000000005</v>
      </c>
      <c r="P195" s="6">
        <v>0.3135</v>
      </c>
      <c r="Q195" s="6">
        <v>1.3299000000000001</v>
      </c>
    </row>
    <row r="196" spans="3:17" ht="15.5" x14ac:dyDescent="0.35">
      <c r="C196" t="s">
        <v>201</v>
      </c>
      <c r="I196" s="6">
        <v>-1.96</v>
      </c>
      <c r="J196" s="6">
        <v>1.87</v>
      </c>
      <c r="K196" s="6">
        <v>3.18</v>
      </c>
      <c r="L196" s="6">
        <v>2.87</v>
      </c>
      <c r="M196" s="6">
        <v>3.58</v>
      </c>
      <c r="N196" s="6">
        <v>1.59</v>
      </c>
      <c r="O196" s="6">
        <v>3.83</v>
      </c>
      <c r="P196" s="6">
        <v>1.66</v>
      </c>
      <c r="Q196" s="6">
        <v>1.66</v>
      </c>
    </row>
    <row r="197" spans="3:17" ht="15.5" x14ac:dyDescent="0.35">
      <c r="C197" t="s">
        <v>60</v>
      </c>
      <c r="I197" s="6">
        <v>3.53</v>
      </c>
      <c r="J197" s="6">
        <v>1.5</v>
      </c>
      <c r="K197" s="6">
        <v>1.47</v>
      </c>
      <c r="L197" s="6">
        <v>1.69</v>
      </c>
      <c r="M197" s="6">
        <v>1.52</v>
      </c>
      <c r="N197" s="6">
        <v>1.89</v>
      </c>
      <c r="O197" s="6">
        <v>2.2200000000000002</v>
      </c>
      <c r="P197" s="6">
        <v>3.7</v>
      </c>
      <c r="Q197" s="5">
        <v>0</v>
      </c>
    </row>
    <row r="198" spans="3:17" ht="15.5" x14ac:dyDescent="0.35">
      <c r="C198" t="s">
        <v>57</v>
      </c>
      <c r="I198" s="6">
        <v>306.19</v>
      </c>
      <c r="J198" s="6">
        <v>328.29</v>
      </c>
      <c r="K198" s="6">
        <v>330.43</v>
      </c>
      <c r="L198" s="6">
        <v>285.94</v>
      </c>
      <c r="M198" s="6">
        <v>249.68</v>
      </c>
      <c r="N198" s="6">
        <v>205.78</v>
      </c>
      <c r="O198" s="6">
        <v>180.41</v>
      </c>
      <c r="P198" s="6">
        <v>134.52000000000001</v>
      </c>
      <c r="Q198" s="6">
        <v>38721517.590000004</v>
      </c>
    </row>
    <row r="199" spans="3:17" ht="15.5" x14ac:dyDescent="0.35">
      <c r="C199" t="s">
        <v>202</v>
      </c>
      <c r="I199" s="6">
        <v>3.53</v>
      </c>
      <c r="J199" s="6">
        <v>1.5</v>
      </c>
      <c r="K199" s="6">
        <v>1.47</v>
      </c>
      <c r="L199" s="6">
        <v>1.69</v>
      </c>
      <c r="M199" s="6">
        <v>1.52</v>
      </c>
      <c r="N199" s="6">
        <v>1.89</v>
      </c>
      <c r="O199" s="6">
        <v>2.2200000000000002</v>
      </c>
      <c r="P199" s="6">
        <v>3.7</v>
      </c>
      <c r="Q199" s="5">
        <v>0</v>
      </c>
    </row>
    <row r="200" spans="3:17" ht="15.5" x14ac:dyDescent="0.35">
      <c r="C200" t="s">
        <v>203</v>
      </c>
      <c r="I200" s="6">
        <v>306.19</v>
      </c>
      <c r="J200" s="6">
        <v>328.29</v>
      </c>
      <c r="K200" s="6">
        <v>330.43</v>
      </c>
      <c r="L200" s="6">
        <v>285.94</v>
      </c>
      <c r="M200" s="6">
        <v>249.68</v>
      </c>
      <c r="N200" s="6">
        <v>205.78</v>
      </c>
      <c r="O200" s="6">
        <v>180.41</v>
      </c>
      <c r="P200" s="6">
        <v>134.52000000000001</v>
      </c>
      <c r="Q200" s="6">
        <v>38721517.590000004</v>
      </c>
    </row>
    <row r="201" spans="3:17" ht="15.5" x14ac:dyDescent="0.35">
      <c r="C201" t="s">
        <v>204</v>
      </c>
      <c r="I201" s="5">
        <v>40000000000</v>
      </c>
      <c r="J201" s="5">
        <v>60000000000</v>
      </c>
      <c r="K201" s="5">
        <v>96000000000</v>
      </c>
      <c r="L201" s="5">
        <v>78000000000</v>
      </c>
      <c r="M201" s="5">
        <v>86000000000</v>
      </c>
      <c r="N201" s="5">
        <v>103000000000</v>
      </c>
      <c r="O201" s="5">
        <v>88000000000</v>
      </c>
      <c r="P201" s="5">
        <v>69000000000</v>
      </c>
      <c r="Q201" s="5">
        <v>108000000000</v>
      </c>
    </row>
    <row r="202" spans="3:17" ht="15.5" x14ac:dyDescent="0.35">
      <c r="C202" t="s">
        <v>205</v>
      </c>
      <c r="J202" s="5">
        <v>0</v>
      </c>
    </row>
    <row r="203" spans="3:17" ht="15.5" x14ac:dyDescent="0.35">
      <c r="C203" t="s">
        <v>26</v>
      </c>
      <c r="I203" s="5">
        <v>40000000000</v>
      </c>
      <c r="J203" s="5">
        <v>60000000000</v>
      </c>
      <c r="K203" s="5">
        <v>96000000000</v>
      </c>
      <c r="L203" s="5">
        <v>78000000000</v>
      </c>
      <c r="M203" s="5">
        <v>86000000000</v>
      </c>
      <c r="N203" s="5">
        <v>103000000000</v>
      </c>
      <c r="O203" s="5">
        <v>88000000000</v>
      </c>
      <c r="P203" s="5">
        <v>69000000000</v>
      </c>
      <c r="Q203" s="5">
        <v>108000000000</v>
      </c>
    </row>
    <row r="204" spans="3:17" ht="15.5" x14ac:dyDescent="0.35">
      <c r="C204" t="s">
        <v>23</v>
      </c>
      <c r="I204" s="5">
        <v>-7000000000</v>
      </c>
      <c r="J204" s="5">
        <v>9000000000</v>
      </c>
      <c r="K204" s="5">
        <v>10000000000</v>
      </c>
      <c r="L204" s="5">
        <v>31000000000</v>
      </c>
      <c r="M204" s="5">
        <v>5000000000</v>
      </c>
      <c r="N204" s="5">
        <v>20000000000</v>
      </c>
      <c r="O204" s="5">
        <v>35000000000</v>
      </c>
      <c r="P204" s="5">
        <v>32000000000</v>
      </c>
      <c r="Q204" s="5">
        <v>68000000000</v>
      </c>
    </row>
    <row r="205" spans="3:17" ht="15.5" x14ac:dyDescent="0.35">
      <c r="C205" t="s">
        <v>206</v>
      </c>
      <c r="I205" s="5">
        <v>223000000000</v>
      </c>
      <c r="J205" s="5">
        <v>256000000000</v>
      </c>
      <c r="K205" s="5">
        <v>258000000000</v>
      </c>
      <c r="L205" s="5">
        <v>182000000000</v>
      </c>
      <c r="M205" s="5">
        <v>170000000000</v>
      </c>
      <c r="N205" s="5">
        <v>135000000000</v>
      </c>
      <c r="O205" s="5">
        <v>126000000000</v>
      </c>
      <c r="P205" s="5">
        <v>95000000000</v>
      </c>
      <c r="Q205" s="5">
        <v>38000000000</v>
      </c>
    </row>
    <row r="206" spans="3:17" ht="15.5" x14ac:dyDescent="0.35">
      <c r="C206" t="s">
        <v>207</v>
      </c>
      <c r="I206" s="5">
        <v>42000000000</v>
      </c>
      <c r="J206" s="5">
        <v>26000000000</v>
      </c>
      <c r="K206" s="5">
        <v>-13000000000</v>
      </c>
      <c r="L206" s="5">
        <v>-10000000000</v>
      </c>
      <c r="M206" s="5">
        <v>21000000000</v>
      </c>
      <c r="N206" s="5">
        <v>21000000000</v>
      </c>
      <c r="O206" s="5">
        <v>0</v>
      </c>
      <c r="P206" s="5">
        <v>-27000000000</v>
      </c>
      <c r="Q206" s="5">
        <v>28000000000</v>
      </c>
    </row>
    <row r="207" spans="3:17" ht="15.5" x14ac:dyDescent="0.35">
      <c r="C207" t="s">
        <v>208</v>
      </c>
      <c r="I207" s="5">
        <v>-16000000000</v>
      </c>
      <c r="J207" s="5">
        <v>-8000000000</v>
      </c>
      <c r="K207" s="5">
        <v>-6000000000</v>
      </c>
      <c r="L207" s="5">
        <v>-12000000000</v>
      </c>
      <c r="M207" s="5">
        <v>-2000000000</v>
      </c>
      <c r="N207" s="5">
        <v>-4000000000</v>
      </c>
      <c r="O207" s="5">
        <v>-5000000000</v>
      </c>
      <c r="P207" s="5">
        <v>-3000000000</v>
      </c>
      <c r="Q207" s="5">
        <v>-3000000000</v>
      </c>
    </row>
    <row r="208" spans="3:17" ht="15.5" x14ac:dyDescent="0.35">
      <c r="C208" t="s">
        <v>15</v>
      </c>
      <c r="I208" s="5">
        <v>26000000000</v>
      </c>
      <c r="J208" s="5">
        <v>18000000000</v>
      </c>
      <c r="K208" s="5">
        <v>-19000000000</v>
      </c>
      <c r="L208" s="5">
        <v>-22000000000</v>
      </c>
      <c r="M208" s="5">
        <v>19000000000</v>
      </c>
      <c r="N208" s="5">
        <v>17000000000</v>
      </c>
      <c r="O208" s="5">
        <v>-5000000000</v>
      </c>
      <c r="P208" s="5">
        <v>-30000000000</v>
      </c>
      <c r="Q208" s="5">
        <v>25000000000</v>
      </c>
    </row>
    <row r="209" spans="3:17" ht="15.5" x14ac:dyDescent="0.35">
      <c r="C209" t="s">
        <v>17</v>
      </c>
      <c r="I209" s="6">
        <v>32.89</v>
      </c>
      <c r="J209" s="6">
        <v>22.91</v>
      </c>
      <c r="K209" s="6">
        <v>-24.01</v>
      </c>
      <c r="L209" s="6">
        <v>-33.06</v>
      </c>
      <c r="M209" s="6">
        <v>28.91</v>
      </c>
      <c r="N209" s="6">
        <v>25.45</v>
      </c>
      <c r="O209" s="6">
        <v>-7.39</v>
      </c>
      <c r="P209" s="6">
        <v>-46.14</v>
      </c>
      <c r="Q209" s="6">
        <v>22671765.699999999</v>
      </c>
    </row>
  </sheetData>
  <pageMargins left="0.7" right="0.7" top="0.75" bottom="0.75" header="0.3" footer="0.3"/>
  <ignoredErrors>
    <ignoredError sqref="A1:Q210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21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879</v>
      </c>
      <c r="D1" t="s">
        <v>1</v>
      </c>
      <c r="E1" t="s">
        <v>2</v>
      </c>
      <c r="H1" t="s">
        <v>3</v>
      </c>
      <c r="I1" s="1">
        <v>44925</v>
      </c>
      <c r="J1" s="1">
        <v>44560</v>
      </c>
      <c r="K1" s="1">
        <v>44195</v>
      </c>
      <c r="L1" s="1">
        <v>43829</v>
      </c>
      <c r="M1" s="1">
        <v>43462</v>
      </c>
      <c r="N1" s="1">
        <v>43098</v>
      </c>
    </row>
    <row r="2" spans="1:14" ht="15.5" x14ac:dyDescent="0.35">
      <c r="C2" t="s">
        <v>880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N2" ca="1" si="0">IFERROR(_xlfn.STOCKHISTORY("XIDX:" &amp; $C$1, I1, , 0, 0, 1), "Libur")</f>
        <v>Libur</v>
      </c>
      <c r="J2" s="2" vm="21">
        <f t="shared" ca="1" si="0"/>
        <v>50</v>
      </c>
      <c r="K2" s="2" vm="159">
        <f t="shared" ca="1" si="0"/>
        <v>142</v>
      </c>
      <c r="L2" s="2" vm="209">
        <f t="shared" ca="1" si="0"/>
        <v>180</v>
      </c>
      <c r="M2" s="2" vm="44">
        <f t="shared" ca="1" si="0"/>
        <v>530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7296773984</v>
      </c>
      <c r="E4" s="2">
        <f>IFERROR(INDEX(E51:E500,MATCH($C$4,$C$51:$C$500,0)),"")</f>
        <v>10024498855</v>
      </c>
      <c r="H4" s="2">
        <f>IFERROR(SUM(D4:G4)*(4/MAX(1,COUNT(D4:G4))),"")</f>
        <v>34642545678</v>
      </c>
      <c r="I4" s="2">
        <f t="shared" ref="I4:N4" si="1">IFERROR(INDEX(I51:I500,MATCH($C$4,$C$51:$C$500,0)),"")</f>
        <v>90825390976</v>
      </c>
      <c r="J4" s="2">
        <f t="shared" si="1"/>
        <v>86034518419</v>
      </c>
      <c r="K4" s="2">
        <f t="shared" si="1"/>
        <v>71141862149</v>
      </c>
      <c r="L4" s="2">
        <f t="shared" si="1"/>
        <v>144400863183</v>
      </c>
      <c r="M4" s="2">
        <f t="shared" si="1"/>
        <v>236184959298</v>
      </c>
      <c r="N4" s="2">
        <f t="shared" si="1"/>
        <v>146174365817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-6598399556</v>
      </c>
      <c r="E5" s="2">
        <f>IFERROR(INDEX(E51:E500,MATCH($C$5,$C$51:$C$500,0)),"")</f>
        <v>-3890826800</v>
      </c>
      <c r="H5" s="2">
        <f>IFERROR(SUM(D5:G5)*(4/MAX(1,COUNT(D5:G5))),"")</f>
        <v>-20978452712</v>
      </c>
      <c r="I5" s="2">
        <f t="shared" ref="I5:N5" si="2">IFERROR(INDEX(I51:I500,MATCH($C$5,$C$51:$C$500,0)),"")</f>
        <v>-12925243224</v>
      </c>
      <c r="J5" s="2">
        <f t="shared" si="2"/>
        <v>-26752352517</v>
      </c>
      <c r="K5" s="2">
        <f t="shared" si="2"/>
        <v>-50899580627</v>
      </c>
      <c r="L5" s="2">
        <f t="shared" si="2"/>
        <v>958087650</v>
      </c>
      <c r="M5" s="2">
        <f t="shared" si="2"/>
        <v>3782975025</v>
      </c>
      <c r="N5" s="2">
        <f t="shared" si="2"/>
        <v>1093041767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-57076635342</v>
      </c>
      <c r="E6" s="2">
        <f>IFERROR(INDEX(E51:E500,MATCH($C$6,$C$51:$C$500,0)),"")</f>
        <v>-50435285550</v>
      </c>
      <c r="H6" s="2">
        <f>IFERROR(INDEX(D6:G6,COUNT(D6:G6)),"")</f>
        <v>-50435285550</v>
      </c>
      <c r="I6" s="2">
        <f t="shared" ref="I6:N6" si="3">IFERROR(INDEX(I51:I500,MATCH($C$6,$C$51:$C$500,0)),"")</f>
        <v>-47518970775</v>
      </c>
      <c r="J6" s="2">
        <f t="shared" si="3"/>
        <v>-34965856279</v>
      </c>
      <c r="K6" s="2">
        <f t="shared" si="3"/>
        <v>75488611390</v>
      </c>
      <c r="L6" s="2">
        <f t="shared" si="3"/>
        <v>125676443224</v>
      </c>
      <c r="M6" s="2">
        <f t="shared" si="3"/>
        <v>123900015791</v>
      </c>
      <c r="N6" s="2">
        <f t="shared" si="3"/>
        <v>17263021998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1.1499999999999999</v>
      </c>
      <c r="E7" s="3">
        <f>IFERROR(INDEX(E51:E500,MATCH($C$7,$C$51:$C$500,0))/1000000000,"")</f>
        <v>1.1499999999999999</v>
      </c>
      <c r="H7" s="3">
        <f>IFERROR(INDEX(D7:G7,COUNT(D7:G7)),"")</f>
        <v>1.1499999999999999</v>
      </c>
      <c r="I7" s="3">
        <f t="shared" ref="I7:N7" si="4">IFERROR(INDEX(I51:I500,MATCH($C$7,$C$51:$C$500,0))/1000000000,"")</f>
        <v>1.1499999999999999</v>
      </c>
      <c r="J7" s="3">
        <f t="shared" si="4"/>
        <v>1.1499999999999999</v>
      </c>
      <c r="K7" s="3">
        <f t="shared" si="4"/>
        <v>1.1299999999999999</v>
      </c>
      <c r="L7" s="3">
        <f t="shared" si="4"/>
        <v>1.1200000000000001</v>
      </c>
      <c r="M7" s="3">
        <f t="shared" si="4"/>
        <v>1.1200000000000001</v>
      </c>
      <c r="N7" s="3">
        <f t="shared" si="4"/>
        <v>0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3000000000</v>
      </c>
      <c r="H8" s="2">
        <f>IFERROR(INDEX(D8:G8,COUNT(D8:G8)),"")</f>
        <v>3000000000</v>
      </c>
      <c r="I8" s="2">
        <f t="shared" ref="I8:N8" si="5">IFERROR(INDEX(I51:I500,MATCH($C$8,$C$51:$C$500,0)),"")</f>
        <v>-6000000000</v>
      </c>
      <c r="J8" s="2">
        <f t="shared" si="5"/>
        <v>-10000000000</v>
      </c>
      <c r="K8" s="2">
        <f t="shared" si="5"/>
        <v>-32000000000</v>
      </c>
      <c r="L8" s="2">
        <f t="shared" si="5"/>
        <v>4000000000</v>
      </c>
      <c r="M8" s="2">
        <f t="shared" si="5"/>
        <v>-96000000000</v>
      </c>
      <c r="N8" s="2">
        <f t="shared" si="5"/>
        <v>-13000000000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-2.02</v>
      </c>
      <c r="E9" s="3">
        <f>IFERROR(INDEX(E51:E500,MATCH("Free cash flow per share (Quarter)",$C$51:$C$500,0)),"")</f>
        <v>2.4300000000000002</v>
      </c>
      <c r="H9" s="3">
        <f>IFERROR(INDEX(D9:G9,COUNT(D9:G9)),"")</f>
        <v>2.4300000000000002</v>
      </c>
      <c r="I9" s="3">
        <f t="shared" ref="I9:N9" si="6">IFERROR(INDEX(I51:I500,MATCH($C$9,$C$51:$C$500,0)),"")</f>
        <v>-4.83</v>
      </c>
      <c r="J9" s="3">
        <f t="shared" si="6"/>
        <v>-8.8699999999999992</v>
      </c>
      <c r="K9" s="3">
        <f t="shared" si="6"/>
        <v>-28.61</v>
      </c>
      <c r="L9" s="3">
        <f t="shared" si="6"/>
        <v>3.82</v>
      </c>
      <c r="M9" s="3">
        <f t="shared" si="6"/>
        <v>-85.42</v>
      </c>
      <c r="N9" s="3">
        <f t="shared" si="6"/>
        <v>-2584099.52</v>
      </c>
    </row>
    <row r="10" spans="1:14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N10" ca="1" si="7">IFERROR(IF(I9=0,"",I2/I9),"")</f>
        <v/>
      </c>
      <c r="J10" s="3">
        <f t="shared" ca="1" si="7"/>
        <v>-5.6369785794813989</v>
      </c>
      <c r="K10" s="3">
        <f t="shared" ca="1" si="7"/>
        <v>-4.9632995456134221</v>
      </c>
      <c r="L10" s="3">
        <f t="shared" ca="1" si="7"/>
        <v>47.120418848167539</v>
      </c>
      <c r="M10" s="3">
        <f t="shared" ca="1" si="7"/>
        <v>-6.2046359166471552</v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4743128569</v>
      </c>
      <c r="E11" s="2">
        <f>IFERROR(INDEX(E51:E500,MATCH($C$11,$C$51:$C$500,0)),"")</f>
        <v>6740060825</v>
      </c>
      <c r="H11" s="2">
        <f>IFERROR(INDEX(D11:G11,COUNT(D11:G11)),"")</f>
        <v>6740060825</v>
      </c>
      <c r="I11" s="2">
        <f t="shared" ref="I11:N11" si="8">IFERROR(INDEX(I51:I500,MATCH($C$11,$C$51:$C$500,0)),"")</f>
        <v>2294721545</v>
      </c>
      <c r="J11" s="2">
        <f t="shared" si="8"/>
        <v>3344259420</v>
      </c>
      <c r="K11" s="2">
        <f t="shared" si="8"/>
        <v>2723409973</v>
      </c>
      <c r="L11" s="2">
        <f t="shared" si="8"/>
        <v>13315782754</v>
      </c>
      <c r="M11" s="2">
        <f t="shared" si="8"/>
        <v>18220810677</v>
      </c>
      <c r="N11" s="2">
        <f t="shared" si="8"/>
        <v>10814745367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145000000000</v>
      </c>
      <c r="E12" s="2">
        <f>IFERROR(INDEX(E51:E500,MATCH("Net Debt (Quarter)",$C$51:$C$500,0)),"")</f>
        <v>143000000000</v>
      </c>
      <c r="H12" s="2">
        <f>IFERROR(INDEX(D12:G12,COUNT(D12:G12)),"")</f>
        <v>143000000000</v>
      </c>
      <c r="I12" s="2">
        <f t="shared" ref="I12:N12" si="9">IFERROR(INDEX(I51:I500,MATCH($C$12,$C$51:$C$500,0)),"")</f>
        <v>147000000000</v>
      </c>
      <c r="J12" s="2">
        <f t="shared" si="9"/>
        <v>119000000000</v>
      </c>
      <c r="K12" s="2">
        <f t="shared" si="9"/>
        <v>145000000000</v>
      </c>
      <c r="L12" s="2">
        <f t="shared" si="9"/>
        <v>112000000000</v>
      </c>
      <c r="M12" s="2">
        <f t="shared" si="9"/>
        <v>94000000000</v>
      </c>
      <c r="N12" s="2">
        <f t="shared" si="9"/>
        <v>112000000000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150000000000</v>
      </c>
      <c r="E13" s="2">
        <f>IFERROR(INDEX(E51:E500,MATCH("Total Debt (Quarter)",$C$51:$C$500,0)),"")</f>
        <v>150000000000</v>
      </c>
      <c r="H13" s="2">
        <f>IFERROR(INDEX(D13:G13,COUNT(D13:G13)),"")</f>
        <v>150000000000</v>
      </c>
      <c r="I13" s="2">
        <f t="shared" ref="I13:N13" si="10">IFERROR(INDEX(I51:I500,MATCH($C$13,$C$51:$C$500,0)),"")</f>
        <v>149000000000</v>
      </c>
      <c r="J13" s="2">
        <f t="shared" si="10"/>
        <v>122000000000</v>
      </c>
      <c r="K13" s="2">
        <f t="shared" si="10"/>
        <v>148000000000</v>
      </c>
      <c r="L13" s="2">
        <f t="shared" si="10"/>
        <v>125000000000</v>
      </c>
      <c r="M13" s="2">
        <f t="shared" si="10"/>
        <v>113000000000</v>
      </c>
      <c r="N13" s="2">
        <f t="shared" si="10"/>
        <v>123000000000</v>
      </c>
    </row>
    <row r="14" spans="1:14" ht="15.5" x14ac:dyDescent="0.35">
      <c r="C14" t="s">
        <v>27</v>
      </c>
      <c r="D14" s="2">
        <f>IFERROR(INDEX(D51:D500,MATCH($C$14,$C$51:$C$500,0)),"")</f>
        <v>-332792893</v>
      </c>
      <c r="E14" s="2">
        <f>IFERROR(INDEX(E51:E500,MATCH($C$14,$C$51:$C$500,0)),"")</f>
        <v>-594172504</v>
      </c>
      <c r="H14" s="2">
        <f>IFERROR(SUM(D14:G14)*(4/MAX(1,COUNT(D14:G14))),"")</f>
        <v>-1853930794</v>
      </c>
      <c r="I14" s="2">
        <f t="shared" ref="I14:N14" si="11">IFERROR(INDEX(I51:I500,MATCH($C$14,$C$51:$C$500,0)),"")</f>
        <v>0</v>
      </c>
      <c r="J14" s="2">
        <f t="shared" si="11"/>
        <v>-8100209533</v>
      </c>
      <c r="K14" s="2">
        <f t="shared" si="11"/>
        <v>-14025290937</v>
      </c>
      <c r="L14" s="2">
        <f t="shared" si="11"/>
        <v>-5090457555</v>
      </c>
      <c r="M14" s="2">
        <f t="shared" si="11"/>
        <v>-9577914283</v>
      </c>
      <c r="N14" s="2">
        <f t="shared" si="11"/>
        <v>-6392294555</v>
      </c>
    </row>
    <row r="15" spans="1:14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N15" si="12">IFERROR(INDEX(I51:I500,MATCH($C$15,$C$51:$C$500,0)),"")</f>
        <v>0</v>
      </c>
      <c r="J15" s="2">
        <f t="shared" si="12"/>
        <v>2728251411</v>
      </c>
      <c r="K15" s="2">
        <f t="shared" si="12"/>
        <v>10174967276</v>
      </c>
      <c r="L15" s="2">
        <f t="shared" si="12"/>
        <v>-868670590</v>
      </c>
      <c r="M15" s="2">
        <f t="shared" si="12"/>
        <v>-1907799673</v>
      </c>
      <c r="N15" s="2">
        <f t="shared" si="12"/>
        <v>-1385042604</v>
      </c>
    </row>
    <row r="16" spans="1:14" ht="15.5" x14ac:dyDescent="0.35">
      <c r="C16" t="s">
        <v>29</v>
      </c>
      <c r="D16" s="2">
        <f>IFERROR(INDEX(D51:D500,MATCH($C$16,$C$51:$C$500,0)),"")</f>
        <v>-6641349791</v>
      </c>
      <c r="E16" s="2">
        <f>IFERROR(INDEX(E51:E500,MATCH($C$16,$C$51:$C$500,0)),"")</f>
        <v>-3916152931</v>
      </c>
      <c r="H16" s="2">
        <f>IFERROR(SUM(D16:G16)*(4/MAX(1,COUNT(D16:G16))),"")</f>
        <v>-21115005444</v>
      </c>
      <c r="I16" s="2">
        <f t="shared" ref="I16:N16" si="13">IFERROR(INDEX(I51:I500,MATCH($C$16,$C$51:$C$500,0)),"")</f>
        <v>-13078717479</v>
      </c>
      <c r="J16" s="2">
        <f t="shared" si="13"/>
        <v>-31136111147</v>
      </c>
      <c r="K16" s="2">
        <f t="shared" si="13"/>
        <v>-61865196191</v>
      </c>
      <c r="L16" s="2">
        <f t="shared" si="13"/>
        <v>721971451</v>
      </c>
      <c r="M16" s="2">
        <f t="shared" si="13"/>
        <v>4823522944</v>
      </c>
      <c r="N16" s="2">
        <f t="shared" si="13"/>
        <v>1132440384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35</v>
      </c>
      <c r="J18" t="s">
        <v>36</v>
      </c>
      <c r="K18" t="s">
        <v>37</v>
      </c>
      <c r="L18" t="s">
        <v>38</v>
      </c>
      <c r="M18" t="s">
        <v>39</v>
      </c>
      <c r="N18" t="s">
        <v>40</v>
      </c>
    </row>
    <row r="19" spans="1:14" ht="15.5" x14ac:dyDescent="0.35">
      <c r="A19" t="s">
        <v>41</v>
      </c>
      <c r="C19" t="s">
        <v>42</v>
      </c>
    </row>
    <row r="20" spans="1:14" ht="15.5" x14ac:dyDescent="0.35">
      <c r="A20" t="s">
        <v>43</v>
      </c>
      <c r="C20" t="s">
        <v>44</v>
      </c>
      <c r="D20" s="2" t="str">
        <f ca="1">IFERROR(D21*D2,"")</f>
        <v/>
      </c>
      <c r="E20" s="2" t="str">
        <f ca="1">IFERROR(E21*E2,"")</f>
        <v/>
      </c>
      <c r="H20" s="2" t="str">
        <f t="shared" ref="H20:N20" ca="1" si="14">IFERROR(H21*H2,"")</f>
        <v/>
      </c>
      <c r="I20" s="2" t="str">
        <f t="shared" ca="1" si="14"/>
        <v/>
      </c>
      <c r="J20" s="2">
        <f t="shared" ca="1" si="14"/>
        <v>57500000000</v>
      </c>
      <c r="K20" s="2">
        <f t="shared" ca="1" si="14"/>
        <v>160460000000</v>
      </c>
      <c r="L20" s="2">
        <f t="shared" ca="1" si="14"/>
        <v>201600000000</v>
      </c>
      <c r="M20" s="2">
        <f t="shared" ca="1" si="14"/>
        <v>593600000000</v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1150000000</v>
      </c>
      <c r="E21" s="2">
        <f>IFERROR(INDEX(E51:E500,MATCH($C$7,$C$51:$C$500,0)),"")</f>
        <v>1150000000</v>
      </c>
      <c r="H21" s="2">
        <f>IFERROR(INDEX(D21:G21,COUNT(D21:G21)),"")</f>
        <v>1150000000</v>
      </c>
      <c r="I21" s="2">
        <f t="shared" ref="I21:N21" si="15">IFERROR(INDEX(I51:I500,MATCH($C$7,$C$51:$C$500,0)),"")</f>
        <v>1150000000</v>
      </c>
      <c r="J21" s="2">
        <f t="shared" si="15"/>
        <v>1150000000</v>
      </c>
      <c r="K21" s="2">
        <f t="shared" si="15"/>
        <v>1130000000</v>
      </c>
      <c r="L21" s="2">
        <f t="shared" si="15"/>
        <v>1120000000</v>
      </c>
      <c r="M21" s="2">
        <f t="shared" si="15"/>
        <v>1120000000</v>
      </c>
      <c r="N21" s="2">
        <f t="shared" si="15"/>
        <v>0</v>
      </c>
    </row>
    <row r="23" spans="1:14" ht="15.5" x14ac:dyDescent="0.35">
      <c r="B23" t="s">
        <v>45</v>
      </c>
      <c r="C23" t="s">
        <v>46</v>
      </c>
      <c r="D23" s="3">
        <f>IFERROR(D5/D6*100,"")</f>
        <v>11.560596584684363</v>
      </c>
      <c r="E23" s="3">
        <f>IFERROR(E5/E6*100,"")</f>
        <v>7.7144934495171107</v>
      </c>
      <c r="H23" s="3">
        <f t="shared" ref="H23:N23" si="16">IFERROR(H5/H6*100,"")</f>
        <v>41.594793175509245</v>
      </c>
      <c r="I23" s="3">
        <f t="shared" si="16"/>
        <v>27.200175031568747</v>
      </c>
      <c r="J23" s="3">
        <f t="shared" si="16"/>
        <v>76.509931012520596</v>
      </c>
      <c r="K23" s="3">
        <f t="shared" si="16"/>
        <v>-67.426833915430421</v>
      </c>
      <c r="L23" s="3">
        <f t="shared" si="16"/>
        <v>0.76234465697946907</v>
      </c>
      <c r="M23" s="3">
        <f t="shared" si="16"/>
        <v>3.0532482186130538</v>
      </c>
      <c r="N23" s="3">
        <f t="shared" si="16"/>
        <v>6.3316942255338251</v>
      </c>
    </row>
    <row r="24" spans="1:14" ht="15.5" x14ac:dyDescent="0.35">
      <c r="C24" t="s">
        <v>47</v>
      </c>
      <c r="D24" s="4">
        <f>IFERROR(_xlfn.RRI(5,I23,D23),"")</f>
        <v>-0.15728308813265413</v>
      </c>
      <c r="E24" s="4">
        <f>IFERROR(_xlfn.RRI(5,J23,E23),"")</f>
        <v>-0.36799877386827684</v>
      </c>
      <c r="H24" s="4">
        <f t="shared" ref="H24:N24" si="17">IFERROR(_xlfn.RRI(5,M23,H23),"")</f>
        <v>0.6859914634177442</v>
      </c>
      <c r="I24" s="4">
        <f t="shared" si="17"/>
        <v>0.33847527488524265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N25" si="18">IFERROR(INDEX(I51:I500,MATCH($C$25,$C$51:$C$500,0)),"")</f>
        <v>-11.34</v>
      </c>
      <c r="J25" s="3">
        <f t="shared" si="18"/>
        <v>-24.63</v>
      </c>
      <c r="K25" s="3">
        <f t="shared" si="18"/>
        <v>-44.93</v>
      </c>
      <c r="L25" s="3">
        <f t="shared" si="18"/>
        <v>-0.15</v>
      </c>
      <c r="M25" s="3">
        <f t="shared" si="18"/>
        <v>2.68</v>
      </c>
      <c r="N25" s="3">
        <f t="shared" si="18"/>
        <v>86250.07</v>
      </c>
    </row>
    <row r="26" spans="1:14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N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51</v>
      </c>
      <c r="D27" s="3">
        <f>IFERROR(D4/D21,"")</f>
        <v>6.3450208556521739</v>
      </c>
      <c r="E27" s="3">
        <f>IFERROR(E4/E21,"")</f>
        <v>8.7169555260869558</v>
      </c>
      <c r="H27" s="3">
        <f t="shared" ref="H27:N27" si="20">IFERROR(H4/H21,"")</f>
        <v>30.123952763478261</v>
      </c>
      <c r="I27" s="3">
        <f t="shared" si="20"/>
        <v>78.978600848695649</v>
      </c>
      <c r="J27" s="3">
        <f t="shared" si="20"/>
        <v>74.812624712173914</v>
      </c>
      <c r="K27" s="3">
        <f t="shared" si="20"/>
        <v>62.957400131858407</v>
      </c>
      <c r="L27" s="3">
        <f t="shared" si="20"/>
        <v>128.92934212767858</v>
      </c>
      <c r="M27" s="3">
        <f t="shared" si="20"/>
        <v>210.87942794464286</v>
      </c>
      <c r="N27" s="3" t="str">
        <f t="shared" si="20"/>
        <v/>
      </c>
    </row>
    <row r="28" spans="1:14" ht="15.5" x14ac:dyDescent="0.35">
      <c r="C28" t="s">
        <v>52</v>
      </c>
      <c r="D28" s="4">
        <f>IFERROR(_xlfn.RRI(5,I27,D27),"")</f>
        <v>-0.3960726142044505</v>
      </c>
      <c r="E28" s="4">
        <f>IFERROR(_xlfn.RRI(5,J27,E27),"")</f>
        <v>-0.34945403471267233</v>
      </c>
      <c r="H28" s="4">
        <f t="shared" ref="H28:N28" si="21">IFERROR(_xlfn.RRI(5,M27,H27),"")</f>
        <v>-0.32239664346144925</v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53</v>
      </c>
      <c r="H29" s="4" t="str">
        <f t="shared" ref="H29:N29" si="22">IFERROR(((H25-I25)/I25)*100%,"")</f>
        <v/>
      </c>
      <c r="I29" s="4">
        <f t="shared" si="22"/>
        <v>-0.53958587088915955</v>
      </c>
      <c r="J29" s="4">
        <f t="shared" si="22"/>
        <v>-0.45181393278433118</v>
      </c>
      <c r="K29" s="4">
        <f t="shared" si="22"/>
        <v>298.53333333333336</v>
      </c>
      <c r="L29" s="4">
        <f t="shared" si="22"/>
        <v>-1.0559701492537312</v>
      </c>
      <c r="M29" s="4">
        <f t="shared" si="22"/>
        <v>-0.99996892756145017</v>
      </c>
      <c r="N29" s="4" t="str">
        <f t="shared" si="22"/>
        <v/>
      </c>
    </row>
    <row r="30" spans="1:14" ht="15.5" x14ac:dyDescent="0.35">
      <c r="C30" t="s">
        <v>54</v>
      </c>
      <c r="H30" s="4">
        <f t="shared" ref="H30:N30" si="23">IFERROR(((H27-I27)/I27)*100%,"")</f>
        <v>-0.61858082518847557</v>
      </c>
      <c r="I30" s="4">
        <f t="shared" si="23"/>
        <v>5.5685469565457245E-2</v>
      </c>
      <c r="J30" s="4">
        <f t="shared" si="23"/>
        <v>0.18830549793171009</v>
      </c>
      <c r="K30" s="4">
        <f t="shared" si="23"/>
        <v>-0.51169067418717018</v>
      </c>
      <c r="L30" s="4">
        <f t="shared" si="23"/>
        <v>-0.3886110969462449</v>
      </c>
      <c r="M30" s="4" t="str">
        <f t="shared" si="23"/>
        <v/>
      </c>
      <c r="N30" s="4" t="str">
        <f t="shared" si="23"/>
        <v/>
      </c>
    </row>
    <row r="32" spans="1:14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-49.69</v>
      </c>
      <c r="E32" s="3">
        <f>IFERROR(INDEX(E51:E500,MATCH($A$32,$C$51:$C$500,0)),"")</f>
        <v>-43.93</v>
      </c>
      <c r="H32" s="3">
        <f>IFERROR(INDEX(D32:G32,COUNT(D32:G32)),"")</f>
        <v>-43.93</v>
      </c>
      <c r="I32" s="3">
        <f t="shared" ref="I32:N32" si="24">IFERROR(INDEX(I51:I500,MATCH($C$32,$C$51:$C$500,0)),"")</f>
        <v>-41.4</v>
      </c>
      <c r="J32" s="3">
        <f t="shared" si="24"/>
        <v>-30.12</v>
      </c>
      <c r="K32" s="3">
        <f t="shared" si="24"/>
        <v>67.010000000000005</v>
      </c>
      <c r="L32" s="3">
        <f t="shared" si="24"/>
        <v>111.41</v>
      </c>
      <c r="M32" s="3">
        <f t="shared" si="24"/>
        <v>110.6</v>
      </c>
      <c r="N32" s="3">
        <f t="shared" si="24"/>
        <v>3673911.1</v>
      </c>
    </row>
    <row r="33" spans="1:14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-1.01</v>
      </c>
      <c r="E33" s="3">
        <f>IFERROR(INDEX(E51:E500,MATCH($A$33,$C$51:$C$500,0)),"")</f>
        <v>-1.1399999999999999</v>
      </c>
      <c r="H33" s="3">
        <f>IFERROR(INDEX(D33:G33,COUNT(D33:G33)),"")</f>
        <v>-1.1399999999999999</v>
      </c>
      <c r="I33" s="3">
        <f t="shared" ref="I33:N33" si="25">IFERROR(INDEX(I51:I500,MATCH($C$33,$C$51:$C$500,0)),"")</f>
        <v>-1.21</v>
      </c>
      <c r="J33" s="3">
        <f t="shared" si="25"/>
        <v>-1.66</v>
      </c>
      <c r="K33" s="3">
        <f t="shared" si="25"/>
        <v>2.12</v>
      </c>
      <c r="L33" s="3">
        <f t="shared" si="25"/>
        <v>1.62</v>
      </c>
      <c r="M33" s="3">
        <f t="shared" si="25"/>
        <v>4.79</v>
      </c>
      <c r="N33" s="3">
        <f t="shared" si="25"/>
        <v>0</v>
      </c>
    </row>
    <row r="34" spans="1:14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-8.68</v>
      </c>
      <c r="E34" s="3">
        <f>IFERROR(INDEX(E51:E500,MATCH($A$34,$C$51:$C$500,0)),"")</f>
        <v>-14.75</v>
      </c>
      <c r="H34" s="3">
        <f>IFERROR(INDEX(D34:G34,COUNT(D34:G34)),"")</f>
        <v>-14.75</v>
      </c>
      <c r="I34" s="3">
        <f t="shared" ref="I34:N34" si="26">IFERROR(INDEX(I51:I500,MATCH($C$34,$C$51:$C$500,0)),"")</f>
        <v>-4.41</v>
      </c>
      <c r="J34" s="3">
        <f t="shared" si="26"/>
        <v>-2.0299999999999998</v>
      </c>
      <c r="K34" s="3">
        <f t="shared" si="26"/>
        <v>-3.16</v>
      </c>
      <c r="L34" s="3">
        <f t="shared" si="26"/>
        <v>-1200</v>
      </c>
      <c r="M34" s="3">
        <f t="shared" si="26"/>
        <v>197.76</v>
      </c>
      <c r="N34" s="3">
        <f t="shared" si="26"/>
        <v>0</v>
      </c>
    </row>
    <row r="35" spans="1:14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7.85</v>
      </c>
      <c r="E35" s="3">
        <f>IFERROR(INDEX(E51:E500,MATCH($A$35,$C$51:$C$500,0)),"")</f>
        <v>5.72</v>
      </c>
      <c r="H35" s="3">
        <f>IFERROR(INDEX(D35:G35,COUNT(D35:G35)),"")</f>
        <v>5.72</v>
      </c>
      <c r="I35" s="3">
        <f t="shared" ref="I35:N35" si="27">IFERROR(INDEX(I51:I500,MATCH($C$35,$C$51:$C$500,0)),"")</f>
        <v>0.63</v>
      </c>
      <c r="J35" s="3">
        <f t="shared" si="27"/>
        <v>0.67</v>
      </c>
      <c r="K35" s="3">
        <f t="shared" si="27"/>
        <v>2.2599999999999998</v>
      </c>
      <c r="L35" s="3">
        <f t="shared" si="27"/>
        <v>1.4</v>
      </c>
      <c r="M35" s="3">
        <f t="shared" si="27"/>
        <v>2.5099999999999998</v>
      </c>
      <c r="N35" s="3">
        <f t="shared" si="27"/>
        <v>0</v>
      </c>
    </row>
    <row r="36" spans="1:14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881</v>
      </c>
      <c r="E50" t="s">
        <v>882</v>
      </c>
      <c r="F50" t="s">
        <v>727</v>
      </c>
      <c r="G50" t="s">
        <v>728</v>
      </c>
      <c r="I50" t="s">
        <v>35</v>
      </c>
      <c r="J50" t="s">
        <v>36</v>
      </c>
      <c r="K50" t="s">
        <v>37</v>
      </c>
      <c r="L50" t="s">
        <v>38</v>
      </c>
      <c r="M50" t="s">
        <v>39</v>
      </c>
      <c r="N50" t="s">
        <v>40</v>
      </c>
    </row>
    <row r="51" spans="2:14" ht="15.5" x14ac:dyDescent="0.35">
      <c r="B51" t="s">
        <v>75</v>
      </c>
      <c r="C51" t="s">
        <v>6</v>
      </c>
      <c r="D51" s="5">
        <v>7296773984</v>
      </c>
      <c r="E51" s="5">
        <v>10024498855</v>
      </c>
      <c r="F51" s="5">
        <v>16044303264</v>
      </c>
      <c r="G51" s="5">
        <v>24638604869</v>
      </c>
      <c r="I51" s="5">
        <v>90825390976</v>
      </c>
      <c r="J51" s="5">
        <v>86034518419</v>
      </c>
      <c r="K51" s="5">
        <v>71141862149</v>
      </c>
      <c r="L51" s="5">
        <v>144400863183</v>
      </c>
      <c r="M51" s="5">
        <v>236184959298</v>
      </c>
      <c r="N51" s="5">
        <v>146174365817</v>
      </c>
    </row>
    <row r="52" spans="2:14" ht="15.5" x14ac:dyDescent="0.35">
      <c r="C52" t="s">
        <v>211</v>
      </c>
      <c r="D52" s="5">
        <v>-10508291480</v>
      </c>
      <c r="E52" s="5">
        <v>-10484574124</v>
      </c>
      <c r="F52" s="5">
        <v>-10454058017</v>
      </c>
      <c r="G52" s="5">
        <v>-23164839294</v>
      </c>
      <c r="I52" s="5">
        <v>-73560494401</v>
      </c>
      <c r="J52" s="5">
        <v>-89198473152</v>
      </c>
      <c r="K52" s="5">
        <v>-81785227387</v>
      </c>
      <c r="L52" s="5">
        <v>-114240466085</v>
      </c>
      <c r="M52" s="5">
        <v>-197520078346</v>
      </c>
      <c r="N52" s="5">
        <v>-122006464446</v>
      </c>
    </row>
    <row r="53" spans="2:14" ht="15.5" x14ac:dyDescent="0.35">
      <c r="C53" t="s">
        <v>212</v>
      </c>
      <c r="D53" s="5">
        <v>-3211517496</v>
      </c>
      <c r="E53" s="5">
        <v>-460075269</v>
      </c>
      <c r="F53" s="5">
        <v>5590245247</v>
      </c>
      <c r="G53" s="5">
        <v>1473765575</v>
      </c>
      <c r="I53" s="5">
        <v>17264896575</v>
      </c>
      <c r="J53" s="5">
        <v>-3163954733</v>
      </c>
      <c r="K53" s="5">
        <v>-10643365238</v>
      </c>
      <c r="L53" s="5">
        <v>30160397098</v>
      </c>
      <c r="M53" s="5">
        <v>38664880952</v>
      </c>
      <c r="N53" s="5">
        <v>24167901371</v>
      </c>
    </row>
    <row r="54" spans="2:14" ht="15.5" x14ac:dyDescent="0.35">
      <c r="C54" t="s">
        <v>82</v>
      </c>
      <c r="D54" s="5">
        <v>-3017966280</v>
      </c>
      <c r="E54" s="5">
        <v>-2766472412</v>
      </c>
      <c r="F54" s="5">
        <v>-3954401995</v>
      </c>
      <c r="G54" s="5">
        <v>432946989</v>
      </c>
      <c r="I54" s="5">
        <v>-19284484717</v>
      </c>
      <c r="J54" s="5">
        <v>-19390458851</v>
      </c>
      <c r="K54" s="5">
        <v>-35124029776</v>
      </c>
      <c r="L54" s="5">
        <v>-23368285836</v>
      </c>
      <c r="M54" s="5">
        <v>-25699911324</v>
      </c>
      <c r="N54" s="5">
        <v>-15373064525</v>
      </c>
    </row>
    <row r="55" spans="2:14" ht="15.5" x14ac:dyDescent="0.35">
      <c r="C55" t="s">
        <v>87</v>
      </c>
      <c r="D55" s="5">
        <v>-93602641</v>
      </c>
      <c r="E55" s="5">
        <v>-148929354</v>
      </c>
      <c r="F55" s="5">
        <v>-161329889</v>
      </c>
      <c r="G55" s="5">
        <v>-185755135</v>
      </c>
      <c r="I55" s="5">
        <v>-880900899</v>
      </c>
      <c r="J55" s="5">
        <v>-1426205125</v>
      </c>
      <c r="K55" s="5">
        <v>-2347633347</v>
      </c>
      <c r="L55" s="5">
        <v>-3013305703</v>
      </c>
      <c r="M55" s="5">
        <v>-5263281142</v>
      </c>
      <c r="N55" s="5">
        <v>-1125390348</v>
      </c>
    </row>
    <row r="56" spans="2:14" ht="15.5" x14ac:dyDescent="0.35">
      <c r="C56" t="s">
        <v>213</v>
      </c>
      <c r="D56" s="5">
        <v>-2924363639</v>
      </c>
      <c r="E56" s="5">
        <v>-2617543058</v>
      </c>
      <c r="F56" s="5">
        <v>-3793072106</v>
      </c>
      <c r="G56" s="5">
        <v>618702124</v>
      </c>
      <c r="I56" s="5">
        <v>-18403583818</v>
      </c>
      <c r="J56" s="5">
        <v>-17964253726</v>
      </c>
      <c r="K56" s="5">
        <v>-32776396429</v>
      </c>
      <c r="L56" s="5">
        <v>-20354980133</v>
      </c>
      <c r="M56" s="5">
        <v>-20436630182</v>
      </c>
      <c r="N56" s="5">
        <v>-14247674177</v>
      </c>
    </row>
    <row r="57" spans="2:14" ht="15.5" x14ac:dyDescent="0.35">
      <c r="C57" t="s">
        <v>89</v>
      </c>
      <c r="D57" s="5">
        <v>-6229483776</v>
      </c>
      <c r="E57" s="5">
        <v>-3226547681</v>
      </c>
      <c r="F57" s="5">
        <v>1635843252</v>
      </c>
      <c r="G57" s="5">
        <v>1906712564</v>
      </c>
      <c r="I57" s="5">
        <v>-2019588142</v>
      </c>
      <c r="J57" s="5">
        <v>-22554413584</v>
      </c>
      <c r="K57" s="5">
        <v>-45767395014</v>
      </c>
      <c r="L57" s="5">
        <v>6792111262</v>
      </c>
      <c r="M57" s="5">
        <v>12964969628</v>
      </c>
      <c r="N57" s="5">
        <v>8794836846</v>
      </c>
    </row>
    <row r="58" spans="2:14" ht="15.5" x14ac:dyDescent="0.35">
      <c r="C58" t="s">
        <v>90</v>
      </c>
      <c r="D58" s="5">
        <v>-411866015</v>
      </c>
      <c r="E58" s="5">
        <v>-689605250</v>
      </c>
      <c r="F58" s="5">
        <v>-636005097</v>
      </c>
      <c r="G58" s="5">
        <v>-10460460668</v>
      </c>
      <c r="I58" s="5">
        <v>-11059129337</v>
      </c>
      <c r="J58" s="5">
        <v>-8427971751</v>
      </c>
      <c r="K58" s="5">
        <v>-15831428922</v>
      </c>
      <c r="L58" s="5">
        <v>-5878324326</v>
      </c>
      <c r="M58" s="5">
        <v>-8141446684</v>
      </c>
      <c r="N58" s="5">
        <v>-7662396462</v>
      </c>
    </row>
    <row r="59" spans="2:14" ht="15.5" x14ac:dyDescent="0.35">
      <c r="C59" t="s">
        <v>27</v>
      </c>
      <c r="D59" s="5">
        <v>-332792893</v>
      </c>
      <c r="E59" s="5">
        <v>-594172504</v>
      </c>
      <c r="F59" s="5">
        <v>-636087017</v>
      </c>
      <c r="J59" s="5">
        <v>-8100209533</v>
      </c>
      <c r="K59" s="5">
        <v>-14025290937</v>
      </c>
      <c r="L59" s="5">
        <v>-5090457555</v>
      </c>
      <c r="M59" s="5">
        <v>-9577914283</v>
      </c>
      <c r="N59" s="5">
        <v>-6392294555</v>
      </c>
    </row>
    <row r="60" spans="2:14" ht="15.5" x14ac:dyDescent="0.35">
      <c r="C60" t="s">
        <v>321</v>
      </c>
      <c r="J60" s="5">
        <v>-166035665</v>
      </c>
      <c r="K60" s="5">
        <v>434462112</v>
      </c>
      <c r="L60" s="5">
        <v>428344387</v>
      </c>
    </row>
    <row r="61" spans="2:14" ht="15.5" x14ac:dyDescent="0.35">
      <c r="C61" t="s">
        <v>340</v>
      </c>
      <c r="D61" s="5">
        <v>-119843496</v>
      </c>
      <c r="E61" s="5">
        <v>36828</v>
      </c>
      <c r="F61" s="5">
        <v>-6764540</v>
      </c>
      <c r="J61" s="5">
        <v>116399015</v>
      </c>
      <c r="K61" s="5">
        <v>-28031908</v>
      </c>
      <c r="L61" s="5">
        <v>662379597</v>
      </c>
      <c r="M61" s="5">
        <v>2891589172</v>
      </c>
      <c r="N61" s="5">
        <v>402419124</v>
      </c>
    </row>
    <row r="62" spans="2:14" ht="15.5" x14ac:dyDescent="0.35">
      <c r="C62" t="s">
        <v>215</v>
      </c>
      <c r="D62" s="5">
        <v>46357836</v>
      </c>
      <c r="E62" s="5">
        <v>6138648</v>
      </c>
      <c r="F62" s="5">
        <v>11201960</v>
      </c>
      <c r="J62" s="5">
        <v>10681136</v>
      </c>
      <c r="K62" s="5">
        <v>365357622</v>
      </c>
      <c r="L62" s="5">
        <v>976890245</v>
      </c>
      <c r="M62" s="5">
        <v>353504344</v>
      </c>
      <c r="N62" s="5">
        <v>56262626</v>
      </c>
    </row>
    <row r="63" spans="2:14" ht="15.5" x14ac:dyDescent="0.35">
      <c r="C63" t="s">
        <v>368</v>
      </c>
      <c r="J63" s="5">
        <v>-837296219</v>
      </c>
    </row>
    <row r="64" spans="2:14" ht="15.5" x14ac:dyDescent="0.35">
      <c r="C64" t="s">
        <v>81</v>
      </c>
      <c r="D64" s="5">
        <v>-5587462</v>
      </c>
      <c r="E64" s="5">
        <v>-101608222</v>
      </c>
      <c r="F64" s="5">
        <v>-4355500</v>
      </c>
      <c r="J64" s="5">
        <v>548489515</v>
      </c>
      <c r="K64" s="5">
        <v>-2577925811</v>
      </c>
      <c r="L64" s="5">
        <v>-2855481000</v>
      </c>
      <c r="M64" s="5">
        <v>-1808625917</v>
      </c>
      <c r="N64" s="5">
        <v>-1728783657</v>
      </c>
    </row>
    <row r="65" spans="2:14" ht="15.5" x14ac:dyDescent="0.35">
      <c r="C65" t="s">
        <v>92</v>
      </c>
      <c r="D65" s="5">
        <v>-411866015</v>
      </c>
      <c r="E65" s="5">
        <v>-689605250</v>
      </c>
      <c r="F65" s="5">
        <v>-636005097</v>
      </c>
      <c r="G65" s="5">
        <v>-10460460668</v>
      </c>
      <c r="I65" s="5">
        <v>-11059129337</v>
      </c>
      <c r="J65" s="5">
        <v>-8427971751</v>
      </c>
      <c r="K65" s="5">
        <v>-15831428922</v>
      </c>
      <c r="L65" s="5">
        <v>-5878324326</v>
      </c>
      <c r="M65" s="5">
        <v>-8141446684</v>
      </c>
      <c r="N65" s="5">
        <v>-7662396462</v>
      </c>
    </row>
    <row r="66" spans="2:14" ht="15.5" x14ac:dyDescent="0.35">
      <c r="C66" t="s">
        <v>317</v>
      </c>
    </row>
    <row r="67" spans="2:14" ht="15.5" x14ac:dyDescent="0.35">
      <c r="C67" t="s">
        <v>29</v>
      </c>
      <c r="D67" s="5">
        <v>-6641349791</v>
      </c>
      <c r="E67" s="5">
        <v>-3916152931</v>
      </c>
      <c r="F67" s="5">
        <v>999838155</v>
      </c>
      <c r="G67" s="5">
        <v>-8553748104</v>
      </c>
      <c r="I67" s="5">
        <v>-13078717479</v>
      </c>
      <c r="J67" s="5">
        <v>-31136111147</v>
      </c>
      <c r="K67" s="5">
        <v>-61865196191</v>
      </c>
      <c r="L67" s="5">
        <v>721971451</v>
      </c>
      <c r="M67" s="5">
        <v>4823522944</v>
      </c>
      <c r="N67" s="5">
        <v>1132440384</v>
      </c>
    </row>
    <row r="68" spans="2:14" ht="15.5" x14ac:dyDescent="0.35">
      <c r="C68" t="s">
        <v>28</v>
      </c>
      <c r="J68" s="5">
        <v>2728251411</v>
      </c>
      <c r="K68" s="5">
        <v>10174967276</v>
      </c>
      <c r="L68" s="5">
        <v>-868670590</v>
      </c>
      <c r="M68" s="5">
        <v>-1907799673</v>
      </c>
      <c r="N68" s="5">
        <v>-1385042604</v>
      </c>
    </row>
    <row r="69" spans="2:14" ht="15.5" x14ac:dyDescent="0.35">
      <c r="C69" t="s">
        <v>95</v>
      </c>
      <c r="D69" s="5">
        <v>-6641349791</v>
      </c>
      <c r="E69" s="5">
        <v>-3916152931</v>
      </c>
      <c r="F69" s="5">
        <v>999838155</v>
      </c>
      <c r="G69" s="5">
        <v>-8553748104</v>
      </c>
      <c r="I69" s="5">
        <v>-13078717479</v>
      </c>
      <c r="J69" s="5">
        <v>-28407859736</v>
      </c>
      <c r="K69" s="5">
        <v>-51690228915</v>
      </c>
      <c r="L69" s="5">
        <v>-146699139</v>
      </c>
      <c r="M69" s="5">
        <v>2915723271</v>
      </c>
      <c r="N69" s="5">
        <v>-252602220</v>
      </c>
    </row>
    <row r="70" spans="2:14" ht="15.5" x14ac:dyDescent="0.35">
      <c r="C70" t="s">
        <v>96</v>
      </c>
      <c r="G70" s="5">
        <v>-1412029682</v>
      </c>
      <c r="I70" s="5">
        <v>69341392</v>
      </c>
      <c r="J70" s="5">
        <v>1481371074</v>
      </c>
      <c r="L70" s="5">
        <v>1124382622</v>
      </c>
      <c r="M70" s="5">
        <v>782470522</v>
      </c>
      <c r="N70" s="5">
        <v>661791418</v>
      </c>
    </row>
    <row r="71" spans="2:14" ht="15.5" x14ac:dyDescent="0.35">
      <c r="C71" t="s">
        <v>97</v>
      </c>
      <c r="D71" s="5">
        <v>-6641349791</v>
      </c>
      <c r="E71" s="5">
        <v>-3916152931</v>
      </c>
      <c r="F71" s="5">
        <v>999838155</v>
      </c>
      <c r="G71" s="5">
        <v>-9965777786</v>
      </c>
      <c r="I71" s="5">
        <v>-13009376087</v>
      </c>
      <c r="J71" s="5">
        <v>-26926488662</v>
      </c>
      <c r="K71" s="5">
        <v>-51690228915</v>
      </c>
      <c r="L71" s="5">
        <v>977683483</v>
      </c>
      <c r="M71" s="5">
        <v>3698193793</v>
      </c>
      <c r="N71" s="5">
        <v>409189198</v>
      </c>
    </row>
    <row r="72" spans="2:14" ht="15.5" x14ac:dyDescent="0.35">
      <c r="C72" t="s">
        <v>98</v>
      </c>
      <c r="D72" s="5">
        <v>-6641349792</v>
      </c>
      <c r="E72" s="5">
        <v>-3916152931</v>
      </c>
      <c r="F72" s="5">
        <v>999838156</v>
      </c>
      <c r="G72" s="5">
        <v>-8553748103</v>
      </c>
      <c r="I72" s="5">
        <v>-13078717478</v>
      </c>
      <c r="J72" s="5">
        <v>-28407859735</v>
      </c>
      <c r="K72" s="5">
        <v>-51690228917</v>
      </c>
      <c r="L72" s="5">
        <v>-146699139</v>
      </c>
      <c r="M72" s="5">
        <v>2915723271</v>
      </c>
      <c r="N72" s="5">
        <v>-252602220</v>
      </c>
    </row>
    <row r="73" spans="2:14" ht="15.5" x14ac:dyDescent="0.35">
      <c r="C73" t="s">
        <v>8</v>
      </c>
      <c r="D73" s="5">
        <v>-6598399556</v>
      </c>
      <c r="E73" s="5">
        <v>-3890826800</v>
      </c>
      <c r="F73" s="5">
        <v>993372108</v>
      </c>
      <c r="G73" s="5">
        <v>-9881644923</v>
      </c>
      <c r="I73" s="5">
        <v>-12925243224</v>
      </c>
      <c r="J73" s="5">
        <v>-26752352517</v>
      </c>
      <c r="K73" s="5">
        <v>-50899580627</v>
      </c>
      <c r="L73" s="5">
        <v>958087650</v>
      </c>
      <c r="M73" s="5">
        <v>3782975025</v>
      </c>
      <c r="N73" s="5">
        <v>1093041767</v>
      </c>
    </row>
    <row r="74" spans="2:14" ht="15.5" x14ac:dyDescent="0.35">
      <c r="C74" t="s">
        <v>99</v>
      </c>
      <c r="D74" s="5">
        <v>-42950236</v>
      </c>
      <c r="E74" s="5">
        <v>-25326131</v>
      </c>
      <c r="F74" s="5">
        <v>6466048</v>
      </c>
      <c r="G74" s="5">
        <v>-84132863</v>
      </c>
      <c r="I74" s="5">
        <v>-84132863</v>
      </c>
      <c r="J74" s="5">
        <v>-174136144</v>
      </c>
      <c r="K74" s="5">
        <v>-790648290</v>
      </c>
      <c r="L74" s="5">
        <v>19595833</v>
      </c>
      <c r="M74" s="5">
        <v>-84781232</v>
      </c>
      <c r="N74" s="5">
        <v>-683852569</v>
      </c>
    </row>
    <row r="75" spans="2:14" ht="15.5" x14ac:dyDescent="0.35">
      <c r="C75" t="s">
        <v>100</v>
      </c>
      <c r="D75" s="5">
        <v>-6641349792</v>
      </c>
      <c r="E75" s="5">
        <v>-3916152931</v>
      </c>
      <c r="F75" s="5">
        <v>999838156</v>
      </c>
      <c r="G75" s="5">
        <v>-8553748103</v>
      </c>
      <c r="I75" s="5">
        <v>-13078717478</v>
      </c>
      <c r="J75" s="5">
        <v>-28407859735</v>
      </c>
      <c r="K75" s="5">
        <v>-51690228917</v>
      </c>
      <c r="L75" s="5">
        <v>-146699139</v>
      </c>
      <c r="M75" s="5">
        <v>2915723271</v>
      </c>
      <c r="N75" s="5">
        <v>-252602220</v>
      </c>
    </row>
    <row r="76" spans="2:14" ht="15.5" x14ac:dyDescent="0.35">
      <c r="C76" t="s">
        <v>101</v>
      </c>
      <c r="D76" s="5">
        <v>-6641349792</v>
      </c>
      <c r="E76" s="5">
        <v>-3916152931</v>
      </c>
      <c r="F76" s="5">
        <v>999838156</v>
      </c>
      <c r="G76" s="5">
        <v>-9965777786</v>
      </c>
      <c r="I76" s="5">
        <v>-13009376087</v>
      </c>
      <c r="J76" s="5">
        <v>-26926488661</v>
      </c>
      <c r="K76" s="5">
        <v>-51690228917</v>
      </c>
      <c r="L76" s="5">
        <v>977683483</v>
      </c>
      <c r="M76" s="5">
        <v>3698193793</v>
      </c>
      <c r="N76" s="5">
        <v>409189198</v>
      </c>
    </row>
    <row r="77" spans="2:14" ht="15.5" x14ac:dyDescent="0.35">
      <c r="C77" t="s">
        <v>102</v>
      </c>
      <c r="D77" s="5">
        <v>-6641349792</v>
      </c>
      <c r="E77" s="5">
        <v>-3916152931</v>
      </c>
      <c r="F77" s="5">
        <v>999838156</v>
      </c>
      <c r="G77" s="5">
        <v>-9965777786</v>
      </c>
      <c r="I77" s="5">
        <v>-13009376087</v>
      </c>
      <c r="J77" s="5">
        <v>-26926488661</v>
      </c>
      <c r="K77" s="5">
        <v>-51690228917</v>
      </c>
      <c r="L77" s="5">
        <v>977683483</v>
      </c>
      <c r="M77" s="5">
        <v>3698193793</v>
      </c>
      <c r="N77" s="5">
        <v>409189198</v>
      </c>
    </row>
    <row r="79" spans="2:14" ht="15.5" x14ac:dyDescent="0.35">
      <c r="B79" t="s">
        <v>103</v>
      </c>
      <c r="C79" t="s">
        <v>104</v>
      </c>
    </row>
    <row r="80" spans="2:14" ht="15.5" x14ac:dyDescent="0.35">
      <c r="C80" t="s">
        <v>216</v>
      </c>
    </row>
    <row r="81" spans="3:14" ht="15.5" x14ac:dyDescent="0.35">
      <c r="C81" t="s">
        <v>20</v>
      </c>
      <c r="D81" s="5">
        <v>4743128569</v>
      </c>
      <c r="E81" s="5">
        <v>6740060825</v>
      </c>
      <c r="F81" s="5">
        <v>4659337316</v>
      </c>
      <c r="G81" s="5">
        <v>2294721545</v>
      </c>
      <c r="I81" s="5">
        <v>2294721545</v>
      </c>
      <c r="J81" s="5">
        <v>3344259420</v>
      </c>
      <c r="K81" s="5">
        <v>2723409973</v>
      </c>
      <c r="L81" s="5">
        <v>13315782754</v>
      </c>
      <c r="M81" s="5">
        <v>18220810677</v>
      </c>
      <c r="N81" s="5">
        <v>10814745367</v>
      </c>
    </row>
    <row r="82" spans="3:14" ht="15.5" x14ac:dyDescent="0.35">
      <c r="C82" t="s">
        <v>217</v>
      </c>
      <c r="D82" s="5">
        <v>39618023491</v>
      </c>
      <c r="E82" s="5">
        <v>42236759099</v>
      </c>
      <c r="F82" s="5">
        <v>44988536444</v>
      </c>
      <c r="G82" s="5">
        <v>50502799434</v>
      </c>
      <c r="I82" s="5">
        <v>50502799434</v>
      </c>
      <c r="J82" s="5">
        <v>23901089748</v>
      </c>
      <c r="K82" s="5">
        <v>68183287179</v>
      </c>
      <c r="L82" s="5">
        <v>72639992449</v>
      </c>
      <c r="M82" s="5">
        <v>109706421015</v>
      </c>
      <c r="N82" s="5">
        <v>69749370567</v>
      </c>
    </row>
    <row r="83" spans="3:14" ht="15.5" x14ac:dyDescent="0.35">
      <c r="C83" t="s">
        <v>110</v>
      </c>
      <c r="D83" s="5">
        <v>7655437385</v>
      </c>
      <c r="E83" s="5">
        <v>7655437385</v>
      </c>
      <c r="F83" s="5">
        <v>7655437385</v>
      </c>
      <c r="G83" s="5">
        <v>7915437385</v>
      </c>
      <c r="I83" s="5">
        <v>7915437385</v>
      </c>
    </row>
    <row r="84" spans="3:14" ht="15.5" x14ac:dyDescent="0.35">
      <c r="C84" t="s">
        <v>219</v>
      </c>
      <c r="D84" s="5">
        <v>9726834130</v>
      </c>
      <c r="E84" s="5">
        <v>9416241077</v>
      </c>
      <c r="F84" s="5">
        <v>9002843647</v>
      </c>
      <c r="G84" s="5">
        <v>10726195098</v>
      </c>
      <c r="I84" s="5">
        <v>10726195098</v>
      </c>
      <c r="J84" s="5">
        <v>5870373047</v>
      </c>
    </row>
    <row r="85" spans="3:14" ht="15.5" x14ac:dyDescent="0.35">
      <c r="C85" t="s">
        <v>218</v>
      </c>
    </row>
    <row r="86" spans="3:14" ht="15.5" x14ac:dyDescent="0.35">
      <c r="C86" t="s">
        <v>221</v>
      </c>
      <c r="D86" s="5">
        <v>9726834130</v>
      </c>
      <c r="E86" s="5">
        <v>9416241077</v>
      </c>
      <c r="F86" s="5">
        <v>9002843647</v>
      </c>
      <c r="G86" s="5">
        <v>10726195098</v>
      </c>
      <c r="I86" s="5">
        <v>10726195098</v>
      </c>
      <c r="J86" s="5">
        <v>5870373047</v>
      </c>
      <c r="K86" s="5">
        <v>700939216</v>
      </c>
      <c r="L86" s="5">
        <v>2899898519</v>
      </c>
      <c r="M86" s="5">
        <v>5168922035</v>
      </c>
      <c r="N86" s="5">
        <v>3232589035</v>
      </c>
    </row>
    <row r="87" spans="3:14" ht="15.5" x14ac:dyDescent="0.35">
      <c r="C87" t="s">
        <v>222</v>
      </c>
      <c r="D87" s="5">
        <v>4156597125</v>
      </c>
      <c r="E87" s="5">
        <v>4156597125</v>
      </c>
      <c r="F87" s="5">
        <v>4156597125</v>
      </c>
      <c r="G87" s="5">
        <v>4156597125</v>
      </c>
      <c r="I87" s="5">
        <v>4156597125</v>
      </c>
      <c r="J87" s="5">
        <v>9209291340</v>
      </c>
      <c r="K87" s="5">
        <v>3565147984</v>
      </c>
      <c r="L87" s="5">
        <v>1725385781</v>
      </c>
    </row>
    <row r="88" spans="3:14" ht="15.5" x14ac:dyDescent="0.35">
      <c r="C88" t="s">
        <v>81</v>
      </c>
      <c r="D88" s="5">
        <v>-3591710383</v>
      </c>
      <c r="E88" s="5">
        <v>-3591710383</v>
      </c>
      <c r="F88" s="5">
        <v>-3591710383</v>
      </c>
      <c r="G88" s="5">
        <v>-3591710383</v>
      </c>
      <c r="I88" s="5">
        <v>-3591710383</v>
      </c>
      <c r="J88" s="5">
        <v>-3591710383</v>
      </c>
      <c r="K88" s="5">
        <v>-3591710383</v>
      </c>
      <c r="L88" s="5">
        <v>-3591710383</v>
      </c>
      <c r="M88" s="5">
        <v>-3591710383</v>
      </c>
    </row>
    <row r="89" spans="3:14" ht="15.5" x14ac:dyDescent="0.35">
      <c r="C89" t="s">
        <v>223</v>
      </c>
      <c r="D89" s="5">
        <v>73043908290</v>
      </c>
      <c r="E89" s="5">
        <v>76966477781</v>
      </c>
      <c r="F89" s="5">
        <v>77095428268</v>
      </c>
      <c r="G89" s="5">
        <v>80430936050</v>
      </c>
      <c r="I89" s="5">
        <v>80430936050</v>
      </c>
      <c r="J89" s="5">
        <v>69272490999</v>
      </c>
      <c r="K89" s="5">
        <v>115979973335</v>
      </c>
      <c r="L89" s="5">
        <v>110924913091</v>
      </c>
      <c r="M89" s="5">
        <v>137349295295</v>
      </c>
      <c r="N89" s="5">
        <v>91368722863</v>
      </c>
    </row>
    <row r="90" spans="3:14" ht="15.5" x14ac:dyDescent="0.35">
      <c r="C90" t="s">
        <v>224</v>
      </c>
    </row>
    <row r="91" spans="3:14" ht="15.5" x14ac:dyDescent="0.35">
      <c r="C91" t="s">
        <v>369</v>
      </c>
      <c r="N91" s="5">
        <v>6150000000</v>
      </c>
    </row>
    <row r="92" spans="3:14" ht="15.5" x14ac:dyDescent="0.35">
      <c r="C92" t="s">
        <v>111</v>
      </c>
      <c r="D92" s="5">
        <v>25141456153</v>
      </c>
      <c r="E92" s="5">
        <v>25899228890</v>
      </c>
      <c r="F92" s="5">
        <v>25779508571</v>
      </c>
      <c r="G92" s="5">
        <v>26560619867</v>
      </c>
      <c r="I92" s="5">
        <v>26560619867</v>
      </c>
      <c r="J92" s="5">
        <v>40100501184</v>
      </c>
      <c r="K92" s="5">
        <v>51799123317</v>
      </c>
      <c r="L92" s="5">
        <v>57403932669</v>
      </c>
      <c r="M92" s="5">
        <v>30010928746</v>
      </c>
      <c r="N92" s="5">
        <v>34652842314</v>
      </c>
    </row>
    <row r="93" spans="3:14" ht="15.5" x14ac:dyDescent="0.35">
      <c r="C93" t="s">
        <v>113</v>
      </c>
      <c r="J93" s="5">
        <v>563750000</v>
      </c>
      <c r="K93" s="5">
        <v>1201333333</v>
      </c>
      <c r="L93" s="5">
        <v>947932951</v>
      </c>
      <c r="M93" s="5">
        <v>1895865902</v>
      </c>
    </row>
    <row r="94" spans="3:14" ht="15.5" x14ac:dyDescent="0.35">
      <c r="C94" t="s">
        <v>225</v>
      </c>
      <c r="J94" s="5">
        <v>6179701150</v>
      </c>
      <c r="K94" s="5">
        <v>6179701150</v>
      </c>
      <c r="L94" s="5">
        <v>6179701150</v>
      </c>
    </row>
    <row r="95" spans="3:14" ht="15.5" x14ac:dyDescent="0.35">
      <c r="C95" t="s">
        <v>114</v>
      </c>
      <c r="D95" s="5">
        <v>12974571084</v>
      </c>
      <c r="E95" s="5">
        <v>12974571084</v>
      </c>
      <c r="F95" s="5">
        <v>12974571084</v>
      </c>
      <c r="G95" s="5">
        <v>12974571084</v>
      </c>
      <c r="I95" s="5">
        <v>12974571084</v>
      </c>
      <c r="J95" s="5">
        <v>12974571084</v>
      </c>
      <c r="K95" s="5">
        <v>10008896067</v>
      </c>
      <c r="M95" s="5">
        <v>208114296</v>
      </c>
      <c r="N95" s="5">
        <v>865557477</v>
      </c>
    </row>
    <row r="96" spans="3:14" ht="15.5" x14ac:dyDescent="0.35">
      <c r="C96" t="s">
        <v>228</v>
      </c>
      <c r="D96" s="5">
        <v>77845295727</v>
      </c>
      <c r="E96" s="5">
        <v>78603068464</v>
      </c>
      <c r="F96" s="5">
        <v>78483348145</v>
      </c>
      <c r="G96" s="5">
        <v>79524459441</v>
      </c>
      <c r="I96" s="5">
        <v>79524459441</v>
      </c>
      <c r="J96" s="5">
        <v>101058710371</v>
      </c>
      <c r="K96" s="5">
        <v>167290083080</v>
      </c>
      <c r="L96" s="5">
        <v>164562871460</v>
      </c>
      <c r="M96" s="5">
        <v>112817645451</v>
      </c>
      <c r="N96" s="5">
        <v>58379494413</v>
      </c>
    </row>
    <row r="97" spans="3:14" ht="15.5" x14ac:dyDescent="0.35">
      <c r="C97" t="s">
        <v>115</v>
      </c>
      <c r="D97" s="5">
        <v>150889204017</v>
      </c>
      <c r="E97" s="5">
        <v>155569546245</v>
      </c>
      <c r="F97" s="5">
        <v>155578776413</v>
      </c>
      <c r="G97" s="5">
        <v>159955395491</v>
      </c>
      <c r="I97" s="5">
        <v>159955395491</v>
      </c>
      <c r="J97" s="5">
        <v>170331201370</v>
      </c>
      <c r="K97" s="5">
        <v>283270056415</v>
      </c>
      <c r="L97" s="5">
        <v>275487784551</v>
      </c>
      <c r="M97" s="5">
        <v>250166940746</v>
      </c>
      <c r="N97" s="5">
        <v>149748217276</v>
      </c>
    </row>
    <row r="98" spans="3:14" ht="15.5" x14ac:dyDescent="0.35">
      <c r="C98" t="s">
        <v>116</v>
      </c>
    </row>
    <row r="99" spans="3:14" ht="15.5" x14ac:dyDescent="0.35">
      <c r="C99" t="s">
        <v>117</v>
      </c>
    </row>
    <row r="100" spans="3:14" ht="15.5" x14ac:dyDescent="0.35">
      <c r="C100" t="s">
        <v>229</v>
      </c>
      <c r="D100" s="5">
        <v>121933453382</v>
      </c>
      <c r="E100" s="5">
        <v>119942041816</v>
      </c>
      <c r="F100" s="5">
        <v>116035119055</v>
      </c>
      <c r="G100" s="5">
        <v>121411576288</v>
      </c>
      <c r="I100" s="5">
        <v>121411576288</v>
      </c>
      <c r="J100" s="5">
        <v>129569093377</v>
      </c>
      <c r="K100" s="5">
        <v>148164449640</v>
      </c>
      <c r="L100" s="5">
        <v>110399868528</v>
      </c>
      <c r="M100" s="5">
        <v>110328421284</v>
      </c>
      <c r="N100" s="5">
        <v>111138373229</v>
      </c>
    </row>
    <row r="101" spans="3:14" ht="15.5" x14ac:dyDescent="0.35">
      <c r="C101" t="s">
        <v>236</v>
      </c>
      <c r="D101" s="5">
        <v>40082020423</v>
      </c>
      <c r="E101" s="5">
        <v>39764697595</v>
      </c>
      <c r="F101" s="5">
        <v>39817869061</v>
      </c>
      <c r="G101" s="5">
        <v>39273315267</v>
      </c>
      <c r="I101" s="5">
        <v>39273315267</v>
      </c>
      <c r="J101" s="5">
        <v>37532632435</v>
      </c>
      <c r="K101" s="5">
        <v>88107333181</v>
      </c>
      <c r="L101" s="5">
        <v>84028229597</v>
      </c>
      <c r="M101" s="5">
        <v>95493892626</v>
      </c>
      <c r="N101" s="5">
        <v>97395489194</v>
      </c>
    </row>
    <row r="102" spans="3:14" ht="15.5" x14ac:dyDescent="0.35">
      <c r="C102" t="s">
        <v>230</v>
      </c>
      <c r="D102" s="5">
        <v>44696529844</v>
      </c>
      <c r="E102" s="5">
        <v>43864911899</v>
      </c>
      <c r="F102" s="5">
        <v>37902219105</v>
      </c>
      <c r="G102" s="5">
        <v>42374540157</v>
      </c>
      <c r="I102" s="5">
        <v>42374540157</v>
      </c>
      <c r="J102" s="5">
        <v>42889603082</v>
      </c>
      <c r="K102" s="5">
        <v>24464653779</v>
      </c>
      <c r="L102" s="5">
        <v>9454542753</v>
      </c>
      <c r="M102" s="5">
        <v>8071509662</v>
      </c>
      <c r="N102" s="5">
        <v>3483683548</v>
      </c>
    </row>
    <row r="103" spans="3:14" ht="15.5" x14ac:dyDescent="0.35">
      <c r="C103" t="s">
        <v>121</v>
      </c>
      <c r="D103" s="5">
        <v>2208388003</v>
      </c>
      <c r="E103" s="5">
        <v>2208388191</v>
      </c>
      <c r="F103" s="5">
        <v>2833766767</v>
      </c>
      <c r="G103" s="5">
        <v>1302413166</v>
      </c>
      <c r="I103" s="5">
        <v>1302413166</v>
      </c>
      <c r="J103" s="5">
        <v>24907030131</v>
      </c>
      <c r="K103" s="5">
        <v>22540018223</v>
      </c>
      <c r="L103" s="5">
        <v>25436752</v>
      </c>
      <c r="M103" s="5">
        <v>618705007</v>
      </c>
      <c r="N103" s="5">
        <v>227584961</v>
      </c>
    </row>
    <row r="104" spans="3:14" ht="15.5" x14ac:dyDescent="0.35">
      <c r="C104" t="s">
        <v>233</v>
      </c>
      <c r="D104" s="5">
        <v>3996055341</v>
      </c>
      <c r="E104" s="5">
        <v>3413904480</v>
      </c>
      <c r="F104" s="5">
        <v>4817426261</v>
      </c>
      <c r="G104" s="5">
        <v>7868015647</v>
      </c>
      <c r="I104" s="5">
        <v>7868015647</v>
      </c>
      <c r="J104" s="5">
        <v>4793130248</v>
      </c>
      <c r="K104" s="5">
        <v>1337999421</v>
      </c>
      <c r="L104" s="5">
        <v>417420628</v>
      </c>
      <c r="M104" s="5">
        <v>229272414</v>
      </c>
      <c r="N104" s="5">
        <v>1053425751</v>
      </c>
    </row>
    <row r="105" spans="3:14" ht="15.5" x14ac:dyDescent="0.35">
      <c r="C105" t="s">
        <v>120</v>
      </c>
      <c r="D105" s="5">
        <v>4317252831</v>
      </c>
      <c r="E105" s="5">
        <v>4056932711</v>
      </c>
      <c r="F105" s="5">
        <v>4008694921</v>
      </c>
      <c r="G105" s="5">
        <v>3956445315</v>
      </c>
      <c r="I105" s="5">
        <v>3956445315</v>
      </c>
      <c r="J105" s="5">
        <v>4872836342</v>
      </c>
      <c r="K105" s="5">
        <v>1071563111</v>
      </c>
      <c r="L105" s="5">
        <v>884189436</v>
      </c>
      <c r="M105" s="5">
        <v>562288590</v>
      </c>
      <c r="N105" s="5">
        <v>666878680</v>
      </c>
    </row>
    <row r="106" spans="3:14" ht="15.5" x14ac:dyDescent="0.35">
      <c r="C106" t="s">
        <v>285</v>
      </c>
    </row>
    <row r="107" spans="3:14" ht="15.5" x14ac:dyDescent="0.35">
      <c r="C107" t="s">
        <v>286</v>
      </c>
      <c r="D107" s="5">
        <v>61135520014</v>
      </c>
      <c r="E107" s="5">
        <v>61135520014</v>
      </c>
      <c r="F107" s="5">
        <v>61135520014</v>
      </c>
      <c r="G107" s="5">
        <v>61135520014</v>
      </c>
      <c r="I107" s="5">
        <v>61135520014</v>
      </c>
      <c r="J107" s="5">
        <v>57773551999</v>
      </c>
      <c r="K107" s="5">
        <v>25924083665</v>
      </c>
      <c r="L107" s="5">
        <v>20416476112</v>
      </c>
      <c r="M107" s="5">
        <v>9027961659</v>
      </c>
      <c r="N107" s="5">
        <v>9968036048</v>
      </c>
    </row>
    <row r="108" spans="3:14" ht="15.5" x14ac:dyDescent="0.35">
      <c r="C108" t="s">
        <v>371</v>
      </c>
      <c r="D108" s="5">
        <v>16681341071</v>
      </c>
      <c r="E108" s="5">
        <v>16711745071</v>
      </c>
      <c r="F108" s="5">
        <v>16711745071</v>
      </c>
      <c r="G108" s="5">
        <v>16711745071</v>
      </c>
      <c r="I108" s="5">
        <v>16711745071</v>
      </c>
      <c r="J108" s="5">
        <v>10669913409</v>
      </c>
      <c r="K108" s="5">
        <v>13728515702</v>
      </c>
      <c r="L108" s="5">
        <v>3954260553</v>
      </c>
      <c r="M108" s="5">
        <v>2736551329</v>
      </c>
      <c r="N108" s="5">
        <v>7149229938</v>
      </c>
    </row>
    <row r="109" spans="3:14" ht="15.5" x14ac:dyDescent="0.35">
      <c r="C109" t="s">
        <v>287</v>
      </c>
      <c r="K109" s="5">
        <v>690991070</v>
      </c>
      <c r="L109" s="5">
        <v>1403137087</v>
      </c>
    </row>
    <row r="110" spans="3:14" ht="15.5" x14ac:dyDescent="0.35">
      <c r="C110" t="s">
        <v>288</v>
      </c>
      <c r="D110" s="5">
        <v>26633206940</v>
      </c>
      <c r="E110" s="5">
        <v>26633206940</v>
      </c>
      <c r="F110" s="5">
        <v>26655142940</v>
      </c>
      <c r="G110" s="5">
        <v>26636846736</v>
      </c>
      <c r="I110" s="5">
        <v>26636846736</v>
      </c>
      <c r="J110" s="5">
        <v>11518957168</v>
      </c>
      <c r="K110" s="5">
        <v>10642881925</v>
      </c>
      <c r="L110" s="5">
        <v>15590049362</v>
      </c>
      <c r="M110" s="5">
        <v>5352752985</v>
      </c>
      <c r="N110" s="5">
        <v>8311311095</v>
      </c>
    </row>
    <row r="111" spans="3:14" ht="15.5" x14ac:dyDescent="0.35">
      <c r="C111" t="s">
        <v>237</v>
      </c>
      <c r="D111" s="5">
        <v>86032385978</v>
      </c>
      <c r="E111" s="5">
        <v>86062789978</v>
      </c>
      <c r="F111" s="5">
        <v>86062789978</v>
      </c>
      <c r="G111" s="5">
        <v>86062789978</v>
      </c>
      <c r="I111" s="5">
        <v>86062789978</v>
      </c>
      <c r="J111" s="5">
        <v>75727964271</v>
      </c>
      <c r="K111" s="5">
        <v>59616995385</v>
      </c>
      <c r="L111" s="5">
        <v>39411472799</v>
      </c>
      <c r="M111" s="5">
        <v>15938503671</v>
      </c>
      <c r="N111" s="5">
        <v>21346822049</v>
      </c>
    </row>
    <row r="112" spans="3:14" ht="15.5" x14ac:dyDescent="0.35">
      <c r="C112" t="s">
        <v>238</v>
      </c>
      <c r="D112" s="5">
        <v>86032385978</v>
      </c>
      <c r="E112" s="5">
        <v>86062789978</v>
      </c>
      <c r="F112" s="5">
        <v>86062789978</v>
      </c>
      <c r="G112" s="5">
        <v>86062789978</v>
      </c>
      <c r="I112" s="5">
        <v>86062789978</v>
      </c>
      <c r="J112" s="5">
        <v>75727964271</v>
      </c>
      <c r="K112" s="5">
        <v>59616995385</v>
      </c>
      <c r="L112" s="5">
        <v>39411472799</v>
      </c>
      <c r="M112" s="5">
        <v>15938503671</v>
      </c>
      <c r="N112" s="5">
        <v>21346822049</v>
      </c>
    </row>
    <row r="113" spans="3:14" ht="15.5" x14ac:dyDescent="0.35">
      <c r="C113" t="s">
        <v>239</v>
      </c>
    </row>
    <row r="114" spans="3:14" ht="15.5" x14ac:dyDescent="0.35">
      <c r="C114" t="s">
        <v>290</v>
      </c>
      <c r="D114" s="5">
        <v>77816861085</v>
      </c>
      <c r="E114" s="5">
        <v>77847265085</v>
      </c>
      <c r="F114" s="5">
        <v>77847265085</v>
      </c>
      <c r="G114" s="5">
        <v>77847265085</v>
      </c>
      <c r="I114" s="5">
        <v>77847265085</v>
      </c>
      <c r="J114" s="5">
        <v>68443465408</v>
      </c>
      <c r="K114" s="5">
        <v>40343590437</v>
      </c>
      <c r="L114" s="5">
        <v>25773873752</v>
      </c>
      <c r="M114" s="5">
        <v>11764512988</v>
      </c>
      <c r="N114" s="5">
        <v>17117265986</v>
      </c>
    </row>
    <row r="115" spans="3:14" ht="15.5" x14ac:dyDescent="0.35">
      <c r="C115" t="s">
        <v>842</v>
      </c>
      <c r="D115" s="5">
        <v>5409158397</v>
      </c>
      <c r="E115" s="5">
        <v>5409158397</v>
      </c>
      <c r="F115" s="5">
        <v>5409158397</v>
      </c>
      <c r="G115" s="5">
        <v>5409158397</v>
      </c>
      <c r="I115" s="5">
        <v>5409158397</v>
      </c>
      <c r="J115" s="5">
        <v>4936293862</v>
      </c>
      <c r="K115" s="5">
        <v>4076293862</v>
      </c>
    </row>
    <row r="116" spans="3:14" ht="15.5" x14ac:dyDescent="0.35">
      <c r="C116" t="s">
        <v>289</v>
      </c>
      <c r="K116" s="5">
        <v>5000000000</v>
      </c>
    </row>
    <row r="117" spans="3:14" ht="15.5" x14ac:dyDescent="0.35">
      <c r="C117" t="s">
        <v>240</v>
      </c>
      <c r="L117" s="5">
        <v>182207148</v>
      </c>
    </row>
    <row r="118" spans="3:14" ht="15.5" x14ac:dyDescent="0.35">
      <c r="C118" t="s">
        <v>128</v>
      </c>
      <c r="D118" s="5">
        <v>207965839360</v>
      </c>
      <c r="E118" s="5">
        <v>206004831794</v>
      </c>
      <c r="F118" s="5">
        <v>202097909033</v>
      </c>
      <c r="G118" s="5">
        <v>207474366266</v>
      </c>
      <c r="I118" s="5">
        <v>207474366266</v>
      </c>
      <c r="J118" s="5">
        <v>205297057648</v>
      </c>
      <c r="K118" s="5">
        <v>207781445025</v>
      </c>
      <c r="L118" s="5">
        <v>149811341327</v>
      </c>
      <c r="M118" s="5">
        <v>126266924955</v>
      </c>
      <c r="N118" s="5">
        <v>132485195278</v>
      </c>
    </row>
    <row r="119" spans="3:14" ht="15.5" x14ac:dyDescent="0.35">
      <c r="C119" t="s">
        <v>129</v>
      </c>
    </row>
    <row r="120" spans="3:14" ht="15.5" x14ac:dyDescent="0.35">
      <c r="C120" t="s">
        <v>130</v>
      </c>
      <c r="D120" s="5">
        <v>114617095900</v>
      </c>
      <c r="E120" s="5">
        <v>114617095900</v>
      </c>
      <c r="F120" s="5">
        <v>114617095900</v>
      </c>
      <c r="G120" s="5">
        <v>114617095900</v>
      </c>
      <c r="I120" s="5">
        <v>114617095900</v>
      </c>
      <c r="J120" s="5">
        <v>114617095900</v>
      </c>
      <c r="K120" s="5">
        <v>113274817900</v>
      </c>
      <c r="L120" s="5">
        <v>112474800800</v>
      </c>
      <c r="M120" s="5">
        <v>112000000000</v>
      </c>
      <c r="N120" s="5">
        <v>5000000000</v>
      </c>
    </row>
    <row r="121" spans="3:14" ht="15.5" x14ac:dyDescent="0.35">
      <c r="C121" t="s">
        <v>131</v>
      </c>
      <c r="D121" s="5">
        <v>11026222358</v>
      </c>
      <c r="E121" s="5">
        <v>11026222358</v>
      </c>
      <c r="F121" s="5">
        <v>11026222358</v>
      </c>
      <c r="G121" s="5">
        <v>11026222358</v>
      </c>
      <c r="I121" s="5">
        <v>11026222358</v>
      </c>
      <c r="J121" s="5">
        <v>11026222358</v>
      </c>
      <c r="K121" s="5">
        <v>9010814877</v>
      </c>
      <c r="L121" s="5">
        <v>8314800000</v>
      </c>
      <c r="M121" s="5">
        <v>8314800000</v>
      </c>
    </row>
    <row r="122" spans="3:14" ht="15.5" x14ac:dyDescent="0.35">
      <c r="C122" t="s">
        <v>132</v>
      </c>
      <c r="D122" s="5">
        <v>-179000451317</v>
      </c>
      <c r="E122" s="5">
        <v>-172402051761</v>
      </c>
      <c r="F122" s="5">
        <v>-168511224960</v>
      </c>
      <c r="G122" s="5">
        <v>-169504597069</v>
      </c>
      <c r="I122" s="5">
        <v>-169504597069</v>
      </c>
      <c r="J122" s="5">
        <v>-156579353845</v>
      </c>
      <c r="K122" s="5">
        <v>-42788962460</v>
      </c>
      <c r="L122" s="5">
        <v>8110618167</v>
      </c>
      <c r="M122" s="5">
        <v>7152530517</v>
      </c>
      <c r="N122" s="5">
        <v>13369555492</v>
      </c>
    </row>
    <row r="123" spans="3:14" ht="15.5" x14ac:dyDescent="0.35">
      <c r="C123" t="s">
        <v>133</v>
      </c>
      <c r="D123" s="5">
        <v>695644394</v>
      </c>
      <c r="E123" s="5">
        <v>695644394</v>
      </c>
      <c r="F123" s="5">
        <v>695644394</v>
      </c>
      <c r="G123" s="5">
        <v>695644394</v>
      </c>
      <c r="I123" s="5">
        <v>695644394</v>
      </c>
      <c r="J123" s="5">
        <v>695644394</v>
      </c>
      <c r="K123" s="5">
        <v>695644394</v>
      </c>
      <c r="L123" s="5">
        <v>695644394</v>
      </c>
      <c r="M123" s="5">
        <v>695644394</v>
      </c>
    </row>
    <row r="124" spans="3:14" ht="15.5" x14ac:dyDescent="0.35">
      <c r="C124" t="s">
        <v>134</v>
      </c>
      <c r="D124" s="5">
        <v>-179696095711</v>
      </c>
      <c r="E124" s="5">
        <v>-173097696155</v>
      </c>
      <c r="F124" s="5">
        <v>-169206869354</v>
      </c>
      <c r="G124" s="5">
        <v>-170200241463</v>
      </c>
      <c r="I124" s="5">
        <v>-170200241463</v>
      </c>
      <c r="J124" s="5">
        <v>-157274998239</v>
      </c>
      <c r="K124" s="5">
        <v>-43484606854</v>
      </c>
      <c r="L124" s="5">
        <v>7414973773</v>
      </c>
      <c r="M124" s="5">
        <v>6456886123</v>
      </c>
      <c r="N124" s="5">
        <v>13369555492</v>
      </c>
    </row>
    <row r="125" spans="3:14" ht="15.5" x14ac:dyDescent="0.35">
      <c r="C125" t="s">
        <v>135</v>
      </c>
      <c r="D125" s="5">
        <v>-179000451317</v>
      </c>
      <c r="E125" s="5">
        <v>-172402051761</v>
      </c>
      <c r="F125" s="5">
        <v>-168511224960</v>
      </c>
      <c r="G125" s="5">
        <v>-169504597069</v>
      </c>
      <c r="I125" s="5">
        <v>-169504597069</v>
      </c>
      <c r="J125" s="5">
        <v>-156579353845</v>
      </c>
      <c r="K125" s="5">
        <v>-42788962460</v>
      </c>
      <c r="L125" s="5">
        <v>8110618167</v>
      </c>
      <c r="M125" s="5">
        <v>7152530517</v>
      </c>
      <c r="N125" s="5">
        <v>13369555492</v>
      </c>
    </row>
    <row r="126" spans="3:14" ht="15.5" x14ac:dyDescent="0.35">
      <c r="C126" t="s">
        <v>136</v>
      </c>
      <c r="D126" s="5">
        <v>-127791900</v>
      </c>
      <c r="E126" s="5">
        <v>-84841664</v>
      </c>
      <c r="F126" s="5">
        <v>-59515533</v>
      </c>
      <c r="G126" s="5">
        <v>-65981581</v>
      </c>
      <c r="I126" s="5">
        <v>-65981581</v>
      </c>
      <c r="J126" s="5">
        <v>-438110309</v>
      </c>
      <c r="K126" s="5">
        <v>-416348544</v>
      </c>
      <c r="L126" s="5">
        <v>367934640</v>
      </c>
      <c r="M126" s="5">
        <v>24395657</v>
      </c>
      <c r="N126" s="5">
        <v>-1106533494</v>
      </c>
    </row>
    <row r="127" spans="3:14" ht="15.5" x14ac:dyDescent="0.35">
      <c r="C127" t="s">
        <v>10</v>
      </c>
      <c r="D127" s="5">
        <v>-57076635342</v>
      </c>
      <c r="E127" s="5">
        <v>-50435285550</v>
      </c>
      <c r="F127" s="5">
        <v>-46519132618</v>
      </c>
      <c r="G127" s="5">
        <v>-47518970775</v>
      </c>
      <c r="I127" s="5">
        <v>-47518970775</v>
      </c>
      <c r="J127" s="5">
        <v>-34965856279</v>
      </c>
      <c r="K127" s="5">
        <v>75488611390</v>
      </c>
      <c r="L127" s="5">
        <v>125676443224</v>
      </c>
      <c r="M127" s="5">
        <v>123900015791</v>
      </c>
      <c r="N127" s="5">
        <v>17263021998</v>
      </c>
    </row>
    <row r="128" spans="3:14" ht="15.5" x14ac:dyDescent="0.35">
      <c r="C128" t="s">
        <v>137</v>
      </c>
      <c r="D128" s="5">
        <v>150889204018</v>
      </c>
      <c r="E128" s="5">
        <v>155569546244</v>
      </c>
      <c r="F128" s="5">
        <v>155578776415</v>
      </c>
      <c r="G128" s="5">
        <v>159955395491</v>
      </c>
      <c r="I128" s="5">
        <v>159955395491</v>
      </c>
      <c r="J128" s="5">
        <v>170331201369</v>
      </c>
      <c r="K128" s="5">
        <v>283270056415</v>
      </c>
      <c r="L128" s="5">
        <v>275487784551</v>
      </c>
      <c r="M128" s="5">
        <v>250166940746</v>
      </c>
      <c r="N128" s="5">
        <v>149748217276</v>
      </c>
    </row>
    <row r="129" spans="2:14" ht="15.5" x14ac:dyDescent="0.35">
      <c r="C129" t="s">
        <v>138</v>
      </c>
      <c r="D129" s="5">
        <v>1146170959</v>
      </c>
      <c r="E129" s="5">
        <v>1146170959</v>
      </c>
      <c r="F129" s="5">
        <v>1146170959</v>
      </c>
      <c r="G129" s="5">
        <v>1146170959</v>
      </c>
      <c r="I129" s="5">
        <v>1146170959</v>
      </c>
      <c r="J129" s="5">
        <v>1146170959</v>
      </c>
      <c r="K129" s="5">
        <v>1132748179</v>
      </c>
      <c r="L129" s="5">
        <v>1124748008</v>
      </c>
      <c r="M129" s="5">
        <v>1120000000</v>
      </c>
      <c r="N129" s="5">
        <v>5000</v>
      </c>
    </row>
    <row r="131" spans="2:14" ht="15.5" x14ac:dyDescent="0.35">
      <c r="B131" t="s">
        <v>139</v>
      </c>
      <c r="C131" t="s">
        <v>140</v>
      </c>
      <c r="D131" s="5">
        <v>-2314254896</v>
      </c>
      <c r="E131" s="5">
        <v>2779301549</v>
      </c>
      <c r="F131" s="5">
        <v>272320173</v>
      </c>
      <c r="G131" s="5">
        <v>-20305781409</v>
      </c>
      <c r="I131" s="5">
        <v>-27541264257</v>
      </c>
      <c r="J131" s="5">
        <v>-9139688431</v>
      </c>
      <c r="K131" s="5">
        <v>-31016760178</v>
      </c>
      <c r="L131" s="5">
        <v>42720961748</v>
      </c>
      <c r="M131" s="5">
        <v>-94882320599</v>
      </c>
      <c r="N131" s="5">
        <v>-11555549571</v>
      </c>
    </row>
    <row r="132" spans="2:14" ht="15.5" x14ac:dyDescent="0.35">
      <c r="C132" t="s">
        <v>292</v>
      </c>
      <c r="D132" s="5">
        <v>9915509592</v>
      </c>
      <c r="E132" s="5">
        <v>12776276200</v>
      </c>
      <c r="F132" s="5">
        <v>21558566254</v>
      </c>
      <c r="G132" s="5">
        <v>9599834115</v>
      </c>
      <c r="I132" s="5">
        <v>64223681291</v>
      </c>
      <c r="J132" s="5">
        <v>80290852050</v>
      </c>
      <c r="K132" s="5">
        <v>72466799740</v>
      </c>
      <c r="L132" s="5">
        <v>191773330873</v>
      </c>
      <c r="M132" s="5">
        <v>196227908850</v>
      </c>
      <c r="N132" s="5">
        <v>131836347707</v>
      </c>
    </row>
    <row r="133" spans="2:14" ht="15.5" x14ac:dyDescent="0.35">
      <c r="C133" t="s">
        <v>486</v>
      </c>
      <c r="D133" s="5">
        <v>5177082</v>
      </c>
      <c r="E133" s="5">
        <v>9103725</v>
      </c>
      <c r="F133" s="5">
        <v>4376702</v>
      </c>
      <c r="G133" s="5">
        <v>-8544519</v>
      </c>
      <c r="J133" s="5">
        <v>10681132</v>
      </c>
      <c r="K133" s="5">
        <v>365357622</v>
      </c>
      <c r="L133" s="5">
        <v>976890245</v>
      </c>
      <c r="M133" s="5">
        <v>353504344</v>
      </c>
      <c r="N133" s="5">
        <v>56262626</v>
      </c>
    </row>
    <row r="134" spans="2:14" ht="15.5" x14ac:dyDescent="0.35">
      <c r="C134" t="s">
        <v>293</v>
      </c>
      <c r="D134" s="5">
        <v>-9676673536</v>
      </c>
      <c r="E134" s="5">
        <v>-4521881331</v>
      </c>
      <c r="F134" s="5">
        <v>-14919179068</v>
      </c>
      <c r="G134" s="5">
        <v>-52775402732</v>
      </c>
      <c r="I134" s="5">
        <v>-91764945548</v>
      </c>
      <c r="J134" s="5">
        <v>-68888740700</v>
      </c>
      <c r="K134" s="5">
        <v>-65007509215</v>
      </c>
      <c r="L134" s="5">
        <v>-122088577003</v>
      </c>
      <c r="M134" s="5">
        <v>-257046757503</v>
      </c>
      <c r="N134" s="5">
        <v>-118836684289</v>
      </c>
    </row>
    <row r="135" spans="2:14" ht="15.5" x14ac:dyDescent="0.35">
      <c r="C135" t="s">
        <v>393</v>
      </c>
      <c r="D135" s="5">
        <v>-1708629045</v>
      </c>
      <c r="E135" s="5">
        <v>-2054295877</v>
      </c>
      <c r="F135" s="5">
        <v>-1794677239</v>
      </c>
      <c r="G135" s="5">
        <v>6448653027</v>
      </c>
      <c r="J135" s="5">
        <v>-12324641972</v>
      </c>
      <c r="K135" s="5">
        <v>-13881239999</v>
      </c>
      <c r="L135" s="5">
        <v>-7924348652</v>
      </c>
      <c r="M135" s="5">
        <v>-12008296356</v>
      </c>
      <c r="N135" s="5">
        <v>-5081720616</v>
      </c>
    </row>
    <row r="136" spans="2:14" ht="15.5" x14ac:dyDescent="0.35">
      <c r="C136" t="s">
        <v>326</v>
      </c>
      <c r="D136" s="5">
        <v>-323831370</v>
      </c>
      <c r="E136" s="5">
        <v>-526378443</v>
      </c>
      <c r="F136" s="5">
        <v>-387407051</v>
      </c>
      <c r="G136" s="5">
        <v>5947262616</v>
      </c>
      <c r="J136" s="5">
        <v>-5706589241</v>
      </c>
      <c r="K136" s="5">
        <v>-16028541206</v>
      </c>
      <c r="L136" s="5">
        <v>-7036894698</v>
      </c>
      <c r="M136" s="5">
        <v>-11492167076</v>
      </c>
      <c r="N136" s="5">
        <v>-8967870340</v>
      </c>
    </row>
    <row r="137" spans="2:14" ht="15.5" x14ac:dyDescent="0.35">
      <c r="C137" t="s">
        <v>883</v>
      </c>
      <c r="D137" s="5">
        <v>-3605472042</v>
      </c>
      <c r="E137" s="5">
        <v>-1543591334</v>
      </c>
      <c r="F137" s="5">
        <v>-740562689</v>
      </c>
      <c r="G137" s="5">
        <v>130405941</v>
      </c>
      <c r="J137" s="5">
        <v>1269991219</v>
      </c>
      <c r="K137" s="5">
        <v>186479013</v>
      </c>
      <c r="L137" s="5">
        <v>-1688890094</v>
      </c>
      <c r="M137" s="5">
        <v>-3015824322</v>
      </c>
      <c r="N137" s="5">
        <v>-2532814799</v>
      </c>
    </row>
    <row r="138" spans="2:14" ht="15.5" x14ac:dyDescent="0.35">
      <c r="C138" t="s">
        <v>884</v>
      </c>
      <c r="D138" s="5">
        <v>3079664423</v>
      </c>
      <c r="E138" s="5">
        <v>-1359931391</v>
      </c>
      <c r="F138" s="5">
        <v>-3448796736</v>
      </c>
      <c r="G138" s="5">
        <v>10352010143</v>
      </c>
      <c r="J138" s="5">
        <v>-3791240919</v>
      </c>
      <c r="K138" s="5">
        <v>-9118106133</v>
      </c>
      <c r="L138" s="5">
        <v>-11290548923</v>
      </c>
      <c r="M138" s="5">
        <v>-7900688536</v>
      </c>
      <c r="N138" s="5">
        <v>-8029069860</v>
      </c>
    </row>
    <row r="139" spans="2:14" ht="15.5" x14ac:dyDescent="0.35">
      <c r="C139" t="s">
        <v>149</v>
      </c>
      <c r="D139" s="5">
        <v>317322640</v>
      </c>
      <c r="E139" s="5">
        <v>-700486042</v>
      </c>
      <c r="F139" s="5">
        <v>2094203599</v>
      </c>
      <c r="G139" s="5">
        <v>-1900926234</v>
      </c>
      <c r="I139" s="5">
        <v>3656222629</v>
      </c>
      <c r="J139" s="5">
        <v>10738278640</v>
      </c>
      <c r="K139" s="5">
        <v>21924813657</v>
      </c>
      <c r="L139" s="5">
        <v>4600260912</v>
      </c>
      <c r="M139" s="5">
        <v>101263892324</v>
      </c>
      <c r="N139" s="5">
        <v>31465549133</v>
      </c>
    </row>
    <row r="140" spans="2:14" ht="15.5" x14ac:dyDescent="0.35">
      <c r="C140" t="s">
        <v>150</v>
      </c>
      <c r="E140" s="5">
        <v>1908000</v>
      </c>
      <c r="F140" s="5">
        <v>-1908000</v>
      </c>
      <c r="G140" s="5">
        <v>22835503752</v>
      </c>
      <c r="I140" s="5">
        <v>22835503752</v>
      </c>
      <c r="J140" s="5">
        <v>-977740764</v>
      </c>
      <c r="K140" s="5">
        <v>-1500426261</v>
      </c>
      <c r="L140" s="5">
        <v>-52226250583</v>
      </c>
      <c r="M140" s="5">
        <v>1024493585</v>
      </c>
      <c r="N140" s="5">
        <v>-16350999585</v>
      </c>
    </row>
    <row r="141" spans="2:14" ht="15.5" x14ac:dyDescent="0.35">
      <c r="C141" t="s">
        <v>885</v>
      </c>
      <c r="M141" s="5">
        <v>14986051479</v>
      </c>
    </row>
    <row r="142" spans="2:14" ht="15.5" x14ac:dyDescent="0.35">
      <c r="C142" t="s">
        <v>886</v>
      </c>
      <c r="L142" s="5">
        <v>-6629928681</v>
      </c>
      <c r="M142" s="5">
        <v>-8190367027</v>
      </c>
      <c r="N142" s="5">
        <v>-14986051579</v>
      </c>
    </row>
    <row r="143" spans="2:14" ht="15.5" x14ac:dyDescent="0.35">
      <c r="C143" t="s">
        <v>424</v>
      </c>
      <c r="G143" s="5">
        <v>563750000</v>
      </c>
      <c r="I143" s="5">
        <v>563750000</v>
      </c>
      <c r="K143" s="5">
        <v>-656000000</v>
      </c>
      <c r="M143" s="5">
        <v>-2591731804</v>
      </c>
    </row>
    <row r="144" spans="2:14" ht="15.5" x14ac:dyDescent="0.35">
      <c r="C144" t="s">
        <v>887</v>
      </c>
      <c r="G144" s="5">
        <v>261172500</v>
      </c>
      <c r="I144" s="5">
        <v>261172500</v>
      </c>
    </row>
    <row r="145" spans="3:14" ht="15.5" x14ac:dyDescent="0.35">
      <c r="C145" t="s">
        <v>155</v>
      </c>
      <c r="M145" s="5">
        <v>-2388000000</v>
      </c>
    </row>
    <row r="146" spans="3:14" ht="15.5" x14ac:dyDescent="0.35">
      <c r="C146" t="s">
        <v>321</v>
      </c>
      <c r="J146" s="5">
        <v>50400000</v>
      </c>
      <c r="K146" s="5">
        <v>682500000</v>
      </c>
      <c r="L146" s="5">
        <v>3006034000</v>
      </c>
    </row>
    <row r="147" spans="3:14" ht="15.5" x14ac:dyDescent="0.35">
      <c r="C147" t="s">
        <v>253</v>
      </c>
      <c r="J147" s="5">
        <v>-148739764</v>
      </c>
      <c r="K147" s="5">
        <v>-186846236</v>
      </c>
      <c r="L147" s="5">
        <v>-9854874797</v>
      </c>
    </row>
    <row r="148" spans="3:14" ht="15.5" x14ac:dyDescent="0.35">
      <c r="C148" t="s">
        <v>158</v>
      </c>
      <c r="E148" s="5">
        <v>1908000</v>
      </c>
      <c r="F148" s="5">
        <v>-1908000</v>
      </c>
      <c r="G148" s="5">
        <v>22010581252</v>
      </c>
      <c r="I148" s="5">
        <v>22010581252</v>
      </c>
      <c r="J148" s="5">
        <v>-879401000</v>
      </c>
      <c r="K148" s="5">
        <v>-1206247365</v>
      </c>
      <c r="L148" s="5">
        <v>-28572481105</v>
      </c>
      <c r="M148" s="5">
        <v>-791459063</v>
      </c>
      <c r="N148" s="5">
        <v>-1364948006</v>
      </c>
    </row>
    <row r="149" spans="3:14" ht="15.5" x14ac:dyDescent="0.35">
      <c r="C149" t="s">
        <v>590</v>
      </c>
      <c r="L149" s="5">
        <v>-10175000000</v>
      </c>
    </row>
    <row r="150" spans="3:14" ht="15.5" x14ac:dyDescent="0.35">
      <c r="C150" t="s">
        <v>888</v>
      </c>
      <c r="K150" s="5">
        <v>-133832660</v>
      </c>
    </row>
    <row r="151" spans="3:14" ht="15.5" x14ac:dyDescent="0.35">
      <c r="C151" t="s">
        <v>161</v>
      </c>
      <c r="D151" s="5">
        <v>317322640</v>
      </c>
      <c r="E151" s="5">
        <v>-700486042</v>
      </c>
      <c r="F151" s="5">
        <v>2094203599</v>
      </c>
      <c r="G151" s="5">
        <v>-1900926234</v>
      </c>
      <c r="I151" s="5">
        <v>3656222629</v>
      </c>
      <c r="J151" s="5">
        <v>10738278640</v>
      </c>
      <c r="K151" s="5">
        <v>21924813657</v>
      </c>
      <c r="L151" s="5">
        <v>4600260912</v>
      </c>
      <c r="M151" s="5">
        <v>101263892324</v>
      </c>
      <c r="N151" s="5">
        <v>31465549133</v>
      </c>
    </row>
    <row r="152" spans="3:14" ht="15.5" x14ac:dyDescent="0.35">
      <c r="C152" t="s">
        <v>333</v>
      </c>
      <c r="J152" s="5">
        <v>2510059860</v>
      </c>
      <c r="K152" s="5">
        <v>800017100</v>
      </c>
      <c r="L152" s="5">
        <v>474800800</v>
      </c>
      <c r="M152" s="5">
        <v>67000000000</v>
      </c>
    </row>
    <row r="153" spans="3:14" ht="15.5" x14ac:dyDescent="0.35">
      <c r="C153" t="s">
        <v>432</v>
      </c>
      <c r="K153" s="5">
        <v>696014878</v>
      </c>
      <c r="M153" s="5">
        <v>45000000000</v>
      </c>
    </row>
    <row r="154" spans="3:14" ht="15.5" x14ac:dyDescent="0.35">
      <c r="C154" t="s">
        <v>336</v>
      </c>
      <c r="M154" s="5">
        <v>12000000</v>
      </c>
      <c r="N154" s="5">
        <v>1650000000</v>
      </c>
    </row>
    <row r="155" spans="3:14" ht="15.5" x14ac:dyDescent="0.35">
      <c r="C155" t="s">
        <v>889</v>
      </c>
      <c r="M155" s="5">
        <v>-6685200000</v>
      </c>
    </row>
    <row r="156" spans="3:14" ht="15.5" x14ac:dyDescent="0.35">
      <c r="C156" t="s">
        <v>167</v>
      </c>
      <c r="D156" s="5">
        <v>-188</v>
      </c>
      <c r="E156" s="5">
        <v>-625378576</v>
      </c>
      <c r="F156" s="5">
        <v>1531353601</v>
      </c>
      <c r="G156" s="5">
        <v>-1449652933</v>
      </c>
      <c r="I156" s="5">
        <v>-2115157492</v>
      </c>
      <c r="J156" s="5">
        <v>-2150037344</v>
      </c>
      <c r="K156" s="5">
        <v>-3012619659</v>
      </c>
      <c r="L156" s="5">
        <v>-3797432897</v>
      </c>
      <c r="M156" s="5">
        <v>-4522656247</v>
      </c>
      <c r="N156" s="5">
        <v>-3786862262</v>
      </c>
    </row>
    <row r="157" spans="3:14" ht="15.5" x14ac:dyDescent="0.35">
      <c r="C157" t="s">
        <v>271</v>
      </c>
      <c r="G157" s="5">
        <v>1740682832</v>
      </c>
      <c r="I157" s="5">
        <v>1740682832</v>
      </c>
      <c r="J157" s="5">
        <v>-1448232473</v>
      </c>
      <c r="K157" s="5">
        <v>5507607553</v>
      </c>
      <c r="L157" s="5">
        <v>19509925623</v>
      </c>
      <c r="M157" s="5">
        <v>-3788654861</v>
      </c>
      <c r="N157" s="5">
        <v>-5214184044</v>
      </c>
    </row>
    <row r="158" spans="3:14" ht="15.5" x14ac:dyDescent="0.35">
      <c r="C158" t="s">
        <v>890</v>
      </c>
      <c r="E158" s="5">
        <v>-3639796</v>
      </c>
    </row>
    <row r="159" spans="3:14" ht="15.5" x14ac:dyDescent="0.35">
      <c r="C159" t="s">
        <v>312</v>
      </c>
      <c r="D159" s="5">
        <v>317322828</v>
      </c>
      <c r="E159" s="5">
        <v>-53171466</v>
      </c>
      <c r="F159" s="5">
        <v>544553794</v>
      </c>
      <c r="G159" s="5">
        <v>-6222653422</v>
      </c>
    </row>
    <row r="160" spans="3:14" ht="15.5" x14ac:dyDescent="0.35">
      <c r="C160" t="s">
        <v>609</v>
      </c>
      <c r="K160" s="5">
        <v>16126453583</v>
      </c>
      <c r="L160" s="5">
        <v>-11465663029</v>
      </c>
      <c r="M160" s="5">
        <v>-1901596568</v>
      </c>
      <c r="N160" s="5">
        <v>40466595439</v>
      </c>
    </row>
    <row r="161" spans="2:14" ht="15.5" x14ac:dyDescent="0.35">
      <c r="C161" t="s">
        <v>656</v>
      </c>
      <c r="M161" s="5">
        <v>6150000000</v>
      </c>
    </row>
    <row r="162" spans="2:14" ht="15.5" x14ac:dyDescent="0.35">
      <c r="C162" t="s">
        <v>515</v>
      </c>
      <c r="N162" s="5">
        <v>-1650000000</v>
      </c>
    </row>
    <row r="163" spans="2:14" ht="15.5" x14ac:dyDescent="0.35">
      <c r="C163" t="s">
        <v>314</v>
      </c>
      <c r="E163" s="5">
        <v>-18296204</v>
      </c>
      <c r="F163" s="5">
        <v>18296204</v>
      </c>
      <c r="G163" s="5">
        <v>1729816605</v>
      </c>
      <c r="I163" s="5">
        <v>1729816605</v>
      </c>
      <c r="K163" s="5">
        <v>-601527328</v>
      </c>
      <c r="L163" s="5">
        <v>-121369585</v>
      </c>
    </row>
    <row r="164" spans="2:14" ht="15.5" x14ac:dyDescent="0.35">
      <c r="C164" t="s">
        <v>891</v>
      </c>
      <c r="G164" s="5">
        <v>69341392</v>
      </c>
      <c r="I164" s="5">
        <v>69341392</v>
      </c>
    </row>
    <row r="165" spans="2:14" ht="15.5" x14ac:dyDescent="0.35">
      <c r="C165" t="s">
        <v>892</v>
      </c>
      <c r="G165" s="5">
        <v>456261591</v>
      </c>
      <c r="I165" s="5">
        <v>456261591</v>
      </c>
    </row>
    <row r="166" spans="2:14" ht="15.5" x14ac:dyDescent="0.35">
      <c r="C166" t="s">
        <v>274</v>
      </c>
    </row>
    <row r="167" spans="2:14" ht="15.5" x14ac:dyDescent="0.35">
      <c r="C167" t="s">
        <v>307</v>
      </c>
      <c r="G167" s="5">
        <v>1775277701</v>
      </c>
      <c r="I167" s="5">
        <v>1775277701</v>
      </c>
      <c r="J167" s="5">
        <v>11826488597</v>
      </c>
    </row>
    <row r="168" spans="2:14" ht="15.5" x14ac:dyDescent="0.35">
      <c r="C168" t="s">
        <v>308</v>
      </c>
      <c r="K168" s="5">
        <v>2408867530</v>
      </c>
    </row>
    <row r="169" spans="2:14" ht="15.5" x14ac:dyDescent="0.35">
      <c r="C169" t="s">
        <v>401</v>
      </c>
      <c r="D169" s="5">
        <v>-1996932256</v>
      </c>
      <c r="E169" s="5">
        <v>2080723507</v>
      </c>
      <c r="F169" s="5">
        <v>2364615772</v>
      </c>
      <c r="G169" s="5">
        <v>628796109</v>
      </c>
      <c r="I169" s="5">
        <v>-1049537876</v>
      </c>
      <c r="J169" s="5">
        <v>620849445</v>
      </c>
      <c r="K169" s="5">
        <v>-10592372782</v>
      </c>
      <c r="L169" s="5">
        <v>-4905027923</v>
      </c>
      <c r="M169" s="5">
        <v>7406065310</v>
      </c>
      <c r="N169" s="5">
        <v>3558999977</v>
      </c>
    </row>
    <row r="170" spans="2:14" ht="15.5" x14ac:dyDescent="0.35">
      <c r="C170" t="s">
        <v>176</v>
      </c>
      <c r="D170" s="5">
        <v>1</v>
      </c>
      <c r="F170" s="5">
        <v>2294721544</v>
      </c>
      <c r="G170" s="5">
        <v>2</v>
      </c>
      <c r="I170" s="5">
        <v>3344259421</v>
      </c>
      <c r="J170" s="5">
        <v>2723409973</v>
      </c>
      <c r="K170" s="5">
        <v>13315782754</v>
      </c>
      <c r="L170" s="5">
        <v>18220810677</v>
      </c>
      <c r="M170" s="5">
        <v>10814745367</v>
      </c>
      <c r="N170" s="5">
        <v>7255745290</v>
      </c>
    </row>
    <row r="171" spans="2:14" ht="15.5" x14ac:dyDescent="0.35">
      <c r="C171" t="s">
        <v>174</v>
      </c>
    </row>
    <row r="172" spans="2:14" ht="15.5" x14ac:dyDescent="0.35">
      <c r="C172" t="s">
        <v>177</v>
      </c>
      <c r="D172" s="5">
        <v>-1996932255</v>
      </c>
      <c r="E172" s="5">
        <v>2080723507</v>
      </c>
      <c r="F172" s="5">
        <v>4659337316</v>
      </c>
      <c r="G172" s="5">
        <v>628796111</v>
      </c>
      <c r="I172" s="5">
        <v>2294721545</v>
      </c>
      <c r="J172" s="5">
        <v>3344259418</v>
      </c>
      <c r="K172" s="5">
        <v>2723409972</v>
      </c>
      <c r="L172" s="5">
        <v>13315782754</v>
      </c>
      <c r="M172" s="5">
        <v>18220810677</v>
      </c>
      <c r="N172" s="5">
        <v>10814745267</v>
      </c>
    </row>
    <row r="174" spans="2:14" ht="15.5" x14ac:dyDescent="0.35">
      <c r="B174" t="s">
        <v>178</v>
      </c>
      <c r="C174" t="s">
        <v>12</v>
      </c>
      <c r="D174" s="5">
        <v>1150000000</v>
      </c>
      <c r="E174" s="5">
        <v>1150000000</v>
      </c>
      <c r="F174" s="5">
        <v>1150000000</v>
      </c>
      <c r="G174" s="5">
        <v>1150000000</v>
      </c>
      <c r="I174" s="5">
        <v>1150000000</v>
      </c>
      <c r="J174" s="5">
        <v>1150000000</v>
      </c>
      <c r="K174" s="5">
        <v>1130000000</v>
      </c>
      <c r="L174" s="5">
        <v>1120000000</v>
      </c>
      <c r="M174" s="5">
        <v>1120000000</v>
      </c>
      <c r="N174" s="5">
        <v>0</v>
      </c>
    </row>
    <row r="175" spans="2:14" ht="15.5" x14ac:dyDescent="0.35">
      <c r="C175" t="s">
        <v>179</v>
      </c>
      <c r="D175" s="6">
        <v>-5.76</v>
      </c>
      <c r="E175" s="6">
        <v>-3.39</v>
      </c>
      <c r="F175" s="6">
        <v>0.87</v>
      </c>
      <c r="G175" s="6">
        <v>-7.39</v>
      </c>
    </row>
    <row r="176" spans="2:14" ht="15.5" x14ac:dyDescent="0.35">
      <c r="C176" t="s">
        <v>180</v>
      </c>
      <c r="D176" s="6">
        <v>-8.68</v>
      </c>
      <c r="E176" s="6">
        <v>-14.75</v>
      </c>
      <c r="F176" s="6">
        <v>57.47</v>
      </c>
      <c r="G176" s="6">
        <v>-6.77</v>
      </c>
    </row>
    <row r="177" spans="3:7" ht="15.5" x14ac:dyDescent="0.35">
      <c r="C177" t="s">
        <v>64</v>
      </c>
      <c r="D177" s="6">
        <v>7.85</v>
      </c>
      <c r="E177" s="6">
        <v>5.72</v>
      </c>
      <c r="F177" s="6">
        <v>3.57</v>
      </c>
      <c r="G177" s="6">
        <v>2.33</v>
      </c>
    </row>
    <row r="178" spans="3:7" ht="15.5" x14ac:dyDescent="0.35">
      <c r="C178" t="s">
        <v>181</v>
      </c>
      <c r="D178" s="5">
        <v>-4810000000</v>
      </c>
      <c r="E178" s="5">
        <v>-3350000000</v>
      </c>
      <c r="F178" s="5">
        <v>2420000000</v>
      </c>
      <c r="G178" s="5">
        <v>6820000000</v>
      </c>
    </row>
    <row r="179" spans="3:7" ht="15.5" x14ac:dyDescent="0.35">
      <c r="C179" t="s">
        <v>182</v>
      </c>
      <c r="D179" s="6">
        <v>-4.3700000000000003E-2</v>
      </c>
      <c r="E179" s="6">
        <v>-2.5000000000000001E-2</v>
      </c>
      <c r="F179" s="6">
        <v>6.4000000000000003E-3</v>
      </c>
      <c r="G179" s="6">
        <v>-5.2900000000000003E-2</v>
      </c>
    </row>
    <row r="180" spans="3:7" ht="15.5" x14ac:dyDescent="0.35">
      <c r="C180" t="s">
        <v>183</v>
      </c>
      <c r="D180" s="6">
        <v>0.1159</v>
      </c>
      <c r="E180" s="6">
        <v>7.7300000000000008E-2</v>
      </c>
      <c r="F180" s="6">
        <v>-2.1400000000000002E-2</v>
      </c>
      <c r="G180" s="6">
        <v>0.17850000000000002</v>
      </c>
    </row>
    <row r="181" spans="3:7" ht="15.5" x14ac:dyDescent="0.35">
      <c r="C181" t="s">
        <v>184</v>
      </c>
      <c r="D181" s="6">
        <v>-0.19289999999999999</v>
      </c>
      <c r="E181" s="6">
        <v>-8.5800000000000001E-2</v>
      </c>
      <c r="F181" s="6">
        <v>4.1900000000000007E-2</v>
      </c>
      <c r="G181" s="6">
        <v>4.82E-2</v>
      </c>
    </row>
    <row r="182" spans="3:7" ht="15.5" x14ac:dyDescent="0.35">
      <c r="C182" t="s">
        <v>185</v>
      </c>
      <c r="D182" s="6">
        <v>-18.72</v>
      </c>
      <c r="E182" s="6">
        <v>-5.43</v>
      </c>
      <c r="F182" s="6">
        <v>2.57</v>
      </c>
    </row>
    <row r="183" spans="3:7" ht="15.5" x14ac:dyDescent="0.35">
      <c r="C183" t="s">
        <v>187</v>
      </c>
      <c r="D183" s="6">
        <v>-1.01</v>
      </c>
      <c r="E183" s="6">
        <v>-1.1399999999999999</v>
      </c>
      <c r="F183" s="6">
        <v>-1.23</v>
      </c>
      <c r="G183" s="6">
        <v>-1.21</v>
      </c>
    </row>
    <row r="184" spans="3:7" ht="15.5" x14ac:dyDescent="0.35">
      <c r="C184" t="s">
        <v>188</v>
      </c>
      <c r="D184" s="6">
        <v>-49.69</v>
      </c>
      <c r="E184" s="6">
        <v>-43.93</v>
      </c>
      <c r="F184" s="6">
        <v>-40.53</v>
      </c>
      <c r="G184" s="6">
        <v>-41.4</v>
      </c>
    </row>
    <row r="185" spans="3:7" ht="15.5" x14ac:dyDescent="0.35">
      <c r="C185" t="s">
        <v>189</v>
      </c>
      <c r="D185" s="6">
        <v>-1.01</v>
      </c>
      <c r="E185" s="6">
        <v>-1.1399999999999999</v>
      </c>
      <c r="F185" s="6">
        <v>-1.23</v>
      </c>
      <c r="G185" s="6">
        <v>-1.21</v>
      </c>
    </row>
    <row r="186" spans="3:7" ht="15.5" x14ac:dyDescent="0.35">
      <c r="C186" t="s">
        <v>190</v>
      </c>
      <c r="D186" s="6">
        <v>-49.69</v>
      </c>
      <c r="E186" s="6">
        <v>-43.93</v>
      </c>
      <c r="F186" s="6">
        <v>-40.53</v>
      </c>
      <c r="G186" s="6">
        <v>-41.4</v>
      </c>
    </row>
    <row r="187" spans="3:7" ht="15.5" x14ac:dyDescent="0.35">
      <c r="C187" t="s">
        <v>191</v>
      </c>
      <c r="D187" s="5">
        <v>67000000000</v>
      </c>
      <c r="E187" s="5">
        <v>66000000000</v>
      </c>
      <c r="F187" s="5">
        <v>66000000000</v>
      </c>
      <c r="G187" s="5">
        <v>66000000000</v>
      </c>
    </row>
    <row r="188" spans="3:7" ht="15.5" x14ac:dyDescent="0.35">
      <c r="C188" t="s">
        <v>192</v>
      </c>
      <c r="D188" s="5">
        <v>83000000000</v>
      </c>
      <c r="E188" s="5">
        <v>83000000000</v>
      </c>
      <c r="F188" s="5">
        <v>83000000000</v>
      </c>
      <c r="G188" s="5">
        <v>83000000000</v>
      </c>
    </row>
    <row r="189" spans="3:7" ht="15.5" x14ac:dyDescent="0.35">
      <c r="C189" t="s">
        <v>574</v>
      </c>
      <c r="D189" s="5">
        <v>-57000000000</v>
      </c>
      <c r="E189" s="5">
        <v>-50000000000</v>
      </c>
      <c r="F189" s="5">
        <v>-46000000000</v>
      </c>
      <c r="G189" s="5">
        <v>-47000000000</v>
      </c>
    </row>
    <row r="190" spans="3:7" ht="15.5" x14ac:dyDescent="0.35">
      <c r="C190" t="s">
        <v>24</v>
      </c>
      <c r="D190" s="5">
        <v>150000000000</v>
      </c>
      <c r="E190" s="5">
        <v>150000000000</v>
      </c>
      <c r="F190" s="5">
        <v>150000000000</v>
      </c>
      <c r="G190" s="5">
        <v>149000000000</v>
      </c>
    </row>
    <row r="191" spans="3:7" ht="15.5" x14ac:dyDescent="0.35">
      <c r="C191" t="s">
        <v>21</v>
      </c>
      <c r="D191" s="5">
        <v>145000000000</v>
      </c>
      <c r="E191" s="5">
        <v>143000000000</v>
      </c>
      <c r="F191" s="5">
        <v>145000000000</v>
      </c>
      <c r="G191" s="5">
        <v>147000000000</v>
      </c>
    </row>
    <row r="192" spans="3:7" ht="15.5" x14ac:dyDescent="0.35">
      <c r="C192" t="s">
        <v>194</v>
      </c>
      <c r="D192" s="5">
        <v>-49000000000</v>
      </c>
      <c r="E192" s="5">
        <v>-43000000000</v>
      </c>
      <c r="F192" s="5">
        <v>-39000000000</v>
      </c>
      <c r="G192" s="5">
        <v>-41000000000</v>
      </c>
    </row>
    <row r="193" spans="3:14" ht="15.5" x14ac:dyDescent="0.35">
      <c r="C193" t="s">
        <v>195</v>
      </c>
      <c r="D193" s="5">
        <v>-2000000000</v>
      </c>
      <c r="E193" s="5">
        <v>3000000000</v>
      </c>
      <c r="F193" s="5">
        <v>0</v>
      </c>
      <c r="G193" s="5">
        <v>-20000000000</v>
      </c>
    </row>
    <row r="194" spans="3:14" ht="15.5" x14ac:dyDescent="0.35">
      <c r="C194" t="s">
        <v>196</v>
      </c>
      <c r="E194" s="5">
        <v>0</v>
      </c>
      <c r="F194" s="5">
        <v>0</v>
      </c>
      <c r="G194" s="5">
        <v>22000000000</v>
      </c>
    </row>
    <row r="195" spans="3:14" ht="15.5" x14ac:dyDescent="0.35">
      <c r="C195" t="s">
        <v>13</v>
      </c>
      <c r="D195" s="5">
        <v>-2000000000</v>
      </c>
      <c r="E195" s="5">
        <v>3000000000</v>
      </c>
      <c r="F195" s="5">
        <v>0</v>
      </c>
      <c r="G195" s="5">
        <v>2000000000</v>
      </c>
    </row>
    <row r="196" spans="3:14" ht="15.5" x14ac:dyDescent="0.35">
      <c r="C196" t="s">
        <v>16</v>
      </c>
      <c r="D196" s="6">
        <v>-2.02</v>
      </c>
      <c r="E196" s="6">
        <v>2.4300000000000002</v>
      </c>
      <c r="F196" s="6">
        <v>0.24</v>
      </c>
      <c r="G196" s="6">
        <v>1.49</v>
      </c>
    </row>
    <row r="197" spans="3:14" ht="15.5" x14ac:dyDescent="0.35">
      <c r="C197" t="s">
        <v>49</v>
      </c>
      <c r="I197" s="6">
        <v>-11.34</v>
      </c>
      <c r="J197" s="6">
        <v>-24.63</v>
      </c>
      <c r="K197" s="6">
        <v>-44.93</v>
      </c>
      <c r="L197" s="6">
        <v>-0.15</v>
      </c>
      <c r="M197" s="6">
        <v>2.68</v>
      </c>
      <c r="N197" s="6">
        <v>86250.07</v>
      </c>
    </row>
    <row r="198" spans="3:14" ht="15.5" x14ac:dyDescent="0.35">
      <c r="C198" t="s">
        <v>63</v>
      </c>
      <c r="I198" s="6">
        <v>-4.41</v>
      </c>
      <c r="J198" s="6">
        <v>-2.0299999999999998</v>
      </c>
      <c r="K198" s="6">
        <v>-3.16</v>
      </c>
      <c r="L198" s="5">
        <v>-1200</v>
      </c>
      <c r="M198" s="6">
        <v>197.76</v>
      </c>
      <c r="N198" s="5">
        <v>0</v>
      </c>
    </row>
    <row r="199" spans="3:14" ht="15.5" x14ac:dyDescent="0.35">
      <c r="C199" t="s">
        <v>66</v>
      </c>
      <c r="I199" s="6">
        <v>0.63</v>
      </c>
      <c r="J199" s="6">
        <v>0.67</v>
      </c>
      <c r="K199" s="6">
        <v>2.2599999999999998</v>
      </c>
      <c r="L199" s="6">
        <v>1.4</v>
      </c>
      <c r="M199" s="6">
        <v>2.5099999999999998</v>
      </c>
      <c r="N199" s="5">
        <v>0</v>
      </c>
    </row>
    <row r="200" spans="3:14" ht="15.5" x14ac:dyDescent="0.35">
      <c r="C200" t="s">
        <v>197</v>
      </c>
      <c r="I200" s="5">
        <v>9570000000</v>
      </c>
      <c r="J200" s="5">
        <v>-12270000000</v>
      </c>
      <c r="K200" s="5">
        <v>-22590000000</v>
      </c>
      <c r="L200" s="5">
        <v>15000000000</v>
      </c>
      <c r="M200" s="5">
        <v>19090000000</v>
      </c>
    </row>
    <row r="201" spans="3:14" ht="15.5" x14ac:dyDescent="0.35">
      <c r="C201" t="s">
        <v>198</v>
      </c>
      <c r="I201" s="6">
        <v>-8.1199999999999994E-2</v>
      </c>
      <c r="J201" s="6">
        <v>-0.16579999999999998</v>
      </c>
      <c r="K201" s="6">
        <v>-0.1797</v>
      </c>
      <c r="L201" s="6">
        <v>-5.9999999999999995E-4</v>
      </c>
      <c r="M201" s="6">
        <v>1.2E-2</v>
      </c>
      <c r="N201" s="6">
        <v>2.8999999999999998E-3</v>
      </c>
    </row>
    <row r="202" spans="3:14" ht="15.5" x14ac:dyDescent="0.35">
      <c r="C202" t="s">
        <v>199</v>
      </c>
      <c r="I202" s="6">
        <v>0.27379999999999999</v>
      </c>
      <c r="J202" s="6">
        <v>0.81769999999999998</v>
      </c>
      <c r="K202" s="6">
        <v>-0.67059999999999997</v>
      </c>
      <c r="L202" s="6">
        <v>-1.2999999999999999E-3</v>
      </c>
      <c r="M202" s="6">
        <v>2.4199999999999999E-2</v>
      </c>
      <c r="N202" s="6">
        <v>2.35E-2</v>
      </c>
    </row>
    <row r="203" spans="3:14" ht="15.5" x14ac:dyDescent="0.35">
      <c r="C203" t="s">
        <v>200</v>
      </c>
      <c r="I203" s="6">
        <v>-5.0900000000000001E-2</v>
      </c>
      <c r="J203" s="6">
        <v>-0.25650000000000001</v>
      </c>
      <c r="K203" s="6">
        <v>-0.3049</v>
      </c>
      <c r="L203" s="6">
        <v>4.4500000000000005E-2</v>
      </c>
      <c r="M203" s="6">
        <v>0.14529999999999998</v>
      </c>
      <c r="N203" s="6">
        <v>0.4556</v>
      </c>
    </row>
    <row r="204" spans="3:14" ht="15.5" x14ac:dyDescent="0.35">
      <c r="C204" t="s">
        <v>201</v>
      </c>
      <c r="J204" s="6">
        <v>-2.78</v>
      </c>
      <c r="K204" s="6">
        <v>-3.26</v>
      </c>
      <c r="L204" s="6">
        <v>1.33</v>
      </c>
      <c r="M204" s="6">
        <v>1.35</v>
      </c>
      <c r="N204" s="6">
        <v>1.38</v>
      </c>
    </row>
    <row r="205" spans="3:14" ht="15.5" x14ac:dyDescent="0.35">
      <c r="C205" t="s">
        <v>60</v>
      </c>
      <c r="I205" s="6">
        <v>-1.21</v>
      </c>
      <c r="J205" s="6">
        <v>-1.66</v>
      </c>
      <c r="K205" s="6">
        <v>2.12</v>
      </c>
      <c r="L205" s="6">
        <v>1.62</v>
      </c>
      <c r="M205" s="6">
        <v>4.79</v>
      </c>
      <c r="N205" s="5">
        <v>0</v>
      </c>
    </row>
    <row r="206" spans="3:14" ht="15.5" x14ac:dyDescent="0.35">
      <c r="C206" t="s">
        <v>57</v>
      </c>
      <c r="I206" s="6">
        <v>-41.4</v>
      </c>
      <c r="J206" s="6">
        <v>-30.12</v>
      </c>
      <c r="K206" s="6">
        <v>67.010000000000005</v>
      </c>
      <c r="L206" s="6">
        <v>111.41</v>
      </c>
      <c r="M206" s="6">
        <v>110.6</v>
      </c>
      <c r="N206" s="6">
        <v>3673911.1</v>
      </c>
    </row>
    <row r="207" spans="3:14" ht="15.5" x14ac:dyDescent="0.35">
      <c r="C207" t="s">
        <v>202</v>
      </c>
      <c r="I207" s="6">
        <v>-1.21</v>
      </c>
      <c r="J207" s="6">
        <v>-1.39</v>
      </c>
      <c r="K207" s="6">
        <v>2.35</v>
      </c>
      <c r="L207" s="6">
        <v>1.71</v>
      </c>
      <c r="M207" s="6">
        <v>4.87</v>
      </c>
      <c r="N207" s="5">
        <v>0</v>
      </c>
    </row>
    <row r="208" spans="3:14" ht="15.5" x14ac:dyDescent="0.35">
      <c r="C208" t="s">
        <v>203</v>
      </c>
      <c r="I208" s="6">
        <v>-41.4</v>
      </c>
      <c r="J208" s="6">
        <v>-36.01</v>
      </c>
      <c r="K208" s="6">
        <v>60.49</v>
      </c>
      <c r="L208" s="6">
        <v>105.07</v>
      </c>
      <c r="M208" s="6">
        <v>108.91</v>
      </c>
      <c r="N208" s="6">
        <v>3673911.1</v>
      </c>
    </row>
    <row r="209" spans="3:14" ht="15.5" x14ac:dyDescent="0.35">
      <c r="C209" t="s">
        <v>204</v>
      </c>
      <c r="I209" s="5">
        <v>66000000000</v>
      </c>
      <c r="J209" s="5">
        <v>49000000000</v>
      </c>
      <c r="K209" s="5">
        <v>99000000000</v>
      </c>
      <c r="L209" s="5">
        <v>100000000000</v>
      </c>
      <c r="M209" s="5">
        <v>101000000000</v>
      </c>
      <c r="N209" s="5">
        <v>106000000000</v>
      </c>
    </row>
    <row r="210" spans="3:14" ht="15.5" x14ac:dyDescent="0.35">
      <c r="C210" t="s">
        <v>205</v>
      </c>
      <c r="I210" s="5">
        <v>83000000000</v>
      </c>
      <c r="J210" s="5">
        <v>73000000000</v>
      </c>
      <c r="K210" s="5">
        <v>49000000000</v>
      </c>
      <c r="L210" s="5">
        <v>26000000000</v>
      </c>
      <c r="M210" s="5">
        <v>12000000000</v>
      </c>
      <c r="N210" s="5">
        <v>17000000000</v>
      </c>
    </row>
    <row r="211" spans="3:14" ht="15.5" x14ac:dyDescent="0.35">
      <c r="C211" t="s">
        <v>26</v>
      </c>
      <c r="I211" s="5">
        <v>149000000000</v>
      </c>
      <c r="J211" s="5">
        <v>122000000000</v>
      </c>
      <c r="K211" s="5">
        <v>148000000000</v>
      </c>
      <c r="L211" s="5">
        <v>125000000000</v>
      </c>
      <c r="M211" s="5">
        <v>113000000000</v>
      </c>
      <c r="N211" s="5">
        <v>123000000000</v>
      </c>
    </row>
    <row r="212" spans="3:14" ht="15.5" x14ac:dyDescent="0.35">
      <c r="C212" t="s">
        <v>23</v>
      </c>
      <c r="I212" s="5">
        <v>147000000000</v>
      </c>
      <c r="J212" s="5">
        <v>119000000000</v>
      </c>
      <c r="K212" s="5">
        <v>145000000000</v>
      </c>
      <c r="L212" s="5">
        <v>112000000000</v>
      </c>
      <c r="M212" s="5">
        <v>94000000000</v>
      </c>
      <c r="N212" s="5">
        <v>112000000000</v>
      </c>
    </row>
    <row r="213" spans="3:14" ht="15.5" x14ac:dyDescent="0.35">
      <c r="C213" t="s">
        <v>206</v>
      </c>
      <c r="I213" s="5">
        <v>-41000000000</v>
      </c>
      <c r="J213" s="5">
        <v>-60000000000</v>
      </c>
      <c r="K213" s="5">
        <v>-32000000000</v>
      </c>
      <c r="L213" s="5">
        <v>1000000000</v>
      </c>
      <c r="M213" s="5">
        <v>27000000000</v>
      </c>
      <c r="N213" s="5">
        <v>-20000000000</v>
      </c>
    </row>
    <row r="214" spans="3:14" ht="15.5" x14ac:dyDescent="0.35">
      <c r="C214" t="s">
        <v>207</v>
      </c>
      <c r="I214" s="5">
        <v>-28000000000</v>
      </c>
      <c r="J214" s="5">
        <v>-9000000000</v>
      </c>
      <c r="K214" s="5">
        <v>-31000000000</v>
      </c>
      <c r="L214" s="5">
        <v>43000000000</v>
      </c>
      <c r="M214" s="5">
        <v>-95000000000</v>
      </c>
      <c r="N214" s="5">
        <v>-12000000000</v>
      </c>
    </row>
    <row r="215" spans="3:14" ht="15.5" x14ac:dyDescent="0.35">
      <c r="C215" t="s">
        <v>208</v>
      </c>
      <c r="I215" s="5">
        <v>22000000000</v>
      </c>
      <c r="J215" s="5">
        <v>-1000000000</v>
      </c>
      <c r="K215" s="5">
        <v>-1000000000</v>
      </c>
      <c r="L215" s="5">
        <v>-38000000000</v>
      </c>
      <c r="M215" s="5">
        <v>-1000000000</v>
      </c>
      <c r="N215" s="5">
        <v>-1000000000</v>
      </c>
    </row>
    <row r="216" spans="3:14" ht="15.5" x14ac:dyDescent="0.35">
      <c r="C216" t="s">
        <v>15</v>
      </c>
      <c r="I216" s="5">
        <v>-6000000000</v>
      </c>
      <c r="J216" s="5">
        <v>-10000000000</v>
      </c>
      <c r="K216" s="5">
        <v>-32000000000</v>
      </c>
      <c r="L216" s="5">
        <v>4000000000</v>
      </c>
      <c r="M216" s="5">
        <v>-96000000000</v>
      </c>
      <c r="N216" s="5">
        <v>-13000000000</v>
      </c>
    </row>
    <row r="217" spans="3:14" ht="15.5" x14ac:dyDescent="0.35">
      <c r="C217" t="s">
        <v>17</v>
      </c>
      <c r="I217" s="6">
        <v>-4.83</v>
      </c>
      <c r="J217" s="6">
        <v>-8.8699999999999992</v>
      </c>
      <c r="K217" s="6">
        <v>-28.61</v>
      </c>
      <c r="L217" s="6">
        <v>3.82</v>
      </c>
      <c r="M217" s="6">
        <v>-85.42</v>
      </c>
      <c r="N217" s="6">
        <v>-2584099.52</v>
      </c>
    </row>
  </sheetData>
  <pageMargins left="0.7" right="0.7" top="0.75" bottom="0.75" header="0.3" footer="0.3"/>
  <ignoredErrors>
    <ignoredError sqref="A1:N218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26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893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894</v>
      </c>
      <c r="D2" s="2" vm="123">
        <f ca="1">IFERROR(_xlfn.STOCKHISTORY("XIDX:" &amp; $C$1, D3, , 0, 0, 1), "Libur")</f>
        <v>58</v>
      </c>
      <c r="E2" s="2" vm="214">
        <f ca="1">IFERROR(_xlfn.STOCKHISTORY("XIDX:" &amp; $C$1, E3, , 0, 0, 1), "Libur")</f>
        <v>52</v>
      </c>
      <c r="H2" s="2" vm="214">
        <f ca="1">IFERROR(INDEX(D2:G2,COUNT(D2:G2)),"")</f>
        <v>52</v>
      </c>
      <c r="I2" s="2" vm="231">
        <f t="shared" ref="I2:Q2" ca="1" si="0">IFERROR(_xlfn.STOCKHISTORY("XIDX:" &amp; $C$1, I1, , 0, 0, 1), "Libur")</f>
        <v>55</v>
      </c>
      <c r="J2" s="2" vm="232">
        <f t="shared" ca="1" si="0"/>
        <v>13</v>
      </c>
      <c r="K2" s="2" vm="21">
        <f t="shared" ca="1" si="0"/>
        <v>50</v>
      </c>
      <c r="L2" s="2" vm="161">
        <f t="shared" ca="1" si="0"/>
        <v>87</v>
      </c>
      <c r="M2" s="2" vm="233">
        <f t="shared" ca="1" si="0"/>
        <v>190</v>
      </c>
      <c r="N2" s="2" t="str">
        <f t="shared" ca="1" si="0"/>
        <v>Libur</v>
      </c>
      <c r="O2" s="2" t="str">
        <f t="shared" ca="1" si="0"/>
        <v>Libur</v>
      </c>
      <c r="P2" s="2" vm="234">
        <f t="shared" ca="1" si="0"/>
        <v>2200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4263543381</v>
      </c>
      <c r="E4" s="2">
        <f>IFERROR(INDEX(E51:E500,MATCH($C$4,$C$51:$C$500,0)),"")</f>
        <v>5858578802</v>
      </c>
      <c r="H4" s="2">
        <f>IFERROR(SUM(D4:G4)*(4/MAX(1,COUNT(D4:G4))),"")</f>
        <v>20244244366</v>
      </c>
      <c r="I4" s="2">
        <f t="shared" ref="I4:Q4" si="1">IFERROR(INDEX(I51:I500,MATCH($C$4,$C$51:$C$500,0)),"")</f>
        <v>25012656284</v>
      </c>
      <c r="J4" s="2">
        <f t="shared" si="1"/>
        <v>17567919283</v>
      </c>
      <c r="K4" s="2">
        <f t="shared" si="1"/>
        <v>19315040304</v>
      </c>
      <c r="L4" s="2">
        <f t="shared" si="1"/>
        <v>14336166981</v>
      </c>
      <c r="M4" s="2">
        <f t="shared" si="1"/>
        <v>9613911062</v>
      </c>
      <c r="N4" s="2">
        <f t="shared" si="1"/>
        <v>35050760504</v>
      </c>
      <c r="O4" s="2">
        <f t="shared" si="1"/>
        <v>-18520096251</v>
      </c>
      <c r="P4" s="2">
        <f t="shared" si="1"/>
        <v>54660714653</v>
      </c>
      <c r="Q4" s="2">
        <f t="shared" si="1"/>
        <v>44131282120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758965322</v>
      </c>
      <c r="E5" s="2">
        <f>IFERROR(INDEX(E51:E500,MATCH($C$5,$C$51:$C$500,0)),"")</f>
        <v>864294731</v>
      </c>
      <c r="H5" s="2">
        <f>IFERROR(SUM(D5:G5)*(4/MAX(1,COUNT(D5:G5))),"")</f>
        <v>3246520106</v>
      </c>
      <c r="I5" s="2">
        <f t="shared" ref="I5:Q5" si="2">IFERROR(INDEX(I51:I500,MATCH($C$5,$C$51:$C$500,0)),"")</f>
        <v>3686512147</v>
      </c>
      <c r="J5" s="2">
        <f t="shared" si="2"/>
        <v>-28668412358</v>
      </c>
      <c r="K5" s="2">
        <f t="shared" si="2"/>
        <v>-16902775749</v>
      </c>
      <c r="L5" s="2">
        <f t="shared" si="2"/>
        <v>633296200</v>
      </c>
      <c r="M5" s="2">
        <f t="shared" si="2"/>
        <v>-47236095044</v>
      </c>
      <c r="N5" s="2">
        <f t="shared" si="2"/>
        <v>-38089204324</v>
      </c>
      <c r="O5" s="2">
        <f t="shared" si="2"/>
        <v>-54485873392</v>
      </c>
      <c r="P5" s="2">
        <f t="shared" si="2"/>
        <v>29708383688</v>
      </c>
      <c r="Q5" s="2">
        <f t="shared" si="2"/>
        <v>21039021671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223322963769</v>
      </c>
      <c r="E6" s="2">
        <f>IFERROR(INDEX(E51:E500,MATCH($C$6,$C$51:$C$500,0)),"")</f>
        <v>222563998448</v>
      </c>
      <c r="H6" s="2">
        <f>IFERROR(INDEX(D6:G6,COUNT(D6:G6)),"")</f>
        <v>222563998448</v>
      </c>
      <c r="I6" s="2">
        <f t="shared" ref="I6:Q6" si="3">IFERROR(INDEX(I51:I500,MATCH($C$6,$C$51:$C$500,0)),"")</f>
        <v>221699703717</v>
      </c>
      <c r="J6" s="2">
        <f t="shared" si="3"/>
        <v>218013191570</v>
      </c>
      <c r="K6" s="2">
        <f t="shared" si="3"/>
        <v>236492050595</v>
      </c>
      <c r="L6" s="2">
        <f t="shared" si="3"/>
        <v>253394775944</v>
      </c>
      <c r="M6" s="2">
        <f t="shared" si="3"/>
        <v>252761429344</v>
      </c>
      <c r="N6" s="2">
        <f t="shared" si="3"/>
        <v>299745742788</v>
      </c>
      <c r="O6" s="2">
        <f t="shared" si="3"/>
        <v>337816971112</v>
      </c>
      <c r="P6" s="2">
        <f t="shared" si="3"/>
        <v>391465368772</v>
      </c>
      <c r="Q6" s="2">
        <f t="shared" si="3"/>
        <v>258315893273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3.35</v>
      </c>
      <c r="E7" s="3">
        <f>IFERROR(INDEX(E51:E500,MATCH($C$7,$C$51:$C$500,0))/1000000000,"")</f>
        <v>3.35</v>
      </c>
      <c r="H7" s="3">
        <f>IFERROR(INDEX(D7:G7,COUNT(D7:G7)),"")</f>
        <v>3.35</v>
      </c>
      <c r="I7" s="3">
        <f t="shared" ref="I7:Q7" si="4">IFERROR(INDEX(I51:I500,MATCH($C$7,$C$51:$C$500,0))/1000000000,"")</f>
        <v>3.35</v>
      </c>
      <c r="J7" s="3">
        <f t="shared" si="4"/>
        <v>3.35</v>
      </c>
      <c r="K7" s="3">
        <f t="shared" si="4"/>
        <v>3.35</v>
      </c>
      <c r="L7" s="3">
        <f t="shared" si="4"/>
        <v>3.35</v>
      </c>
      <c r="M7" s="3">
        <f t="shared" si="4"/>
        <v>3.35</v>
      </c>
      <c r="N7" s="3">
        <f t="shared" si="4"/>
        <v>3.35</v>
      </c>
      <c r="O7" s="3">
        <f t="shared" si="4"/>
        <v>3.35</v>
      </c>
      <c r="P7" s="3">
        <f t="shared" si="4"/>
        <v>3.34</v>
      </c>
      <c r="Q7" s="3">
        <f t="shared" si="4"/>
        <v>2.54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27000000000</v>
      </c>
      <c r="E8" s="2">
        <f>IFERROR(INDEX(E51:E500,MATCH("Free cash flow (Quarter)",$C$51:$C$500,0)),"")</f>
        <v>3000000000</v>
      </c>
      <c r="H8" s="2">
        <f>IFERROR(INDEX(D8:G8,COUNT(D8:G8)),"")</f>
        <v>3000000000</v>
      </c>
      <c r="I8" s="2">
        <f t="shared" ref="I8:Q8" si="5">IFERROR(INDEX(I51:I500,MATCH($C$8,$C$51:$C$500,0)),"")</f>
        <v>53000000000</v>
      </c>
      <c r="J8" s="2">
        <f t="shared" si="5"/>
        <v>22000000000</v>
      </c>
      <c r="K8" s="2">
        <f t="shared" si="5"/>
        <v>-23000000000</v>
      </c>
      <c r="L8" s="2">
        <f t="shared" si="5"/>
        <v>-45000000000</v>
      </c>
      <c r="M8" s="2">
        <f t="shared" si="5"/>
        <v>68000000000</v>
      </c>
      <c r="N8" s="2">
        <f t="shared" si="5"/>
        <v>16000000000</v>
      </c>
      <c r="O8" s="2">
        <f t="shared" si="5"/>
        <v>85000000000</v>
      </c>
      <c r="P8" s="2">
        <f t="shared" si="5"/>
        <v>-149000000000</v>
      </c>
      <c r="Q8" s="2">
        <f t="shared" si="5"/>
        <v>56000000000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7.93</v>
      </c>
      <c r="E9" s="3">
        <f>IFERROR(INDEX(E51:E500,MATCH("Free cash flow per share (Quarter)",$C$51:$C$500,0)),"")</f>
        <v>0.95</v>
      </c>
      <c r="H9" s="3">
        <f>IFERROR(INDEX(D9:G9,COUNT(D9:G9)),"")</f>
        <v>0.95</v>
      </c>
      <c r="I9" s="3">
        <f t="shared" ref="I9:Q9" si="6">IFERROR(INDEX(I51:I500,MATCH($C$9,$C$51:$C$500,0)),"")</f>
        <v>15.86</v>
      </c>
      <c r="J9" s="3">
        <f t="shared" si="6"/>
        <v>6.61</v>
      </c>
      <c r="K9" s="3">
        <f t="shared" si="6"/>
        <v>-6.81</v>
      </c>
      <c r="L9" s="3">
        <f t="shared" si="6"/>
        <v>-13.35</v>
      </c>
      <c r="M9" s="3">
        <f t="shared" si="6"/>
        <v>20.329999999999998</v>
      </c>
      <c r="N9" s="3">
        <f t="shared" si="6"/>
        <v>4.92</v>
      </c>
      <c r="O9" s="3">
        <f t="shared" si="6"/>
        <v>25.41</v>
      </c>
      <c r="P9" s="3">
        <f t="shared" si="6"/>
        <v>-44.53</v>
      </c>
      <c r="Q9" s="3">
        <f t="shared" si="6"/>
        <v>21.86</v>
      </c>
    </row>
    <row r="10" spans="1:17" ht="15.5" x14ac:dyDescent="0.35">
      <c r="C10" t="s">
        <v>18</v>
      </c>
      <c r="D10" s="3">
        <f ca="1">IFERROR(IF(D9=0,"",D2/D9),"")</f>
        <v>7.3139974779319044</v>
      </c>
      <c r="E10" s="3">
        <f ca="1">IFERROR(IF(E9=0,"",E2/E9),"")</f>
        <v>54.736842105263158</v>
      </c>
      <c r="I10" s="3">
        <f t="shared" ref="I10:Q10" ca="1" si="7">IFERROR(IF(I9=0,"",I2/I9),"")</f>
        <v>3.4678436317780581</v>
      </c>
      <c r="J10" s="3">
        <f t="shared" ca="1" si="7"/>
        <v>1.9667170953101361</v>
      </c>
      <c r="K10" s="3">
        <f t="shared" ca="1" si="7"/>
        <v>-7.3421439060205582</v>
      </c>
      <c r="L10" s="3">
        <f t="shared" ca="1" si="7"/>
        <v>-6.5168539325842696</v>
      </c>
      <c r="M10" s="3">
        <f t="shared" ca="1" si="7"/>
        <v>9.3457943925233646</v>
      </c>
      <c r="N10" s="3" t="str">
        <f t="shared" ca="1" si="7"/>
        <v/>
      </c>
      <c r="O10" s="3" t="str">
        <f t="shared" ca="1" si="7"/>
        <v/>
      </c>
      <c r="P10" s="3">
        <f t="shared" ca="1" si="7"/>
        <v>-49.404895576016166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101465937766</v>
      </c>
      <c r="E11" s="2">
        <f>IFERROR(INDEX(E51:E500,MATCH($C$11,$C$51:$C$500,0)),"")</f>
        <v>76247354477</v>
      </c>
      <c r="H11" s="2">
        <f>IFERROR(INDEX(D11:G11,COUNT(D11:G11)),"")</f>
        <v>76247354477</v>
      </c>
      <c r="I11" s="2">
        <f t="shared" ref="I11:Q11" si="8">IFERROR(INDEX(I51:I500,MATCH($C$11,$C$51:$C$500,0)),"")</f>
        <v>73075843133</v>
      </c>
      <c r="J11" s="2">
        <f t="shared" si="8"/>
        <v>21213790028</v>
      </c>
      <c r="K11" s="2">
        <f t="shared" si="8"/>
        <v>16659437753</v>
      </c>
      <c r="L11" s="2">
        <f t="shared" si="8"/>
        <v>37477179262</v>
      </c>
      <c r="M11" s="2">
        <f t="shared" si="8"/>
        <v>94461481542</v>
      </c>
      <c r="N11" s="2">
        <f t="shared" si="8"/>
        <v>17733581873</v>
      </c>
      <c r="O11" s="2">
        <f t="shared" si="8"/>
        <v>7315688087</v>
      </c>
      <c r="P11" s="2">
        <f t="shared" si="8"/>
        <v>10743102979</v>
      </c>
      <c r="Q11" s="2">
        <f t="shared" si="8"/>
        <v>35346635267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Q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  <c r="Q12" s="2">
        <f t="shared" si="9"/>
        <v>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  <c r="Q13" s="2">
        <f t="shared" si="10"/>
        <v>0</v>
      </c>
    </row>
    <row r="14" spans="1:17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Q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  <c r="Q14" s="2" t="str">
        <f t="shared" si="11"/>
        <v/>
      </c>
    </row>
    <row r="15" spans="1:17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-531032703</v>
      </c>
      <c r="H15" s="2">
        <f>IFERROR(SUM(D15:G15)*(4/MAX(1,COUNT(D15:G15))),"")</f>
        <v>-1062065406</v>
      </c>
      <c r="I15" s="2">
        <f t="shared" ref="I15:Q15" si="12">IFERROR(INDEX(I51:I500,MATCH($C$15,$C$51:$C$500,0)),"")</f>
        <v>-162457543</v>
      </c>
      <c r="J15" s="2">
        <f t="shared" si="12"/>
        <v>1107437333</v>
      </c>
      <c r="K15" s="2">
        <f t="shared" si="12"/>
        <v>-4561938053</v>
      </c>
      <c r="L15" s="2">
        <f t="shared" si="12"/>
        <v>-6521197498</v>
      </c>
      <c r="M15" s="2">
        <f t="shared" si="12"/>
        <v>8935542990</v>
      </c>
      <c r="N15" s="2">
        <f t="shared" si="12"/>
        <v>9216443116</v>
      </c>
      <c r="O15" s="2">
        <f t="shared" si="12"/>
        <v>-2010770750</v>
      </c>
      <c r="P15" s="2">
        <f t="shared" si="12"/>
        <v>-3850295108</v>
      </c>
      <c r="Q15" s="2">
        <f t="shared" si="12"/>
        <v>-9201623020</v>
      </c>
    </row>
    <row r="16" spans="1:17" ht="15.5" x14ac:dyDescent="0.35">
      <c r="C16" t="s">
        <v>29</v>
      </c>
      <c r="D16" s="2">
        <f>IFERROR(INDEX(D51:D500,MATCH($C$16,$C$51:$C$500,0)),"")</f>
        <v>758965322</v>
      </c>
      <c r="E16" s="2">
        <f>IFERROR(INDEX(E51:E500,MATCH($C$16,$C$51:$C$500,0)),"")</f>
        <v>1395327434</v>
      </c>
      <c r="H16" s="2">
        <f>IFERROR(SUM(D16:G16)*(4/MAX(1,COUNT(D16:G16))),"")</f>
        <v>4308585512</v>
      </c>
      <c r="I16" s="2">
        <f t="shared" ref="I16:Q16" si="13">IFERROR(INDEX(I51:I500,MATCH($C$16,$C$51:$C$500,0)),"")</f>
        <v>3874325053</v>
      </c>
      <c r="J16" s="2">
        <f t="shared" si="13"/>
        <v>-29853250760</v>
      </c>
      <c r="K16" s="2">
        <f t="shared" si="13"/>
        <v>-12092122927</v>
      </c>
      <c r="L16" s="2">
        <f t="shared" si="13"/>
        <v>7033646254</v>
      </c>
      <c r="M16" s="2">
        <f t="shared" si="13"/>
        <v>-56308327348</v>
      </c>
      <c r="N16" s="2">
        <f t="shared" si="13"/>
        <v>-47135810768</v>
      </c>
      <c r="O16" s="2">
        <f t="shared" si="13"/>
        <v>-52525273832</v>
      </c>
      <c r="P16" s="2">
        <f t="shared" si="13"/>
        <v>33473291733</v>
      </c>
      <c r="Q16" s="2">
        <f t="shared" si="13"/>
        <v>30279136445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194300000000</v>
      </c>
      <c r="E20" s="2">
        <f ca="1">IFERROR(E21*E2,"")</f>
        <v>174200000000</v>
      </c>
      <c r="H20" s="2">
        <f t="shared" ref="H20:Q20" ca="1" si="14">IFERROR(H21*H2,"")</f>
        <v>174200000000</v>
      </c>
      <c r="I20" s="2">
        <f t="shared" ca="1" si="14"/>
        <v>184250000000</v>
      </c>
      <c r="J20" s="2">
        <f t="shared" ca="1" si="14"/>
        <v>43550000000</v>
      </c>
      <c r="K20" s="2">
        <f t="shared" ca="1" si="14"/>
        <v>167500000000</v>
      </c>
      <c r="L20" s="2">
        <f t="shared" ca="1" si="14"/>
        <v>291450000000</v>
      </c>
      <c r="M20" s="2">
        <f t="shared" ca="1" si="14"/>
        <v>636500000000</v>
      </c>
      <c r="N20" s="2" t="str">
        <f t="shared" ca="1" si="14"/>
        <v/>
      </c>
      <c r="O20" s="2" t="str">
        <f t="shared" ca="1" si="14"/>
        <v/>
      </c>
      <c r="P20" s="2">
        <f t="shared" ca="1" si="14"/>
        <v>7348000000000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3350000000</v>
      </c>
      <c r="E21" s="2">
        <f>IFERROR(INDEX(E51:E500,MATCH($C$7,$C$51:$C$500,0)),"")</f>
        <v>3350000000</v>
      </c>
      <c r="H21" s="2">
        <f>IFERROR(INDEX(D21:G21,COUNT(D21:G21)),"")</f>
        <v>3350000000</v>
      </c>
      <c r="I21" s="2">
        <f t="shared" ref="I21:Q21" si="15">IFERROR(INDEX(I51:I500,MATCH($C$7,$C$51:$C$500,0)),"")</f>
        <v>3350000000</v>
      </c>
      <c r="J21" s="2">
        <f t="shared" si="15"/>
        <v>3350000000</v>
      </c>
      <c r="K21" s="2">
        <f t="shared" si="15"/>
        <v>3350000000</v>
      </c>
      <c r="L21" s="2">
        <f t="shared" si="15"/>
        <v>3350000000</v>
      </c>
      <c r="M21" s="2">
        <f t="shared" si="15"/>
        <v>3350000000</v>
      </c>
      <c r="N21" s="2">
        <f t="shared" si="15"/>
        <v>3350000000</v>
      </c>
      <c r="O21" s="2">
        <f t="shared" si="15"/>
        <v>3350000000</v>
      </c>
      <c r="P21" s="2">
        <f t="shared" si="15"/>
        <v>3340000000</v>
      </c>
      <c r="Q21" s="2">
        <f t="shared" si="15"/>
        <v>2540000000</v>
      </c>
    </row>
    <row r="23" spans="1:17" ht="15.5" x14ac:dyDescent="0.35">
      <c r="B23" t="s">
        <v>45</v>
      </c>
      <c r="C23" t="s">
        <v>46</v>
      </c>
      <c r="D23" s="3">
        <f>IFERROR(D5/D6*100,"")</f>
        <v>0.33985099838861882</v>
      </c>
      <c r="E23" s="3">
        <f>IFERROR(E5/E6*100,"")</f>
        <v>0.38833537186021322</v>
      </c>
      <c r="H23" s="3">
        <f t="shared" ref="H23:Q23" si="16">IFERROR(H5/H6*100,"")</f>
        <v>1.4586905917573723</v>
      </c>
      <c r="I23" s="3">
        <f t="shared" si="16"/>
        <v>1.662840358012313</v>
      </c>
      <c r="J23" s="3">
        <f t="shared" si="16"/>
        <v>-13.149852149563667</v>
      </c>
      <c r="K23" s="3">
        <f t="shared" si="16"/>
        <v>-7.1472912964616011</v>
      </c>
      <c r="L23" s="3">
        <f t="shared" si="16"/>
        <v>0.24992472620665149</v>
      </c>
      <c r="M23" s="3">
        <f t="shared" si="16"/>
        <v>-18.688015480286442</v>
      </c>
      <c r="N23" s="3">
        <f t="shared" si="16"/>
        <v>-12.707171074299195</v>
      </c>
      <c r="O23" s="3">
        <f t="shared" si="16"/>
        <v>-16.128814728474882</v>
      </c>
      <c r="P23" s="3">
        <f t="shared" si="16"/>
        <v>7.5890196318497249</v>
      </c>
      <c r="Q23" s="3">
        <f t="shared" si="16"/>
        <v>8.1446872681445903</v>
      </c>
    </row>
    <row r="24" spans="1:17" ht="15.5" x14ac:dyDescent="0.35">
      <c r="C24" t="s">
        <v>47</v>
      </c>
      <c r="D24" s="4">
        <f>IFERROR(_xlfn.RRI(5,I23,D23),"")</f>
        <v>-0.27207338492565114</v>
      </c>
      <c r="E24" s="4" t="str">
        <f>IFERROR(_xlfn.RRI(5,J23,E23),"")</f>
        <v/>
      </c>
      <c r="H24" s="4" t="str">
        <f t="shared" ref="H24:Q24" si="17">IFERROR(_xlfn.RRI(5,M23,H23),"")</f>
        <v/>
      </c>
      <c r="I24" s="4" t="str">
        <f t="shared" si="17"/>
        <v/>
      </c>
      <c r="J24" s="4">
        <f t="shared" si="17"/>
        <v>-4.0016688346892093E-2</v>
      </c>
      <c r="K24" s="4" t="str">
        <f t="shared" si="17"/>
        <v/>
      </c>
      <c r="L24" s="4">
        <f t="shared" si="17"/>
        <v>-0.50181922682257984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1.1100000000000001</v>
      </c>
      <c r="J25" s="3">
        <f t="shared" si="18"/>
        <v>-8.58</v>
      </c>
      <c r="K25" s="3">
        <f t="shared" si="18"/>
        <v>-4.97</v>
      </c>
      <c r="L25" s="3">
        <f t="shared" si="18"/>
        <v>0.15</v>
      </c>
      <c r="M25" s="3">
        <f t="shared" si="18"/>
        <v>-14.14</v>
      </c>
      <c r="N25" s="3">
        <f t="shared" si="18"/>
        <v>-11.32</v>
      </c>
      <c r="O25" s="3">
        <f t="shared" si="18"/>
        <v>-16.28</v>
      </c>
      <c r="P25" s="3">
        <f t="shared" si="18"/>
        <v>8.86</v>
      </c>
      <c r="Q25" s="3">
        <f t="shared" si="18"/>
        <v>8.2799999999999994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>
        <f t="shared" si="19"/>
        <v>-0.12023520831731949</v>
      </c>
      <c r="K26" s="4" t="str">
        <f t="shared" si="19"/>
        <v/>
      </c>
      <c r="L26" s="4">
        <f t="shared" si="19"/>
        <v>-0.55165515109607788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1.2726995167164179</v>
      </c>
      <c r="E27" s="3">
        <f>IFERROR(E4/E21,"")</f>
        <v>1.7488294931343284</v>
      </c>
      <c r="H27" s="3">
        <f t="shared" ref="H27:Q27" si="20">IFERROR(H4/H21,"")</f>
        <v>6.0430580197014923</v>
      </c>
      <c r="I27" s="3">
        <f t="shared" si="20"/>
        <v>7.4664645623880599</v>
      </c>
      <c r="J27" s="3">
        <f t="shared" si="20"/>
        <v>5.2441550098507461</v>
      </c>
      <c r="K27" s="3">
        <f t="shared" si="20"/>
        <v>5.7656836728358209</v>
      </c>
      <c r="L27" s="3">
        <f t="shared" si="20"/>
        <v>4.2794528301492534</v>
      </c>
      <c r="M27" s="3">
        <f t="shared" si="20"/>
        <v>2.8698241976119405</v>
      </c>
      <c r="N27" s="3">
        <f t="shared" si="20"/>
        <v>10.462913583283582</v>
      </c>
      <c r="O27" s="3">
        <f t="shared" si="20"/>
        <v>-5.5283869405970147</v>
      </c>
      <c r="P27" s="3">
        <f t="shared" si="20"/>
        <v>16.365483429041916</v>
      </c>
      <c r="Q27" s="3">
        <f t="shared" si="20"/>
        <v>17.374520519685039</v>
      </c>
    </row>
    <row r="28" spans="1:17" ht="15.5" x14ac:dyDescent="0.35">
      <c r="C28" t="s">
        <v>52</v>
      </c>
      <c r="D28" s="4">
        <f>IFERROR(_xlfn.RRI(5,I27,D27),"")</f>
        <v>-0.29802414546762246</v>
      </c>
      <c r="E28" s="4">
        <f>IFERROR(_xlfn.RRI(5,J27,E27),"")</f>
        <v>-0.19718701244556636</v>
      </c>
      <c r="H28" s="4">
        <f t="shared" ref="H28:Q28" si="21">IFERROR(_xlfn.RRI(5,M27,H27),"")</f>
        <v>0.16059392819670415</v>
      </c>
      <c r="I28" s="4">
        <f t="shared" si="21"/>
        <v>-6.5256456704144372E-2</v>
      </c>
      <c r="J28" s="4" t="str">
        <f t="shared" si="21"/>
        <v/>
      </c>
      <c r="K28" s="4">
        <f t="shared" si="21"/>
        <v>-0.18832084174009278</v>
      </c>
      <c r="L28" s="4">
        <f t="shared" si="21"/>
        <v>-0.24439454761740131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-1.1293706293706294</v>
      </c>
      <c r="J29" s="4">
        <f t="shared" si="22"/>
        <v>0.72635814889336026</v>
      </c>
      <c r="K29" s="4">
        <f t="shared" si="22"/>
        <v>-34.133333333333333</v>
      </c>
      <c r="L29" s="4">
        <f t="shared" si="22"/>
        <v>-1.0106082036775106</v>
      </c>
      <c r="M29" s="4">
        <f t="shared" si="22"/>
        <v>0.24911660777385161</v>
      </c>
      <c r="N29" s="4">
        <f t="shared" si="22"/>
        <v>-0.30466830466830469</v>
      </c>
      <c r="O29" s="4">
        <f t="shared" si="22"/>
        <v>-2.8374717832957113</v>
      </c>
      <c r="P29" s="4">
        <f t="shared" si="22"/>
        <v>7.0048309178743981E-2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-0.19063996497845936</v>
      </c>
      <c r="I30" s="4">
        <f t="shared" si="23"/>
        <v>0.4237688528204972</v>
      </c>
      <c r="J30" s="4">
        <f t="shared" si="23"/>
        <v>-9.0453915368645901E-2</v>
      </c>
      <c r="K30" s="4">
        <f t="shared" si="23"/>
        <v>0.34729459621937991</v>
      </c>
      <c r="L30" s="4">
        <f t="shared" si="23"/>
        <v>0.49118989020662085</v>
      </c>
      <c r="M30" s="4">
        <f t="shared" si="23"/>
        <v>-0.72571462291373512</v>
      </c>
      <c r="N30" s="4">
        <f t="shared" si="23"/>
        <v>-2.8925798240442417</v>
      </c>
      <c r="O30" s="4">
        <f t="shared" si="23"/>
        <v>-1.3378077381317335</v>
      </c>
      <c r="P30" s="4">
        <f t="shared" si="23"/>
        <v>-5.8075679815158092E-2</v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66.64</v>
      </c>
      <c r="E32" s="3">
        <f>IFERROR(INDEX(E51:E500,MATCH($A$32,$C$51:$C$500,0)),"")</f>
        <v>66.42</v>
      </c>
      <c r="H32" s="3">
        <f>IFERROR(INDEX(D32:G32,COUNT(D32:G32)),"")</f>
        <v>66.42</v>
      </c>
      <c r="I32" s="3">
        <f t="shared" ref="I32:Q32" si="24">IFERROR(INDEX(I51:I500,MATCH($C$32,$C$51:$C$500,0)),"")</f>
        <v>66.16</v>
      </c>
      <c r="J32" s="3">
        <f t="shared" si="24"/>
        <v>65.06</v>
      </c>
      <c r="K32" s="3">
        <f t="shared" si="24"/>
        <v>70.569999999999993</v>
      </c>
      <c r="L32" s="3">
        <f t="shared" si="24"/>
        <v>75.62</v>
      </c>
      <c r="M32" s="3">
        <f t="shared" si="24"/>
        <v>75.430000000000007</v>
      </c>
      <c r="N32" s="3">
        <f t="shared" si="24"/>
        <v>89.49</v>
      </c>
      <c r="O32" s="3">
        <f t="shared" si="24"/>
        <v>100.86</v>
      </c>
      <c r="P32" s="3">
        <f t="shared" si="24"/>
        <v>117.04</v>
      </c>
      <c r="Q32" s="3">
        <f t="shared" si="24"/>
        <v>101.52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0.78</v>
      </c>
      <c r="E33" s="3">
        <f>IFERROR(INDEX(E51:E500,MATCH($A$33,$C$51:$C$500,0)),"")</f>
        <v>1.17</v>
      </c>
      <c r="H33" s="3">
        <f>IFERROR(INDEX(D33:G33,COUNT(D33:G33)),"")</f>
        <v>1.17</v>
      </c>
      <c r="I33" s="3">
        <f t="shared" ref="I33:Q33" si="25">IFERROR(INDEX(I51:I500,MATCH($C$33,$C$51:$C$500,0)),"")</f>
        <v>0.83</v>
      </c>
      <c r="J33" s="3">
        <f t="shared" si="25"/>
        <v>0.2</v>
      </c>
      <c r="K33" s="3">
        <f t="shared" si="25"/>
        <v>0.71</v>
      </c>
      <c r="L33" s="3">
        <f t="shared" si="25"/>
        <v>1.1499999999999999</v>
      </c>
      <c r="M33" s="3">
        <f t="shared" si="25"/>
        <v>2.52</v>
      </c>
      <c r="N33" s="3">
        <f t="shared" si="25"/>
        <v>2.75</v>
      </c>
      <c r="O33" s="3">
        <f t="shared" si="25"/>
        <v>2.6</v>
      </c>
      <c r="P33" s="3">
        <f t="shared" si="25"/>
        <v>18.8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226.09</v>
      </c>
      <c r="E34" s="3">
        <f>IFERROR(INDEX(E51:E500,MATCH($A$34,$C$51:$C$500,0)),"")</f>
        <v>300</v>
      </c>
      <c r="H34" s="3">
        <f>IFERROR(INDEX(D34:G34,COUNT(D34:G34)),"")</f>
        <v>300</v>
      </c>
      <c r="I34" s="3">
        <f t="shared" ref="I34:Q34" si="26">IFERROR(INDEX(I51:I500,MATCH($C$34,$C$51:$C$500,0)),"")</f>
        <v>49.55</v>
      </c>
      <c r="J34" s="3">
        <f t="shared" si="26"/>
        <v>-1.52</v>
      </c>
      <c r="K34" s="3">
        <f t="shared" si="26"/>
        <v>-10.06</v>
      </c>
      <c r="L34" s="3">
        <f t="shared" si="26"/>
        <v>580</v>
      </c>
      <c r="M34" s="3">
        <f t="shared" si="26"/>
        <v>-13.44</v>
      </c>
      <c r="N34" s="3">
        <f t="shared" si="26"/>
        <v>-21.73</v>
      </c>
      <c r="O34" s="3">
        <f t="shared" si="26"/>
        <v>-16.09</v>
      </c>
      <c r="P34" s="3">
        <f t="shared" si="26"/>
        <v>248.31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40.869999999999997</v>
      </c>
      <c r="E35" s="3">
        <f>IFERROR(INDEX(E51:E500,MATCH($A$35,$C$51:$C$500,0)),"")</f>
        <v>44.62</v>
      </c>
      <c r="H35" s="3">
        <f>IFERROR(INDEX(D35:G35,COUNT(D35:G35)),"")</f>
        <v>44.62</v>
      </c>
      <c r="I35" s="3">
        <f t="shared" ref="I35:Q35" si="27">IFERROR(INDEX(I51:I500,MATCH($C$35,$C$51:$C$500,0)),"")</f>
        <v>7.37</v>
      </c>
      <c r="J35" s="3">
        <f t="shared" si="27"/>
        <v>2.48</v>
      </c>
      <c r="K35" s="3">
        <f t="shared" si="27"/>
        <v>8.67</v>
      </c>
      <c r="L35" s="3">
        <f t="shared" si="27"/>
        <v>20.34</v>
      </c>
      <c r="M35" s="3">
        <f t="shared" si="27"/>
        <v>66.23</v>
      </c>
      <c r="N35" s="3">
        <f t="shared" si="27"/>
        <v>23.51</v>
      </c>
      <c r="O35" s="3">
        <f t="shared" si="27"/>
        <v>-47.38</v>
      </c>
      <c r="P35" s="3">
        <f t="shared" si="27"/>
        <v>134.61000000000001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H50" t="s">
        <v>895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4263543381</v>
      </c>
      <c r="E51" s="5">
        <v>5858578802</v>
      </c>
      <c r="F51" s="5">
        <v>-12133386189</v>
      </c>
      <c r="G51" s="5">
        <v>7088718714</v>
      </c>
      <c r="I51" s="5">
        <v>25012656284</v>
      </c>
      <c r="J51" s="5">
        <v>17567919283</v>
      </c>
      <c r="K51" s="5">
        <v>19315040304</v>
      </c>
      <c r="L51" s="5">
        <v>14336166981</v>
      </c>
      <c r="M51" s="5">
        <v>9613911062</v>
      </c>
      <c r="N51" s="5">
        <v>35050760504</v>
      </c>
      <c r="O51" s="5">
        <v>-18520096251</v>
      </c>
      <c r="P51" s="5">
        <v>54660714653</v>
      </c>
      <c r="Q51" s="5">
        <v>44131282120</v>
      </c>
    </row>
    <row r="52" spans="2:17" ht="15.5" x14ac:dyDescent="0.35">
      <c r="C52" t="s">
        <v>486</v>
      </c>
      <c r="D52" s="5">
        <v>1389602987</v>
      </c>
      <c r="E52" s="5">
        <v>1640836037</v>
      </c>
      <c r="F52" s="5">
        <v>1925378219</v>
      </c>
      <c r="G52" s="5">
        <v>2050406827</v>
      </c>
      <c r="I52" s="5">
        <v>7428829139</v>
      </c>
      <c r="J52" s="5">
        <v>14361188836</v>
      </c>
      <c r="K52" s="5">
        <v>14792010199</v>
      </c>
      <c r="L52" s="5">
        <v>13201235956</v>
      </c>
      <c r="M52" s="5">
        <v>11480122434</v>
      </c>
      <c r="N52" s="5">
        <v>20469218577</v>
      </c>
      <c r="O52" s="5">
        <v>39561682090</v>
      </c>
      <c r="P52" s="5">
        <v>31699523564</v>
      </c>
      <c r="Q52" s="5">
        <v>24094888303</v>
      </c>
    </row>
    <row r="53" spans="2:17" ht="15.5" x14ac:dyDescent="0.35">
      <c r="C53" t="s">
        <v>896</v>
      </c>
      <c r="D53" s="5">
        <v>1468037665</v>
      </c>
      <c r="E53" s="5">
        <v>1265835689</v>
      </c>
      <c r="F53" s="5">
        <v>1261904553</v>
      </c>
      <c r="G53" s="5">
        <v>2926288279</v>
      </c>
      <c r="I53" s="5">
        <v>9305696440</v>
      </c>
    </row>
    <row r="54" spans="2:17" ht="15.5" x14ac:dyDescent="0.35">
      <c r="C54" t="s">
        <v>897</v>
      </c>
      <c r="D54" s="5">
        <v>-634141011</v>
      </c>
      <c r="F54" s="5">
        <v>1062305516</v>
      </c>
      <c r="G54" s="5">
        <v>-120307557</v>
      </c>
      <c r="I54" s="5">
        <v>1062305516</v>
      </c>
      <c r="J54" s="5">
        <v>-463174246</v>
      </c>
      <c r="K54" s="5">
        <v>-552242881</v>
      </c>
      <c r="L54" s="5">
        <v>-3610300530</v>
      </c>
      <c r="M54" s="5">
        <v>-5522567684</v>
      </c>
      <c r="N54" s="5">
        <v>7916695773</v>
      </c>
      <c r="O54" s="5">
        <v>-64965666521</v>
      </c>
      <c r="P54" s="5">
        <v>17413556164</v>
      </c>
      <c r="Q54" s="5">
        <v>14706393125</v>
      </c>
    </row>
    <row r="55" spans="2:17" ht="15.5" x14ac:dyDescent="0.35">
      <c r="C55" t="s">
        <v>81</v>
      </c>
      <c r="D55" s="5">
        <v>-35625000</v>
      </c>
      <c r="E55" s="5">
        <v>-69818290</v>
      </c>
      <c r="F55" s="5">
        <v>-3654973558</v>
      </c>
      <c r="G55" s="5">
        <v>367118301</v>
      </c>
      <c r="I55" s="5">
        <v>-3352310529</v>
      </c>
      <c r="J55" s="5">
        <v>-5146352686</v>
      </c>
      <c r="K55" s="5">
        <v>-1553437205</v>
      </c>
      <c r="L55" s="5">
        <v>-2481046900</v>
      </c>
      <c r="M55" s="5">
        <v>-930050930</v>
      </c>
      <c r="N55" s="5">
        <v>-15203397416</v>
      </c>
      <c r="O55" s="5">
        <v>-4061687391</v>
      </c>
      <c r="P55" s="5">
        <v>-487250721</v>
      </c>
      <c r="Q55" s="5">
        <v>-116379393</v>
      </c>
    </row>
    <row r="56" spans="2:17" ht="15.5" x14ac:dyDescent="0.35">
      <c r="C56" t="s">
        <v>82</v>
      </c>
      <c r="D56" s="5">
        <v>-3504578059</v>
      </c>
      <c r="E56" s="5">
        <v>-4463251368</v>
      </c>
      <c r="F56" s="5">
        <v>9236630041</v>
      </c>
      <c r="G56" s="5">
        <v>734101580</v>
      </c>
      <c r="I56" s="5">
        <v>-21138331231</v>
      </c>
      <c r="J56" s="5">
        <v>-47421170043</v>
      </c>
      <c r="K56" s="5">
        <v>-31407163231</v>
      </c>
      <c r="L56" s="5">
        <v>-7302520727</v>
      </c>
      <c r="M56" s="5">
        <v>-65922238410</v>
      </c>
      <c r="N56" s="5">
        <v>-82186571272</v>
      </c>
      <c r="O56" s="5">
        <v>-34005177581</v>
      </c>
      <c r="P56" s="5">
        <v>-21187422920</v>
      </c>
      <c r="Q56" s="5">
        <v>-13852145675</v>
      </c>
    </row>
    <row r="57" spans="2:17" ht="15.5" x14ac:dyDescent="0.35">
      <c r="C57" t="s">
        <v>898</v>
      </c>
      <c r="D57" s="5">
        <v>-3465069587</v>
      </c>
      <c r="E57" s="5">
        <v>-4391591078</v>
      </c>
      <c r="F57" s="5">
        <v>-3540794541</v>
      </c>
      <c r="G57" s="5">
        <v>-5042983799</v>
      </c>
      <c r="I57" s="5">
        <v>-17185887136</v>
      </c>
      <c r="J57" s="5">
        <v>-19752918155</v>
      </c>
      <c r="K57" s="5">
        <v>-22404579004</v>
      </c>
      <c r="L57" s="5">
        <v>-20818326883</v>
      </c>
      <c r="M57" s="5">
        <v>-22157271237</v>
      </c>
      <c r="N57" s="5">
        <v>-25721776039</v>
      </c>
      <c r="O57" s="5">
        <v>-18241086178</v>
      </c>
      <c r="P57" s="5">
        <v>-14699605676</v>
      </c>
      <c r="Q57" s="5">
        <v>-11012630840</v>
      </c>
    </row>
    <row r="58" spans="2:17" ht="15.5" x14ac:dyDescent="0.35">
      <c r="C58" t="s">
        <v>899</v>
      </c>
      <c r="F58" s="5">
        <v>16434773540</v>
      </c>
      <c r="G58" s="5">
        <v>5412038378</v>
      </c>
      <c r="I58" s="5">
        <v>-590889166</v>
      </c>
      <c r="J58" s="5">
        <v>-22363630307</v>
      </c>
      <c r="K58" s="5">
        <v>-7440835660</v>
      </c>
      <c r="L58" s="5">
        <v>16010595028</v>
      </c>
      <c r="M58" s="5">
        <v>-42674507921</v>
      </c>
      <c r="N58" s="5">
        <v>-39715520652</v>
      </c>
      <c r="O58" s="5">
        <v>-5072991181</v>
      </c>
      <c r="P58" s="5">
        <v>-1181546284</v>
      </c>
      <c r="Q58" s="5">
        <v>-2061749799</v>
      </c>
    </row>
    <row r="59" spans="2:17" ht="15.5" x14ac:dyDescent="0.35">
      <c r="C59" t="s">
        <v>605</v>
      </c>
      <c r="D59" s="5">
        <v>-3883472</v>
      </c>
      <c r="E59" s="5">
        <v>-1842000</v>
      </c>
      <c r="F59" s="5">
        <v>-2375400</v>
      </c>
      <c r="G59" s="5">
        <v>-2071300</v>
      </c>
      <c r="I59" s="5">
        <v>-9244400</v>
      </c>
      <c r="J59" s="5">
        <v>-158268895</v>
      </c>
      <c r="K59" s="5">
        <v>-8311362</v>
      </c>
      <c r="L59" s="5">
        <v>-13741972</v>
      </c>
      <c r="M59" s="5">
        <v>-160408322</v>
      </c>
      <c r="N59" s="5">
        <v>-1545877165</v>
      </c>
      <c r="O59" s="5">
        <v>-6629412831</v>
      </c>
      <c r="P59" s="5">
        <v>-4819020239</v>
      </c>
      <c r="Q59" s="5">
        <v>-661385643</v>
      </c>
    </row>
    <row r="60" spans="2:17" ht="15.5" x14ac:dyDescent="0.35">
      <c r="C60" t="s">
        <v>89</v>
      </c>
      <c r="D60" s="5">
        <v>758965322</v>
      </c>
      <c r="E60" s="5">
        <v>1395327434</v>
      </c>
      <c r="F60" s="5">
        <v>-2896756148</v>
      </c>
      <c r="G60" s="5">
        <v>7822820294</v>
      </c>
      <c r="I60" s="5">
        <v>3874325053</v>
      </c>
      <c r="J60" s="5">
        <v>-29853250760</v>
      </c>
      <c r="K60" s="5">
        <v>-12092122927</v>
      </c>
      <c r="L60" s="5">
        <v>7033646254</v>
      </c>
      <c r="M60" s="5">
        <v>-56308327348</v>
      </c>
      <c r="N60" s="5">
        <v>-47135810768</v>
      </c>
      <c r="O60" s="5">
        <v>-52525273832</v>
      </c>
      <c r="P60" s="5">
        <v>33473291733</v>
      </c>
      <c r="Q60" s="5">
        <v>30279136445</v>
      </c>
    </row>
    <row r="61" spans="2:17" ht="15.5" x14ac:dyDescent="0.35">
      <c r="C61" t="s">
        <v>90</v>
      </c>
    </row>
    <row r="62" spans="2:17" ht="15.5" x14ac:dyDescent="0.35">
      <c r="C62" t="s">
        <v>900</v>
      </c>
    </row>
    <row r="63" spans="2:17" ht="15.5" x14ac:dyDescent="0.35">
      <c r="C63" t="s">
        <v>901</v>
      </c>
    </row>
    <row r="64" spans="2:17" ht="15.5" x14ac:dyDescent="0.35">
      <c r="C64" t="s">
        <v>92</v>
      </c>
    </row>
    <row r="65" spans="2:17" ht="15.5" x14ac:dyDescent="0.35">
      <c r="C65" t="s">
        <v>29</v>
      </c>
      <c r="D65" s="5">
        <v>758965322</v>
      </c>
      <c r="E65" s="5">
        <v>1395327434</v>
      </c>
      <c r="F65" s="5">
        <v>-2896756148</v>
      </c>
      <c r="G65" s="5">
        <v>7822820294</v>
      </c>
      <c r="I65" s="5">
        <v>3874325053</v>
      </c>
      <c r="J65" s="5">
        <v>-29853250760</v>
      </c>
      <c r="K65" s="5">
        <v>-12092122927</v>
      </c>
      <c r="L65" s="5">
        <v>7033646254</v>
      </c>
      <c r="M65" s="5">
        <v>-56308327348</v>
      </c>
      <c r="N65" s="5">
        <v>-47135810768</v>
      </c>
      <c r="O65" s="5">
        <v>-52525273832</v>
      </c>
      <c r="P65" s="5">
        <v>33473291733</v>
      </c>
      <c r="Q65" s="5">
        <v>30279136445</v>
      </c>
    </row>
    <row r="66" spans="2:17" ht="15.5" x14ac:dyDescent="0.35">
      <c r="C66" t="s">
        <v>28</v>
      </c>
      <c r="E66" s="5">
        <v>-531032703</v>
      </c>
      <c r="F66" s="5">
        <v>621414799</v>
      </c>
      <c r="G66" s="5">
        <v>-1524315841</v>
      </c>
      <c r="I66" s="5">
        <v>-162457543</v>
      </c>
      <c r="J66" s="5">
        <v>1107437333</v>
      </c>
      <c r="K66" s="5">
        <v>-4561938053</v>
      </c>
      <c r="L66" s="5">
        <v>-6521197498</v>
      </c>
      <c r="M66" s="5">
        <v>8935542990</v>
      </c>
      <c r="N66" s="5">
        <v>9216443116</v>
      </c>
      <c r="O66" s="5">
        <v>-2010770750</v>
      </c>
      <c r="P66" s="5">
        <v>-3850295108</v>
      </c>
      <c r="Q66" s="5">
        <v>-9201623020</v>
      </c>
    </row>
    <row r="67" spans="2:17" ht="15.5" x14ac:dyDescent="0.35">
      <c r="C67" t="s">
        <v>404</v>
      </c>
      <c r="O67" s="5">
        <v>-2390707125</v>
      </c>
      <c r="P67" s="5">
        <v>-3957484250</v>
      </c>
      <c r="Q67" s="5">
        <v>-3188440740</v>
      </c>
    </row>
    <row r="68" spans="2:17" ht="15.5" x14ac:dyDescent="0.35">
      <c r="C68" t="s">
        <v>405</v>
      </c>
      <c r="E68" s="5">
        <v>-531032703</v>
      </c>
      <c r="F68" s="5">
        <v>621414799</v>
      </c>
      <c r="G68" s="5">
        <v>-1524315841</v>
      </c>
      <c r="I68" s="5">
        <v>-162457543</v>
      </c>
      <c r="J68" s="5">
        <v>1107437333</v>
      </c>
      <c r="K68" s="5">
        <v>-4561938053</v>
      </c>
      <c r="L68" s="5">
        <v>-6521197498</v>
      </c>
      <c r="M68" s="5">
        <v>8935542990</v>
      </c>
      <c r="N68" s="5">
        <v>9216443116</v>
      </c>
      <c r="O68" s="5">
        <v>379936375</v>
      </c>
      <c r="P68" s="5">
        <v>107189142</v>
      </c>
      <c r="Q68" s="5">
        <v>-6013182280</v>
      </c>
    </row>
    <row r="69" spans="2:17" ht="15.5" x14ac:dyDescent="0.35">
      <c r="C69" t="s">
        <v>406</v>
      </c>
      <c r="E69" s="5">
        <v>-531032703</v>
      </c>
      <c r="F69" s="5">
        <v>621414799</v>
      </c>
      <c r="G69" s="5">
        <v>-1524315841</v>
      </c>
      <c r="I69" s="5">
        <v>-162457543</v>
      </c>
      <c r="J69" s="5">
        <v>1107437333</v>
      </c>
      <c r="K69" s="5">
        <v>-4561938053</v>
      </c>
      <c r="L69" s="5">
        <v>-6521197498</v>
      </c>
      <c r="M69" s="5">
        <v>8935542990</v>
      </c>
      <c r="N69" s="5">
        <v>9216443116</v>
      </c>
      <c r="O69" s="5">
        <v>-2010770750</v>
      </c>
      <c r="P69" s="5">
        <v>-3850295108</v>
      </c>
      <c r="Q69" s="5">
        <v>-9201623020</v>
      </c>
    </row>
    <row r="70" spans="2:17" ht="15.5" x14ac:dyDescent="0.35">
      <c r="C70" t="s">
        <v>95</v>
      </c>
      <c r="D70" s="5">
        <v>758965322</v>
      </c>
      <c r="E70" s="5">
        <v>864294731</v>
      </c>
      <c r="F70" s="5">
        <v>-2275341349</v>
      </c>
      <c r="G70" s="5">
        <v>6298504453</v>
      </c>
      <c r="I70" s="5">
        <v>3711867510</v>
      </c>
      <c r="J70" s="5">
        <v>-28745813427</v>
      </c>
      <c r="K70" s="5">
        <v>-16654060980</v>
      </c>
      <c r="L70" s="5">
        <v>512448756</v>
      </c>
      <c r="M70" s="5">
        <v>-47372784358</v>
      </c>
      <c r="N70" s="5">
        <v>-37919367652</v>
      </c>
      <c r="O70" s="5">
        <v>-54536044582</v>
      </c>
      <c r="P70" s="5">
        <v>29622996625</v>
      </c>
      <c r="Q70" s="5">
        <v>21077513425</v>
      </c>
    </row>
    <row r="71" spans="2:17" ht="15.5" x14ac:dyDescent="0.35">
      <c r="C71" t="s">
        <v>96</v>
      </c>
      <c r="F71" s="5">
        <v>-25355363</v>
      </c>
      <c r="I71" s="5">
        <v>-25355363</v>
      </c>
      <c r="J71" s="5">
        <v>77401069</v>
      </c>
      <c r="K71" s="5">
        <v>-248714769</v>
      </c>
      <c r="L71" s="5">
        <v>120847444</v>
      </c>
      <c r="M71" s="5">
        <v>136689314</v>
      </c>
      <c r="N71" s="5">
        <v>-169836672</v>
      </c>
      <c r="O71" s="5">
        <v>50171190</v>
      </c>
      <c r="P71" s="5">
        <v>85387063</v>
      </c>
      <c r="Q71" s="5">
        <v>-38491754</v>
      </c>
    </row>
    <row r="72" spans="2:17" ht="15.5" x14ac:dyDescent="0.35">
      <c r="C72" t="s">
        <v>97</v>
      </c>
      <c r="D72" s="5">
        <v>758965322</v>
      </c>
      <c r="E72" s="5">
        <v>864294731</v>
      </c>
      <c r="F72" s="5">
        <v>-2300696712</v>
      </c>
      <c r="G72" s="5">
        <v>6298504453</v>
      </c>
      <c r="I72" s="5">
        <v>3686512147</v>
      </c>
      <c r="J72" s="5">
        <v>-28668412358</v>
      </c>
      <c r="K72" s="5">
        <v>-16902775749</v>
      </c>
      <c r="L72" s="5">
        <v>633296200</v>
      </c>
      <c r="M72" s="5">
        <v>-47236095044</v>
      </c>
      <c r="N72" s="5">
        <v>-38089204324</v>
      </c>
      <c r="O72" s="5">
        <v>-54485873392</v>
      </c>
      <c r="P72" s="5">
        <v>29708383688</v>
      </c>
      <c r="Q72" s="5">
        <v>21039021671</v>
      </c>
    </row>
    <row r="73" spans="2:17" ht="15.5" x14ac:dyDescent="0.35">
      <c r="C73" t="s">
        <v>98</v>
      </c>
      <c r="D73" s="5">
        <v>758965322</v>
      </c>
      <c r="E73" s="5">
        <v>864294731</v>
      </c>
      <c r="F73" s="5">
        <v>-2275341349</v>
      </c>
      <c r="G73" s="5">
        <v>6298504453</v>
      </c>
      <c r="I73" s="5">
        <v>3711867510</v>
      </c>
      <c r="J73" s="5">
        <v>-28745813427</v>
      </c>
      <c r="K73" s="5">
        <v>-16654060980</v>
      </c>
      <c r="L73" s="5">
        <v>512448756</v>
      </c>
      <c r="M73" s="5">
        <v>-47372784358</v>
      </c>
      <c r="N73" s="5">
        <v>-37919367652</v>
      </c>
      <c r="O73" s="5">
        <v>-54536044582</v>
      </c>
      <c r="P73" s="5">
        <v>29622996625</v>
      </c>
      <c r="Q73" s="5">
        <v>21077513425</v>
      </c>
    </row>
    <row r="74" spans="2:17" ht="15.5" x14ac:dyDescent="0.35">
      <c r="C74" t="s">
        <v>8</v>
      </c>
      <c r="D74" s="5">
        <v>758965322</v>
      </c>
      <c r="E74" s="5">
        <v>864294731</v>
      </c>
      <c r="F74" s="5">
        <v>-2300696712</v>
      </c>
      <c r="G74" s="5">
        <v>6298504453</v>
      </c>
      <c r="I74" s="5">
        <v>3686512147</v>
      </c>
      <c r="J74" s="5">
        <v>-28668412358</v>
      </c>
      <c r="K74" s="5">
        <v>-16902775749</v>
      </c>
      <c r="L74" s="5">
        <v>633296200</v>
      </c>
      <c r="M74" s="5">
        <v>-47236095044</v>
      </c>
      <c r="N74" s="5">
        <v>-38089204324</v>
      </c>
      <c r="O74" s="5">
        <v>-54485873392</v>
      </c>
      <c r="P74" s="5">
        <v>29708383688</v>
      </c>
      <c r="Q74" s="5">
        <v>21039021671</v>
      </c>
    </row>
    <row r="75" spans="2:17" ht="15.5" x14ac:dyDescent="0.35">
      <c r="C75" t="s">
        <v>99</v>
      </c>
    </row>
    <row r="76" spans="2:17" ht="15.5" x14ac:dyDescent="0.35">
      <c r="C76" t="s">
        <v>100</v>
      </c>
      <c r="D76" s="5">
        <v>758965322</v>
      </c>
      <c r="E76" s="5">
        <v>864294731</v>
      </c>
      <c r="F76" s="5">
        <v>-2275341349</v>
      </c>
      <c r="G76" s="5">
        <v>6298504453</v>
      </c>
      <c r="I76" s="5">
        <v>3711867510</v>
      </c>
      <c r="J76" s="5">
        <v>-28745813427</v>
      </c>
      <c r="K76" s="5">
        <v>-16654060980</v>
      </c>
      <c r="L76" s="5">
        <v>512448756</v>
      </c>
      <c r="M76" s="5">
        <v>-47372784358</v>
      </c>
      <c r="N76" s="5">
        <v>-37919367652</v>
      </c>
      <c r="O76" s="5">
        <v>-54536044582</v>
      </c>
      <c r="P76" s="5">
        <v>29622996625</v>
      </c>
      <c r="Q76" s="5">
        <v>21077513425</v>
      </c>
    </row>
    <row r="77" spans="2:17" ht="15.5" x14ac:dyDescent="0.35">
      <c r="C77" t="s">
        <v>101</v>
      </c>
      <c r="D77" s="5">
        <v>758965322</v>
      </c>
      <c r="E77" s="5">
        <v>864294731</v>
      </c>
      <c r="F77" s="5">
        <v>-2300696712</v>
      </c>
      <c r="G77" s="5">
        <v>6298504453</v>
      </c>
      <c r="I77" s="5">
        <v>3686512147</v>
      </c>
      <c r="J77" s="5">
        <v>-28668412358</v>
      </c>
      <c r="K77" s="5">
        <v>-16902775749</v>
      </c>
      <c r="L77" s="5">
        <v>633296200</v>
      </c>
      <c r="M77" s="5">
        <v>-47236095044</v>
      </c>
      <c r="N77" s="5">
        <v>-38089204324</v>
      </c>
      <c r="O77" s="5">
        <v>-54485873392</v>
      </c>
      <c r="P77" s="5">
        <v>29708383688</v>
      </c>
      <c r="Q77" s="5">
        <v>21039021671</v>
      </c>
    </row>
    <row r="78" spans="2:17" ht="15.5" x14ac:dyDescent="0.35">
      <c r="C78" t="s">
        <v>102</v>
      </c>
      <c r="D78" s="5">
        <v>758965322</v>
      </c>
      <c r="E78" s="5">
        <v>864294731</v>
      </c>
      <c r="F78" s="5">
        <v>-2300696712</v>
      </c>
      <c r="G78" s="5">
        <v>6298504453</v>
      </c>
      <c r="I78" s="5">
        <v>3686512147</v>
      </c>
      <c r="J78" s="5">
        <v>-28668412358</v>
      </c>
      <c r="K78" s="5">
        <v>-16902775749</v>
      </c>
      <c r="L78" s="5">
        <v>633296200</v>
      </c>
      <c r="M78" s="5">
        <v>-47236095044</v>
      </c>
      <c r="N78" s="5">
        <v>-38089204324</v>
      </c>
      <c r="O78" s="5">
        <v>-54485873392</v>
      </c>
      <c r="P78" s="5">
        <v>29708383688</v>
      </c>
      <c r="Q78" s="5">
        <v>21039021671</v>
      </c>
    </row>
    <row r="80" spans="2:17" ht="15.5" x14ac:dyDescent="0.35">
      <c r="B80" t="s">
        <v>103</v>
      </c>
      <c r="C80" t="s">
        <v>104</v>
      </c>
    </row>
    <row r="81" spans="3:17" ht="15.5" x14ac:dyDescent="0.35">
      <c r="C81" t="s">
        <v>20</v>
      </c>
      <c r="D81" s="5">
        <v>101465937766</v>
      </c>
      <c r="E81" s="5">
        <v>76247354477</v>
      </c>
      <c r="F81" s="5">
        <v>73075843133</v>
      </c>
      <c r="G81" s="5">
        <v>64520801688</v>
      </c>
      <c r="I81" s="5">
        <v>73075843133</v>
      </c>
      <c r="J81" s="5">
        <v>21213790028</v>
      </c>
      <c r="K81" s="5">
        <v>16659437753</v>
      </c>
      <c r="L81" s="5">
        <v>37477179262</v>
      </c>
      <c r="M81" s="5">
        <v>94461481542</v>
      </c>
      <c r="N81" s="5">
        <v>17733581873</v>
      </c>
      <c r="O81" s="5">
        <v>7315688087</v>
      </c>
      <c r="P81" s="5">
        <v>10743102979</v>
      </c>
      <c r="Q81" s="5">
        <v>35346635267</v>
      </c>
    </row>
    <row r="82" spans="3:17" ht="15.5" x14ac:dyDescent="0.35">
      <c r="C82" t="s">
        <v>441</v>
      </c>
      <c r="D82" s="5">
        <v>17415155797</v>
      </c>
      <c r="E82" s="5">
        <v>17782977684</v>
      </c>
      <c r="F82" s="5">
        <v>18049296809</v>
      </c>
      <c r="G82" s="5">
        <v>20190131694</v>
      </c>
      <c r="I82" s="5">
        <v>18049296809</v>
      </c>
      <c r="J82" s="5">
        <v>19777923392</v>
      </c>
      <c r="K82" s="5">
        <v>23926299534</v>
      </c>
      <c r="L82" s="5">
        <v>25442570938</v>
      </c>
      <c r="M82" s="5">
        <v>30225248966</v>
      </c>
      <c r="N82" s="5">
        <v>35747816650</v>
      </c>
      <c r="O82" s="5">
        <v>28208373205</v>
      </c>
      <c r="P82" s="5">
        <v>82394563786</v>
      </c>
      <c r="Q82" s="5">
        <v>52845229169</v>
      </c>
    </row>
    <row r="83" spans="3:17" ht="15.5" x14ac:dyDescent="0.35">
      <c r="C83" t="s">
        <v>578</v>
      </c>
    </row>
    <row r="84" spans="3:17" ht="15.5" x14ac:dyDescent="0.35">
      <c r="C84" t="s">
        <v>81</v>
      </c>
      <c r="D84" s="5">
        <v>33403534</v>
      </c>
      <c r="E84" s="5">
        <v>33403534</v>
      </c>
      <c r="F84" s="5">
        <v>33403534</v>
      </c>
      <c r="G84" s="5">
        <v>58758897</v>
      </c>
      <c r="I84" s="5">
        <v>33403534</v>
      </c>
      <c r="J84" s="5">
        <v>58758897</v>
      </c>
      <c r="K84" s="5">
        <v>-18642172</v>
      </c>
      <c r="L84" s="5">
        <v>230072597</v>
      </c>
      <c r="M84" s="5">
        <v>109225153</v>
      </c>
      <c r="N84" s="5">
        <v>-27464161</v>
      </c>
      <c r="O84" s="5">
        <v>142372511</v>
      </c>
      <c r="P84" s="5">
        <v>92201321</v>
      </c>
      <c r="Q84" s="5">
        <v>6814258</v>
      </c>
    </row>
    <row r="85" spans="3:17" ht="15.5" x14ac:dyDescent="0.35">
      <c r="C85" t="s">
        <v>902</v>
      </c>
      <c r="D85" s="5">
        <v>55324630473</v>
      </c>
      <c r="E85" s="5">
        <v>81131372586</v>
      </c>
      <c r="F85" s="5">
        <v>82631824472</v>
      </c>
      <c r="G85" s="5">
        <v>92909060745</v>
      </c>
      <c r="I85" s="5">
        <v>82631824472</v>
      </c>
      <c r="J85" s="5">
        <v>96837672686</v>
      </c>
      <c r="K85" s="5">
        <v>140839533113</v>
      </c>
      <c r="L85" s="5">
        <v>132043546444</v>
      </c>
      <c r="M85" s="5">
        <v>66754747270</v>
      </c>
      <c r="N85" s="5">
        <v>153528840565</v>
      </c>
      <c r="O85" s="5">
        <v>211996855699</v>
      </c>
      <c r="P85" s="5">
        <v>296785833108</v>
      </c>
      <c r="Q85" s="5">
        <v>180268935411</v>
      </c>
    </row>
    <row r="86" spans="3:17" ht="15.5" x14ac:dyDescent="0.35">
      <c r="C86" t="s">
        <v>110</v>
      </c>
      <c r="D86" s="5">
        <v>3159061750</v>
      </c>
      <c r="E86" s="5">
        <v>3161484159</v>
      </c>
      <c r="F86" s="5">
        <v>3068419879</v>
      </c>
      <c r="G86" s="5">
        <v>3237271964</v>
      </c>
      <c r="I86" s="5">
        <v>3068419879</v>
      </c>
      <c r="J86" s="5">
        <v>33942034489</v>
      </c>
      <c r="K86" s="5">
        <v>18564757309</v>
      </c>
      <c r="L86" s="5">
        <v>15817593143</v>
      </c>
      <c r="M86" s="5">
        <v>2511784615</v>
      </c>
      <c r="N86" s="5">
        <v>1581513276</v>
      </c>
      <c r="O86" s="5">
        <v>25688554340</v>
      </c>
      <c r="P86" s="5">
        <v>1529689475</v>
      </c>
      <c r="Q86" s="5">
        <v>5144056</v>
      </c>
    </row>
    <row r="87" spans="3:17" ht="15.5" x14ac:dyDescent="0.35">
      <c r="C87" t="s">
        <v>113</v>
      </c>
      <c r="D87" s="5">
        <v>9319185</v>
      </c>
      <c r="E87" s="5">
        <v>11469767</v>
      </c>
      <c r="F87" s="5">
        <v>13620348</v>
      </c>
      <c r="G87" s="5">
        <v>15770929</v>
      </c>
      <c r="I87" s="5">
        <v>13620348</v>
      </c>
      <c r="J87" s="5">
        <v>29912797</v>
      </c>
      <c r="K87" s="5">
        <v>327787783</v>
      </c>
      <c r="L87" s="5">
        <v>586235433</v>
      </c>
      <c r="M87" s="5">
        <v>875508082</v>
      </c>
      <c r="N87" s="5">
        <v>787964852</v>
      </c>
    </row>
    <row r="88" spans="3:17" ht="15.5" x14ac:dyDescent="0.35">
      <c r="C88" t="s">
        <v>111</v>
      </c>
      <c r="D88" s="5">
        <v>42209828944</v>
      </c>
      <c r="E88" s="5">
        <v>42456818427</v>
      </c>
      <c r="F88" s="5">
        <v>42660371103</v>
      </c>
      <c r="G88" s="5">
        <v>31470863807</v>
      </c>
      <c r="I88" s="5">
        <v>42660371103</v>
      </c>
      <c r="J88" s="5">
        <v>43611565196</v>
      </c>
      <c r="K88" s="5">
        <v>36066525807</v>
      </c>
      <c r="L88" s="5">
        <v>38974976158</v>
      </c>
      <c r="M88" s="5">
        <v>41305111756</v>
      </c>
      <c r="N88" s="5">
        <v>45165488246</v>
      </c>
      <c r="O88" s="5">
        <v>47625603321</v>
      </c>
      <c r="P88" s="5">
        <v>49445114445</v>
      </c>
      <c r="Q88" s="5">
        <v>2555905409</v>
      </c>
    </row>
    <row r="89" spans="3:17" ht="15.5" x14ac:dyDescent="0.35">
      <c r="C89" t="s">
        <v>114</v>
      </c>
      <c r="D89" s="5">
        <v>8573413742</v>
      </c>
      <c r="E89" s="5">
        <v>8573413742</v>
      </c>
      <c r="F89" s="5">
        <v>9104446445</v>
      </c>
      <c r="G89" s="5">
        <v>8475880133</v>
      </c>
      <c r="I89" s="5">
        <v>9104446445</v>
      </c>
      <c r="J89" s="5">
        <v>9259752475</v>
      </c>
      <c r="K89" s="5">
        <v>8174146212</v>
      </c>
      <c r="L89" s="5">
        <v>12665933946</v>
      </c>
      <c r="M89" s="5">
        <v>19221216620</v>
      </c>
      <c r="N89" s="5">
        <v>10324227026</v>
      </c>
      <c r="O89" s="5">
        <v>1059881259</v>
      </c>
      <c r="P89" s="5">
        <v>696668614</v>
      </c>
      <c r="Q89" s="5">
        <v>617941826</v>
      </c>
    </row>
    <row r="90" spans="3:17" ht="15.5" x14ac:dyDescent="0.35">
      <c r="C90" t="s">
        <v>115</v>
      </c>
      <c r="D90" s="5">
        <v>230147310855</v>
      </c>
      <c r="E90" s="5">
        <v>230376106005</v>
      </c>
      <c r="F90" s="5">
        <v>228884439860</v>
      </c>
      <c r="G90" s="5">
        <v>221304158018</v>
      </c>
      <c r="I90" s="5">
        <v>228884439860</v>
      </c>
      <c r="J90" s="5">
        <v>225030774791</v>
      </c>
      <c r="K90" s="5">
        <v>245365452242</v>
      </c>
      <c r="L90" s="5">
        <v>263885637486</v>
      </c>
      <c r="M90" s="5">
        <v>256732919858</v>
      </c>
      <c r="N90" s="5">
        <v>308995093459</v>
      </c>
      <c r="O90" s="5">
        <v>364408020684</v>
      </c>
      <c r="P90" s="5">
        <v>443590831858</v>
      </c>
      <c r="Q90" s="5">
        <v>273899982725</v>
      </c>
    </row>
    <row r="91" spans="3:17" ht="15.5" x14ac:dyDescent="0.35">
      <c r="C91" t="s">
        <v>116</v>
      </c>
    </row>
    <row r="92" spans="3:17" ht="15.5" x14ac:dyDescent="0.35">
      <c r="C92" t="s">
        <v>117</v>
      </c>
    </row>
    <row r="93" spans="3:17" ht="15.5" x14ac:dyDescent="0.35">
      <c r="C93" t="s">
        <v>286</v>
      </c>
      <c r="N93" s="5">
        <v>3354341832</v>
      </c>
      <c r="O93" s="5">
        <v>21939841047</v>
      </c>
      <c r="P93" s="5">
        <v>45981848297</v>
      </c>
    </row>
    <row r="94" spans="3:17" ht="15.5" x14ac:dyDescent="0.35">
      <c r="C94" t="s">
        <v>120</v>
      </c>
      <c r="D94" s="5">
        <v>221746476</v>
      </c>
      <c r="E94" s="5">
        <v>333499456</v>
      </c>
      <c r="F94" s="5">
        <v>136468028</v>
      </c>
      <c r="G94" s="5">
        <v>135000000</v>
      </c>
      <c r="I94" s="5">
        <v>136468028</v>
      </c>
      <c r="J94" s="5">
        <v>70000000</v>
      </c>
      <c r="K94" s="5">
        <v>140000000</v>
      </c>
      <c r="L94" s="5">
        <v>265000000</v>
      </c>
      <c r="M94" s="5">
        <v>157500000</v>
      </c>
      <c r="N94" s="5">
        <v>1153721847</v>
      </c>
      <c r="O94" s="5">
        <v>329372464</v>
      </c>
      <c r="P94" s="5">
        <v>627537194</v>
      </c>
      <c r="Q94" s="5">
        <v>55718199</v>
      </c>
    </row>
    <row r="95" spans="3:17" ht="15.5" x14ac:dyDescent="0.35">
      <c r="C95" t="s">
        <v>233</v>
      </c>
      <c r="D95" s="5">
        <v>97298941</v>
      </c>
      <c r="E95" s="5">
        <v>310979072</v>
      </c>
      <c r="F95" s="5">
        <v>150235220</v>
      </c>
      <c r="G95" s="5">
        <v>111066236</v>
      </c>
      <c r="I95" s="5">
        <v>150235220</v>
      </c>
      <c r="J95" s="5">
        <v>4649702</v>
      </c>
      <c r="K95" s="5">
        <v>63439357</v>
      </c>
      <c r="L95" s="5">
        <v>70255658</v>
      </c>
      <c r="M95" s="5">
        <v>92660894</v>
      </c>
      <c r="N95" s="5">
        <v>98940774</v>
      </c>
      <c r="O95" s="5">
        <v>361987284</v>
      </c>
      <c r="P95" s="5">
        <v>2469970828</v>
      </c>
      <c r="Q95" s="5">
        <v>101273230</v>
      </c>
    </row>
    <row r="96" spans="3:17" ht="15.5" x14ac:dyDescent="0.35">
      <c r="C96" t="s">
        <v>390</v>
      </c>
      <c r="M96" s="5">
        <v>102888277</v>
      </c>
      <c r="N96" s="5">
        <v>1032056914</v>
      </c>
      <c r="O96" s="5">
        <v>823001274</v>
      </c>
      <c r="P96" s="5">
        <v>1214641321</v>
      </c>
      <c r="Q96" s="5">
        <v>1179824807</v>
      </c>
    </row>
    <row r="97" spans="2:17" ht="15.5" x14ac:dyDescent="0.35">
      <c r="C97" t="s">
        <v>121</v>
      </c>
      <c r="D97" s="5">
        <v>5012390415</v>
      </c>
      <c r="E97" s="5">
        <v>5674717775</v>
      </c>
      <c r="F97" s="5">
        <v>5402277641</v>
      </c>
      <c r="G97" s="5">
        <v>6203385781</v>
      </c>
      <c r="I97" s="5">
        <v>5402277641</v>
      </c>
      <c r="J97" s="5">
        <v>5899074614</v>
      </c>
      <c r="K97" s="5">
        <v>7805366101</v>
      </c>
      <c r="L97" s="5">
        <v>8382372173</v>
      </c>
      <c r="M97" s="5">
        <v>1651481802</v>
      </c>
      <c r="N97" s="5">
        <v>1438198964</v>
      </c>
      <c r="O97" s="5">
        <v>1457217536</v>
      </c>
      <c r="P97" s="5">
        <v>616424578</v>
      </c>
      <c r="Q97" s="5">
        <v>13398805846</v>
      </c>
    </row>
    <row r="98" spans="2:17" ht="15.5" x14ac:dyDescent="0.35">
      <c r="C98" t="s">
        <v>128</v>
      </c>
      <c r="D98" s="5">
        <v>6824347086</v>
      </c>
      <c r="E98" s="5">
        <v>7812107557</v>
      </c>
      <c r="F98" s="5">
        <v>7184736143</v>
      </c>
      <c r="G98" s="5">
        <v>7493310922</v>
      </c>
      <c r="I98" s="5">
        <v>7184736143</v>
      </c>
      <c r="J98" s="5">
        <v>7017583221</v>
      </c>
      <c r="K98" s="5">
        <v>8873401646</v>
      </c>
      <c r="L98" s="5">
        <v>10490861542</v>
      </c>
      <c r="M98" s="5">
        <v>3971490514</v>
      </c>
      <c r="N98" s="5">
        <v>9249350671</v>
      </c>
      <c r="O98" s="5">
        <v>26591049572</v>
      </c>
      <c r="P98" s="5">
        <v>52125463086</v>
      </c>
      <c r="Q98" s="5">
        <v>15584089452</v>
      </c>
    </row>
    <row r="99" spans="2:17" ht="15.5" x14ac:dyDescent="0.35">
      <c r="C99" t="s">
        <v>129</v>
      </c>
    </row>
    <row r="100" spans="2:17" ht="15.5" x14ac:dyDescent="0.35">
      <c r="C100" t="s">
        <v>130</v>
      </c>
      <c r="D100" s="5">
        <v>335107560000</v>
      </c>
      <c r="E100" s="5">
        <v>335107560000</v>
      </c>
      <c r="F100" s="5">
        <v>335107560000</v>
      </c>
      <c r="G100" s="5">
        <v>335107560000</v>
      </c>
      <c r="I100" s="5">
        <v>335107560000</v>
      </c>
      <c r="J100" s="5">
        <v>335107560000</v>
      </c>
      <c r="K100" s="5">
        <v>335107560000</v>
      </c>
      <c r="L100" s="5">
        <v>335107530000</v>
      </c>
      <c r="M100" s="5">
        <v>335107500000</v>
      </c>
      <c r="N100" s="5">
        <v>334957630000</v>
      </c>
      <c r="O100" s="5">
        <v>334946930000</v>
      </c>
      <c r="P100" s="5">
        <v>334460000000</v>
      </c>
      <c r="Q100" s="5">
        <v>254410000000</v>
      </c>
    </row>
    <row r="101" spans="2:17" ht="15.5" x14ac:dyDescent="0.35">
      <c r="C101" t="s">
        <v>131</v>
      </c>
      <c r="D101" s="5">
        <v>23900865943</v>
      </c>
      <c r="E101" s="5">
        <v>23900865943</v>
      </c>
      <c r="F101" s="5">
        <v>23900865943</v>
      </c>
      <c r="G101" s="5">
        <v>23900865943</v>
      </c>
      <c r="I101" s="5">
        <v>23900865943</v>
      </c>
      <c r="J101" s="5">
        <v>23900865943</v>
      </c>
      <c r="K101" s="5">
        <v>23900865943</v>
      </c>
      <c r="L101" s="5">
        <v>23900845543</v>
      </c>
      <c r="M101" s="5">
        <v>23900825143</v>
      </c>
      <c r="N101" s="5">
        <v>23798913543</v>
      </c>
      <c r="O101" s="5">
        <v>23791637543</v>
      </c>
      <c r="P101" s="5">
        <v>23441091811</v>
      </c>
      <c r="Q101" s="5">
        <v>50000000</v>
      </c>
    </row>
    <row r="102" spans="2:17" ht="15.5" x14ac:dyDescent="0.35">
      <c r="C102" t="s">
        <v>132</v>
      </c>
      <c r="D102" s="5">
        <v>-135718865708</v>
      </c>
      <c r="E102" s="5">
        <v>-136477831029</v>
      </c>
      <c r="F102" s="5">
        <v>-137342125760</v>
      </c>
      <c r="G102" s="5">
        <v>-145256337744</v>
      </c>
      <c r="I102" s="5">
        <v>-137342125760</v>
      </c>
      <c r="J102" s="5">
        <v>-141053993270</v>
      </c>
      <c r="K102" s="5">
        <v>-122497733176</v>
      </c>
      <c r="L102" s="5">
        <v>-105843672196</v>
      </c>
      <c r="M102" s="5">
        <v>-106356120952</v>
      </c>
      <c r="N102" s="5">
        <v>-58983336594</v>
      </c>
      <c r="O102" s="5">
        <v>-21063968942</v>
      </c>
      <c r="P102" s="5">
        <v>33472075640</v>
      </c>
      <c r="Q102" s="5">
        <v>3849079015</v>
      </c>
    </row>
    <row r="103" spans="2:17" ht="15.5" x14ac:dyDescent="0.35">
      <c r="C103" t="s">
        <v>133</v>
      </c>
      <c r="D103" s="5">
        <v>17000000000</v>
      </c>
      <c r="E103" s="5">
        <v>17000000000</v>
      </c>
      <c r="F103" s="5">
        <v>17000000000</v>
      </c>
      <c r="G103" s="5">
        <v>17000000000</v>
      </c>
      <c r="I103" s="5">
        <v>17000000000</v>
      </c>
      <c r="J103" s="5">
        <v>17000000000</v>
      </c>
      <c r="K103" s="5">
        <v>17000000000</v>
      </c>
      <c r="L103" s="5">
        <v>17000000000</v>
      </c>
      <c r="M103" s="5">
        <v>17000000000</v>
      </c>
      <c r="N103" s="5">
        <v>17000000000</v>
      </c>
      <c r="O103" s="5">
        <v>17000000000</v>
      </c>
      <c r="P103" s="5">
        <v>11000000000</v>
      </c>
      <c r="Q103" s="5">
        <v>11000000000</v>
      </c>
    </row>
    <row r="104" spans="2:17" ht="15.5" x14ac:dyDescent="0.35">
      <c r="C104" t="s">
        <v>134</v>
      </c>
      <c r="D104" s="5">
        <v>-152718865708</v>
      </c>
      <c r="E104" s="5">
        <v>-153477831029</v>
      </c>
      <c r="F104" s="5">
        <v>-154342125760</v>
      </c>
      <c r="G104" s="5">
        <v>-162256337744</v>
      </c>
      <c r="I104" s="5">
        <v>-154342125760</v>
      </c>
      <c r="J104" s="5">
        <v>-158053993270</v>
      </c>
      <c r="K104" s="5">
        <v>-139497733176</v>
      </c>
      <c r="L104" s="5">
        <v>-122843672196</v>
      </c>
      <c r="M104" s="5">
        <v>-123356120952</v>
      </c>
      <c r="N104" s="5">
        <v>-75983336594</v>
      </c>
      <c r="O104" s="5">
        <v>-38063968942</v>
      </c>
      <c r="P104" s="5">
        <v>22472075640</v>
      </c>
      <c r="Q104" s="5">
        <v>-7150920985</v>
      </c>
    </row>
    <row r="105" spans="2:17" ht="15.5" x14ac:dyDescent="0.35">
      <c r="C105" t="s">
        <v>135</v>
      </c>
      <c r="D105" s="5">
        <v>-135718865708</v>
      </c>
      <c r="E105" s="5">
        <v>-136477831029</v>
      </c>
      <c r="F105" s="5">
        <v>-137342125760</v>
      </c>
      <c r="G105" s="5">
        <v>-145256337744</v>
      </c>
      <c r="I105" s="5">
        <v>-137342125760</v>
      </c>
      <c r="J105" s="5">
        <v>-141053993270</v>
      </c>
      <c r="K105" s="5">
        <v>-122497733176</v>
      </c>
      <c r="L105" s="5">
        <v>-105843672196</v>
      </c>
      <c r="M105" s="5">
        <v>-106356120952</v>
      </c>
      <c r="N105" s="5">
        <v>-58983336594</v>
      </c>
      <c r="O105" s="5">
        <v>-21063968942</v>
      </c>
      <c r="P105" s="5">
        <v>33472075640</v>
      </c>
      <c r="Q105" s="5">
        <v>3849079015</v>
      </c>
    </row>
    <row r="106" spans="2:17" ht="15.5" x14ac:dyDescent="0.35">
      <c r="C106" t="s">
        <v>10</v>
      </c>
      <c r="D106" s="5">
        <v>223322963769</v>
      </c>
      <c r="E106" s="5">
        <v>222563998448</v>
      </c>
      <c r="F106" s="5">
        <v>221699703717</v>
      </c>
      <c r="G106" s="5">
        <v>213810847096</v>
      </c>
      <c r="I106" s="5">
        <v>221699703717</v>
      </c>
      <c r="J106" s="5">
        <v>218013191570</v>
      </c>
      <c r="K106" s="5">
        <v>236492050595</v>
      </c>
      <c r="L106" s="5">
        <v>253394775944</v>
      </c>
      <c r="M106" s="5">
        <v>252761429344</v>
      </c>
      <c r="N106" s="5">
        <v>299745742788</v>
      </c>
      <c r="O106" s="5">
        <v>337816971112</v>
      </c>
      <c r="P106" s="5">
        <v>391465368772</v>
      </c>
      <c r="Q106" s="5">
        <v>258315893273</v>
      </c>
    </row>
    <row r="107" spans="2:17" ht="15.5" x14ac:dyDescent="0.35">
      <c r="C107" t="s">
        <v>137</v>
      </c>
      <c r="D107" s="5">
        <v>230147310855</v>
      </c>
      <c r="E107" s="5">
        <v>230376106005</v>
      </c>
      <c r="F107" s="5">
        <v>228884439860</v>
      </c>
      <c r="G107" s="5">
        <v>221304158018</v>
      </c>
      <c r="I107" s="5">
        <v>228884439860</v>
      </c>
      <c r="J107" s="5">
        <v>225030774791</v>
      </c>
      <c r="K107" s="5">
        <v>245365452241</v>
      </c>
      <c r="L107" s="5">
        <v>263885637486</v>
      </c>
      <c r="M107" s="5">
        <v>256732919858</v>
      </c>
      <c r="N107" s="5">
        <v>308995093459</v>
      </c>
      <c r="O107" s="5">
        <v>364408020684</v>
      </c>
      <c r="P107" s="5">
        <v>443590831858</v>
      </c>
      <c r="Q107" s="5">
        <v>273899982725</v>
      </c>
    </row>
    <row r="108" spans="2:17" ht="15.5" x14ac:dyDescent="0.35">
      <c r="C108" t="s">
        <v>138</v>
      </c>
      <c r="D108" s="5">
        <v>3351075600</v>
      </c>
      <c r="E108" s="5">
        <v>3351075600</v>
      </c>
      <c r="F108" s="5">
        <v>3351075600</v>
      </c>
      <c r="G108" s="5">
        <v>3351075600</v>
      </c>
      <c r="I108" s="5">
        <v>3351075600</v>
      </c>
      <c r="J108" s="5">
        <v>3351075600</v>
      </c>
      <c r="K108" s="5">
        <v>3351075600</v>
      </c>
      <c r="L108" s="5">
        <v>3351075300</v>
      </c>
      <c r="M108" s="5">
        <v>3351075000</v>
      </c>
      <c r="N108" s="5">
        <v>3349576300</v>
      </c>
      <c r="O108" s="5">
        <v>3349469300</v>
      </c>
      <c r="P108" s="5">
        <v>3344600000</v>
      </c>
      <c r="Q108" s="5">
        <v>2544600000</v>
      </c>
    </row>
    <row r="110" spans="2:17" ht="15.5" x14ac:dyDescent="0.35">
      <c r="B110" t="s">
        <v>139</v>
      </c>
      <c r="C110" t="s">
        <v>140</v>
      </c>
      <c r="D110" s="5">
        <v>26568583289</v>
      </c>
      <c r="E110" s="5">
        <v>3214500394</v>
      </c>
      <c r="F110" s="5">
        <v>8484469880</v>
      </c>
      <c r="G110" s="5">
        <v>29011105672</v>
      </c>
      <c r="I110" s="5">
        <v>53185761067</v>
      </c>
      <c r="J110" s="5">
        <v>22151297775</v>
      </c>
      <c r="K110" s="5">
        <v>-22554658558</v>
      </c>
      <c r="L110" s="5">
        <v>-44143223203</v>
      </c>
      <c r="M110" s="5">
        <v>68215454146</v>
      </c>
      <c r="N110" s="5">
        <v>16589602268</v>
      </c>
      <c r="O110" s="5">
        <v>86740489232</v>
      </c>
      <c r="P110" s="5">
        <v>-101158882028</v>
      </c>
      <c r="Q110" s="5">
        <v>57610139917</v>
      </c>
    </row>
    <row r="111" spans="2:17" ht="15.5" x14ac:dyDescent="0.35">
      <c r="C111" t="s">
        <v>903</v>
      </c>
    </row>
    <row r="112" spans="2:17" ht="15.5" x14ac:dyDescent="0.35">
      <c r="C112" t="s">
        <v>152</v>
      </c>
      <c r="D112" s="5">
        <v>678501181</v>
      </c>
      <c r="E112" s="5">
        <v>666092767</v>
      </c>
      <c r="F112" s="5">
        <v>652057553</v>
      </c>
      <c r="G112" s="5">
        <v>517601644</v>
      </c>
      <c r="I112" s="5">
        <v>3125702944</v>
      </c>
      <c r="J112" s="5">
        <v>510236208</v>
      </c>
      <c r="K112" s="5">
        <v>659098883</v>
      </c>
      <c r="L112" s="5">
        <v>2214838963</v>
      </c>
      <c r="M112" s="5">
        <v>1987892376</v>
      </c>
      <c r="N112" s="5">
        <v>928209970</v>
      </c>
      <c r="O112" s="5">
        <v>924870264</v>
      </c>
      <c r="P112" s="5">
        <v>2074775424</v>
      </c>
      <c r="Q112" s="5">
        <v>27076786138</v>
      </c>
    </row>
    <row r="113" spans="3:17" ht="15.5" x14ac:dyDescent="0.35">
      <c r="C113" t="s">
        <v>677</v>
      </c>
      <c r="D113" s="5">
        <v>1433868979</v>
      </c>
      <c r="E113" s="5">
        <v>1743008382</v>
      </c>
      <c r="G113" s="5">
        <v>-20404726458</v>
      </c>
      <c r="N113" s="5">
        <v>2124997272</v>
      </c>
      <c r="O113" s="5">
        <v>73431687478</v>
      </c>
      <c r="P113" s="5">
        <v>2976467244</v>
      </c>
      <c r="Q113" s="5">
        <v>7589469652</v>
      </c>
    </row>
    <row r="114" spans="3:17" ht="15.5" x14ac:dyDescent="0.35">
      <c r="C114" t="s">
        <v>904</v>
      </c>
    </row>
    <row r="115" spans="3:17" ht="15.5" x14ac:dyDescent="0.35">
      <c r="C115" t="s">
        <v>905</v>
      </c>
    </row>
    <row r="116" spans="3:17" ht="15.5" x14ac:dyDescent="0.35">
      <c r="C116" t="s">
        <v>906</v>
      </c>
    </row>
    <row r="117" spans="3:17" ht="15.5" x14ac:dyDescent="0.35">
      <c r="C117" t="s">
        <v>907</v>
      </c>
    </row>
    <row r="118" spans="3:17" ht="15.5" x14ac:dyDescent="0.35">
      <c r="C118" t="s">
        <v>908</v>
      </c>
    </row>
    <row r="119" spans="3:17" ht="15.5" x14ac:dyDescent="0.35">
      <c r="C119" t="s">
        <v>909</v>
      </c>
    </row>
    <row r="120" spans="3:17" ht="15.5" x14ac:dyDescent="0.35">
      <c r="C120" t="s">
        <v>910</v>
      </c>
    </row>
    <row r="121" spans="3:17" ht="15.5" x14ac:dyDescent="0.35">
      <c r="C121" t="s">
        <v>911</v>
      </c>
    </row>
    <row r="122" spans="3:17" ht="15.5" x14ac:dyDescent="0.35">
      <c r="C122" t="s">
        <v>912</v>
      </c>
      <c r="D122" s="5">
        <v>28537187257</v>
      </c>
      <c r="E122" s="5">
        <v>5800847896</v>
      </c>
      <c r="F122" s="5">
        <v>11468325629</v>
      </c>
      <c r="G122" s="5">
        <v>35198750575</v>
      </c>
      <c r="I122" s="5">
        <v>86034334227</v>
      </c>
      <c r="J122" s="5">
        <v>88377361053</v>
      </c>
      <c r="K122" s="5">
        <v>92508014551</v>
      </c>
      <c r="L122" s="5">
        <v>92344105329</v>
      </c>
      <c r="M122" s="5">
        <v>98254215730</v>
      </c>
      <c r="N122" s="5">
        <v>86738330701</v>
      </c>
      <c r="O122" s="5">
        <v>239316796839</v>
      </c>
      <c r="P122" s="5">
        <v>141415154744</v>
      </c>
      <c r="Q122" s="5">
        <v>289057860045</v>
      </c>
    </row>
    <row r="123" spans="3:17" ht="15.5" x14ac:dyDescent="0.35">
      <c r="C123" t="s">
        <v>413</v>
      </c>
    </row>
    <row r="124" spans="3:17" ht="15.5" x14ac:dyDescent="0.35">
      <c r="C124" t="s">
        <v>913</v>
      </c>
      <c r="D124" s="5">
        <v>30649557417</v>
      </c>
      <c r="E124" s="5">
        <v>8209949045</v>
      </c>
      <c r="F124" s="5">
        <v>13409774224</v>
      </c>
      <c r="G124" s="5">
        <v>37252414586</v>
      </c>
      <c r="I124" s="5">
        <v>112390217038</v>
      </c>
      <c r="J124" s="5">
        <v>90907335513</v>
      </c>
      <c r="K124" s="5">
        <v>94247379999</v>
      </c>
      <c r="L124" s="5">
        <v>96738336884</v>
      </c>
      <c r="M124" s="5">
        <v>100242108106</v>
      </c>
      <c r="N124" s="5">
        <v>89791537943</v>
      </c>
      <c r="O124" s="5">
        <v>313673354581</v>
      </c>
      <c r="P124" s="5">
        <v>146466397412</v>
      </c>
      <c r="Q124" s="5">
        <v>323724115835</v>
      </c>
    </row>
    <row r="125" spans="3:17" ht="15.5" x14ac:dyDescent="0.35">
      <c r="C125" t="s">
        <v>914</v>
      </c>
    </row>
    <row r="126" spans="3:17" ht="15.5" x14ac:dyDescent="0.35">
      <c r="C126" t="s">
        <v>87</v>
      </c>
    </row>
    <row r="127" spans="3:17" ht="15.5" x14ac:dyDescent="0.35">
      <c r="C127" t="s">
        <v>915</v>
      </c>
      <c r="D127" s="5">
        <v>-2165142970</v>
      </c>
      <c r="E127" s="5">
        <v>-2881805961</v>
      </c>
      <c r="F127" s="5">
        <v>-3139912654</v>
      </c>
      <c r="G127" s="5">
        <v>-2428116992</v>
      </c>
      <c r="I127" s="5">
        <v>-11266048973</v>
      </c>
      <c r="J127" s="5">
        <v>-9976434274</v>
      </c>
      <c r="K127" s="5">
        <v>-11326190779</v>
      </c>
      <c r="L127" s="5">
        <v>-8350976003</v>
      </c>
      <c r="M127" s="5">
        <v>-7948242270</v>
      </c>
      <c r="N127" s="5">
        <v>-7690749224</v>
      </c>
      <c r="O127" s="5">
        <v>-7731574402</v>
      </c>
      <c r="P127" s="5">
        <v>-6499434773</v>
      </c>
      <c r="Q127" s="5">
        <v>-5075115966</v>
      </c>
    </row>
    <row r="128" spans="3:17" ht="15.5" x14ac:dyDescent="0.35">
      <c r="C128" t="s">
        <v>916</v>
      </c>
      <c r="D128" s="5">
        <v>-1742959480</v>
      </c>
      <c r="E128" s="5">
        <v>-1944205606</v>
      </c>
      <c r="F128" s="5">
        <v>-1206414944</v>
      </c>
      <c r="G128" s="5">
        <v>-1639120622</v>
      </c>
      <c r="I128" s="5">
        <v>-5508081081</v>
      </c>
      <c r="J128" s="5">
        <v>-6749006481</v>
      </c>
      <c r="K128" s="5">
        <v>-11456266885</v>
      </c>
      <c r="L128" s="5">
        <v>-4049321791</v>
      </c>
      <c r="M128" s="5">
        <v>-16074048795</v>
      </c>
      <c r="N128" s="5">
        <v>-13976856886</v>
      </c>
      <c r="O128" s="5">
        <v>-8209090310</v>
      </c>
      <c r="P128" s="5">
        <v>-5818297778</v>
      </c>
      <c r="Q128" s="5">
        <v>-6886505398</v>
      </c>
    </row>
    <row r="129" spans="3:17" ht="15.5" x14ac:dyDescent="0.35">
      <c r="C129" t="s">
        <v>917</v>
      </c>
      <c r="D129" s="5">
        <v>-3883472</v>
      </c>
      <c r="E129" s="5">
        <v>-1842000</v>
      </c>
      <c r="F129" s="5">
        <v>-2375400</v>
      </c>
      <c r="G129" s="5">
        <v>-2071300</v>
      </c>
      <c r="I129" s="5">
        <v>-9244400</v>
      </c>
      <c r="J129" s="5">
        <v>-150818295</v>
      </c>
      <c r="K129" s="5">
        <v>-8311362</v>
      </c>
      <c r="L129" s="5">
        <v>-13741972</v>
      </c>
      <c r="M129" s="5">
        <v>-160408322</v>
      </c>
      <c r="N129" s="5">
        <v>-1556278893</v>
      </c>
      <c r="O129" s="5">
        <v>-6919088375</v>
      </c>
      <c r="P129" s="5">
        <v>-4545590796</v>
      </c>
      <c r="Q129" s="5">
        <v>-777765035</v>
      </c>
    </row>
    <row r="130" spans="3:17" ht="15.5" x14ac:dyDescent="0.35">
      <c r="C130" t="s">
        <v>918</v>
      </c>
      <c r="D130" s="5">
        <v>-172800000</v>
      </c>
      <c r="E130" s="5">
        <v>-129600000</v>
      </c>
      <c r="F130" s="5">
        <v>-302400000</v>
      </c>
      <c r="G130" s="5">
        <v>-4172000000</v>
      </c>
      <c r="I130" s="5">
        <v>-42145190000</v>
      </c>
      <c r="J130" s="5">
        <v>-51842773000</v>
      </c>
      <c r="K130" s="5">
        <v>-93944059196</v>
      </c>
      <c r="L130" s="5">
        <v>-128444916970</v>
      </c>
      <c r="M130" s="5">
        <v>-7611856321</v>
      </c>
      <c r="N130" s="5">
        <v>-47516617642</v>
      </c>
      <c r="O130" s="5">
        <v>-199593128521</v>
      </c>
      <c r="P130" s="5">
        <v>-227414075161</v>
      </c>
      <c r="Q130" s="5">
        <v>-242514074953</v>
      </c>
    </row>
    <row r="131" spans="3:17" ht="15.5" x14ac:dyDescent="0.35">
      <c r="C131" t="s">
        <v>248</v>
      </c>
      <c r="D131" s="5">
        <v>3811794</v>
      </c>
      <c r="E131" s="5">
        <v>-37995084</v>
      </c>
      <c r="F131" s="5">
        <v>-274201346</v>
      </c>
      <c r="I131" s="5">
        <v>-275891517</v>
      </c>
      <c r="J131" s="5">
        <v>-37005688</v>
      </c>
      <c r="K131" s="5">
        <v>-67210335</v>
      </c>
      <c r="L131" s="5">
        <v>-22603351</v>
      </c>
      <c r="M131" s="5">
        <v>-232098252</v>
      </c>
      <c r="N131" s="5">
        <v>-2461433030</v>
      </c>
      <c r="O131" s="5">
        <v>-4479983741</v>
      </c>
      <c r="P131" s="5">
        <v>-3347880932</v>
      </c>
      <c r="Q131" s="5">
        <v>-10860514566</v>
      </c>
    </row>
    <row r="132" spans="3:17" ht="15.5" x14ac:dyDescent="0.35">
      <c r="C132" t="s">
        <v>919</v>
      </c>
      <c r="D132" s="5">
        <v>-4080974128</v>
      </c>
      <c r="E132" s="5">
        <v>-4995448651</v>
      </c>
      <c r="F132" s="5">
        <v>-4925304344</v>
      </c>
      <c r="G132" s="5">
        <v>-8241308914</v>
      </c>
      <c r="I132" s="5">
        <v>-59204455971</v>
      </c>
      <c r="J132" s="5">
        <v>-68756037738</v>
      </c>
      <c r="K132" s="5">
        <v>-116802038557</v>
      </c>
      <c r="L132" s="5">
        <v>-140881560087</v>
      </c>
      <c r="M132" s="5">
        <v>-32026653960</v>
      </c>
      <c r="N132" s="5">
        <v>-73201935675</v>
      </c>
      <c r="O132" s="5">
        <v>-226932865349</v>
      </c>
      <c r="P132" s="5">
        <v>-247625279440</v>
      </c>
      <c r="Q132" s="5">
        <v>-266113975918</v>
      </c>
    </row>
    <row r="133" spans="3:17" ht="15.5" x14ac:dyDescent="0.35">
      <c r="C133" t="s">
        <v>149</v>
      </c>
      <c r="D133" s="5">
        <v>-1350000000</v>
      </c>
      <c r="F133" s="5">
        <v>77000000</v>
      </c>
      <c r="I133" s="5">
        <v>-1295166667</v>
      </c>
      <c r="J133" s="5">
        <v>-17585000000</v>
      </c>
      <c r="K133" s="5">
        <v>14488050400</v>
      </c>
      <c r="L133" s="5">
        <v>-12602837877</v>
      </c>
      <c r="M133" s="5">
        <v>-8301728869</v>
      </c>
      <c r="N133" s="5">
        <v>-16451223958</v>
      </c>
      <c r="O133" s="5">
        <v>-26950989561</v>
      </c>
      <c r="P133" s="5">
        <v>136330956292</v>
      </c>
      <c r="Q133" s="5">
        <v>13538471494</v>
      </c>
    </row>
    <row r="134" spans="3:17" ht="15.5" x14ac:dyDescent="0.35">
      <c r="C134" t="s">
        <v>150</v>
      </c>
      <c r="E134" s="5">
        <v>-42989050</v>
      </c>
      <c r="F134" s="5">
        <v>-6428435</v>
      </c>
      <c r="G134" s="5">
        <v>-5649600</v>
      </c>
      <c r="I134" s="5">
        <v>-28541295</v>
      </c>
      <c r="J134" s="5">
        <v>-11945500</v>
      </c>
      <c r="K134" s="5">
        <v>1248866650</v>
      </c>
      <c r="L134" s="5">
        <v>-10238241200</v>
      </c>
      <c r="M134" s="5">
        <v>16814174392</v>
      </c>
      <c r="N134" s="5">
        <v>10279515476</v>
      </c>
      <c r="O134" s="5">
        <v>-63216914563</v>
      </c>
      <c r="P134" s="5">
        <v>-59775606552</v>
      </c>
      <c r="Q134" s="5">
        <v>-42254080517</v>
      </c>
    </row>
    <row r="135" spans="3:17" ht="15.5" x14ac:dyDescent="0.35">
      <c r="C135" t="s">
        <v>158</v>
      </c>
      <c r="E135" s="5">
        <v>-42989050</v>
      </c>
      <c r="F135" s="5">
        <v>-10932940</v>
      </c>
      <c r="G135" s="5">
        <v>-5649600</v>
      </c>
      <c r="I135" s="5">
        <v>-33045800</v>
      </c>
      <c r="J135" s="5">
        <v>-11945500</v>
      </c>
      <c r="K135" s="5">
        <v>-256431795</v>
      </c>
      <c r="L135" s="5">
        <v>-589241200</v>
      </c>
      <c r="M135" s="5">
        <v>-103532400</v>
      </c>
      <c r="N135" s="5">
        <v>-109772000</v>
      </c>
      <c r="O135" s="5">
        <v>-1639938123</v>
      </c>
      <c r="P135" s="5">
        <v>-47779651600</v>
      </c>
      <c r="Q135" s="5">
        <v>-1989561786</v>
      </c>
    </row>
    <row r="136" spans="3:17" ht="15.5" x14ac:dyDescent="0.35">
      <c r="C136" t="s">
        <v>160</v>
      </c>
      <c r="F136" s="5">
        <v>4504505</v>
      </c>
      <c r="I136" s="5">
        <v>4504505</v>
      </c>
      <c r="K136" s="5">
        <v>162580645</v>
      </c>
      <c r="L136" s="5">
        <v>351000000</v>
      </c>
      <c r="M136" s="5">
        <v>286832553</v>
      </c>
      <c r="O136" s="5">
        <v>2500000</v>
      </c>
      <c r="P136" s="5">
        <v>139823501</v>
      </c>
      <c r="Q136" s="5">
        <v>188820000</v>
      </c>
    </row>
    <row r="137" spans="3:17" ht="15.5" x14ac:dyDescent="0.35">
      <c r="C137" t="s">
        <v>920</v>
      </c>
      <c r="O137" s="5">
        <v>-2500000000</v>
      </c>
      <c r="P137" s="5">
        <v>-7500000000</v>
      </c>
      <c r="Q137" s="5">
        <v>-4780000000</v>
      </c>
    </row>
    <row r="138" spans="3:17" ht="15.5" x14ac:dyDescent="0.35">
      <c r="C138" t="s">
        <v>921</v>
      </c>
      <c r="N138" s="5">
        <v>377252328</v>
      </c>
      <c r="O138" s="5">
        <v>2502954254</v>
      </c>
      <c r="P138" s="5">
        <v>4000230747</v>
      </c>
      <c r="Q138" s="5">
        <v>3253497669</v>
      </c>
    </row>
    <row r="139" spans="3:17" ht="15.5" x14ac:dyDescent="0.35">
      <c r="C139" t="s">
        <v>922</v>
      </c>
    </row>
    <row r="140" spans="3:17" ht="15.5" x14ac:dyDescent="0.35">
      <c r="C140" t="s">
        <v>923</v>
      </c>
      <c r="K140" s="5">
        <v>-34409300</v>
      </c>
      <c r="M140" s="5">
        <v>-369125761</v>
      </c>
      <c r="N140" s="5">
        <v>-787964852</v>
      </c>
    </row>
    <row r="141" spans="3:17" ht="15.5" x14ac:dyDescent="0.35">
      <c r="C141" t="s">
        <v>924</v>
      </c>
      <c r="K141" s="5">
        <v>500000000</v>
      </c>
      <c r="L141" s="5">
        <v>-10000000000</v>
      </c>
      <c r="M141" s="5">
        <v>17000000000</v>
      </c>
      <c r="N141" s="5">
        <v>10800000000</v>
      </c>
      <c r="O141" s="5">
        <v>-10800000000</v>
      </c>
    </row>
    <row r="142" spans="3:17" ht="15.5" x14ac:dyDescent="0.35">
      <c r="C142" t="s">
        <v>925</v>
      </c>
    </row>
    <row r="143" spans="3:17" ht="15.5" x14ac:dyDescent="0.35">
      <c r="C143" t="s">
        <v>926</v>
      </c>
      <c r="O143" s="5">
        <v>-40000000500</v>
      </c>
    </row>
    <row r="144" spans="3:17" ht="15.5" x14ac:dyDescent="0.35">
      <c r="C144" t="s">
        <v>873</v>
      </c>
      <c r="O144" s="5">
        <v>-258787005500</v>
      </c>
      <c r="P144" s="5">
        <v>-107739976200</v>
      </c>
      <c r="Q144" s="5">
        <v>-74222520400</v>
      </c>
    </row>
    <row r="145" spans="3:17" ht="15.5" x14ac:dyDescent="0.35">
      <c r="C145" t="s">
        <v>927</v>
      </c>
      <c r="K145" s="5">
        <v>877127100</v>
      </c>
      <c r="O145" s="5">
        <v>248004575306</v>
      </c>
      <c r="P145" s="5">
        <v>99103967000</v>
      </c>
      <c r="Q145" s="5">
        <v>35295684000</v>
      </c>
    </row>
    <row r="146" spans="3:17" ht="15.5" x14ac:dyDescent="0.35">
      <c r="C146" t="s">
        <v>161</v>
      </c>
      <c r="D146" s="5">
        <v>-1350000000</v>
      </c>
      <c r="F146" s="5">
        <v>77000000</v>
      </c>
      <c r="I146" s="5">
        <v>-1295166667</v>
      </c>
      <c r="J146" s="5">
        <v>-17585000000</v>
      </c>
      <c r="K146" s="5">
        <v>14488050400</v>
      </c>
      <c r="L146" s="5">
        <v>-12602837877</v>
      </c>
      <c r="M146" s="5">
        <v>-8301728869</v>
      </c>
      <c r="N146" s="5">
        <v>-16451223958</v>
      </c>
      <c r="O146" s="5">
        <v>-26950989561</v>
      </c>
      <c r="P146" s="5">
        <v>136330956292</v>
      </c>
      <c r="Q146" s="5">
        <v>13538471494</v>
      </c>
    </row>
    <row r="147" spans="3:17" ht="15.5" x14ac:dyDescent="0.35">
      <c r="C147" t="s">
        <v>358</v>
      </c>
      <c r="O147" s="5">
        <v>30603780096</v>
      </c>
      <c r="P147" s="5">
        <v>59588000000</v>
      </c>
      <c r="Q147" s="5">
        <v>13758537640</v>
      </c>
    </row>
    <row r="148" spans="3:17" ht="15.5" x14ac:dyDescent="0.35">
      <c r="C148" t="s">
        <v>928</v>
      </c>
      <c r="M148" s="5">
        <v>-3354341832</v>
      </c>
      <c r="N148" s="5">
        <v>-18740883831</v>
      </c>
      <c r="O148" s="5">
        <v>-54681172010</v>
      </c>
      <c r="P148" s="5">
        <v>-13389485033</v>
      </c>
      <c r="Q148" s="5">
        <v>-220066146</v>
      </c>
    </row>
    <row r="149" spans="3:17" ht="15.5" x14ac:dyDescent="0.35">
      <c r="C149" t="s">
        <v>308</v>
      </c>
      <c r="N149" s="5">
        <v>2824540100</v>
      </c>
      <c r="O149" s="5">
        <v>-3300000000</v>
      </c>
      <c r="P149" s="5">
        <v>-13000000000</v>
      </c>
    </row>
    <row r="150" spans="3:17" ht="15.5" x14ac:dyDescent="0.35">
      <c r="C150" t="s">
        <v>503</v>
      </c>
      <c r="F150" s="5">
        <v>-1295166667</v>
      </c>
      <c r="G150" s="5">
        <v>1372166667</v>
      </c>
      <c r="I150" s="5">
        <v>-1295166667</v>
      </c>
      <c r="J150" s="5">
        <v>-17585000000</v>
      </c>
      <c r="K150" s="5">
        <v>14488000000</v>
      </c>
      <c r="L150" s="5">
        <v>-12500000000</v>
      </c>
      <c r="M150" s="5">
        <v>-4270000000</v>
      </c>
    </row>
    <row r="151" spans="3:17" ht="15.5" x14ac:dyDescent="0.35">
      <c r="C151" t="s">
        <v>164</v>
      </c>
    </row>
    <row r="152" spans="3:17" ht="15.5" x14ac:dyDescent="0.35">
      <c r="C152" t="s">
        <v>929</v>
      </c>
    </row>
    <row r="153" spans="3:17" ht="15.5" x14ac:dyDescent="0.35">
      <c r="C153" t="s">
        <v>395</v>
      </c>
      <c r="F153" s="5">
        <v>1372166667</v>
      </c>
      <c r="G153" s="5">
        <v>-1372166667</v>
      </c>
    </row>
    <row r="154" spans="3:17" ht="15.5" x14ac:dyDescent="0.35">
      <c r="C154" t="s">
        <v>930</v>
      </c>
      <c r="D154" s="5">
        <v>-1350000000</v>
      </c>
    </row>
    <row r="155" spans="3:17" ht="15.5" x14ac:dyDescent="0.35">
      <c r="C155" t="s">
        <v>167</v>
      </c>
      <c r="L155" s="5">
        <v>-102888277</v>
      </c>
      <c r="M155" s="5">
        <v>-929168637</v>
      </c>
      <c r="N155" s="5">
        <v>-552856227</v>
      </c>
      <c r="O155" s="5">
        <v>-391640047</v>
      </c>
      <c r="P155" s="5">
        <v>-330650486</v>
      </c>
    </row>
    <row r="156" spans="3:17" ht="15.5" x14ac:dyDescent="0.35">
      <c r="C156" t="s">
        <v>931</v>
      </c>
      <c r="P156" s="5">
        <v>50000000</v>
      </c>
    </row>
    <row r="157" spans="3:17" ht="15.5" x14ac:dyDescent="0.35">
      <c r="C157" t="s">
        <v>932</v>
      </c>
      <c r="P157" s="5">
        <v>108000000000</v>
      </c>
    </row>
    <row r="158" spans="3:17" ht="15.5" x14ac:dyDescent="0.35">
      <c r="C158" t="s">
        <v>933</v>
      </c>
      <c r="K158" s="5">
        <v>50400</v>
      </c>
      <c r="L158" s="5">
        <v>50400</v>
      </c>
      <c r="M158" s="5">
        <v>251781600</v>
      </c>
      <c r="N158" s="5">
        <v>17976000</v>
      </c>
      <c r="O158" s="5">
        <v>818042400</v>
      </c>
    </row>
    <row r="159" spans="3:17" ht="15.5" x14ac:dyDescent="0.35">
      <c r="C159" t="s">
        <v>596</v>
      </c>
      <c r="P159" s="5">
        <v>-4586908189</v>
      </c>
    </row>
    <row r="160" spans="3:17" ht="15.5" x14ac:dyDescent="0.35">
      <c r="C160" t="s">
        <v>173</v>
      </c>
      <c r="D160" s="5">
        <v>25218583289</v>
      </c>
      <c r="E160" s="5">
        <v>3171511344</v>
      </c>
      <c r="F160" s="5">
        <v>8555041445</v>
      </c>
      <c r="G160" s="5">
        <v>29005456072</v>
      </c>
      <c r="I160" s="5">
        <v>51862053105</v>
      </c>
      <c r="J160" s="5">
        <v>4554352275</v>
      </c>
      <c r="K160" s="5">
        <v>-6817741508</v>
      </c>
      <c r="L160" s="5">
        <v>-66984302280</v>
      </c>
      <c r="M160" s="5">
        <v>76727899669</v>
      </c>
      <c r="N160" s="5">
        <v>10417893786</v>
      </c>
      <c r="O160" s="5">
        <v>-3427414892</v>
      </c>
      <c r="P160" s="5">
        <v>-24603532288</v>
      </c>
      <c r="Q160" s="5">
        <v>28894530894</v>
      </c>
    </row>
    <row r="161" spans="2:17" ht="15.5" x14ac:dyDescent="0.35">
      <c r="C161" t="s">
        <v>176</v>
      </c>
      <c r="E161" s="5">
        <v>73075843133</v>
      </c>
      <c r="I161" s="5">
        <v>21213790028</v>
      </c>
      <c r="J161" s="5">
        <v>16659437753</v>
      </c>
      <c r="K161" s="5">
        <v>23477179262</v>
      </c>
      <c r="L161" s="5">
        <v>90461481542</v>
      </c>
      <c r="M161" s="5">
        <v>17733581873</v>
      </c>
      <c r="N161" s="5">
        <v>7315688087</v>
      </c>
      <c r="O161" s="5">
        <v>10743102979</v>
      </c>
      <c r="P161" s="5">
        <v>35346635267</v>
      </c>
      <c r="Q161" s="5">
        <v>6452104373</v>
      </c>
    </row>
    <row r="162" spans="2:17" ht="15.5" x14ac:dyDescent="0.35">
      <c r="C162" t="s">
        <v>177</v>
      </c>
      <c r="D162" s="5">
        <v>25218583289</v>
      </c>
      <c r="E162" s="5">
        <v>76247354477</v>
      </c>
      <c r="F162" s="5">
        <v>8555041445</v>
      </c>
      <c r="G162" s="5">
        <v>29005456072</v>
      </c>
      <c r="I162" s="5">
        <v>73075843133</v>
      </c>
      <c r="J162" s="5">
        <v>21213790028</v>
      </c>
      <c r="K162" s="5">
        <v>16659437754</v>
      </c>
      <c r="L162" s="5">
        <v>23477179262</v>
      </c>
      <c r="M162" s="5">
        <v>94461481542</v>
      </c>
      <c r="N162" s="5">
        <v>17733581873</v>
      </c>
      <c r="O162" s="5">
        <v>7315688087</v>
      </c>
      <c r="P162" s="5">
        <v>10743102979</v>
      </c>
      <c r="Q162" s="5">
        <v>35346635267</v>
      </c>
    </row>
    <row r="164" spans="2:17" ht="15.5" x14ac:dyDescent="0.35">
      <c r="B164" t="s">
        <v>178</v>
      </c>
      <c r="C164" t="s">
        <v>12</v>
      </c>
      <c r="D164" s="5">
        <v>3350000000</v>
      </c>
      <c r="E164" s="5">
        <v>3350000000</v>
      </c>
      <c r="F164" s="5">
        <v>3350000000</v>
      </c>
      <c r="G164" s="5">
        <v>3350000000</v>
      </c>
      <c r="I164" s="5">
        <v>3350000000</v>
      </c>
      <c r="J164" s="5">
        <v>3350000000</v>
      </c>
      <c r="K164" s="5">
        <v>3350000000</v>
      </c>
      <c r="L164" s="5">
        <v>3350000000</v>
      </c>
      <c r="M164" s="5">
        <v>3350000000</v>
      </c>
      <c r="N164" s="5">
        <v>3350000000</v>
      </c>
      <c r="O164" s="5">
        <v>3350000000</v>
      </c>
      <c r="P164" s="5">
        <v>3340000000</v>
      </c>
      <c r="Q164" s="5">
        <v>2540000000</v>
      </c>
    </row>
    <row r="165" spans="2:17" ht="15.5" x14ac:dyDescent="0.35">
      <c r="C165" t="s">
        <v>179</v>
      </c>
      <c r="D165" s="6">
        <v>0.23</v>
      </c>
      <c r="E165" s="6">
        <v>0.26</v>
      </c>
      <c r="F165" s="6">
        <v>-0.68</v>
      </c>
      <c r="G165" s="6">
        <v>1.88</v>
      </c>
    </row>
    <row r="166" spans="2:17" ht="15.5" x14ac:dyDescent="0.35">
      <c r="C166" t="s">
        <v>180</v>
      </c>
      <c r="D166" s="6">
        <v>226.09</v>
      </c>
      <c r="E166" s="5">
        <v>300</v>
      </c>
      <c r="F166" s="6">
        <v>-80.88</v>
      </c>
      <c r="G166" s="6">
        <v>26.06</v>
      </c>
    </row>
    <row r="167" spans="2:17" ht="15.5" x14ac:dyDescent="0.35">
      <c r="C167" t="s">
        <v>64</v>
      </c>
      <c r="D167" s="6">
        <v>40.869999999999997</v>
      </c>
      <c r="E167" s="6">
        <v>44.62</v>
      </c>
      <c r="F167" s="6">
        <v>-15.19</v>
      </c>
      <c r="G167" s="6">
        <v>23.16</v>
      </c>
    </row>
    <row r="168" spans="2:17" ht="15.5" x14ac:dyDescent="0.35">
      <c r="C168" t="s">
        <v>181</v>
      </c>
      <c r="D168" s="5">
        <v>1050000000</v>
      </c>
      <c r="E168" s="5">
        <v>1640000000</v>
      </c>
      <c r="F168" s="5">
        <v>-3890000000</v>
      </c>
      <c r="G168" s="5">
        <v>8480000000</v>
      </c>
    </row>
    <row r="169" spans="2:17" ht="15.5" x14ac:dyDescent="0.35">
      <c r="C169" t="s">
        <v>182</v>
      </c>
      <c r="D169" s="6">
        <v>3.3E-3</v>
      </c>
      <c r="E169" s="6">
        <v>3.8E-3</v>
      </c>
      <c r="F169" s="6">
        <v>-9.8999999999999991E-3</v>
      </c>
      <c r="G169" s="6">
        <v>2.8500000000000001E-2</v>
      </c>
    </row>
    <row r="170" spans="2:17" ht="15.5" x14ac:dyDescent="0.35">
      <c r="C170" t="s">
        <v>183</v>
      </c>
      <c r="D170" s="6">
        <v>3.4000000000000002E-3</v>
      </c>
      <c r="E170" s="6">
        <v>3.9000000000000003E-3</v>
      </c>
      <c r="F170" s="6">
        <v>-1.03E-2</v>
      </c>
      <c r="G170" s="6">
        <v>2.9500000000000002E-2</v>
      </c>
    </row>
    <row r="171" spans="2:17" ht="15.5" x14ac:dyDescent="0.35">
      <c r="C171" t="s">
        <v>184</v>
      </c>
      <c r="D171" s="6">
        <v>3.3E-3</v>
      </c>
      <c r="E171" s="6">
        <v>6.0999999999999995E-3</v>
      </c>
      <c r="F171" s="6">
        <v>-1.29E-2</v>
      </c>
      <c r="G171" s="6">
        <v>3.6000000000000004E-2</v>
      </c>
    </row>
    <row r="172" spans="2:17" ht="15.5" x14ac:dyDescent="0.35">
      <c r="C172" t="s">
        <v>185</v>
      </c>
    </row>
    <row r="173" spans="2:17" ht="15.5" x14ac:dyDescent="0.35">
      <c r="C173" t="s">
        <v>186</v>
      </c>
      <c r="D173" s="5">
        <v>223000000000</v>
      </c>
      <c r="E173" s="5">
        <v>223000000000</v>
      </c>
      <c r="F173" s="5">
        <v>222000000000</v>
      </c>
      <c r="G173" s="5">
        <v>214000000000</v>
      </c>
    </row>
    <row r="174" spans="2:17" ht="15.5" x14ac:dyDescent="0.35">
      <c r="C174" t="s">
        <v>187</v>
      </c>
      <c r="D174" s="6">
        <v>0.78</v>
      </c>
      <c r="E174" s="6">
        <v>1.17</v>
      </c>
      <c r="F174" s="6">
        <v>0.83</v>
      </c>
      <c r="G174" s="6">
        <v>0.77</v>
      </c>
    </row>
    <row r="175" spans="2:17" ht="15.5" x14ac:dyDescent="0.35">
      <c r="C175" t="s">
        <v>188</v>
      </c>
      <c r="D175" s="6">
        <v>66.64</v>
      </c>
      <c r="E175" s="6">
        <v>66.42</v>
      </c>
      <c r="F175" s="6">
        <v>66.16</v>
      </c>
      <c r="G175" s="6">
        <v>63.8</v>
      </c>
    </row>
    <row r="176" spans="2:17" ht="15.5" x14ac:dyDescent="0.35">
      <c r="C176" t="s">
        <v>189</v>
      </c>
      <c r="D176" s="6">
        <v>0.78</v>
      </c>
      <c r="E176" s="6">
        <v>1.17</v>
      </c>
      <c r="F176" s="6">
        <v>0.83</v>
      </c>
      <c r="G176" s="6">
        <v>0.77</v>
      </c>
    </row>
    <row r="177" spans="3:17" ht="15.5" x14ac:dyDescent="0.35">
      <c r="C177" t="s">
        <v>190</v>
      </c>
      <c r="D177" s="6">
        <v>66.64</v>
      </c>
      <c r="E177" s="6">
        <v>66.41</v>
      </c>
      <c r="F177" s="6">
        <v>66.150000000000006</v>
      </c>
      <c r="G177" s="6">
        <v>63.8</v>
      </c>
    </row>
    <row r="178" spans="3:17" ht="15.5" x14ac:dyDescent="0.35">
      <c r="C178" t="s">
        <v>191</v>
      </c>
    </row>
    <row r="179" spans="3:17" ht="15.5" x14ac:dyDescent="0.35">
      <c r="C179" t="s">
        <v>192</v>
      </c>
    </row>
    <row r="180" spans="3:17" ht="15.5" x14ac:dyDescent="0.35">
      <c r="C180" t="s">
        <v>193</v>
      </c>
      <c r="D180" s="5">
        <v>223000000000</v>
      </c>
      <c r="E180" s="5">
        <v>223000000000</v>
      </c>
      <c r="F180" s="5">
        <v>222000000000</v>
      </c>
      <c r="G180" s="5">
        <v>214000000000</v>
      </c>
    </row>
    <row r="181" spans="3:17" ht="15.5" x14ac:dyDescent="0.35">
      <c r="C181" t="s">
        <v>24</v>
      </c>
    </row>
    <row r="182" spans="3:17" ht="15.5" x14ac:dyDescent="0.35">
      <c r="C182" t="s">
        <v>21</v>
      </c>
    </row>
    <row r="183" spans="3:17" ht="15.5" x14ac:dyDescent="0.35">
      <c r="C183" t="s">
        <v>194</v>
      </c>
    </row>
    <row r="184" spans="3:17" ht="15.5" x14ac:dyDescent="0.35">
      <c r="C184" t="s">
        <v>195</v>
      </c>
      <c r="D184" s="5">
        <v>27000000000</v>
      </c>
      <c r="E184" s="5">
        <v>3000000000</v>
      </c>
      <c r="F184" s="5">
        <v>8000000000</v>
      </c>
      <c r="G184" s="5">
        <v>29000000000</v>
      </c>
    </row>
    <row r="185" spans="3:17" ht="15.5" x14ac:dyDescent="0.35">
      <c r="C185" t="s">
        <v>196</v>
      </c>
      <c r="E185" s="5">
        <v>0</v>
      </c>
      <c r="F185" s="5">
        <v>0</v>
      </c>
      <c r="G185" s="5">
        <v>0</v>
      </c>
    </row>
    <row r="186" spans="3:17" ht="15.5" x14ac:dyDescent="0.35">
      <c r="C186" t="s">
        <v>13</v>
      </c>
      <c r="D186" s="5">
        <v>27000000000</v>
      </c>
      <c r="E186" s="5">
        <v>3000000000</v>
      </c>
      <c r="F186" s="5">
        <v>8000000000</v>
      </c>
      <c r="G186" s="5">
        <v>29000000000</v>
      </c>
    </row>
    <row r="187" spans="3:17" ht="15.5" x14ac:dyDescent="0.35">
      <c r="C187" t="s">
        <v>16</v>
      </c>
      <c r="D187" s="6">
        <v>7.93</v>
      </c>
      <c r="E187" s="6">
        <v>0.95</v>
      </c>
      <c r="F187" s="6">
        <v>2.5299999999999998</v>
      </c>
      <c r="G187" s="6">
        <v>8.66</v>
      </c>
    </row>
    <row r="188" spans="3:17" ht="15.5" x14ac:dyDescent="0.35">
      <c r="C188" t="s">
        <v>49</v>
      </c>
      <c r="I188" s="6">
        <v>1.1100000000000001</v>
      </c>
      <c r="J188" s="6">
        <v>-8.58</v>
      </c>
      <c r="K188" s="6">
        <v>-4.97</v>
      </c>
      <c r="L188" s="6">
        <v>0.15</v>
      </c>
      <c r="M188" s="6">
        <v>-14.14</v>
      </c>
      <c r="N188" s="6">
        <v>-11.32</v>
      </c>
      <c r="O188" s="6">
        <v>-16.28</v>
      </c>
      <c r="P188" s="6">
        <v>8.86</v>
      </c>
      <c r="Q188" s="6">
        <v>8.2799999999999994</v>
      </c>
    </row>
    <row r="189" spans="3:17" ht="15.5" x14ac:dyDescent="0.35">
      <c r="C189" t="s">
        <v>63</v>
      </c>
      <c r="I189" s="6">
        <v>49.55</v>
      </c>
      <c r="J189" s="6">
        <v>-1.52</v>
      </c>
      <c r="K189" s="6">
        <v>-10.06</v>
      </c>
      <c r="L189" s="5">
        <v>580</v>
      </c>
      <c r="M189" s="6">
        <v>-13.44</v>
      </c>
      <c r="N189" s="6">
        <v>-21.73</v>
      </c>
      <c r="O189" s="6">
        <v>-16.09</v>
      </c>
      <c r="P189" s="6">
        <v>248.31</v>
      </c>
      <c r="Q189" s="5">
        <v>0</v>
      </c>
    </row>
    <row r="190" spans="3:17" ht="15.5" x14ac:dyDescent="0.35">
      <c r="C190" t="s">
        <v>66</v>
      </c>
      <c r="I190" s="6">
        <v>7.37</v>
      </c>
      <c r="J190" s="6">
        <v>2.48</v>
      </c>
      <c r="K190" s="6">
        <v>8.67</v>
      </c>
      <c r="L190" s="6">
        <v>20.34</v>
      </c>
      <c r="M190" s="6">
        <v>66.23</v>
      </c>
      <c r="N190" s="6">
        <v>23.51</v>
      </c>
      <c r="O190" s="6">
        <v>-47.38</v>
      </c>
      <c r="P190" s="6">
        <v>134.61000000000001</v>
      </c>
      <c r="Q190" s="5">
        <v>0</v>
      </c>
    </row>
    <row r="191" spans="3:17" ht="15.5" x14ac:dyDescent="0.35">
      <c r="C191" t="s">
        <v>197</v>
      </c>
      <c r="I191" s="5">
        <v>4870000000</v>
      </c>
      <c r="J191" s="5">
        <v>-26900000000</v>
      </c>
      <c r="K191" s="5">
        <v>-9050000000</v>
      </c>
      <c r="L191" s="5">
        <v>10240000000</v>
      </c>
      <c r="M191" s="5">
        <v>-52770000000</v>
      </c>
      <c r="N191" s="5">
        <v>-43570000000</v>
      </c>
      <c r="O191" s="5">
        <v>-49270000000</v>
      </c>
      <c r="P191" s="5">
        <v>34610000000</v>
      </c>
    </row>
    <row r="192" spans="3:17" ht="15.5" x14ac:dyDescent="0.35">
      <c r="C192" t="s">
        <v>198</v>
      </c>
      <c r="I192" s="6">
        <v>1.6200000000000003E-2</v>
      </c>
      <c r="J192" s="6">
        <v>-0.12770000000000001</v>
      </c>
      <c r="K192" s="6">
        <v>-6.7900000000000002E-2</v>
      </c>
      <c r="L192" s="6">
        <v>1.9E-3</v>
      </c>
      <c r="M192" s="6">
        <v>-0.1845</v>
      </c>
      <c r="N192" s="6">
        <v>-0.12269999999999999</v>
      </c>
      <c r="O192" s="6">
        <v>-0.1497</v>
      </c>
      <c r="P192" s="6">
        <v>6.6799999999999998E-2</v>
      </c>
      <c r="Q192" s="6">
        <v>7.6999999999999999E-2</v>
      </c>
    </row>
    <row r="193" spans="3:17" ht="15.5" x14ac:dyDescent="0.35">
      <c r="C193" t="s">
        <v>199</v>
      </c>
      <c r="I193" s="6">
        <v>1.67E-2</v>
      </c>
      <c r="J193" s="6">
        <v>-0.13189999999999999</v>
      </c>
      <c r="K193" s="6">
        <v>-7.0400000000000004E-2</v>
      </c>
      <c r="L193" s="6">
        <v>2E-3</v>
      </c>
      <c r="M193" s="6">
        <v>-0.18739999999999998</v>
      </c>
      <c r="N193" s="6">
        <v>-0.1265</v>
      </c>
      <c r="O193" s="6">
        <v>-0.16140000000000002</v>
      </c>
      <c r="P193" s="6">
        <v>7.5700000000000003E-2</v>
      </c>
      <c r="Q193" s="6">
        <v>8.1600000000000006E-2</v>
      </c>
    </row>
    <row r="194" spans="3:17" ht="15.5" x14ac:dyDescent="0.35">
      <c r="C194" t="s">
        <v>200</v>
      </c>
      <c r="I194" s="6">
        <v>1.7100000000000001E-2</v>
      </c>
      <c r="J194" s="6">
        <v>-0.12689999999999999</v>
      </c>
      <c r="K194" s="6">
        <v>-4.7500000000000001E-2</v>
      </c>
      <c r="L194" s="6">
        <v>2.7000000000000003E-2</v>
      </c>
      <c r="M194" s="6">
        <v>-0.1991</v>
      </c>
      <c r="N194" s="6">
        <v>-0.14000000000000001</v>
      </c>
      <c r="O194" s="6">
        <v>-0.13</v>
      </c>
      <c r="P194" s="6">
        <v>9.3299999999999994E-2</v>
      </c>
      <c r="Q194" s="6">
        <v>0.22109999999999999</v>
      </c>
    </row>
    <row r="195" spans="3:17" ht="15.5" x14ac:dyDescent="0.35">
      <c r="C195" t="s">
        <v>201</v>
      </c>
    </row>
    <row r="196" spans="3:17" ht="15.5" x14ac:dyDescent="0.35">
      <c r="C196" t="s">
        <v>60</v>
      </c>
      <c r="I196" s="6">
        <v>0.83</v>
      </c>
      <c r="J196" s="6">
        <v>0.2</v>
      </c>
      <c r="K196" s="6">
        <v>0.71</v>
      </c>
      <c r="L196" s="6">
        <v>1.1499999999999999</v>
      </c>
      <c r="M196" s="6">
        <v>2.52</v>
      </c>
      <c r="N196" s="6">
        <v>2.75</v>
      </c>
      <c r="O196" s="6">
        <v>2.6</v>
      </c>
      <c r="P196" s="6">
        <v>18.8</v>
      </c>
      <c r="Q196" s="5">
        <v>0</v>
      </c>
    </row>
    <row r="197" spans="3:17" ht="15.5" x14ac:dyDescent="0.35">
      <c r="C197" t="s">
        <v>57</v>
      </c>
      <c r="I197" s="6">
        <v>66.16</v>
      </c>
      <c r="J197" s="6">
        <v>65.06</v>
      </c>
      <c r="K197" s="6">
        <v>70.569999999999993</v>
      </c>
      <c r="L197" s="6">
        <v>75.62</v>
      </c>
      <c r="M197" s="6">
        <v>75.430000000000007</v>
      </c>
      <c r="N197" s="6">
        <v>89.49</v>
      </c>
      <c r="O197" s="6">
        <v>100.86</v>
      </c>
      <c r="P197" s="6">
        <v>117.04</v>
      </c>
      <c r="Q197" s="6">
        <v>101.52</v>
      </c>
    </row>
    <row r="198" spans="3:17" ht="15.5" x14ac:dyDescent="0.35">
      <c r="C198" t="s">
        <v>202</v>
      </c>
      <c r="I198" s="6">
        <v>0.83</v>
      </c>
      <c r="J198" s="6">
        <v>0.2</v>
      </c>
      <c r="K198" s="6">
        <v>0.71</v>
      </c>
      <c r="L198" s="6">
        <v>1.1499999999999999</v>
      </c>
      <c r="M198" s="6">
        <v>2.5299999999999998</v>
      </c>
      <c r="N198" s="6">
        <v>2.76</v>
      </c>
      <c r="O198" s="6">
        <v>2.6</v>
      </c>
      <c r="P198" s="6">
        <v>18.8</v>
      </c>
      <c r="Q198" s="5">
        <v>0</v>
      </c>
    </row>
    <row r="199" spans="3:17" ht="15.5" x14ac:dyDescent="0.35">
      <c r="C199" t="s">
        <v>203</v>
      </c>
      <c r="I199" s="6">
        <v>66.150000000000006</v>
      </c>
      <c r="J199" s="6">
        <v>65.05</v>
      </c>
      <c r="K199" s="6">
        <v>70.47</v>
      </c>
      <c r="L199" s="6">
        <v>75.44</v>
      </c>
      <c r="M199" s="6">
        <v>75.17</v>
      </c>
      <c r="N199" s="6">
        <v>89.25</v>
      </c>
      <c r="O199" s="6">
        <v>100.86</v>
      </c>
      <c r="P199" s="6">
        <v>117.04</v>
      </c>
      <c r="Q199" s="6">
        <v>101.52</v>
      </c>
    </row>
    <row r="200" spans="3:17" ht="15.5" x14ac:dyDescent="0.35">
      <c r="C200" t="s">
        <v>204</v>
      </c>
    </row>
    <row r="201" spans="3:17" ht="15.5" x14ac:dyDescent="0.35">
      <c r="C201" t="s">
        <v>205</v>
      </c>
    </row>
    <row r="202" spans="3:17" ht="15.5" x14ac:dyDescent="0.35">
      <c r="C202" t="s">
        <v>26</v>
      </c>
    </row>
    <row r="203" spans="3:17" ht="15.5" x14ac:dyDescent="0.35">
      <c r="C203" t="s">
        <v>23</v>
      </c>
    </row>
    <row r="204" spans="3:17" ht="15.5" x14ac:dyDescent="0.35">
      <c r="C204" t="s">
        <v>206</v>
      </c>
    </row>
    <row r="205" spans="3:17" ht="15.5" x14ac:dyDescent="0.35">
      <c r="C205" t="s">
        <v>207</v>
      </c>
      <c r="I205" s="5">
        <v>53000000000</v>
      </c>
      <c r="J205" s="5">
        <v>22000000000</v>
      </c>
      <c r="K205" s="5">
        <v>-23000000000</v>
      </c>
      <c r="L205" s="5">
        <v>-44000000000</v>
      </c>
      <c r="M205" s="5">
        <v>68000000000</v>
      </c>
      <c r="N205" s="5">
        <v>17000000000</v>
      </c>
      <c r="O205" s="5">
        <v>87000000000</v>
      </c>
      <c r="P205" s="5">
        <v>-101000000000</v>
      </c>
      <c r="Q205" s="5">
        <v>58000000000</v>
      </c>
    </row>
    <row r="206" spans="3:17" ht="15.5" x14ac:dyDescent="0.35">
      <c r="C206" t="s">
        <v>208</v>
      </c>
      <c r="I206" s="5">
        <v>0</v>
      </c>
      <c r="J206" s="5">
        <v>0</v>
      </c>
      <c r="K206" s="5">
        <v>0</v>
      </c>
      <c r="L206" s="5">
        <v>-1000000000</v>
      </c>
      <c r="M206" s="5">
        <v>0</v>
      </c>
      <c r="N206" s="5">
        <v>0</v>
      </c>
      <c r="O206" s="5">
        <v>-2000000000</v>
      </c>
      <c r="P206" s="5">
        <v>-48000000000</v>
      </c>
      <c r="Q206" s="5">
        <v>-2000000000</v>
      </c>
    </row>
    <row r="207" spans="3:17" ht="15.5" x14ac:dyDescent="0.35">
      <c r="C207" t="s">
        <v>15</v>
      </c>
      <c r="I207" s="5">
        <v>53000000000</v>
      </c>
      <c r="J207" s="5">
        <v>22000000000</v>
      </c>
      <c r="K207" s="5">
        <v>-23000000000</v>
      </c>
      <c r="L207" s="5">
        <v>-45000000000</v>
      </c>
      <c r="M207" s="5">
        <v>68000000000</v>
      </c>
      <c r="N207" s="5">
        <v>16000000000</v>
      </c>
      <c r="O207" s="5">
        <v>85000000000</v>
      </c>
      <c r="P207" s="5">
        <v>-149000000000</v>
      </c>
      <c r="Q207" s="5">
        <v>56000000000</v>
      </c>
    </row>
    <row r="208" spans="3:17" ht="15.5" x14ac:dyDescent="0.35">
      <c r="C208" t="s">
        <v>17</v>
      </c>
      <c r="I208" s="6">
        <v>15.86</v>
      </c>
      <c r="J208" s="6">
        <v>6.61</v>
      </c>
      <c r="K208" s="6">
        <v>-6.81</v>
      </c>
      <c r="L208" s="6">
        <v>-13.35</v>
      </c>
      <c r="M208" s="6">
        <v>20.329999999999998</v>
      </c>
      <c r="N208" s="6">
        <v>4.92</v>
      </c>
      <c r="O208" s="6">
        <v>25.41</v>
      </c>
      <c r="P208" s="6">
        <v>-44.53</v>
      </c>
      <c r="Q208" s="6">
        <v>21.86</v>
      </c>
    </row>
    <row r="210" spans="2:17" ht="15.5" x14ac:dyDescent="0.35">
      <c r="B210" t="s">
        <v>934</v>
      </c>
      <c r="C210" t="s">
        <v>935</v>
      </c>
      <c r="D210" s="5">
        <v>4000000000</v>
      </c>
      <c r="E210" s="5">
        <v>6000000000</v>
      </c>
      <c r="F210" s="5">
        <v>-12000000000</v>
      </c>
      <c r="G210" s="5">
        <v>7000000000</v>
      </c>
      <c r="H210" s="5">
        <v>20000000000</v>
      </c>
      <c r="I210" s="5">
        <v>25000000000</v>
      </c>
      <c r="J210" s="5">
        <v>18000000000</v>
      </c>
      <c r="K210" s="5">
        <v>19000000000</v>
      </c>
      <c r="L210" s="5">
        <v>14000000000</v>
      </c>
      <c r="M210" s="5">
        <v>10000000000</v>
      </c>
      <c r="N210" s="5">
        <v>35000000000</v>
      </c>
      <c r="O210" s="5">
        <v>-19000000000</v>
      </c>
      <c r="P210" s="5">
        <v>55000000000</v>
      </c>
      <c r="Q210" s="5">
        <v>44000000000</v>
      </c>
    </row>
    <row r="211" spans="2:17" ht="15.5" x14ac:dyDescent="0.35">
      <c r="C211" t="s">
        <v>936</v>
      </c>
      <c r="I211" s="6">
        <v>92.9</v>
      </c>
    </row>
    <row r="212" spans="2:17" ht="15.5" x14ac:dyDescent="0.35">
      <c r="C212" t="s">
        <v>937</v>
      </c>
      <c r="I212" s="6">
        <v>53.41</v>
      </c>
    </row>
    <row r="213" spans="2:17" ht="15.5" x14ac:dyDescent="0.35">
      <c r="C213" t="s">
        <v>938</v>
      </c>
      <c r="I213" s="6">
        <v>6.95</v>
      </c>
    </row>
    <row r="214" spans="2:17" ht="15.5" x14ac:dyDescent="0.35">
      <c r="C214" t="s">
        <v>939</v>
      </c>
      <c r="I214" s="6">
        <v>1.8700000000000001E-2</v>
      </c>
    </row>
    <row r="215" spans="2:17" ht="15.5" x14ac:dyDescent="0.35">
      <c r="C215" t="s">
        <v>940</v>
      </c>
      <c r="I215" s="6">
        <v>59.4</v>
      </c>
    </row>
    <row r="216" spans="2:17" ht="15.5" x14ac:dyDescent="0.35">
      <c r="C216" t="s">
        <v>941</v>
      </c>
      <c r="I216" s="6">
        <v>1.35</v>
      </c>
    </row>
    <row r="217" spans="2:17" ht="15.5" x14ac:dyDescent="0.35">
      <c r="C217" t="s">
        <v>942</v>
      </c>
      <c r="I217" s="6">
        <v>4.4800000000000004</v>
      </c>
    </row>
    <row r="218" spans="2:17" ht="15.5" x14ac:dyDescent="0.35">
      <c r="C218" t="s">
        <v>943</v>
      </c>
      <c r="I218" s="6">
        <v>4.49</v>
      </c>
    </row>
    <row r="219" spans="2:17" ht="15.5" x14ac:dyDescent="0.35">
      <c r="C219" t="s">
        <v>944</v>
      </c>
      <c r="I219" s="6">
        <v>28.27</v>
      </c>
    </row>
    <row r="220" spans="2:17" ht="15.5" x14ac:dyDescent="0.35">
      <c r="C220" t="s">
        <v>945</v>
      </c>
      <c r="I220" s="6">
        <v>27.46</v>
      </c>
    </row>
    <row r="221" spans="2:17" ht="15.5" x14ac:dyDescent="0.35">
      <c r="C221" t="s">
        <v>946</v>
      </c>
      <c r="I221" s="6">
        <v>0.47</v>
      </c>
    </row>
    <row r="222" spans="2:17" ht="15.5" x14ac:dyDescent="0.35">
      <c r="C222" t="s">
        <v>947</v>
      </c>
      <c r="I222" s="6">
        <v>0.56000000000000005</v>
      </c>
    </row>
    <row r="223" spans="2:17" ht="15.5" x14ac:dyDescent="0.35">
      <c r="C223" t="s">
        <v>948</v>
      </c>
      <c r="I223" s="6">
        <v>1.68</v>
      </c>
    </row>
    <row r="224" spans="2:17" ht="15.5" x14ac:dyDescent="0.35">
      <c r="C224" t="s">
        <v>949</v>
      </c>
      <c r="I224" s="6">
        <v>0.97</v>
      </c>
    </row>
    <row r="225" spans="3:9" ht="15.5" x14ac:dyDescent="0.35">
      <c r="C225" t="s">
        <v>950</v>
      </c>
      <c r="I225" s="6">
        <v>1.52</v>
      </c>
    </row>
    <row r="226" spans="3:9" ht="15.5" x14ac:dyDescent="0.35">
      <c r="C226" t="s">
        <v>951</v>
      </c>
      <c r="D226" s="6">
        <v>30.28</v>
      </c>
    </row>
    <row r="227" spans="3:9" ht="15.5" x14ac:dyDescent="0.35">
      <c r="C227" t="s">
        <v>952</v>
      </c>
      <c r="I227" s="6">
        <v>66.64</v>
      </c>
    </row>
    <row r="228" spans="3:9" ht="15.5" x14ac:dyDescent="0.35">
      <c r="C228" t="s">
        <v>953</v>
      </c>
      <c r="I228" s="6">
        <v>20.059999999999999</v>
      </c>
    </row>
    <row r="229" spans="3:9" ht="15.5" x14ac:dyDescent="0.35">
      <c r="C229" t="s">
        <v>954</v>
      </c>
      <c r="D229" s="6">
        <v>0.03</v>
      </c>
    </row>
    <row r="230" spans="3:9" ht="15.5" x14ac:dyDescent="0.35">
      <c r="C230" t="s">
        <v>955</v>
      </c>
      <c r="D230" s="6">
        <v>1.03</v>
      </c>
    </row>
    <row r="231" spans="3:9" ht="15.5" x14ac:dyDescent="0.35">
      <c r="C231" t="s">
        <v>13</v>
      </c>
      <c r="D231" s="5">
        <v>27000000000</v>
      </c>
    </row>
    <row r="232" spans="3:9" ht="15.5" x14ac:dyDescent="0.35">
      <c r="C232" t="s">
        <v>956</v>
      </c>
      <c r="I232" s="6">
        <v>32.64</v>
      </c>
    </row>
    <row r="233" spans="3:9" ht="15.5" x14ac:dyDescent="0.35">
      <c r="C233" t="s">
        <v>957</v>
      </c>
      <c r="I233" s="6">
        <v>2.4500000000000001E-2</v>
      </c>
    </row>
    <row r="234" spans="3:9" ht="15.5" x14ac:dyDescent="0.35">
      <c r="C234" t="s">
        <v>958</v>
      </c>
      <c r="I234" s="6">
        <v>2.53E-2</v>
      </c>
    </row>
    <row r="235" spans="3:9" ht="15.5" x14ac:dyDescent="0.35">
      <c r="C235" t="s">
        <v>959</v>
      </c>
      <c r="I235" s="6">
        <v>3.0699999999999998E-2</v>
      </c>
    </row>
    <row r="236" spans="3:9" ht="15.5" x14ac:dyDescent="0.35">
      <c r="C236" t="s">
        <v>960</v>
      </c>
      <c r="I236" s="6">
        <v>2.53E-2</v>
      </c>
    </row>
    <row r="237" spans="3:9" ht="15.5" x14ac:dyDescent="0.35">
      <c r="C237" t="s">
        <v>961</v>
      </c>
      <c r="I237" s="6">
        <v>0.02</v>
      </c>
    </row>
    <row r="238" spans="3:9" ht="15.5" x14ac:dyDescent="0.35">
      <c r="C238" t="s">
        <v>44</v>
      </c>
      <c r="I238" s="5">
        <v>302000000000</v>
      </c>
    </row>
    <row r="239" spans="3:9" ht="15.5" x14ac:dyDescent="0.35">
      <c r="C239" t="s">
        <v>962</v>
      </c>
      <c r="I239" s="5">
        <v>200000000000</v>
      </c>
    </row>
    <row r="240" spans="3:9" ht="15.5" x14ac:dyDescent="0.35">
      <c r="C240" t="s">
        <v>963</v>
      </c>
      <c r="I240" s="5">
        <v>3350000000</v>
      </c>
    </row>
    <row r="241" spans="3:9" ht="15.5" x14ac:dyDescent="0.35">
      <c r="C241" t="s">
        <v>964</v>
      </c>
      <c r="I241" s="6">
        <v>0.15970000000000001</v>
      </c>
    </row>
    <row r="242" spans="3:9" ht="15.5" x14ac:dyDescent="0.35">
      <c r="C242" t="s">
        <v>965</v>
      </c>
      <c r="D242" s="6">
        <v>0.17800000000000002</v>
      </c>
    </row>
    <row r="243" spans="3:9" ht="15.5" x14ac:dyDescent="0.35">
      <c r="C243" t="s">
        <v>966</v>
      </c>
      <c r="D243" s="6">
        <v>0.17800000000000002</v>
      </c>
    </row>
    <row r="244" spans="3:9" ht="15.5" x14ac:dyDescent="0.35">
      <c r="C244" t="s">
        <v>967</v>
      </c>
      <c r="D244" s="6">
        <v>-0.35780000000000001</v>
      </c>
    </row>
    <row r="245" spans="3:9" ht="15.5" x14ac:dyDescent="0.35">
      <c r="C245" t="s">
        <v>968</v>
      </c>
      <c r="D245" s="6">
        <v>1.3929</v>
      </c>
    </row>
    <row r="246" spans="3:9" ht="15.5" x14ac:dyDescent="0.35">
      <c r="C246" t="s">
        <v>969</v>
      </c>
      <c r="I246" s="5">
        <v>6</v>
      </c>
    </row>
    <row r="247" spans="3:9" ht="15.5" x14ac:dyDescent="0.35">
      <c r="C247" t="s">
        <v>970</v>
      </c>
      <c r="I247" s="6">
        <v>0.93</v>
      </c>
    </row>
    <row r="248" spans="3:9" ht="15.5" x14ac:dyDescent="0.35">
      <c r="C248" t="s">
        <v>971</v>
      </c>
      <c r="I248" s="6">
        <v>0.27</v>
      </c>
    </row>
    <row r="249" spans="3:9" ht="15.5" x14ac:dyDescent="0.35">
      <c r="C249" t="s">
        <v>972</v>
      </c>
      <c r="I249" s="6">
        <v>0.17</v>
      </c>
    </row>
    <row r="250" spans="3:9" ht="15.5" x14ac:dyDescent="0.35">
      <c r="C250" t="s">
        <v>973</v>
      </c>
      <c r="I250" s="6">
        <v>0.15</v>
      </c>
    </row>
    <row r="251" spans="3:9" ht="15.5" x14ac:dyDescent="0.35">
      <c r="C251" t="s">
        <v>974</v>
      </c>
      <c r="I251" s="6">
        <v>0.04</v>
      </c>
    </row>
    <row r="252" spans="3:9" ht="15.5" x14ac:dyDescent="0.35">
      <c r="C252" t="s">
        <v>975</v>
      </c>
      <c r="I252" s="6">
        <v>0.45</v>
      </c>
    </row>
    <row r="253" spans="3:9" ht="15.5" x14ac:dyDescent="0.35">
      <c r="C253" t="s">
        <v>976</v>
      </c>
      <c r="I253" s="6">
        <v>0.69</v>
      </c>
    </row>
    <row r="254" spans="3:9" ht="15.5" x14ac:dyDescent="0.35">
      <c r="C254" t="s">
        <v>977</v>
      </c>
      <c r="I254" s="5">
        <v>5000000000</v>
      </c>
    </row>
    <row r="255" spans="3:9" ht="15.5" x14ac:dyDescent="0.35">
      <c r="C255" t="s">
        <v>978</v>
      </c>
      <c r="I255" s="5">
        <v>12000000000</v>
      </c>
    </row>
    <row r="256" spans="3:9" ht="15.5" x14ac:dyDescent="0.35">
      <c r="C256" t="s">
        <v>979</v>
      </c>
      <c r="I256" s="5">
        <v>6000000000</v>
      </c>
    </row>
    <row r="257" spans="3:9" ht="15.5" x14ac:dyDescent="0.35">
      <c r="C257" t="s">
        <v>980</v>
      </c>
      <c r="D257" s="5">
        <v>101000000000</v>
      </c>
    </row>
    <row r="258" spans="3:9" ht="15.5" x14ac:dyDescent="0.35">
      <c r="C258" t="s">
        <v>981</v>
      </c>
      <c r="D258" s="5">
        <v>230000000000</v>
      </c>
    </row>
    <row r="259" spans="3:9" ht="15.5" x14ac:dyDescent="0.35">
      <c r="C259" t="s">
        <v>982</v>
      </c>
      <c r="D259" s="5">
        <v>7000000000</v>
      </c>
    </row>
    <row r="260" spans="3:9" ht="15.5" x14ac:dyDescent="0.35">
      <c r="C260" t="s">
        <v>193</v>
      </c>
      <c r="I260" s="5">
        <v>223000000000</v>
      </c>
    </row>
    <row r="261" spans="3:9" ht="15.5" x14ac:dyDescent="0.35">
      <c r="C261" t="s">
        <v>574</v>
      </c>
      <c r="I261" s="5">
        <v>223000000000</v>
      </c>
    </row>
    <row r="262" spans="3:9" ht="15.5" x14ac:dyDescent="0.35">
      <c r="C262" t="s">
        <v>983</v>
      </c>
      <c r="I262" s="5">
        <v>67000000000</v>
      </c>
    </row>
    <row r="263" spans="3:9" ht="15.5" x14ac:dyDescent="0.35">
      <c r="C263" t="s">
        <v>984</v>
      </c>
      <c r="I263" s="5">
        <v>0</v>
      </c>
    </row>
    <row r="264" spans="3:9" ht="15.5" x14ac:dyDescent="0.35">
      <c r="C264" t="s">
        <v>985</v>
      </c>
      <c r="I264" s="5">
        <v>-1000000000</v>
      </c>
    </row>
    <row r="265" spans="3:9" ht="15.5" x14ac:dyDescent="0.35">
      <c r="C265" t="s">
        <v>986</v>
      </c>
      <c r="I265" s="5">
        <v>0</v>
      </c>
    </row>
    <row r="266" spans="3:9" ht="15.5" x14ac:dyDescent="0.35">
      <c r="C266" t="s">
        <v>987</v>
      </c>
      <c r="I266" s="5">
        <v>67000000000</v>
      </c>
    </row>
  </sheetData>
  <pageMargins left="0.7" right="0.7" top="0.75" bottom="0.75" header="0.3" footer="0.3"/>
  <ignoredErrors>
    <ignoredError sqref="A1:Q267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22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988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989</v>
      </c>
      <c r="D2" s="2" vm="235">
        <f ca="1">IFERROR(_xlfn.STOCKHISTORY("XIDX:" &amp; $C$1, D3, , 0, 0, 1), "Libur")</f>
        <v>126</v>
      </c>
      <c r="E2" s="2" vm="24">
        <f ca="1">IFERROR(_xlfn.STOCKHISTORY("XIDX:" &amp; $C$1, E3, , 0, 0, 1), "Libur")</f>
        <v>103</v>
      </c>
      <c r="H2" s="2" vm="24">
        <f ca="1">IFERROR(INDEX(D2:G2,COUNT(D2:G2)),"")</f>
        <v>103</v>
      </c>
      <c r="I2" s="2" vm="236">
        <f t="shared" ref="I2:Q2" ca="1" si="0">IFERROR(_xlfn.STOCKHISTORY("XIDX:" &amp; $C$1, I1, , 0, 0, 1), "Libur")</f>
        <v>167</v>
      </c>
      <c r="J2" s="2" vm="237">
        <f t="shared" ca="1" si="0"/>
        <v>133</v>
      </c>
      <c r="K2" s="2" vm="129">
        <f t="shared" ca="1" si="0"/>
        <v>238</v>
      </c>
      <c r="L2" s="2" vm="238">
        <f t="shared" ca="1" si="0"/>
        <v>945</v>
      </c>
      <c r="M2" s="2" vm="239">
        <f t="shared" ca="1" si="0"/>
        <v>2150</v>
      </c>
      <c r="N2" s="2" vm="240">
        <f t="shared" ca="1" si="0"/>
        <v>1205</v>
      </c>
      <c r="O2" s="2" vm="241">
        <f t="shared" ca="1" si="0"/>
        <v>1855</v>
      </c>
      <c r="P2" s="2" vm="242">
        <f t="shared" ca="1" si="0"/>
        <v>1610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685540724096</v>
      </c>
      <c r="E4" s="2">
        <f>IFERROR(INDEX(E51:E500,MATCH($C$4,$C$51:$C$500,0)),"")</f>
        <v>716469046201</v>
      </c>
      <c r="H4" s="2">
        <f>IFERROR(SUM(D4:G4)*(4/MAX(1,COUNT(D4:G4))),"")</f>
        <v>2804019540594</v>
      </c>
      <c r="I4" s="2">
        <f t="shared" ref="I4:Q4" si="1">IFERROR(INDEX(I51:I500,MATCH($C$4,$C$51:$C$500,0)),"")</f>
        <v>3504862606110</v>
      </c>
      <c r="J4" s="2">
        <f t="shared" si="1"/>
        <v>4173461589103</v>
      </c>
      <c r="K4" s="2">
        <f t="shared" si="1"/>
        <v>3853437447573</v>
      </c>
      <c r="L4" s="2">
        <f t="shared" si="1"/>
        <v>4868380395335</v>
      </c>
      <c r="M4" s="2">
        <f t="shared" si="1"/>
        <v>4852117401195</v>
      </c>
      <c r="N4" s="2">
        <f t="shared" si="1"/>
        <v>3687861850042</v>
      </c>
      <c r="O4" s="2">
        <f t="shared" si="1"/>
        <v>3550041010067</v>
      </c>
      <c r="P4" s="2">
        <f t="shared" si="1"/>
        <v>1487298121359</v>
      </c>
      <c r="Q4" s="2">
        <f t="shared" si="1"/>
        <v>1714101042762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-8779571416</v>
      </c>
      <c r="E5" s="2">
        <f>IFERROR(INDEX(E51:E500,MATCH($C$5,$C$51:$C$500,0)),"")</f>
        <v>-24886129405</v>
      </c>
      <c r="H5" s="2">
        <f>IFERROR(SUM(D5:G5)*(4/MAX(1,COUNT(D5:G5))),"")</f>
        <v>-67331401642</v>
      </c>
      <c r="I5" s="2">
        <f t="shared" ref="I5:Q5" si="2">IFERROR(INDEX(I51:I500,MATCH($C$5,$C$51:$C$500,0)),"")</f>
        <v>46680757390</v>
      </c>
      <c r="J5" s="2">
        <f t="shared" si="2"/>
        <v>-237602707909</v>
      </c>
      <c r="K5" s="2">
        <f t="shared" si="2"/>
        <v>-1277767982018</v>
      </c>
      <c r="L5" s="2">
        <f t="shared" si="2"/>
        <v>4127910190</v>
      </c>
      <c r="M5" s="2">
        <f t="shared" si="2"/>
        <v>1260053675598</v>
      </c>
      <c r="N5" s="2">
        <f t="shared" si="2"/>
        <v>66140350632</v>
      </c>
      <c r="O5" s="2">
        <f t="shared" si="2"/>
        <v>93786054680</v>
      </c>
      <c r="P5" s="2">
        <f t="shared" si="2"/>
        <v>10175631503</v>
      </c>
      <c r="Q5" s="2">
        <f t="shared" si="2"/>
        <v>1914131403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672066132830</v>
      </c>
      <c r="E6" s="2">
        <f>IFERROR(INDEX(E51:E500,MATCH($C$6,$C$51:$C$500,0)),"")</f>
        <v>680435773404</v>
      </c>
      <c r="H6" s="2">
        <f>IFERROR(INDEX(D6:G6,COUNT(D6:G6)),"")</f>
        <v>680435773404</v>
      </c>
      <c r="I6" s="2">
        <f t="shared" ref="I6:Q6" si="3">IFERROR(INDEX(I51:I500,MATCH($C$6,$C$51:$C$500,0)),"")</f>
        <v>703916083361</v>
      </c>
      <c r="J6" s="2">
        <f t="shared" si="3"/>
        <v>654617917392</v>
      </c>
      <c r="K6" s="2">
        <f t="shared" si="3"/>
        <v>876403744877</v>
      </c>
      <c r="L6" s="2">
        <f t="shared" si="3"/>
        <v>2149674222842</v>
      </c>
      <c r="M6" s="2">
        <f t="shared" si="3"/>
        <v>2148467671341</v>
      </c>
      <c r="N6" s="2">
        <f t="shared" si="3"/>
        <v>881994832925</v>
      </c>
      <c r="O6" s="2">
        <f t="shared" si="3"/>
        <v>824382657509</v>
      </c>
      <c r="P6" s="2">
        <f t="shared" si="3"/>
        <v>720853322191</v>
      </c>
      <c r="Q6" s="2">
        <f t="shared" si="3"/>
        <v>16959541038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1.43</v>
      </c>
      <c r="E7" s="3">
        <f>IFERROR(INDEX(E51:E500,MATCH($C$7,$C$51:$C$500,0))/1000000000,"")</f>
        <v>1.43</v>
      </c>
      <c r="H7" s="3">
        <f>IFERROR(INDEX(D7:G7,COUNT(D7:G7)),"")</f>
        <v>1.43</v>
      </c>
      <c r="I7" s="3">
        <f t="shared" ref="I7:Q7" si="4">IFERROR(INDEX(I51:I500,MATCH($C$7,$C$51:$C$500,0))/1000000000,"")</f>
        <v>1.43</v>
      </c>
      <c r="J7" s="3">
        <f t="shared" si="4"/>
        <v>1.43</v>
      </c>
      <c r="K7" s="3">
        <f t="shared" si="4"/>
        <v>1.43</v>
      </c>
      <c r="L7" s="3">
        <f t="shared" si="4"/>
        <v>1.43</v>
      </c>
      <c r="M7" s="3">
        <f t="shared" si="4"/>
        <v>1.43</v>
      </c>
      <c r="N7" s="3">
        <f t="shared" si="4"/>
        <v>0.71</v>
      </c>
      <c r="O7" s="3">
        <f t="shared" si="4"/>
        <v>0.71</v>
      </c>
      <c r="P7" s="3">
        <f t="shared" si="4"/>
        <v>0.71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10000000000</v>
      </c>
      <c r="E8" s="2">
        <f>IFERROR(INDEX(E51:E500,MATCH("Free cash flow (Quarter)",$C$51:$C$500,0)),"")</f>
        <v>-23000000000</v>
      </c>
      <c r="H8" s="2">
        <f>IFERROR(INDEX(D8:G8,COUNT(D8:G8)),"")</f>
        <v>-23000000000</v>
      </c>
      <c r="I8" s="2">
        <f t="shared" ref="I8:Q8" si="5">IFERROR(INDEX(I51:I500,MATCH($C$8,$C$51:$C$500,0)),"")</f>
        <v>43000000000</v>
      </c>
      <c r="J8" s="2">
        <f t="shared" si="5"/>
        <v>-10000000000</v>
      </c>
      <c r="K8" s="2">
        <f t="shared" si="5"/>
        <v>-59000000000</v>
      </c>
      <c r="L8" s="2">
        <f t="shared" si="5"/>
        <v>30000000000</v>
      </c>
      <c r="M8" s="2">
        <f t="shared" si="5"/>
        <v>187000000000</v>
      </c>
      <c r="N8" s="2">
        <f t="shared" si="5"/>
        <v>-56000000000</v>
      </c>
      <c r="O8" s="2">
        <f t="shared" si="5"/>
        <v>-79000000000</v>
      </c>
      <c r="P8" s="2">
        <f t="shared" si="5"/>
        <v>-212000000000</v>
      </c>
      <c r="Q8" s="2">
        <f t="shared" si="5"/>
        <v>-39000000000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7.16</v>
      </c>
      <c r="E9" s="3">
        <f>IFERROR(INDEX(E51:E500,MATCH("Free cash flow per share (Quarter)",$C$51:$C$500,0)),"")</f>
        <v>-16.29</v>
      </c>
      <c r="H9" s="3">
        <f>IFERROR(INDEX(D9:G9,COUNT(D9:G9)),"")</f>
        <v>-16.29</v>
      </c>
      <c r="I9" s="3">
        <f t="shared" ref="I9:Q9" si="6">IFERROR(INDEX(I51:I500,MATCH($C$9,$C$51:$C$500,0)),"")</f>
        <v>30.4</v>
      </c>
      <c r="J9" s="3">
        <f t="shared" si="6"/>
        <v>-7.1</v>
      </c>
      <c r="K9" s="3">
        <f t="shared" si="6"/>
        <v>-41.45</v>
      </c>
      <c r="L9" s="3">
        <f t="shared" si="6"/>
        <v>20.74</v>
      </c>
      <c r="M9" s="3">
        <f t="shared" si="6"/>
        <v>130.71</v>
      </c>
      <c r="N9" s="3">
        <f t="shared" si="6"/>
        <v>-78.150000000000006</v>
      </c>
      <c r="O9" s="3">
        <f t="shared" si="6"/>
        <v>-110.07</v>
      </c>
      <c r="P9" s="3">
        <f t="shared" si="6"/>
        <v>-296.14</v>
      </c>
      <c r="Q9" s="3">
        <f t="shared" si="6"/>
        <v>-25922950.73</v>
      </c>
    </row>
    <row r="10" spans="1:17" ht="15.5" x14ac:dyDescent="0.35">
      <c r="C10" t="s">
        <v>18</v>
      </c>
      <c r="D10" s="3">
        <f ca="1">IFERROR(IF(D9=0,"",D2/D9),"")</f>
        <v>17.597765363128492</v>
      </c>
      <c r="E10" s="3">
        <f ca="1">IFERROR(IF(E9=0,"",E2/E9),"")</f>
        <v>-6.3228974831184779</v>
      </c>
      <c r="I10" s="3">
        <f t="shared" ref="I10:Q10" ca="1" si="7">IFERROR(IF(I9=0,"",I2/I9),"")</f>
        <v>5.4934210526315788</v>
      </c>
      <c r="J10" s="3">
        <f t="shared" ca="1" si="7"/>
        <v>-18.732394366197184</v>
      </c>
      <c r="K10" s="3">
        <f t="shared" ca="1" si="7"/>
        <v>-5.7418576598311217</v>
      </c>
      <c r="L10" s="3">
        <f t="shared" ca="1" si="7"/>
        <v>45.564127290260373</v>
      </c>
      <c r="M10" s="3">
        <f t="shared" ca="1" si="7"/>
        <v>16.448626730931068</v>
      </c>
      <c r="N10" s="3">
        <f t="shared" ca="1" si="7"/>
        <v>-15.419065898912347</v>
      </c>
      <c r="O10" s="3">
        <f t="shared" ca="1" si="7"/>
        <v>-16.852911783410558</v>
      </c>
      <c r="P10" s="3">
        <f t="shared" ca="1" si="7"/>
        <v>-5.4366178158978862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38419522184</v>
      </c>
      <c r="E11" s="2">
        <f>IFERROR(INDEX(E51:E500,MATCH($C$11,$C$51:$C$500,0)),"")</f>
        <v>50272184234</v>
      </c>
      <c r="H11" s="2">
        <f>IFERROR(INDEX(D11:G11,COUNT(D11:G11)),"")</f>
        <v>50272184234</v>
      </c>
      <c r="I11" s="2">
        <f t="shared" ref="I11:Q11" si="8">IFERROR(INDEX(I51:I500,MATCH($C$11,$C$51:$C$500,0)),"")</f>
        <v>42062936755</v>
      </c>
      <c r="J11" s="2">
        <f t="shared" si="8"/>
        <v>79358996566</v>
      </c>
      <c r="K11" s="2">
        <f t="shared" si="8"/>
        <v>72018446151</v>
      </c>
      <c r="L11" s="2">
        <f t="shared" si="8"/>
        <v>157647542749</v>
      </c>
      <c r="M11" s="2">
        <f t="shared" si="8"/>
        <v>251973930638</v>
      </c>
      <c r="N11" s="2">
        <f t="shared" si="8"/>
        <v>133331405558</v>
      </c>
      <c r="O11" s="2">
        <f t="shared" si="8"/>
        <v>220462755351</v>
      </c>
      <c r="P11" s="2">
        <f t="shared" si="8"/>
        <v>370398474417</v>
      </c>
      <c r="Q11" s="2">
        <f t="shared" si="8"/>
        <v>2220173081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4000000000</v>
      </c>
      <c r="E12" s="2">
        <f>IFERROR(INDEX(E51:E500,MATCH("Net Debt (Quarter)",$C$51:$C$500,0)),"")</f>
        <v>-4000000000</v>
      </c>
      <c r="H12" s="2">
        <f>IFERROR(INDEX(D12:G12,COUNT(D12:G12)),"")</f>
        <v>-4000000000</v>
      </c>
      <c r="I12" s="2">
        <f t="shared" ref="I12:Q12" si="9">IFERROR(INDEX(I51:I500,MATCH($C$12,$C$51:$C$500,0)),"")</f>
        <v>-38000000000</v>
      </c>
      <c r="J12" s="2">
        <f t="shared" si="9"/>
        <v>-6000000000</v>
      </c>
      <c r="K12" s="2">
        <f t="shared" si="9"/>
        <v>5000000000</v>
      </c>
      <c r="L12" s="2">
        <f t="shared" si="9"/>
        <v>-38000000000</v>
      </c>
      <c r="M12" s="2">
        <f t="shared" si="9"/>
        <v>-149000000000</v>
      </c>
      <c r="N12" s="2">
        <f t="shared" si="9"/>
        <v>34000000000</v>
      </c>
      <c r="O12" s="2">
        <f t="shared" si="9"/>
        <v>-40000000000</v>
      </c>
      <c r="P12" s="2">
        <f t="shared" si="9"/>
        <v>-285000000000</v>
      </c>
      <c r="Q12" s="2">
        <f t="shared" si="9"/>
        <v>72000000000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42000000000</v>
      </c>
      <c r="E13" s="2">
        <f>IFERROR(INDEX(E51:E500,MATCH("Total Debt (Quarter)",$C$51:$C$500,0)),"")</f>
        <v>46000000000</v>
      </c>
      <c r="H13" s="2">
        <f>IFERROR(INDEX(D13:G13,COUNT(D13:G13)),"")</f>
        <v>46000000000</v>
      </c>
      <c r="I13" s="2">
        <f t="shared" ref="I13:Q13" si="10">IFERROR(INDEX(I51:I500,MATCH($C$13,$C$51:$C$500,0)),"")</f>
        <v>4000000000</v>
      </c>
      <c r="J13" s="2">
        <f t="shared" si="10"/>
        <v>74000000000</v>
      </c>
      <c r="K13" s="2">
        <f t="shared" si="10"/>
        <v>77000000000</v>
      </c>
      <c r="L13" s="2">
        <f t="shared" si="10"/>
        <v>119000000000</v>
      </c>
      <c r="M13" s="2">
        <f t="shared" si="10"/>
        <v>103000000000</v>
      </c>
      <c r="N13" s="2">
        <f t="shared" si="10"/>
        <v>168000000000</v>
      </c>
      <c r="O13" s="2">
        <f t="shared" si="10"/>
        <v>181000000000</v>
      </c>
      <c r="P13" s="2">
        <f t="shared" si="10"/>
        <v>85000000000</v>
      </c>
      <c r="Q13" s="2">
        <f t="shared" si="10"/>
        <v>74000000000</v>
      </c>
    </row>
    <row r="14" spans="1:17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Q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-884720703</v>
      </c>
      <c r="M14" s="2">
        <f t="shared" si="11"/>
        <v>-611872514</v>
      </c>
      <c r="N14" s="2">
        <f t="shared" si="11"/>
        <v>-641432551</v>
      </c>
      <c r="O14" s="2">
        <f t="shared" si="11"/>
        <v>-1178512844</v>
      </c>
      <c r="P14" s="2">
        <f t="shared" si="11"/>
        <v>-79355440</v>
      </c>
      <c r="Q14" s="2">
        <f t="shared" si="11"/>
        <v>-35511950</v>
      </c>
    </row>
    <row r="15" spans="1:17" ht="15.5" x14ac:dyDescent="0.35">
      <c r="C15" t="s">
        <v>28</v>
      </c>
      <c r="D15" s="2">
        <f>IFERROR(INDEX(D51:D500,MATCH($C$15,$C$51:$C$500,0)),"")</f>
        <v>-107880924</v>
      </c>
      <c r="E15" s="2">
        <f>IFERROR(INDEX(E51:E500,MATCH($C$15,$C$51:$C$500,0)),"")</f>
        <v>-2418490699</v>
      </c>
      <c r="H15" s="2">
        <f>IFERROR(SUM(D15:G15)*(4/MAX(1,COUNT(D15:G15))),"")</f>
        <v>-5052743246</v>
      </c>
      <c r="I15" s="2">
        <f t="shared" ref="I15:Q15" si="12">IFERROR(INDEX(I51:I500,MATCH($C$15,$C$51:$C$500,0)),"")</f>
        <v>-4536933351</v>
      </c>
      <c r="J15" s="2">
        <f t="shared" si="12"/>
        <v>-5088839147</v>
      </c>
      <c r="K15" s="2">
        <f t="shared" si="12"/>
        <v>-4489404021</v>
      </c>
      <c r="L15" s="2">
        <f t="shared" si="12"/>
        <v>-4571188646</v>
      </c>
      <c r="M15" s="2">
        <f t="shared" si="12"/>
        <v>330397810</v>
      </c>
      <c r="N15" s="2">
        <f t="shared" si="12"/>
        <v>-3626592738</v>
      </c>
      <c r="O15" s="2">
        <f t="shared" si="12"/>
        <v>-10327274186</v>
      </c>
      <c r="P15" s="2">
        <f t="shared" si="12"/>
        <v>-4216713820</v>
      </c>
      <c r="Q15" s="2">
        <f t="shared" si="12"/>
        <v>-1496372750</v>
      </c>
    </row>
    <row r="16" spans="1:17" ht="15.5" x14ac:dyDescent="0.35">
      <c r="C16" t="s">
        <v>29</v>
      </c>
      <c r="D16" s="2">
        <f>IFERROR(INDEX(D51:D500,MATCH($C$16,$C$51:$C$500,0)),"")</f>
        <v>-8323069504</v>
      </c>
      <c r="E16" s="2">
        <f>IFERROR(INDEX(E51:E500,MATCH($C$16,$C$51:$C$500,0)),"")</f>
        <v>-21123129110</v>
      </c>
      <c r="H16" s="2">
        <f>IFERROR(SUM(D16:G16)*(4/MAX(1,COUNT(D16:G16))),"")</f>
        <v>-58892397228</v>
      </c>
      <c r="I16" s="2">
        <f t="shared" ref="I16:Q16" si="13">IFERROR(INDEX(I51:I500,MATCH($C$16,$C$51:$C$500,0)),"")</f>
        <v>56589859909</v>
      </c>
      <c r="J16" s="2">
        <f t="shared" si="13"/>
        <v>-226257859094</v>
      </c>
      <c r="K16" s="2">
        <f t="shared" si="13"/>
        <v>-1268467187472</v>
      </c>
      <c r="L16" s="2">
        <f t="shared" si="13"/>
        <v>13001402597</v>
      </c>
      <c r="M16" s="2">
        <f t="shared" si="13"/>
        <v>1266091759969</v>
      </c>
      <c r="N16" s="2">
        <f t="shared" si="13"/>
        <v>67994348703</v>
      </c>
      <c r="O16" s="2">
        <f t="shared" si="13"/>
        <v>108716623280</v>
      </c>
      <c r="P16" s="2">
        <f t="shared" si="13"/>
        <v>16559257292</v>
      </c>
      <c r="Q16" s="2">
        <f t="shared" si="13"/>
        <v>5880157637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180180000000</v>
      </c>
      <c r="E20" s="2">
        <f ca="1">IFERROR(E21*E2,"")</f>
        <v>147290000000</v>
      </c>
      <c r="H20" s="2">
        <f t="shared" ref="H20:Q20" ca="1" si="14">IFERROR(H21*H2,"")</f>
        <v>147290000000</v>
      </c>
      <c r="I20" s="2">
        <f t="shared" ca="1" si="14"/>
        <v>238810000000</v>
      </c>
      <c r="J20" s="2">
        <f t="shared" ca="1" si="14"/>
        <v>190190000000</v>
      </c>
      <c r="K20" s="2">
        <f t="shared" ca="1" si="14"/>
        <v>340340000000</v>
      </c>
      <c r="L20" s="2">
        <f t="shared" ca="1" si="14"/>
        <v>1351350000000</v>
      </c>
      <c r="M20" s="2">
        <f t="shared" ca="1" si="14"/>
        <v>3074500000000</v>
      </c>
      <c r="N20" s="2">
        <f t="shared" ca="1" si="14"/>
        <v>855550000000</v>
      </c>
      <c r="O20" s="2">
        <f t="shared" ca="1" si="14"/>
        <v>1317050000000</v>
      </c>
      <c r="P20" s="2">
        <f t="shared" ca="1" si="14"/>
        <v>1143100000000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1430000000</v>
      </c>
      <c r="E21" s="2">
        <f>IFERROR(INDEX(E51:E500,MATCH($C$7,$C$51:$C$500,0)),"")</f>
        <v>1430000000</v>
      </c>
      <c r="H21" s="2">
        <f>IFERROR(INDEX(D21:G21,COUNT(D21:G21)),"")</f>
        <v>1430000000</v>
      </c>
      <c r="I21" s="2">
        <f t="shared" ref="I21:Q21" si="15">IFERROR(INDEX(I51:I500,MATCH($C$7,$C$51:$C$500,0)),"")</f>
        <v>1430000000</v>
      </c>
      <c r="J21" s="2">
        <f t="shared" si="15"/>
        <v>1430000000</v>
      </c>
      <c r="K21" s="2">
        <f t="shared" si="15"/>
        <v>1430000000</v>
      </c>
      <c r="L21" s="2">
        <f t="shared" si="15"/>
        <v>1430000000</v>
      </c>
      <c r="M21" s="2">
        <f t="shared" si="15"/>
        <v>1430000000</v>
      </c>
      <c r="N21" s="2">
        <f t="shared" si="15"/>
        <v>710000000</v>
      </c>
      <c r="O21" s="2">
        <f t="shared" si="15"/>
        <v>710000000</v>
      </c>
      <c r="P21" s="2">
        <f t="shared" si="15"/>
        <v>710000000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-1.3063552806968781</v>
      </c>
      <c r="E23" s="3">
        <f>IFERROR(E5/E6*100,"")</f>
        <v>-3.6573811045387496</v>
      </c>
      <c r="H23" s="3">
        <f t="shared" ref="H23:Q23" si="16">IFERROR(H5/H6*100,"")</f>
        <v>-9.8953353532785009</v>
      </c>
      <c r="I23" s="3">
        <f t="shared" si="16"/>
        <v>6.6315798847943075</v>
      </c>
      <c r="J23" s="3">
        <f t="shared" si="16"/>
        <v>-36.296395438672072</v>
      </c>
      <c r="K23" s="3">
        <f t="shared" si="16"/>
        <v>-145.79672776242302</v>
      </c>
      <c r="L23" s="3">
        <f t="shared" si="16"/>
        <v>0.19202491922439541</v>
      </c>
      <c r="M23" s="3">
        <f t="shared" si="16"/>
        <v>58.648947452465862</v>
      </c>
      <c r="N23" s="3">
        <f t="shared" si="16"/>
        <v>7.498949898907652</v>
      </c>
      <c r="O23" s="3">
        <f t="shared" si="16"/>
        <v>11.376519608429064</v>
      </c>
      <c r="P23" s="3">
        <f t="shared" si="16"/>
        <v>1.4116091567798625</v>
      </c>
      <c r="Q23" s="3">
        <f t="shared" si="16"/>
        <v>11.286457568109574</v>
      </c>
    </row>
    <row r="24" spans="1:17" ht="15.5" x14ac:dyDescent="0.35">
      <c r="C24" t="s">
        <v>47</v>
      </c>
      <c r="D24" s="4" t="str">
        <f>IFERROR(_xlfn.RRI(5,I23,D23),"")</f>
        <v/>
      </c>
      <c r="E24" s="4">
        <f>IFERROR(_xlfn.RRI(5,J23,E23),"")</f>
        <v>-0.36808110148864148</v>
      </c>
      <c r="H24" s="4" t="str">
        <f t="shared" ref="H24:Q24" si="17">IFERROR(_xlfn.RRI(5,M23,H23),"")</f>
        <v/>
      </c>
      <c r="I24" s="4">
        <f t="shared" si="17"/>
        <v>-2.4284260617583042E-2</v>
      </c>
      <c r="J24" s="4" t="str">
        <f t="shared" si="17"/>
        <v/>
      </c>
      <c r="K24" s="4" t="str">
        <f t="shared" si="17"/>
        <v/>
      </c>
      <c r="L24" s="4">
        <f t="shared" si="17"/>
        <v>-0.55724855467226964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32.520000000000003</v>
      </c>
      <c r="J25" s="3">
        <f t="shared" si="18"/>
        <v>-166.28</v>
      </c>
      <c r="K25" s="3">
        <f t="shared" si="18"/>
        <v>-894.39</v>
      </c>
      <c r="L25" s="3">
        <f t="shared" si="18"/>
        <v>2.97</v>
      </c>
      <c r="M25" s="3">
        <f t="shared" si="18"/>
        <v>882.03</v>
      </c>
      <c r="N25" s="3">
        <f t="shared" si="18"/>
        <v>92.13</v>
      </c>
      <c r="O25" s="3">
        <f t="shared" si="18"/>
        <v>131.09</v>
      </c>
      <c r="P25" s="3">
        <f t="shared" si="18"/>
        <v>13.79</v>
      </c>
      <c r="Q25" s="3">
        <f t="shared" si="18"/>
        <v>1447712.6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-0.18801147255959572</v>
      </c>
      <c r="J26" s="4" t="str">
        <f t="shared" si="19"/>
        <v/>
      </c>
      <c r="K26" s="4" t="str">
        <f t="shared" si="19"/>
        <v/>
      </c>
      <c r="L26" s="4">
        <f t="shared" si="19"/>
        <v>-0.92715247200691375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479.39910775944054</v>
      </c>
      <c r="E27" s="3">
        <f>IFERROR(E4/E21,"")</f>
        <v>501.02730503566431</v>
      </c>
      <c r="H27" s="3">
        <f t="shared" ref="H27:Q27" si="20">IFERROR(H4/H21,"")</f>
        <v>1960.8528255902097</v>
      </c>
      <c r="I27" s="3">
        <f t="shared" si="20"/>
        <v>2450.9528714055946</v>
      </c>
      <c r="J27" s="3">
        <f t="shared" si="20"/>
        <v>2918.5046077643356</v>
      </c>
      <c r="K27" s="3">
        <f t="shared" si="20"/>
        <v>2694.7115017993005</v>
      </c>
      <c r="L27" s="3">
        <f t="shared" si="20"/>
        <v>3404.4618149195803</v>
      </c>
      <c r="M27" s="3">
        <f t="shared" si="20"/>
        <v>3393.089091744755</v>
      </c>
      <c r="N27" s="3">
        <f t="shared" si="20"/>
        <v>5194.1716197774649</v>
      </c>
      <c r="O27" s="3">
        <f t="shared" si="20"/>
        <v>5000.0577606577463</v>
      </c>
      <c r="P27" s="3">
        <f t="shared" si="20"/>
        <v>2094.7860864211266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-0.27843999617279613</v>
      </c>
      <c r="E28" s="4">
        <f>IFERROR(_xlfn.RRI(5,J27,E27),"")</f>
        <v>-0.29702447900799478</v>
      </c>
      <c r="H28" s="4">
        <f t="shared" ref="H28:Q28" si="21">IFERROR(_xlfn.RRI(5,M27,H27),"")</f>
        <v>-0.10387220681371057</v>
      </c>
      <c r="I28" s="4">
        <f t="shared" si="21"/>
        <v>-0.13947452226964718</v>
      </c>
      <c r="J28" s="4">
        <f t="shared" si="21"/>
        <v>-0.10208118390412935</v>
      </c>
      <c r="K28" s="4">
        <f t="shared" si="21"/>
        <v>5.1657973865638862E-2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-1.1955737310560501</v>
      </c>
      <c r="J29" s="4">
        <f t="shared" si="22"/>
        <v>-0.81408557787989577</v>
      </c>
      <c r="K29" s="4">
        <f t="shared" si="22"/>
        <v>-302.14141414141415</v>
      </c>
      <c r="L29" s="4">
        <f t="shared" si="22"/>
        <v>-0.99663276759293895</v>
      </c>
      <c r="M29" s="4">
        <f t="shared" si="22"/>
        <v>8.5737544773689347</v>
      </c>
      <c r="N29" s="4">
        <f t="shared" si="22"/>
        <v>-0.2972003966740408</v>
      </c>
      <c r="O29" s="4">
        <f t="shared" si="22"/>
        <v>8.5061638868745479</v>
      </c>
      <c r="P29" s="4">
        <f t="shared" si="22"/>
        <v>-0.99999047462873503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-0.19996306397124555</v>
      </c>
      <c r="I30" s="4">
        <f t="shared" si="23"/>
        <v>-0.16020250066245398</v>
      </c>
      <c r="J30" s="4">
        <f t="shared" si="23"/>
        <v>8.304900387874728E-2</v>
      </c>
      <c r="K30" s="4">
        <f t="shared" si="23"/>
        <v>-0.20847650868336892</v>
      </c>
      <c r="L30" s="4">
        <f t="shared" si="23"/>
        <v>3.3517313773147482E-3</v>
      </c>
      <c r="M30" s="4">
        <f t="shared" si="23"/>
        <v>-0.34675067746603916</v>
      </c>
      <c r="N30" s="4">
        <f t="shared" si="23"/>
        <v>3.8822323343357418E-2</v>
      </c>
      <c r="O30" s="4">
        <f t="shared" si="23"/>
        <v>1.3869061347453291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419.99</v>
      </c>
      <c r="E32" s="3">
        <f>IFERROR(INDEX(E51:E500,MATCH($A$32,$C$51:$C$500,0)),"")</f>
        <v>426.14</v>
      </c>
      <c r="H32" s="3">
        <f>IFERROR(INDEX(D32:G32,COUNT(D32:G32)),"")</f>
        <v>426.14</v>
      </c>
      <c r="I32" s="3">
        <f t="shared" ref="I32:Q32" si="24">IFERROR(INDEX(I51:I500,MATCH($C$32,$C$51:$C$500,0)),"")</f>
        <v>443.56</v>
      </c>
      <c r="J32" s="3">
        <f t="shared" si="24"/>
        <v>410.66</v>
      </c>
      <c r="K32" s="3">
        <f t="shared" si="24"/>
        <v>576.98</v>
      </c>
      <c r="L32" s="3">
        <f t="shared" si="24"/>
        <v>1471.42</v>
      </c>
      <c r="M32" s="3">
        <f t="shared" si="24"/>
        <v>1468.53</v>
      </c>
      <c r="N32" s="3">
        <f t="shared" si="24"/>
        <v>1172.98</v>
      </c>
      <c r="O32" s="3">
        <f t="shared" si="24"/>
        <v>1092.74</v>
      </c>
      <c r="P32" s="3">
        <f t="shared" si="24"/>
        <v>961.42</v>
      </c>
      <c r="Q32" s="3">
        <f t="shared" si="24"/>
        <v>9755571.7100000009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0.25</v>
      </c>
      <c r="E33" s="3">
        <f>IFERROR(INDEX(E51:E500,MATCH($A$33,$C$51:$C$500,0)),"")</f>
        <v>0.3</v>
      </c>
      <c r="H33" s="3">
        <f>IFERROR(INDEX(D33:G33,COUNT(D33:G33)),"")</f>
        <v>0.3</v>
      </c>
      <c r="I33" s="3">
        <f t="shared" ref="I33:Q33" si="25">IFERROR(INDEX(I51:I500,MATCH($C$33,$C$51:$C$500,0)),"")</f>
        <v>0.38</v>
      </c>
      <c r="J33" s="3">
        <f t="shared" si="25"/>
        <v>0.32</v>
      </c>
      <c r="K33" s="3">
        <f t="shared" si="25"/>
        <v>0.41</v>
      </c>
      <c r="L33" s="3">
        <f t="shared" si="25"/>
        <v>0.64</v>
      </c>
      <c r="M33" s="3">
        <f t="shared" si="25"/>
        <v>1.46</v>
      </c>
      <c r="N33" s="3">
        <f t="shared" si="25"/>
        <v>2.0499999999999998</v>
      </c>
      <c r="O33" s="3">
        <f t="shared" si="25"/>
        <v>3.4</v>
      </c>
      <c r="P33" s="3">
        <f t="shared" si="25"/>
        <v>3.35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-16.670000000000002</v>
      </c>
      <c r="E34" s="3">
        <f>IFERROR(INDEX(E51:E500,MATCH($A$34,$C$51:$C$500,0)),"")</f>
        <v>-7.39</v>
      </c>
      <c r="H34" s="3">
        <f>IFERROR(INDEX(D34:G34,COUNT(D34:G34)),"")</f>
        <v>-7.39</v>
      </c>
      <c r="I34" s="3">
        <f t="shared" ref="I34:Q34" si="26">IFERROR(INDEX(I51:I500,MATCH($C$34,$C$51:$C$500,0)),"")</f>
        <v>5.14</v>
      </c>
      <c r="J34" s="3">
        <f t="shared" si="26"/>
        <v>-0.8</v>
      </c>
      <c r="K34" s="3">
        <f t="shared" si="26"/>
        <v>-0.27</v>
      </c>
      <c r="L34" s="3">
        <f t="shared" si="26"/>
        <v>318.18</v>
      </c>
      <c r="M34" s="3">
        <f t="shared" si="26"/>
        <v>2.44</v>
      </c>
      <c r="N34" s="3">
        <f t="shared" si="26"/>
        <v>26.16</v>
      </c>
      <c r="O34" s="3">
        <f t="shared" si="26"/>
        <v>28.3</v>
      </c>
      <c r="P34" s="3">
        <f t="shared" si="26"/>
        <v>233.5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0.21</v>
      </c>
      <c r="E35" s="3">
        <f>IFERROR(INDEX(E51:E500,MATCH($A$35,$C$51:$C$500,0)),"")</f>
        <v>0.26</v>
      </c>
      <c r="H35" s="3">
        <f>IFERROR(INDEX(D35:G35,COUNT(D35:G35)),"")</f>
        <v>0.26</v>
      </c>
      <c r="I35" s="3">
        <f t="shared" ref="I35:Q35" si="27">IFERROR(INDEX(I51:I500,MATCH($C$35,$C$51:$C$500,0)),"")</f>
        <v>7.0000000000000007E-2</v>
      </c>
      <c r="J35" s="3">
        <f t="shared" si="27"/>
        <v>0.05</v>
      </c>
      <c r="K35" s="3">
        <f t="shared" si="27"/>
        <v>0.09</v>
      </c>
      <c r="L35" s="3">
        <f t="shared" si="27"/>
        <v>0.28000000000000003</v>
      </c>
      <c r="M35" s="3">
        <f t="shared" si="27"/>
        <v>0.63</v>
      </c>
      <c r="N35" s="3">
        <f t="shared" si="27"/>
        <v>0.47</v>
      </c>
      <c r="O35" s="3">
        <f t="shared" si="27"/>
        <v>0.75</v>
      </c>
      <c r="P35" s="3">
        <f t="shared" si="27"/>
        <v>1.55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685540724096</v>
      </c>
      <c r="E51" s="5">
        <v>716469046201</v>
      </c>
      <c r="F51" s="5">
        <v>897759366658</v>
      </c>
      <c r="G51" s="5">
        <v>855730363435</v>
      </c>
      <c r="I51" s="5">
        <v>3504862606110</v>
      </c>
      <c r="J51" s="5">
        <v>4173461589103</v>
      </c>
      <c r="K51" s="5">
        <v>3853437447573</v>
      </c>
      <c r="L51" s="5">
        <v>4868380395335</v>
      </c>
      <c r="M51" s="5">
        <v>4852117401195</v>
      </c>
      <c r="N51" s="5">
        <v>3687861850042</v>
      </c>
      <c r="O51" s="5">
        <v>3550041010067</v>
      </c>
      <c r="P51" s="5">
        <v>1487298121359</v>
      </c>
      <c r="Q51" s="5">
        <v>1714101042762</v>
      </c>
    </row>
    <row r="52" spans="2:17" ht="15.5" x14ac:dyDescent="0.35">
      <c r="C52" t="s">
        <v>211</v>
      </c>
      <c r="D52" s="5">
        <v>-646365847980</v>
      </c>
      <c r="E52" s="5">
        <v>-690675435030</v>
      </c>
      <c r="F52" s="5">
        <v>-857562166668</v>
      </c>
      <c r="G52" s="5">
        <v>-818302585207</v>
      </c>
      <c r="I52" s="5">
        <v>-3345022088932</v>
      </c>
      <c r="J52" s="5">
        <v>-4012845371912</v>
      </c>
      <c r="K52" s="5">
        <v>-3749678100247</v>
      </c>
      <c r="L52" s="5">
        <v>-4758937769926</v>
      </c>
      <c r="M52" s="5">
        <v>-4735030117710</v>
      </c>
      <c r="N52" s="5">
        <v>-3598427026482</v>
      </c>
      <c r="O52" s="5">
        <v>-3447370252564</v>
      </c>
      <c r="P52" s="5">
        <v>-1424377672911</v>
      </c>
      <c r="Q52" s="5">
        <v>-1685721706180</v>
      </c>
    </row>
    <row r="53" spans="2:17" ht="15.5" x14ac:dyDescent="0.35">
      <c r="C53" t="s">
        <v>212</v>
      </c>
      <c r="D53" s="5">
        <v>39174876116</v>
      </c>
      <c r="E53" s="5">
        <v>25793611171</v>
      </c>
      <c r="F53" s="5">
        <v>40197199990</v>
      </c>
      <c r="G53" s="5">
        <v>37427778228</v>
      </c>
      <c r="I53" s="5">
        <v>159840517178</v>
      </c>
      <c r="J53" s="5">
        <v>160616217191</v>
      </c>
      <c r="K53" s="5">
        <v>103759347326</v>
      </c>
      <c r="L53" s="5">
        <v>109442625409</v>
      </c>
      <c r="M53" s="5">
        <v>117087283485</v>
      </c>
      <c r="N53" s="5">
        <v>89434823560</v>
      </c>
      <c r="O53" s="5">
        <v>102670757503</v>
      </c>
      <c r="P53" s="5">
        <v>62920448448</v>
      </c>
      <c r="Q53" s="5">
        <v>28379336582</v>
      </c>
    </row>
    <row r="54" spans="2:17" ht="15.5" x14ac:dyDescent="0.35">
      <c r="C54" t="s">
        <v>82</v>
      </c>
      <c r="D54" s="5">
        <v>34782318075</v>
      </c>
      <c r="E54" s="5">
        <v>23498111428</v>
      </c>
      <c r="F54" s="5">
        <v>38733674613</v>
      </c>
      <c r="G54" s="5">
        <v>34216092500</v>
      </c>
      <c r="I54" s="5">
        <v>144460016310</v>
      </c>
      <c r="J54" s="5">
        <v>138033557492</v>
      </c>
      <c r="K54" s="5">
        <v>94037679857</v>
      </c>
      <c r="L54" s="5">
        <v>97106762280</v>
      </c>
      <c r="M54" s="5">
        <v>82594409500</v>
      </c>
      <c r="N54" s="5">
        <v>66115637601</v>
      </c>
      <c r="O54" s="5">
        <v>59971961113</v>
      </c>
      <c r="P54" s="5">
        <v>39761678357</v>
      </c>
      <c r="Q54" s="5">
        <v>16497429680</v>
      </c>
    </row>
    <row r="55" spans="2:17" ht="15.5" x14ac:dyDescent="0.35">
      <c r="C55" t="s">
        <v>284</v>
      </c>
      <c r="D55" s="5">
        <v>2339403760</v>
      </c>
      <c r="E55" s="5">
        <v>1529512113</v>
      </c>
      <c r="F55" s="5">
        <v>2762382147</v>
      </c>
      <c r="G55" s="5">
        <v>1783749789</v>
      </c>
      <c r="I55" s="5">
        <v>8384996597</v>
      </c>
      <c r="J55" s="5">
        <v>11255236337</v>
      </c>
      <c r="K55" s="5">
        <v>8833725905</v>
      </c>
      <c r="L55" s="5">
        <v>8486761146</v>
      </c>
      <c r="M55" s="5">
        <v>8319711040</v>
      </c>
      <c r="N55" s="5">
        <v>7046297735</v>
      </c>
      <c r="O55" s="5">
        <v>7522759681</v>
      </c>
      <c r="P55" s="5">
        <v>6174842960</v>
      </c>
      <c r="Q55" s="5">
        <v>2688434186</v>
      </c>
    </row>
    <row r="56" spans="2:17" ht="15.5" x14ac:dyDescent="0.35">
      <c r="C56" t="s">
        <v>213</v>
      </c>
      <c r="D56" s="5">
        <v>32442914315</v>
      </c>
      <c r="E56" s="5">
        <v>21968599315</v>
      </c>
      <c r="F56" s="5">
        <v>35971292466</v>
      </c>
      <c r="G56" s="5">
        <v>32432342711</v>
      </c>
      <c r="I56" s="5">
        <v>136075019713</v>
      </c>
      <c r="J56" s="5">
        <v>126778321155</v>
      </c>
      <c r="K56" s="5">
        <v>85203953952</v>
      </c>
      <c r="L56" s="5">
        <v>88620001134</v>
      </c>
      <c r="M56" s="5">
        <v>74274698460</v>
      </c>
      <c r="N56" s="5">
        <v>59069339866</v>
      </c>
      <c r="O56" s="5">
        <v>52449201432</v>
      </c>
      <c r="P56" s="5">
        <v>33586835397</v>
      </c>
      <c r="Q56" s="5">
        <v>13808995494</v>
      </c>
    </row>
    <row r="57" spans="2:17" ht="15.5" x14ac:dyDescent="0.35">
      <c r="C57" t="s">
        <v>89</v>
      </c>
      <c r="D57" s="5">
        <v>4392558041</v>
      </c>
      <c r="E57" s="5">
        <v>2295499743</v>
      </c>
      <c r="F57" s="5">
        <v>1463525377</v>
      </c>
      <c r="G57" s="5">
        <v>3211685728</v>
      </c>
      <c r="I57" s="5">
        <v>15380500868</v>
      </c>
      <c r="J57" s="5">
        <v>22582659699</v>
      </c>
      <c r="K57" s="5">
        <v>9721667469</v>
      </c>
      <c r="L57" s="5">
        <v>12335863129</v>
      </c>
      <c r="M57" s="5">
        <v>34492873985</v>
      </c>
      <c r="N57" s="5">
        <v>23319185959</v>
      </c>
      <c r="O57" s="5">
        <v>42698796390</v>
      </c>
      <c r="P57" s="5">
        <v>23158770091</v>
      </c>
      <c r="Q57" s="5">
        <v>11881906902</v>
      </c>
    </row>
    <row r="58" spans="2:17" ht="15.5" x14ac:dyDescent="0.35">
      <c r="C58" t="s">
        <v>90</v>
      </c>
      <c r="D58" s="5">
        <v>-12715627545</v>
      </c>
      <c r="E58" s="5">
        <v>-23418628853</v>
      </c>
      <c r="F58" s="5">
        <v>28077319802</v>
      </c>
      <c r="G58" s="5">
        <v>-1757671144</v>
      </c>
      <c r="I58" s="5">
        <v>41209359041</v>
      </c>
      <c r="J58" s="5">
        <v>-248840518793</v>
      </c>
      <c r="K58" s="5">
        <v>-1278188854941</v>
      </c>
      <c r="L58" s="5">
        <v>665539468</v>
      </c>
      <c r="M58" s="5">
        <v>1231598885984</v>
      </c>
      <c r="N58" s="5">
        <v>44675162744</v>
      </c>
      <c r="O58" s="5">
        <v>66017826890</v>
      </c>
      <c r="P58" s="5">
        <v>-6599512799</v>
      </c>
      <c r="Q58" s="5">
        <v>-6001749265</v>
      </c>
    </row>
    <row r="59" spans="2:17" ht="15.5" x14ac:dyDescent="0.35">
      <c r="C59" t="s">
        <v>215</v>
      </c>
      <c r="D59" s="5">
        <v>-2248837843</v>
      </c>
      <c r="E59" s="5">
        <v>5469669840</v>
      </c>
      <c r="F59" s="5">
        <v>1243412649</v>
      </c>
      <c r="G59" s="5">
        <v>1345069286</v>
      </c>
      <c r="I59" s="5">
        <v>5688143295</v>
      </c>
      <c r="J59" s="5">
        <v>4755715732</v>
      </c>
      <c r="K59" s="5">
        <v>6561112265</v>
      </c>
      <c r="L59" s="5">
        <v>4629474334</v>
      </c>
      <c r="M59" s="5">
        <v>5048253975</v>
      </c>
      <c r="N59" s="5">
        <v>7665983212</v>
      </c>
      <c r="O59" s="5">
        <v>14006836529</v>
      </c>
      <c r="P59" s="5">
        <v>2610949031</v>
      </c>
      <c r="Q59" s="5">
        <v>354292043</v>
      </c>
    </row>
    <row r="60" spans="2:17" ht="15.5" x14ac:dyDescent="0.35">
      <c r="C60" t="s">
        <v>27</v>
      </c>
      <c r="L60" s="5">
        <v>-884720703</v>
      </c>
      <c r="M60" s="5">
        <v>-611872514</v>
      </c>
      <c r="N60" s="5">
        <v>-641432551</v>
      </c>
      <c r="O60" s="5">
        <v>-1178512844</v>
      </c>
      <c r="P60" s="5">
        <v>-79355440</v>
      </c>
      <c r="Q60" s="5">
        <v>-35511950</v>
      </c>
    </row>
    <row r="61" spans="2:17" ht="15.5" x14ac:dyDescent="0.35">
      <c r="C61" t="s">
        <v>605</v>
      </c>
      <c r="D61" s="5">
        <v>-701859259</v>
      </c>
      <c r="E61" s="5">
        <v>-680159234</v>
      </c>
      <c r="F61" s="5">
        <v>-248955026</v>
      </c>
      <c r="G61" s="5">
        <v>-699312179</v>
      </c>
      <c r="I61" s="5">
        <v>-2548076990</v>
      </c>
      <c r="J61" s="5">
        <v>-6746872609</v>
      </c>
      <c r="K61" s="5">
        <v>-4904545524</v>
      </c>
      <c r="L61" s="5">
        <v>-6453385158</v>
      </c>
      <c r="M61" s="5">
        <v>-10668743480</v>
      </c>
      <c r="N61" s="5">
        <v>-13712970431</v>
      </c>
      <c r="O61" s="5">
        <v>-7605721986</v>
      </c>
      <c r="P61" s="5">
        <v>-9811421353</v>
      </c>
      <c r="Q61" s="5">
        <v>-6341660064</v>
      </c>
    </row>
    <row r="62" spans="2:17" ht="15.5" x14ac:dyDescent="0.35">
      <c r="C62" t="s">
        <v>340</v>
      </c>
      <c r="L62" s="5">
        <v>6436676</v>
      </c>
      <c r="M62" s="5">
        <v>1164961</v>
      </c>
      <c r="N62" s="5">
        <v>2099836</v>
      </c>
      <c r="O62" s="5">
        <v>-36178449</v>
      </c>
    </row>
    <row r="63" spans="2:17" ht="15.5" x14ac:dyDescent="0.35">
      <c r="C63" t="s">
        <v>321</v>
      </c>
      <c r="L63" s="5">
        <v>87803338</v>
      </c>
      <c r="M63" s="5">
        <v>15570493</v>
      </c>
      <c r="N63" s="5">
        <v>32738636</v>
      </c>
    </row>
    <row r="64" spans="2:17" ht="15.5" x14ac:dyDescent="0.35">
      <c r="C64" t="s">
        <v>81</v>
      </c>
      <c r="D64" s="5">
        <v>409930842</v>
      </c>
      <c r="E64" s="5">
        <v>1405819448</v>
      </c>
      <c r="F64" s="5">
        <v>-100968548</v>
      </c>
      <c r="G64" s="5">
        <v>579810605</v>
      </c>
      <c r="I64" s="5">
        <v>5617408579</v>
      </c>
      <c r="J64" s="5">
        <v>5816880424</v>
      </c>
      <c r="K64" s="5">
        <v>4507504052</v>
      </c>
      <c r="L64" s="5">
        <v>4068641311</v>
      </c>
      <c r="M64" s="5">
        <v>6419162818</v>
      </c>
      <c r="N64" s="5">
        <v>-1386085216</v>
      </c>
      <c r="O64" s="5">
        <v>4806830638</v>
      </c>
      <c r="P64" s="5">
        <v>2596354994</v>
      </c>
      <c r="Q64" s="5">
        <v>1098689367</v>
      </c>
    </row>
    <row r="65" spans="2:17" ht="15.5" x14ac:dyDescent="0.35">
      <c r="C65" t="s">
        <v>92</v>
      </c>
      <c r="D65" s="5">
        <v>-12715627545</v>
      </c>
      <c r="E65" s="5">
        <v>-23418628853</v>
      </c>
      <c r="F65" s="5">
        <v>28077319802</v>
      </c>
      <c r="G65" s="5">
        <v>-1757671144</v>
      </c>
      <c r="I65" s="5">
        <v>41209359041</v>
      </c>
      <c r="J65" s="5">
        <v>-248840518793</v>
      </c>
      <c r="K65" s="5">
        <v>-1278188854941</v>
      </c>
      <c r="L65" s="5">
        <v>665539468</v>
      </c>
      <c r="M65" s="5">
        <v>1231598885984</v>
      </c>
      <c r="N65" s="5">
        <v>44675162744</v>
      </c>
      <c r="O65" s="5">
        <v>66017826890</v>
      </c>
      <c r="P65" s="5">
        <v>-6599512799</v>
      </c>
      <c r="Q65" s="5">
        <v>-6001749265</v>
      </c>
    </row>
    <row r="66" spans="2:17" ht="15.5" x14ac:dyDescent="0.35">
      <c r="C66" t="s">
        <v>29</v>
      </c>
      <c r="D66" s="5">
        <v>-8323069504</v>
      </c>
      <c r="E66" s="5">
        <v>-21123129110</v>
      </c>
      <c r="F66" s="5">
        <v>29540845179</v>
      </c>
      <c r="G66" s="5">
        <v>1454014584</v>
      </c>
      <c r="I66" s="5">
        <v>56589859909</v>
      </c>
      <c r="J66" s="5">
        <v>-226257859094</v>
      </c>
      <c r="K66" s="5">
        <v>-1268467187472</v>
      </c>
      <c r="L66" s="5">
        <v>13001402597</v>
      </c>
      <c r="M66" s="5">
        <v>1266091759969</v>
      </c>
      <c r="N66" s="5">
        <v>67994348703</v>
      </c>
      <c r="O66" s="5">
        <v>108716623280</v>
      </c>
      <c r="P66" s="5">
        <v>16559257292</v>
      </c>
      <c r="Q66" s="5">
        <v>5880157637</v>
      </c>
    </row>
    <row r="67" spans="2:17" ht="15.5" x14ac:dyDescent="0.35">
      <c r="C67" t="s">
        <v>28</v>
      </c>
      <c r="D67" s="5">
        <v>-107880924</v>
      </c>
      <c r="E67" s="5">
        <v>-2418490699</v>
      </c>
      <c r="F67" s="5">
        <v>261079667</v>
      </c>
      <c r="G67" s="5">
        <v>-1587847627</v>
      </c>
      <c r="I67" s="5">
        <v>-4536933351</v>
      </c>
      <c r="J67" s="5">
        <v>-5088839147</v>
      </c>
      <c r="K67" s="5">
        <v>-4489404021</v>
      </c>
      <c r="L67" s="5">
        <v>-4571188646</v>
      </c>
      <c r="M67" s="5">
        <v>330397810</v>
      </c>
      <c r="N67" s="5">
        <v>-3626592738</v>
      </c>
      <c r="O67" s="5">
        <v>-10327274186</v>
      </c>
      <c r="P67" s="5">
        <v>-4216713820</v>
      </c>
      <c r="Q67" s="5">
        <v>-1496372750</v>
      </c>
    </row>
    <row r="68" spans="2:17" ht="15.5" x14ac:dyDescent="0.35">
      <c r="C68" t="s">
        <v>407</v>
      </c>
      <c r="Q68" s="5">
        <v>-1106107992</v>
      </c>
    </row>
    <row r="69" spans="2:17" ht="15.5" x14ac:dyDescent="0.35">
      <c r="C69" t="s">
        <v>95</v>
      </c>
      <c r="D69" s="5">
        <v>-8430950428</v>
      </c>
      <c r="E69" s="5">
        <v>-23541619809</v>
      </c>
      <c r="F69" s="5">
        <v>29801924846</v>
      </c>
      <c r="G69" s="5">
        <v>-133833043</v>
      </c>
      <c r="I69" s="5">
        <v>52052926558</v>
      </c>
      <c r="J69" s="5">
        <v>-231346698241</v>
      </c>
      <c r="K69" s="5">
        <v>-1272956591493</v>
      </c>
      <c r="L69" s="5">
        <v>8430213951</v>
      </c>
      <c r="M69" s="5">
        <v>1266422157779</v>
      </c>
      <c r="N69" s="5">
        <v>64367755965</v>
      </c>
      <c r="O69" s="5">
        <v>98389349094</v>
      </c>
      <c r="P69" s="5">
        <v>12342543472</v>
      </c>
      <c r="Q69" s="5">
        <v>3277676895</v>
      </c>
    </row>
    <row r="70" spans="2:17" ht="15.5" x14ac:dyDescent="0.35">
      <c r="C70" t="s">
        <v>96</v>
      </c>
      <c r="D70" s="5">
        <v>61309854</v>
      </c>
      <c r="E70" s="5">
        <v>61309852</v>
      </c>
      <c r="F70" s="5">
        <v>574586344</v>
      </c>
      <c r="G70" s="5">
        <v>-109782310</v>
      </c>
      <c r="I70" s="5">
        <v>245239411</v>
      </c>
      <c r="J70" s="5">
        <v>-439129244</v>
      </c>
      <c r="K70" s="5">
        <v>-303886473</v>
      </c>
      <c r="L70" s="5">
        <v>-233662450</v>
      </c>
      <c r="M70" s="5">
        <v>50680637</v>
      </c>
      <c r="N70" s="5">
        <v>386509451</v>
      </c>
      <c r="O70" s="5">
        <v>203536224</v>
      </c>
      <c r="P70" s="5">
        <v>429443025</v>
      </c>
      <c r="Q70" s="5">
        <v>-264856125</v>
      </c>
    </row>
    <row r="71" spans="2:17" ht="15.5" x14ac:dyDescent="0.35">
      <c r="C71" t="s">
        <v>97</v>
      </c>
      <c r="D71" s="5">
        <v>-8369640574</v>
      </c>
      <c r="E71" s="5">
        <v>-23480309957</v>
      </c>
      <c r="F71" s="5">
        <v>30376511190</v>
      </c>
      <c r="G71" s="5">
        <v>-243615353</v>
      </c>
      <c r="I71" s="5">
        <v>52298165969</v>
      </c>
      <c r="J71" s="5">
        <v>-231785827485</v>
      </c>
      <c r="K71" s="5">
        <v>-1273260477966</v>
      </c>
      <c r="L71" s="5">
        <v>8196551501</v>
      </c>
      <c r="M71" s="5">
        <v>1266472838416</v>
      </c>
      <c r="N71" s="5">
        <v>64754265416</v>
      </c>
      <c r="O71" s="5">
        <v>98592885318</v>
      </c>
      <c r="P71" s="5">
        <v>12771986497</v>
      </c>
      <c r="Q71" s="5">
        <v>3012820770</v>
      </c>
    </row>
    <row r="72" spans="2:17" ht="15.5" x14ac:dyDescent="0.35">
      <c r="C72" t="s">
        <v>98</v>
      </c>
      <c r="D72" s="5">
        <v>-8430950428</v>
      </c>
      <c r="E72" s="5">
        <v>-23541619809</v>
      </c>
      <c r="F72" s="5">
        <v>29801924846</v>
      </c>
      <c r="G72" s="5">
        <v>-133833043</v>
      </c>
      <c r="I72" s="5">
        <v>52052926558</v>
      </c>
      <c r="J72" s="5">
        <v>-231346698241</v>
      </c>
      <c r="K72" s="5">
        <v>-1272956591492</v>
      </c>
      <c r="L72" s="5">
        <v>8430213951</v>
      </c>
      <c r="M72" s="5">
        <v>1266422157779</v>
      </c>
      <c r="N72" s="5">
        <v>64367755965</v>
      </c>
      <c r="O72" s="5">
        <v>98389349094</v>
      </c>
      <c r="P72" s="5">
        <v>12342543472</v>
      </c>
      <c r="Q72" s="5">
        <v>3277676895</v>
      </c>
    </row>
    <row r="73" spans="2:17" ht="15.5" x14ac:dyDescent="0.35">
      <c r="C73" t="s">
        <v>8</v>
      </c>
      <c r="D73" s="5">
        <v>-8779571416</v>
      </c>
      <c r="E73" s="5">
        <v>-24886129405</v>
      </c>
      <c r="F73" s="5">
        <v>30477479738</v>
      </c>
      <c r="G73" s="5">
        <v>-823425958</v>
      </c>
      <c r="I73" s="5">
        <v>46680757390</v>
      </c>
      <c r="J73" s="5">
        <v>-237602707909</v>
      </c>
      <c r="K73" s="5">
        <v>-1277767982018</v>
      </c>
      <c r="L73" s="5">
        <v>4127910190</v>
      </c>
      <c r="M73" s="5">
        <v>1260053675598</v>
      </c>
      <c r="N73" s="5">
        <v>66140350632</v>
      </c>
      <c r="O73" s="5">
        <v>93786054680</v>
      </c>
      <c r="P73" s="5">
        <v>10175631503</v>
      </c>
      <c r="Q73" s="5">
        <v>1914131403</v>
      </c>
    </row>
    <row r="74" spans="2:17" ht="15.5" x14ac:dyDescent="0.35">
      <c r="C74" t="s">
        <v>100</v>
      </c>
      <c r="D74" s="5">
        <v>-8430950428</v>
      </c>
      <c r="E74" s="5">
        <v>-23541619809</v>
      </c>
      <c r="F74" s="5">
        <v>29801924846</v>
      </c>
      <c r="G74" s="5">
        <v>-133833043</v>
      </c>
      <c r="I74" s="5">
        <v>52052926558</v>
      </c>
      <c r="J74" s="5">
        <v>-231346698241</v>
      </c>
      <c r="K74" s="5">
        <v>-1272956591492</v>
      </c>
      <c r="L74" s="5">
        <v>8430213951</v>
      </c>
      <c r="M74" s="5">
        <v>1266422157779</v>
      </c>
      <c r="N74" s="5">
        <v>64367755965</v>
      </c>
      <c r="O74" s="5">
        <v>98389349094</v>
      </c>
      <c r="P74" s="5">
        <v>12342543472</v>
      </c>
      <c r="Q74" s="5">
        <v>3277676895</v>
      </c>
    </row>
    <row r="75" spans="2:17" ht="15.5" x14ac:dyDescent="0.35">
      <c r="C75" t="s">
        <v>101</v>
      </c>
      <c r="D75" s="5">
        <v>-8369640574</v>
      </c>
      <c r="E75" s="5">
        <v>-23480309957</v>
      </c>
      <c r="F75" s="5">
        <v>30376511190</v>
      </c>
      <c r="G75" s="5">
        <v>-243615353</v>
      </c>
      <c r="I75" s="5">
        <v>52298165969</v>
      </c>
      <c r="J75" s="5">
        <v>-231785827485</v>
      </c>
      <c r="K75" s="5">
        <v>-1273260477966</v>
      </c>
      <c r="L75" s="5">
        <v>8196551501</v>
      </c>
      <c r="M75" s="5">
        <v>1266472838416</v>
      </c>
      <c r="N75" s="5">
        <v>64754265416</v>
      </c>
      <c r="O75" s="5">
        <v>98592885318</v>
      </c>
      <c r="P75" s="5">
        <v>12771986497</v>
      </c>
      <c r="Q75" s="5">
        <v>3012820770</v>
      </c>
    </row>
    <row r="76" spans="2:17" ht="15.5" x14ac:dyDescent="0.35">
      <c r="C76" t="s">
        <v>102</v>
      </c>
      <c r="D76" s="5">
        <v>-8369640574</v>
      </c>
      <c r="E76" s="5">
        <v>-23480309957</v>
      </c>
      <c r="F76" s="5">
        <v>30376511190</v>
      </c>
      <c r="G76" s="5">
        <v>-243615353</v>
      </c>
      <c r="I76" s="5">
        <v>52298165969</v>
      </c>
      <c r="J76" s="5">
        <v>-231785827485</v>
      </c>
      <c r="K76" s="5">
        <v>-1273260477966</v>
      </c>
      <c r="L76" s="5">
        <v>8196551501</v>
      </c>
      <c r="M76" s="5">
        <v>1266472838416</v>
      </c>
      <c r="N76" s="5">
        <v>64754265416</v>
      </c>
      <c r="O76" s="5">
        <v>98592885318</v>
      </c>
      <c r="P76" s="5">
        <v>12771986497</v>
      </c>
      <c r="Q76" s="5">
        <v>3012820770</v>
      </c>
    </row>
    <row r="78" spans="2:17" ht="15.5" x14ac:dyDescent="0.35">
      <c r="B78" t="s">
        <v>103</v>
      </c>
      <c r="C78" t="s">
        <v>104</v>
      </c>
    </row>
    <row r="79" spans="2:17" ht="15.5" x14ac:dyDescent="0.35">
      <c r="C79" t="s">
        <v>216</v>
      </c>
    </row>
    <row r="80" spans="2:17" ht="15.5" x14ac:dyDescent="0.35">
      <c r="C80" t="s">
        <v>20</v>
      </c>
      <c r="D80" s="5">
        <v>38419522184</v>
      </c>
      <c r="E80" s="5">
        <v>50272184234</v>
      </c>
      <c r="F80" s="5">
        <v>42062936755</v>
      </c>
      <c r="G80" s="5">
        <v>43450287879</v>
      </c>
      <c r="I80" s="5">
        <v>42062936755</v>
      </c>
      <c r="J80" s="5">
        <v>79358996566</v>
      </c>
      <c r="K80" s="5">
        <v>72018446151</v>
      </c>
      <c r="L80" s="5">
        <v>157647542749</v>
      </c>
      <c r="M80" s="5">
        <v>251973930638</v>
      </c>
      <c r="N80" s="5">
        <v>133331405558</v>
      </c>
      <c r="O80" s="5">
        <v>220462755351</v>
      </c>
      <c r="P80" s="5">
        <v>370398474417</v>
      </c>
      <c r="Q80" s="5">
        <v>2220173081</v>
      </c>
    </row>
    <row r="81" spans="3:17" ht="15.5" x14ac:dyDescent="0.35">
      <c r="C81" t="s">
        <v>217</v>
      </c>
      <c r="D81" s="5">
        <v>176516364720</v>
      </c>
      <c r="E81" s="5">
        <v>178697263268</v>
      </c>
      <c r="F81" s="5">
        <v>170519121493</v>
      </c>
      <c r="G81" s="5">
        <v>163020426262</v>
      </c>
      <c r="I81" s="5">
        <v>170519121493</v>
      </c>
      <c r="J81" s="5">
        <v>152271520976</v>
      </c>
      <c r="K81" s="5">
        <v>202669620624</v>
      </c>
      <c r="L81" s="5">
        <v>133600208128</v>
      </c>
      <c r="M81" s="5">
        <v>134702208536</v>
      </c>
      <c r="N81" s="5">
        <v>147915487078</v>
      </c>
      <c r="O81" s="5">
        <v>194024146762</v>
      </c>
      <c r="P81" s="5">
        <v>96534670491</v>
      </c>
      <c r="Q81" s="5">
        <v>12971779775</v>
      </c>
    </row>
    <row r="82" spans="3:17" ht="15.5" x14ac:dyDescent="0.35">
      <c r="C82" t="s">
        <v>219</v>
      </c>
      <c r="D82" s="5">
        <v>4803070448</v>
      </c>
      <c r="E82" s="5">
        <v>4819047644</v>
      </c>
      <c r="F82" s="5">
        <v>5768407941</v>
      </c>
      <c r="G82" s="5">
        <v>5690687633</v>
      </c>
      <c r="I82" s="5">
        <v>5768407941</v>
      </c>
      <c r="J82" s="5">
        <v>5778967849</v>
      </c>
      <c r="K82" s="5">
        <v>1794882134</v>
      </c>
      <c r="L82" s="5">
        <v>5899882433</v>
      </c>
      <c r="M82" s="5">
        <v>1023431619</v>
      </c>
      <c r="N82" s="5">
        <v>1838610026</v>
      </c>
      <c r="O82" s="5">
        <v>323650045</v>
      </c>
    </row>
    <row r="83" spans="3:17" ht="15.5" x14ac:dyDescent="0.35">
      <c r="C83" t="s">
        <v>218</v>
      </c>
      <c r="D83" s="5">
        <v>18781287</v>
      </c>
      <c r="E83" s="5">
        <v>49395923</v>
      </c>
      <c r="F83" s="5">
        <v>9182727</v>
      </c>
      <c r="G83" s="5">
        <v>221238627</v>
      </c>
      <c r="I83" s="5">
        <v>9182727</v>
      </c>
      <c r="J83" s="5">
        <v>220533202</v>
      </c>
      <c r="K83" s="5">
        <v>2172548709</v>
      </c>
      <c r="M83" s="5">
        <v>4108271876</v>
      </c>
      <c r="N83" s="5">
        <v>3391274698</v>
      </c>
      <c r="O83" s="5">
        <v>173971600</v>
      </c>
    </row>
    <row r="84" spans="3:17" ht="15.5" x14ac:dyDescent="0.35">
      <c r="C84" t="s">
        <v>220</v>
      </c>
      <c r="D84" s="5">
        <v>176516364720</v>
      </c>
      <c r="E84" s="5">
        <v>178697263268</v>
      </c>
      <c r="F84" s="5">
        <v>170519121493</v>
      </c>
      <c r="G84" s="5">
        <v>163020426262</v>
      </c>
      <c r="I84" s="5">
        <v>170519121493</v>
      </c>
      <c r="J84" s="5">
        <v>152271520976</v>
      </c>
      <c r="K84" s="5">
        <v>202669620624</v>
      </c>
      <c r="L84" s="5">
        <v>133600208128</v>
      </c>
      <c r="M84" s="5">
        <v>134702208536</v>
      </c>
      <c r="N84" s="5">
        <v>147915487078</v>
      </c>
      <c r="O84" s="5">
        <v>194024146762</v>
      </c>
      <c r="P84" s="5">
        <v>96534670491</v>
      </c>
      <c r="Q84" s="5">
        <v>12971779775</v>
      </c>
    </row>
    <row r="85" spans="3:17" ht="15.5" x14ac:dyDescent="0.35">
      <c r="C85" t="s">
        <v>110</v>
      </c>
      <c r="D85" s="5">
        <v>11779248492</v>
      </c>
      <c r="E85" s="5">
        <v>15572389954</v>
      </c>
      <c r="F85" s="5">
        <v>6989526847</v>
      </c>
      <c r="G85" s="5">
        <v>12842377660</v>
      </c>
      <c r="I85" s="5">
        <v>6989526847</v>
      </c>
      <c r="J85" s="5">
        <v>8320038865</v>
      </c>
      <c r="K85" s="5">
        <v>6635850237</v>
      </c>
      <c r="L85" s="5">
        <v>3741439576</v>
      </c>
      <c r="M85" s="5">
        <v>5779188376</v>
      </c>
      <c r="N85" s="5">
        <v>3198532781</v>
      </c>
      <c r="O85" s="5">
        <v>4285506215</v>
      </c>
      <c r="P85" s="5">
        <v>6815356572</v>
      </c>
      <c r="Q85" s="5">
        <v>1850645407</v>
      </c>
    </row>
    <row r="86" spans="3:17" ht="15.5" x14ac:dyDescent="0.35">
      <c r="C86" t="s">
        <v>221</v>
      </c>
      <c r="D86" s="5">
        <v>11779248492</v>
      </c>
      <c r="E86" s="5">
        <v>15572389954</v>
      </c>
      <c r="F86" s="5">
        <v>6989526847</v>
      </c>
      <c r="G86" s="5">
        <v>12842377660</v>
      </c>
      <c r="I86" s="5">
        <v>6989526847</v>
      </c>
      <c r="J86" s="5">
        <v>8320038865</v>
      </c>
      <c r="K86" s="5">
        <v>6635850237</v>
      </c>
      <c r="L86" s="5">
        <v>3741439576</v>
      </c>
      <c r="M86" s="5">
        <v>5779188376</v>
      </c>
      <c r="N86" s="5">
        <v>3198532781</v>
      </c>
      <c r="O86" s="5">
        <v>4285506215</v>
      </c>
      <c r="P86" s="5">
        <v>6815356572</v>
      </c>
      <c r="Q86" s="5">
        <v>1850645407</v>
      </c>
    </row>
    <row r="87" spans="3:17" ht="15.5" x14ac:dyDescent="0.35">
      <c r="C87" t="s">
        <v>222</v>
      </c>
      <c r="D87" s="5">
        <v>154086710859</v>
      </c>
      <c r="E87" s="5">
        <v>158573493307</v>
      </c>
      <c r="F87" s="5">
        <v>134366610584</v>
      </c>
      <c r="G87" s="5">
        <v>133329332219</v>
      </c>
      <c r="I87" s="5">
        <v>134366610584</v>
      </c>
      <c r="J87" s="5">
        <v>167037341514</v>
      </c>
      <c r="K87" s="5">
        <v>107266598256</v>
      </c>
      <c r="L87" s="5">
        <v>132328019994</v>
      </c>
      <c r="M87" s="5">
        <v>172614763570</v>
      </c>
      <c r="N87" s="5">
        <v>236407407137</v>
      </c>
      <c r="O87" s="5">
        <v>115257937527</v>
      </c>
      <c r="P87" s="5">
        <v>79356058183</v>
      </c>
      <c r="Q87" s="5">
        <v>97366835870</v>
      </c>
    </row>
    <row r="88" spans="3:17" ht="15.5" x14ac:dyDescent="0.35">
      <c r="C88" t="s">
        <v>369</v>
      </c>
      <c r="N88" s="5">
        <v>27217805611</v>
      </c>
      <c r="O88" s="5">
        <v>20597555428</v>
      </c>
    </row>
    <row r="89" spans="3:17" ht="15.5" x14ac:dyDescent="0.35">
      <c r="C89" t="s">
        <v>317</v>
      </c>
      <c r="L89" s="5">
        <v>-10000000</v>
      </c>
    </row>
    <row r="90" spans="3:17" ht="15.5" x14ac:dyDescent="0.35">
      <c r="C90" t="s">
        <v>81</v>
      </c>
      <c r="D90" s="5">
        <v>-5920868685</v>
      </c>
      <c r="E90" s="5">
        <v>-5975362044</v>
      </c>
      <c r="F90" s="5">
        <v>-6029855405</v>
      </c>
      <c r="G90" s="5">
        <v>-6624168071</v>
      </c>
      <c r="I90" s="5">
        <v>-6029855405</v>
      </c>
      <c r="J90" s="5">
        <v>-6583054870</v>
      </c>
      <c r="K90" s="5">
        <v>-6528237268</v>
      </c>
      <c r="L90" s="5">
        <v>-6459695307</v>
      </c>
      <c r="M90" s="5">
        <v>-6342711473</v>
      </c>
      <c r="N90" s="5">
        <v>-6358683527</v>
      </c>
      <c r="O90" s="5">
        <v>2137000009</v>
      </c>
      <c r="P90" s="5">
        <v>1973804420</v>
      </c>
      <c r="Q90" s="5">
        <v>2025889469</v>
      </c>
    </row>
    <row r="91" spans="3:17" ht="15.5" x14ac:dyDescent="0.35">
      <c r="C91" t="s">
        <v>223</v>
      </c>
      <c r="D91" s="5">
        <v>577885533904</v>
      </c>
      <c r="E91" s="5">
        <v>594390453824</v>
      </c>
      <c r="F91" s="5">
        <v>559091730339</v>
      </c>
      <c r="G91" s="5">
        <v>541454548189</v>
      </c>
      <c r="I91" s="5">
        <v>559091730339</v>
      </c>
      <c r="J91" s="5">
        <v>581442494406</v>
      </c>
      <c r="K91" s="5">
        <v>811621410682</v>
      </c>
      <c r="L91" s="5">
        <v>2122401225916</v>
      </c>
      <c r="M91" s="5">
        <v>2206333656195</v>
      </c>
      <c r="N91" s="5">
        <v>967321260042</v>
      </c>
      <c r="O91" s="5">
        <v>955609543741</v>
      </c>
      <c r="P91" s="5">
        <v>836046426726</v>
      </c>
      <c r="Q91" s="5">
        <v>142278791271</v>
      </c>
    </row>
    <row r="92" spans="3:17" ht="15.5" x14ac:dyDescent="0.35">
      <c r="C92" t="s">
        <v>224</v>
      </c>
    </row>
    <row r="93" spans="3:17" ht="15.5" x14ac:dyDescent="0.35">
      <c r="C93" t="s">
        <v>111</v>
      </c>
      <c r="D93" s="5">
        <v>53065341530</v>
      </c>
      <c r="E93" s="5">
        <v>55040394377</v>
      </c>
      <c r="F93" s="5">
        <v>56125255885</v>
      </c>
      <c r="G93" s="5">
        <v>54778121066</v>
      </c>
      <c r="I93" s="5">
        <v>56125255885</v>
      </c>
      <c r="J93" s="5">
        <v>64589607278</v>
      </c>
      <c r="K93" s="5">
        <v>71844906472</v>
      </c>
      <c r="L93" s="5">
        <v>75990133613</v>
      </c>
      <c r="M93" s="5">
        <v>70740143690</v>
      </c>
      <c r="N93" s="5">
        <v>74869480982</v>
      </c>
      <c r="O93" s="5">
        <v>64952500184</v>
      </c>
      <c r="P93" s="5">
        <v>10927984144</v>
      </c>
      <c r="Q93" s="5">
        <v>3292845050</v>
      </c>
    </row>
    <row r="94" spans="3:17" ht="15.5" x14ac:dyDescent="0.35">
      <c r="C94" t="s">
        <v>342</v>
      </c>
      <c r="D94" s="5">
        <v>12752999382</v>
      </c>
      <c r="E94" s="5">
        <v>12944963932</v>
      </c>
      <c r="F94" s="5">
        <v>14222022139</v>
      </c>
      <c r="G94" s="5">
        <v>14815424110</v>
      </c>
      <c r="I94" s="5">
        <v>14222022139</v>
      </c>
      <c r="J94" s="5">
        <v>16063497003</v>
      </c>
      <c r="K94" s="5">
        <v>17606058656</v>
      </c>
      <c r="L94" s="5">
        <v>18998614842</v>
      </c>
      <c r="M94" s="5">
        <v>22324753482</v>
      </c>
      <c r="N94" s="5">
        <v>30244006761</v>
      </c>
      <c r="O94" s="5">
        <v>33050854788</v>
      </c>
      <c r="P94" s="5">
        <v>112500000</v>
      </c>
    </row>
    <row r="95" spans="3:17" ht="15.5" x14ac:dyDescent="0.35">
      <c r="C95" t="s">
        <v>114</v>
      </c>
      <c r="D95" s="5">
        <v>12111541092</v>
      </c>
      <c r="E95" s="5">
        <v>11459588906</v>
      </c>
      <c r="F95" s="5">
        <v>11945340868</v>
      </c>
      <c r="G95" s="5">
        <v>11421539645</v>
      </c>
      <c r="I95" s="5">
        <v>11945340868</v>
      </c>
      <c r="J95" s="5">
        <v>11346377199</v>
      </c>
      <c r="K95" s="5">
        <v>10144084953</v>
      </c>
      <c r="L95" s="5">
        <v>8618844946</v>
      </c>
      <c r="M95" s="5">
        <v>9048856003</v>
      </c>
      <c r="N95" s="5">
        <v>1940903609</v>
      </c>
      <c r="O95" s="5">
        <v>812385702</v>
      </c>
      <c r="P95" s="5">
        <v>572626830</v>
      </c>
      <c r="Q95" s="5">
        <v>328358500</v>
      </c>
    </row>
    <row r="96" spans="3:17" ht="15.5" x14ac:dyDescent="0.35">
      <c r="C96" t="s">
        <v>225</v>
      </c>
      <c r="D96" s="5">
        <v>6098739878</v>
      </c>
      <c r="E96" s="5">
        <v>6098739878</v>
      </c>
      <c r="F96" s="5">
        <v>6098739878</v>
      </c>
      <c r="G96" s="5">
        <v>6098739878</v>
      </c>
      <c r="I96" s="5">
        <v>6098739878</v>
      </c>
      <c r="J96" s="5">
        <v>6098739878</v>
      </c>
      <c r="K96" s="5">
        <v>6098739878</v>
      </c>
      <c r="L96" s="5">
        <v>6098739878</v>
      </c>
      <c r="M96" s="5">
        <v>6098739878</v>
      </c>
      <c r="N96" s="5">
        <v>6098739878</v>
      </c>
      <c r="O96" s="5">
        <v>6098739878</v>
      </c>
      <c r="P96" s="5">
        <v>6098739878</v>
      </c>
    </row>
    <row r="97" spans="3:17" ht="15.5" x14ac:dyDescent="0.35">
      <c r="C97" t="s">
        <v>228</v>
      </c>
      <c r="D97" s="5">
        <v>170974274018</v>
      </c>
      <c r="E97" s="5">
        <v>173839999298</v>
      </c>
      <c r="F97" s="5">
        <v>178668655764</v>
      </c>
      <c r="G97" s="5">
        <v>179913749364</v>
      </c>
      <c r="I97" s="5">
        <v>178668655764</v>
      </c>
      <c r="J97" s="5">
        <v>194693110014</v>
      </c>
      <c r="K97" s="5">
        <v>201811692518</v>
      </c>
      <c r="L97" s="5">
        <v>215595722698</v>
      </c>
      <c r="M97" s="5">
        <v>153815155920</v>
      </c>
      <c r="N97" s="5">
        <v>187643751798</v>
      </c>
      <c r="O97" s="5">
        <v>132352480198</v>
      </c>
      <c r="P97" s="5">
        <v>19649943973</v>
      </c>
      <c r="Q97" s="5">
        <v>4272711576</v>
      </c>
    </row>
    <row r="98" spans="3:17" ht="15.5" x14ac:dyDescent="0.35">
      <c r="C98" t="s">
        <v>115</v>
      </c>
      <c r="D98" s="5">
        <v>748859807922</v>
      </c>
      <c r="E98" s="5">
        <v>768230453122</v>
      </c>
      <c r="F98" s="5">
        <v>737760386103</v>
      </c>
      <c r="G98" s="5">
        <v>721368297553</v>
      </c>
      <c r="I98" s="5">
        <v>737760386103</v>
      </c>
      <c r="J98" s="5">
        <v>776135604420</v>
      </c>
      <c r="K98" s="5">
        <v>1013433103200</v>
      </c>
      <c r="L98" s="5">
        <v>2337996948614</v>
      </c>
      <c r="M98" s="5">
        <v>2360148812115</v>
      </c>
      <c r="N98" s="5">
        <v>1154965011840</v>
      </c>
      <c r="O98" s="5">
        <v>1087962023939</v>
      </c>
      <c r="P98" s="5">
        <v>855696370699</v>
      </c>
      <c r="Q98" s="5">
        <v>146551502847</v>
      </c>
    </row>
    <row r="99" spans="3:17" ht="15.5" x14ac:dyDescent="0.35">
      <c r="C99" t="s">
        <v>116</v>
      </c>
    </row>
    <row r="100" spans="3:17" ht="15.5" x14ac:dyDescent="0.35">
      <c r="C100" t="s">
        <v>117</v>
      </c>
    </row>
    <row r="101" spans="3:17" ht="15.5" x14ac:dyDescent="0.35">
      <c r="C101" t="s">
        <v>229</v>
      </c>
      <c r="D101" s="5">
        <v>69100308426</v>
      </c>
      <c r="E101" s="5">
        <v>79872994572</v>
      </c>
      <c r="F101" s="5">
        <v>26289262492</v>
      </c>
      <c r="G101" s="5">
        <v>39151333868</v>
      </c>
      <c r="I101" s="5">
        <v>26289262492</v>
      </c>
      <c r="J101" s="5">
        <v>112418583802</v>
      </c>
      <c r="K101" s="5">
        <v>130742163373</v>
      </c>
      <c r="L101" s="5">
        <v>176810002246</v>
      </c>
      <c r="M101" s="5">
        <v>191386988866</v>
      </c>
      <c r="N101" s="5">
        <v>244030808271</v>
      </c>
      <c r="O101" s="5">
        <v>230878773231</v>
      </c>
      <c r="P101" s="5">
        <v>132248571423</v>
      </c>
      <c r="Q101" s="5">
        <v>117010855551</v>
      </c>
    </row>
    <row r="102" spans="3:17" ht="15.5" x14ac:dyDescent="0.35">
      <c r="C102" t="s">
        <v>236</v>
      </c>
      <c r="D102" s="5">
        <v>40592595186</v>
      </c>
      <c r="E102" s="5">
        <v>44002695225</v>
      </c>
      <c r="F102" s="5">
        <v>2470413528</v>
      </c>
      <c r="G102" s="5">
        <v>5820850187</v>
      </c>
      <c r="I102" s="5">
        <v>2470413528</v>
      </c>
      <c r="J102" s="5">
        <v>72299261246</v>
      </c>
      <c r="K102" s="5">
        <v>70393136349</v>
      </c>
      <c r="L102" s="5">
        <v>105120182371</v>
      </c>
      <c r="M102" s="5">
        <v>81083974232</v>
      </c>
      <c r="N102" s="5">
        <v>138208906924</v>
      </c>
      <c r="O102" s="5">
        <v>143232141178</v>
      </c>
      <c r="P102" s="5">
        <v>84793105357</v>
      </c>
      <c r="Q102" s="5">
        <v>73983385000</v>
      </c>
    </row>
    <row r="103" spans="3:17" ht="15.5" x14ac:dyDescent="0.35">
      <c r="C103" t="s">
        <v>230</v>
      </c>
    </row>
    <row r="104" spans="3:17" ht="15.5" x14ac:dyDescent="0.35">
      <c r="C104" t="s">
        <v>231</v>
      </c>
      <c r="D104" s="5">
        <v>6247949792</v>
      </c>
      <c r="E104" s="5">
        <v>7855507911</v>
      </c>
      <c r="F104" s="5">
        <v>8116467010</v>
      </c>
      <c r="G104" s="5">
        <v>12861470396</v>
      </c>
      <c r="I104" s="5">
        <v>8116467010</v>
      </c>
      <c r="J104" s="5">
        <v>13694792345</v>
      </c>
      <c r="K104" s="5">
        <v>26110285582</v>
      </c>
      <c r="L104" s="5">
        <v>21443514237</v>
      </c>
      <c r="M104" s="5">
        <v>27237297458</v>
      </c>
      <c r="N104" s="5">
        <v>42779782715</v>
      </c>
      <c r="O104" s="5">
        <v>18771039077</v>
      </c>
      <c r="P104" s="5">
        <v>3688056108</v>
      </c>
      <c r="Q104" s="5">
        <v>40546122504</v>
      </c>
    </row>
    <row r="105" spans="3:17" ht="15.5" x14ac:dyDescent="0.35">
      <c r="C105" t="s">
        <v>121</v>
      </c>
      <c r="P105" s="5">
        <v>160600000</v>
      </c>
      <c r="Q105" s="5">
        <v>56746697</v>
      </c>
    </row>
    <row r="106" spans="3:17" ht="15.5" x14ac:dyDescent="0.35">
      <c r="C106" t="s">
        <v>232</v>
      </c>
      <c r="D106" s="5">
        <v>4821851735</v>
      </c>
      <c r="E106" s="5">
        <v>4868443567</v>
      </c>
      <c r="F106" s="5">
        <v>5777590668</v>
      </c>
      <c r="G106" s="5">
        <v>5911926260</v>
      </c>
      <c r="I106" s="5">
        <v>5777590668</v>
      </c>
      <c r="J106" s="5">
        <v>5999501051</v>
      </c>
      <c r="K106" s="5">
        <v>3967430843</v>
      </c>
      <c r="L106" s="5">
        <v>5899882433</v>
      </c>
      <c r="M106" s="5">
        <v>5131703495</v>
      </c>
      <c r="N106" s="5">
        <v>5229884724</v>
      </c>
      <c r="O106" s="5">
        <v>497621645</v>
      </c>
      <c r="P106" s="5">
        <v>160600000</v>
      </c>
      <c r="Q106" s="5">
        <v>56746697</v>
      </c>
    </row>
    <row r="107" spans="3:17" ht="15.5" x14ac:dyDescent="0.35">
      <c r="C107" t="s">
        <v>120</v>
      </c>
      <c r="D107" s="5">
        <v>886544010</v>
      </c>
      <c r="E107" s="5">
        <v>3655518634</v>
      </c>
      <c r="F107" s="5">
        <v>1358177037</v>
      </c>
      <c r="G107" s="5">
        <v>808521928</v>
      </c>
      <c r="I107" s="5">
        <v>1358177037</v>
      </c>
      <c r="J107" s="5">
        <v>3671853816</v>
      </c>
      <c r="K107" s="5">
        <v>1417894674</v>
      </c>
      <c r="L107" s="5">
        <v>2816336522</v>
      </c>
      <c r="M107" s="5">
        <v>698539100</v>
      </c>
      <c r="N107" s="5">
        <v>1865752471</v>
      </c>
      <c r="O107" s="5">
        <v>724169147</v>
      </c>
      <c r="P107" s="5">
        <v>542240411</v>
      </c>
      <c r="Q107" s="5">
        <v>476156618</v>
      </c>
    </row>
    <row r="108" spans="3:17" ht="15.5" x14ac:dyDescent="0.35">
      <c r="C108" t="s">
        <v>233</v>
      </c>
      <c r="D108" s="5">
        <v>2569673832</v>
      </c>
      <c r="E108" s="5">
        <v>2721155605</v>
      </c>
      <c r="F108" s="5">
        <v>1171798701</v>
      </c>
      <c r="G108" s="5">
        <v>4667528633</v>
      </c>
      <c r="I108" s="5">
        <v>1171798701</v>
      </c>
      <c r="J108" s="5">
        <v>3421513474</v>
      </c>
      <c r="K108" s="5">
        <v>2337369859</v>
      </c>
      <c r="L108" s="5">
        <v>2042941047</v>
      </c>
      <c r="M108" s="5">
        <v>3753100297</v>
      </c>
      <c r="N108" s="5">
        <v>3459862795</v>
      </c>
      <c r="O108" s="5">
        <v>6914855063</v>
      </c>
      <c r="P108" s="5">
        <v>5703069736</v>
      </c>
      <c r="Q108" s="5">
        <v>1696779278</v>
      </c>
    </row>
    <row r="109" spans="3:17" ht="15.5" x14ac:dyDescent="0.35">
      <c r="C109" t="s">
        <v>324</v>
      </c>
      <c r="Q109" s="5">
        <v>11267672258</v>
      </c>
    </row>
    <row r="110" spans="3:17" ht="15.5" x14ac:dyDescent="0.35">
      <c r="C110" t="s">
        <v>285</v>
      </c>
    </row>
    <row r="111" spans="3:17" ht="15.5" x14ac:dyDescent="0.35">
      <c r="C111" t="s">
        <v>370</v>
      </c>
      <c r="L111" s="5">
        <v>6295000000</v>
      </c>
      <c r="M111" s="5">
        <v>13849000000</v>
      </c>
      <c r="N111" s="5">
        <v>21403000000</v>
      </c>
      <c r="O111" s="5">
        <v>28957000000</v>
      </c>
    </row>
    <row r="112" spans="3:17" ht="15.5" x14ac:dyDescent="0.35">
      <c r="C112" t="s">
        <v>323</v>
      </c>
      <c r="D112" s="5">
        <v>1038772364</v>
      </c>
      <c r="E112" s="5">
        <v>1265756929</v>
      </c>
      <c r="F112" s="5">
        <v>547641646</v>
      </c>
      <c r="G112" s="5">
        <v>568686520</v>
      </c>
      <c r="I112" s="5">
        <v>547641646</v>
      </c>
      <c r="J112" s="5">
        <v>927368508</v>
      </c>
      <c r="K112" s="5">
        <v>148936922</v>
      </c>
      <c r="L112" s="5">
        <v>83278675</v>
      </c>
      <c r="M112" s="5">
        <v>58520445</v>
      </c>
      <c r="N112" s="5">
        <v>85789123</v>
      </c>
      <c r="O112" s="5">
        <v>477412069</v>
      </c>
      <c r="P112" s="5">
        <v>276701146</v>
      </c>
    </row>
    <row r="113" spans="3:17" ht="15.5" x14ac:dyDescent="0.35">
      <c r="C113" t="s">
        <v>288</v>
      </c>
      <c r="D113" s="5">
        <v>2285332446</v>
      </c>
      <c r="E113" s="5">
        <v>2270032282</v>
      </c>
      <c r="F113" s="5">
        <v>2889471123</v>
      </c>
      <c r="G113" s="5">
        <v>1490406788</v>
      </c>
      <c r="I113" s="5">
        <v>2889471123</v>
      </c>
      <c r="J113" s="5">
        <v>2939028836</v>
      </c>
      <c r="K113" s="5">
        <v>7532431196</v>
      </c>
      <c r="L113" s="5">
        <v>9001875545</v>
      </c>
      <c r="M113" s="5">
        <v>9115265862</v>
      </c>
      <c r="N113" s="5">
        <v>9253726334</v>
      </c>
      <c r="O113" s="5">
        <v>8286770621</v>
      </c>
      <c r="P113" s="5">
        <v>375030915</v>
      </c>
      <c r="Q113" s="5">
        <v>68490257</v>
      </c>
    </row>
    <row r="114" spans="3:17" ht="15.5" x14ac:dyDescent="0.35">
      <c r="C114" t="s">
        <v>237</v>
      </c>
      <c r="D114" s="5">
        <v>7693366666</v>
      </c>
      <c r="E114" s="5">
        <v>7921685146</v>
      </c>
      <c r="F114" s="5">
        <v>7555040250</v>
      </c>
      <c r="G114" s="5">
        <v>8677391514</v>
      </c>
      <c r="I114" s="5">
        <v>7555040250</v>
      </c>
      <c r="J114" s="5">
        <v>9099103226</v>
      </c>
      <c r="K114" s="5">
        <v>6287194950</v>
      </c>
      <c r="L114" s="5">
        <v>11522723526</v>
      </c>
      <c r="M114" s="5">
        <v>20294151908</v>
      </c>
      <c r="N114" s="5">
        <v>28939370644</v>
      </c>
      <c r="O114" s="5">
        <v>32700593199</v>
      </c>
      <c r="P114" s="5">
        <v>2594477085</v>
      </c>
      <c r="Q114" s="5">
        <v>12581106258</v>
      </c>
    </row>
    <row r="115" spans="3:17" ht="15.5" x14ac:dyDescent="0.35">
      <c r="C115" t="s">
        <v>238</v>
      </c>
      <c r="D115" s="5">
        <v>7693366666</v>
      </c>
      <c r="E115" s="5">
        <v>7921685146</v>
      </c>
      <c r="F115" s="5">
        <v>7555040250</v>
      </c>
      <c r="G115" s="5">
        <v>8677391514</v>
      </c>
      <c r="I115" s="5">
        <v>7555040250</v>
      </c>
      <c r="J115" s="5">
        <v>9099103226</v>
      </c>
      <c r="K115" s="5">
        <v>6287194950</v>
      </c>
      <c r="L115" s="5">
        <v>11522723526</v>
      </c>
      <c r="M115" s="5">
        <v>20294151908</v>
      </c>
      <c r="N115" s="5">
        <v>28939370644</v>
      </c>
      <c r="O115" s="5">
        <v>32700593199</v>
      </c>
      <c r="P115" s="5">
        <v>2594477085</v>
      </c>
      <c r="Q115" s="5">
        <v>12581106258</v>
      </c>
    </row>
    <row r="116" spans="3:17" ht="15.5" x14ac:dyDescent="0.35">
      <c r="C116" t="s">
        <v>239</v>
      </c>
    </row>
    <row r="117" spans="3:17" ht="15.5" x14ac:dyDescent="0.35">
      <c r="C117" t="s">
        <v>290</v>
      </c>
      <c r="D117" s="5">
        <v>1550852841</v>
      </c>
      <c r="E117" s="5">
        <v>1855687428</v>
      </c>
      <c r="F117" s="5">
        <v>1606830468</v>
      </c>
      <c r="G117" s="5">
        <v>2975975920</v>
      </c>
      <c r="I117" s="5">
        <v>1606830468</v>
      </c>
      <c r="J117" s="5">
        <v>3722463325</v>
      </c>
      <c r="K117" s="5">
        <v>1282502875</v>
      </c>
      <c r="L117" s="5">
        <v>7015271775</v>
      </c>
      <c r="M117" s="5">
        <v>16354050312</v>
      </c>
      <c r="N117" s="5">
        <v>25067469217</v>
      </c>
      <c r="O117" s="5">
        <v>29434412069</v>
      </c>
      <c r="P117" s="5">
        <v>276701146</v>
      </c>
    </row>
    <row r="118" spans="3:17" ht="15.5" x14ac:dyDescent="0.35">
      <c r="C118" t="s">
        <v>240</v>
      </c>
      <c r="D118" s="5">
        <v>198472171</v>
      </c>
      <c r="E118" s="5">
        <v>284839277</v>
      </c>
      <c r="F118" s="5">
        <v>329934555</v>
      </c>
      <c r="G118" s="5">
        <v>421544745</v>
      </c>
      <c r="I118" s="5">
        <v>329934555</v>
      </c>
      <c r="J118" s="5">
        <v>409897526</v>
      </c>
    </row>
    <row r="119" spans="3:17" ht="15.5" x14ac:dyDescent="0.35">
      <c r="C119" t="s">
        <v>128</v>
      </c>
      <c r="D119" s="5">
        <v>76793675092</v>
      </c>
      <c r="E119" s="5">
        <v>87794679718</v>
      </c>
      <c r="F119" s="5">
        <v>33844302742</v>
      </c>
      <c r="G119" s="5">
        <v>47828725382</v>
      </c>
      <c r="I119" s="5">
        <v>33844302742</v>
      </c>
      <c r="J119" s="5">
        <v>121517687028</v>
      </c>
      <c r="K119" s="5">
        <v>137029358323</v>
      </c>
      <c r="L119" s="5">
        <v>188332725772</v>
      </c>
      <c r="M119" s="5">
        <v>211681140774</v>
      </c>
      <c r="N119" s="5">
        <v>272970178915</v>
      </c>
      <c r="O119" s="5">
        <v>263579366430</v>
      </c>
      <c r="P119" s="5">
        <v>134843048508</v>
      </c>
      <c r="Q119" s="5">
        <v>129591961809</v>
      </c>
    </row>
    <row r="120" spans="3:17" ht="15.5" x14ac:dyDescent="0.35">
      <c r="C120" t="s">
        <v>129</v>
      </c>
    </row>
    <row r="121" spans="3:17" ht="15.5" x14ac:dyDescent="0.35">
      <c r="C121" t="s">
        <v>130</v>
      </c>
      <c r="D121" s="5">
        <v>71428570000</v>
      </c>
      <c r="E121" s="5">
        <v>71428570000</v>
      </c>
      <c r="F121" s="5">
        <v>71428570000</v>
      </c>
      <c r="G121" s="5">
        <v>71428570000</v>
      </c>
      <c r="I121" s="5">
        <v>71428570000</v>
      </c>
      <c r="J121" s="5">
        <v>71428570000</v>
      </c>
      <c r="K121" s="5">
        <v>71428570000</v>
      </c>
      <c r="L121" s="5">
        <v>71428570000</v>
      </c>
      <c r="M121" s="5">
        <v>71428570000</v>
      </c>
      <c r="N121" s="5">
        <v>71428570000</v>
      </c>
      <c r="O121" s="5">
        <v>71428570000</v>
      </c>
      <c r="P121" s="5">
        <v>71428570000</v>
      </c>
      <c r="Q121" s="5">
        <v>1500000000</v>
      </c>
    </row>
    <row r="122" spans="3:17" ht="15.5" x14ac:dyDescent="0.35">
      <c r="C122" t="s">
        <v>131</v>
      </c>
      <c r="D122" s="5">
        <v>592674751173</v>
      </c>
      <c r="E122" s="5">
        <v>592674751173</v>
      </c>
      <c r="F122" s="5">
        <v>592674751173</v>
      </c>
      <c r="G122" s="5">
        <v>592674751173</v>
      </c>
      <c r="I122" s="5">
        <v>592674751173</v>
      </c>
      <c r="J122" s="5">
        <v>592674751173</v>
      </c>
      <c r="K122" s="5">
        <v>592674751173</v>
      </c>
      <c r="L122" s="5">
        <v>592674751173</v>
      </c>
      <c r="M122" s="5">
        <v>592674751173</v>
      </c>
      <c r="N122" s="5">
        <v>592674751173</v>
      </c>
      <c r="O122" s="5">
        <v>592674751173</v>
      </c>
      <c r="P122" s="5">
        <v>592674751173</v>
      </c>
      <c r="Q122" s="5">
        <v>306550000</v>
      </c>
    </row>
    <row r="123" spans="3:17" ht="15.5" x14ac:dyDescent="0.35">
      <c r="C123" t="s">
        <v>132</v>
      </c>
      <c r="D123" s="5">
        <v>-58190948283</v>
      </c>
      <c r="E123" s="5">
        <v>-49356883507</v>
      </c>
      <c r="F123" s="5">
        <v>-24416260741</v>
      </c>
      <c r="G123" s="5">
        <v>-54624407737</v>
      </c>
      <c r="I123" s="5">
        <v>-24416260741</v>
      </c>
      <c r="J123" s="5">
        <v>-70868798590</v>
      </c>
      <c r="K123" s="5">
        <v>166679091717</v>
      </c>
      <c r="L123" s="5">
        <v>1444378531773</v>
      </c>
      <c r="M123" s="5">
        <v>1440133637749</v>
      </c>
      <c r="N123" s="5">
        <v>180095934205</v>
      </c>
      <c r="O123" s="5">
        <v>114289490037</v>
      </c>
      <c r="P123" s="5">
        <v>20650693975</v>
      </c>
      <c r="Q123" s="5">
        <v>10800918100</v>
      </c>
    </row>
    <row r="124" spans="3:17" ht="15.5" x14ac:dyDescent="0.35">
      <c r="C124" t="s">
        <v>133</v>
      </c>
      <c r="D124" s="5">
        <v>700000000</v>
      </c>
      <c r="E124" s="5">
        <v>700000000</v>
      </c>
      <c r="F124" s="5">
        <v>700000000</v>
      </c>
      <c r="G124" s="5">
        <v>700000000</v>
      </c>
      <c r="I124" s="5">
        <v>700000000</v>
      </c>
      <c r="J124" s="5">
        <v>700000000</v>
      </c>
      <c r="K124" s="5">
        <v>700000000</v>
      </c>
      <c r="L124" s="5">
        <v>600000000</v>
      </c>
    </row>
    <row r="125" spans="3:17" ht="15.5" x14ac:dyDescent="0.35">
      <c r="C125" t="s">
        <v>134</v>
      </c>
      <c r="D125" s="5">
        <v>-58890948283</v>
      </c>
      <c r="E125" s="5">
        <v>-50056883507</v>
      </c>
      <c r="F125" s="5">
        <v>-25116260741</v>
      </c>
      <c r="G125" s="5">
        <v>-55324407737</v>
      </c>
      <c r="I125" s="5">
        <v>-25116260741</v>
      </c>
      <c r="J125" s="5">
        <v>-71568798590</v>
      </c>
      <c r="K125" s="5">
        <v>165979091717</v>
      </c>
      <c r="L125" s="5">
        <v>1443778531773</v>
      </c>
    </row>
    <row r="126" spans="3:17" ht="15.5" x14ac:dyDescent="0.35">
      <c r="C126" t="s">
        <v>135</v>
      </c>
      <c r="D126" s="5">
        <v>-58190948283</v>
      </c>
      <c r="E126" s="5">
        <v>-49356883507</v>
      </c>
      <c r="F126" s="5">
        <v>-24416260741</v>
      </c>
      <c r="G126" s="5">
        <v>-54624407737</v>
      </c>
      <c r="I126" s="5">
        <v>-24416260741</v>
      </c>
      <c r="J126" s="5">
        <v>-70868798590</v>
      </c>
      <c r="K126" s="5">
        <v>166679091717</v>
      </c>
      <c r="L126" s="5">
        <v>1444378531773</v>
      </c>
      <c r="M126" s="5">
        <v>1440133637749</v>
      </c>
      <c r="N126" s="5">
        <v>180095934205</v>
      </c>
      <c r="O126" s="5">
        <v>114289490037</v>
      </c>
      <c r="P126" s="5">
        <v>20650693975</v>
      </c>
      <c r="Q126" s="5">
        <v>10800918100</v>
      </c>
    </row>
    <row r="127" spans="3:17" ht="15.5" x14ac:dyDescent="0.35">
      <c r="C127" t="s">
        <v>136</v>
      </c>
      <c r="D127" s="5">
        <v>72074628625</v>
      </c>
      <c r="E127" s="5">
        <v>71664697782</v>
      </c>
      <c r="F127" s="5">
        <v>70258878334</v>
      </c>
      <c r="G127" s="5">
        <v>70684826806</v>
      </c>
      <c r="I127" s="5">
        <v>70258878334</v>
      </c>
      <c r="J127" s="5">
        <v>67966449679</v>
      </c>
      <c r="K127" s="5">
        <v>52149569255</v>
      </c>
      <c r="L127" s="5">
        <v>47652065203</v>
      </c>
      <c r="M127" s="5">
        <v>50573423892</v>
      </c>
      <c r="N127" s="5">
        <v>44154261074</v>
      </c>
      <c r="O127" s="5">
        <v>43852846290</v>
      </c>
      <c r="P127" s="5">
        <v>34125502623</v>
      </c>
      <c r="Q127" s="5">
        <v>2326183469</v>
      </c>
    </row>
    <row r="128" spans="3:17" ht="15.5" x14ac:dyDescent="0.35">
      <c r="C128" t="s">
        <v>10</v>
      </c>
      <c r="D128" s="5">
        <v>672066132830</v>
      </c>
      <c r="E128" s="5">
        <v>680435773404</v>
      </c>
      <c r="F128" s="5">
        <v>703916083361</v>
      </c>
      <c r="G128" s="5">
        <v>673539572171</v>
      </c>
      <c r="I128" s="5">
        <v>703916083361</v>
      </c>
      <c r="J128" s="5">
        <v>654617917392</v>
      </c>
      <c r="K128" s="5">
        <v>876403744877</v>
      </c>
      <c r="L128" s="5">
        <v>2149674222842</v>
      </c>
      <c r="M128" s="5">
        <v>2148467671341</v>
      </c>
      <c r="N128" s="5">
        <v>881994832925</v>
      </c>
      <c r="O128" s="5">
        <v>824382657509</v>
      </c>
      <c r="P128" s="5">
        <v>720853322191</v>
      </c>
      <c r="Q128" s="5">
        <v>16959541038</v>
      </c>
    </row>
    <row r="129" spans="2:17" ht="15.5" x14ac:dyDescent="0.35">
      <c r="C129" t="s">
        <v>137</v>
      </c>
      <c r="D129" s="5">
        <v>748859807922</v>
      </c>
      <c r="E129" s="5">
        <v>768230453122</v>
      </c>
      <c r="F129" s="5">
        <v>737760386103</v>
      </c>
      <c r="G129" s="5">
        <v>721368297553</v>
      </c>
      <c r="I129" s="5">
        <v>737760386103</v>
      </c>
      <c r="J129" s="5">
        <v>776135604420</v>
      </c>
      <c r="K129" s="5">
        <v>1013433103200</v>
      </c>
      <c r="L129" s="5">
        <v>2337996948614</v>
      </c>
      <c r="M129" s="5">
        <v>2360148812115</v>
      </c>
      <c r="N129" s="5">
        <v>1154965011840</v>
      </c>
      <c r="O129" s="5">
        <v>1087962023939</v>
      </c>
      <c r="P129" s="5">
        <v>855696370699</v>
      </c>
      <c r="Q129" s="5">
        <v>146551502847</v>
      </c>
    </row>
    <row r="130" spans="2:17" ht="15.5" x14ac:dyDescent="0.35">
      <c r="C130" t="s">
        <v>138</v>
      </c>
      <c r="D130" s="5">
        <v>1428571400</v>
      </c>
      <c r="E130" s="5">
        <v>1428571400</v>
      </c>
      <c r="F130" s="5">
        <v>1428571400</v>
      </c>
      <c r="G130" s="5">
        <v>1428571400</v>
      </c>
      <c r="I130" s="5">
        <v>1428571400</v>
      </c>
      <c r="J130" s="5">
        <v>1428571400</v>
      </c>
      <c r="K130" s="5">
        <v>1428571400</v>
      </c>
      <c r="L130" s="5">
        <v>1428571400</v>
      </c>
      <c r="M130" s="5">
        <v>1428571400</v>
      </c>
      <c r="N130" s="5">
        <v>714285700</v>
      </c>
      <c r="O130" s="5">
        <v>714285700</v>
      </c>
      <c r="P130" s="5">
        <v>714285700</v>
      </c>
      <c r="Q130" s="5">
        <v>1500</v>
      </c>
    </row>
    <row r="132" spans="2:17" ht="15.5" x14ac:dyDescent="0.35">
      <c r="B132" t="s">
        <v>139</v>
      </c>
      <c r="C132" t="s">
        <v>140</v>
      </c>
      <c r="D132" s="5">
        <v>10846119196</v>
      </c>
      <c r="E132" s="5">
        <v>-22730448952</v>
      </c>
      <c r="F132" s="5">
        <v>-944956613</v>
      </c>
      <c r="G132" s="5">
        <v>18731572306</v>
      </c>
      <c r="I132" s="5">
        <v>44280528711</v>
      </c>
      <c r="J132" s="5">
        <v>-8348489404</v>
      </c>
      <c r="K132" s="5">
        <v>-53321955587</v>
      </c>
      <c r="L132" s="5">
        <v>45512334327</v>
      </c>
      <c r="M132" s="5">
        <v>191317372216</v>
      </c>
      <c r="N132" s="5">
        <v>-37607607105</v>
      </c>
      <c r="O132" s="5">
        <v>-65248530236</v>
      </c>
      <c r="P132" s="5">
        <v>-203136769717</v>
      </c>
      <c r="Q132" s="5">
        <v>-35850470319</v>
      </c>
    </row>
    <row r="133" spans="2:17" ht="15.5" x14ac:dyDescent="0.35">
      <c r="C133" t="s">
        <v>292</v>
      </c>
      <c r="D133" s="5">
        <v>685837788051</v>
      </c>
      <c r="E133" s="5">
        <v>711700939059</v>
      </c>
      <c r="F133" s="5">
        <v>889024421155</v>
      </c>
      <c r="G133" s="5">
        <v>870268267006</v>
      </c>
      <c r="I133" s="5">
        <v>3484323611871</v>
      </c>
      <c r="J133" s="5">
        <v>4215115478285</v>
      </c>
      <c r="K133" s="5">
        <v>3785404658652</v>
      </c>
      <c r="L133" s="5">
        <v>4846727822864</v>
      </c>
      <c r="M133" s="5">
        <v>4892281026088</v>
      </c>
      <c r="N133" s="5">
        <v>3732831106063</v>
      </c>
      <c r="O133" s="5">
        <v>3449579137911</v>
      </c>
      <c r="P133" s="5">
        <v>1430663263270</v>
      </c>
      <c r="Q133" s="5">
        <v>1719036290074</v>
      </c>
    </row>
    <row r="134" spans="2:17" ht="15.5" x14ac:dyDescent="0.35">
      <c r="C134" t="s">
        <v>152</v>
      </c>
      <c r="D134" s="5">
        <v>-2248837843</v>
      </c>
      <c r="E134" s="5">
        <v>4965907546</v>
      </c>
      <c r="F134" s="5">
        <v>1243412649</v>
      </c>
      <c r="G134" s="5">
        <v>1345069286</v>
      </c>
      <c r="I134" s="5">
        <v>5688143295</v>
      </c>
      <c r="J134" s="5">
        <v>4755715732</v>
      </c>
      <c r="K134" s="5">
        <v>6561112265</v>
      </c>
      <c r="L134" s="5">
        <v>4629474334</v>
      </c>
      <c r="M134" s="5">
        <v>5048253975</v>
      </c>
      <c r="N134" s="5">
        <v>7665983212</v>
      </c>
      <c r="O134" s="5">
        <v>14006836529</v>
      </c>
      <c r="P134" s="5">
        <v>2610949031</v>
      </c>
      <c r="Q134" s="5">
        <v>354292043</v>
      </c>
    </row>
    <row r="135" spans="2:17" ht="15.5" x14ac:dyDescent="0.35">
      <c r="C135" t="s">
        <v>293</v>
      </c>
      <c r="D135" s="5">
        <v>-642449334980</v>
      </c>
      <c r="E135" s="5">
        <v>-709453722176</v>
      </c>
      <c r="F135" s="5">
        <v>-856100698989</v>
      </c>
      <c r="G135" s="5">
        <v>-818832136443</v>
      </c>
      <c r="I135" s="5">
        <v>-3308101453182</v>
      </c>
      <c r="J135" s="5">
        <v>-4149522402680</v>
      </c>
      <c r="K135" s="5">
        <v>-3743785592730</v>
      </c>
      <c r="L135" s="5">
        <v>-4728643178424</v>
      </c>
      <c r="M135" s="5">
        <v>-4621025624566</v>
      </c>
      <c r="N135" s="5">
        <v>-3704655848608</v>
      </c>
      <c r="O135" s="5">
        <v>-3461813596802</v>
      </c>
      <c r="P135" s="5">
        <v>-1524576655005</v>
      </c>
      <c r="Q135" s="5">
        <v>-1729461180847</v>
      </c>
    </row>
    <row r="136" spans="2:17" ht="15.5" x14ac:dyDescent="0.35">
      <c r="C136" t="s">
        <v>393</v>
      </c>
      <c r="D136" s="5">
        <v>-21196062722</v>
      </c>
      <c r="E136" s="5">
        <v>-12580763206</v>
      </c>
      <c r="F136" s="5">
        <v>42300296778</v>
      </c>
      <c r="G136" s="5">
        <v>-23821909422</v>
      </c>
      <c r="I136" s="5">
        <v>-31865879183</v>
      </c>
      <c r="J136" s="5">
        <v>-42777734362</v>
      </c>
      <c r="K136" s="5">
        <v>-59950392186</v>
      </c>
      <c r="L136" s="5">
        <v>-56130044869</v>
      </c>
      <c r="M136" s="5">
        <v>-48446305241</v>
      </c>
      <c r="N136" s="5">
        <v>-39377522608</v>
      </c>
      <c r="O136" s="5">
        <v>-33432018867</v>
      </c>
      <c r="P136" s="5">
        <v>-21124559108</v>
      </c>
      <c r="Q136" s="5">
        <v>-9183958849</v>
      </c>
    </row>
    <row r="137" spans="2:17" ht="15.5" x14ac:dyDescent="0.35">
      <c r="C137" t="s">
        <v>163</v>
      </c>
      <c r="D137" s="5">
        <v>-701859259</v>
      </c>
      <c r="E137" s="5">
        <v>-674442548</v>
      </c>
      <c r="F137" s="5">
        <v>-248955026</v>
      </c>
      <c r="G137" s="5">
        <v>-699312179</v>
      </c>
      <c r="I137" s="5">
        <v>-2548076990</v>
      </c>
      <c r="J137" s="5">
        <v>-6746872608</v>
      </c>
      <c r="K137" s="5">
        <v>-4904545524</v>
      </c>
      <c r="L137" s="5">
        <v>-6453385158</v>
      </c>
      <c r="M137" s="5">
        <v>-10668743480</v>
      </c>
      <c r="N137" s="5">
        <v>-13712970431</v>
      </c>
      <c r="O137" s="5">
        <v>-7605721986</v>
      </c>
      <c r="P137" s="5">
        <v>-9811421353</v>
      </c>
      <c r="Q137" s="5">
        <v>-6341660064</v>
      </c>
    </row>
    <row r="138" spans="2:17" ht="15.5" x14ac:dyDescent="0.35">
      <c r="C138" t="s">
        <v>530</v>
      </c>
      <c r="D138" s="5">
        <v>424766934</v>
      </c>
      <c r="E138" s="5">
        <v>-3860827382</v>
      </c>
      <c r="F138" s="5">
        <v>-4875064724</v>
      </c>
      <c r="G138" s="5">
        <v>-1751650443</v>
      </c>
      <c r="I138" s="5">
        <v>-8766018487</v>
      </c>
      <c r="J138" s="5">
        <v>-5524225168</v>
      </c>
      <c r="K138" s="5">
        <v>-8744819076</v>
      </c>
      <c r="L138" s="5">
        <v>-6038802867</v>
      </c>
      <c r="M138" s="5">
        <v>-7668253556</v>
      </c>
      <c r="N138" s="5">
        <v>-14382517245</v>
      </c>
      <c r="O138" s="5">
        <v>-12004450617</v>
      </c>
      <c r="P138" s="5">
        <v>-1477220788</v>
      </c>
      <c r="Q138" s="5">
        <v>-2074294454</v>
      </c>
    </row>
    <row r="139" spans="2:17" ht="15.5" x14ac:dyDescent="0.35">
      <c r="C139" t="s">
        <v>990</v>
      </c>
      <c r="D139" s="5">
        <v>-8820340985</v>
      </c>
      <c r="E139" s="5">
        <v>-12827540245</v>
      </c>
      <c r="F139" s="5">
        <v>-72288368456</v>
      </c>
      <c r="G139" s="5">
        <v>-7776755499</v>
      </c>
      <c r="I139" s="5">
        <v>-94449798613</v>
      </c>
      <c r="J139" s="5">
        <v>-23648448603</v>
      </c>
      <c r="K139" s="5">
        <v>-27902376988</v>
      </c>
      <c r="L139" s="5">
        <v>-8579551553</v>
      </c>
      <c r="M139" s="5">
        <v>-18202981004</v>
      </c>
      <c r="N139" s="5">
        <v>-5975837488</v>
      </c>
      <c r="O139" s="5">
        <v>-13978716404</v>
      </c>
      <c r="P139" s="5">
        <v>-79421125764</v>
      </c>
      <c r="Q139" s="5">
        <v>-8179958222</v>
      </c>
    </row>
    <row r="140" spans="2:17" ht="15.5" x14ac:dyDescent="0.35">
      <c r="C140" t="s">
        <v>149</v>
      </c>
      <c r="D140" s="5">
        <v>-32134513758</v>
      </c>
      <c r="E140" s="5">
        <v>31480445382</v>
      </c>
      <c r="F140" s="5">
        <v>-667313664</v>
      </c>
      <c r="G140" s="5">
        <v>-12756630830</v>
      </c>
      <c r="I140" s="5">
        <v>-81217780630</v>
      </c>
      <c r="J140" s="5">
        <v>-1129481078</v>
      </c>
      <c r="K140" s="5">
        <v>-43935143569</v>
      </c>
      <c r="L140" s="5">
        <v>26401789929</v>
      </c>
      <c r="M140" s="5">
        <v>-53378007104</v>
      </c>
      <c r="N140" s="5">
        <v>-75964582648</v>
      </c>
      <c r="O140" s="5">
        <v>100272783902</v>
      </c>
      <c r="P140" s="5">
        <v>686081373825</v>
      </c>
      <c r="Q140" s="5">
        <v>49706471927</v>
      </c>
    </row>
    <row r="141" spans="2:17" ht="15.5" x14ac:dyDescent="0.35">
      <c r="C141" t="s">
        <v>150</v>
      </c>
      <c r="D141" s="5">
        <v>-109175822</v>
      </c>
      <c r="E141" s="5">
        <v>-540748951</v>
      </c>
      <c r="F141" s="5">
        <v>224919153</v>
      </c>
      <c r="G141" s="5">
        <v>-352542180</v>
      </c>
      <c r="I141" s="5">
        <v>-358807892</v>
      </c>
      <c r="J141" s="5">
        <v>-1537979103</v>
      </c>
      <c r="K141" s="5">
        <v>11628002558</v>
      </c>
      <c r="L141" s="5">
        <v>-166240512145</v>
      </c>
      <c r="M141" s="5">
        <v>-19296840032</v>
      </c>
      <c r="N141" s="5">
        <v>26440839960</v>
      </c>
      <c r="O141" s="5">
        <v>-184959972732</v>
      </c>
      <c r="P141" s="5">
        <v>-117540071065</v>
      </c>
      <c r="Q141" s="5">
        <v>-16364055771</v>
      </c>
    </row>
    <row r="142" spans="2:17" ht="15.5" x14ac:dyDescent="0.35">
      <c r="C142" t="s">
        <v>502</v>
      </c>
      <c r="F142" s="5">
        <v>-2462500</v>
      </c>
      <c r="G142" s="5">
        <v>-1602500</v>
      </c>
      <c r="I142" s="5">
        <v>-8642500</v>
      </c>
      <c r="J142" s="5">
        <v>-4060000</v>
      </c>
      <c r="K142" s="5">
        <v>17278996515</v>
      </c>
      <c r="L142" s="5">
        <v>-152360114000</v>
      </c>
      <c r="M142" s="5">
        <v>-25129510900</v>
      </c>
      <c r="N142" s="5">
        <v>92232083587</v>
      </c>
      <c r="O142" s="5">
        <v>-129322647100</v>
      </c>
      <c r="P142" s="5">
        <v>-57559414817</v>
      </c>
    </row>
    <row r="143" spans="2:17" ht="15.5" x14ac:dyDescent="0.35">
      <c r="C143" t="s">
        <v>991</v>
      </c>
      <c r="M143" s="5">
        <v>990000000</v>
      </c>
      <c r="N143" s="5">
        <v>847434000</v>
      </c>
    </row>
    <row r="144" spans="2:17" ht="15.5" x14ac:dyDescent="0.35">
      <c r="C144" t="s">
        <v>415</v>
      </c>
      <c r="F144" s="5">
        <v>-360000000</v>
      </c>
      <c r="I144" s="5">
        <v>-360000000</v>
      </c>
      <c r="O144" s="5">
        <v>-2861291400</v>
      </c>
    </row>
    <row r="145" spans="3:17" ht="15.5" x14ac:dyDescent="0.35">
      <c r="C145" t="s">
        <v>992</v>
      </c>
    </row>
    <row r="146" spans="3:17" ht="15.5" x14ac:dyDescent="0.35">
      <c r="C146" t="s">
        <v>501</v>
      </c>
      <c r="J146" s="5">
        <v>25000000000</v>
      </c>
      <c r="K146" s="5">
        <v>25000000000</v>
      </c>
    </row>
    <row r="147" spans="3:17" ht="15.5" x14ac:dyDescent="0.35">
      <c r="C147" t="s">
        <v>492</v>
      </c>
      <c r="F147" s="5">
        <v>400000000</v>
      </c>
      <c r="G147" s="5">
        <v>-400000000</v>
      </c>
      <c r="O147" s="5">
        <v>-31862180100</v>
      </c>
    </row>
    <row r="148" spans="3:17" ht="15.5" x14ac:dyDescent="0.35">
      <c r="C148" t="s">
        <v>993</v>
      </c>
      <c r="F148" s="5">
        <v>-40000000</v>
      </c>
      <c r="G148" s="5">
        <v>400000000</v>
      </c>
      <c r="I148" s="5">
        <v>-40000000</v>
      </c>
      <c r="J148" s="5">
        <v>-400000000</v>
      </c>
    </row>
    <row r="149" spans="3:17" ht="15.5" x14ac:dyDescent="0.35">
      <c r="C149" t="s">
        <v>994</v>
      </c>
      <c r="O149" s="5">
        <v>-5174800000</v>
      </c>
    </row>
    <row r="150" spans="3:17" ht="15.5" x14ac:dyDescent="0.35">
      <c r="C150" t="s">
        <v>995</v>
      </c>
      <c r="M150" s="5">
        <v>51000000</v>
      </c>
    </row>
    <row r="151" spans="3:17" ht="15.5" x14ac:dyDescent="0.35">
      <c r="C151" t="s">
        <v>158</v>
      </c>
      <c r="D151" s="5">
        <v>-616175822</v>
      </c>
      <c r="E151" s="5">
        <v>-540748951</v>
      </c>
      <c r="F151" s="5">
        <v>-267618347</v>
      </c>
      <c r="G151" s="5">
        <v>-350939680</v>
      </c>
      <c r="I151" s="5">
        <v>-845165392</v>
      </c>
      <c r="J151" s="5">
        <v>-1790527175</v>
      </c>
      <c r="K151" s="5">
        <v>-5891993957</v>
      </c>
      <c r="L151" s="5">
        <v>-15889266415</v>
      </c>
      <c r="M151" s="5">
        <v>-4588966306</v>
      </c>
      <c r="N151" s="5">
        <v>-18217068877</v>
      </c>
      <c r="O151" s="5">
        <v>-13373776859</v>
      </c>
      <c r="P151" s="5">
        <v>-8390576432</v>
      </c>
      <c r="Q151" s="5">
        <v>-3033955771</v>
      </c>
    </row>
    <row r="152" spans="3:17" ht="15.5" x14ac:dyDescent="0.35">
      <c r="C152" t="s">
        <v>331</v>
      </c>
      <c r="P152" s="5">
        <v>-5822523840</v>
      </c>
    </row>
    <row r="153" spans="3:17" ht="15.5" x14ac:dyDescent="0.35">
      <c r="C153" t="s">
        <v>426</v>
      </c>
      <c r="I153" s="5">
        <v>400000000</v>
      </c>
    </row>
    <row r="154" spans="3:17" ht="15.5" x14ac:dyDescent="0.35">
      <c r="C154" t="s">
        <v>537</v>
      </c>
      <c r="L154" s="5">
        <v>-884794663</v>
      </c>
      <c r="M154" s="5">
        <v>-689930000</v>
      </c>
      <c r="N154" s="5">
        <v>-29700000000</v>
      </c>
      <c r="O154" s="5">
        <v>-25500000</v>
      </c>
      <c r="P154" s="5">
        <v>-1303651431</v>
      </c>
    </row>
    <row r="155" spans="3:17" ht="15.5" x14ac:dyDescent="0.35">
      <c r="C155" t="s">
        <v>332</v>
      </c>
      <c r="D155" s="5">
        <v>507000000</v>
      </c>
      <c r="F155" s="5">
        <v>495000000</v>
      </c>
      <c r="I155" s="5">
        <v>495000000</v>
      </c>
      <c r="J155" s="5">
        <v>656608072</v>
      </c>
      <c r="K155" s="5">
        <v>241000000</v>
      </c>
      <c r="L155" s="5">
        <v>436679183</v>
      </c>
      <c r="M155" s="5">
        <v>70567174</v>
      </c>
      <c r="N155" s="5">
        <v>1396375000</v>
      </c>
      <c r="O155" s="5">
        <v>129272727</v>
      </c>
      <c r="P155" s="5">
        <v>152045455</v>
      </c>
      <c r="Q155" s="5">
        <v>139900000</v>
      </c>
    </row>
    <row r="156" spans="3:17" ht="15.5" x14ac:dyDescent="0.35">
      <c r="C156" t="s">
        <v>161</v>
      </c>
      <c r="D156" s="5">
        <v>-32134513758</v>
      </c>
      <c r="E156" s="5">
        <v>31480445382</v>
      </c>
      <c r="F156" s="5">
        <v>-667313664</v>
      </c>
      <c r="G156" s="5">
        <v>-12756630830</v>
      </c>
      <c r="I156" s="5">
        <v>-81217780630</v>
      </c>
      <c r="J156" s="5">
        <v>-1129481078</v>
      </c>
      <c r="K156" s="5">
        <v>-43935143569</v>
      </c>
      <c r="L156" s="5">
        <v>26401789929</v>
      </c>
      <c r="M156" s="5">
        <v>-53378007104</v>
      </c>
      <c r="N156" s="5">
        <v>-75964582648</v>
      </c>
      <c r="O156" s="5">
        <v>100272783902</v>
      </c>
      <c r="P156" s="5">
        <v>686081373825</v>
      </c>
      <c r="Q156" s="5">
        <v>49706471927</v>
      </c>
    </row>
    <row r="157" spans="3:17" ht="15.5" x14ac:dyDescent="0.35">
      <c r="C157" t="s">
        <v>996</v>
      </c>
      <c r="F157" s="5">
        <v>2229252735</v>
      </c>
      <c r="I157" s="5">
        <v>2229252735</v>
      </c>
      <c r="J157" s="5">
        <v>55120313050</v>
      </c>
      <c r="K157" s="5">
        <v>807055729</v>
      </c>
      <c r="L157" s="5">
        <v>9961255760</v>
      </c>
      <c r="M157" s="5">
        <v>2370422115</v>
      </c>
      <c r="N157" s="5">
        <v>40520638349</v>
      </c>
      <c r="O157" s="5">
        <v>51976053398</v>
      </c>
      <c r="P157" s="5">
        <v>766872638889</v>
      </c>
      <c r="Q157" s="5">
        <v>46383175197</v>
      </c>
    </row>
    <row r="158" spans="3:17" ht="15.5" x14ac:dyDescent="0.35">
      <c r="C158" t="s">
        <v>311</v>
      </c>
      <c r="D158" s="5">
        <v>315163268404</v>
      </c>
      <c r="E158" s="5">
        <v>264957418156</v>
      </c>
      <c r="F158" s="5">
        <v>-3358145359608</v>
      </c>
      <c r="G158" s="5">
        <v>317330082578</v>
      </c>
      <c r="I158" s="5">
        <v>768795121376</v>
      </c>
      <c r="J158" s="5">
        <v>3742084247876</v>
      </c>
      <c r="K158" s="5">
        <v>2380543820137</v>
      </c>
      <c r="L158" s="5">
        <v>7925128120086</v>
      </c>
      <c r="M158" s="5">
        <v>4515679427970</v>
      </c>
      <c r="N158" s="5">
        <v>3438177248517</v>
      </c>
      <c r="O158" s="5">
        <v>3238884687608</v>
      </c>
      <c r="P158" s="5">
        <v>642990374514</v>
      </c>
      <c r="Q158" s="5">
        <v>654820072880</v>
      </c>
    </row>
    <row r="159" spans="3:17" ht="15.5" x14ac:dyDescent="0.35">
      <c r="C159" t="s">
        <v>271</v>
      </c>
      <c r="D159" s="5">
        <v>-318573368443</v>
      </c>
      <c r="E159" s="5">
        <v>-223425136459</v>
      </c>
      <c r="F159" s="5">
        <v>3354794922951</v>
      </c>
      <c r="G159" s="5">
        <v>-319685458053</v>
      </c>
      <c r="I159" s="5">
        <v>-838623969094</v>
      </c>
      <c r="J159" s="5">
        <v>-3740178122980</v>
      </c>
      <c r="K159" s="5">
        <v>-2415270866158</v>
      </c>
      <c r="L159" s="5">
        <v>-7901091911947</v>
      </c>
      <c r="M159" s="5">
        <v>-4572804360661</v>
      </c>
      <c r="N159" s="5">
        <v>-3443200482771</v>
      </c>
      <c r="O159" s="5">
        <v>-3180445651787</v>
      </c>
      <c r="P159" s="5">
        <v>-632180654157</v>
      </c>
      <c r="Q159" s="5">
        <v>-623362266531</v>
      </c>
    </row>
    <row r="160" spans="3:17" ht="15.5" x14ac:dyDescent="0.35">
      <c r="C160" t="s">
        <v>997</v>
      </c>
      <c r="P160" s="5">
        <v>590714567703</v>
      </c>
    </row>
    <row r="161" spans="3:17" ht="15.5" x14ac:dyDescent="0.35">
      <c r="C161" t="s">
        <v>998</v>
      </c>
      <c r="N161" s="5">
        <v>1600000000</v>
      </c>
      <c r="O161" s="5">
        <v>4747500000</v>
      </c>
      <c r="P161" s="5">
        <v>69928570000</v>
      </c>
    </row>
    <row r="162" spans="3:17" ht="15.5" x14ac:dyDescent="0.35">
      <c r="C162" t="s">
        <v>489</v>
      </c>
      <c r="D162" s="5">
        <v>-67260632359</v>
      </c>
      <c r="E162" s="5">
        <v>67260632359</v>
      </c>
      <c r="F162" s="5">
        <v>62371054593</v>
      </c>
      <c r="G162" s="5">
        <v>201811207228</v>
      </c>
      <c r="I162" s="5">
        <v>264182261821</v>
      </c>
      <c r="J162" s="5">
        <v>345018503514</v>
      </c>
      <c r="K162" s="5">
        <v>520644570200</v>
      </c>
      <c r="L162" s="5">
        <v>607237355461</v>
      </c>
      <c r="M162" s="5">
        <v>632205352276</v>
      </c>
      <c r="N162" s="5">
        <v>524750000000</v>
      </c>
      <c r="O162" s="5">
        <v>57006931236</v>
      </c>
    </row>
    <row r="163" spans="3:17" ht="15.5" x14ac:dyDescent="0.35">
      <c r="C163" t="s">
        <v>561</v>
      </c>
    </row>
    <row r="164" spans="3:17" ht="15.5" x14ac:dyDescent="0.35">
      <c r="C164" t="s">
        <v>864</v>
      </c>
      <c r="D164" s="5">
        <v>127030940946</v>
      </c>
      <c r="F164" s="5">
        <v>191490289110</v>
      </c>
      <c r="G164" s="5">
        <v>-326974076265</v>
      </c>
    </row>
    <row r="165" spans="3:17" ht="15.5" x14ac:dyDescent="0.35">
      <c r="C165" t="s">
        <v>511</v>
      </c>
      <c r="N165" s="5">
        <v>87500000</v>
      </c>
      <c r="O165" s="5">
        <v>319000000</v>
      </c>
      <c r="P165" s="5">
        <v>4076500000</v>
      </c>
    </row>
    <row r="166" spans="3:17" ht="15.5" x14ac:dyDescent="0.35">
      <c r="C166" t="s">
        <v>279</v>
      </c>
      <c r="D166" s="5">
        <v>-6932441372</v>
      </c>
      <c r="F166" s="5">
        <v>-6152112641</v>
      </c>
      <c r="I166" s="5">
        <v>-6152112641</v>
      </c>
      <c r="J166" s="5">
        <v>-59890635823</v>
      </c>
      <c r="K166" s="5">
        <v>-12634787729</v>
      </c>
      <c r="L166" s="5">
        <v>-17622654594</v>
      </c>
      <c r="M166" s="5">
        <v>-12493871294</v>
      </c>
      <c r="N166" s="5">
        <v>-49446453400</v>
      </c>
      <c r="O166" s="5">
        <v>-33537949909</v>
      </c>
      <c r="P166" s="5">
        <v>-749115136435</v>
      </c>
      <c r="Q166" s="5">
        <v>-35701230008</v>
      </c>
    </row>
    <row r="167" spans="3:17" ht="15.5" x14ac:dyDescent="0.35">
      <c r="C167" t="s">
        <v>450</v>
      </c>
      <c r="D167" s="5">
        <v>-60328616005</v>
      </c>
      <c r="E167" s="5">
        <v>-59553843320</v>
      </c>
      <c r="F167" s="5">
        <v>-254220611333</v>
      </c>
      <c r="G167" s="5">
        <v>121889955561</v>
      </c>
      <c r="I167" s="5">
        <v>-254220611333</v>
      </c>
      <c r="J167" s="5">
        <v>-330682230573</v>
      </c>
      <c r="K167" s="5">
        <v>-533101181952</v>
      </c>
      <c r="L167" s="5">
        <v>-611637928397</v>
      </c>
      <c r="M167" s="5">
        <v>-643481303654</v>
      </c>
      <c r="N167" s="5">
        <v>-513068524100</v>
      </c>
      <c r="O167" s="5">
        <v>-23376000000</v>
      </c>
    </row>
    <row r="168" spans="3:17" ht="15.5" x14ac:dyDescent="0.35">
      <c r="C168" t="s">
        <v>553</v>
      </c>
    </row>
    <row r="169" spans="3:17" ht="15.5" x14ac:dyDescent="0.35">
      <c r="C169" t="s">
        <v>508</v>
      </c>
      <c r="D169" s="5">
        <v>-1992066666</v>
      </c>
      <c r="E169" s="5">
        <v>5017566667</v>
      </c>
      <c r="F169" s="5">
        <v>-4113900000</v>
      </c>
      <c r="G169" s="5">
        <v>34566667</v>
      </c>
    </row>
    <row r="170" spans="3:17" ht="15.5" x14ac:dyDescent="0.35">
      <c r="C170" t="s">
        <v>550</v>
      </c>
      <c r="F170" s="5">
        <v>2096900000</v>
      </c>
      <c r="G170" s="5">
        <v>-34566667</v>
      </c>
      <c r="J170" s="5">
        <v>-18356500000</v>
      </c>
    </row>
    <row r="171" spans="3:17" ht="15.5" x14ac:dyDescent="0.35">
      <c r="C171" t="s">
        <v>999</v>
      </c>
      <c r="N171" s="5">
        <v>-8829590000</v>
      </c>
    </row>
    <row r="172" spans="3:17" ht="15.5" x14ac:dyDescent="0.35">
      <c r="C172" t="s">
        <v>162</v>
      </c>
      <c r="F172" s="5">
        <v>-3000000000</v>
      </c>
      <c r="I172" s="5">
        <v>-3000000000</v>
      </c>
    </row>
    <row r="173" spans="3:17" ht="15.5" x14ac:dyDescent="0.35">
      <c r="C173" t="s">
        <v>1000</v>
      </c>
      <c r="L173" s="5">
        <v>-7000000000</v>
      </c>
    </row>
    <row r="174" spans="3:17" ht="15.5" x14ac:dyDescent="0.35">
      <c r="C174" t="s">
        <v>168</v>
      </c>
      <c r="D174" s="5">
        <v>-75284761</v>
      </c>
      <c r="E174" s="5">
        <v>-243967535</v>
      </c>
      <c r="F174" s="5">
        <v>-116978155</v>
      </c>
      <c r="G174" s="5">
        <v>-880588685</v>
      </c>
      <c r="I174" s="5">
        <v>-1753649252</v>
      </c>
      <c r="J174" s="5">
        <v>-3398236183</v>
      </c>
      <c r="K174" s="5">
        <v>-1031965275</v>
      </c>
      <c r="L174" s="5">
        <v>-1704958425</v>
      </c>
      <c r="M174" s="5">
        <v>-1577842164</v>
      </c>
      <c r="N174" s="5">
        <v>-2774923678</v>
      </c>
    </row>
    <row r="175" spans="3:17" ht="15.5" x14ac:dyDescent="0.35">
      <c r="C175" t="s">
        <v>314</v>
      </c>
      <c r="D175" s="5">
        <v>-225059273</v>
      </c>
      <c r="E175" s="5">
        <v>-206615578</v>
      </c>
      <c r="F175" s="5">
        <v>-291371130</v>
      </c>
      <c r="G175" s="5">
        <v>-130387569</v>
      </c>
      <c r="I175" s="5">
        <v>-697077145</v>
      </c>
      <c r="J175" s="5">
        <v>-421030778</v>
      </c>
      <c r="K175" s="5">
        <v>-142370362</v>
      </c>
      <c r="L175" s="5">
        <v>-62727220</v>
      </c>
      <c r="M175" s="5">
        <v>-393454953</v>
      </c>
      <c r="N175" s="5">
        <v>-730938613</v>
      </c>
      <c r="O175" s="5">
        <v>-426277061</v>
      </c>
      <c r="P175" s="5">
        <v>-268438196</v>
      </c>
      <c r="Q175" s="5">
        <v>-76290641</v>
      </c>
    </row>
    <row r="176" spans="3:17" ht="15.5" x14ac:dyDescent="0.35">
      <c r="C176" t="s">
        <v>1001</v>
      </c>
      <c r="F176" s="5">
        <v>3000000000</v>
      </c>
      <c r="G176" s="5">
        <v>-3000000000</v>
      </c>
    </row>
    <row r="177" spans="2:17" ht="15.5" x14ac:dyDescent="0.35">
      <c r="C177" t="s">
        <v>1002</v>
      </c>
      <c r="J177" s="5">
        <v>10000000000</v>
      </c>
    </row>
    <row r="178" spans="2:17" ht="15.5" x14ac:dyDescent="0.35">
      <c r="C178" t="s">
        <v>317</v>
      </c>
    </row>
    <row r="179" spans="2:17" ht="15.5" x14ac:dyDescent="0.35">
      <c r="C179" t="s">
        <v>173</v>
      </c>
      <c r="D179" s="5">
        <v>-11852662050</v>
      </c>
      <c r="E179" s="5">
        <v>8209247479</v>
      </c>
      <c r="F179" s="5">
        <v>-1387351124</v>
      </c>
      <c r="G179" s="5">
        <v>5622399296</v>
      </c>
      <c r="I179" s="5">
        <v>-37296059811</v>
      </c>
      <c r="J179" s="5">
        <v>7340550415</v>
      </c>
      <c r="K179" s="5">
        <v>-85629096598</v>
      </c>
      <c r="L179" s="5">
        <v>-94326387889</v>
      </c>
      <c r="M179" s="5">
        <v>118642525080</v>
      </c>
      <c r="N179" s="5">
        <v>-87131349793</v>
      </c>
      <c r="O179" s="5">
        <v>-149935719066</v>
      </c>
      <c r="P179" s="5">
        <v>365404533043</v>
      </c>
      <c r="Q179" s="5">
        <v>-2508054163</v>
      </c>
    </row>
    <row r="180" spans="2:17" ht="15.5" x14ac:dyDescent="0.35">
      <c r="C180" t="s">
        <v>176</v>
      </c>
      <c r="E180" s="5">
        <v>42062936755</v>
      </c>
      <c r="I180" s="5">
        <v>79358996566</v>
      </c>
      <c r="J180" s="5">
        <v>72018446151</v>
      </c>
      <c r="K180" s="5">
        <v>157647542749</v>
      </c>
      <c r="L180" s="5">
        <v>251973930638</v>
      </c>
      <c r="M180" s="5">
        <v>133331405558</v>
      </c>
      <c r="N180" s="5">
        <v>220462755351</v>
      </c>
      <c r="O180" s="5">
        <v>370398474417</v>
      </c>
      <c r="P180" s="5">
        <v>2220173081</v>
      </c>
      <c r="Q180" s="5">
        <v>4728227244</v>
      </c>
    </row>
    <row r="181" spans="2:17" ht="15.5" x14ac:dyDescent="0.35">
      <c r="C181" t="s">
        <v>520</v>
      </c>
      <c r="P181" s="5">
        <v>2773768293</v>
      </c>
    </row>
    <row r="182" spans="2:17" ht="15.5" x14ac:dyDescent="0.35">
      <c r="C182" t="s">
        <v>177</v>
      </c>
      <c r="D182" s="5">
        <v>-11852662050</v>
      </c>
      <c r="E182" s="5">
        <v>50272184234</v>
      </c>
      <c r="F182" s="5">
        <v>-1387351124</v>
      </c>
      <c r="G182" s="5">
        <v>5622399296</v>
      </c>
      <c r="I182" s="5">
        <v>42062936755</v>
      </c>
      <c r="J182" s="5">
        <v>79358996566</v>
      </c>
      <c r="K182" s="5">
        <v>72018446151</v>
      </c>
      <c r="L182" s="5">
        <v>157647542749</v>
      </c>
      <c r="M182" s="5">
        <v>251973930638</v>
      </c>
      <c r="N182" s="5">
        <v>133331405558</v>
      </c>
      <c r="O182" s="5">
        <v>220462755351</v>
      </c>
      <c r="P182" s="5">
        <v>370398474417</v>
      </c>
      <c r="Q182" s="5">
        <v>2220173081</v>
      </c>
    </row>
    <row r="184" spans="2:17" ht="15.5" x14ac:dyDescent="0.35">
      <c r="B184" t="s">
        <v>178</v>
      </c>
      <c r="C184" t="s">
        <v>12</v>
      </c>
      <c r="D184" s="5">
        <v>1430000000</v>
      </c>
      <c r="E184" s="5">
        <v>1430000000</v>
      </c>
      <c r="F184" s="5">
        <v>1430000000</v>
      </c>
      <c r="G184" s="5">
        <v>1430000000</v>
      </c>
      <c r="I184" s="5">
        <v>1430000000</v>
      </c>
      <c r="J184" s="5">
        <v>1430000000</v>
      </c>
      <c r="K184" s="5">
        <v>1430000000</v>
      </c>
      <c r="L184" s="5">
        <v>1430000000</v>
      </c>
      <c r="M184" s="5">
        <v>1430000000</v>
      </c>
      <c r="N184" s="5">
        <v>710000000</v>
      </c>
      <c r="O184" s="5">
        <v>710000000</v>
      </c>
      <c r="P184" s="5">
        <v>710000000</v>
      </c>
      <c r="Q184" s="5">
        <v>0</v>
      </c>
    </row>
    <row r="185" spans="2:17" ht="15.5" x14ac:dyDescent="0.35">
      <c r="C185" t="s">
        <v>179</v>
      </c>
      <c r="D185" s="6">
        <v>-6.18</v>
      </c>
      <c r="E185" s="6">
        <v>-17.46</v>
      </c>
      <c r="F185" s="6">
        <v>21.15</v>
      </c>
      <c r="G185" s="6">
        <v>-0.56999999999999995</v>
      </c>
    </row>
    <row r="186" spans="2:17" ht="15.5" x14ac:dyDescent="0.35">
      <c r="C186" t="s">
        <v>180</v>
      </c>
      <c r="D186" s="6">
        <v>-16.670000000000002</v>
      </c>
      <c r="E186" s="6">
        <v>-7.39</v>
      </c>
      <c r="F186" s="6">
        <v>7.9</v>
      </c>
      <c r="G186" s="6">
        <v>-228.07</v>
      </c>
    </row>
    <row r="187" spans="2:17" ht="15.5" x14ac:dyDescent="0.35">
      <c r="C187" t="s">
        <v>64</v>
      </c>
      <c r="D187" s="6">
        <v>0.21</v>
      </c>
      <c r="E187" s="6">
        <v>0.26</v>
      </c>
      <c r="F187" s="6">
        <v>0.27</v>
      </c>
      <c r="G187" s="6">
        <v>0.22</v>
      </c>
    </row>
    <row r="188" spans="2:17" ht="15.5" x14ac:dyDescent="0.35">
      <c r="C188" t="s">
        <v>181</v>
      </c>
      <c r="D188" s="5">
        <v>7380000000</v>
      </c>
      <c r="E188" s="5">
        <v>5430000000</v>
      </c>
      <c r="F188" s="5">
        <v>2380000000</v>
      </c>
      <c r="G188" s="6">
        <v>8140000000.000001</v>
      </c>
    </row>
    <row r="189" spans="2:17" ht="15.5" x14ac:dyDescent="0.35">
      <c r="C189" t="s">
        <v>182</v>
      </c>
      <c r="D189" s="6">
        <v>-1.18E-2</v>
      </c>
      <c r="E189" s="6">
        <v>-3.2500000000000001E-2</v>
      </c>
      <c r="F189" s="6">
        <v>4.0899999999999999E-2</v>
      </c>
      <c r="G189" s="6">
        <v>-1.1000000000000001E-3</v>
      </c>
    </row>
    <row r="190" spans="2:17" ht="15.5" x14ac:dyDescent="0.35">
      <c r="C190" t="s">
        <v>183</v>
      </c>
      <c r="D190" s="6">
        <v>-1.47E-2</v>
      </c>
      <c r="E190" s="6">
        <v>-4.0999999999999995E-2</v>
      </c>
      <c r="F190" s="6">
        <v>4.7699999999999992E-2</v>
      </c>
      <c r="G190" s="6">
        <v>-1.2999999999999999E-3</v>
      </c>
    </row>
    <row r="191" spans="2:17" ht="15.5" x14ac:dyDescent="0.35">
      <c r="C191" t="s">
        <v>184</v>
      </c>
      <c r="D191" s="6">
        <v>6.4000000000000003E-3</v>
      </c>
      <c r="E191" s="6">
        <v>3.3E-3</v>
      </c>
      <c r="F191" s="6">
        <v>2.0999999999999999E-3</v>
      </c>
      <c r="G191" s="6">
        <v>4.6999999999999993E-3</v>
      </c>
    </row>
    <row r="192" spans="2:17" ht="15.5" x14ac:dyDescent="0.35">
      <c r="C192" t="s">
        <v>185</v>
      </c>
    </row>
    <row r="193" spans="3:17" ht="15.5" x14ac:dyDescent="0.35">
      <c r="C193" t="s">
        <v>186</v>
      </c>
      <c r="D193" s="5">
        <v>672000000000</v>
      </c>
      <c r="E193" s="5">
        <v>680000000000</v>
      </c>
      <c r="F193" s="5">
        <v>704000000000</v>
      </c>
      <c r="G193" s="5">
        <v>674000000000</v>
      </c>
    </row>
    <row r="194" spans="3:17" ht="15.5" x14ac:dyDescent="0.35">
      <c r="C194" t="s">
        <v>187</v>
      </c>
      <c r="D194" s="6">
        <v>0.25</v>
      </c>
      <c r="E194" s="6">
        <v>0.3</v>
      </c>
      <c r="F194" s="6">
        <v>0.38</v>
      </c>
      <c r="G194" s="6">
        <v>0.31</v>
      </c>
    </row>
    <row r="195" spans="3:17" ht="15.5" x14ac:dyDescent="0.35">
      <c r="C195" t="s">
        <v>188</v>
      </c>
      <c r="D195" s="6">
        <v>419.99</v>
      </c>
      <c r="E195" s="6">
        <v>426.14</v>
      </c>
      <c r="F195" s="6">
        <v>443.56</v>
      </c>
      <c r="G195" s="5">
        <v>422</v>
      </c>
    </row>
    <row r="196" spans="3:17" ht="15.5" x14ac:dyDescent="0.35">
      <c r="C196" t="s">
        <v>189</v>
      </c>
      <c r="D196" s="6">
        <v>0.25</v>
      </c>
      <c r="E196" s="6">
        <v>0.31</v>
      </c>
      <c r="F196" s="6">
        <v>0.38</v>
      </c>
      <c r="G196" s="6">
        <v>0.31</v>
      </c>
    </row>
    <row r="197" spans="3:17" ht="15.5" x14ac:dyDescent="0.35">
      <c r="C197" t="s">
        <v>190</v>
      </c>
      <c r="D197" s="6">
        <v>415.72</v>
      </c>
      <c r="E197" s="6">
        <v>421.87</v>
      </c>
      <c r="F197" s="6">
        <v>439.29</v>
      </c>
      <c r="G197" s="6">
        <v>417.73</v>
      </c>
    </row>
    <row r="198" spans="3:17" ht="15.5" x14ac:dyDescent="0.35">
      <c r="C198" t="s">
        <v>191</v>
      </c>
      <c r="D198" s="5">
        <v>41000000000</v>
      </c>
      <c r="E198" s="5">
        <v>45000000000</v>
      </c>
      <c r="F198" s="5">
        <v>3000000000</v>
      </c>
      <c r="G198" s="5">
        <v>6000000000</v>
      </c>
    </row>
    <row r="199" spans="3:17" ht="15.5" x14ac:dyDescent="0.35">
      <c r="C199" t="s">
        <v>192</v>
      </c>
      <c r="D199" s="5">
        <v>1000000000</v>
      </c>
      <c r="E199" s="5">
        <v>1000000000</v>
      </c>
      <c r="F199" s="5">
        <v>1000000000</v>
      </c>
      <c r="G199" s="5">
        <v>1000000000</v>
      </c>
    </row>
    <row r="200" spans="3:17" ht="15.5" x14ac:dyDescent="0.35">
      <c r="C200" t="s">
        <v>193</v>
      </c>
      <c r="D200" s="5">
        <v>600000000000</v>
      </c>
      <c r="E200" s="5">
        <v>609000000000</v>
      </c>
      <c r="F200" s="5">
        <v>634000000000</v>
      </c>
      <c r="G200" s="5">
        <v>603000000000</v>
      </c>
    </row>
    <row r="201" spans="3:17" ht="15.5" x14ac:dyDescent="0.35">
      <c r="C201" t="s">
        <v>24</v>
      </c>
      <c r="D201" s="5">
        <v>42000000000</v>
      </c>
      <c r="E201" s="5">
        <v>46000000000</v>
      </c>
      <c r="F201" s="5">
        <v>4000000000</v>
      </c>
      <c r="G201" s="5">
        <v>7000000000</v>
      </c>
    </row>
    <row r="202" spans="3:17" ht="15.5" x14ac:dyDescent="0.35">
      <c r="C202" t="s">
        <v>21</v>
      </c>
      <c r="D202" s="5">
        <v>4000000000</v>
      </c>
      <c r="E202" s="5">
        <v>-4000000000</v>
      </c>
      <c r="F202" s="5">
        <v>-38000000000</v>
      </c>
      <c r="G202" s="5">
        <v>-37000000000</v>
      </c>
    </row>
    <row r="203" spans="3:17" ht="15.5" x14ac:dyDescent="0.35">
      <c r="C203" t="s">
        <v>194</v>
      </c>
      <c r="D203" s="5">
        <v>509000000000</v>
      </c>
      <c r="E203" s="5">
        <v>515000000000</v>
      </c>
      <c r="F203" s="5">
        <v>533000000000</v>
      </c>
      <c r="G203" s="5">
        <v>502000000000</v>
      </c>
    </row>
    <row r="204" spans="3:17" ht="15.5" x14ac:dyDescent="0.35">
      <c r="C204" t="s">
        <v>195</v>
      </c>
      <c r="D204" s="5">
        <v>11000000000</v>
      </c>
      <c r="E204" s="5">
        <v>-23000000000</v>
      </c>
      <c r="F204" s="5">
        <v>-1000000000</v>
      </c>
      <c r="G204" s="5">
        <v>19000000000</v>
      </c>
    </row>
    <row r="205" spans="3:17" ht="15.5" x14ac:dyDescent="0.35">
      <c r="C205" t="s">
        <v>196</v>
      </c>
      <c r="D205" s="5">
        <v>-1000000000</v>
      </c>
      <c r="E205" s="5">
        <v>-1000000000</v>
      </c>
      <c r="F205" s="5">
        <v>0</v>
      </c>
      <c r="G205" s="5">
        <v>0</v>
      </c>
    </row>
    <row r="206" spans="3:17" ht="15.5" x14ac:dyDescent="0.35">
      <c r="C206" t="s">
        <v>13</v>
      </c>
      <c r="D206" s="5">
        <v>10000000000</v>
      </c>
      <c r="E206" s="5">
        <v>-23000000000</v>
      </c>
      <c r="F206" s="5">
        <v>-1000000000</v>
      </c>
      <c r="G206" s="5">
        <v>18000000000</v>
      </c>
    </row>
    <row r="207" spans="3:17" ht="15.5" x14ac:dyDescent="0.35">
      <c r="C207" t="s">
        <v>16</v>
      </c>
      <c r="D207" s="6">
        <v>7.16</v>
      </c>
      <c r="E207" s="6">
        <v>-16.29</v>
      </c>
      <c r="F207" s="6">
        <v>-0.85</v>
      </c>
      <c r="G207" s="6">
        <v>12.87</v>
      </c>
    </row>
    <row r="208" spans="3:17" ht="15.5" x14ac:dyDescent="0.35">
      <c r="C208" t="s">
        <v>49</v>
      </c>
      <c r="I208" s="6">
        <v>32.520000000000003</v>
      </c>
      <c r="J208" s="6">
        <v>-166.28</v>
      </c>
      <c r="K208" s="6">
        <v>-894.39</v>
      </c>
      <c r="L208" s="6">
        <v>2.97</v>
      </c>
      <c r="M208" s="6">
        <v>882.03</v>
      </c>
      <c r="N208" s="6">
        <v>92.13</v>
      </c>
      <c r="O208" s="6">
        <v>131.09</v>
      </c>
      <c r="P208" s="6">
        <v>13.79</v>
      </c>
      <c r="Q208" s="6">
        <v>1447712.6</v>
      </c>
    </row>
    <row r="209" spans="3:17" ht="15.5" x14ac:dyDescent="0.35">
      <c r="C209" t="s">
        <v>63</v>
      </c>
      <c r="I209" s="6">
        <v>5.14</v>
      </c>
      <c r="J209" s="6">
        <v>-0.8</v>
      </c>
      <c r="K209" s="6">
        <v>-0.27</v>
      </c>
      <c r="L209" s="6">
        <v>318.18</v>
      </c>
      <c r="M209" s="6">
        <v>2.44</v>
      </c>
      <c r="N209" s="6">
        <v>26.16</v>
      </c>
      <c r="O209" s="6">
        <v>28.3</v>
      </c>
      <c r="P209" s="6">
        <v>233.5</v>
      </c>
      <c r="Q209" s="5">
        <v>0</v>
      </c>
    </row>
    <row r="210" spans="3:17" ht="15.5" x14ac:dyDescent="0.35">
      <c r="C210" t="s">
        <v>66</v>
      </c>
      <c r="I210" s="6">
        <v>7.0000000000000007E-2</v>
      </c>
      <c r="J210" s="6">
        <v>0.05</v>
      </c>
      <c r="K210" s="6">
        <v>0.09</v>
      </c>
      <c r="L210" s="6">
        <v>0.28000000000000003</v>
      </c>
      <c r="M210" s="6">
        <v>0.63</v>
      </c>
      <c r="N210" s="6">
        <v>0.47</v>
      </c>
      <c r="O210" s="6">
        <v>0.75</v>
      </c>
      <c r="P210" s="6">
        <v>1.55</v>
      </c>
      <c r="Q210" s="5">
        <v>0</v>
      </c>
    </row>
    <row r="211" spans="3:17" ht="15.5" x14ac:dyDescent="0.35">
      <c r="C211" t="s">
        <v>197</v>
      </c>
      <c r="I211" s="5">
        <v>31260000000</v>
      </c>
      <c r="J211" s="5">
        <v>38690000000</v>
      </c>
      <c r="K211" s="5">
        <v>25240000000</v>
      </c>
      <c r="L211" s="5">
        <v>28680000000</v>
      </c>
      <c r="M211" s="5">
        <v>46720000000</v>
      </c>
      <c r="N211" s="5">
        <v>30420000000</v>
      </c>
      <c r="O211" s="5">
        <v>46940000000</v>
      </c>
      <c r="P211" s="5">
        <v>25220000000</v>
      </c>
    </row>
    <row r="212" spans="3:17" ht="15.5" x14ac:dyDescent="0.35">
      <c r="C212" t="s">
        <v>198</v>
      </c>
      <c r="I212" s="6">
        <v>6.3E-2</v>
      </c>
      <c r="J212" s="6">
        <v>-0.30609999999999998</v>
      </c>
      <c r="K212" s="6">
        <v>-1.2607999999999999</v>
      </c>
      <c r="L212" s="6">
        <v>1.8E-3</v>
      </c>
      <c r="M212" s="6">
        <v>0.53390000000000004</v>
      </c>
      <c r="N212" s="6">
        <v>5.7000000000000002E-2</v>
      </c>
      <c r="O212" s="6">
        <v>8.6099999999999996E-2</v>
      </c>
      <c r="P212" s="6">
        <v>1.15E-2</v>
      </c>
      <c r="Q212" s="6">
        <v>1.4800000000000001E-2</v>
      </c>
    </row>
    <row r="213" spans="3:17" ht="15.5" x14ac:dyDescent="0.35">
      <c r="C213" t="s">
        <v>199</v>
      </c>
      <c r="I213" s="6">
        <v>7.3300000000000004E-2</v>
      </c>
      <c r="J213" s="6">
        <v>-0.40490000000000004</v>
      </c>
      <c r="K213" s="6">
        <v>-1.5500999999999998</v>
      </c>
      <c r="L213" s="6">
        <v>2E-3</v>
      </c>
      <c r="M213" s="6">
        <v>0.60060000000000002</v>
      </c>
      <c r="N213" s="6">
        <v>7.85E-2</v>
      </c>
      <c r="O213" s="6">
        <v>0.12</v>
      </c>
      <c r="P213" s="6">
        <v>1.43E-2</v>
      </c>
      <c r="Q213" s="6">
        <v>0.1484</v>
      </c>
    </row>
    <row r="214" spans="3:17" ht="15.5" x14ac:dyDescent="0.35">
      <c r="C214" t="s">
        <v>200</v>
      </c>
      <c r="I214" s="6">
        <v>2.2400000000000003E-2</v>
      </c>
      <c r="J214" s="6">
        <v>2.92E-2</v>
      </c>
      <c r="K214" s="6">
        <v>6.4000000000000003E-3</v>
      </c>
      <c r="L214" s="6">
        <v>5.6999999999999993E-3</v>
      </c>
      <c r="M214" s="6">
        <v>2.2400000000000003E-2</v>
      </c>
      <c r="N214" s="6">
        <v>2.64E-2</v>
      </c>
      <c r="O214" s="6">
        <v>5.4000000000000006E-2</v>
      </c>
      <c r="P214" s="6">
        <v>6.1500000000000006E-2</v>
      </c>
      <c r="Q214" s="6">
        <v>0.8044</v>
      </c>
    </row>
    <row r="215" spans="3:17" ht="15.5" x14ac:dyDescent="0.35">
      <c r="C215" t="s">
        <v>201</v>
      </c>
      <c r="L215" s="6">
        <v>13.94</v>
      </c>
      <c r="M215" s="6">
        <v>56.37</v>
      </c>
      <c r="N215" s="6">
        <v>36.35</v>
      </c>
      <c r="O215" s="6">
        <v>36.229999999999997</v>
      </c>
      <c r="P215" s="6">
        <v>291.83999999999997</v>
      </c>
      <c r="Q215" s="6">
        <v>334.59</v>
      </c>
    </row>
    <row r="216" spans="3:17" ht="15.5" x14ac:dyDescent="0.35">
      <c r="C216" t="s">
        <v>60</v>
      </c>
      <c r="I216" s="6">
        <v>0.38</v>
      </c>
      <c r="J216" s="6">
        <v>0.32</v>
      </c>
      <c r="K216" s="6">
        <v>0.41</v>
      </c>
      <c r="L216" s="6">
        <v>0.64</v>
      </c>
      <c r="M216" s="6">
        <v>1.46</v>
      </c>
      <c r="N216" s="6">
        <v>2.0499999999999998</v>
      </c>
      <c r="O216" s="6">
        <v>3.4</v>
      </c>
      <c r="P216" s="6">
        <v>3.35</v>
      </c>
      <c r="Q216" s="5">
        <v>0</v>
      </c>
    </row>
    <row r="217" spans="3:17" ht="15.5" x14ac:dyDescent="0.35">
      <c r="C217" t="s">
        <v>57</v>
      </c>
      <c r="I217" s="6">
        <v>443.56</v>
      </c>
      <c r="J217" s="6">
        <v>410.66</v>
      </c>
      <c r="K217" s="6">
        <v>576.98</v>
      </c>
      <c r="L217" s="6">
        <v>1471.42</v>
      </c>
      <c r="M217" s="6">
        <v>1468.53</v>
      </c>
      <c r="N217" s="6">
        <v>1172.98</v>
      </c>
      <c r="O217" s="6">
        <v>1092.74</v>
      </c>
      <c r="P217" s="6">
        <v>961.42</v>
      </c>
      <c r="Q217" s="6">
        <v>9755571.7100000009</v>
      </c>
    </row>
    <row r="218" spans="3:17" ht="15.5" x14ac:dyDescent="0.35">
      <c r="C218" t="s">
        <v>202</v>
      </c>
      <c r="I218" s="6">
        <v>0.38</v>
      </c>
      <c r="J218" s="6">
        <v>0.33</v>
      </c>
      <c r="K218" s="6">
        <v>0.42</v>
      </c>
      <c r="L218" s="6">
        <v>0.64</v>
      </c>
      <c r="M218" s="6">
        <v>1.47</v>
      </c>
      <c r="N218" s="6">
        <v>2.0699999999999998</v>
      </c>
      <c r="O218" s="6">
        <v>3.42</v>
      </c>
      <c r="P218" s="6">
        <v>3.38</v>
      </c>
      <c r="Q218" s="5">
        <v>0</v>
      </c>
    </row>
    <row r="219" spans="3:17" ht="15.5" x14ac:dyDescent="0.35">
      <c r="C219" t="s">
        <v>203</v>
      </c>
      <c r="I219" s="6">
        <v>439.29</v>
      </c>
      <c r="J219" s="6">
        <v>406.39</v>
      </c>
      <c r="K219" s="6">
        <v>572.71</v>
      </c>
      <c r="L219" s="6">
        <v>1467.15</v>
      </c>
      <c r="M219" s="6">
        <v>1464.26</v>
      </c>
      <c r="N219" s="6">
        <v>1164.44</v>
      </c>
      <c r="O219" s="6">
        <v>1084.2</v>
      </c>
      <c r="P219" s="6">
        <v>952.88</v>
      </c>
      <c r="Q219" s="6">
        <v>9755571.7100000009</v>
      </c>
    </row>
    <row r="220" spans="3:17" ht="15.5" x14ac:dyDescent="0.35">
      <c r="C220" t="s">
        <v>204</v>
      </c>
      <c r="I220" s="5">
        <v>3000000000</v>
      </c>
      <c r="J220" s="5">
        <v>73000000000</v>
      </c>
      <c r="K220" s="5">
        <v>77000000000</v>
      </c>
      <c r="L220" s="5">
        <v>113000000000</v>
      </c>
      <c r="M220" s="5">
        <v>89000000000</v>
      </c>
      <c r="N220" s="5">
        <v>146000000000</v>
      </c>
      <c r="O220" s="5">
        <v>152000000000</v>
      </c>
      <c r="P220" s="5">
        <v>85000000000</v>
      </c>
      <c r="Q220" s="5">
        <v>74000000000</v>
      </c>
    </row>
    <row r="221" spans="3:17" ht="15.5" x14ac:dyDescent="0.35">
      <c r="C221" t="s">
        <v>205</v>
      </c>
      <c r="I221" s="5">
        <v>1000000000</v>
      </c>
      <c r="J221" s="5">
        <v>1000000000</v>
      </c>
      <c r="K221" s="5">
        <v>0</v>
      </c>
      <c r="L221" s="5">
        <v>6000000000</v>
      </c>
      <c r="M221" s="5">
        <v>14000000000</v>
      </c>
      <c r="N221" s="5">
        <v>21000000000</v>
      </c>
      <c r="O221" s="5">
        <v>29000000000</v>
      </c>
      <c r="P221" s="5">
        <v>0</v>
      </c>
    </row>
    <row r="222" spans="3:17" ht="15.5" x14ac:dyDescent="0.35">
      <c r="C222" t="s">
        <v>26</v>
      </c>
      <c r="I222" s="5">
        <v>4000000000</v>
      </c>
      <c r="J222" s="5">
        <v>74000000000</v>
      </c>
      <c r="K222" s="5">
        <v>77000000000</v>
      </c>
      <c r="L222" s="5">
        <v>119000000000</v>
      </c>
      <c r="M222" s="5">
        <v>103000000000</v>
      </c>
      <c r="N222" s="5">
        <v>168000000000</v>
      </c>
      <c r="O222" s="5">
        <v>181000000000</v>
      </c>
      <c r="P222" s="5">
        <v>85000000000</v>
      </c>
      <c r="Q222" s="5">
        <v>74000000000</v>
      </c>
    </row>
    <row r="223" spans="3:17" ht="15.5" x14ac:dyDescent="0.35">
      <c r="C223" t="s">
        <v>23</v>
      </c>
      <c r="I223" s="5">
        <v>-38000000000</v>
      </c>
      <c r="J223" s="5">
        <v>-6000000000</v>
      </c>
      <c r="K223" s="5">
        <v>5000000000</v>
      </c>
      <c r="L223" s="5">
        <v>-38000000000</v>
      </c>
      <c r="M223" s="5">
        <v>-149000000000</v>
      </c>
      <c r="N223" s="5">
        <v>34000000000</v>
      </c>
      <c r="O223" s="5">
        <v>-40000000000</v>
      </c>
      <c r="P223" s="5">
        <v>-285000000000</v>
      </c>
      <c r="Q223" s="5">
        <v>72000000000</v>
      </c>
    </row>
    <row r="224" spans="3:17" ht="15.5" x14ac:dyDescent="0.35">
      <c r="C224" t="s">
        <v>206</v>
      </c>
      <c r="I224" s="5">
        <v>533000000000</v>
      </c>
      <c r="J224" s="5">
        <v>469000000000</v>
      </c>
      <c r="K224" s="5">
        <v>681000000000</v>
      </c>
      <c r="L224" s="5">
        <v>1946000000000</v>
      </c>
      <c r="M224" s="5">
        <v>2015000000000</v>
      </c>
      <c r="N224" s="5">
        <v>723000000000</v>
      </c>
      <c r="O224" s="5">
        <v>725000000000</v>
      </c>
      <c r="P224" s="5">
        <v>704000000000</v>
      </c>
      <c r="Q224" s="5">
        <v>25000000000</v>
      </c>
    </row>
    <row r="225" spans="3:17" ht="15.5" x14ac:dyDescent="0.35">
      <c r="C225" t="s">
        <v>207</v>
      </c>
      <c r="I225" s="5">
        <v>44000000000</v>
      </c>
      <c r="J225" s="5">
        <v>-8000000000</v>
      </c>
      <c r="K225" s="5">
        <v>-53000000000</v>
      </c>
      <c r="L225" s="5">
        <v>46000000000</v>
      </c>
      <c r="M225" s="5">
        <v>191000000000</v>
      </c>
      <c r="N225" s="5">
        <v>-38000000000</v>
      </c>
      <c r="O225" s="5">
        <v>-65000000000</v>
      </c>
      <c r="P225" s="5">
        <v>-203000000000</v>
      </c>
      <c r="Q225" s="5">
        <v>-36000000000</v>
      </c>
    </row>
    <row r="226" spans="3:17" ht="15.5" x14ac:dyDescent="0.35">
      <c r="C226" t="s">
        <v>208</v>
      </c>
      <c r="I226" s="5">
        <v>-1000000000</v>
      </c>
      <c r="J226" s="5">
        <v>-2000000000</v>
      </c>
      <c r="K226" s="5">
        <v>-6000000000</v>
      </c>
      <c r="L226" s="5">
        <v>-16000000000</v>
      </c>
      <c r="M226" s="5">
        <v>-5000000000</v>
      </c>
      <c r="N226" s="5">
        <v>-18000000000</v>
      </c>
      <c r="O226" s="5">
        <v>-13000000000</v>
      </c>
      <c r="P226" s="5">
        <v>-8000000000</v>
      </c>
      <c r="Q226" s="5">
        <v>-3000000000</v>
      </c>
    </row>
    <row r="227" spans="3:17" ht="15.5" x14ac:dyDescent="0.35">
      <c r="C227" t="s">
        <v>15</v>
      </c>
      <c r="I227" s="5">
        <v>43000000000</v>
      </c>
      <c r="J227" s="5">
        <v>-10000000000</v>
      </c>
      <c r="K227" s="5">
        <v>-59000000000</v>
      </c>
      <c r="L227" s="5">
        <v>30000000000</v>
      </c>
      <c r="M227" s="5">
        <v>187000000000</v>
      </c>
      <c r="N227" s="5">
        <v>-56000000000</v>
      </c>
      <c r="O227" s="5">
        <v>-79000000000</v>
      </c>
      <c r="P227" s="5">
        <v>-212000000000</v>
      </c>
      <c r="Q227" s="5">
        <v>-39000000000</v>
      </c>
    </row>
    <row r="228" spans="3:17" ht="15.5" x14ac:dyDescent="0.35">
      <c r="C228" t="s">
        <v>17</v>
      </c>
      <c r="I228" s="6">
        <v>30.4</v>
      </c>
      <c r="J228" s="6">
        <v>-7.1</v>
      </c>
      <c r="K228" s="6">
        <v>-41.45</v>
      </c>
      <c r="L228" s="6">
        <v>20.74</v>
      </c>
      <c r="M228" s="6">
        <v>130.71</v>
      </c>
      <c r="N228" s="6">
        <v>-78.150000000000006</v>
      </c>
      <c r="O228" s="6">
        <v>-110.07</v>
      </c>
      <c r="P228" s="6">
        <v>-296.14</v>
      </c>
      <c r="Q228" s="6">
        <v>-25922950.73</v>
      </c>
    </row>
  </sheetData>
  <pageMargins left="0.7" right="0.7" top="0.75" bottom="0.75" header="0.3" footer="0.3"/>
  <ignoredErrors>
    <ignoredError sqref="A1:Q229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Q1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1003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1004</v>
      </c>
      <c r="D2" s="2" vm="243">
        <f ca="1">IFERROR(_xlfn.STOCKHISTORY("XIDX:" &amp; $C$1, D3, , 0, 0, 1), "Libur")</f>
        <v>99</v>
      </c>
      <c r="E2" s="2" vm="216">
        <f ca="1">IFERROR(_xlfn.STOCKHISTORY("XIDX:" &amp; $C$1, E3, , 0, 0, 1), "Libur")</f>
        <v>94</v>
      </c>
      <c r="H2" s="2" vm="216">
        <f ca="1">IFERROR(INDEX(D2:G2,COUNT(D2:G2)),"")</f>
        <v>94</v>
      </c>
      <c r="I2" s="2" vm="25">
        <f t="shared" ref="I2:Q2" ca="1" si="0">IFERROR(_xlfn.STOCKHISTORY("XIDX:" &amp; $C$1, I1, , 0, 0, 1), "Libur")</f>
        <v>124</v>
      </c>
      <c r="J2" s="2" vm="75">
        <f t="shared" ca="1" si="0"/>
        <v>68</v>
      </c>
      <c r="K2" s="2" vm="244">
        <f t="shared" ca="1" si="0"/>
        <v>71</v>
      </c>
      <c r="L2" s="2" vm="245">
        <f t="shared" ca="1" si="0"/>
        <v>128</v>
      </c>
      <c r="M2" s="2" vm="45">
        <f t="shared" ca="1" si="0"/>
        <v>370</v>
      </c>
      <c r="N2" s="2" vm="246">
        <f t="shared" ca="1" si="0"/>
        <v>171</v>
      </c>
      <c r="O2" s="2" vm="120">
        <f t="shared" ca="1" si="0"/>
        <v>400</v>
      </c>
      <c r="P2" s="2" vm="95">
        <f t="shared" ca="1" si="0"/>
        <v>710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16992640083</v>
      </c>
      <c r="E4" s="2">
        <f>IFERROR(INDEX(E51:E500,MATCH($C$4,$C$51:$C$500,0)),"")</f>
        <v>56769537255</v>
      </c>
      <c r="H4" s="2">
        <f>IFERROR(SUM(D4:G4)*(4/MAX(1,COUNT(D4:G4))),"")</f>
        <v>147524354676</v>
      </c>
      <c r="I4" s="2">
        <f t="shared" ref="I4:Q4" si="1">IFERROR(INDEX(I51:I500,MATCH($C$4,$C$51:$C$500,0)),"")</f>
        <v>95632737774</v>
      </c>
      <c r="J4" s="2">
        <f t="shared" si="1"/>
        <v>94177061494</v>
      </c>
      <c r="K4" s="2">
        <f t="shared" si="1"/>
        <v>106699011283</v>
      </c>
      <c r="L4" s="2">
        <f t="shared" si="1"/>
        <v>136370430067</v>
      </c>
      <c r="M4" s="2">
        <f t="shared" si="1"/>
        <v>102316904804</v>
      </c>
      <c r="N4" s="2">
        <f t="shared" si="1"/>
        <v>99250082878</v>
      </c>
      <c r="O4" s="2">
        <f t="shared" si="1"/>
        <v>133545749744</v>
      </c>
      <c r="P4" s="2">
        <f t="shared" si="1"/>
        <v>102737452478</v>
      </c>
      <c r="Q4" s="2">
        <f t="shared" si="1"/>
        <v>97716203572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1734518087</v>
      </c>
      <c r="E5" s="2">
        <f>IFERROR(INDEX(E51:E500,MATCH($C$5,$C$51:$C$500,0)),"")</f>
        <v>900571751</v>
      </c>
      <c r="H5" s="2">
        <f>IFERROR(SUM(D5:G5)*(4/MAX(1,COUNT(D5:G5))),"")</f>
        <v>5270179676</v>
      </c>
      <c r="I5" s="2">
        <f t="shared" ref="I5:Q5" si="2">IFERROR(INDEX(I51:I500,MATCH($C$5,$C$51:$C$500,0)),"")</f>
        <v>-15254513177</v>
      </c>
      <c r="J5" s="2">
        <f t="shared" si="2"/>
        <v>-522198204</v>
      </c>
      <c r="K5" s="2">
        <f t="shared" si="2"/>
        <v>247138024</v>
      </c>
      <c r="L5" s="2">
        <f t="shared" si="2"/>
        <v>1032365912</v>
      </c>
      <c r="M5" s="2">
        <f t="shared" si="2"/>
        <v>8628303846</v>
      </c>
      <c r="N5" s="2">
        <f t="shared" si="2"/>
        <v>-3845672402</v>
      </c>
      <c r="O5" s="2">
        <f t="shared" si="2"/>
        <v>7072460929</v>
      </c>
      <c r="P5" s="2">
        <f t="shared" si="2"/>
        <v>164182503</v>
      </c>
      <c r="Q5" s="2">
        <f t="shared" si="2"/>
        <v>32564297009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118582220859</v>
      </c>
      <c r="E6" s="2">
        <f>IFERROR(INDEX(E51:E500,MATCH($C$6,$C$51:$C$500,0)),"")</f>
        <v>116850845796</v>
      </c>
      <c r="H6" s="2">
        <f>IFERROR(INDEX(D6:G6,COUNT(D6:G6)),"")</f>
        <v>116850845796</v>
      </c>
      <c r="I6" s="2">
        <f t="shared" ref="I6:Q6" si="3">IFERROR(INDEX(I51:I500,MATCH($C$6,$C$51:$C$500,0)),"")</f>
        <v>115937253577</v>
      </c>
      <c r="J6" s="2">
        <f t="shared" si="3"/>
        <v>131283507232</v>
      </c>
      <c r="K6" s="2">
        <f t="shared" si="3"/>
        <v>136594715545</v>
      </c>
      <c r="L6" s="2">
        <f t="shared" si="3"/>
        <v>136370001819</v>
      </c>
      <c r="M6" s="2">
        <f t="shared" si="3"/>
        <v>135317296521</v>
      </c>
      <c r="N6" s="2">
        <f t="shared" si="3"/>
        <v>126672192126</v>
      </c>
      <c r="O6" s="2">
        <f t="shared" si="3"/>
        <v>134098856837</v>
      </c>
      <c r="P6" s="2">
        <f t="shared" si="3"/>
        <v>126981304658</v>
      </c>
      <c r="Q6" s="2">
        <f t="shared" si="3"/>
        <v>71999012241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0.72</v>
      </c>
      <c r="E7" s="3">
        <f>IFERROR(INDEX(E51:E500,MATCH($C$7,$C$51:$C$500,0))/1000000000,"")</f>
        <v>0.72</v>
      </c>
      <c r="H7" s="3">
        <f>IFERROR(INDEX(D7:G7,COUNT(D7:G7)),"")</f>
        <v>0.72</v>
      </c>
      <c r="I7" s="3">
        <f t="shared" ref="I7:Q7" si="4">IFERROR(INDEX(I51:I500,MATCH($C$7,$C$51:$C$500,0))/1000000000,"")</f>
        <v>0.72</v>
      </c>
      <c r="J7" s="3">
        <f t="shared" si="4"/>
        <v>0.72</v>
      </c>
      <c r="K7" s="3">
        <f t="shared" si="4"/>
        <v>0.72</v>
      </c>
      <c r="L7" s="3">
        <f t="shared" si="4"/>
        <v>0.72</v>
      </c>
      <c r="M7" s="3">
        <f t="shared" si="4"/>
        <v>0.72</v>
      </c>
      <c r="N7" s="3">
        <f t="shared" si="4"/>
        <v>0.72</v>
      </c>
      <c r="O7" s="3">
        <f t="shared" si="4"/>
        <v>0.72</v>
      </c>
      <c r="P7" s="3">
        <f t="shared" si="4"/>
        <v>0.72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Q8" si="5">IFERROR(INDEX(I51:I500,MATCH($C$8,$C$51:$C$500,0)),"")</f>
        <v>-6000000000</v>
      </c>
      <c r="J8" s="2">
        <f t="shared" si="5"/>
        <v>-5000000000</v>
      </c>
      <c r="K8" s="2">
        <f t="shared" si="5"/>
        <v>10000000000</v>
      </c>
      <c r="L8" s="2">
        <f t="shared" si="5"/>
        <v>3000000000</v>
      </c>
      <c r="M8" s="2">
        <f t="shared" si="5"/>
        <v>3000000000</v>
      </c>
      <c r="N8" s="2">
        <f t="shared" si="5"/>
        <v>-9000000000</v>
      </c>
      <c r="O8" s="2">
        <f t="shared" si="5"/>
        <v>-5000000000</v>
      </c>
      <c r="P8" s="2">
        <f t="shared" si="5"/>
        <v>-40000000000</v>
      </c>
      <c r="Q8" s="2">
        <f t="shared" si="5"/>
        <v>5000000000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1.8</v>
      </c>
      <c r="E9" s="3">
        <f>IFERROR(INDEX(E51:E500,MATCH("Free cash flow per share (Quarter)",$C$51:$C$500,0)),"")</f>
        <v>-0.39</v>
      </c>
      <c r="H9" s="3">
        <f>IFERROR(INDEX(D9:G9,COUNT(D9:G9)),"")</f>
        <v>-0.39</v>
      </c>
      <c r="I9" s="3">
        <f t="shared" ref="I9:Q9" si="6">IFERROR(INDEX(I51:I500,MATCH($C$9,$C$51:$C$500,0)),"")</f>
        <v>-8.57</v>
      </c>
      <c r="J9" s="3">
        <f t="shared" si="6"/>
        <v>-7.1</v>
      </c>
      <c r="K9" s="3">
        <f t="shared" si="6"/>
        <v>14.06</v>
      </c>
      <c r="L9" s="3">
        <f t="shared" si="6"/>
        <v>3.99</v>
      </c>
      <c r="M9" s="3">
        <f t="shared" si="6"/>
        <v>3.6</v>
      </c>
      <c r="N9" s="3">
        <f t="shared" si="6"/>
        <v>-13.08</v>
      </c>
      <c r="O9" s="3">
        <f t="shared" si="6"/>
        <v>-6.96</v>
      </c>
      <c r="P9" s="3">
        <f t="shared" si="6"/>
        <v>-56.12</v>
      </c>
      <c r="Q9" s="3">
        <f t="shared" si="6"/>
        <v>266297.11</v>
      </c>
    </row>
    <row r="10" spans="1:17" ht="15.5" x14ac:dyDescent="0.35">
      <c r="C10" t="s">
        <v>18</v>
      </c>
      <c r="D10" s="3">
        <f ca="1">IFERROR(IF(D9=0,"",D2/D9),"")</f>
        <v>55</v>
      </c>
      <c r="E10" s="3">
        <f ca="1">IFERROR(IF(E9=0,"",E2/E9),"")</f>
        <v>-241.02564102564102</v>
      </c>
      <c r="I10" s="3">
        <f t="shared" ref="I10:Q10" ca="1" si="7">IFERROR(IF(I9=0,"",I2/I9),"")</f>
        <v>-14.469078179696616</v>
      </c>
      <c r="J10" s="3">
        <f t="shared" ca="1" si="7"/>
        <v>-9.577464788732394</v>
      </c>
      <c r="K10" s="3">
        <f t="shared" ca="1" si="7"/>
        <v>5.0497866287339974</v>
      </c>
      <c r="L10" s="3">
        <f t="shared" ca="1" si="7"/>
        <v>32.080200501253131</v>
      </c>
      <c r="M10" s="3">
        <f t="shared" ca="1" si="7"/>
        <v>102.77777777777777</v>
      </c>
      <c r="N10" s="3">
        <f t="shared" ca="1" si="7"/>
        <v>-13.073394495412844</v>
      </c>
      <c r="O10" s="3">
        <f t="shared" ca="1" si="7"/>
        <v>-57.47126436781609</v>
      </c>
      <c r="P10" s="3">
        <f t="shared" ca="1" si="7"/>
        <v>-12.651461154668567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26787352682</v>
      </c>
      <c r="E11" s="2">
        <f>IFERROR(INDEX(E51:E500,MATCH($C$11,$C$51:$C$500,0)),"")</f>
        <v>25491639215</v>
      </c>
      <c r="H11" s="2">
        <f>IFERROR(INDEX(D11:G11,COUNT(D11:G11)),"")</f>
        <v>25491639215</v>
      </c>
      <c r="I11" s="2">
        <f t="shared" ref="I11:Q11" si="8">IFERROR(INDEX(I51:I500,MATCH($C$11,$C$51:$C$500,0)),"")</f>
        <v>23905640636</v>
      </c>
      <c r="J11" s="2">
        <f t="shared" si="8"/>
        <v>33765956605</v>
      </c>
      <c r="K11" s="2">
        <f t="shared" si="8"/>
        <v>35469129734</v>
      </c>
      <c r="L11" s="2">
        <f t="shared" si="8"/>
        <v>30182796223</v>
      </c>
      <c r="M11" s="2">
        <f t="shared" si="8"/>
        <v>18054638576</v>
      </c>
      <c r="N11" s="2">
        <f t="shared" si="8"/>
        <v>13115002638</v>
      </c>
      <c r="O11" s="2">
        <f t="shared" si="8"/>
        <v>19308587267</v>
      </c>
      <c r="P11" s="2">
        <f t="shared" si="8"/>
        <v>8692465953</v>
      </c>
      <c r="Q11" s="2">
        <f t="shared" si="8"/>
        <v>14473437665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-17000000000</v>
      </c>
      <c r="E12" s="2">
        <f>IFERROR(INDEX(E51:E500,MATCH("Net Debt (Quarter)",$C$51:$C$500,0)),"")</f>
        <v>-16000000000</v>
      </c>
      <c r="H12" s="2">
        <f>IFERROR(INDEX(D12:G12,COUNT(D12:G12)),"")</f>
        <v>-16000000000</v>
      </c>
      <c r="I12" s="2">
        <f t="shared" ref="I12:Q12" si="9">IFERROR(INDEX(I51:I500,MATCH($C$12,$C$51:$C$500,0)),"")</f>
        <v>-16000000000</v>
      </c>
      <c r="J12" s="2">
        <f t="shared" si="9"/>
        <v>-16000000000</v>
      </c>
      <c r="K12" s="2">
        <f t="shared" si="9"/>
        <v>-19000000000</v>
      </c>
      <c r="L12" s="2">
        <f t="shared" si="9"/>
        <v>-11000000000</v>
      </c>
      <c r="M12" s="2">
        <f t="shared" si="9"/>
        <v>-13000000000</v>
      </c>
      <c r="N12" s="2">
        <f t="shared" si="9"/>
        <v>-10000000000</v>
      </c>
      <c r="O12" s="2">
        <f t="shared" si="9"/>
        <v>-19000000000</v>
      </c>
      <c r="P12" s="2">
        <f t="shared" si="9"/>
        <v>-8000000000</v>
      </c>
      <c r="Q12" s="2">
        <f t="shared" si="9"/>
        <v>-13000000000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10000000000</v>
      </c>
      <c r="E13" s="2">
        <f>IFERROR(INDEX(E51:E500,MATCH("Total Debt (Quarter)",$C$51:$C$500,0)),"")</f>
        <v>10000000000</v>
      </c>
      <c r="H13" s="2">
        <f>IFERROR(INDEX(D13:G13,COUNT(D13:G13)),"")</f>
        <v>10000000000</v>
      </c>
      <c r="I13" s="2">
        <f t="shared" ref="I13:Q13" si="10">IFERROR(INDEX(I51:I500,MATCH($C$13,$C$51:$C$500,0)),"")</f>
        <v>8000000000</v>
      </c>
      <c r="J13" s="2">
        <f t="shared" si="10"/>
        <v>18000000000</v>
      </c>
      <c r="K13" s="2">
        <f t="shared" si="10"/>
        <v>17000000000</v>
      </c>
      <c r="L13" s="2">
        <f t="shared" si="10"/>
        <v>19000000000</v>
      </c>
      <c r="M13" s="2">
        <f t="shared" si="10"/>
        <v>5000000000</v>
      </c>
      <c r="N13" s="2">
        <f t="shared" si="10"/>
        <v>3000000000</v>
      </c>
      <c r="O13" s="2">
        <f t="shared" si="10"/>
        <v>0</v>
      </c>
      <c r="P13" s="2">
        <f t="shared" si="10"/>
        <v>0</v>
      </c>
      <c r="Q13" s="2">
        <f t="shared" si="10"/>
        <v>1000000000</v>
      </c>
    </row>
    <row r="14" spans="1:17" ht="15.5" x14ac:dyDescent="0.35">
      <c r="C14" t="s">
        <v>27</v>
      </c>
      <c r="D14" s="2">
        <f>IFERROR(INDEX(D51:D500,MATCH($C$14,$C$51:$C$500,0)),"")</f>
        <v>-5898940</v>
      </c>
      <c r="E14" s="2">
        <f>IFERROR(INDEX(E51:E500,MATCH($C$14,$C$51:$C$500,0)),"")</f>
        <v>-4705011</v>
      </c>
      <c r="H14" s="2">
        <f>IFERROR(SUM(D14:G14)*(4/MAX(1,COUNT(D14:G14))),"")</f>
        <v>-21207902</v>
      </c>
      <c r="I14" s="2">
        <f t="shared" ref="I14:Q14" si="11">IFERROR(INDEX(I51:I500,MATCH($C$14,$C$51:$C$500,0)),"")</f>
        <v>-284589041</v>
      </c>
      <c r="J14" s="2">
        <f t="shared" si="11"/>
        <v>-107831955</v>
      </c>
      <c r="K14" s="2">
        <f t="shared" si="11"/>
        <v>-148054113</v>
      </c>
      <c r="L14" s="2">
        <f t="shared" si="11"/>
        <v>-638208534</v>
      </c>
      <c r="M14" s="2">
        <f t="shared" si="11"/>
        <v>-303877087</v>
      </c>
      <c r="N14" s="2">
        <f t="shared" si="11"/>
        <v>-62526695</v>
      </c>
      <c r="O14" s="2">
        <f t="shared" si="11"/>
        <v>-67983599</v>
      </c>
      <c r="P14" s="2">
        <f t="shared" si="11"/>
        <v>-377612648</v>
      </c>
      <c r="Q14" s="2">
        <f t="shared" si="11"/>
        <v>-405623742</v>
      </c>
    </row>
    <row r="15" spans="1:17" ht="15.5" x14ac:dyDescent="0.35">
      <c r="C15" t="s">
        <v>28</v>
      </c>
      <c r="D15" s="2">
        <f>IFERROR(INDEX(D51:D500,MATCH($C$15,$C$51:$C$500,0)),"")</f>
        <v>-440178736</v>
      </c>
      <c r="E15" s="2">
        <f>IFERROR(INDEX(E51:E500,MATCH($C$15,$C$51:$C$500,0)),"")</f>
        <v>-91015927</v>
      </c>
      <c r="H15" s="2">
        <f>IFERROR(SUM(D15:G15)*(4/MAX(1,COUNT(D15:G15))),"")</f>
        <v>-1062389326</v>
      </c>
      <c r="I15" s="2">
        <f t="shared" ref="I15:Q15" si="12">IFERROR(INDEX(I51:I500,MATCH($C$15,$C$51:$C$500,0)),"")</f>
        <v>3007682045</v>
      </c>
      <c r="J15" s="2">
        <f t="shared" si="12"/>
        <v>1916026686</v>
      </c>
      <c r="K15" s="2">
        <f t="shared" si="12"/>
        <v>-125316686</v>
      </c>
      <c r="L15" s="2">
        <f t="shared" si="12"/>
        <v>-2102100599</v>
      </c>
      <c r="M15" s="2">
        <f t="shared" si="12"/>
        <v>285120452</v>
      </c>
      <c r="N15" s="2">
        <f t="shared" si="12"/>
        <v>960560840</v>
      </c>
      <c r="O15" s="2">
        <f t="shared" si="12"/>
        <v>-2520933428</v>
      </c>
      <c r="P15" s="2">
        <f t="shared" si="12"/>
        <v>-1689934398</v>
      </c>
      <c r="Q15" s="2">
        <f t="shared" si="12"/>
        <v>-3452921018</v>
      </c>
    </row>
    <row r="16" spans="1:17" ht="15.5" x14ac:dyDescent="0.35">
      <c r="C16" t="s">
        <v>29</v>
      </c>
      <c r="D16" s="2">
        <f>IFERROR(INDEX(D51:D500,MATCH($C$16,$C$51:$C$500,0)),"")</f>
        <v>2045475561</v>
      </c>
      <c r="E16" s="2">
        <f>IFERROR(INDEX(E51:E500,MATCH($C$16,$C$51:$C$500,0)),"")</f>
        <v>1004608146</v>
      </c>
      <c r="H16" s="2">
        <f>IFERROR(SUM(D16:G16)*(4/MAX(1,COUNT(D16:G16))),"")</f>
        <v>6100167414</v>
      </c>
      <c r="I16" s="2">
        <f t="shared" ref="I16:Q16" si="13">IFERROR(INDEX(I51:I500,MATCH($C$16,$C$51:$C$500,0)),"")</f>
        <v>-18666611058</v>
      </c>
      <c r="J16" s="2">
        <f t="shared" si="13"/>
        <v>-7787356343</v>
      </c>
      <c r="K16" s="2">
        <f t="shared" si="13"/>
        <v>286461976</v>
      </c>
      <c r="L16" s="2">
        <f t="shared" si="13"/>
        <v>3415060777</v>
      </c>
      <c r="M16" s="2">
        <f t="shared" si="13"/>
        <v>33029296</v>
      </c>
      <c r="N16" s="2">
        <f t="shared" si="13"/>
        <v>-3856509228</v>
      </c>
      <c r="O16" s="2">
        <f t="shared" si="13"/>
        <v>9521674219</v>
      </c>
      <c r="P16" s="2">
        <f t="shared" si="13"/>
        <v>3970623682</v>
      </c>
      <c r="Q16" s="2">
        <f t="shared" si="13"/>
        <v>13614120547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71280000000</v>
      </c>
      <c r="E20" s="2">
        <f ca="1">IFERROR(E21*E2,"")</f>
        <v>67680000000</v>
      </c>
      <c r="H20" s="2">
        <f t="shared" ref="H20:Q20" ca="1" si="14">IFERROR(H21*H2,"")</f>
        <v>67680000000</v>
      </c>
      <c r="I20" s="2">
        <f t="shared" ca="1" si="14"/>
        <v>89280000000</v>
      </c>
      <c r="J20" s="2">
        <f t="shared" ca="1" si="14"/>
        <v>48960000000</v>
      </c>
      <c r="K20" s="2">
        <f t="shared" ca="1" si="14"/>
        <v>51120000000</v>
      </c>
      <c r="L20" s="2">
        <f t="shared" ca="1" si="14"/>
        <v>92160000000</v>
      </c>
      <c r="M20" s="2">
        <f t="shared" ca="1" si="14"/>
        <v>266400000000</v>
      </c>
      <c r="N20" s="2">
        <f t="shared" ca="1" si="14"/>
        <v>123120000000</v>
      </c>
      <c r="O20" s="2">
        <f t="shared" ca="1" si="14"/>
        <v>288000000000</v>
      </c>
      <c r="P20" s="2">
        <f t="shared" ca="1" si="14"/>
        <v>511200000000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720000000</v>
      </c>
      <c r="E21" s="2">
        <f>IFERROR(INDEX(E51:E500,MATCH($C$7,$C$51:$C$500,0)),"")</f>
        <v>720000000</v>
      </c>
      <c r="H21" s="2">
        <f>IFERROR(INDEX(D21:G21,COUNT(D21:G21)),"")</f>
        <v>720000000</v>
      </c>
      <c r="I21" s="2">
        <f t="shared" ref="I21:Q21" si="15">IFERROR(INDEX(I51:I500,MATCH($C$7,$C$51:$C$500,0)),"")</f>
        <v>720000000</v>
      </c>
      <c r="J21" s="2">
        <f t="shared" si="15"/>
        <v>720000000</v>
      </c>
      <c r="K21" s="2">
        <f t="shared" si="15"/>
        <v>720000000</v>
      </c>
      <c r="L21" s="2">
        <f t="shared" si="15"/>
        <v>720000000</v>
      </c>
      <c r="M21" s="2">
        <f t="shared" si="15"/>
        <v>720000000</v>
      </c>
      <c r="N21" s="2">
        <f t="shared" si="15"/>
        <v>720000000</v>
      </c>
      <c r="O21" s="2">
        <f t="shared" si="15"/>
        <v>720000000</v>
      </c>
      <c r="P21" s="2">
        <f t="shared" si="15"/>
        <v>720000000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1.4627134442543674</v>
      </c>
      <c r="E23" s="3">
        <f>IFERROR(E5/E6*100,"")</f>
        <v>0.77070195330227387</v>
      </c>
      <c r="H23" s="3">
        <f t="shared" ref="H23:Q23" si="16">IFERROR(H5/H6*100,"")</f>
        <v>4.5101767472019505</v>
      </c>
      <c r="I23" s="3">
        <f t="shared" si="16"/>
        <v>-13.157559547388001</v>
      </c>
      <c r="J23" s="3">
        <f t="shared" si="16"/>
        <v>-0.39776375190616148</v>
      </c>
      <c r="K23" s="3">
        <f t="shared" si="16"/>
        <v>0.18092795392116207</v>
      </c>
      <c r="L23" s="3">
        <f t="shared" si="16"/>
        <v>0.75703299716181693</v>
      </c>
      <c r="M23" s="3">
        <f t="shared" si="16"/>
        <v>6.3763495634580361</v>
      </c>
      <c r="N23" s="3">
        <f t="shared" si="16"/>
        <v>-3.0359247262214701</v>
      </c>
      <c r="O23" s="3">
        <f t="shared" si="16"/>
        <v>5.2740650411335919</v>
      </c>
      <c r="P23" s="3">
        <f t="shared" si="16"/>
        <v>0.12929659483511716</v>
      </c>
      <c r="Q23" s="3">
        <f t="shared" si="16"/>
        <v>45.228810778679254</v>
      </c>
    </row>
    <row r="24" spans="1:17" ht="15.5" x14ac:dyDescent="0.35">
      <c r="C24" t="s">
        <v>47</v>
      </c>
      <c r="D24" s="4" t="str">
        <f>IFERROR(_xlfn.RRI(5,I23,D23),"")</f>
        <v/>
      </c>
      <c r="E24" s="4" t="str">
        <f>IFERROR(_xlfn.RRI(5,J23,E23),"")</f>
        <v/>
      </c>
      <c r="H24" s="4">
        <f t="shared" ref="H24:Q24" si="17">IFERROR(_xlfn.RRI(5,M23,H23),"")</f>
        <v>-6.6908380757573882E-2</v>
      </c>
      <c r="I24" s="4">
        <f t="shared" si="17"/>
        <v>0.34083972708552124</v>
      </c>
      <c r="J24" s="4" t="str">
        <f t="shared" si="17"/>
        <v/>
      </c>
      <c r="K24" s="4">
        <f t="shared" si="17"/>
        <v>6.9507210516269513E-2</v>
      </c>
      <c r="L24" s="4">
        <f t="shared" si="17"/>
        <v>-0.55869390242476036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-21.75</v>
      </c>
      <c r="J25" s="3">
        <f t="shared" si="18"/>
        <v>-8.08</v>
      </c>
      <c r="K25" s="3">
        <f t="shared" si="18"/>
        <v>0.26</v>
      </c>
      <c r="L25" s="3">
        <f t="shared" si="18"/>
        <v>1.81</v>
      </c>
      <c r="M25" s="3">
        <f t="shared" si="18"/>
        <v>0.42</v>
      </c>
      <c r="N25" s="3">
        <f t="shared" si="18"/>
        <v>-4.04</v>
      </c>
      <c r="O25" s="3">
        <f t="shared" si="18"/>
        <v>9.7799999999999994</v>
      </c>
      <c r="P25" s="3">
        <f t="shared" si="18"/>
        <v>3.19</v>
      </c>
      <c r="Q25" s="3">
        <f t="shared" si="18"/>
        <v>508059.98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0.40028223553262809</v>
      </c>
      <c r="J26" s="4" t="str">
        <f t="shared" si="19"/>
        <v/>
      </c>
      <c r="K26" s="4">
        <f t="shared" si="19"/>
        <v>-0.39432934421698018</v>
      </c>
      <c r="L26" s="4">
        <f t="shared" si="19"/>
        <v>-0.91865090653646941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23.600889004166667</v>
      </c>
      <c r="E27" s="3">
        <f>IFERROR(E4/E21,"")</f>
        <v>78.84657952083333</v>
      </c>
      <c r="H27" s="3">
        <f t="shared" ref="H27:Q27" si="20">IFERROR(H4/H21,"")</f>
        <v>204.89493705000001</v>
      </c>
      <c r="I27" s="3">
        <f t="shared" si="20"/>
        <v>132.82324690833335</v>
      </c>
      <c r="J27" s="3">
        <f t="shared" si="20"/>
        <v>130.80147429722223</v>
      </c>
      <c r="K27" s="3">
        <f t="shared" si="20"/>
        <v>148.19307122638889</v>
      </c>
      <c r="L27" s="3">
        <f t="shared" si="20"/>
        <v>189.40337509305556</v>
      </c>
      <c r="M27" s="3">
        <f t="shared" si="20"/>
        <v>142.10681222777777</v>
      </c>
      <c r="N27" s="3">
        <f t="shared" si="20"/>
        <v>137.84733733055555</v>
      </c>
      <c r="O27" s="3">
        <f t="shared" si="20"/>
        <v>185.48020797777778</v>
      </c>
      <c r="P27" s="3">
        <f t="shared" si="20"/>
        <v>142.69090621944446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-0.29216692194930793</v>
      </c>
      <c r="E28" s="4">
        <f>IFERROR(_xlfn.RRI(5,J27,E27),"")</f>
        <v>-9.6279687682171766E-2</v>
      </c>
      <c r="H28" s="4">
        <f t="shared" ref="H28:Q28" si="21">IFERROR(_xlfn.RRI(5,M27,H27),"")</f>
        <v>7.5928139209504142E-2</v>
      </c>
      <c r="I28" s="4">
        <f t="shared" si="21"/>
        <v>-7.3980085832794362E-3</v>
      </c>
      <c r="J28" s="4">
        <f t="shared" si="21"/>
        <v>-6.7469568886246778E-2</v>
      </c>
      <c r="K28" s="4">
        <f t="shared" si="21"/>
        <v>7.5957349470503477E-3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1.6918316831683169</v>
      </c>
      <c r="J29" s="4">
        <f t="shared" si="22"/>
        <v>-32.076923076923073</v>
      </c>
      <c r="K29" s="4">
        <f t="shared" si="22"/>
        <v>-0.85635359116022103</v>
      </c>
      <c r="L29" s="4">
        <f t="shared" si="22"/>
        <v>3.3095238095238098</v>
      </c>
      <c r="M29" s="4">
        <f t="shared" si="22"/>
        <v>-1.1039603960396041</v>
      </c>
      <c r="N29" s="4">
        <f t="shared" si="22"/>
        <v>-1.4130879345603273</v>
      </c>
      <c r="O29" s="4">
        <f t="shared" si="22"/>
        <v>2.0658307210031346</v>
      </c>
      <c r="P29" s="4">
        <f t="shared" si="22"/>
        <v>-0.99999372121378272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0.54261352450905098</v>
      </c>
      <c r="I30" s="4">
        <f t="shared" si="23"/>
        <v>1.5456802929583287E-2</v>
      </c>
      <c r="J30" s="4">
        <f t="shared" si="23"/>
        <v>-0.11735769280736606</v>
      </c>
      <c r="K30" s="4">
        <f t="shared" si="23"/>
        <v>-0.21757956449519272</v>
      </c>
      <c r="L30" s="4">
        <f t="shared" si="23"/>
        <v>0.33282403653857123</v>
      </c>
      <c r="M30" s="4">
        <f t="shared" si="23"/>
        <v>3.0899943224932024E-2</v>
      </c>
      <c r="N30" s="4">
        <f t="shared" si="23"/>
        <v>-0.25680837414700919</v>
      </c>
      <c r="O30" s="4">
        <f t="shared" si="23"/>
        <v>0.29987406269974642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165.83</v>
      </c>
      <c r="E32" s="3">
        <f>IFERROR(INDEX(E51:E500,MATCH($A$32,$C$51:$C$500,0)),"")</f>
        <v>163.41</v>
      </c>
      <c r="H32" s="3">
        <f>IFERROR(INDEX(D32:G32,COUNT(D32:G32)),"")</f>
        <v>163.41</v>
      </c>
      <c r="I32" s="3">
        <f t="shared" ref="I32:Q32" si="24">IFERROR(INDEX(I51:I500,MATCH($C$32,$C$51:$C$500,0)),"")</f>
        <v>162.15</v>
      </c>
      <c r="J32" s="3">
        <f t="shared" si="24"/>
        <v>183.46</v>
      </c>
      <c r="K32" s="3">
        <f t="shared" si="24"/>
        <v>190.76</v>
      </c>
      <c r="L32" s="3">
        <f t="shared" si="24"/>
        <v>190.42</v>
      </c>
      <c r="M32" s="3">
        <f t="shared" si="24"/>
        <v>188.97</v>
      </c>
      <c r="N32" s="3">
        <f t="shared" si="24"/>
        <v>176.92</v>
      </c>
      <c r="O32" s="3">
        <f t="shared" si="24"/>
        <v>187.29</v>
      </c>
      <c r="P32" s="3">
        <f t="shared" si="24"/>
        <v>177.41</v>
      </c>
      <c r="Q32" s="3">
        <f t="shared" si="24"/>
        <v>3599950.61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0.56999999999999995</v>
      </c>
      <c r="E33" s="3">
        <f>IFERROR(INDEX(E51:E500,MATCH($A$33,$C$51:$C$500,0)),"")</f>
        <v>0.59</v>
      </c>
      <c r="H33" s="3">
        <f>IFERROR(INDEX(D33:G33,COUNT(D33:G33)),"")</f>
        <v>0.59</v>
      </c>
      <c r="I33" s="3">
        <f t="shared" ref="I33:Q33" si="25">IFERROR(INDEX(I51:I500,MATCH($C$33,$C$51:$C$500,0)),"")</f>
        <v>0.76</v>
      </c>
      <c r="J33" s="3">
        <f t="shared" si="25"/>
        <v>0.37</v>
      </c>
      <c r="K33" s="3">
        <f t="shared" si="25"/>
        <v>0.37</v>
      </c>
      <c r="L33" s="3">
        <f t="shared" si="25"/>
        <v>0.67</v>
      </c>
      <c r="M33" s="3">
        <f t="shared" si="25"/>
        <v>1.96</v>
      </c>
      <c r="N33" s="3">
        <f t="shared" si="25"/>
        <v>0.97</v>
      </c>
      <c r="O33" s="3">
        <f t="shared" si="25"/>
        <v>2.14</v>
      </c>
      <c r="P33" s="3">
        <f t="shared" si="25"/>
        <v>4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41.78</v>
      </c>
      <c r="E34" s="3">
        <f>IFERROR(INDEX(E51:E500,MATCH($A$34,$C$51:$C$500,0)),"")</f>
        <v>76.98</v>
      </c>
      <c r="H34" s="3">
        <f>IFERROR(INDEX(D34:G34,COUNT(D34:G34)),"")</f>
        <v>76.98</v>
      </c>
      <c r="I34" s="3">
        <f t="shared" ref="I34:Q34" si="26">IFERROR(INDEX(I51:I500,MATCH($C$34,$C$51:$C$500,0)),"")</f>
        <v>-5.7</v>
      </c>
      <c r="J34" s="3">
        <f t="shared" si="26"/>
        <v>-8.42</v>
      </c>
      <c r="K34" s="3">
        <f t="shared" si="26"/>
        <v>273.08</v>
      </c>
      <c r="L34" s="3">
        <f t="shared" si="26"/>
        <v>70.72</v>
      </c>
      <c r="M34" s="3">
        <f t="shared" si="26"/>
        <v>880.95</v>
      </c>
      <c r="N34" s="3">
        <f t="shared" si="26"/>
        <v>-42.33</v>
      </c>
      <c r="O34" s="3">
        <f t="shared" si="26"/>
        <v>40.9</v>
      </c>
      <c r="P34" s="3">
        <f t="shared" si="26"/>
        <v>222.57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3.96</v>
      </c>
      <c r="E35" s="3">
        <f>IFERROR(INDEX(E51:E500,MATCH($A$35,$C$51:$C$500,0)),"")</f>
        <v>1.22</v>
      </c>
      <c r="H35" s="3">
        <f>IFERROR(INDEX(D35:G35,COUNT(D35:G35)),"")</f>
        <v>1.22</v>
      </c>
      <c r="I35" s="3">
        <f t="shared" ref="I35:Q35" si="27">IFERROR(INDEX(I51:I500,MATCH($C$35,$C$51:$C$500,0)),"")</f>
        <v>0.93</v>
      </c>
      <c r="J35" s="3">
        <f t="shared" si="27"/>
        <v>0.52</v>
      </c>
      <c r="K35" s="3">
        <f t="shared" si="27"/>
        <v>0.48</v>
      </c>
      <c r="L35" s="3">
        <f t="shared" si="27"/>
        <v>0.67</v>
      </c>
      <c r="M35" s="3">
        <f t="shared" si="27"/>
        <v>2.59</v>
      </c>
      <c r="N35" s="3">
        <f t="shared" si="27"/>
        <v>1.23</v>
      </c>
      <c r="O35" s="3">
        <f t="shared" si="27"/>
        <v>2.14</v>
      </c>
      <c r="P35" s="3">
        <f t="shared" si="27"/>
        <v>4.95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16992640083</v>
      </c>
      <c r="E51" s="5">
        <v>56769537255</v>
      </c>
      <c r="F51" s="5">
        <v>30365151263</v>
      </c>
      <c r="G51" s="5">
        <v>26518024115</v>
      </c>
      <c r="I51" s="5">
        <v>95632737774</v>
      </c>
      <c r="J51" s="5">
        <v>94177061494</v>
      </c>
      <c r="K51" s="5">
        <v>106699011283</v>
      </c>
      <c r="L51" s="5">
        <v>136370430067</v>
      </c>
      <c r="M51" s="5">
        <v>102316904804</v>
      </c>
      <c r="N51" s="5">
        <v>99250082878</v>
      </c>
      <c r="O51" s="5">
        <v>133545749744</v>
      </c>
      <c r="P51" s="5">
        <v>102737452478</v>
      </c>
      <c r="Q51" s="5">
        <v>97716203572</v>
      </c>
    </row>
    <row r="52" spans="2:17" ht="15.5" x14ac:dyDescent="0.35">
      <c r="C52" t="s">
        <v>211</v>
      </c>
      <c r="D52" s="5">
        <v>-8672448785</v>
      </c>
      <c r="E52" s="5">
        <v>-50424184299</v>
      </c>
      <c r="F52" s="5">
        <v>-34715827022</v>
      </c>
      <c r="G52" s="5">
        <v>-21958701923</v>
      </c>
      <c r="I52" s="5">
        <v>-86116490672</v>
      </c>
      <c r="J52" s="5">
        <v>-78889253227</v>
      </c>
      <c r="K52" s="5">
        <v>-78948167768</v>
      </c>
      <c r="L52" s="5">
        <v>-101236112214</v>
      </c>
      <c r="M52" s="5">
        <v>-77912582681</v>
      </c>
      <c r="N52" s="5">
        <v>-77642132741</v>
      </c>
      <c r="O52" s="5">
        <v>-101736103237</v>
      </c>
      <c r="P52" s="5">
        <v>-77802377037</v>
      </c>
      <c r="Q52" s="5">
        <v>-70258858022</v>
      </c>
    </row>
    <row r="53" spans="2:17" ht="15.5" x14ac:dyDescent="0.35">
      <c r="C53" t="s">
        <v>212</v>
      </c>
      <c r="D53" s="5">
        <v>8320191298</v>
      </c>
      <c r="E53" s="5">
        <v>6345352956</v>
      </c>
      <c r="F53" s="5">
        <v>-4350675759</v>
      </c>
      <c r="G53" s="5">
        <v>4559322192</v>
      </c>
      <c r="I53" s="5">
        <v>9516247102</v>
      </c>
      <c r="J53" s="5">
        <v>15287808267</v>
      </c>
      <c r="K53" s="5">
        <v>27750843515</v>
      </c>
      <c r="L53" s="5">
        <v>35134317853</v>
      </c>
      <c r="M53" s="5">
        <v>24404322123</v>
      </c>
      <c r="N53" s="5">
        <v>21607950137</v>
      </c>
      <c r="O53" s="5">
        <v>31809646507</v>
      </c>
      <c r="P53" s="5">
        <v>24935075441</v>
      </c>
      <c r="Q53" s="5">
        <v>27457345550</v>
      </c>
    </row>
    <row r="54" spans="2:17" ht="15.5" x14ac:dyDescent="0.35">
      <c r="C54" t="s">
        <v>82</v>
      </c>
      <c r="D54" s="5">
        <v>-5503358374</v>
      </c>
      <c r="E54" s="5">
        <v>-5706490349</v>
      </c>
      <c r="F54" s="5">
        <v>-6375734815</v>
      </c>
      <c r="G54" s="5">
        <v>-5456361964</v>
      </c>
      <c r="I54" s="5">
        <v>-25778061468</v>
      </c>
      <c r="J54" s="5">
        <v>-25679350215</v>
      </c>
      <c r="K54" s="5">
        <v>-28484653478</v>
      </c>
      <c r="L54" s="5">
        <v>-31632100827</v>
      </c>
      <c r="M54" s="5">
        <v>-24813693846</v>
      </c>
      <c r="N54" s="5">
        <v>-26748380664</v>
      </c>
      <c r="O54" s="5">
        <v>-24301264091</v>
      </c>
      <c r="P54" s="5">
        <v>-20845584334</v>
      </c>
      <c r="Q54" s="5">
        <v>-14257069731</v>
      </c>
    </row>
    <row r="55" spans="2:17" ht="15.5" x14ac:dyDescent="0.35">
      <c r="C55" t="s">
        <v>284</v>
      </c>
      <c r="D55" s="5">
        <v>-388431799</v>
      </c>
      <c r="E55" s="5">
        <v>-135247319</v>
      </c>
      <c r="F55" s="5">
        <v>-205874065</v>
      </c>
      <c r="G55" s="5">
        <v>-242349285</v>
      </c>
      <c r="I55" s="5">
        <v>-2132953565</v>
      </c>
      <c r="J55" s="5">
        <v>-738158229</v>
      </c>
      <c r="K55" s="5">
        <v>-2216193093</v>
      </c>
      <c r="L55" s="5">
        <v>-4124715662</v>
      </c>
      <c r="M55" s="5">
        <v>-3545383723</v>
      </c>
      <c r="N55" s="5">
        <v>-3641746331</v>
      </c>
      <c r="O55" s="5">
        <v>-3004327906</v>
      </c>
      <c r="P55" s="5">
        <v>-2563373021</v>
      </c>
      <c r="Q55" s="5">
        <v>-2333651702</v>
      </c>
    </row>
    <row r="56" spans="2:17" ht="15.5" x14ac:dyDescent="0.35">
      <c r="C56" t="s">
        <v>213</v>
      </c>
      <c r="D56" s="5">
        <v>-5114926575</v>
      </c>
      <c r="E56" s="5">
        <v>-5571243030</v>
      </c>
      <c r="F56" s="5">
        <v>-6169860750</v>
      </c>
      <c r="G56" s="5">
        <v>-5214012679</v>
      </c>
      <c r="I56" s="5">
        <v>-23645107903</v>
      </c>
      <c r="J56" s="5">
        <v>-24941191986</v>
      </c>
      <c r="K56" s="5">
        <v>-26268460385</v>
      </c>
      <c r="L56" s="5">
        <v>-27507385165</v>
      </c>
      <c r="M56" s="5">
        <v>-21268310123</v>
      </c>
      <c r="N56" s="5">
        <v>-23106634333</v>
      </c>
      <c r="O56" s="5">
        <v>-21296936185</v>
      </c>
      <c r="P56" s="5">
        <v>-18282211313</v>
      </c>
      <c r="Q56" s="5">
        <v>-11923418029</v>
      </c>
    </row>
    <row r="57" spans="2:17" ht="15.5" x14ac:dyDescent="0.35">
      <c r="C57" t="s">
        <v>89</v>
      </c>
      <c r="D57" s="5">
        <v>2816832924</v>
      </c>
      <c r="E57" s="5">
        <v>638862607</v>
      </c>
      <c r="F57" s="5">
        <v>-10726410574</v>
      </c>
      <c r="G57" s="5">
        <v>-897039772</v>
      </c>
      <c r="I57" s="5">
        <v>-16261814366</v>
      </c>
      <c r="J57" s="5">
        <v>-10391541948</v>
      </c>
      <c r="K57" s="5">
        <v>-733809963</v>
      </c>
      <c r="L57" s="5">
        <v>3502217026</v>
      </c>
      <c r="M57" s="5">
        <v>-409371723</v>
      </c>
      <c r="N57" s="5">
        <v>-5140430527</v>
      </c>
      <c r="O57" s="5">
        <v>7508382416</v>
      </c>
      <c r="P57" s="5">
        <v>4089491107</v>
      </c>
      <c r="Q57" s="5">
        <v>13200275819</v>
      </c>
    </row>
    <row r="58" spans="2:17" ht="15.5" x14ac:dyDescent="0.35">
      <c r="C58" t="s">
        <v>90</v>
      </c>
      <c r="D58" s="5">
        <v>-771357363</v>
      </c>
      <c r="E58" s="5">
        <v>365745539</v>
      </c>
      <c r="F58" s="5">
        <v>-3417738009</v>
      </c>
      <c r="G58" s="5">
        <v>427581282</v>
      </c>
      <c r="I58" s="5">
        <v>-2404796692</v>
      </c>
      <c r="J58" s="5">
        <v>2604185605</v>
      </c>
      <c r="K58" s="5">
        <v>1020271939</v>
      </c>
      <c r="L58" s="5">
        <v>-87156249</v>
      </c>
      <c r="M58" s="5">
        <v>442401019</v>
      </c>
      <c r="N58" s="5">
        <v>1283921299</v>
      </c>
      <c r="O58" s="5">
        <v>2013291803</v>
      </c>
      <c r="P58" s="5">
        <v>-118867425</v>
      </c>
      <c r="Q58" s="5">
        <v>413844728</v>
      </c>
    </row>
    <row r="59" spans="2:17" ht="15.5" x14ac:dyDescent="0.35">
      <c r="C59" t="s">
        <v>215</v>
      </c>
      <c r="D59" s="5">
        <v>34698483</v>
      </c>
      <c r="E59" s="5">
        <v>37173601</v>
      </c>
      <c r="F59" s="5">
        <v>47283313</v>
      </c>
      <c r="G59" s="5">
        <v>59161363</v>
      </c>
      <c r="I59" s="5">
        <v>270990539</v>
      </c>
      <c r="J59" s="5">
        <v>328016542</v>
      </c>
      <c r="K59" s="5">
        <v>267210508</v>
      </c>
      <c r="L59" s="5">
        <v>239418565</v>
      </c>
      <c r="M59" s="5">
        <v>196081646</v>
      </c>
      <c r="N59" s="5">
        <v>359667295</v>
      </c>
      <c r="O59" s="5">
        <v>1365454169</v>
      </c>
      <c r="P59" s="5">
        <v>149488178</v>
      </c>
      <c r="Q59" s="5">
        <v>79780376</v>
      </c>
    </row>
    <row r="60" spans="2:17" ht="15.5" x14ac:dyDescent="0.35">
      <c r="C60" t="s">
        <v>27</v>
      </c>
      <c r="D60" s="5">
        <v>-5898940</v>
      </c>
      <c r="E60" s="5">
        <v>-4705011</v>
      </c>
      <c r="G60" s="5">
        <v>-207078536</v>
      </c>
      <c r="I60" s="5">
        <v>-284589041</v>
      </c>
      <c r="J60" s="5">
        <v>-107831955</v>
      </c>
      <c r="K60" s="5">
        <v>-148054113</v>
      </c>
      <c r="L60" s="5">
        <v>-638208534</v>
      </c>
      <c r="M60" s="5">
        <v>-303877087</v>
      </c>
      <c r="N60" s="5">
        <v>-62526695</v>
      </c>
      <c r="O60" s="5">
        <v>-67983599</v>
      </c>
      <c r="P60" s="5">
        <v>-377612648</v>
      </c>
      <c r="Q60" s="5">
        <v>-405623742</v>
      </c>
    </row>
    <row r="61" spans="2:17" ht="15.5" x14ac:dyDescent="0.35">
      <c r="C61" t="s">
        <v>81</v>
      </c>
      <c r="D61" s="5">
        <v>-3143024</v>
      </c>
      <c r="E61" s="5">
        <v>13020468</v>
      </c>
      <c r="F61" s="5">
        <v>-87286525</v>
      </c>
      <c r="G61" s="5">
        <v>7794852</v>
      </c>
      <c r="I61" s="5">
        <v>-91740478</v>
      </c>
      <c r="J61" s="5">
        <v>-89010109</v>
      </c>
      <c r="K61" s="5">
        <v>-22424298</v>
      </c>
      <c r="L61" s="5">
        <v>20339386</v>
      </c>
      <c r="M61" s="5">
        <v>16800549</v>
      </c>
      <c r="N61" s="5">
        <v>-2244109</v>
      </c>
      <c r="O61" s="5">
        <v>91250</v>
      </c>
    </row>
    <row r="62" spans="2:17" ht="15.5" x14ac:dyDescent="0.35">
      <c r="C62" t="s">
        <v>92</v>
      </c>
      <c r="D62" s="5">
        <v>-771357363</v>
      </c>
      <c r="E62" s="5">
        <v>365745539</v>
      </c>
      <c r="F62" s="5">
        <v>-3417738009</v>
      </c>
      <c r="G62" s="5">
        <v>427581282</v>
      </c>
      <c r="I62" s="5">
        <v>-2404796692</v>
      </c>
      <c r="J62" s="5">
        <v>2604185605</v>
      </c>
      <c r="K62" s="5">
        <v>1020271939</v>
      </c>
      <c r="L62" s="5">
        <v>-87156249</v>
      </c>
      <c r="M62" s="5">
        <v>442401019</v>
      </c>
      <c r="N62" s="5">
        <v>1283921299</v>
      </c>
      <c r="O62" s="5">
        <v>2013291803</v>
      </c>
      <c r="P62" s="5">
        <v>-118867425</v>
      </c>
      <c r="Q62" s="5">
        <v>413844728</v>
      </c>
    </row>
    <row r="63" spans="2:17" ht="15.5" x14ac:dyDescent="0.35">
      <c r="C63" t="s">
        <v>29</v>
      </c>
      <c r="D63" s="5">
        <v>2045475561</v>
      </c>
      <c r="E63" s="5">
        <v>1004608146</v>
      </c>
      <c r="F63" s="5">
        <v>-14144148583</v>
      </c>
      <c r="G63" s="5">
        <v>-469458490</v>
      </c>
      <c r="I63" s="5">
        <v>-18666611058</v>
      </c>
      <c r="J63" s="5">
        <v>-7787356343</v>
      </c>
      <c r="K63" s="5">
        <v>286461976</v>
      </c>
      <c r="L63" s="5">
        <v>3415060777</v>
      </c>
      <c r="M63" s="5">
        <v>33029296</v>
      </c>
      <c r="N63" s="5">
        <v>-3856509228</v>
      </c>
      <c r="O63" s="5">
        <v>9521674219</v>
      </c>
      <c r="P63" s="5">
        <v>3970623682</v>
      </c>
      <c r="Q63" s="5">
        <v>13614120547</v>
      </c>
    </row>
    <row r="64" spans="2:17" ht="15.5" x14ac:dyDescent="0.35">
      <c r="C64" t="s">
        <v>28</v>
      </c>
      <c r="D64" s="5">
        <v>-440178736</v>
      </c>
      <c r="E64" s="5">
        <v>-91015927</v>
      </c>
      <c r="F64" s="5">
        <v>2025741618</v>
      </c>
      <c r="G64" s="5">
        <v>177204635</v>
      </c>
      <c r="I64" s="5">
        <v>3007682045</v>
      </c>
      <c r="J64" s="5">
        <v>1916026686</v>
      </c>
      <c r="K64" s="5">
        <v>-125316686</v>
      </c>
      <c r="L64" s="5">
        <v>-2102100599</v>
      </c>
      <c r="M64" s="5">
        <v>285120452</v>
      </c>
      <c r="N64" s="5">
        <v>960560840</v>
      </c>
      <c r="O64" s="5">
        <v>-2520933428</v>
      </c>
      <c r="P64" s="5">
        <v>-1689934398</v>
      </c>
      <c r="Q64" s="5">
        <v>-3452921018</v>
      </c>
    </row>
    <row r="65" spans="2:17" ht="15.5" x14ac:dyDescent="0.35">
      <c r="C65" t="s">
        <v>404</v>
      </c>
      <c r="D65" s="5">
        <v>-51682380</v>
      </c>
      <c r="E65" s="5">
        <v>-76861710</v>
      </c>
      <c r="F65" s="5">
        <v>69720115</v>
      </c>
      <c r="G65" s="5">
        <v>-22951391</v>
      </c>
      <c r="J65" s="5">
        <v>-1035875940</v>
      </c>
      <c r="K65" s="5">
        <v>-791037500</v>
      </c>
      <c r="L65" s="5">
        <v>-2508342327</v>
      </c>
      <c r="M65" s="5">
        <v>-346222143</v>
      </c>
      <c r="O65" s="5">
        <v>-2952192000</v>
      </c>
      <c r="P65" s="5">
        <v>-972927500</v>
      </c>
      <c r="Q65" s="5">
        <v>-3747070750</v>
      </c>
    </row>
    <row r="66" spans="2:17" ht="15.5" x14ac:dyDescent="0.35">
      <c r="C66" t="s">
        <v>405</v>
      </c>
      <c r="D66" s="5">
        <v>-388496356</v>
      </c>
      <c r="E66" s="5">
        <v>-14154217</v>
      </c>
      <c r="F66" s="5">
        <v>1956021503</v>
      </c>
      <c r="G66" s="5">
        <v>200156026</v>
      </c>
      <c r="I66" s="5">
        <v>3007682045</v>
      </c>
      <c r="J66" s="5">
        <v>2951902626</v>
      </c>
      <c r="K66" s="5">
        <v>665720814</v>
      </c>
      <c r="L66" s="5">
        <v>406241728</v>
      </c>
      <c r="M66" s="5">
        <v>631342595</v>
      </c>
      <c r="N66" s="5">
        <v>960560840</v>
      </c>
      <c r="O66" s="5">
        <v>431258572</v>
      </c>
      <c r="P66" s="5">
        <v>-717006898</v>
      </c>
      <c r="Q66" s="5">
        <v>294149732</v>
      </c>
    </row>
    <row r="67" spans="2:17" ht="15.5" x14ac:dyDescent="0.35">
      <c r="C67" t="s">
        <v>406</v>
      </c>
      <c r="D67" s="5">
        <v>-440178736</v>
      </c>
      <c r="E67" s="5">
        <v>-91015927</v>
      </c>
      <c r="F67" s="5">
        <v>2025741618</v>
      </c>
      <c r="G67" s="5">
        <v>177204635</v>
      </c>
      <c r="I67" s="5">
        <v>3007682045</v>
      </c>
      <c r="J67" s="5">
        <v>1916026686</v>
      </c>
      <c r="K67" s="5">
        <v>-125316686</v>
      </c>
      <c r="L67" s="5">
        <v>-2102100599</v>
      </c>
      <c r="M67" s="5">
        <v>285120452</v>
      </c>
      <c r="N67" s="5">
        <v>960560840</v>
      </c>
      <c r="O67" s="5">
        <v>-2520933428</v>
      </c>
      <c r="P67" s="5">
        <v>-1689934398</v>
      </c>
      <c r="Q67" s="5">
        <v>-3452921018</v>
      </c>
    </row>
    <row r="68" spans="2:17" ht="15.5" x14ac:dyDescent="0.35">
      <c r="C68" t="s">
        <v>95</v>
      </c>
      <c r="D68" s="5">
        <v>1605296825</v>
      </c>
      <c r="E68" s="5">
        <v>913592219</v>
      </c>
      <c r="F68" s="5">
        <v>-12118406965</v>
      </c>
      <c r="G68" s="5">
        <v>-292253855</v>
      </c>
      <c r="I68" s="5">
        <v>-15658929013</v>
      </c>
      <c r="J68" s="5">
        <v>-5871329657</v>
      </c>
      <c r="K68" s="5">
        <v>161145290</v>
      </c>
      <c r="L68" s="5">
        <v>1312960178</v>
      </c>
      <c r="M68" s="5">
        <v>318149748</v>
      </c>
      <c r="N68" s="5">
        <v>-2895948388</v>
      </c>
      <c r="O68" s="5">
        <v>7000740791</v>
      </c>
      <c r="P68" s="5">
        <v>2280689284</v>
      </c>
      <c r="Q68" s="5">
        <v>10161199529</v>
      </c>
    </row>
    <row r="69" spans="2:17" ht="15.5" x14ac:dyDescent="0.35">
      <c r="C69" t="s">
        <v>96</v>
      </c>
      <c r="D69" s="5">
        <v>126078238</v>
      </c>
      <c r="F69" s="5">
        <v>183644141</v>
      </c>
      <c r="G69" s="5">
        <v>-1</v>
      </c>
      <c r="I69" s="5">
        <v>312675358</v>
      </c>
      <c r="J69" s="5">
        <v>560121344</v>
      </c>
      <c r="K69" s="5">
        <v>63568436</v>
      </c>
      <c r="L69" s="5">
        <v>-260254880</v>
      </c>
      <c r="M69" s="5">
        <v>8326954647</v>
      </c>
      <c r="N69" s="5">
        <v>-951968123</v>
      </c>
      <c r="O69" s="5">
        <v>71811388</v>
      </c>
      <c r="P69" s="5">
        <v>-2116506781</v>
      </c>
      <c r="Q69" s="5">
        <v>22403097480</v>
      </c>
    </row>
    <row r="70" spans="2:17" ht="15.5" x14ac:dyDescent="0.35">
      <c r="C70" t="s">
        <v>97</v>
      </c>
      <c r="D70" s="5">
        <v>1731375063</v>
      </c>
      <c r="E70" s="5">
        <v>913592219</v>
      </c>
      <c r="F70" s="5">
        <v>-11934762824</v>
      </c>
      <c r="G70" s="5">
        <v>-292253856</v>
      </c>
      <c r="I70" s="5">
        <v>-15346253655</v>
      </c>
      <c r="J70" s="5">
        <v>-5311208313</v>
      </c>
      <c r="K70" s="5">
        <v>224713726</v>
      </c>
      <c r="L70" s="5">
        <v>1052705298</v>
      </c>
      <c r="M70" s="5">
        <v>8645104395</v>
      </c>
      <c r="N70" s="5">
        <v>-3847916511</v>
      </c>
      <c r="O70" s="5">
        <v>7072552179</v>
      </c>
      <c r="P70" s="5">
        <v>164182503</v>
      </c>
      <c r="Q70" s="5">
        <v>32564297009</v>
      </c>
    </row>
    <row r="71" spans="2:17" ht="15.5" x14ac:dyDescent="0.35">
      <c r="C71" t="s">
        <v>98</v>
      </c>
      <c r="D71" s="5">
        <v>1605296825</v>
      </c>
      <c r="E71" s="5">
        <v>913592219</v>
      </c>
      <c r="F71" s="5">
        <v>-12118406965</v>
      </c>
      <c r="G71" s="5">
        <v>-292253855</v>
      </c>
      <c r="I71" s="5">
        <v>-15658929013</v>
      </c>
      <c r="J71" s="5">
        <v>-5871329657</v>
      </c>
      <c r="K71" s="5">
        <v>161145290</v>
      </c>
      <c r="L71" s="5">
        <v>1312960178</v>
      </c>
      <c r="M71" s="5">
        <v>318149748</v>
      </c>
      <c r="N71" s="5">
        <v>-2895948388</v>
      </c>
      <c r="O71" s="5">
        <v>7000740791</v>
      </c>
      <c r="P71" s="5">
        <v>2280689284</v>
      </c>
      <c r="Q71" s="5">
        <v>10161199529</v>
      </c>
    </row>
    <row r="72" spans="2:17" ht="15.5" x14ac:dyDescent="0.35">
      <c r="C72" t="s">
        <v>8</v>
      </c>
      <c r="D72" s="5">
        <v>1734518087</v>
      </c>
      <c r="E72" s="5">
        <v>900571751</v>
      </c>
      <c r="F72" s="5">
        <v>-11847476299</v>
      </c>
      <c r="G72" s="5">
        <v>-300048708</v>
      </c>
      <c r="I72" s="5">
        <v>-15254513177</v>
      </c>
      <c r="J72" s="5">
        <v>-522198204</v>
      </c>
      <c r="K72" s="5">
        <v>247138024</v>
      </c>
      <c r="L72" s="5">
        <v>1032365912</v>
      </c>
      <c r="M72" s="5">
        <v>8628303846</v>
      </c>
      <c r="N72" s="5">
        <v>-3845672402</v>
      </c>
      <c r="O72" s="5">
        <v>7072460929</v>
      </c>
      <c r="P72" s="5">
        <v>164182503</v>
      </c>
      <c r="Q72" s="5">
        <v>32564297009</v>
      </c>
    </row>
    <row r="73" spans="2:17" ht="15.5" x14ac:dyDescent="0.35">
      <c r="C73" t="s">
        <v>100</v>
      </c>
      <c r="D73" s="5">
        <v>1605296825</v>
      </c>
      <c r="E73" s="5">
        <v>913592219</v>
      </c>
      <c r="F73" s="5">
        <v>-12118406965</v>
      </c>
      <c r="G73" s="5">
        <v>-292253855</v>
      </c>
      <c r="I73" s="5">
        <v>-15658929013</v>
      </c>
      <c r="J73" s="5">
        <v>-5871329657</v>
      </c>
      <c r="K73" s="5">
        <v>161145290</v>
      </c>
      <c r="L73" s="5">
        <v>1312960178</v>
      </c>
      <c r="M73" s="5">
        <v>318149748</v>
      </c>
      <c r="N73" s="5">
        <v>-2895948388</v>
      </c>
      <c r="O73" s="5">
        <v>7000740791</v>
      </c>
      <c r="P73" s="5">
        <v>2280689284</v>
      </c>
      <c r="Q73" s="5">
        <v>10161199529</v>
      </c>
    </row>
    <row r="74" spans="2:17" ht="15.5" x14ac:dyDescent="0.35">
      <c r="C74" t="s">
        <v>101</v>
      </c>
      <c r="D74" s="5">
        <v>1731375063</v>
      </c>
      <c r="E74" s="5">
        <v>913592219</v>
      </c>
      <c r="F74" s="5">
        <v>-11934762824</v>
      </c>
      <c r="G74" s="5">
        <v>-292253856</v>
      </c>
      <c r="I74" s="5">
        <v>-15346253655</v>
      </c>
      <c r="J74" s="5">
        <v>-5311208313</v>
      </c>
      <c r="K74" s="5">
        <v>224713726</v>
      </c>
      <c r="L74" s="5">
        <v>1052705298</v>
      </c>
      <c r="M74" s="5">
        <v>8645104395</v>
      </c>
      <c r="N74" s="5">
        <v>-3847916511</v>
      </c>
      <c r="O74" s="5">
        <v>7072552179</v>
      </c>
      <c r="P74" s="5">
        <v>164182503</v>
      </c>
      <c r="Q74" s="5">
        <v>32564297009</v>
      </c>
    </row>
    <row r="75" spans="2:17" ht="15.5" x14ac:dyDescent="0.35">
      <c r="C75" t="s">
        <v>317</v>
      </c>
      <c r="J75" s="5">
        <v>-4700000000</v>
      </c>
    </row>
    <row r="76" spans="2:17" ht="15.5" x14ac:dyDescent="0.35">
      <c r="C76" t="s">
        <v>102</v>
      </c>
      <c r="D76" s="5">
        <v>1731375063</v>
      </c>
      <c r="E76" s="5">
        <v>913592219</v>
      </c>
      <c r="F76" s="5">
        <v>-11934762824</v>
      </c>
      <c r="G76" s="5">
        <v>-292253856</v>
      </c>
      <c r="I76" s="5">
        <v>-15346253655</v>
      </c>
      <c r="J76" s="5">
        <v>-5311208313</v>
      </c>
      <c r="K76" s="5">
        <v>224713726</v>
      </c>
      <c r="L76" s="5">
        <v>1052705298</v>
      </c>
      <c r="M76" s="5">
        <v>8645104395</v>
      </c>
      <c r="N76" s="5">
        <v>-3847916511</v>
      </c>
      <c r="O76" s="5">
        <v>7072552179</v>
      </c>
      <c r="P76" s="5">
        <v>164182503</v>
      </c>
      <c r="Q76" s="5">
        <v>32564297009</v>
      </c>
    </row>
    <row r="78" spans="2:17" ht="15.5" x14ac:dyDescent="0.35">
      <c r="B78" t="s">
        <v>103</v>
      </c>
      <c r="C78" t="s">
        <v>104</v>
      </c>
    </row>
    <row r="79" spans="2:17" ht="15.5" x14ac:dyDescent="0.35">
      <c r="C79" t="s">
        <v>216</v>
      </c>
    </row>
    <row r="80" spans="2:17" ht="15.5" x14ac:dyDescent="0.35">
      <c r="C80" t="s">
        <v>20</v>
      </c>
      <c r="D80" s="5">
        <v>26787352682</v>
      </c>
      <c r="E80" s="5">
        <v>25491639215</v>
      </c>
      <c r="F80" s="5">
        <v>23905640636</v>
      </c>
      <c r="G80" s="5">
        <v>18346770935</v>
      </c>
      <c r="I80" s="5">
        <v>23905640636</v>
      </c>
      <c r="J80" s="5">
        <v>33765956605</v>
      </c>
      <c r="K80" s="5">
        <v>35469129734</v>
      </c>
      <c r="L80" s="5">
        <v>30182796223</v>
      </c>
      <c r="M80" s="5">
        <v>18054638576</v>
      </c>
      <c r="N80" s="5">
        <v>13115002638</v>
      </c>
      <c r="O80" s="5">
        <v>19308587267</v>
      </c>
      <c r="P80" s="5">
        <v>8692465953</v>
      </c>
      <c r="Q80" s="5">
        <v>14473437665</v>
      </c>
    </row>
    <row r="81" spans="3:17" ht="15.5" x14ac:dyDescent="0.35">
      <c r="C81" t="s">
        <v>105</v>
      </c>
      <c r="L81" s="5">
        <v>3000000000</v>
      </c>
      <c r="M81" s="5">
        <v>3000000000</v>
      </c>
      <c r="N81" s="5">
        <v>3000000000</v>
      </c>
      <c r="O81" s="5">
        <v>6892281400</v>
      </c>
      <c r="P81" s="5">
        <v>24054680000</v>
      </c>
    </row>
    <row r="82" spans="3:17" ht="15.5" x14ac:dyDescent="0.35">
      <c r="C82" t="s">
        <v>217</v>
      </c>
      <c r="D82" s="5">
        <v>16278907153</v>
      </c>
      <c r="E82" s="5">
        <v>21998283901</v>
      </c>
      <c r="F82" s="5">
        <v>13674148072</v>
      </c>
      <c r="G82" s="5">
        <v>29196544133</v>
      </c>
      <c r="I82" s="5">
        <v>13674148072</v>
      </c>
      <c r="J82" s="5">
        <v>18055854249</v>
      </c>
      <c r="K82" s="5">
        <v>15979496225</v>
      </c>
      <c r="L82" s="5">
        <v>22454454840</v>
      </c>
      <c r="M82" s="5">
        <v>19259844161</v>
      </c>
      <c r="N82" s="5">
        <v>21074058835</v>
      </c>
      <c r="O82" s="5">
        <v>49614980984</v>
      </c>
      <c r="P82" s="5">
        <v>32457213893</v>
      </c>
      <c r="Q82" s="5">
        <v>13069684874</v>
      </c>
    </row>
    <row r="83" spans="3:17" ht="15.5" x14ac:dyDescent="0.35">
      <c r="C83" t="s">
        <v>110</v>
      </c>
      <c r="L83" s="5">
        <v>45000000</v>
      </c>
    </row>
    <row r="84" spans="3:17" ht="15.5" x14ac:dyDescent="0.35">
      <c r="C84" t="s">
        <v>222</v>
      </c>
      <c r="D84" s="5">
        <v>14063484001</v>
      </c>
      <c r="E84" s="5">
        <v>14900447138</v>
      </c>
      <c r="F84" s="5">
        <v>16025661596</v>
      </c>
      <c r="G84" s="5">
        <v>28589097891</v>
      </c>
      <c r="I84" s="5">
        <v>16025661596</v>
      </c>
      <c r="J84" s="5">
        <v>26625870848</v>
      </c>
      <c r="K84" s="5">
        <v>30553076863</v>
      </c>
      <c r="L84" s="5">
        <v>27961756550</v>
      </c>
      <c r="M84" s="5">
        <v>21689619003</v>
      </c>
      <c r="N84" s="5">
        <v>22083006870</v>
      </c>
      <c r="O84" s="5">
        <v>24160403646</v>
      </c>
      <c r="P84" s="5">
        <v>11896629809</v>
      </c>
      <c r="Q84" s="5">
        <v>10298103284</v>
      </c>
    </row>
    <row r="85" spans="3:17" ht="15.5" x14ac:dyDescent="0.35">
      <c r="C85" t="s">
        <v>81</v>
      </c>
      <c r="D85" s="5">
        <v>17958305371</v>
      </c>
      <c r="E85" s="5">
        <v>18218314889</v>
      </c>
      <c r="F85" s="5">
        <v>18604395230</v>
      </c>
      <c r="G85" s="5">
        <v>18169126823</v>
      </c>
      <c r="I85" s="5">
        <v>18604395230</v>
      </c>
      <c r="J85" s="5">
        <v>19278043969</v>
      </c>
      <c r="K85" s="5">
        <v>20984039144</v>
      </c>
      <c r="L85" s="5">
        <v>22690934319</v>
      </c>
      <c r="M85" s="5">
        <v>24391997819</v>
      </c>
      <c r="N85" s="5">
        <v>18222964606</v>
      </c>
      <c r="O85" s="5">
        <v>19272033362</v>
      </c>
      <c r="P85" s="5">
        <v>20140167652</v>
      </c>
      <c r="Q85" s="5">
        <v>22728097375</v>
      </c>
    </row>
    <row r="86" spans="3:17" ht="15.5" x14ac:dyDescent="0.35">
      <c r="C86" t="s">
        <v>223</v>
      </c>
      <c r="D86" s="5">
        <v>76384410689</v>
      </c>
      <c r="E86" s="5">
        <v>79648361254</v>
      </c>
      <c r="F86" s="5">
        <v>77686116713</v>
      </c>
      <c r="G86" s="5">
        <v>87467581066</v>
      </c>
      <c r="I86" s="5">
        <v>77686116713</v>
      </c>
      <c r="J86" s="5">
        <v>94356002769</v>
      </c>
      <c r="K86" s="5">
        <v>109432399768</v>
      </c>
      <c r="L86" s="5">
        <v>103198353142</v>
      </c>
      <c r="M86" s="5">
        <v>78932797047</v>
      </c>
      <c r="N86" s="5">
        <v>73091614014</v>
      </c>
      <c r="O86" s="5">
        <v>106793756502</v>
      </c>
      <c r="P86" s="5">
        <v>82126754400</v>
      </c>
      <c r="Q86" s="5">
        <v>39421586169</v>
      </c>
    </row>
    <row r="87" spans="3:17" ht="15.5" x14ac:dyDescent="0.35">
      <c r="C87" t="s">
        <v>224</v>
      </c>
    </row>
    <row r="88" spans="3:17" ht="15.5" x14ac:dyDescent="0.35">
      <c r="C88" t="s">
        <v>218</v>
      </c>
      <c r="L88" s="5">
        <v>45000000</v>
      </c>
    </row>
    <row r="89" spans="3:17" ht="15.5" x14ac:dyDescent="0.35">
      <c r="C89" t="s">
        <v>221</v>
      </c>
      <c r="L89" s="5">
        <v>45000000</v>
      </c>
    </row>
    <row r="90" spans="3:17" ht="15.5" x14ac:dyDescent="0.35">
      <c r="C90" t="s">
        <v>114</v>
      </c>
      <c r="D90" s="5">
        <v>3353393892</v>
      </c>
      <c r="E90" s="5">
        <v>3777450777</v>
      </c>
      <c r="F90" s="5">
        <v>3791604994</v>
      </c>
      <c r="G90" s="5">
        <v>2687083777</v>
      </c>
      <c r="I90" s="5">
        <v>3791604994</v>
      </c>
      <c r="J90" s="5">
        <v>2556784844</v>
      </c>
    </row>
    <row r="91" spans="3:17" ht="15.5" x14ac:dyDescent="0.35">
      <c r="C91" t="s">
        <v>111</v>
      </c>
      <c r="D91" s="5">
        <v>61538098018</v>
      </c>
      <c r="E91" s="5">
        <v>62297626545</v>
      </c>
      <c r="F91" s="5">
        <v>64379879520</v>
      </c>
      <c r="G91" s="5">
        <v>62639753848</v>
      </c>
      <c r="I91" s="5">
        <v>64379879520</v>
      </c>
      <c r="J91" s="5">
        <v>65970083026</v>
      </c>
      <c r="K91" s="5">
        <v>65174130490</v>
      </c>
      <c r="L91" s="5">
        <v>71452226221</v>
      </c>
      <c r="M91" s="5">
        <v>83175566855</v>
      </c>
      <c r="N91" s="5">
        <v>79169470809</v>
      </c>
      <c r="O91" s="5">
        <v>77796061978</v>
      </c>
      <c r="P91" s="5">
        <v>63747688214</v>
      </c>
      <c r="Q91" s="5">
        <v>60907160588</v>
      </c>
    </row>
    <row r="92" spans="3:17" ht="15.5" x14ac:dyDescent="0.35">
      <c r="C92" t="s">
        <v>228</v>
      </c>
      <c r="D92" s="5">
        <v>67468088122</v>
      </c>
      <c r="E92" s="5">
        <v>68563650047</v>
      </c>
      <c r="F92" s="5">
        <v>69715852610</v>
      </c>
      <c r="G92" s="5">
        <v>65612033811</v>
      </c>
      <c r="I92" s="5">
        <v>69715852610</v>
      </c>
      <c r="J92" s="5">
        <v>68526867870</v>
      </c>
      <c r="K92" s="5">
        <v>65174130490</v>
      </c>
      <c r="L92" s="5">
        <v>71538958218</v>
      </c>
      <c r="M92" s="5">
        <v>86244072208</v>
      </c>
      <c r="N92" s="5">
        <v>81755238466</v>
      </c>
      <c r="O92" s="5">
        <v>80238905528</v>
      </c>
      <c r="P92" s="5">
        <v>66075006619</v>
      </c>
      <c r="Q92" s="5">
        <v>60915289087</v>
      </c>
    </row>
    <row r="93" spans="3:17" ht="15.5" x14ac:dyDescent="0.35">
      <c r="C93" t="s">
        <v>115</v>
      </c>
      <c r="D93" s="5">
        <v>143852498811</v>
      </c>
      <c r="E93" s="5">
        <v>148212011301</v>
      </c>
      <c r="F93" s="5">
        <v>147401969323</v>
      </c>
      <c r="G93" s="5">
        <v>153079614877</v>
      </c>
      <c r="I93" s="5">
        <v>147401969323</v>
      </c>
      <c r="J93" s="5">
        <v>162882870639</v>
      </c>
      <c r="K93" s="5">
        <v>174606530258</v>
      </c>
      <c r="L93" s="5">
        <v>174737311360</v>
      </c>
      <c r="M93" s="5">
        <v>165176869255</v>
      </c>
      <c r="N93" s="5">
        <v>154846852480</v>
      </c>
      <c r="O93" s="5">
        <v>187032662030</v>
      </c>
      <c r="P93" s="5">
        <v>148201761019</v>
      </c>
      <c r="Q93" s="5">
        <v>100336875256</v>
      </c>
    </row>
    <row r="94" spans="3:17" ht="15.5" x14ac:dyDescent="0.35">
      <c r="C94" t="s">
        <v>116</v>
      </c>
    </row>
    <row r="95" spans="3:17" ht="15.5" x14ac:dyDescent="0.35">
      <c r="C95" t="s">
        <v>117</v>
      </c>
    </row>
    <row r="96" spans="3:17" ht="15.5" x14ac:dyDescent="0.35">
      <c r="C96" t="s">
        <v>229</v>
      </c>
      <c r="D96" s="5">
        <v>17369068096</v>
      </c>
      <c r="E96" s="5">
        <v>23136932535</v>
      </c>
      <c r="F96" s="5">
        <v>23429098428</v>
      </c>
      <c r="G96" s="5">
        <v>16171688700</v>
      </c>
      <c r="I96" s="5">
        <v>23429098428</v>
      </c>
      <c r="J96" s="5">
        <v>22148701444</v>
      </c>
      <c r="K96" s="5">
        <v>28611824746</v>
      </c>
      <c r="L96" s="5">
        <v>29155171262</v>
      </c>
      <c r="M96" s="5">
        <v>21118109618</v>
      </c>
      <c r="N96" s="5">
        <v>19457563778</v>
      </c>
      <c r="O96" s="5">
        <v>45158762831</v>
      </c>
      <c r="P96" s="5">
        <v>13709973547</v>
      </c>
      <c r="Q96" s="5">
        <v>22511376708</v>
      </c>
    </row>
    <row r="97" spans="3:17" ht="15.5" x14ac:dyDescent="0.35">
      <c r="C97" t="s">
        <v>236</v>
      </c>
      <c r="D97" s="5">
        <v>9677655022</v>
      </c>
      <c r="E97" s="5">
        <v>9671739297</v>
      </c>
      <c r="F97" s="5">
        <v>7767031500</v>
      </c>
      <c r="G97" s="5">
        <v>7960006541</v>
      </c>
      <c r="I97" s="5">
        <v>7767031500</v>
      </c>
      <c r="J97" s="5">
        <v>17646657099</v>
      </c>
      <c r="K97" s="5">
        <v>16785297445</v>
      </c>
      <c r="L97" s="5">
        <v>19293175825</v>
      </c>
      <c r="M97" s="5">
        <v>5412481477</v>
      </c>
      <c r="N97" s="5">
        <v>3051544390</v>
      </c>
      <c r="P97" s="5">
        <v>69018584</v>
      </c>
    </row>
    <row r="98" spans="3:17" ht="15.5" x14ac:dyDescent="0.35">
      <c r="C98" t="s">
        <v>230</v>
      </c>
      <c r="D98" s="5">
        <v>6508099271</v>
      </c>
      <c r="E98" s="5">
        <v>12328805042</v>
      </c>
      <c r="F98" s="5">
        <v>14519829119</v>
      </c>
      <c r="G98" s="5">
        <v>6028561261</v>
      </c>
      <c r="I98" s="5">
        <v>14519829119</v>
      </c>
      <c r="J98" s="5">
        <v>3617265014</v>
      </c>
      <c r="K98" s="5">
        <v>11271355019</v>
      </c>
      <c r="L98" s="5">
        <v>8823914579</v>
      </c>
      <c r="M98" s="5">
        <v>14879705458</v>
      </c>
      <c r="N98" s="5">
        <v>15505350603</v>
      </c>
      <c r="O98" s="5">
        <v>42766343880</v>
      </c>
      <c r="P98" s="5">
        <v>10857565700</v>
      </c>
      <c r="Q98" s="5">
        <v>8360641636</v>
      </c>
    </row>
    <row r="99" spans="3:17" ht="15.5" x14ac:dyDescent="0.35">
      <c r="C99" t="s">
        <v>121</v>
      </c>
      <c r="D99" s="5">
        <v>30423050</v>
      </c>
      <c r="E99" s="5">
        <v>37735550</v>
      </c>
      <c r="F99" s="5">
        <v>30473050</v>
      </c>
      <c r="I99" s="5">
        <v>30473050</v>
      </c>
      <c r="J99" s="5">
        <v>161140075</v>
      </c>
      <c r="K99" s="5">
        <v>60092721</v>
      </c>
      <c r="L99" s="5">
        <v>247249221</v>
      </c>
      <c r="M99" s="5">
        <v>318320592</v>
      </c>
      <c r="N99" s="5">
        <v>225616535</v>
      </c>
      <c r="O99" s="5">
        <v>72342841</v>
      </c>
      <c r="P99" s="5">
        <v>1269688963</v>
      </c>
      <c r="Q99" s="5">
        <v>7293717932</v>
      </c>
    </row>
    <row r="100" spans="3:17" ht="15.5" x14ac:dyDescent="0.35">
      <c r="C100" t="s">
        <v>233</v>
      </c>
      <c r="D100" s="5">
        <v>276879733</v>
      </c>
      <c r="E100" s="5">
        <v>317187532</v>
      </c>
      <c r="F100" s="5">
        <v>233358091</v>
      </c>
      <c r="G100" s="5">
        <v>1005198315</v>
      </c>
      <c r="I100" s="5">
        <v>233358091</v>
      </c>
      <c r="J100" s="5">
        <v>485500022</v>
      </c>
      <c r="K100" s="5">
        <v>180485922</v>
      </c>
      <c r="L100" s="5">
        <v>271690977</v>
      </c>
      <c r="M100" s="5">
        <v>118783060</v>
      </c>
      <c r="N100" s="5">
        <v>190925892</v>
      </c>
      <c r="O100" s="5">
        <v>1848435197</v>
      </c>
      <c r="P100" s="5">
        <v>829136025</v>
      </c>
      <c r="Q100" s="5">
        <v>5787429427</v>
      </c>
    </row>
    <row r="101" spans="3:17" ht="15.5" x14ac:dyDescent="0.35">
      <c r="C101" t="s">
        <v>120</v>
      </c>
      <c r="L101" s="5">
        <v>43640100</v>
      </c>
      <c r="M101" s="5">
        <v>43640100</v>
      </c>
      <c r="N101" s="5">
        <v>34732816</v>
      </c>
      <c r="O101" s="5">
        <v>49881724</v>
      </c>
      <c r="P101" s="5">
        <v>507864900</v>
      </c>
      <c r="Q101" s="5">
        <v>74104640</v>
      </c>
    </row>
    <row r="102" spans="3:17" ht="15.5" x14ac:dyDescent="0.35">
      <c r="C102" t="s">
        <v>285</v>
      </c>
      <c r="O102" s="5">
        <v>180242747</v>
      </c>
      <c r="P102" s="5">
        <v>163294614</v>
      </c>
      <c r="Q102" s="5">
        <v>870545360</v>
      </c>
    </row>
    <row r="103" spans="3:17" ht="15.5" x14ac:dyDescent="0.35">
      <c r="C103" t="s">
        <v>237</v>
      </c>
      <c r="D103" s="5">
        <v>7901209856</v>
      </c>
      <c r="E103" s="5">
        <v>8224232970</v>
      </c>
      <c r="F103" s="5">
        <v>8035617318</v>
      </c>
      <c r="G103" s="5">
        <v>9035909776</v>
      </c>
      <c r="I103" s="5">
        <v>8035617318</v>
      </c>
      <c r="J103" s="5">
        <v>9450661963</v>
      </c>
      <c r="K103" s="5">
        <v>9399989967</v>
      </c>
      <c r="L103" s="5">
        <v>9212138279</v>
      </c>
      <c r="M103" s="5">
        <v>8741463116</v>
      </c>
      <c r="N103" s="5">
        <v>8717096576</v>
      </c>
      <c r="O103" s="5">
        <v>7775042362</v>
      </c>
      <c r="P103" s="5">
        <v>7510482814</v>
      </c>
      <c r="Q103" s="5">
        <v>5826486307</v>
      </c>
    </row>
    <row r="104" spans="3:17" ht="15.5" x14ac:dyDescent="0.35">
      <c r="C104" t="s">
        <v>238</v>
      </c>
      <c r="D104" s="5">
        <v>7901209856</v>
      </c>
      <c r="E104" s="5">
        <v>8224232970</v>
      </c>
      <c r="F104" s="5">
        <v>8035617318</v>
      </c>
      <c r="G104" s="5">
        <v>9035909776</v>
      </c>
      <c r="I104" s="5">
        <v>8035617318</v>
      </c>
      <c r="J104" s="5">
        <v>9450661963</v>
      </c>
      <c r="K104" s="5">
        <v>9399989967</v>
      </c>
      <c r="L104" s="5">
        <v>9212138279</v>
      </c>
      <c r="M104" s="5">
        <v>8741463116</v>
      </c>
      <c r="N104" s="5">
        <v>8717096576</v>
      </c>
      <c r="O104" s="5">
        <v>7775042362</v>
      </c>
      <c r="P104" s="5">
        <v>7510482814</v>
      </c>
      <c r="Q104" s="5">
        <v>5826486307</v>
      </c>
    </row>
    <row r="105" spans="3:17" ht="15.5" x14ac:dyDescent="0.35">
      <c r="C105" t="s">
        <v>239</v>
      </c>
      <c r="O105" s="5">
        <v>13805449</v>
      </c>
      <c r="P105" s="5">
        <v>56932370</v>
      </c>
      <c r="Q105" s="5">
        <v>220226984</v>
      </c>
    </row>
    <row r="106" spans="3:17" ht="15.5" x14ac:dyDescent="0.35">
      <c r="C106" t="s">
        <v>240</v>
      </c>
      <c r="G106" s="5">
        <v>799703221</v>
      </c>
      <c r="J106" s="5">
        <v>1684671410</v>
      </c>
      <c r="K106" s="5">
        <v>1921806249</v>
      </c>
      <c r="L106" s="5">
        <v>2569670079</v>
      </c>
      <c r="M106" s="5">
        <v>3049317030</v>
      </c>
      <c r="N106" s="5">
        <v>1583437114</v>
      </c>
      <c r="O106" s="5">
        <v>2812501783</v>
      </c>
      <c r="P106" s="5">
        <v>3219823226</v>
      </c>
      <c r="Q106" s="5">
        <v>2571331086</v>
      </c>
    </row>
    <row r="107" spans="3:17" ht="15.5" x14ac:dyDescent="0.35">
      <c r="C107" t="s">
        <v>128</v>
      </c>
      <c r="D107" s="5">
        <v>25270277952</v>
      </c>
      <c r="E107" s="5">
        <v>31361165505</v>
      </c>
      <c r="F107" s="5">
        <v>31464715746</v>
      </c>
      <c r="G107" s="5">
        <v>25207598476</v>
      </c>
      <c r="I107" s="5">
        <v>31464715746</v>
      </c>
      <c r="J107" s="5">
        <v>31599363407</v>
      </c>
      <c r="K107" s="5">
        <v>38011814713</v>
      </c>
      <c r="L107" s="5">
        <v>38367309541</v>
      </c>
      <c r="M107" s="5">
        <v>29859572734</v>
      </c>
      <c r="N107" s="5">
        <v>28174660354</v>
      </c>
      <c r="O107" s="5">
        <v>52933805193</v>
      </c>
      <c r="P107" s="5">
        <v>21220456361</v>
      </c>
      <c r="Q107" s="5">
        <v>28337863015</v>
      </c>
    </row>
    <row r="108" spans="3:17" ht="15.5" x14ac:dyDescent="0.35">
      <c r="C108" t="s">
        <v>129</v>
      </c>
    </row>
    <row r="109" spans="3:17" ht="15.5" x14ac:dyDescent="0.35">
      <c r="C109" t="s">
        <v>130</v>
      </c>
      <c r="D109" s="5">
        <v>71574964000</v>
      </c>
      <c r="E109" s="5">
        <v>71574964000</v>
      </c>
      <c r="F109" s="5">
        <v>71574964000</v>
      </c>
      <c r="G109" s="5">
        <v>71574964000</v>
      </c>
      <c r="I109" s="5">
        <v>71574964000</v>
      </c>
      <c r="J109" s="5">
        <v>71574964000</v>
      </c>
      <c r="K109" s="5">
        <v>71574964000</v>
      </c>
      <c r="L109" s="5">
        <v>71574964000</v>
      </c>
      <c r="M109" s="5">
        <v>71574964000</v>
      </c>
      <c r="N109" s="5">
        <v>71574964000</v>
      </c>
      <c r="O109" s="5">
        <v>71574964000</v>
      </c>
      <c r="P109" s="5">
        <v>71574964000</v>
      </c>
      <c r="Q109" s="5">
        <v>20000000000</v>
      </c>
    </row>
    <row r="110" spans="3:17" ht="15.5" x14ac:dyDescent="0.35">
      <c r="C110" t="s">
        <v>131</v>
      </c>
      <c r="D110" s="5">
        <v>35068745914</v>
      </c>
      <c r="E110" s="5">
        <v>35068745914</v>
      </c>
      <c r="F110" s="5">
        <v>35068745914</v>
      </c>
      <c r="G110" s="5">
        <v>35068745914</v>
      </c>
      <c r="I110" s="5">
        <v>35068745914</v>
      </c>
      <c r="J110" s="5">
        <v>35068745914</v>
      </c>
      <c r="K110" s="5">
        <v>35068745914</v>
      </c>
      <c r="L110" s="5">
        <v>35068745914</v>
      </c>
      <c r="M110" s="5">
        <v>35068745914</v>
      </c>
      <c r="N110" s="5">
        <v>35068745914</v>
      </c>
      <c r="O110" s="5">
        <v>35068745914</v>
      </c>
      <c r="P110" s="5">
        <v>35068745914</v>
      </c>
      <c r="Q110" s="5">
        <v>204600000</v>
      </c>
    </row>
    <row r="111" spans="3:17" ht="15.5" x14ac:dyDescent="0.35">
      <c r="C111" t="s">
        <v>132</v>
      </c>
      <c r="D111" s="5">
        <v>-5906484061</v>
      </c>
      <c r="E111" s="5">
        <v>-7901011666</v>
      </c>
      <c r="F111" s="5">
        <v>-9187663758</v>
      </c>
      <c r="G111" s="5">
        <v>3095080948</v>
      </c>
      <c r="I111" s="5">
        <v>-9187663758</v>
      </c>
      <c r="J111" s="5">
        <v>5393200680</v>
      </c>
      <c r="K111" s="5">
        <v>8909403709</v>
      </c>
      <c r="L111" s="5">
        <v>6955370510</v>
      </c>
      <c r="M111" s="5">
        <v>4221941098</v>
      </c>
      <c r="N111" s="5">
        <v>1762670465</v>
      </c>
      <c r="O111" s="5">
        <v>8138022311</v>
      </c>
      <c r="P111" s="5">
        <v>197427092</v>
      </c>
      <c r="Q111" s="5">
        <v>29066314866</v>
      </c>
    </row>
    <row r="112" spans="3:17" ht="15.5" x14ac:dyDescent="0.35">
      <c r="C112" t="s">
        <v>133</v>
      </c>
      <c r="D112" s="5">
        <v>1000000000</v>
      </c>
      <c r="E112" s="5">
        <v>1000000000</v>
      </c>
      <c r="F112" s="5">
        <v>1000000000</v>
      </c>
      <c r="G112" s="5">
        <v>1000000000</v>
      </c>
      <c r="I112" s="5">
        <v>1000000000</v>
      </c>
      <c r="J112" s="5">
        <v>1000000000</v>
      </c>
      <c r="K112" s="5">
        <v>1000000000</v>
      </c>
      <c r="L112" s="5">
        <v>1000000000</v>
      </c>
      <c r="M112" s="5">
        <v>1000000000</v>
      </c>
      <c r="N112" s="5">
        <v>1000000000</v>
      </c>
      <c r="O112" s="5">
        <v>100000000</v>
      </c>
      <c r="P112" s="5">
        <v>100000000</v>
      </c>
    </row>
    <row r="113" spans="2:17" ht="15.5" x14ac:dyDescent="0.35">
      <c r="C113" t="s">
        <v>134</v>
      </c>
      <c r="D113" s="5">
        <v>-6906484061</v>
      </c>
      <c r="E113" s="5">
        <v>-8901011666</v>
      </c>
      <c r="F113" s="5">
        <v>-10187663758</v>
      </c>
      <c r="G113" s="5">
        <v>2095080948</v>
      </c>
      <c r="I113" s="5">
        <v>-10187663758</v>
      </c>
      <c r="J113" s="5">
        <v>4393200680</v>
      </c>
      <c r="K113" s="5">
        <v>7909403709</v>
      </c>
      <c r="L113" s="5">
        <v>5955370510</v>
      </c>
      <c r="M113" s="5">
        <v>3221941098</v>
      </c>
      <c r="N113" s="5">
        <v>762670465</v>
      </c>
      <c r="O113" s="5">
        <v>8038022311</v>
      </c>
      <c r="P113" s="5">
        <v>97427092</v>
      </c>
      <c r="Q113" s="5">
        <v>29066314866</v>
      </c>
    </row>
    <row r="114" spans="2:17" ht="15.5" x14ac:dyDescent="0.35">
      <c r="C114" t="s">
        <v>135</v>
      </c>
      <c r="D114" s="5">
        <v>-5906484061</v>
      </c>
      <c r="E114" s="5">
        <v>-7901011666</v>
      </c>
      <c r="F114" s="5">
        <v>-9187663758</v>
      </c>
      <c r="G114" s="5">
        <v>3095080948</v>
      </c>
      <c r="I114" s="5">
        <v>-9187663758</v>
      </c>
      <c r="J114" s="5">
        <v>5393200680</v>
      </c>
      <c r="K114" s="5">
        <v>8909403709</v>
      </c>
      <c r="L114" s="5">
        <v>6955370510</v>
      </c>
      <c r="M114" s="5">
        <v>4221941098</v>
      </c>
      <c r="N114" s="5">
        <v>1762670465</v>
      </c>
      <c r="O114" s="5">
        <v>8138022311</v>
      </c>
      <c r="P114" s="5">
        <v>197427092</v>
      </c>
      <c r="Q114" s="5">
        <v>29066314866</v>
      </c>
    </row>
    <row r="115" spans="2:17" ht="15.5" x14ac:dyDescent="0.35">
      <c r="C115" t="s">
        <v>136</v>
      </c>
      <c r="D115" s="5">
        <v>-113310365</v>
      </c>
      <c r="E115" s="5">
        <v>-110167341</v>
      </c>
      <c r="F115" s="5">
        <v>-123187809</v>
      </c>
      <c r="G115" s="5">
        <v>-35901284</v>
      </c>
      <c r="I115" s="5">
        <v>-123187809</v>
      </c>
      <c r="J115" s="5">
        <v>-31447331</v>
      </c>
      <c r="K115" s="5">
        <v>57562778</v>
      </c>
      <c r="L115" s="5">
        <v>79987076</v>
      </c>
      <c r="M115" s="5">
        <v>59647690</v>
      </c>
      <c r="N115" s="5">
        <v>42847141</v>
      </c>
      <c r="O115" s="5">
        <v>45091250</v>
      </c>
    </row>
    <row r="116" spans="2:17" ht="15.5" x14ac:dyDescent="0.35">
      <c r="C116" t="s">
        <v>10</v>
      </c>
      <c r="D116" s="5">
        <v>118582220859</v>
      </c>
      <c r="E116" s="5">
        <v>116850845796</v>
      </c>
      <c r="F116" s="5">
        <v>115937253577</v>
      </c>
      <c r="G116" s="5">
        <v>127872016401</v>
      </c>
      <c r="I116" s="5">
        <v>115937253577</v>
      </c>
      <c r="J116" s="5">
        <v>131283507232</v>
      </c>
      <c r="K116" s="5">
        <v>136594715545</v>
      </c>
      <c r="L116" s="5">
        <v>136370001819</v>
      </c>
      <c r="M116" s="5">
        <v>135317296521</v>
      </c>
      <c r="N116" s="5">
        <v>126672192126</v>
      </c>
      <c r="O116" s="5">
        <v>134098856837</v>
      </c>
      <c r="P116" s="5">
        <v>126981304658</v>
      </c>
      <c r="Q116" s="5">
        <v>71999012241</v>
      </c>
    </row>
    <row r="117" spans="2:17" ht="15.5" x14ac:dyDescent="0.35">
      <c r="C117" t="s">
        <v>137</v>
      </c>
      <c r="D117" s="5">
        <v>143852498811</v>
      </c>
      <c r="E117" s="5">
        <v>148212011301</v>
      </c>
      <c r="F117" s="5">
        <v>147401969323</v>
      </c>
      <c r="G117" s="5">
        <v>153079614877</v>
      </c>
      <c r="I117" s="5">
        <v>147401969323</v>
      </c>
      <c r="J117" s="5">
        <v>162882870639</v>
      </c>
      <c r="K117" s="5">
        <v>174606530258</v>
      </c>
      <c r="L117" s="5">
        <v>174737311360</v>
      </c>
      <c r="M117" s="5">
        <v>165176869255</v>
      </c>
      <c r="N117" s="5">
        <v>154846852480</v>
      </c>
      <c r="O117" s="5">
        <v>187032662030</v>
      </c>
      <c r="P117" s="5">
        <v>148201761019</v>
      </c>
      <c r="Q117" s="5">
        <v>100336875256</v>
      </c>
    </row>
    <row r="118" spans="2:17" ht="15.5" x14ac:dyDescent="0.35">
      <c r="C118" t="s">
        <v>138</v>
      </c>
      <c r="D118" s="5">
        <v>715749640</v>
      </c>
      <c r="E118" s="5">
        <v>715749640</v>
      </c>
      <c r="F118" s="5">
        <v>715749640</v>
      </c>
      <c r="G118" s="5">
        <v>715749640</v>
      </c>
      <c r="I118" s="5">
        <v>715749640</v>
      </c>
      <c r="J118" s="5">
        <v>715749640</v>
      </c>
      <c r="K118" s="5">
        <v>715749640</v>
      </c>
      <c r="L118" s="5">
        <v>715749640</v>
      </c>
      <c r="M118" s="5">
        <v>715749640</v>
      </c>
      <c r="N118" s="5">
        <v>715749640</v>
      </c>
      <c r="O118" s="5">
        <v>715749640</v>
      </c>
      <c r="P118" s="5">
        <v>715749640</v>
      </c>
      <c r="Q118" s="5">
        <v>20000</v>
      </c>
    </row>
    <row r="120" spans="2:17" ht="15.5" x14ac:dyDescent="0.35">
      <c r="B120" t="s">
        <v>139</v>
      </c>
      <c r="C120" t="s">
        <v>140</v>
      </c>
      <c r="D120" s="5">
        <v>1803863206</v>
      </c>
      <c r="E120" s="5">
        <v>-254184273</v>
      </c>
      <c r="F120" s="5">
        <v>4584974076</v>
      </c>
      <c r="G120" s="5">
        <v>-1309259053</v>
      </c>
      <c r="I120" s="5">
        <v>-1491547927</v>
      </c>
      <c r="J120" s="5">
        <v>5144134729</v>
      </c>
      <c r="K120" s="5">
        <v>15416496453</v>
      </c>
      <c r="L120" s="5">
        <v>3747220178</v>
      </c>
      <c r="M120" s="5">
        <v>13918612484</v>
      </c>
      <c r="N120" s="5">
        <v>2832686206</v>
      </c>
      <c r="O120" s="5">
        <v>15503721946</v>
      </c>
      <c r="P120" s="5">
        <v>-30112413319</v>
      </c>
      <c r="Q120" s="5">
        <v>10688350214</v>
      </c>
    </row>
    <row r="121" spans="2:17" ht="15.5" x14ac:dyDescent="0.35">
      <c r="C121" t="s">
        <v>241</v>
      </c>
      <c r="D121" s="5">
        <v>21633487582</v>
      </c>
      <c r="E121" s="5">
        <v>58353070934</v>
      </c>
      <c r="F121" s="5">
        <v>28069364855</v>
      </c>
      <c r="G121" s="5">
        <v>18436856710</v>
      </c>
      <c r="I121" s="5">
        <v>82962712849</v>
      </c>
      <c r="J121" s="5">
        <v>90563082349</v>
      </c>
      <c r="K121" s="5">
        <v>114361927524</v>
      </c>
      <c r="L121" s="5">
        <v>133174576129</v>
      </c>
      <c r="M121" s="5">
        <v>103462632676</v>
      </c>
      <c r="N121" s="5">
        <v>127998882127</v>
      </c>
      <c r="O121" s="5">
        <v>116618444340</v>
      </c>
      <c r="P121" s="5">
        <v>83238390507</v>
      </c>
      <c r="Q121" s="5">
        <v>94173540580</v>
      </c>
    </row>
    <row r="122" spans="2:17" ht="15.5" x14ac:dyDescent="0.35">
      <c r="C122" t="s">
        <v>242</v>
      </c>
      <c r="D122" s="5">
        <v>-15276992450</v>
      </c>
      <c r="E122" s="5">
        <v>-55014115431</v>
      </c>
      <c r="F122" s="5">
        <v>-20421333653</v>
      </c>
      <c r="G122" s="5">
        <v>-14620604390</v>
      </c>
      <c r="I122" s="5">
        <v>-69085441496</v>
      </c>
      <c r="J122" s="5">
        <v>-70224279995</v>
      </c>
      <c r="K122" s="5">
        <v>-81963653774</v>
      </c>
      <c r="L122" s="5">
        <v>-113766247189</v>
      </c>
      <c r="M122" s="5">
        <v>-88597615451</v>
      </c>
      <c r="N122" s="5">
        <v>-123428920164</v>
      </c>
      <c r="O122" s="5">
        <v>-100698969574</v>
      </c>
      <c r="P122" s="5">
        <v>-106894274494</v>
      </c>
      <c r="Q122" s="5">
        <v>-82790545416</v>
      </c>
    </row>
    <row r="123" spans="2:17" ht="15.5" x14ac:dyDescent="0.35">
      <c r="C123" t="s">
        <v>345</v>
      </c>
      <c r="D123" s="5">
        <v>-3539336506</v>
      </c>
      <c r="E123" s="5">
        <v>-3615442343</v>
      </c>
      <c r="F123" s="5">
        <v>-2832493220</v>
      </c>
      <c r="G123" s="5">
        <v>-4632028139</v>
      </c>
      <c r="I123" s="5">
        <v>-14251822720</v>
      </c>
      <c r="J123" s="5">
        <v>-14802703759</v>
      </c>
      <c r="K123" s="5">
        <v>-15883045673</v>
      </c>
      <c r="L123" s="5">
        <v>-15550946844</v>
      </c>
    </row>
    <row r="124" spans="2:17" ht="15.5" x14ac:dyDescent="0.35">
      <c r="C124" t="s">
        <v>1005</v>
      </c>
      <c r="G124" s="5">
        <v>-286905564</v>
      </c>
      <c r="L124" s="5">
        <v>1690169602</v>
      </c>
      <c r="N124" s="5">
        <v>1609142577</v>
      </c>
    </row>
    <row r="125" spans="2:17" ht="15.5" x14ac:dyDescent="0.35">
      <c r="C125" t="s">
        <v>152</v>
      </c>
      <c r="D125" s="5">
        <v>34698483</v>
      </c>
      <c r="E125" s="5">
        <v>37173601</v>
      </c>
      <c r="F125" s="5">
        <v>47283313</v>
      </c>
      <c r="G125" s="5">
        <v>59161363</v>
      </c>
      <c r="I125" s="5">
        <v>270990539</v>
      </c>
      <c r="J125" s="5">
        <v>328016542</v>
      </c>
      <c r="K125" s="5">
        <v>267210508</v>
      </c>
      <c r="L125" s="5">
        <v>239418565</v>
      </c>
      <c r="M125" s="5">
        <v>196081646</v>
      </c>
      <c r="N125" s="5">
        <v>359667295</v>
      </c>
      <c r="O125" s="5">
        <v>1622506303</v>
      </c>
      <c r="P125" s="5">
        <v>149488178</v>
      </c>
      <c r="Q125" s="5">
        <v>79780376</v>
      </c>
    </row>
    <row r="126" spans="2:17" ht="15.5" x14ac:dyDescent="0.35">
      <c r="C126" t="s">
        <v>163</v>
      </c>
      <c r="D126" s="5">
        <v>-10603951</v>
      </c>
      <c r="G126" s="5">
        <v>-207078536</v>
      </c>
      <c r="I126" s="5">
        <v>-284589041</v>
      </c>
      <c r="J126" s="5">
        <v>-107831955</v>
      </c>
      <c r="K126" s="5">
        <v>-181554113</v>
      </c>
      <c r="L126" s="5">
        <v>-638208534</v>
      </c>
      <c r="M126" s="5">
        <v>-303877087</v>
      </c>
      <c r="N126" s="5">
        <v>-62526695</v>
      </c>
      <c r="O126" s="5">
        <v>-325035733</v>
      </c>
      <c r="P126" s="5">
        <v>-377612648</v>
      </c>
      <c r="Q126" s="5">
        <v>-405623742</v>
      </c>
    </row>
    <row r="127" spans="2:17" ht="15.5" x14ac:dyDescent="0.35">
      <c r="C127" t="s">
        <v>148</v>
      </c>
      <c r="D127" s="5">
        <v>-1037389952</v>
      </c>
      <c r="E127" s="5">
        <v>-14871034</v>
      </c>
      <c r="F127" s="5">
        <v>-277847219</v>
      </c>
      <c r="G127" s="5">
        <v>-58660497</v>
      </c>
      <c r="I127" s="5">
        <v>-1103398058</v>
      </c>
      <c r="J127" s="5">
        <v>-612148453</v>
      </c>
      <c r="K127" s="5">
        <v>-1184388019</v>
      </c>
      <c r="L127" s="5">
        <v>-1401541551</v>
      </c>
      <c r="M127" s="5">
        <v>-838609300</v>
      </c>
      <c r="N127" s="5">
        <v>-3643558934</v>
      </c>
      <c r="O127" s="5">
        <v>-1713223390</v>
      </c>
      <c r="P127" s="5">
        <v>-6228404862</v>
      </c>
      <c r="Q127" s="5">
        <v>-368801584</v>
      </c>
    </row>
    <row r="128" spans="2:17" ht="15.5" x14ac:dyDescent="0.35">
      <c r="C128" t="s">
        <v>149</v>
      </c>
      <c r="D128" s="5">
        <v>5915725</v>
      </c>
      <c r="E128" s="5">
        <v>1904707797</v>
      </c>
      <c r="F128" s="5">
        <v>-192975041</v>
      </c>
      <c r="G128" s="5">
        <v>-1579285887</v>
      </c>
      <c r="I128" s="5">
        <v>-9879625599</v>
      </c>
      <c r="J128" s="5">
        <v>861359655</v>
      </c>
      <c r="K128" s="5">
        <v>-2462878380</v>
      </c>
      <c r="L128" s="5">
        <v>13880694348</v>
      </c>
      <c r="M128" s="5">
        <v>2360937087</v>
      </c>
      <c r="N128" s="5">
        <v>-721252006</v>
      </c>
      <c r="O128" s="5">
        <v>-835197373</v>
      </c>
      <c r="P128" s="5">
        <v>58438794724</v>
      </c>
      <c r="Q128" s="5">
        <v>-1547321937</v>
      </c>
    </row>
    <row r="129" spans="3:17" ht="15.5" x14ac:dyDescent="0.35">
      <c r="C129" t="s">
        <v>150</v>
      </c>
      <c r="D129" s="5">
        <v>-514065463</v>
      </c>
      <c r="E129" s="5">
        <v>-64524946</v>
      </c>
      <c r="F129" s="5">
        <v>5634079631</v>
      </c>
      <c r="G129" s="5">
        <v>-1330587161</v>
      </c>
      <c r="I129" s="5">
        <v>1510857557</v>
      </c>
      <c r="J129" s="5">
        <v>-7708667513</v>
      </c>
      <c r="K129" s="5">
        <v>-7667284562</v>
      </c>
      <c r="L129" s="5">
        <v>-5499756879</v>
      </c>
      <c r="M129" s="5">
        <v>-11339913633</v>
      </c>
      <c r="N129" s="5">
        <v>-8305018829</v>
      </c>
      <c r="O129" s="5">
        <v>-4052403259</v>
      </c>
      <c r="P129" s="5">
        <v>-34107353117</v>
      </c>
      <c r="Q129" s="5">
        <v>-5362408065</v>
      </c>
    </row>
    <row r="130" spans="3:17" ht="15.5" x14ac:dyDescent="0.35">
      <c r="C130" t="s">
        <v>158</v>
      </c>
      <c r="D130" s="5">
        <v>-514065463</v>
      </c>
      <c r="E130" s="5">
        <v>-21752115</v>
      </c>
      <c r="F130" s="5">
        <v>-520463610</v>
      </c>
      <c r="G130" s="5">
        <v>-592379888</v>
      </c>
      <c r="I130" s="5">
        <v>-4643685684</v>
      </c>
      <c r="J130" s="5">
        <v>-10229354387</v>
      </c>
      <c r="K130" s="5">
        <v>-5354419070</v>
      </c>
      <c r="L130" s="5">
        <v>-891919544</v>
      </c>
      <c r="M130" s="5">
        <v>-11339913633</v>
      </c>
      <c r="N130" s="5">
        <v>-12197300229</v>
      </c>
      <c r="O130" s="5">
        <v>-20486726259</v>
      </c>
      <c r="P130" s="5">
        <v>-10052673117</v>
      </c>
      <c r="Q130" s="5">
        <v>-5362408065</v>
      </c>
    </row>
    <row r="131" spans="3:17" ht="15.5" x14ac:dyDescent="0.35">
      <c r="C131" t="s">
        <v>332</v>
      </c>
      <c r="E131" s="5">
        <v>15339083</v>
      </c>
      <c r="F131" s="5">
        <v>1154543241</v>
      </c>
      <c r="G131" s="5">
        <v>-738207273</v>
      </c>
      <c r="I131" s="5">
        <v>1154543241</v>
      </c>
      <c r="J131" s="5">
        <v>2520686874</v>
      </c>
      <c r="K131" s="5">
        <v>687134508</v>
      </c>
      <c r="L131" s="5">
        <v>441813665</v>
      </c>
    </row>
    <row r="132" spans="3:17" ht="15.5" x14ac:dyDescent="0.35">
      <c r="C132" t="s">
        <v>1006</v>
      </c>
    </row>
    <row r="133" spans="3:17" ht="15.5" x14ac:dyDescent="0.35">
      <c r="C133" t="s">
        <v>331</v>
      </c>
      <c r="O133" s="5">
        <v>-565677000</v>
      </c>
    </row>
    <row r="134" spans="3:17" ht="15.5" x14ac:dyDescent="0.35">
      <c r="C134" t="s">
        <v>589</v>
      </c>
      <c r="D134" s="5">
        <v>5494246914</v>
      </c>
      <c r="E134" s="5">
        <v>-5494246914</v>
      </c>
      <c r="K134" s="5">
        <v>-6000000000</v>
      </c>
      <c r="L134" s="5">
        <v>-5049651000</v>
      </c>
    </row>
    <row r="135" spans="3:17" ht="15.5" x14ac:dyDescent="0.35">
      <c r="C135" t="s">
        <v>1007</v>
      </c>
      <c r="D135" s="5">
        <v>-10930381914</v>
      </c>
      <c r="E135" s="5">
        <v>5436135000</v>
      </c>
      <c r="K135" s="5">
        <v>3000000000</v>
      </c>
    </row>
    <row r="136" spans="3:17" ht="15.5" x14ac:dyDescent="0.35">
      <c r="C136" t="s">
        <v>643</v>
      </c>
      <c r="D136" s="5">
        <v>5436135000</v>
      </c>
      <c r="F136" s="5">
        <v>5000000000</v>
      </c>
      <c r="I136" s="5">
        <v>5000000000</v>
      </c>
      <c r="N136" s="5">
        <v>3892281400</v>
      </c>
      <c r="O136" s="5">
        <v>17000000000</v>
      </c>
      <c r="P136" s="5">
        <v>-24054680000</v>
      </c>
    </row>
    <row r="137" spans="3:17" ht="15.5" x14ac:dyDescent="0.35">
      <c r="C137" t="s">
        <v>161</v>
      </c>
      <c r="D137" s="5">
        <v>5915725</v>
      </c>
      <c r="E137" s="5">
        <v>1904707797</v>
      </c>
      <c r="F137" s="5">
        <v>-192975041</v>
      </c>
      <c r="G137" s="5">
        <v>-1579285887</v>
      </c>
      <c r="I137" s="5">
        <v>-9879625599</v>
      </c>
      <c r="J137" s="5">
        <v>861359655</v>
      </c>
      <c r="K137" s="5">
        <v>-2462878380</v>
      </c>
      <c r="L137" s="5">
        <v>13880694348</v>
      </c>
      <c r="M137" s="5">
        <v>2360937087</v>
      </c>
      <c r="N137" s="5">
        <v>-721252006</v>
      </c>
      <c r="O137" s="5">
        <v>-835197373</v>
      </c>
      <c r="P137" s="5">
        <v>58438794724</v>
      </c>
      <c r="Q137" s="5">
        <v>-1547321937</v>
      </c>
    </row>
    <row r="138" spans="3:17" ht="15.5" x14ac:dyDescent="0.35">
      <c r="C138" t="s">
        <v>312</v>
      </c>
      <c r="D138" s="5">
        <v>-1904707797</v>
      </c>
      <c r="E138" s="5">
        <v>1904707797</v>
      </c>
      <c r="F138" s="5">
        <v>-9879625599</v>
      </c>
      <c r="I138" s="5">
        <v>-9879625599</v>
      </c>
      <c r="J138" s="5">
        <v>861359655</v>
      </c>
      <c r="K138" s="5">
        <v>1206444341</v>
      </c>
      <c r="L138" s="5">
        <v>13880694348</v>
      </c>
      <c r="M138" s="5">
        <v>2360937087</v>
      </c>
      <c r="N138" s="5">
        <v>3051544390</v>
      </c>
      <c r="P138" s="5">
        <v>3296397729</v>
      </c>
      <c r="Q138" s="5">
        <v>469000000</v>
      </c>
    </row>
    <row r="139" spans="3:17" ht="15.5" x14ac:dyDescent="0.35">
      <c r="C139" t="s">
        <v>313</v>
      </c>
      <c r="D139" s="5">
        <v>1910623522</v>
      </c>
      <c r="F139" s="5">
        <v>9686650558</v>
      </c>
      <c r="G139" s="5">
        <v>-1579285887</v>
      </c>
      <c r="K139" s="5">
        <v>-3714322721</v>
      </c>
      <c r="O139" s="5">
        <v>-69018584</v>
      </c>
      <c r="P139" s="5">
        <v>-3227379145</v>
      </c>
      <c r="Q139" s="5">
        <v>-593316041</v>
      </c>
    </row>
    <row r="140" spans="3:17" ht="15.5" x14ac:dyDescent="0.35">
      <c r="C140" t="s">
        <v>656</v>
      </c>
      <c r="K140" s="5">
        <v>45000000</v>
      </c>
    </row>
    <row r="141" spans="3:17" ht="15.5" x14ac:dyDescent="0.35">
      <c r="C141" t="s">
        <v>308</v>
      </c>
      <c r="N141" s="5">
        <v>-194048196</v>
      </c>
      <c r="O141" s="5">
        <v>-766178789</v>
      </c>
      <c r="P141" s="5">
        <v>-870545360</v>
      </c>
      <c r="Q141" s="5">
        <v>-1423005896</v>
      </c>
    </row>
    <row r="142" spans="3:17" ht="15.5" x14ac:dyDescent="0.35">
      <c r="C142" t="s">
        <v>361</v>
      </c>
      <c r="N142" s="5">
        <v>-3578748200</v>
      </c>
      <c r="P142" s="5">
        <v>-12301318000</v>
      </c>
    </row>
    <row r="143" spans="3:17" ht="15.5" x14ac:dyDescent="0.35">
      <c r="C143" t="s">
        <v>1008</v>
      </c>
    </row>
    <row r="144" spans="3:17" ht="15.5" x14ac:dyDescent="0.35">
      <c r="C144" t="s">
        <v>333</v>
      </c>
      <c r="P144" s="5">
        <v>2480098000</v>
      </c>
    </row>
    <row r="145" spans="2:17" ht="15.5" x14ac:dyDescent="0.35">
      <c r="C145" t="s">
        <v>379</v>
      </c>
      <c r="P145" s="5">
        <v>69061541500</v>
      </c>
    </row>
    <row r="146" spans="2:17" ht="15.5" x14ac:dyDescent="0.35">
      <c r="C146" t="s">
        <v>173</v>
      </c>
      <c r="D146" s="5">
        <v>1295713468</v>
      </c>
      <c r="E146" s="5">
        <v>1585998578</v>
      </c>
      <c r="F146" s="5">
        <v>10026078666</v>
      </c>
      <c r="G146" s="5">
        <v>-4219132101</v>
      </c>
      <c r="I146" s="5">
        <v>-9860315969</v>
      </c>
      <c r="J146" s="5">
        <v>-1703173129</v>
      </c>
      <c r="K146" s="5">
        <v>5286333511</v>
      </c>
      <c r="L146" s="5">
        <v>12128157647</v>
      </c>
      <c r="M146" s="5">
        <v>4939635938</v>
      </c>
      <c r="N146" s="5">
        <v>-6193584629</v>
      </c>
      <c r="O146" s="5">
        <v>10616121314</v>
      </c>
      <c r="P146" s="5">
        <v>-5780971712</v>
      </c>
      <c r="Q146" s="5">
        <v>3778620212</v>
      </c>
    </row>
    <row r="147" spans="2:17" ht="15.5" x14ac:dyDescent="0.35">
      <c r="C147" t="s">
        <v>176</v>
      </c>
      <c r="E147" s="5">
        <v>23905640636</v>
      </c>
      <c r="F147" s="5">
        <v>-10188002000</v>
      </c>
      <c r="G147" s="5">
        <v>10188002000</v>
      </c>
      <c r="I147" s="5">
        <v>33765956605</v>
      </c>
      <c r="J147" s="5">
        <v>35469129734</v>
      </c>
      <c r="K147" s="5">
        <v>30182796223</v>
      </c>
      <c r="L147" s="5">
        <v>18054638576</v>
      </c>
      <c r="M147" s="5">
        <v>13115002638</v>
      </c>
      <c r="N147" s="5">
        <v>19308587267</v>
      </c>
      <c r="O147" s="5">
        <v>8692465953</v>
      </c>
      <c r="P147" s="5">
        <v>14473437665</v>
      </c>
      <c r="Q147" s="5">
        <v>10694817453</v>
      </c>
    </row>
    <row r="148" spans="2:17" ht="15.5" x14ac:dyDescent="0.35">
      <c r="C148" t="s">
        <v>177</v>
      </c>
      <c r="D148" s="5">
        <v>1295713468</v>
      </c>
      <c r="E148" s="5">
        <v>25491639214</v>
      </c>
      <c r="F148" s="5">
        <v>-161923334</v>
      </c>
      <c r="G148" s="5">
        <v>5968869899</v>
      </c>
      <c r="I148" s="5">
        <v>23905640636</v>
      </c>
      <c r="J148" s="5">
        <v>33765956605</v>
      </c>
      <c r="K148" s="5">
        <v>35469129734</v>
      </c>
      <c r="L148" s="5">
        <v>30182796223</v>
      </c>
      <c r="M148" s="5">
        <v>18054638576</v>
      </c>
      <c r="N148" s="5">
        <v>13115002638</v>
      </c>
      <c r="O148" s="5">
        <v>19308587267</v>
      </c>
      <c r="P148" s="5">
        <v>8692465953</v>
      </c>
      <c r="Q148" s="5">
        <v>14473437665</v>
      </c>
    </row>
    <row r="150" spans="2:17" ht="15.5" x14ac:dyDescent="0.35">
      <c r="B150" t="s">
        <v>178</v>
      </c>
      <c r="C150" t="s">
        <v>12</v>
      </c>
      <c r="D150" s="5">
        <v>720000000</v>
      </c>
      <c r="E150" s="5">
        <v>720000000</v>
      </c>
      <c r="F150" s="5">
        <v>720000000</v>
      </c>
      <c r="G150" s="5">
        <v>720000000</v>
      </c>
      <c r="I150" s="5">
        <v>720000000</v>
      </c>
      <c r="J150" s="5">
        <v>720000000</v>
      </c>
      <c r="K150" s="5">
        <v>720000000</v>
      </c>
      <c r="L150" s="5">
        <v>720000000</v>
      </c>
      <c r="M150" s="5">
        <v>720000000</v>
      </c>
      <c r="N150" s="5">
        <v>720000000</v>
      </c>
      <c r="O150" s="5">
        <v>720000000</v>
      </c>
      <c r="P150" s="5">
        <v>720000000</v>
      </c>
      <c r="Q150" s="5">
        <v>0</v>
      </c>
    </row>
    <row r="151" spans="2:17" ht="15.5" x14ac:dyDescent="0.35">
      <c r="C151" t="s">
        <v>179</v>
      </c>
      <c r="D151" s="6">
        <v>2.25</v>
      </c>
      <c r="E151" s="6">
        <v>1.26</v>
      </c>
      <c r="F151" s="6">
        <v>-16.8</v>
      </c>
      <c r="G151" s="6">
        <v>-0.42</v>
      </c>
    </row>
    <row r="152" spans="2:17" ht="15.5" x14ac:dyDescent="0.35">
      <c r="C152" t="s">
        <v>180</v>
      </c>
      <c r="D152" s="6">
        <v>41.78</v>
      </c>
      <c r="E152" s="6">
        <v>76.98</v>
      </c>
      <c r="F152" s="6">
        <v>-7.38</v>
      </c>
      <c r="G152" s="6">
        <v>-264.29000000000002</v>
      </c>
    </row>
    <row r="153" spans="2:17" ht="15.5" x14ac:dyDescent="0.35">
      <c r="C153" t="s">
        <v>64</v>
      </c>
      <c r="D153" s="6">
        <v>3.96</v>
      </c>
      <c r="E153" s="6">
        <v>1.22</v>
      </c>
      <c r="F153" s="6">
        <v>2.92</v>
      </c>
      <c r="G153" s="5">
        <v>3</v>
      </c>
    </row>
    <row r="154" spans="2:17" ht="15.5" x14ac:dyDescent="0.35">
      <c r="C154" t="s">
        <v>181</v>
      </c>
      <c r="D154" s="5">
        <v>4090000000</v>
      </c>
      <c r="E154" s="5">
        <v>2720000000</v>
      </c>
      <c r="F154" s="5">
        <v>-11500000000</v>
      </c>
      <c r="G154" s="5">
        <v>1670000000</v>
      </c>
    </row>
    <row r="155" spans="2:17" ht="15.5" x14ac:dyDescent="0.35">
      <c r="C155" t="s">
        <v>182</v>
      </c>
      <c r="D155" s="6">
        <v>1.1200000000000002E-2</v>
      </c>
      <c r="E155" s="6">
        <v>6.0999999999999995E-3</v>
      </c>
      <c r="F155" s="6">
        <v>-8.1600000000000006E-2</v>
      </c>
      <c r="G155" s="6">
        <v>-2E-3</v>
      </c>
    </row>
    <row r="156" spans="2:17" ht="15.5" x14ac:dyDescent="0.35">
      <c r="C156" t="s">
        <v>183</v>
      </c>
      <c r="D156" s="6">
        <v>1.3600000000000001E-2</v>
      </c>
      <c r="E156" s="6">
        <v>7.7000000000000002E-3</v>
      </c>
      <c r="F156" s="6">
        <v>-0.1036</v>
      </c>
      <c r="G156" s="6">
        <v>-2.3999999999999998E-3</v>
      </c>
    </row>
    <row r="157" spans="2:17" ht="15.5" x14ac:dyDescent="0.35">
      <c r="C157" t="s">
        <v>184</v>
      </c>
      <c r="D157" s="6">
        <v>2.2400000000000003E-2</v>
      </c>
      <c r="E157" s="6">
        <v>5.1000000000000004E-3</v>
      </c>
      <c r="F157" s="6">
        <v>-8.2200000000000009E-2</v>
      </c>
      <c r="G157" s="6">
        <v>-6.5000000000000006E-3</v>
      </c>
    </row>
    <row r="158" spans="2:17" ht="15.5" x14ac:dyDescent="0.35">
      <c r="C158" t="s">
        <v>185</v>
      </c>
      <c r="D158" s="6">
        <v>477.52</v>
      </c>
      <c r="E158" s="6">
        <v>135.78</v>
      </c>
      <c r="G158" s="6">
        <v>-4.33</v>
      </c>
    </row>
    <row r="159" spans="2:17" ht="15.5" x14ac:dyDescent="0.35">
      <c r="C159" t="s">
        <v>186</v>
      </c>
      <c r="D159" s="5">
        <v>119000000000</v>
      </c>
      <c r="E159" s="5">
        <v>117000000000</v>
      </c>
      <c r="F159" s="5">
        <v>116000000000</v>
      </c>
      <c r="G159" s="5">
        <v>128000000000</v>
      </c>
    </row>
    <row r="160" spans="2:17" ht="15.5" x14ac:dyDescent="0.35">
      <c r="C160" t="s">
        <v>187</v>
      </c>
      <c r="D160" s="6">
        <v>0.56999999999999995</v>
      </c>
      <c r="E160" s="6">
        <v>0.59</v>
      </c>
      <c r="F160" s="6">
        <v>0.76</v>
      </c>
      <c r="G160" s="6">
        <v>0.62</v>
      </c>
    </row>
    <row r="161" spans="3:17" ht="15.5" x14ac:dyDescent="0.35">
      <c r="C161" t="s">
        <v>188</v>
      </c>
      <c r="D161" s="6">
        <v>165.83</v>
      </c>
      <c r="E161" s="6">
        <v>163.41</v>
      </c>
      <c r="F161" s="6">
        <v>162.15</v>
      </c>
      <c r="G161" s="6">
        <v>178.7</v>
      </c>
    </row>
    <row r="162" spans="3:17" ht="15.5" x14ac:dyDescent="0.35">
      <c r="C162" t="s">
        <v>189</v>
      </c>
      <c r="D162" s="6">
        <v>0.56999999999999995</v>
      </c>
      <c r="E162" s="6">
        <v>0.59</v>
      </c>
      <c r="F162" s="6">
        <v>0.76</v>
      </c>
      <c r="G162" s="6">
        <v>0.62</v>
      </c>
    </row>
    <row r="163" spans="3:17" ht="15.5" x14ac:dyDescent="0.35">
      <c r="C163" t="s">
        <v>190</v>
      </c>
      <c r="D163" s="6">
        <v>165.83</v>
      </c>
      <c r="E163" s="6">
        <v>163.41</v>
      </c>
      <c r="F163" s="6">
        <v>162.15</v>
      </c>
      <c r="G163" s="6">
        <v>178.7</v>
      </c>
    </row>
    <row r="164" spans="3:17" ht="15.5" x14ac:dyDescent="0.35">
      <c r="C164" t="s">
        <v>191</v>
      </c>
      <c r="D164" s="5">
        <v>10000000000</v>
      </c>
      <c r="E164" s="5">
        <v>10000000000</v>
      </c>
      <c r="F164" s="5">
        <v>8000000000</v>
      </c>
      <c r="G164" s="5">
        <v>8000000000</v>
      </c>
    </row>
    <row r="165" spans="3:17" ht="15.5" x14ac:dyDescent="0.35">
      <c r="C165" t="s">
        <v>192</v>
      </c>
    </row>
    <row r="166" spans="3:17" ht="15.5" x14ac:dyDescent="0.35">
      <c r="C166" t="s">
        <v>193</v>
      </c>
      <c r="D166" s="5">
        <v>119000000000</v>
      </c>
      <c r="E166" s="5">
        <v>117000000000</v>
      </c>
      <c r="F166" s="5">
        <v>116000000000</v>
      </c>
      <c r="G166" s="5">
        <v>128000000000</v>
      </c>
    </row>
    <row r="167" spans="3:17" ht="15.5" x14ac:dyDescent="0.35">
      <c r="C167" t="s">
        <v>24</v>
      </c>
      <c r="D167" s="5">
        <v>10000000000</v>
      </c>
      <c r="E167" s="5">
        <v>10000000000</v>
      </c>
      <c r="F167" s="5">
        <v>8000000000</v>
      </c>
      <c r="G167" s="5">
        <v>8000000000</v>
      </c>
    </row>
    <row r="168" spans="3:17" ht="15.5" x14ac:dyDescent="0.35">
      <c r="C168" t="s">
        <v>21</v>
      </c>
      <c r="D168" s="5">
        <v>-17000000000</v>
      </c>
      <c r="E168" s="5">
        <v>-16000000000</v>
      </c>
      <c r="F168" s="5">
        <v>-16000000000</v>
      </c>
      <c r="G168" s="5">
        <v>-10000000000</v>
      </c>
    </row>
    <row r="169" spans="3:17" ht="15.5" x14ac:dyDescent="0.35">
      <c r="C169" t="s">
        <v>194</v>
      </c>
      <c r="D169" s="5">
        <v>59000000000</v>
      </c>
      <c r="E169" s="5">
        <v>57000000000</v>
      </c>
      <c r="F169" s="5">
        <v>54000000000</v>
      </c>
      <c r="G169" s="5">
        <v>71000000000</v>
      </c>
    </row>
    <row r="170" spans="3:17" ht="15.5" x14ac:dyDescent="0.35">
      <c r="C170" t="s">
        <v>195</v>
      </c>
      <c r="D170" s="5">
        <v>2000000000</v>
      </c>
      <c r="E170" s="5">
        <v>0</v>
      </c>
      <c r="F170" s="5">
        <v>5000000000</v>
      </c>
      <c r="G170" s="5">
        <v>-1000000000</v>
      </c>
    </row>
    <row r="171" spans="3:17" ht="15.5" x14ac:dyDescent="0.35">
      <c r="C171" t="s">
        <v>196</v>
      </c>
      <c r="D171" s="5">
        <v>-1000000000</v>
      </c>
      <c r="E171" s="5">
        <v>0</v>
      </c>
      <c r="F171" s="5">
        <v>-1000000000</v>
      </c>
      <c r="G171" s="5">
        <v>-1000000000</v>
      </c>
    </row>
    <row r="172" spans="3:17" ht="15.5" x14ac:dyDescent="0.35">
      <c r="C172" t="s">
        <v>13</v>
      </c>
      <c r="D172" s="5">
        <v>1000000000</v>
      </c>
      <c r="E172" s="5">
        <v>0</v>
      </c>
      <c r="F172" s="5">
        <v>4000000000</v>
      </c>
      <c r="G172" s="5">
        <v>-2000000000</v>
      </c>
    </row>
    <row r="173" spans="3:17" ht="15.5" x14ac:dyDescent="0.35">
      <c r="C173" t="s">
        <v>16</v>
      </c>
      <c r="D173" s="6">
        <v>1.8</v>
      </c>
      <c r="E173" s="6">
        <v>-0.39</v>
      </c>
      <c r="F173" s="6">
        <v>5.68</v>
      </c>
      <c r="G173" s="6">
        <v>-2.66</v>
      </c>
    </row>
    <row r="174" spans="3:17" ht="15.5" x14ac:dyDescent="0.35">
      <c r="C174" t="s">
        <v>49</v>
      </c>
      <c r="I174" s="6">
        <v>-21.75</v>
      </c>
      <c r="J174" s="6">
        <v>-8.08</v>
      </c>
      <c r="K174" s="6">
        <v>0.26</v>
      </c>
      <c r="L174" s="6">
        <v>1.81</v>
      </c>
      <c r="M174" s="6">
        <v>0.42</v>
      </c>
      <c r="N174" s="6">
        <v>-4.04</v>
      </c>
      <c r="O174" s="6">
        <v>9.7799999999999994</v>
      </c>
      <c r="P174" s="6">
        <v>3.19</v>
      </c>
      <c r="Q174" s="6">
        <v>508059.98</v>
      </c>
    </row>
    <row r="175" spans="3:17" ht="15.5" x14ac:dyDescent="0.35">
      <c r="C175" t="s">
        <v>63</v>
      </c>
      <c r="I175" s="6">
        <v>-5.7</v>
      </c>
      <c r="J175" s="6">
        <v>-8.42</v>
      </c>
      <c r="K175" s="6">
        <v>273.08</v>
      </c>
      <c r="L175" s="6">
        <v>70.72</v>
      </c>
      <c r="M175" s="6">
        <v>880.95</v>
      </c>
      <c r="N175" s="6">
        <v>-42.33</v>
      </c>
      <c r="O175" s="6">
        <v>40.9</v>
      </c>
      <c r="P175" s="6">
        <v>222.57</v>
      </c>
      <c r="Q175" s="5">
        <v>0</v>
      </c>
    </row>
    <row r="176" spans="3:17" ht="15.5" x14ac:dyDescent="0.35">
      <c r="C176" t="s">
        <v>66</v>
      </c>
      <c r="I176" s="6">
        <v>0.93</v>
      </c>
      <c r="J176" s="6">
        <v>0.52</v>
      </c>
      <c r="K176" s="6">
        <v>0.48</v>
      </c>
      <c r="L176" s="6">
        <v>0.67</v>
      </c>
      <c r="M176" s="6">
        <v>2.59</v>
      </c>
      <c r="N176" s="6">
        <v>1.23</v>
      </c>
      <c r="O176" s="6">
        <v>2.14</v>
      </c>
      <c r="P176" s="6">
        <v>4.95</v>
      </c>
      <c r="Q176" s="5">
        <v>0</v>
      </c>
    </row>
    <row r="177" spans="3:17" ht="15.5" x14ac:dyDescent="0.35">
      <c r="C177" t="s">
        <v>197</v>
      </c>
      <c r="I177" s="5">
        <v>-10310000000</v>
      </c>
      <c r="J177" s="5">
        <v>-1740000000</v>
      </c>
      <c r="K177" s="5">
        <v>10390000000</v>
      </c>
      <c r="L177" s="5">
        <v>15790000000</v>
      </c>
      <c r="M177" s="5">
        <v>15930000000</v>
      </c>
      <c r="N177" s="5">
        <v>6250000000</v>
      </c>
      <c r="O177" s="5">
        <v>15320000000</v>
      </c>
      <c r="P177" s="5">
        <v>10050000000</v>
      </c>
    </row>
    <row r="178" spans="3:17" ht="15.5" x14ac:dyDescent="0.35">
      <c r="C178" t="s">
        <v>198</v>
      </c>
      <c r="I178" s="6">
        <v>-0.1056</v>
      </c>
      <c r="J178" s="6">
        <v>-3.5499999999999997E-2</v>
      </c>
      <c r="K178" s="6">
        <v>1.1000000000000001E-3</v>
      </c>
      <c r="L178" s="6">
        <v>7.4000000000000003E-3</v>
      </c>
      <c r="M178" s="6">
        <v>1.8E-3</v>
      </c>
      <c r="N178" s="6">
        <v>-1.8700000000000001E-2</v>
      </c>
      <c r="O178" s="6">
        <v>3.7400000000000003E-2</v>
      </c>
      <c r="P178" s="6">
        <v>1.54E-2</v>
      </c>
      <c r="Q178" s="6">
        <v>0.1013</v>
      </c>
    </row>
    <row r="179" spans="3:17" ht="15.5" x14ac:dyDescent="0.35">
      <c r="C179" t="s">
        <v>199</v>
      </c>
      <c r="I179" s="6">
        <v>-0.1341</v>
      </c>
      <c r="J179" s="6">
        <v>-4.4000000000000004E-2</v>
      </c>
      <c r="K179" s="6">
        <v>1.2999999999999999E-3</v>
      </c>
      <c r="L179" s="6">
        <v>9.4999999999999998E-3</v>
      </c>
      <c r="M179" s="6">
        <v>2.2000000000000001E-3</v>
      </c>
      <c r="N179" s="6">
        <v>-2.29E-2</v>
      </c>
      <c r="O179" s="6">
        <v>5.2199999999999996E-2</v>
      </c>
      <c r="P179" s="6">
        <v>1.8000000000000002E-2</v>
      </c>
      <c r="Q179" s="6">
        <v>0.1411</v>
      </c>
    </row>
    <row r="180" spans="3:17" ht="15.5" x14ac:dyDescent="0.35">
      <c r="C180" t="s">
        <v>200</v>
      </c>
      <c r="I180" s="6">
        <v>-0.1229</v>
      </c>
      <c r="J180" s="6">
        <v>-7.2499999999999995E-2</v>
      </c>
      <c r="K180" s="6">
        <v>-5.0000000000000001E-3</v>
      </c>
      <c r="L180" s="6">
        <v>2.4199999999999999E-2</v>
      </c>
      <c r="M180" s="6">
        <v>-2.8999999999999998E-3</v>
      </c>
      <c r="N180" s="6">
        <v>-3.7100000000000001E-2</v>
      </c>
      <c r="O180" s="6">
        <v>5.4299999999999994E-2</v>
      </c>
      <c r="P180" s="6">
        <v>3.85E-2</v>
      </c>
      <c r="Q180" s="6">
        <v>0.3392</v>
      </c>
    </row>
    <row r="181" spans="3:17" ht="15.5" x14ac:dyDescent="0.35">
      <c r="C181" t="s">
        <v>201</v>
      </c>
      <c r="I181" s="6">
        <v>-57.14</v>
      </c>
      <c r="J181" s="6">
        <v>-96.37</v>
      </c>
      <c r="K181" s="6">
        <v>-4.96</v>
      </c>
      <c r="L181" s="6">
        <v>5.49</v>
      </c>
      <c r="M181" s="6">
        <v>-1.35</v>
      </c>
      <c r="N181" s="6">
        <v>-82.21</v>
      </c>
      <c r="O181" s="6">
        <v>110.44</v>
      </c>
      <c r="P181" s="6">
        <v>10.83</v>
      </c>
      <c r="Q181" s="6">
        <v>32.54</v>
      </c>
    </row>
    <row r="182" spans="3:17" ht="15.5" x14ac:dyDescent="0.35">
      <c r="C182" t="s">
        <v>60</v>
      </c>
      <c r="I182" s="6">
        <v>0.76</v>
      </c>
      <c r="J182" s="6">
        <v>0.37</v>
      </c>
      <c r="K182" s="6">
        <v>0.37</v>
      </c>
      <c r="L182" s="6">
        <v>0.67</v>
      </c>
      <c r="M182" s="6">
        <v>1.96</v>
      </c>
      <c r="N182" s="6">
        <v>0.97</v>
      </c>
      <c r="O182" s="6">
        <v>2.14</v>
      </c>
      <c r="P182" s="5">
        <v>4</v>
      </c>
      <c r="Q182" s="5">
        <v>0</v>
      </c>
    </row>
    <row r="183" spans="3:17" ht="15.5" x14ac:dyDescent="0.35">
      <c r="C183" t="s">
        <v>57</v>
      </c>
      <c r="I183" s="6">
        <v>162.15</v>
      </c>
      <c r="J183" s="6">
        <v>183.46</v>
      </c>
      <c r="K183" s="6">
        <v>190.76</v>
      </c>
      <c r="L183" s="6">
        <v>190.42</v>
      </c>
      <c r="M183" s="6">
        <v>188.97</v>
      </c>
      <c r="N183" s="6">
        <v>176.92</v>
      </c>
      <c r="O183" s="6">
        <v>187.29</v>
      </c>
      <c r="P183" s="6">
        <v>177.41</v>
      </c>
      <c r="Q183" s="6">
        <v>3599950.61</v>
      </c>
    </row>
    <row r="184" spans="3:17" ht="15.5" x14ac:dyDescent="0.35">
      <c r="C184" t="s">
        <v>202</v>
      </c>
      <c r="I184" s="6">
        <v>0.76</v>
      </c>
      <c r="J184" s="6">
        <v>0.37</v>
      </c>
      <c r="K184" s="6">
        <v>0.37</v>
      </c>
      <c r="L184" s="6">
        <v>0.67</v>
      </c>
      <c r="M184" s="6">
        <v>1.96</v>
      </c>
      <c r="N184" s="6">
        <v>0.97</v>
      </c>
      <c r="O184" s="6">
        <v>2.14</v>
      </c>
      <c r="P184" s="5">
        <v>4</v>
      </c>
      <c r="Q184" s="5">
        <v>0</v>
      </c>
    </row>
    <row r="185" spans="3:17" ht="15.5" x14ac:dyDescent="0.35">
      <c r="C185" t="s">
        <v>203</v>
      </c>
      <c r="I185" s="6">
        <v>162.15</v>
      </c>
      <c r="J185" s="6">
        <v>183.46</v>
      </c>
      <c r="K185" s="6">
        <v>190.76</v>
      </c>
      <c r="L185" s="6">
        <v>190.42</v>
      </c>
      <c r="M185" s="6">
        <v>188.97</v>
      </c>
      <c r="N185" s="6">
        <v>176.92</v>
      </c>
      <c r="O185" s="6">
        <v>187.29</v>
      </c>
      <c r="P185" s="6">
        <v>177.41</v>
      </c>
      <c r="Q185" s="6">
        <v>3599950.61</v>
      </c>
    </row>
    <row r="186" spans="3:17" ht="15.5" x14ac:dyDescent="0.35">
      <c r="C186" t="s">
        <v>204</v>
      </c>
      <c r="I186" s="5">
        <v>8000000000</v>
      </c>
      <c r="J186" s="5">
        <v>18000000000</v>
      </c>
      <c r="K186" s="5">
        <v>17000000000</v>
      </c>
      <c r="L186" s="5">
        <v>19000000000</v>
      </c>
      <c r="M186" s="5">
        <v>5000000000</v>
      </c>
      <c r="N186" s="5">
        <v>3000000000</v>
      </c>
      <c r="O186" s="5">
        <v>0</v>
      </c>
      <c r="P186" s="5">
        <v>0</v>
      </c>
      <c r="Q186" s="5">
        <v>1000000000</v>
      </c>
    </row>
    <row r="187" spans="3:17" ht="15.5" x14ac:dyDescent="0.35">
      <c r="C187" t="s">
        <v>205</v>
      </c>
      <c r="O187" s="5">
        <v>0</v>
      </c>
      <c r="P187" s="5">
        <v>0</v>
      </c>
      <c r="Q187" s="5">
        <v>0</v>
      </c>
    </row>
    <row r="188" spans="3:17" ht="15.5" x14ac:dyDescent="0.35">
      <c r="C188" t="s">
        <v>26</v>
      </c>
      <c r="I188" s="5">
        <v>8000000000</v>
      </c>
      <c r="J188" s="5">
        <v>18000000000</v>
      </c>
      <c r="K188" s="5">
        <v>17000000000</v>
      </c>
      <c r="L188" s="5">
        <v>19000000000</v>
      </c>
      <c r="M188" s="5">
        <v>5000000000</v>
      </c>
      <c r="N188" s="5">
        <v>3000000000</v>
      </c>
      <c r="O188" s="5">
        <v>0</v>
      </c>
      <c r="P188" s="5">
        <v>0</v>
      </c>
      <c r="Q188" s="5">
        <v>1000000000</v>
      </c>
    </row>
    <row r="189" spans="3:17" ht="15.5" x14ac:dyDescent="0.35">
      <c r="C189" t="s">
        <v>23</v>
      </c>
      <c r="I189" s="5">
        <v>-16000000000</v>
      </c>
      <c r="J189" s="5">
        <v>-16000000000</v>
      </c>
      <c r="K189" s="5">
        <v>-19000000000</v>
      </c>
      <c r="L189" s="5">
        <v>-11000000000</v>
      </c>
      <c r="M189" s="5">
        <v>-13000000000</v>
      </c>
      <c r="N189" s="5">
        <v>-10000000000</v>
      </c>
      <c r="O189" s="5">
        <v>-19000000000</v>
      </c>
      <c r="P189" s="5">
        <v>-8000000000</v>
      </c>
      <c r="Q189" s="5">
        <v>-13000000000</v>
      </c>
    </row>
    <row r="190" spans="3:17" ht="15.5" x14ac:dyDescent="0.35">
      <c r="C190" t="s">
        <v>206</v>
      </c>
      <c r="I190" s="5">
        <v>54000000000</v>
      </c>
      <c r="J190" s="5">
        <v>72000000000</v>
      </c>
      <c r="K190" s="5">
        <v>81000000000</v>
      </c>
      <c r="L190" s="5">
        <v>74000000000</v>
      </c>
      <c r="M190" s="5">
        <v>58000000000</v>
      </c>
      <c r="N190" s="5">
        <v>54000000000</v>
      </c>
      <c r="O190" s="5">
        <v>62000000000</v>
      </c>
      <c r="P190" s="5">
        <v>68000000000</v>
      </c>
      <c r="Q190" s="5">
        <v>17000000000</v>
      </c>
    </row>
    <row r="191" spans="3:17" ht="15.5" x14ac:dyDescent="0.35">
      <c r="C191" t="s">
        <v>207</v>
      </c>
      <c r="I191" s="5">
        <v>-1000000000</v>
      </c>
      <c r="J191" s="5">
        <v>5000000000</v>
      </c>
      <c r="K191" s="5">
        <v>15000000000</v>
      </c>
      <c r="L191" s="5">
        <v>4000000000</v>
      </c>
      <c r="M191" s="5">
        <v>14000000000</v>
      </c>
      <c r="N191" s="5">
        <v>3000000000</v>
      </c>
      <c r="O191" s="5">
        <v>16000000000</v>
      </c>
      <c r="P191" s="5">
        <v>-30000000000</v>
      </c>
      <c r="Q191" s="5">
        <v>11000000000</v>
      </c>
    </row>
    <row r="192" spans="3:17" ht="15.5" x14ac:dyDescent="0.35">
      <c r="C192" t="s">
        <v>208</v>
      </c>
      <c r="I192" s="5">
        <v>-5000000000</v>
      </c>
      <c r="J192" s="5">
        <v>-10000000000</v>
      </c>
      <c r="K192" s="5">
        <v>-5000000000</v>
      </c>
      <c r="L192" s="5">
        <v>-1000000000</v>
      </c>
      <c r="M192" s="5">
        <v>-11000000000</v>
      </c>
      <c r="N192" s="5">
        <v>-12000000000</v>
      </c>
      <c r="O192" s="5">
        <v>-20000000000</v>
      </c>
      <c r="P192" s="5">
        <v>-10000000000</v>
      </c>
      <c r="Q192" s="5">
        <v>-5000000000</v>
      </c>
    </row>
    <row r="193" spans="3:17" ht="15.5" x14ac:dyDescent="0.35">
      <c r="C193" t="s">
        <v>15</v>
      </c>
      <c r="I193" s="5">
        <v>-6000000000</v>
      </c>
      <c r="J193" s="5">
        <v>-5000000000</v>
      </c>
      <c r="K193" s="5">
        <v>10000000000</v>
      </c>
      <c r="L193" s="5">
        <v>3000000000</v>
      </c>
      <c r="M193" s="5">
        <v>3000000000</v>
      </c>
      <c r="N193" s="5">
        <v>-9000000000</v>
      </c>
      <c r="O193" s="5">
        <v>-5000000000</v>
      </c>
      <c r="P193" s="5">
        <v>-40000000000</v>
      </c>
      <c r="Q193" s="5">
        <v>5000000000</v>
      </c>
    </row>
    <row r="194" spans="3:17" ht="15.5" x14ac:dyDescent="0.35">
      <c r="C194" t="s">
        <v>17</v>
      </c>
      <c r="I194" s="6">
        <v>-8.57</v>
      </c>
      <c r="J194" s="6">
        <v>-7.1</v>
      </c>
      <c r="K194" s="6">
        <v>14.06</v>
      </c>
      <c r="L194" s="6">
        <v>3.99</v>
      </c>
      <c r="M194" s="6">
        <v>3.6</v>
      </c>
      <c r="N194" s="6">
        <v>-13.08</v>
      </c>
      <c r="O194" s="6">
        <v>-6.96</v>
      </c>
      <c r="P194" s="6">
        <v>-56.12</v>
      </c>
      <c r="Q194" s="6">
        <v>266297.11</v>
      </c>
    </row>
  </sheetData>
  <pageMargins left="0.7" right="0.7" top="0.75" bottom="0.75" header="0.3" footer="0.3"/>
  <ignoredErrors>
    <ignoredError sqref="A1:Q195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2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1009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1010</v>
      </c>
      <c r="D2" s="2" vm="82">
        <f ca="1">IFERROR(_xlfn.STOCKHISTORY("XIDX:" &amp; $C$1, D3, , 0, 0, 1), "Libur")</f>
        <v>147</v>
      </c>
      <c r="E2" s="2" vm="133">
        <f ca="1">IFERROR(_xlfn.STOCKHISTORY("XIDX:" &amp; $C$1, E3, , 0, 0, 1), "Libur")</f>
        <v>208</v>
      </c>
      <c r="H2" s="2" vm="133">
        <f ca="1">IFERROR(INDEX(D2:G2,COUNT(D2:G2)),"")</f>
        <v>208</v>
      </c>
      <c r="I2" s="2" vm="247">
        <f t="shared" ref="I2:Q2" ca="1" si="0">IFERROR(_xlfn.STOCKHISTORY("XIDX:" &amp; $C$1, I1, , 0, 0, 1), "Libur")</f>
        <v>204</v>
      </c>
      <c r="J2" s="2" vm="235">
        <f t="shared" ca="1" si="0"/>
        <v>126</v>
      </c>
      <c r="K2" s="2" vm="210">
        <f t="shared" ca="1" si="0"/>
        <v>150</v>
      </c>
      <c r="L2" s="2" vm="248">
        <f t="shared" ca="1" si="0"/>
        <v>164</v>
      </c>
      <c r="M2" s="2" vm="249">
        <f t="shared" ca="1" si="0"/>
        <v>580</v>
      </c>
      <c r="N2" s="2" vm="250">
        <f t="shared" ca="1" si="0"/>
        <v>645</v>
      </c>
      <c r="O2" s="2" vm="251">
        <f t="shared" ca="1" si="0"/>
        <v>2430</v>
      </c>
      <c r="P2" s="2" vm="252">
        <f t="shared" ca="1" si="0"/>
        <v>2030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729050766</v>
      </c>
      <c r="E4" s="2">
        <f>IFERROR(INDEX(E51:E500,MATCH($C$4,$C$51:$C$500,0)),"")</f>
        <v>672621554</v>
      </c>
      <c r="H4" s="2">
        <f>IFERROR(SUM(D4:G4)*(4/MAX(1,COUNT(D4:G4))),"")</f>
        <v>2803344640</v>
      </c>
      <c r="I4" s="2">
        <f t="shared" ref="I4:Q4" si="1">IFERROR(INDEX(I51:I500,MATCH($C$4,$C$51:$C$500,0)),"")</f>
        <v>7347952171</v>
      </c>
      <c r="J4" s="2">
        <f t="shared" si="1"/>
        <v>20332952261</v>
      </c>
      <c r="K4" s="2">
        <f t="shared" si="1"/>
        <v>221525651655</v>
      </c>
      <c r="L4" s="2">
        <f t="shared" si="1"/>
        <v>39804064636</v>
      </c>
      <c r="M4" s="2">
        <f t="shared" si="1"/>
        <v>71126409759</v>
      </c>
      <c r="N4" s="2">
        <f t="shared" si="1"/>
        <v>128943932680</v>
      </c>
      <c r="O4" s="2">
        <f t="shared" si="1"/>
        <v>438561853293</v>
      </c>
      <c r="P4" s="2">
        <f t="shared" si="1"/>
        <v>332645100146</v>
      </c>
      <c r="Q4" s="2">
        <f t="shared" si="1"/>
        <v>36601826366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-6228327348</v>
      </c>
      <c r="E5" s="2">
        <f>IFERROR(INDEX(E51:E500,MATCH($C$5,$C$51:$C$500,0)),"")</f>
        <v>-5667430949</v>
      </c>
      <c r="H5" s="2">
        <f>IFERROR(SUM(D5:G5)*(4/MAX(1,COUNT(D5:G5))),"")</f>
        <v>-23791516594</v>
      </c>
      <c r="I5" s="2">
        <f t="shared" ref="I5:Q5" si="2">IFERROR(INDEX(I51:I500,MATCH($C$5,$C$51:$C$500,0)),"")</f>
        <v>-174213736941</v>
      </c>
      <c r="J5" s="2">
        <f t="shared" si="2"/>
        <v>2894129848</v>
      </c>
      <c r="K5" s="2">
        <f t="shared" si="2"/>
        <v>25457240494</v>
      </c>
      <c r="L5" s="2">
        <f t="shared" si="2"/>
        <v>12079982630</v>
      </c>
      <c r="M5" s="2">
        <f t="shared" si="2"/>
        <v>65712995605</v>
      </c>
      <c r="N5" s="2">
        <f t="shared" si="2"/>
        <v>86317492937</v>
      </c>
      <c r="O5" s="2">
        <f t="shared" si="2"/>
        <v>119173126104</v>
      </c>
      <c r="P5" s="2">
        <f t="shared" si="2"/>
        <v>46221261696</v>
      </c>
      <c r="Q5" s="2">
        <f t="shared" si="2"/>
        <v>10380359937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1830321910329</v>
      </c>
      <c r="E6" s="2">
        <f>IFERROR(INDEX(E51:E500,MATCH($C$6,$C$51:$C$500,0)),"")</f>
        <v>1836550257952</v>
      </c>
      <c r="H6" s="2">
        <f>IFERROR(INDEX(D6:G6,COUNT(D6:G6)),"")</f>
        <v>1836550257952</v>
      </c>
      <c r="I6" s="2">
        <f t="shared" ref="I6:Q6" si="3">IFERROR(INDEX(I51:I500,MATCH($C$6,$C$51:$C$500,0)),"")</f>
        <v>1842217825346</v>
      </c>
      <c r="J6" s="2">
        <f t="shared" si="3"/>
        <v>2053832691549</v>
      </c>
      <c r="K6" s="2">
        <f t="shared" si="3"/>
        <v>2051119844875</v>
      </c>
      <c r="L6" s="2">
        <f t="shared" si="3"/>
        <v>2025996571416</v>
      </c>
      <c r="M6" s="2">
        <f t="shared" si="3"/>
        <v>2022897539206</v>
      </c>
      <c r="N6" s="2">
        <f t="shared" si="3"/>
        <v>2087923406196</v>
      </c>
      <c r="O6" s="2">
        <f t="shared" si="3"/>
        <v>1266220389554</v>
      </c>
      <c r="P6" s="2">
        <f t="shared" si="3"/>
        <v>1081013045817</v>
      </c>
      <c r="Q6" s="2">
        <f t="shared" si="3"/>
        <v>268601759937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3.23</v>
      </c>
      <c r="E7" s="3">
        <f>IFERROR(INDEX(E51:E500,MATCH($C$7,$C$51:$C$500,0))/1000000000,"")</f>
        <v>3.23</v>
      </c>
      <c r="H7" s="3">
        <f>IFERROR(INDEX(D7:G7,COUNT(D7:G7)),"")</f>
        <v>3.23</v>
      </c>
      <c r="I7" s="3">
        <f t="shared" ref="I7:Q7" si="4">IFERROR(INDEX(I51:I500,MATCH($C$7,$C$51:$C$500,0))/1000000000,"")</f>
        <v>3.23</v>
      </c>
      <c r="J7" s="3">
        <f t="shared" si="4"/>
        <v>3.23</v>
      </c>
      <c r="K7" s="3">
        <f t="shared" si="4"/>
        <v>3.23</v>
      </c>
      <c r="L7" s="3">
        <f t="shared" si="4"/>
        <v>3.23</v>
      </c>
      <c r="M7" s="3">
        <f t="shared" si="4"/>
        <v>3.23</v>
      </c>
      <c r="N7" s="3">
        <f t="shared" si="4"/>
        <v>3.23</v>
      </c>
      <c r="O7" s="3">
        <f t="shared" si="4"/>
        <v>3.23</v>
      </c>
      <c r="P7" s="3">
        <f t="shared" si="4"/>
        <v>3.2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-27000000000</v>
      </c>
      <c r="E8" s="2">
        <f>IFERROR(INDEX(E51:E500,MATCH("Free cash flow (Quarter)",$C$51:$C$500,0)),"")</f>
        <v>-7000000000</v>
      </c>
      <c r="H8" s="2">
        <f>IFERROR(INDEX(D8:G8,COUNT(D8:G8)),"")</f>
        <v>-7000000000</v>
      </c>
      <c r="I8" s="2">
        <f t="shared" ref="I8:Q8" si="5">IFERROR(INDEX(I51:I500,MATCH($C$8,$C$51:$C$500,0)),"")</f>
        <v>-30000000000</v>
      </c>
      <c r="J8" s="2">
        <f t="shared" si="5"/>
        <v>-95000000000</v>
      </c>
      <c r="K8" s="2">
        <f t="shared" si="5"/>
        <v>-146000000000</v>
      </c>
      <c r="L8" s="2">
        <f t="shared" si="5"/>
        <v>-285000000000</v>
      </c>
      <c r="M8" s="2">
        <f t="shared" si="5"/>
        <v>211000000000</v>
      </c>
      <c r="N8" s="2">
        <f t="shared" si="5"/>
        <v>-166000000000</v>
      </c>
      <c r="O8" s="2">
        <f t="shared" si="5"/>
        <v>-214000000000</v>
      </c>
      <c r="P8" s="2">
        <f t="shared" si="5"/>
        <v>98000000000</v>
      </c>
      <c r="Q8" s="2">
        <f t="shared" si="5"/>
        <v>-246000000000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-8.44</v>
      </c>
      <c r="E9" s="3">
        <f>IFERROR(INDEX(E51:E500,MATCH("Free cash flow per share (Quarter)",$C$51:$C$500,0)),"")</f>
        <v>-2.19</v>
      </c>
      <c r="H9" s="3">
        <f>IFERROR(INDEX(D9:G9,COUNT(D9:G9)),"")</f>
        <v>-2.19</v>
      </c>
      <c r="I9" s="3">
        <f t="shared" ref="I9:Q9" si="6">IFERROR(INDEX(I51:I500,MATCH($C$9,$C$51:$C$500,0)),"")</f>
        <v>-9.14</v>
      </c>
      <c r="J9" s="3">
        <f t="shared" si="6"/>
        <v>-29.27</v>
      </c>
      <c r="K9" s="3">
        <f t="shared" si="6"/>
        <v>-45.25</v>
      </c>
      <c r="L9" s="3">
        <f t="shared" si="6"/>
        <v>-88.05</v>
      </c>
      <c r="M9" s="3">
        <f t="shared" si="6"/>
        <v>65.209999999999994</v>
      </c>
      <c r="N9" s="3">
        <f t="shared" si="6"/>
        <v>-51.39</v>
      </c>
      <c r="O9" s="3">
        <f t="shared" si="6"/>
        <v>-66.19</v>
      </c>
      <c r="P9" s="3">
        <f t="shared" si="6"/>
        <v>30.58</v>
      </c>
      <c r="Q9" s="3">
        <f t="shared" si="6"/>
        <v>-410782686.85000002</v>
      </c>
    </row>
    <row r="10" spans="1:17" ht="15.5" x14ac:dyDescent="0.35">
      <c r="C10" t="s">
        <v>18</v>
      </c>
      <c r="D10" s="3">
        <f ca="1">IFERROR(IF(D9=0,"",D2/D9),"")</f>
        <v>-17.417061611374407</v>
      </c>
      <c r="E10" s="3">
        <f ca="1">IFERROR(IF(E9=0,"",E2/E9),"")</f>
        <v>-94.977168949771695</v>
      </c>
      <c r="I10" s="3">
        <f t="shared" ref="I10:Q10" ca="1" si="7">IFERROR(IF(I9=0,"",I2/I9),"")</f>
        <v>-22.319474835886211</v>
      </c>
      <c r="J10" s="3">
        <f t="shared" ca="1" si="7"/>
        <v>-4.3047488896481036</v>
      </c>
      <c r="K10" s="3">
        <f t="shared" ca="1" si="7"/>
        <v>-3.3149171270718232</v>
      </c>
      <c r="L10" s="3">
        <f t="shared" ca="1" si="7"/>
        <v>-1.8625780806360024</v>
      </c>
      <c r="M10" s="3">
        <f t="shared" ca="1" si="7"/>
        <v>8.8943413586873188</v>
      </c>
      <c r="N10" s="3">
        <f t="shared" ca="1" si="7"/>
        <v>-12.551079976649154</v>
      </c>
      <c r="O10" s="3">
        <f t="shared" ca="1" si="7"/>
        <v>-36.712494334491616</v>
      </c>
      <c r="P10" s="3">
        <f t="shared" ca="1" si="7"/>
        <v>66.383257030739045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9036244731</v>
      </c>
      <c r="E11" s="2">
        <f>IFERROR(INDEX(E51:E500,MATCH($C$11,$C$51:$C$500,0)),"")</f>
        <v>12016950349</v>
      </c>
      <c r="H11" s="2">
        <f>IFERROR(INDEX(D11:G11,COUNT(D11:G11)),"")</f>
        <v>12016950349</v>
      </c>
      <c r="I11" s="2">
        <f t="shared" ref="I11:Q11" si="8">IFERROR(INDEX(I51:I500,MATCH($C$11,$C$51:$C$500,0)),"")</f>
        <v>9704896144</v>
      </c>
      <c r="J11" s="2">
        <f t="shared" si="8"/>
        <v>13601578446</v>
      </c>
      <c r="K11" s="2">
        <f t="shared" si="8"/>
        <v>13921128944</v>
      </c>
      <c r="L11" s="2">
        <f t="shared" si="8"/>
        <v>160189801080</v>
      </c>
      <c r="M11" s="2">
        <f t="shared" si="8"/>
        <v>153957838342</v>
      </c>
      <c r="N11" s="2">
        <f t="shared" si="8"/>
        <v>101488132786</v>
      </c>
      <c r="O11" s="2">
        <f t="shared" si="8"/>
        <v>917292193308</v>
      </c>
      <c r="P11" s="2">
        <f t="shared" si="8"/>
        <v>858487409278</v>
      </c>
      <c r="Q11" s="2">
        <f t="shared" si="8"/>
        <v>269588634472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498000000000</v>
      </c>
      <c r="E12" s="2">
        <f>IFERROR(INDEX(E51:E500,MATCH("Net Debt (Quarter)",$C$51:$C$500,0)),"")</f>
        <v>497000000000</v>
      </c>
      <c r="H12" s="2">
        <f>IFERROR(INDEX(D12:G12,COUNT(D12:G12)),"")</f>
        <v>497000000000</v>
      </c>
      <c r="I12" s="2">
        <f t="shared" ref="I12:Q12" si="9">IFERROR(INDEX(I51:I500,MATCH($C$12,$C$51:$C$500,0)),"")</f>
        <v>500000000000</v>
      </c>
      <c r="J12" s="2">
        <f t="shared" si="9"/>
        <v>479000000000</v>
      </c>
      <c r="K12" s="2">
        <f t="shared" si="9"/>
        <v>479000000000</v>
      </c>
      <c r="L12" s="2">
        <f t="shared" si="9"/>
        <v>332000000000</v>
      </c>
      <c r="M12" s="2">
        <f t="shared" si="9"/>
        <v>18000000000</v>
      </c>
      <c r="N12" s="2">
        <f t="shared" si="9"/>
        <v>157000000000</v>
      </c>
      <c r="O12" s="2">
        <f t="shared" si="9"/>
        <v>-569000000000</v>
      </c>
      <c r="P12" s="2">
        <f t="shared" si="9"/>
        <v>-792000000000</v>
      </c>
      <c r="Q12" s="2">
        <f t="shared" si="9"/>
        <v>69000000000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507000000000</v>
      </c>
      <c r="E13" s="2">
        <f>IFERROR(INDEX(E51:E500,MATCH("Total Debt (Quarter)",$C$51:$C$500,0)),"")</f>
        <v>509000000000</v>
      </c>
      <c r="H13" s="2">
        <f>IFERROR(INDEX(D13:G13,COUNT(D13:G13)),"")</f>
        <v>509000000000</v>
      </c>
      <c r="I13" s="2">
        <f t="shared" ref="I13:Q13" si="10">IFERROR(INDEX(I51:I500,MATCH($C$13,$C$51:$C$500,0)),"")</f>
        <v>509000000000</v>
      </c>
      <c r="J13" s="2">
        <f t="shared" si="10"/>
        <v>492000000000</v>
      </c>
      <c r="K13" s="2">
        <f t="shared" si="10"/>
        <v>493000000000</v>
      </c>
      <c r="L13" s="2">
        <f t="shared" si="10"/>
        <v>492000000000</v>
      </c>
      <c r="M13" s="2">
        <f t="shared" si="10"/>
        <v>172000000000</v>
      </c>
      <c r="N13" s="2">
        <f t="shared" si="10"/>
        <v>258000000000</v>
      </c>
      <c r="O13" s="2">
        <f t="shared" si="10"/>
        <v>348000000000</v>
      </c>
      <c r="P13" s="2">
        <f t="shared" si="10"/>
        <v>66000000000</v>
      </c>
      <c r="Q13" s="2">
        <f t="shared" si="10"/>
        <v>339000000000</v>
      </c>
    </row>
    <row r="14" spans="1:17" ht="15.5" x14ac:dyDescent="0.35">
      <c r="C14" t="s">
        <v>27</v>
      </c>
      <c r="D14" s="2">
        <f>IFERROR(INDEX(D51:D500,MATCH($C$14,$C$51:$C$500,0)),"")</f>
        <v>-9280935</v>
      </c>
      <c r="E14" s="2">
        <f>IFERROR(INDEX(E51:E500,MATCH($C$14,$C$51:$C$500,0)),"")</f>
        <v>-10838072</v>
      </c>
      <c r="H14" s="2">
        <f>IFERROR(SUM(D14:G14)*(4/MAX(1,COUNT(D14:G14))),"")</f>
        <v>-40238014</v>
      </c>
      <c r="I14" s="2">
        <f t="shared" ref="I14:Q14" si="11">IFERROR(INDEX(I51:I500,MATCH($C$14,$C$51:$C$500,0)),"")</f>
        <v>-113598426</v>
      </c>
      <c r="J14" s="2">
        <f t="shared" si="11"/>
        <v>-73804372</v>
      </c>
      <c r="K14" s="2">
        <f t="shared" si="11"/>
        <v>-4318638962</v>
      </c>
      <c r="L14" s="2">
        <f t="shared" si="11"/>
        <v>-35864354657</v>
      </c>
      <c r="M14" s="2">
        <f t="shared" si="11"/>
        <v>-33074030112</v>
      </c>
      <c r="N14" s="2">
        <f t="shared" si="11"/>
        <v>-28298127117</v>
      </c>
      <c r="O14" s="2">
        <f t="shared" si="11"/>
        <v>-15917256942</v>
      </c>
      <c r="P14" s="2">
        <f t="shared" si="11"/>
        <v>-9410551152</v>
      </c>
      <c r="Q14" s="2">
        <f t="shared" si="11"/>
        <v>-1371466062</v>
      </c>
    </row>
    <row r="15" spans="1:17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0</v>
      </c>
      <c r="J15" s="2">
        <f t="shared" si="12"/>
        <v>-4513046691</v>
      </c>
      <c r="K15" s="2">
        <f t="shared" si="12"/>
        <v>-3650919360</v>
      </c>
      <c r="L15" s="2">
        <f t="shared" si="12"/>
        <v>-13815189740</v>
      </c>
      <c r="M15" s="2">
        <f t="shared" si="12"/>
        <v>-21240010660</v>
      </c>
      <c r="N15" s="2">
        <f t="shared" si="12"/>
        <v>-19112812180</v>
      </c>
      <c r="O15" s="2">
        <f t="shared" si="12"/>
        <v>0</v>
      </c>
      <c r="P15" s="2">
        <f t="shared" si="12"/>
        <v>0</v>
      </c>
      <c r="Q15" s="2">
        <f t="shared" si="12"/>
        <v>0</v>
      </c>
    </row>
    <row r="16" spans="1:17" ht="15.5" x14ac:dyDescent="0.35">
      <c r="C16" t="s">
        <v>29</v>
      </c>
      <c r="D16" s="2">
        <f>IFERROR(INDEX(D51:D500,MATCH($C$16,$C$51:$C$500,0)),"")</f>
        <v>-6228347623</v>
      </c>
      <c r="E16" s="2">
        <f>IFERROR(INDEX(E51:E500,MATCH($C$16,$C$51:$C$500,0)),"")</f>
        <v>-5667567394</v>
      </c>
      <c r="H16" s="2">
        <f>IFERROR(SUM(D16:G16)*(4/MAX(1,COUNT(D16:G16))),"")</f>
        <v>-23791830034</v>
      </c>
      <c r="I16" s="2">
        <f t="shared" ref="I16:Q16" si="13">IFERROR(INDEX(I51:I500,MATCH($C$16,$C$51:$C$500,0)),"")</f>
        <v>-174305311579</v>
      </c>
      <c r="J16" s="2">
        <f t="shared" si="13"/>
        <v>7318011192</v>
      </c>
      <c r="K16" s="2">
        <f t="shared" si="13"/>
        <v>28576828545</v>
      </c>
      <c r="L16" s="2">
        <f t="shared" si="13"/>
        <v>25068713074</v>
      </c>
      <c r="M16" s="2">
        <f t="shared" si="13"/>
        <v>85234871655</v>
      </c>
      <c r="N16" s="2">
        <f t="shared" si="13"/>
        <v>118386435666</v>
      </c>
      <c r="O16" s="2">
        <f t="shared" si="13"/>
        <v>119229447776</v>
      </c>
      <c r="P16" s="2">
        <f t="shared" si="13"/>
        <v>46221261696</v>
      </c>
      <c r="Q16" s="2">
        <f t="shared" si="13"/>
        <v>10380359937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474810000000</v>
      </c>
      <c r="E20" s="2">
        <f ca="1">IFERROR(E21*E2,"")</f>
        <v>671840000000</v>
      </c>
      <c r="H20" s="2">
        <f t="shared" ref="H20:Q20" ca="1" si="14">IFERROR(H21*H2,"")</f>
        <v>671840000000</v>
      </c>
      <c r="I20" s="2">
        <f t="shared" ca="1" si="14"/>
        <v>658920000000</v>
      </c>
      <c r="J20" s="2">
        <f t="shared" ca="1" si="14"/>
        <v>406980000000</v>
      </c>
      <c r="K20" s="2">
        <f t="shared" ca="1" si="14"/>
        <v>484500000000</v>
      </c>
      <c r="L20" s="2">
        <f t="shared" ca="1" si="14"/>
        <v>529720000000</v>
      </c>
      <c r="M20" s="2">
        <f t="shared" ca="1" si="14"/>
        <v>1873400000000</v>
      </c>
      <c r="N20" s="2">
        <f t="shared" ca="1" si="14"/>
        <v>2083350000000</v>
      </c>
      <c r="O20" s="2">
        <f t="shared" ca="1" si="14"/>
        <v>7848900000000</v>
      </c>
      <c r="P20" s="2">
        <f t="shared" ca="1" si="14"/>
        <v>6496000000000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3230000000</v>
      </c>
      <c r="E21" s="2">
        <f>IFERROR(INDEX(E51:E500,MATCH($C$7,$C$51:$C$500,0)),"")</f>
        <v>3230000000</v>
      </c>
      <c r="H21" s="2">
        <f>IFERROR(INDEX(D21:G21,COUNT(D21:G21)),"")</f>
        <v>3230000000</v>
      </c>
      <c r="I21" s="2">
        <f t="shared" ref="I21:Q21" si="15">IFERROR(INDEX(I51:I500,MATCH($C$7,$C$51:$C$500,0)),"")</f>
        <v>3230000000</v>
      </c>
      <c r="J21" s="2">
        <f t="shared" si="15"/>
        <v>3230000000</v>
      </c>
      <c r="K21" s="2">
        <f t="shared" si="15"/>
        <v>3230000000</v>
      </c>
      <c r="L21" s="2">
        <f t="shared" si="15"/>
        <v>3230000000</v>
      </c>
      <c r="M21" s="2">
        <f t="shared" si="15"/>
        <v>3230000000</v>
      </c>
      <c r="N21" s="2">
        <f t="shared" si="15"/>
        <v>3230000000</v>
      </c>
      <c r="O21" s="2">
        <f t="shared" si="15"/>
        <v>3230000000</v>
      </c>
      <c r="P21" s="2">
        <f t="shared" si="15"/>
        <v>3200000000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-0.3402858979533529</v>
      </c>
      <c r="E23" s="3">
        <f>IFERROR(E5/E6*100,"")</f>
        <v>-0.30859111665802963</v>
      </c>
      <c r="H23" s="3">
        <f t="shared" ref="H23:Q23" si="16">IFERROR(H5/H6*100,"")</f>
        <v>-1.2954459858087812</v>
      </c>
      <c r="I23" s="3">
        <f t="shared" si="16"/>
        <v>-9.4567392923950067</v>
      </c>
      <c r="J23" s="3">
        <f t="shared" si="16"/>
        <v>0.14091361287161361</v>
      </c>
      <c r="K23" s="3">
        <f t="shared" si="16"/>
        <v>1.2411386178924824</v>
      </c>
      <c r="L23" s="3">
        <f t="shared" si="16"/>
        <v>0.59624891771446165</v>
      </c>
      <c r="M23" s="3">
        <f t="shared" si="16"/>
        <v>3.2484589224816971</v>
      </c>
      <c r="N23" s="3">
        <f t="shared" si="16"/>
        <v>4.1341311985319589</v>
      </c>
      <c r="O23" s="3">
        <f t="shared" si="16"/>
        <v>9.4117206678354215</v>
      </c>
      <c r="P23" s="3">
        <f t="shared" si="16"/>
        <v>4.2757357901326012</v>
      </c>
      <c r="Q23" s="3">
        <f t="shared" si="16"/>
        <v>3.864591184895696</v>
      </c>
    </row>
    <row r="24" spans="1:17" ht="15.5" x14ac:dyDescent="0.35">
      <c r="C24" t="s">
        <v>47</v>
      </c>
      <c r="D24" s="4">
        <f>IFERROR(_xlfn.RRI(5,I23,D23),"")</f>
        <v>-0.48569528357357994</v>
      </c>
      <c r="E24" s="4" t="str">
        <f>IFERROR(_xlfn.RRI(5,J23,E23),"")</f>
        <v/>
      </c>
      <c r="H24" s="4" t="str">
        <f t="shared" ref="H24:Q24" si="17">IFERROR(_xlfn.RRI(5,M23,H23),"")</f>
        <v/>
      </c>
      <c r="I24" s="4" t="str">
        <f t="shared" si="17"/>
        <v/>
      </c>
      <c r="J24" s="4">
        <f t="shared" si="17"/>
        <v>-0.56842449823004892</v>
      </c>
      <c r="K24" s="4">
        <f t="shared" si="17"/>
        <v>-0.21916030066476189</v>
      </c>
      <c r="L24" s="4">
        <f t="shared" si="17"/>
        <v>-0.31187900449295758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-53.91</v>
      </c>
      <c r="J25" s="3">
        <f t="shared" si="18"/>
        <v>0.92</v>
      </c>
      <c r="K25" s="3">
        <f t="shared" si="18"/>
        <v>7.82</v>
      </c>
      <c r="L25" s="3">
        <f t="shared" si="18"/>
        <v>3.64</v>
      </c>
      <c r="M25" s="3">
        <f t="shared" si="18"/>
        <v>19.78</v>
      </c>
      <c r="N25" s="3">
        <f t="shared" si="18"/>
        <v>26.32</v>
      </c>
      <c r="O25" s="3">
        <f t="shared" si="18"/>
        <v>36.89</v>
      </c>
      <c r="P25" s="3">
        <f t="shared" si="18"/>
        <v>14.43</v>
      </c>
      <c r="Q25" s="3">
        <f t="shared" si="18"/>
        <v>17300599.890000001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>
        <f t="shared" si="19"/>
        <v>-0.5220572980673619</v>
      </c>
      <c r="K26" s="4">
        <f t="shared" si="19"/>
        <v>-0.11531618026562185</v>
      </c>
      <c r="L26" s="4">
        <f t="shared" si="19"/>
        <v>-0.95380360945084441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0.22571231145510837</v>
      </c>
      <c r="E27" s="3">
        <f>IFERROR(E4/E21,"")</f>
        <v>0.20824196718266255</v>
      </c>
      <c r="H27" s="3">
        <f t="shared" ref="H27:Q27" si="20">IFERROR(H4/H21,"")</f>
        <v>0.86790855727554184</v>
      </c>
      <c r="I27" s="3">
        <f t="shared" si="20"/>
        <v>2.2749077928792572</v>
      </c>
      <c r="J27" s="3">
        <f t="shared" si="20"/>
        <v>6.2950316597523219</v>
      </c>
      <c r="K27" s="3">
        <f t="shared" si="20"/>
        <v>68.583793082043343</v>
      </c>
      <c r="L27" s="3">
        <f t="shared" si="20"/>
        <v>12.323239825386997</v>
      </c>
      <c r="M27" s="3">
        <f t="shared" si="20"/>
        <v>22.020560296904026</v>
      </c>
      <c r="N27" s="3">
        <f t="shared" si="20"/>
        <v>39.920722191950468</v>
      </c>
      <c r="O27" s="3">
        <f t="shared" si="20"/>
        <v>135.77766355820432</v>
      </c>
      <c r="P27" s="3">
        <f t="shared" si="20"/>
        <v>103.951593795625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-0.37003228941537192</v>
      </c>
      <c r="E28" s="4">
        <f>IFERROR(_xlfn.RRI(5,J27,E27),"")</f>
        <v>-0.49427541368261318</v>
      </c>
      <c r="H28" s="4">
        <f t="shared" ref="H28:Q28" si="21">IFERROR(_xlfn.RRI(5,M27,H27),"")</f>
        <v>-0.4762438674574172</v>
      </c>
      <c r="I28" s="4">
        <f t="shared" si="21"/>
        <v>-0.4361636359566905</v>
      </c>
      <c r="J28" s="4">
        <f t="shared" si="21"/>
        <v>-0.4589543402332632</v>
      </c>
      <c r="K28" s="4">
        <f t="shared" si="21"/>
        <v>-7.9808812867865564E-2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-59.597826086956516</v>
      </c>
      <c r="J29" s="4">
        <f t="shared" si="22"/>
        <v>-0.88235294117647056</v>
      </c>
      <c r="K29" s="4">
        <f t="shared" si="22"/>
        <v>1.1483516483516483</v>
      </c>
      <c r="L29" s="4">
        <f t="shared" si="22"/>
        <v>-0.81597573306370064</v>
      </c>
      <c r="M29" s="4">
        <f t="shared" si="22"/>
        <v>-0.24848024316109418</v>
      </c>
      <c r="N29" s="4">
        <f t="shared" si="22"/>
        <v>-0.28652751423149908</v>
      </c>
      <c r="O29" s="4">
        <f t="shared" si="22"/>
        <v>1.5564795564795566</v>
      </c>
      <c r="P29" s="4">
        <f t="shared" si="22"/>
        <v>-0.99999916592487592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-0.61848627008435109</v>
      </c>
      <c r="I30" s="4">
        <f t="shared" si="23"/>
        <v>-0.63861853032066185</v>
      </c>
      <c r="J30" s="4">
        <f t="shared" si="23"/>
        <v>-0.90821400542513164</v>
      </c>
      <c r="K30" s="4">
        <f t="shared" si="23"/>
        <v>4.5654027718225914</v>
      </c>
      <c r="L30" s="4">
        <f t="shared" si="23"/>
        <v>-0.44037573707333966</v>
      </c>
      <c r="M30" s="4">
        <f t="shared" si="23"/>
        <v>-0.44839273720994438</v>
      </c>
      <c r="N30" s="4">
        <f t="shared" si="23"/>
        <v>-0.70598461377384436</v>
      </c>
      <c r="O30" s="4">
        <f t="shared" si="23"/>
        <v>0.30616240310034365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266.73</v>
      </c>
      <c r="E32" s="3">
        <f>IFERROR(INDEX(E51:E500,MATCH($A$32,$C$51:$C$500,0)),"")</f>
        <v>268.66000000000003</v>
      </c>
      <c r="H32" s="3">
        <f>IFERROR(INDEX(D32:G32,COUNT(D32:G32)),"")</f>
        <v>268.66000000000003</v>
      </c>
      <c r="I32" s="3">
        <f t="shared" ref="I32:Q32" si="24">IFERROR(INDEX(I51:I500,MATCH($C$32,$C$51:$C$500,0)),"")</f>
        <v>270.41000000000003</v>
      </c>
      <c r="J32" s="3">
        <f t="shared" si="24"/>
        <v>335.87</v>
      </c>
      <c r="K32" s="3">
        <f t="shared" si="24"/>
        <v>334.97</v>
      </c>
      <c r="L32" s="3">
        <f t="shared" si="24"/>
        <v>327.08999999999997</v>
      </c>
      <c r="M32" s="3">
        <f t="shared" si="24"/>
        <v>325.66000000000003</v>
      </c>
      <c r="N32" s="3">
        <f t="shared" si="24"/>
        <v>345.8</v>
      </c>
      <c r="O32" s="3">
        <f t="shared" si="24"/>
        <v>391.76</v>
      </c>
      <c r="P32" s="3">
        <f t="shared" si="24"/>
        <v>337.43</v>
      </c>
      <c r="Q32" s="3">
        <f t="shared" si="24"/>
        <v>447669599.88999999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0.78</v>
      </c>
      <c r="E33" s="3">
        <f>IFERROR(INDEX(E51:E500,MATCH($A$33,$C$51:$C$500,0)),"")</f>
        <v>0.56999999999999995</v>
      </c>
      <c r="H33" s="3">
        <f>IFERROR(INDEX(D33:G33,COUNT(D33:G33)),"")</f>
        <v>0.56999999999999995</v>
      </c>
      <c r="I33" s="3">
        <f t="shared" ref="I33:Q33" si="25">IFERROR(INDEX(I51:I500,MATCH($C$33,$C$51:$C$500,0)),"")</f>
        <v>0.75</v>
      </c>
      <c r="J33" s="3">
        <f t="shared" si="25"/>
        <v>0.38</v>
      </c>
      <c r="K33" s="3">
        <f t="shared" si="25"/>
        <v>0.45</v>
      </c>
      <c r="L33" s="3">
        <f t="shared" si="25"/>
        <v>0.5</v>
      </c>
      <c r="M33" s="3">
        <f t="shared" si="25"/>
        <v>1.78</v>
      </c>
      <c r="N33" s="3">
        <f t="shared" si="25"/>
        <v>1.87</v>
      </c>
      <c r="O33" s="3">
        <f t="shared" si="25"/>
        <v>6.2</v>
      </c>
      <c r="P33" s="3">
        <f t="shared" si="25"/>
        <v>6.02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-107.77</v>
      </c>
      <c r="E34" s="3">
        <f>IFERROR(INDEX(E51:E500,MATCH($A$34,$C$51:$C$500,0)),"")</f>
        <v>-86.86</v>
      </c>
      <c r="H34" s="3">
        <f>IFERROR(INDEX(D34:G34,COUNT(D34:G34)),"")</f>
        <v>-86.86</v>
      </c>
      <c r="I34" s="3">
        <f t="shared" ref="I34:Q34" si="26">IFERROR(INDEX(I51:I500,MATCH($C$34,$C$51:$C$500,0)),"")</f>
        <v>-3.78</v>
      </c>
      <c r="J34" s="3">
        <f t="shared" si="26"/>
        <v>136.96</v>
      </c>
      <c r="K34" s="3">
        <f t="shared" si="26"/>
        <v>19.18</v>
      </c>
      <c r="L34" s="3">
        <f t="shared" si="26"/>
        <v>45.05</v>
      </c>
      <c r="M34" s="3">
        <f t="shared" si="26"/>
        <v>29.32</v>
      </c>
      <c r="N34" s="3">
        <f t="shared" si="26"/>
        <v>24.51</v>
      </c>
      <c r="O34" s="3">
        <f t="shared" si="26"/>
        <v>65.87</v>
      </c>
      <c r="P34" s="3">
        <f t="shared" si="26"/>
        <v>140.68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922.13</v>
      </c>
      <c r="E35" s="3">
        <f>IFERROR(INDEX(E51:E500,MATCH($A$35,$C$51:$C$500,0)),"")</f>
        <v>730.4</v>
      </c>
      <c r="H35" s="3">
        <f>IFERROR(INDEX(D35:G35,COUNT(D35:G35)),"")</f>
        <v>730.4</v>
      </c>
      <c r="I35" s="3">
        <f t="shared" ref="I35:Q35" si="27">IFERROR(INDEX(I51:I500,MATCH($C$35,$C$51:$C$500,0)),"")</f>
        <v>89.73</v>
      </c>
      <c r="J35" s="3">
        <f t="shared" si="27"/>
        <v>20.03</v>
      </c>
      <c r="K35" s="3">
        <f t="shared" si="27"/>
        <v>2.19</v>
      </c>
      <c r="L35" s="3">
        <f t="shared" si="27"/>
        <v>13.32</v>
      </c>
      <c r="M35" s="3">
        <f t="shared" si="27"/>
        <v>26.36</v>
      </c>
      <c r="N35" s="3">
        <f t="shared" si="27"/>
        <v>16.170000000000002</v>
      </c>
      <c r="O35" s="3">
        <f t="shared" si="27"/>
        <v>17.91</v>
      </c>
      <c r="P35" s="3">
        <f t="shared" si="27"/>
        <v>19.55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729050766</v>
      </c>
      <c r="E51" s="5">
        <v>672621554</v>
      </c>
      <c r="F51" s="5">
        <v>-3024028600</v>
      </c>
      <c r="G51" s="5">
        <v>3867766576</v>
      </c>
      <c r="I51" s="5">
        <v>7347952171</v>
      </c>
      <c r="J51" s="5">
        <v>20332952261</v>
      </c>
      <c r="K51" s="5">
        <v>221525651655</v>
      </c>
      <c r="L51" s="5">
        <v>39804064636</v>
      </c>
      <c r="M51" s="5">
        <v>71126409759</v>
      </c>
      <c r="N51" s="5">
        <v>128943932680</v>
      </c>
      <c r="O51" s="5">
        <v>438561853293</v>
      </c>
      <c r="P51" s="5">
        <v>332645100146</v>
      </c>
      <c r="Q51" s="5">
        <v>36601826366</v>
      </c>
    </row>
    <row r="52" spans="2:17" ht="15.5" x14ac:dyDescent="0.35">
      <c r="C52" t="s">
        <v>211</v>
      </c>
      <c r="D52" s="5">
        <v>-238621897</v>
      </c>
      <c r="E52" s="5">
        <v>-238621898</v>
      </c>
      <c r="F52" s="5">
        <v>1434497818</v>
      </c>
      <c r="G52" s="5">
        <v>-2737930005</v>
      </c>
      <c r="I52" s="5">
        <v>-5167536451</v>
      </c>
      <c r="J52" s="5">
        <v>-13006746617</v>
      </c>
      <c r="K52" s="5">
        <v>-169531129221</v>
      </c>
      <c r="L52" s="5">
        <v>-30449590487</v>
      </c>
      <c r="M52" s="5">
        <v>-50269442220</v>
      </c>
      <c r="N52" s="5">
        <v>-101351453812</v>
      </c>
      <c r="O52" s="5">
        <v>-293577707687</v>
      </c>
      <c r="P52" s="5">
        <v>-213596513813</v>
      </c>
      <c r="Q52" s="5">
        <v>-20559857660</v>
      </c>
    </row>
    <row r="53" spans="2:17" ht="15.5" x14ac:dyDescent="0.35">
      <c r="C53" t="s">
        <v>212</v>
      </c>
      <c r="D53" s="5">
        <v>490428869</v>
      </c>
      <c r="E53" s="5">
        <v>433999656</v>
      </c>
      <c r="F53" s="5">
        <v>-1589530782</v>
      </c>
      <c r="G53" s="5">
        <v>1129836571</v>
      </c>
      <c r="I53" s="5">
        <v>2180415720</v>
      </c>
      <c r="J53" s="5">
        <v>7326205644</v>
      </c>
      <c r="K53" s="5">
        <v>51994522434</v>
      </c>
      <c r="L53" s="5">
        <v>9354474149</v>
      </c>
      <c r="M53" s="5">
        <v>20856967539</v>
      </c>
      <c r="N53" s="5">
        <v>27592478868</v>
      </c>
      <c r="O53" s="5">
        <v>144984145606</v>
      </c>
      <c r="P53" s="5">
        <v>119048586333</v>
      </c>
      <c r="Q53" s="5">
        <v>16041968706</v>
      </c>
    </row>
    <row r="54" spans="2:17" ht="15.5" x14ac:dyDescent="0.35">
      <c r="C54" t="s">
        <v>1011</v>
      </c>
    </row>
    <row r="55" spans="2:17" ht="15.5" x14ac:dyDescent="0.35">
      <c r="C55" t="s">
        <v>1012</v>
      </c>
      <c r="D55" s="5">
        <v>490428869</v>
      </c>
      <c r="E55" s="5">
        <v>433999656</v>
      </c>
      <c r="F55" s="5">
        <v>-1589530782</v>
      </c>
      <c r="G55" s="5">
        <v>1129836571</v>
      </c>
      <c r="I55" s="5">
        <v>2180415720</v>
      </c>
      <c r="J55" s="5">
        <v>7326205644</v>
      </c>
      <c r="K55" s="5">
        <v>51994522434</v>
      </c>
      <c r="L55" s="5">
        <v>9354474149</v>
      </c>
      <c r="M55" s="5">
        <v>20856967539</v>
      </c>
      <c r="N55" s="5">
        <v>27592478868</v>
      </c>
      <c r="O55" s="5">
        <v>144984145606</v>
      </c>
      <c r="P55" s="5">
        <v>119048586333</v>
      </c>
      <c r="Q55" s="5">
        <v>16041968706</v>
      </c>
    </row>
    <row r="56" spans="2:17" ht="15.5" x14ac:dyDescent="0.35">
      <c r="C56" t="s">
        <v>82</v>
      </c>
      <c r="D56" s="5">
        <v>-4596165666</v>
      </c>
      <c r="E56" s="5">
        <v>-5887453924</v>
      </c>
      <c r="F56" s="5">
        <v>-8156176578</v>
      </c>
      <c r="G56" s="5">
        <v>-3304550139</v>
      </c>
      <c r="I56" s="5">
        <v>-20273176897</v>
      </c>
      <c r="J56" s="5">
        <v>-21187666876</v>
      </c>
      <c r="K56" s="5">
        <v>-36257091190</v>
      </c>
      <c r="L56" s="5">
        <v>-32679129163</v>
      </c>
      <c r="M56" s="5">
        <v>-37151237855</v>
      </c>
      <c r="N56" s="5">
        <v>-48808565283</v>
      </c>
      <c r="O56" s="5">
        <v>-54811821462</v>
      </c>
      <c r="P56" s="5">
        <v>-70690122903</v>
      </c>
      <c r="Q56" s="5">
        <v>-4529793377</v>
      </c>
    </row>
    <row r="57" spans="2:17" ht="15.5" x14ac:dyDescent="0.35">
      <c r="C57" t="s">
        <v>213</v>
      </c>
      <c r="D57" s="5">
        <v>-4479909256</v>
      </c>
      <c r="E57" s="5">
        <v>-5798424026</v>
      </c>
      <c r="F57" s="5">
        <v>-8095604414</v>
      </c>
      <c r="G57" s="5">
        <v>-3037823447</v>
      </c>
      <c r="I57" s="5">
        <v>-19479831864</v>
      </c>
      <c r="J57" s="5">
        <v>-19395223091</v>
      </c>
      <c r="K57" s="5">
        <v>-30429700409</v>
      </c>
      <c r="L57" s="5">
        <v>-30954418015</v>
      </c>
      <c r="M57" s="5">
        <v>-33326278431</v>
      </c>
      <c r="N57" s="5">
        <v>-44314475407</v>
      </c>
      <c r="O57" s="5">
        <v>-35345962005</v>
      </c>
      <c r="P57" s="5">
        <v>-22057443806</v>
      </c>
      <c r="Q57" s="5">
        <v>-1375704215</v>
      </c>
    </row>
    <row r="58" spans="2:17" ht="15.5" x14ac:dyDescent="0.35">
      <c r="C58" t="s">
        <v>284</v>
      </c>
      <c r="D58" s="5">
        <v>-14217892</v>
      </c>
      <c r="E58" s="5">
        <v>-2610796</v>
      </c>
      <c r="F58" s="5">
        <v>-49753616</v>
      </c>
      <c r="G58" s="5">
        <v>-61696357</v>
      </c>
      <c r="I58" s="5">
        <v>-294396065</v>
      </c>
      <c r="J58" s="5">
        <v>-1004597695</v>
      </c>
      <c r="K58" s="5">
        <v>-139933189</v>
      </c>
      <c r="L58" s="5">
        <v>-737573518</v>
      </c>
      <c r="M58" s="5">
        <v>-2211697566</v>
      </c>
      <c r="N58" s="5">
        <v>-1301570104</v>
      </c>
      <c r="O58" s="5">
        <v>-13196819851</v>
      </c>
      <c r="P58" s="5">
        <v>-33710605886</v>
      </c>
      <c r="Q58" s="5">
        <v>-2239043503</v>
      </c>
    </row>
    <row r="59" spans="2:17" ht="15.5" x14ac:dyDescent="0.35">
      <c r="C59" t="s">
        <v>368</v>
      </c>
      <c r="D59" s="5">
        <v>-102038518</v>
      </c>
      <c r="E59" s="5">
        <v>-86419102</v>
      </c>
      <c r="F59" s="5">
        <v>-10818548</v>
      </c>
      <c r="G59" s="5">
        <v>-205030335</v>
      </c>
      <c r="I59" s="5">
        <v>-498948968</v>
      </c>
      <c r="J59" s="5">
        <v>-787846090</v>
      </c>
      <c r="K59" s="5">
        <v>-5687457592</v>
      </c>
      <c r="L59" s="5">
        <v>-987137630</v>
      </c>
      <c r="M59" s="5">
        <v>-1613261858</v>
      </c>
      <c r="N59" s="5">
        <v>-3192519772</v>
      </c>
      <c r="O59" s="5">
        <v>-6269039606</v>
      </c>
      <c r="P59" s="5">
        <v>-14922073211</v>
      </c>
      <c r="Q59" s="5">
        <v>-915045659</v>
      </c>
    </row>
    <row r="60" spans="2:17" ht="15.5" x14ac:dyDescent="0.35">
      <c r="C60" t="s">
        <v>89</v>
      </c>
      <c r="D60" s="5">
        <v>-4105736797</v>
      </c>
      <c r="E60" s="5">
        <v>-5453454268</v>
      </c>
      <c r="F60" s="5">
        <v>-9745707360</v>
      </c>
      <c r="G60" s="5">
        <v>-2174713568</v>
      </c>
      <c r="I60" s="5">
        <v>-18092761177</v>
      </c>
      <c r="J60" s="5">
        <v>-13861461232</v>
      </c>
      <c r="K60" s="5">
        <v>15737431244</v>
      </c>
      <c r="L60" s="5">
        <v>-23324655014</v>
      </c>
      <c r="M60" s="5">
        <v>-16294270316</v>
      </c>
      <c r="N60" s="5">
        <v>-21216086415</v>
      </c>
      <c r="O60" s="5">
        <v>90172324144</v>
      </c>
      <c r="P60" s="5">
        <v>48358463430</v>
      </c>
      <c r="Q60" s="5">
        <v>11512175329</v>
      </c>
    </row>
    <row r="61" spans="2:17" ht="15.5" x14ac:dyDescent="0.35">
      <c r="C61" t="s">
        <v>90</v>
      </c>
      <c r="D61" s="5">
        <v>-2122610826</v>
      </c>
      <c r="E61" s="5">
        <v>-214113126</v>
      </c>
      <c r="F61" s="5">
        <v>-166946871862</v>
      </c>
      <c r="G61" s="5">
        <v>4063983140</v>
      </c>
      <c r="I61" s="5">
        <v>-156212550402</v>
      </c>
      <c r="J61" s="5">
        <v>21179472424</v>
      </c>
      <c r="K61" s="5">
        <v>12839397301</v>
      </c>
      <c r="L61" s="5">
        <v>48393368088</v>
      </c>
      <c r="M61" s="5">
        <v>101529141971</v>
      </c>
      <c r="N61" s="5">
        <v>139602522081</v>
      </c>
      <c r="O61" s="5">
        <v>29057123632</v>
      </c>
      <c r="P61" s="5">
        <v>-2137201734</v>
      </c>
      <c r="Q61" s="5">
        <v>-1131815392</v>
      </c>
    </row>
    <row r="62" spans="2:17" ht="15.5" x14ac:dyDescent="0.35">
      <c r="C62" t="s">
        <v>215</v>
      </c>
      <c r="D62" s="5">
        <v>14936268</v>
      </c>
      <c r="E62" s="5">
        <v>33677825</v>
      </c>
      <c r="F62" s="5">
        <v>-9892475550</v>
      </c>
      <c r="G62" s="5">
        <v>3276774813</v>
      </c>
      <c r="I62" s="5">
        <v>102037473</v>
      </c>
      <c r="J62" s="5">
        <v>13037282624</v>
      </c>
      <c r="K62" s="5">
        <v>16684260269</v>
      </c>
      <c r="L62" s="5">
        <v>25454618901</v>
      </c>
      <c r="M62" s="5">
        <v>6126369281</v>
      </c>
      <c r="N62" s="5">
        <v>54220091723</v>
      </c>
      <c r="O62" s="5">
        <v>45067914067</v>
      </c>
      <c r="P62" s="5">
        <v>5597315374</v>
      </c>
      <c r="Q62" s="5">
        <v>239530670</v>
      </c>
    </row>
    <row r="63" spans="2:17" ht="15.5" x14ac:dyDescent="0.35">
      <c r="C63" t="s">
        <v>27</v>
      </c>
      <c r="D63" s="5">
        <v>-9280935</v>
      </c>
      <c r="E63" s="5">
        <v>-10838072</v>
      </c>
      <c r="F63" s="5">
        <v>-22117044</v>
      </c>
      <c r="G63" s="5">
        <v>-38741190</v>
      </c>
      <c r="I63" s="5">
        <v>-113598426</v>
      </c>
      <c r="J63" s="5">
        <v>-73804372</v>
      </c>
      <c r="K63" s="5">
        <v>-4318638962</v>
      </c>
      <c r="L63" s="5">
        <v>-35864354657</v>
      </c>
      <c r="M63" s="5">
        <v>-33074030112</v>
      </c>
      <c r="N63" s="5">
        <v>-28298127117</v>
      </c>
      <c r="O63" s="5">
        <v>-15917256942</v>
      </c>
      <c r="P63" s="5">
        <v>-9410551152</v>
      </c>
      <c r="Q63" s="5">
        <v>-1371466062</v>
      </c>
    </row>
    <row r="64" spans="2:17" ht="15.5" x14ac:dyDescent="0.35">
      <c r="C64" t="s">
        <v>81</v>
      </c>
      <c r="D64" s="5">
        <v>-2128266159</v>
      </c>
      <c r="E64" s="5">
        <v>-236952879</v>
      </c>
      <c r="F64" s="5">
        <v>-157032279268</v>
      </c>
      <c r="G64" s="5">
        <v>825949517</v>
      </c>
      <c r="I64" s="5">
        <v>-156200989449</v>
      </c>
      <c r="J64" s="5">
        <v>8215994172</v>
      </c>
      <c r="K64" s="5">
        <v>473775994</v>
      </c>
      <c r="L64" s="5">
        <v>58803103844</v>
      </c>
      <c r="M64" s="5">
        <v>128476802802</v>
      </c>
      <c r="N64" s="5">
        <v>113680557475</v>
      </c>
      <c r="O64" s="5">
        <v>-93533493</v>
      </c>
      <c r="P64" s="5">
        <v>1676034044</v>
      </c>
      <c r="Q64" s="5">
        <v>120000</v>
      </c>
    </row>
    <row r="65" spans="3:17" ht="15.5" x14ac:dyDescent="0.35">
      <c r="C65" t="s">
        <v>92</v>
      </c>
      <c r="D65" s="5">
        <v>-2122610826</v>
      </c>
      <c r="E65" s="5">
        <v>-214113126</v>
      </c>
      <c r="F65" s="5">
        <v>-166946871862</v>
      </c>
      <c r="G65" s="5">
        <v>4063983140</v>
      </c>
      <c r="I65" s="5">
        <v>-156212550402</v>
      </c>
      <c r="J65" s="5">
        <v>21179472424</v>
      </c>
      <c r="K65" s="5">
        <v>12839397301</v>
      </c>
      <c r="L65" s="5">
        <v>48393368088</v>
      </c>
      <c r="M65" s="5">
        <v>101529141971</v>
      </c>
      <c r="N65" s="5">
        <v>139602522081</v>
      </c>
      <c r="O65" s="5">
        <v>29057123632</v>
      </c>
      <c r="P65" s="5">
        <v>-2137201734</v>
      </c>
      <c r="Q65" s="5">
        <v>-1131815392</v>
      </c>
    </row>
    <row r="66" spans="3:17" ht="15.5" x14ac:dyDescent="0.35">
      <c r="C66" t="s">
        <v>29</v>
      </c>
      <c r="D66" s="5">
        <v>-6228347623</v>
      </c>
      <c r="E66" s="5">
        <v>-5667567394</v>
      </c>
      <c r="F66" s="5">
        <v>-176692579222</v>
      </c>
      <c r="G66" s="5">
        <v>1889269572</v>
      </c>
      <c r="I66" s="5">
        <v>-174305311579</v>
      </c>
      <c r="J66" s="5">
        <v>7318011192</v>
      </c>
      <c r="K66" s="5">
        <v>28576828545</v>
      </c>
      <c r="L66" s="5">
        <v>25068713074</v>
      </c>
      <c r="M66" s="5">
        <v>85234871655</v>
      </c>
      <c r="N66" s="5">
        <v>118386435666</v>
      </c>
      <c r="O66" s="5">
        <v>119229447776</v>
      </c>
      <c r="P66" s="5">
        <v>46221261696</v>
      </c>
      <c r="Q66" s="5">
        <v>10380359937</v>
      </c>
    </row>
    <row r="67" spans="3:17" ht="15.5" x14ac:dyDescent="0.35">
      <c r="C67" t="s">
        <v>28</v>
      </c>
      <c r="F67" s="5">
        <v>2276299263</v>
      </c>
      <c r="G67" s="5">
        <v>-792259596</v>
      </c>
      <c r="J67" s="5">
        <v>-4513046691</v>
      </c>
      <c r="K67" s="5">
        <v>-3650919360</v>
      </c>
      <c r="L67" s="5">
        <v>-13815189740</v>
      </c>
      <c r="M67" s="5">
        <v>-21240010660</v>
      </c>
      <c r="N67" s="5">
        <v>-19112812180</v>
      </c>
    </row>
    <row r="68" spans="3:17" ht="15.5" x14ac:dyDescent="0.35">
      <c r="C68" t="s">
        <v>404</v>
      </c>
    </row>
    <row r="69" spans="3:17" ht="15.5" x14ac:dyDescent="0.35">
      <c r="C69" t="s">
        <v>405</v>
      </c>
    </row>
    <row r="70" spans="3:17" ht="15.5" x14ac:dyDescent="0.35">
      <c r="C70" t="s">
        <v>406</v>
      </c>
      <c r="F70" s="5">
        <v>2276299263</v>
      </c>
      <c r="G70" s="5">
        <v>-792259596</v>
      </c>
      <c r="J70" s="5">
        <v>-4513046691</v>
      </c>
      <c r="K70" s="5">
        <v>-3650919360</v>
      </c>
      <c r="L70" s="5">
        <v>-13815189740</v>
      </c>
      <c r="M70" s="5">
        <v>-21240010660</v>
      </c>
      <c r="N70" s="5">
        <v>-19112812180</v>
      </c>
    </row>
    <row r="71" spans="3:17" ht="15.5" x14ac:dyDescent="0.35">
      <c r="C71" t="s">
        <v>93</v>
      </c>
      <c r="D71" s="5">
        <v>-6228347623</v>
      </c>
      <c r="E71" s="5">
        <v>-5667567394</v>
      </c>
      <c r="F71" s="5">
        <v>-174416279959</v>
      </c>
      <c r="G71" s="5">
        <v>1097009976</v>
      </c>
      <c r="I71" s="5">
        <v>-174305311579</v>
      </c>
      <c r="J71" s="5">
        <v>2804964501</v>
      </c>
      <c r="K71" s="5">
        <v>24925909185</v>
      </c>
      <c r="L71" s="5">
        <v>11253523334</v>
      </c>
      <c r="M71" s="5">
        <v>63994860995</v>
      </c>
      <c r="N71" s="5">
        <v>99273623486</v>
      </c>
      <c r="O71" s="5">
        <v>119229447776</v>
      </c>
      <c r="P71" s="5">
        <v>46221261696</v>
      </c>
      <c r="Q71" s="5">
        <v>10380359937</v>
      </c>
    </row>
    <row r="72" spans="3:17" ht="15.5" x14ac:dyDescent="0.35">
      <c r="C72" t="s">
        <v>465</v>
      </c>
    </row>
    <row r="73" spans="3:17" ht="15.5" x14ac:dyDescent="0.35">
      <c r="C73" t="s">
        <v>95</v>
      </c>
      <c r="D73" s="5">
        <v>-6228347623</v>
      </c>
      <c r="E73" s="5">
        <v>-5667567394</v>
      </c>
      <c r="F73" s="5">
        <v>-174416279959</v>
      </c>
      <c r="G73" s="5">
        <v>1097009976</v>
      </c>
      <c r="I73" s="5">
        <v>-174305311579</v>
      </c>
      <c r="J73" s="5">
        <v>2804964501</v>
      </c>
      <c r="K73" s="5">
        <v>24925909185</v>
      </c>
      <c r="L73" s="5">
        <v>11253523334</v>
      </c>
      <c r="M73" s="5">
        <v>63994860995</v>
      </c>
      <c r="N73" s="5">
        <v>99273623486</v>
      </c>
      <c r="O73" s="5">
        <v>119229447776</v>
      </c>
      <c r="P73" s="5">
        <v>46221261696</v>
      </c>
      <c r="Q73" s="5">
        <v>10380359937</v>
      </c>
    </row>
    <row r="74" spans="3:17" ht="15.5" x14ac:dyDescent="0.35">
      <c r="C74" t="s">
        <v>96</v>
      </c>
      <c r="F74" s="5">
        <v>36696843</v>
      </c>
      <c r="I74" s="5">
        <v>36696843</v>
      </c>
      <c r="J74" s="5">
        <v>-92617827</v>
      </c>
      <c r="K74" s="5">
        <v>197364274</v>
      </c>
      <c r="L74" s="5">
        <v>308181926</v>
      </c>
      <c r="M74" s="5">
        <v>1778885464</v>
      </c>
      <c r="N74" s="5">
        <v>1256083044</v>
      </c>
      <c r="O74" s="5">
        <v>-56319039</v>
      </c>
    </row>
    <row r="75" spans="3:17" ht="15.5" x14ac:dyDescent="0.35">
      <c r="C75" t="s">
        <v>97</v>
      </c>
      <c r="D75" s="5">
        <v>-6228347623</v>
      </c>
      <c r="E75" s="5">
        <v>-5667567394</v>
      </c>
      <c r="F75" s="5">
        <v>-174379583116</v>
      </c>
      <c r="G75" s="5">
        <v>1097009976</v>
      </c>
      <c r="I75" s="5">
        <v>-174268614736</v>
      </c>
      <c r="J75" s="5">
        <v>2712346674</v>
      </c>
      <c r="K75" s="5">
        <v>25123273459</v>
      </c>
      <c r="L75" s="5">
        <v>11561705260</v>
      </c>
      <c r="M75" s="5">
        <v>65773746459</v>
      </c>
      <c r="N75" s="5">
        <v>100529706530</v>
      </c>
      <c r="O75" s="5">
        <v>119173128737</v>
      </c>
      <c r="P75" s="5">
        <v>46221261696</v>
      </c>
      <c r="Q75" s="5">
        <v>10380359937</v>
      </c>
    </row>
    <row r="76" spans="3:17" ht="15.5" x14ac:dyDescent="0.35">
      <c r="C76" t="s">
        <v>98</v>
      </c>
      <c r="D76" s="5">
        <v>-6228347623</v>
      </c>
      <c r="E76" s="5">
        <v>-5667567394</v>
      </c>
      <c r="F76" s="5">
        <v>-174416279959</v>
      </c>
      <c r="G76" s="5">
        <v>1097009976</v>
      </c>
      <c r="I76" s="5">
        <v>-174305311579</v>
      </c>
      <c r="J76" s="5">
        <v>2804964501</v>
      </c>
      <c r="K76" s="5">
        <v>24925909185</v>
      </c>
      <c r="L76" s="5">
        <v>11253523334</v>
      </c>
      <c r="M76" s="5">
        <v>63994860995</v>
      </c>
      <c r="N76" s="5">
        <v>99273623486</v>
      </c>
      <c r="O76" s="5">
        <v>119229447776</v>
      </c>
      <c r="P76" s="5">
        <v>46221261696</v>
      </c>
      <c r="Q76" s="5">
        <v>10380359937</v>
      </c>
    </row>
    <row r="77" spans="3:17" ht="15.5" x14ac:dyDescent="0.35">
      <c r="C77" t="s">
        <v>8</v>
      </c>
      <c r="D77" s="5">
        <v>-6228327348</v>
      </c>
      <c r="E77" s="5">
        <v>-5667430949</v>
      </c>
      <c r="F77" s="5">
        <v>-174343498979</v>
      </c>
      <c r="G77" s="5">
        <v>1109363324</v>
      </c>
      <c r="I77" s="5">
        <v>-174213736941</v>
      </c>
      <c r="J77" s="5">
        <v>2894129848</v>
      </c>
      <c r="K77" s="5">
        <v>25457240494</v>
      </c>
      <c r="L77" s="5">
        <v>12079982630</v>
      </c>
      <c r="M77" s="5">
        <v>65712995605</v>
      </c>
      <c r="N77" s="5">
        <v>86317492937</v>
      </c>
      <c r="O77" s="5">
        <v>119173126104</v>
      </c>
      <c r="P77" s="5">
        <v>46221261696</v>
      </c>
      <c r="Q77" s="5">
        <v>10380359937</v>
      </c>
    </row>
    <row r="78" spans="3:17" ht="15.5" x14ac:dyDescent="0.35">
      <c r="C78" t="s">
        <v>99</v>
      </c>
      <c r="D78" s="5">
        <v>-20275</v>
      </c>
      <c r="E78" s="5">
        <v>-136445</v>
      </c>
      <c r="F78" s="5">
        <v>-36084137</v>
      </c>
      <c r="G78" s="5">
        <v>-12353348</v>
      </c>
      <c r="I78" s="5">
        <v>-54877795</v>
      </c>
      <c r="J78" s="5">
        <v>-181783174</v>
      </c>
      <c r="K78" s="5">
        <v>-333967035</v>
      </c>
      <c r="L78" s="5">
        <v>-518277370</v>
      </c>
      <c r="M78" s="5">
        <v>60750854</v>
      </c>
      <c r="N78" s="5">
        <v>14212213593</v>
      </c>
      <c r="O78" s="5">
        <v>2633</v>
      </c>
    </row>
    <row r="79" spans="3:17" ht="15.5" x14ac:dyDescent="0.35">
      <c r="C79" t="s">
        <v>100</v>
      </c>
      <c r="D79" s="5">
        <v>-6228347623</v>
      </c>
      <c r="E79" s="5">
        <v>-5667567394</v>
      </c>
      <c r="F79" s="5">
        <v>-174416279959</v>
      </c>
      <c r="G79" s="5">
        <v>1097009976</v>
      </c>
      <c r="I79" s="5">
        <v>-174305311579</v>
      </c>
      <c r="J79" s="5">
        <v>2804964501</v>
      </c>
      <c r="K79" s="5">
        <v>24925909185</v>
      </c>
      <c r="L79" s="5">
        <v>11253523334</v>
      </c>
      <c r="M79" s="5">
        <v>63994860995</v>
      </c>
      <c r="N79" s="5">
        <v>99273623486</v>
      </c>
      <c r="O79" s="5">
        <v>119229447776</v>
      </c>
      <c r="P79" s="5">
        <v>46221261696</v>
      </c>
      <c r="Q79" s="5">
        <v>10380359937</v>
      </c>
    </row>
    <row r="80" spans="3:17" ht="15.5" x14ac:dyDescent="0.35">
      <c r="C80" t="s">
        <v>101</v>
      </c>
      <c r="D80" s="5">
        <v>-6228347623</v>
      </c>
      <c r="E80" s="5">
        <v>-5667567394</v>
      </c>
      <c r="F80" s="5">
        <v>-174379583116</v>
      </c>
      <c r="G80" s="5">
        <v>1097009976</v>
      </c>
      <c r="I80" s="5">
        <v>-174268614736</v>
      </c>
      <c r="J80" s="5">
        <v>2712346674</v>
      </c>
      <c r="K80" s="5">
        <v>25123273459</v>
      </c>
      <c r="L80" s="5">
        <v>11561705260</v>
      </c>
      <c r="M80" s="5">
        <v>65773746459</v>
      </c>
      <c r="N80" s="5">
        <v>100529706530</v>
      </c>
      <c r="O80" s="5">
        <v>119173128737</v>
      </c>
      <c r="P80" s="5">
        <v>46221261696</v>
      </c>
      <c r="Q80" s="5">
        <v>10380359937</v>
      </c>
    </row>
    <row r="81" spans="2:17" ht="15.5" x14ac:dyDescent="0.35">
      <c r="C81" t="s">
        <v>102</v>
      </c>
      <c r="D81" s="5">
        <v>-6228347623</v>
      </c>
      <c r="E81" s="5">
        <v>-5667567394</v>
      </c>
      <c r="F81" s="5">
        <v>-174379583116</v>
      </c>
      <c r="G81" s="5">
        <v>1097009976</v>
      </c>
      <c r="I81" s="5">
        <v>-174268614736</v>
      </c>
      <c r="J81" s="5">
        <v>2712346674</v>
      </c>
      <c r="K81" s="5">
        <v>25123273459</v>
      </c>
      <c r="L81" s="5">
        <v>11561705260</v>
      </c>
      <c r="M81" s="5">
        <v>65773746459</v>
      </c>
      <c r="N81" s="5">
        <v>100529706530</v>
      </c>
      <c r="O81" s="5">
        <v>119173128737</v>
      </c>
      <c r="P81" s="5">
        <v>46221261696</v>
      </c>
      <c r="Q81" s="5">
        <v>10380359937</v>
      </c>
    </row>
    <row r="83" spans="2:17" ht="15.5" x14ac:dyDescent="0.35">
      <c r="B83" t="s">
        <v>103</v>
      </c>
      <c r="C83" t="s">
        <v>104</v>
      </c>
    </row>
    <row r="84" spans="2:17" ht="15.5" x14ac:dyDescent="0.35">
      <c r="C84" t="s">
        <v>216</v>
      </c>
    </row>
    <row r="85" spans="2:17" ht="15.5" x14ac:dyDescent="0.35">
      <c r="C85" t="s">
        <v>20</v>
      </c>
      <c r="D85" s="5">
        <v>9036244731</v>
      </c>
      <c r="E85" s="5">
        <v>12016950349</v>
      </c>
      <c r="F85" s="5">
        <v>9704896144</v>
      </c>
      <c r="G85" s="5">
        <v>9571814852</v>
      </c>
      <c r="I85" s="5">
        <v>9704896144</v>
      </c>
      <c r="J85" s="5">
        <v>13601578446</v>
      </c>
      <c r="K85" s="5">
        <v>13921128944</v>
      </c>
      <c r="L85" s="5">
        <v>160189801080</v>
      </c>
      <c r="M85" s="5">
        <v>153957838342</v>
      </c>
      <c r="N85" s="5">
        <v>101488132786</v>
      </c>
      <c r="O85" s="5">
        <v>917292193308</v>
      </c>
      <c r="P85" s="5">
        <v>858487409278</v>
      </c>
      <c r="Q85" s="5">
        <v>269588634472</v>
      </c>
    </row>
    <row r="86" spans="2:17" ht="15.5" x14ac:dyDescent="0.35">
      <c r="C86" t="s">
        <v>217</v>
      </c>
      <c r="D86" s="5">
        <v>13841448318</v>
      </c>
      <c r="E86" s="5">
        <v>13584022078</v>
      </c>
      <c r="F86" s="5">
        <v>13858141915</v>
      </c>
      <c r="G86" s="5">
        <v>31165723068</v>
      </c>
      <c r="I86" s="5">
        <v>13858141915</v>
      </c>
      <c r="J86" s="5">
        <v>30326857718</v>
      </c>
      <c r="K86" s="5">
        <v>17953547508</v>
      </c>
      <c r="L86" s="5">
        <v>11785395569</v>
      </c>
      <c r="M86" s="5">
        <v>26893687897</v>
      </c>
      <c r="N86" s="5">
        <v>22683370502</v>
      </c>
      <c r="O86" s="5">
        <v>191094464179</v>
      </c>
      <c r="P86" s="5">
        <v>63094292524</v>
      </c>
      <c r="Q86" s="5">
        <v>24354233073</v>
      </c>
    </row>
    <row r="87" spans="2:17" ht="15.5" x14ac:dyDescent="0.35">
      <c r="C87" t="s">
        <v>218</v>
      </c>
      <c r="D87" s="5">
        <v>350833236800</v>
      </c>
      <c r="E87" s="5">
        <v>325433236800</v>
      </c>
      <c r="F87" s="5">
        <v>317328236800</v>
      </c>
      <c r="G87" s="5">
        <v>306198380000</v>
      </c>
      <c r="I87" s="5">
        <v>317328236800</v>
      </c>
      <c r="J87" s="5">
        <v>306198380000</v>
      </c>
      <c r="K87" s="5">
        <v>306198380000</v>
      </c>
      <c r="L87" s="5">
        <v>306198380000</v>
      </c>
    </row>
    <row r="88" spans="2:17" ht="15.5" x14ac:dyDescent="0.35">
      <c r="C88" t="s">
        <v>219</v>
      </c>
      <c r="D88" s="5">
        <v>355992608182</v>
      </c>
      <c r="E88" s="5">
        <v>333866029756</v>
      </c>
      <c r="F88" s="5">
        <v>334559896956</v>
      </c>
      <c r="G88" s="5">
        <v>19857551524</v>
      </c>
      <c r="I88" s="5">
        <v>334559896956</v>
      </c>
      <c r="J88" s="5">
        <v>7973227188</v>
      </c>
      <c r="K88" s="5">
        <v>8746218235</v>
      </c>
      <c r="L88" s="5">
        <v>8426403510</v>
      </c>
    </row>
    <row r="89" spans="2:17" ht="15.5" x14ac:dyDescent="0.35">
      <c r="C89" t="s">
        <v>220</v>
      </c>
      <c r="D89" s="5">
        <v>13841448318</v>
      </c>
      <c r="E89" s="5">
        <v>13584022078</v>
      </c>
      <c r="F89" s="5">
        <v>13858141915</v>
      </c>
      <c r="G89" s="5">
        <v>31165723068</v>
      </c>
      <c r="I89" s="5">
        <v>13858141915</v>
      </c>
      <c r="J89" s="5">
        <v>30326857718</v>
      </c>
      <c r="K89" s="5">
        <v>17953547508</v>
      </c>
      <c r="L89" s="5">
        <v>11785395569</v>
      </c>
      <c r="M89" s="5">
        <v>26893687897</v>
      </c>
      <c r="N89" s="5">
        <v>22683370502</v>
      </c>
      <c r="O89" s="5">
        <v>191094464179</v>
      </c>
      <c r="P89" s="5">
        <v>63094292524</v>
      </c>
      <c r="Q89" s="5">
        <v>24354233073</v>
      </c>
    </row>
    <row r="90" spans="2:17" ht="15.5" x14ac:dyDescent="0.35">
      <c r="C90" t="s">
        <v>110</v>
      </c>
      <c r="D90" s="5">
        <v>108388551053</v>
      </c>
      <c r="E90" s="5">
        <v>98203133981</v>
      </c>
      <c r="F90" s="5">
        <v>106076020427</v>
      </c>
      <c r="G90" s="5">
        <v>136655139761</v>
      </c>
      <c r="I90" s="5">
        <v>106076020427</v>
      </c>
      <c r="J90" s="5">
        <v>135890777365</v>
      </c>
    </row>
    <row r="91" spans="2:17" ht="15.5" x14ac:dyDescent="0.35">
      <c r="C91" t="s">
        <v>221</v>
      </c>
      <c r="D91" s="5">
        <v>108388551053</v>
      </c>
      <c r="E91" s="5">
        <v>98203133981</v>
      </c>
      <c r="F91" s="5">
        <v>106076020427</v>
      </c>
      <c r="G91" s="5">
        <v>136655139761</v>
      </c>
      <c r="I91" s="5">
        <v>106076020427</v>
      </c>
      <c r="J91" s="5">
        <v>135890777365</v>
      </c>
    </row>
    <row r="92" spans="2:17" ht="15.5" x14ac:dyDescent="0.35">
      <c r="C92" t="s">
        <v>222</v>
      </c>
      <c r="D92" s="5">
        <v>1500187235750</v>
      </c>
      <c r="E92" s="5">
        <v>1474021502175</v>
      </c>
      <c r="F92" s="5">
        <v>1464333155926</v>
      </c>
      <c r="G92" s="5">
        <v>1455931440766</v>
      </c>
      <c r="I92" s="5">
        <v>1464333155926</v>
      </c>
      <c r="J92" s="5">
        <v>1438424517863</v>
      </c>
      <c r="K92" s="5">
        <v>1415110336429</v>
      </c>
      <c r="L92" s="5">
        <v>1517071202125</v>
      </c>
      <c r="M92" s="5">
        <v>1468863621901</v>
      </c>
      <c r="N92" s="5">
        <v>1394604480038</v>
      </c>
      <c r="O92" s="5">
        <v>882238401148</v>
      </c>
      <c r="P92" s="5">
        <v>677756890286</v>
      </c>
      <c r="Q92" s="5">
        <v>376692110414</v>
      </c>
    </row>
    <row r="93" spans="2:17" ht="15.5" x14ac:dyDescent="0.35">
      <c r="C93" t="s">
        <v>81</v>
      </c>
      <c r="D93" s="5">
        <v>-66867933117</v>
      </c>
      <c r="E93" s="5">
        <v>-66867933117</v>
      </c>
      <c r="F93" s="5">
        <v>-66867933117</v>
      </c>
      <c r="G93" s="5">
        <v>-66867933117</v>
      </c>
      <c r="I93" s="5">
        <v>-66867933117</v>
      </c>
      <c r="J93" s="5">
        <v>-66867933117</v>
      </c>
      <c r="K93" s="5">
        <v>-66867933117</v>
      </c>
      <c r="L93" s="5">
        <v>-66867933117</v>
      </c>
      <c r="M93" s="5">
        <v>-66867934535</v>
      </c>
      <c r="N93" s="5">
        <v>-55615484535</v>
      </c>
      <c r="O93" s="5">
        <v>6382600000</v>
      </c>
      <c r="P93" s="5">
        <v>6382600000</v>
      </c>
      <c r="Q93" s="5">
        <v>6382600000</v>
      </c>
    </row>
    <row r="94" spans="2:17" ht="15.5" x14ac:dyDescent="0.35">
      <c r="C94" t="s">
        <v>223</v>
      </c>
      <c r="D94" s="5">
        <v>2379095918975</v>
      </c>
      <c r="E94" s="5">
        <v>2345319571382</v>
      </c>
      <c r="F94" s="5">
        <v>2331290386682</v>
      </c>
      <c r="G94" s="5">
        <v>2333746240386</v>
      </c>
      <c r="I94" s="5">
        <v>2331290386682</v>
      </c>
      <c r="J94" s="5">
        <v>2288778901080</v>
      </c>
      <c r="K94" s="5">
        <v>2334874593897</v>
      </c>
      <c r="L94" s="5">
        <v>2480155001128</v>
      </c>
      <c r="M94" s="5">
        <v>2369222933510</v>
      </c>
      <c r="N94" s="5">
        <v>2284957521242</v>
      </c>
      <c r="O94" s="5">
        <v>2201665559102</v>
      </c>
      <c r="P94" s="5">
        <v>1622298113795</v>
      </c>
      <c r="Q94" s="5">
        <v>1022351229000</v>
      </c>
    </row>
    <row r="95" spans="2:17" ht="15.5" x14ac:dyDescent="0.35">
      <c r="C95" t="s">
        <v>224</v>
      </c>
    </row>
    <row r="96" spans="2:17" ht="15.5" x14ac:dyDescent="0.35">
      <c r="C96" t="s">
        <v>324</v>
      </c>
      <c r="P96" s="5">
        <v>75724979</v>
      </c>
      <c r="Q96" s="5">
        <v>47546579</v>
      </c>
    </row>
    <row r="97" spans="3:17" ht="15.5" x14ac:dyDescent="0.35">
      <c r="C97" t="s">
        <v>408</v>
      </c>
      <c r="D97" s="5">
        <v>1476693485761</v>
      </c>
      <c r="E97" s="5">
        <v>1476693485761</v>
      </c>
      <c r="F97" s="5">
        <v>1476693485761</v>
      </c>
      <c r="G97" s="5">
        <v>1476693485761</v>
      </c>
      <c r="I97" s="5">
        <v>1476693485761</v>
      </c>
      <c r="J97" s="5">
        <v>1476693485761</v>
      </c>
      <c r="K97" s="5">
        <v>1476480743312</v>
      </c>
      <c r="L97" s="5">
        <v>1476449815477</v>
      </c>
      <c r="M97" s="5">
        <v>1476496815477</v>
      </c>
      <c r="N97" s="5">
        <v>1564585565477</v>
      </c>
      <c r="O97" s="5">
        <v>44025000000</v>
      </c>
    </row>
    <row r="98" spans="3:17" ht="15.5" x14ac:dyDescent="0.35">
      <c r="C98" t="s">
        <v>107</v>
      </c>
      <c r="D98" s="5">
        <v>17283955949</v>
      </c>
      <c r="E98" s="5">
        <v>17223177846</v>
      </c>
      <c r="F98" s="5">
        <v>17461799744</v>
      </c>
      <c r="G98" s="5">
        <v>17181144871</v>
      </c>
      <c r="I98" s="5">
        <v>17461799744</v>
      </c>
      <c r="J98" s="5">
        <v>17380539893</v>
      </c>
      <c r="K98" s="5">
        <v>29368990265</v>
      </c>
      <c r="L98" s="5">
        <v>12729900542</v>
      </c>
    </row>
    <row r="99" spans="3:17" ht="15.5" x14ac:dyDescent="0.35">
      <c r="C99" t="s">
        <v>111</v>
      </c>
      <c r="D99" s="5">
        <v>19631885187</v>
      </c>
      <c r="E99" s="5">
        <v>20164123501</v>
      </c>
      <c r="F99" s="5">
        <v>20696361814</v>
      </c>
      <c r="G99" s="5">
        <v>21205797908</v>
      </c>
      <c r="I99" s="5">
        <v>20696361814</v>
      </c>
      <c r="J99" s="5">
        <v>22841095690</v>
      </c>
      <c r="K99" s="5">
        <v>12847814743</v>
      </c>
      <c r="L99" s="5">
        <v>12060299218</v>
      </c>
      <c r="M99" s="5">
        <v>24238696557</v>
      </c>
      <c r="N99" s="5">
        <v>26642858368</v>
      </c>
      <c r="O99" s="5">
        <v>28783411702</v>
      </c>
    </row>
    <row r="100" spans="3:17" ht="15.5" x14ac:dyDescent="0.35">
      <c r="C100" t="s">
        <v>113</v>
      </c>
      <c r="L100" s="5">
        <v>583178693</v>
      </c>
    </row>
    <row r="101" spans="3:17" ht="15.5" x14ac:dyDescent="0.35">
      <c r="C101" t="s">
        <v>228</v>
      </c>
      <c r="D101" s="5">
        <v>1826557553609</v>
      </c>
      <c r="E101" s="5">
        <v>1817992468496</v>
      </c>
      <c r="F101" s="5">
        <v>1827968375483</v>
      </c>
      <c r="G101" s="5">
        <v>1858963099442</v>
      </c>
      <c r="I101" s="5">
        <v>1827968375483</v>
      </c>
      <c r="J101" s="5">
        <v>1857740184834</v>
      </c>
      <c r="K101" s="5">
        <v>1800375548320</v>
      </c>
      <c r="L101" s="5">
        <v>1789651193930</v>
      </c>
      <c r="M101" s="5">
        <v>1686213512034</v>
      </c>
      <c r="N101" s="5">
        <v>1656706423845</v>
      </c>
      <c r="O101" s="5">
        <v>135286411702</v>
      </c>
    </row>
    <row r="102" spans="3:17" ht="15.5" x14ac:dyDescent="0.35">
      <c r="C102" t="s">
        <v>115</v>
      </c>
      <c r="D102" s="5">
        <v>4205653472584</v>
      </c>
      <c r="E102" s="5">
        <v>4163312039878</v>
      </c>
      <c r="F102" s="5">
        <v>4159258762165</v>
      </c>
      <c r="G102" s="5">
        <v>4192709339828</v>
      </c>
      <c r="I102" s="5">
        <v>4159258762165</v>
      </c>
      <c r="J102" s="5">
        <v>4146519085914</v>
      </c>
      <c r="K102" s="5">
        <v>4135250142217</v>
      </c>
      <c r="L102" s="5">
        <v>4269806195058</v>
      </c>
      <c r="M102" s="5">
        <v>4055436445544</v>
      </c>
      <c r="N102" s="5">
        <v>3941663945087</v>
      </c>
      <c r="O102" s="5">
        <v>2336951970804</v>
      </c>
      <c r="P102" s="5">
        <v>1622298113795</v>
      </c>
      <c r="Q102" s="5">
        <v>1022351229000</v>
      </c>
    </row>
    <row r="103" spans="3:17" ht="15.5" x14ac:dyDescent="0.35">
      <c r="C103" t="s">
        <v>116</v>
      </c>
    </row>
    <row r="104" spans="3:17" ht="15.5" x14ac:dyDescent="0.35">
      <c r="C104" t="s">
        <v>117</v>
      </c>
    </row>
    <row r="105" spans="3:17" ht="15.5" x14ac:dyDescent="0.35">
      <c r="C105" t="s">
        <v>229</v>
      </c>
      <c r="D105" s="5">
        <v>2358704332630</v>
      </c>
      <c r="E105" s="5">
        <v>2308225029083</v>
      </c>
      <c r="F105" s="5">
        <v>2298466697631</v>
      </c>
      <c r="G105" s="5">
        <v>2119834546544</v>
      </c>
      <c r="I105" s="5">
        <v>2298466697631</v>
      </c>
      <c r="J105" s="5">
        <v>2090282595406</v>
      </c>
      <c r="K105" s="5">
        <v>2082465385622</v>
      </c>
      <c r="L105" s="5">
        <v>2242419433110</v>
      </c>
      <c r="M105" s="5">
        <v>1945072622069</v>
      </c>
      <c r="N105" s="5">
        <v>1679220849324</v>
      </c>
      <c r="O105" s="5">
        <v>810782041974</v>
      </c>
      <c r="P105" s="5">
        <v>474616715136</v>
      </c>
      <c r="Q105" s="5">
        <v>76301922484</v>
      </c>
    </row>
    <row r="106" spans="3:17" ht="15.5" x14ac:dyDescent="0.35">
      <c r="C106" t="s">
        <v>230</v>
      </c>
      <c r="D106" s="5">
        <v>372294047453</v>
      </c>
      <c r="E106" s="5">
        <v>372111100246</v>
      </c>
      <c r="F106" s="5">
        <v>372506608812</v>
      </c>
      <c r="G106" s="5">
        <v>372033597437</v>
      </c>
      <c r="I106" s="5">
        <v>372506608812</v>
      </c>
      <c r="J106" s="5">
        <v>373862200708</v>
      </c>
      <c r="K106" s="5">
        <v>452371830979</v>
      </c>
      <c r="L106" s="5">
        <v>460795492106</v>
      </c>
      <c r="M106" s="5">
        <v>519573942640</v>
      </c>
      <c r="N106" s="5">
        <v>509043964600</v>
      </c>
      <c r="O106" s="5">
        <v>489868788332</v>
      </c>
      <c r="P106" s="5">
        <v>218629410367</v>
      </c>
      <c r="Q106" s="5">
        <v>56999413148</v>
      </c>
    </row>
    <row r="107" spans="3:17" ht="15.5" x14ac:dyDescent="0.35">
      <c r="C107" t="s">
        <v>231</v>
      </c>
      <c r="D107" s="5">
        <v>372294047453</v>
      </c>
      <c r="E107" s="5">
        <v>372111100246</v>
      </c>
      <c r="F107" s="5">
        <v>372506608812</v>
      </c>
      <c r="G107" s="5">
        <v>372033597437</v>
      </c>
      <c r="I107" s="5">
        <v>372506608812</v>
      </c>
      <c r="J107" s="5">
        <v>373862200708</v>
      </c>
      <c r="K107" s="5">
        <v>452371830979</v>
      </c>
      <c r="L107" s="5">
        <v>460795492106</v>
      </c>
      <c r="M107" s="5">
        <v>519573942640</v>
      </c>
      <c r="N107" s="5">
        <v>509043964600</v>
      </c>
      <c r="O107" s="5">
        <v>489868788332</v>
      </c>
      <c r="P107" s="5">
        <v>218629410367</v>
      </c>
      <c r="Q107" s="5">
        <v>56999413148</v>
      </c>
    </row>
    <row r="108" spans="3:17" ht="15.5" x14ac:dyDescent="0.35">
      <c r="C108" t="s">
        <v>236</v>
      </c>
      <c r="D108" s="5">
        <v>492000000000</v>
      </c>
      <c r="E108" s="5">
        <v>492000000000</v>
      </c>
      <c r="F108" s="5">
        <v>492000000000</v>
      </c>
      <c r="G108" s="5">
        <v>492000000000</v>
      </c>
      <c r="I108" s="5">
        <v>492000000000</v>
      </c>
      <c r="J108" s="5">
        <v>492000000000</v>
      </c>
      <c r="K108" s="5">
        <v>492000000000</v>
      </c>
      <c r="L108" s="5">
        <v>492000000000</v>
      </c>
      <c r="M108" s="5">
        <v>86000000000</v>
      </c>
      <c r="N108" s="5">
        <v>86000000000</v>
      </c>
      <c r="O108" s="5">
        <v>90000000000</v>
      </c>
    </row>
    <row r="109" spans="3:17" ht="15.5" x14ac:dyDescent="0.35">
      <c r="C109" t="s">
        <v>233</v>
      </c>
      <c r="D109" s="5">
        <v>20357008924</v>
      </c>
      <c r="E109" s="5">
        <v>17820627577</v>
      </c>
      <c r="F109" s="5">
        <v>15251550977</v>
      </c>
      <c r="G109" s="5">
        <v>19351895364</v>
      </c>
      <c r="I109" s="5">
        <v>15251550977</v>
      </c>
      <c r="J109" s="5">
        <v>12387154072</v>
      </c>
      <c r="K109" s="5">
        <v>10226151761</v>
      </c>
      <c r="L109" s="5">
        <v>14206171060</v>
      </c>
      <c r="M109" s="5">
        <v>24919285184</v>
      </c>
      <c r="N109" s="5">
        <v>26082532568</v>
      </c>
      <c r="O109" s="5">
        <v>4212929344</v>
      </c>
      <c r="P109" s="5">
        <v>28247599678</v>
      </c>
      <c r="Q109" s="5">
        <v>4892745513</v>
      </c>
    </row>
    <row r="110" spans="3:17" ht="15.5" x14ac:dyDescent="0.35">
      <c r="C110" t="s">
        <v>121</v>
      </c>
      <c r="M110" s="5">
        <v>336198380000</v>
      </c>
      <c r="N110" s="5">
        <v>157700000000</v>
      </c>
      <c r="Q110" s="5">
        <v>7671144000</v>
      </c>
    </row>
    <row r="111" spans="3:17" ht="15.5" x14ac:dyDescent="0.35">
      <c r="C111" t="s">
        <v>232</v>
      </c>
      <c r="D111" s="5">
        <v>706825844982</v>
      </c>
      <c r="E111" s="5">
        <v>659299266556</v>
      </c>
      <c r="F111" s="5">
        <v>651888133756</v>
      </c>
      <c r="G111" s="5">
        <v>326055931524</v>
      </c>
      <c r="I111" s="5">
        <v>651888133756</v>
      </c>
      <c r="J111" s="5">
        <v>314171607188</v>
      </c>
      <c r="K111" s="5">
        <v>314944598235</v>
      </c>
      <c r="L111" s="5">
        <v>314624783510</v>
      </c>
      <c r="M111" s="5">
        <v>336198380000</v>
      </c>
      <c r="N111" s="5">
        <v>157700000000</v>
      </c>
      <c r="Q111" s="5">
        <v>7671144000</v>
      </c>
    </row>
    <row r="112" spans="3:17" ht="15.5" x14ac:dyDescent="0.35">
      <c r="C112" t="s">
        <v>390</v>
      </c>
      <c r="D112" s="5">
        <v>147353843</v>
      </c>
      <c r="E112" s="5">
        <v>200860713</v>
      </c>
      <c r="F112" s="5">
        <v>215951976</v>
      </c>
      <c r="G112" s="5">
        <v>212201529</v>
      </c>
      <c r="I112" s="5">
        <v>215951976</v>
      </c>
      <c r="J112" s="5">
        <v>201336490</v>
      </c>
      <c r="K112" s="5">
        <v>187710171</v>
      </c>
    </row>
    <row r="113" spans="3:17" ht="15.5" x14ac:dyDescent="0.35">
      <c r="C113" t="s">
        <v>120</v>
      </c>
      <c r="D113" s="5">
        <v>68300471799</v>
      </c>
      <c r="E113" s="5">
        <v>68312368362</v>
      </c>
      <c r="F113" s="5">
        <v>68324046481</v>
      </c>
      <c r="G113" s="5">
        <v>110148601161</v>
      </c>
      <c r="I113" s="5">
        <v>68324046481</v>
      </c>
      <c r="J113" s="5">
        <v>113397470490</v>
      </c>
      <c r="K113" s="5">
        <v>59199682972</v>
      </c>
      <c r="L113" s="5">
        <v>59204775005</v>
      </c>
      <c r="M113" s="5">
        <v>37579928188</v>
      </c>
      <c r="N113" s="5">
        <v>33587049525</v>
      </c>
      <c r="O113" s="5">
        <v>3051031838</v>
      </c>
      <c r="P113" s="5">
        <v>454854950</v>
      </c>
      <c r="Q113" s="5">
        <v>2122140050</v>
      </c>
    </row>
    <row r="114" spans="3:17" ht="15.5" x14ac:dyDescent="0.35">
      <c r="C114" t="s">
        <v>237</v>
      </c>
      <c r="D114" s="5">
        <v>16627229625</v>
      </c>
      <c r="E114" s="5">
        <v>18536752843</v>
      </c>
      <c r="F114" s="5">
        <v>18574239188</v>
      </c>
      <c r="G114" s="5">
        <v>18931133355</v>
      </c>
      <c r="I114" s="5">
        <v>18574239188</v>
      </c>
      <c r="J114" s="5">
        <v>2403798959</v>
      </c>
      <c r="K114" s="5">
        <v>1664911720</v>
      </c>
      <c r="L114" s="5">
        <v>1390190532</v>
      </c>
      <c r="M114" s="5">
        <v>87466284239</v>
      </c>
      <c r="N114" s="5">
        <v>174519689567</v>
      </c>
      <c r="O114" s="5">
        <v>259949539276</v>
      </c>
      <c r="P114" s="5">
        <v>66668352842</v>
      </c>
      <c r="Q114" s="5">
        <v>677447546579</v>
      </c>
    </row>
    <row r="115" spans="3:17" ht="15.5" x14ac:dyDescent="0.35">
      <c r="C115" t="s">
        <v>238</v>
      </c>
      <c r="D115" s="5">
        <v>16627229625</v>
      </c>
      <c r="E115" s="5">
        <v>18536752843</v>
      </c>
      <c r="F115" s="5">
        <v>18574239188</v>
      </c>
      <c r="G115" s="5">
        <v>18931133355</v>
      </c>
      <c r="I115" s="5">
        <v>18574239188</v>
      </c>
      <c r="J115" s="5">
        <v>2403798959</v>
      </c>
      <c r="K115" s="5">
        <v>1664911720</v>
      </c>
      <c r="L115" s="5">
        <v>1390190532</v>
      </c>
      <c r="M115" s="5">
        <v>87466284239</v>
      </c>
      <c r="N115" s="5">
        <v>174519689567</v>
      </c>
      <c r="O115" s="5">
        <v>259949539276</v>
      </c>
      <c r="P115" s="5">
        <v>66668352842</v>
      </c>
      <c r="Q115" s="5">
        <v>677447546579</v>
      </c>
    </row>
    <row r="116" spans="3:17" ht="15.5" x14ac:dyDescent="0.35">
      <c r="C116" t="s">
        <v>859</v>
      </c>
      <c r="F116" s="5">
        <v>37486345</v>
      </c>
      <c r="G116" s="5">
        <v>92901288</v>
      </c>
      <c r="I116" s="5">
        <v>37486345</v>
      </c>
      <c r="J116" s="5">
        <v>253438321</v>
      </c>
      <c r="K116" s="5">
        <v>454774812</v>
      </c>
      <c r="P116" s="5">
        <v>66033000000</v>
      </c>
      <c r="Q116" s="5">
        <v>338700000000</v>
      </c>
    </row>
    <row r="117" spans="3:17" ht="15.5" x14ac:dyDescent="0.35">
      <c r="C117" t="s">
        <v>235</v>
      </c>
      <c r="D117" s="5">
        <v>15090476782</v>
      </c>
      <c r="E117" s="5">
        <v>17000000000</v>
      </c>
      <c r="F117" s="5">
        <v>17000000000</v>
      </c>
      <c r="G117" s="5">
        <v>17000000000</v>
      </c>
      <c r="I117" s="5">
        <v>17000000000</v>
      </c>
      <c r="M117" s="5">
        <v>86000000000</v>
      </c>
      <c r="N117" s="5">
        <v>172000000000</v>
      </c>
      <c r="O117" s="5">
        <v>258000000000</v>
      </c>
    </row>
    <row r="118" spans="3:17" ht="15.5" x14ac:dyDescent="0.35">
      <c r="C118" t="s">
        <v>733</v>
      </c>
      <c r="Q118" s="5">
        <v>338700000000</v>
      </c>
    </row>
    <row r="119" spans="3:17" ht="15.5" x14ac:dyDescent="0.35">
      <c r="C119" t="s">
        <v>128</v>
      </c>
      <c r="D119" s="5">
        <v>2375331562255</v>
      </c>
      <c r="E119" s="5">
        <v>2326761781926</v>
      </c>
      <c r="F119" s="5">
        <v>2317040936819</v>
      </c>
      <c r="G119" s="5">
        <v>2138765679899</v>
      </c>
      <c r="I119" s="5">
        <v>2317040936819</v>
      </c>
      <c r="J119" s="5">
        <v>2092686394365</v>
      </c>
      <c r="K119" s="5">
        <v>2084130297342</v>
      </c>
      <c r="L119" s="5">
        <v>2243809623642</v>
      </c>
      <c r="M119" s="5">
        <v>2032538906308</v>
      </c>
      <c r="N119" s="5">
        <v>1853740538891</v>
      </c>
      <c r="O119" s="5">
        <v>1070731581250</v>
      </c>
      <c r="P119" s="5">
        <v>541285067978</v>
      </c>
      <c r="Q119" s="5">
        <v>753749469063</v>
      </c>
    </row>
    <row r="120" spans="3:17" ht="15.5" x14ac:dyDescent="0.35">
      <c r="C120" t="s">
        <v>129</v>
      </c>
    </row>
    <row r="121" spans="3:17" ht="15.5" x14ac:dyDescent="0.35">
      <c r="C121" t="s">
        <v>130</v>
      </c>
      <c r="D121" s="5">
        <v>323212264000</v>
      </c>
      <c r="E121" s="5">
        <v>323212264000</v>
      </c>
      <c r="F121" s="5">
        <v>323212264000</v>
      </c>
      <c r="G121" s="5">
        <v>323212264000</v>
      </c>
      <c r="I121" s="5">
        <v>323212264000</v>
      </c>
      <c r="J121" s="5">
        <v>323212264000</v>
      </c>
      <c r="K121" s="5">
        <v>323212264000</v>
      </c>
      <c r="L121" s="5">
        <v>323212264000</v>
      </c>
      <c r="M121" s="5">
        <v>323212264000</v>
      </c>
      <c r="N121" s="5">
        <v>323212258800</v>
      </c>
      <c r="O121" s="5">
        <v>323212258600</v>
      </c>
      <c r="P121" s="5">
        <v>320366000000</v>
      </c>
      <c r="Q121" s="5">
        <v>29998800000</v>
      </c>
    </row>
    <row r="122" spans="3:17" ht="15.5" x14ac:dyDescent="0.35">
      <c r="C122" t="s">
        <v>131</v>
      </c>
      <c r="D122" s="5">
        <v>641300908338</v>
      </c>
      <c r="E122" s="5">
        <v>641300908338</v>
      </c>
      <c r="F122" s="5">
        <v>641300908338</v>
      </c>
      <c r="G122" s="5">
        <v>641300908338</v>
      </c>
      <c r="I122" s="5">
        <v>641300908338</v>
      </c>
      <c r="J122" s="5">
        <v>641300908338</v>
      </c>
      <c r="K122" s="5">
        <v>641300908338</v>
      </c>
      <c r="L122" s="5">
        <v>641300908338</v>
      </c>
      <c r="M122" s="5">
        <v>641302150122</v>
      </c>
      <c r="N122" s="5">
        <v>760851027168</v>
      </c>
      <c r="O122" s="5">
        <v>760849780584</v>
      </c>
      <c r="P122" s="5">
        <v>697662824184</v>
      </c>
      <c r="Q122" s="5">
        <v>96400000000</v>
      </c>
    </row>
    <row r="123" spans="3:17" ht="15.5" x14ac:dyDescent="0.35">
      <c r="C123" t="s">
        <v>132</v>
      </c>
      <c r="D123" s="5">
        <v>-35541555008</v>
      </c>
      <c r="E123" s="5">
        <v>-29313227660</v>
      </c>
      <c r="F123" s="5">
        <v>-23645796711</v>
      </c>
      <c r="G123" s="5">
        <v>188043953735</v>
      </c>
      <c r="I123" s="5">
        <v>-23645796711</v>
      </c>
      <c r="J123" s="5">
        <v>187914191697</v>
      </c>
      <c r="K123" s="5">
        <v>185020061849</v>
      </c>
      <c r="L123" s="5">
        <v>159562821355</v>
      </c>
      <c r="M123" s="5">
        <v>154941455718</v>
      </c>
      <c r="N123" s="5">
        <v>89228460113</v>
      </c>
      <c r="O123" s="5">
        <v>175774747737</v>
      </c>
      <c r="P123" s="5">
        <v>56601621633</v>
      </c>
      <c r="Q123" s="5">
        <v>135820359937</v>
      </c>
    </row>
    <row r="124" spans="3:17" ht="15.5" x14ac:dyDescent="0.35">
      <c r="C124" t="s">
        <v>133</v>
      </c>
    </row>
    <row r="125" spans="3:17" ht="15.5" x14ac:dyDescent="0.35">
      <c r="C125" t="s">
        <v>134</v>
      </c>
    </row>
    <row r="126" spans="3:17" ht="15.5" x14ac:dyDescent="0.35">
      <c r="C126" t="s">
        <v>135</v>
      </c>
      <c r="D126" s="5">
        <v>-35541555008</v>
      </c>
      <c r="E126" s="5">
        <v>-29313227660</v>
      </c>
      <c r="F126" s="5">
        <v>-23645796711</v>
      </c>
      <c r="G126" s="5">
        <v>188043953735</v>
      </c>
      <c r="I126" s="5">
        <v>-23645796711</v>
      </c>
      <c r="J126" s="5">
        <v>187914191697</v>
      </c>
      <c r="K126" s="5">
        <v>185020061849</v>
      </c>
      <c r="L126" s="5">
        <v>159562821355</v>
      </c>
      <c r="M126" s="5">
        <v>154941455718</v>
      </c>
      <c r="N126" s="5">
        <v>89228460113</v>
      </c>
      <c r="O126" s="5">
        <v>175774747737</v>
      </c>
      <c r="P126" s="5">
        <v>56601621633</v>
      </c>
      <c r="Q126" s="5">
        <v>135820359937</v>
      </c>
    </row>
    <row r="127" spans="3:17" ht="15.5" x14ac:dyDescent="0.35">
      <c r="C127" t="s">
        <v>136</v>
      </c>
      <c r="D127" s="5">
        <v>968218226116</v>
      </c>
      <c r="E127" s="5">
        <v>968218246391</v>
      </c>
      <c r="F127" s="5">
        <v>968218382836</v>
      </c>
      <c r="G127" s="5">
        <v>968254466973</v>
      </c>
      <c r="I127" s="5">
        <v>968218382836</v>
      </c>
      <c r="J127" s="5">
        <v>968273260631</v>
      </c>
      <c r="K127" s="5">
        <v>968454543805</v>
      </c>
      <c r="L127" s="5">
        <v>968788510840</v>
      </c>
      <c r="M127" s="5">
        <v>970309603901</v>
      </c>
      <c r="N127" s="5">
        <v>970247144650</v>
      </c>
      <c r="O127" s="5">
        <v>1002633</v>
      </c>
    </row>
    <row r="128" spans="3:17" ht="15.5" x14ac:dyDescent="0.35">
      <c r="C128" t="s">
        <v>10</v>
      </c>
      <c r="D128" s="5">
        <v>1830321910329</v>
      </c>
      <c r="E128" s="5">
        <v>1836550257952</v>
      </c>
      <c r="F128" s="5">
        <v>1842217825346</v>
      </c>
      <c r="G128" s="5">
        <v>2053943659929</v>
      </c>
      <c r="I128" s="5">
        <v>1842217825346</v>
      </c>
      <c r="J128" s="5">
        <v>2053832691549</v>
      </c>
      <c r="K128" s="5">
        <v>2051119844875</v>
      </c>
      <c r="L128" s="5">
        <v>2025996571416</v>
      </c>
      <c r="M128" s="5">
        <v>2022897539206</v>
      </c>
      <c r="N128" s="5">
        <v>2087923406196</v>
      </c>
      <c r="O128" s="5">
        <v>1266220389554</v>
      </c>
      <c r="P128" s="5">
        <v>1081013045817</v>
      </c>
      <c r="Q128" s="5">
        <v>268601759937</v>
      </c>
    </row>
    <row r="129" spans="2:17" ht="15.5" x14ac:dyDescent="0.35">
      <c r="C129" t="s">
        <v>137</v>
      </c>
      <c r="D129" s="5">
        <v>4205653472584</v>
      </c>
      <c r="E129" s="5">
        <v>4163312039878</v>
      </c>
      <c r="F129" s="5">
        <v>4159258762165</v>
      </c>
      <c r="G129" s="5">
        <v>4192709339828</v>
      </c>
      <c r="I129" s="5">
        <v>4159258762165</v>
      </c>
      <c r="J129" s="5">
        <v>4146519085914</v>
      </c>
      <c r="K129" s="5">
        <v>4135250142217</v>
      </c>
      <c r="L129" s="5">
        <v>4269806195058</v>
      </c>
      <c r="M129" s="5">
        <v>4055436445514</v>
      </c>
      <c r="N129" s="5">
        <v>3941663945087</v>
      </c>
      <c r="O129" s="5">
        <v>2336951970804</v>
      </c>
      <c r="P129" s="5">
        <v>1622298113795</v>
      </c>
      <c r="Q129" s="5">
        <v>1022351229000</v>
      </c>
    </row>
    <row r="130" spans="2:17" ht="15.5" x14ac:dyDescent="0.35">
      <c r="C130" t="s">
        <v>138</v>
      </c>
      <c r="D130" s="5">
        <v>3232122586</v>
      </c>
      <c r="E130" s="5">
        <v>3232122586</v>
      </c>
      <c r="F130" s="5">
        <v>3232122586</v>
      </c>
      <c r="G130" s="5">
        <v>3232122586</v>
      </c>
      <c r="I130" s="5">
        <v>3232122586</v>
      </c>
      <c r="J130" s="5">
        <v>3232122586</v>
      </c>
      <c r="K130" s="5">
        <v>3232122586</v>
      </c>
      <c r="L130" s="5">
        <v>3232122586</v>
      </c>
      <c r="M130" s="5">
        <v>3232122586</v>
      </c>
      <c r="N130" s="5">
        <v>3232122586</v>
      </c>
      <c r="O130" s="5">
        <v>3232122586</v>
      </c>
      <c r="P130" s="5">
        <v>3203660000</v>
      </c>
      <c r="Q130" s="5">
        <v>600</v>
      </c>
    </row>
    <row r="132" spans="2:17" ht="15.5" x14ac:dyDescent="0.35">
      <c r="B132" t="s">
        <v>139</v>
      </c>
      <c r="C132" t="s">
        <v>140</v>
      </c>
      <c r="D132" s="5">
        <v>-27267147280</v>
      </c>
      <c r="E132" s="5">
        <v>-7072528515</v>
      </c>
      <c r="F132" s="5">
        <v>-11462359194</v>
      </c>
      <c r="G132" s="5">
        <v>-1186910305</v>
      </c>
      <c r="I132" s="5">
        <v>-29554949416</v>
      </c>
      <c r="J132" s="5">
        <v>-94461790852</v>
      </c>
      <c r="K132" s="5">
        <v>-143997302876</v>
      </c>
      <c r="L132" s="5">
        <v>-281466460799</v>
      </c>
      <c r="M132" s="5">
        <v>210825595584</v>
      </c>
      <c r="N132" s="5">
        <v>-165829041793</v>
      </c>
      <c r="O132" s="5">
        <v>-184665478442</v>
      </c>
      <c r="P132" s="5">
        <v>97963372222</v>
      </c>
      <c r="Q132" s="5">
        <v>-246469612108</v>
      </c>
    </row>
    <row r="133" spans="2:17" ht="15.5" x14ac:dyDescent="0.35">
      <c r="C133" t="s">
        <v>292</v>
      </c>
      <c r="D133" s="5">
        <v>1027850766</v>
      </c>
      <c r="E133" s="5">
        <v>919596059</v>
      </c>
      <c r="F133" s="5">
        <v>30461553219</v>
      </c>
      <c r="G133" s="5">
        <v>5956966778</v>
      </c>
      <c r="I133" s="5">
        <v>57468488380</v>
      </c>
      <c r="J133" s="5">
        <v>51653130295</v>
      </c>
      <c r="K133" s="5">
        <v>67260968031</v>
      </c>
      <c r="L133" s="5">
        <v>54912356964</v>
      </c>
      <c r="M133" s="5">
        <v>119669865130</v>
      </c>
      <c r="N133" s="5">
        <v>212678334580</v>
      </c>
      <c r="O133" s="5">
        <v>240544248957</v>
      </c>
      <c r="P133" s="5">
        <v>516573411063</v>
      </c>
      <c r="Q133" s="5">
        <v>16864073066</v>
      </c>
    </row>
    <row r="134" spans="2:17" ht="15.5" x14ac:dyDescent="0.35">
      <c r="C134" t="s">
        <v>293</v>
      </c>
      <c r="F134" s="5">
        <v>-53342302839</v>
      </c>
      <c r="G134" s="5">
        <v>8889461969</v>
      </c>
      <c r="I134" s="5">
        <v>-53342302839</v>
      </c>
      <c r="J134" s="5">
        <v>-36193787142</v>
      </c>
      <c r="K134" s="5">
        <v>-213880473818</v>
      </c>
      <c r="L134" s="5">
        <v>-305816960383</v>
      </c>
      <c r="M134" s="5">
        <v>-14909766443</v>
      </c>
      <c r="N134" s="5">
        <v>-294260386085</v>
      </c>
      <c r="O134" s="5">
        <v>-375486835698</v>
      </c>
      <c r="P134" s="5">
        <v>-352934904183</v>
      </c>
      <c r="Q134" s="5">
        <v>-258519286917</v>
      </c>
    </row>
    <row r="135" spans="2:17" ht="15.5" x14ac:dyDescent="0.35">
      <c r="C135" t="s">
        <v>393</v>
      </c>
      <c r="F135" s="5">
        <v>-10940198888</v>
      </c>
      <c r="G135" s="5">
        <v>5177548495</v>
      </c>
      <c r="I135" s="5">
        <v>-10940198888</v>
      </c>
      <c r="J135" s="5">
        <v>-11828721390</v>
      </c>
    </row>
    <row r="136" spans="2:17" ht="15.5" x14ac:dyDescent="0.35">
      <c r="C136" t="s">
        <v>1013</v>
      </c>
      <c r="D136" s="5">
        <v>-28198614861</v>
      </c>
      <c r="E136" s="5">
        <v>-7928545225</v>
      </c>
      <c r="F136" s="5">
        <v>29578803996</v>
      </c>
      <c r="G136" s="5">
        <v>-24243890835</v>
      </c>
      <c r="I136" s="5">
        <v>-22120940707</v>
      </c>
      <c r="J136" s="5">
        <v>-106720017130</v>
      </c>
      <c r="M136" s="5">
        <v>147812831652</v>
      </c>
      <c r="N136" s="5">
        <v>-98280066998</v>
      </c>
      <c r="O136" s="5">
        <v>-47681535888</v>
      </c>
      <c r="P136" s="5">
        <v>-58031110119</v>
      </c>
      <c r="Q136" s="5">
        <v>-3614747717</v>
      </c>
    </row>
    <row r="137" spans="2:17" ht="15.5" x14ac:dyDescent="0.35">
      <c r="C137" t="s">
        <v>530</v>
      </c>
      <c r="D137" s="5">
        <v>-102038518</v>
      </c>
      <c r="E137" s="5">
        <v>-86419102</v>
      </c>
      <c r="F137" s="5">
        <v>2591877912</v>
      </c>
      <c r="G137" s="5">
        <v>-205030335</v>
      </c>
      <c r="I137" s="5">
        <v>-608434409</v>
      </c>
      <c r="J137" s="5">
        <v>-4233373737</v>
      </c>
      <c r="K137" s="5">
        <v>-5643418396</v>
      </c>
      <c r="L137" s="5">
        <v>-20152121624</v>
      </c>
      <c r="M137" s="5">
        <v>-14799673924</v>
      </c>
      <c r="N137" s="5">
        <v>-11888887896</v>
      </c>
      <c r="O137" s="5">
        <v>-28686568094</v>
      </c>
      <c r="P137" s="5">
        <v>-3830788761</v>
      </c>
      <c r="Q137" s="5">
        <v>-67835147</v>
      </c>
    </row>
    <row r="138" spans="2:17" ht="15.5" x14ac:dyDescent="0.35">
      <c r="C138" t="s">
        <v>152</v>
      </c>
      <c r="D138" s="5">
        <v>14936268</v>
      </c>
      <c r="E138" s="5">
        <v>33677825</v>
      </c>
      <c r="F138" s="5">
        <v>-9892475550</v>
      </c>
      <c r="G138" s="5">
        <v>3276774813</v>
      </c>
      <c r="I138" s="5">
        <v>102037473</v>
      </c>
      <c r="J138" s="5">
        <v>13037282624</v>
      </c>
      <c r="K138" s="5">
        <v>12584260269</v>
      </c>
      <c r="L138" s="5">
        <v>25454618901</v>
      </c>
      <c r="M138" s="5">
        <v>6126369281</v>
      </c>
      <c r="N138" s="5">
        <v>54220091723</v>
      </c>
      <c r="O138" s="5">
        <v>42562469223</v>
      </c>
    </row>
    <row r="139" spans="2:17" ht="15.5" x14ac:dyDescent="0.35">
      <c r="C139" t="s">
        <v>326</v>
      </c>
      <c r="D139" s="5">
        <v>-9280935</v>
      </c>
      <c r="E139" s="5">
        <v>-10838072</v>
      </c>
      <c r="F139" s="5">
        <v>80382956</v>
      </c>
      <c r="G139" s="5">
        <v>-38741190</v>
      </c>
      <c r="I139" s="5">
        <v>-113598426</v>
      </c>
      <c r="J139" s="5">
        <v>-176304372</v>
      </c>
      <c r="K139" s="5">
        <v>-4318638962</v>
      </c>
      <c r="L139" s="5">
        <v>-35864354657</v>
      </c>
      <c r="M139" s="5">
        <v>-33074030112</v>
      </c>
      <c r="N139" s="5">
        <v>-28298127117</v>
      </c>
      <c r="O139" s="5">
        <v>-15917256942</v>
      </c>
      <c r="P139" s="5">
        <v>-3813235778</v>
      </c>
      <c r="Q139" s="5">
        <v>-1131815393</v>
      </c>
    </row>
    <row r="140" spans="2:17" ht="15.5" x14ac:dyDescent="0.35">
      <c r="C140" t="s">
        <v>149</v>
      </c>
      <c r="D140" s="5">
        <v>23436969912</v>
      </c>
      <c r="E140" s="5">
        <v>8052422392</v>
      </c>
      <c r="F140" s="5">
        <v>11078192304</v>
      </c>
      <c r="G140" s="5">
        <v>-50767237</v>
      </c>
      <c r="I140" s="5">
        <v>27928520310</v>
      </c>
      <c r="J140" s="5">
        <v>-187710172</v>
      </c>
      <c r="L140" s="5">
        <v>290830464000</v>
      </c>
      <c r="M140" s="5">
        <v>-158302941846</v>
      </c>
      <c r="N140" s="5">
        <v>-89998753216</v>
      </c>
      <c r="O140" s="5">
        <v>285446490021</v>
      </c>
      <c r="P140" s="5">
        <v>131526202584</v>
      </c>
      <c r="Q140" s="5">
        <v>854758246580</v>
      </c>
    </row>
    <row r="141" spans="2:17" ht="15.5" x14ac:dyDescent="0.35">
      <c r="C141" t="s">
        <v>150</v>
      </c>
      <c r="D141" s="5">
        <v>849471748</v>
      </c>
      <c r="E141" s="5">
        <v>1332160330</v>
      </c>
      <c r="F141" s="5">
        <v>517248182</v>
      </c>
      <c r="G141" s="5">
        <v>-237226554</v>
      </c>
      <c r="I141" s="5">
        <v>-2270253196</v>
      </c>
      <c r="J141" s="5">
        <v>94329950526</v>
      </c>
      <c r="K141" s="5">
        <v>-2271369260</v>
      </c>
      <c r="L141" s="5">
        <v>-3132040463</v>
      </c>
      <c r="M141" s="5">
        <v>-52948182</v>
      </c>
      <c r="N141" s="5">
        <v>-551210424550</v>
      </c>
      <c r="O141" s="5">
        <v>-41976227549</v>
      </c>
      <c r="P141" s="5">
        <v>359409200000</v>
      </c>
      <c r="Q141" s="5">
        <v>-338700000000</v>
      </c>
    </row>
    <row r="142" spans="2:17" ht="15.5" x14ac:dyDescent="0.35">
      <c r="C142" t="s">
        <v>1014</v>
      </c>
      <c r="O142" s="5">
        <v>-1700000000</v>
      </c>
      <c r="P142" s="5">
        <v>-2615800000</v>
      </c>
    </row>
    <row r="143" spans="2:17" ht="15.5" x14ac:dyDescent="0.35">
      <c r="C143" t="s">
        <v>158</v>
      </c>
      <c r="G143" s="5">
        <v>240890348</v>
      </c>
      <c r="J143" s="5">
        <v>-155154491</v>
      </c>
      <c r="K143" s="5">
        <v>-2271369260</v>
      </c>
      <c r="L143" s="5">
        <v>-3132040463</v>
      </c>
      <c r="M143" s="5">
        <v>-52948182</v>
      </c>
      <c r="N143" s="5">
        <v>-275784550</v>
      </c>
      <c r="O143" s="5">
        <v>-29277227549</v>
      </c>
    </row>
    <row r="144" spans="2:17" ht="15.5" x14ac:dyDescent="0.35">
      <c r="C144" t="s">
        <v>156</v>
      </c>
      <c r="D144" s="5">
        <v>-299400000</v>
      </c>
      <c r="F144" s="5">
        <v>330424778</v>
      </c>
      <c r="G144" s="5">
        <v>-35134109</v>
      </c>
      <c r="I144" s="5">
        <v>-163831584</v>
      </c>
      <c r="J144" s="5">
        <v>-905944721</v>
      </c>
    </row>
    <row r="145" spans="3:17" ht="15.5" x14ac:dyDescent="0.35">
      <c r="C145" t="s">
        <v>753</v>
      </c>
      <c r="N145" s="5">
        <v>-550934640000</v>
      </c>
      <c r="O145" s="5">
        <v>-10999000000</v>
      </c>
    </row>
    <row r="146" spans="3:17" ht="15.5" x14ac:dyDescent="0.35">
      <c r="C146" t="s">
        <v>376</v>
      </c>
      <c r="D146" s="5">
        <v>1148871748</v>
      </c>
      <c r="E146" s="5">
        <v>1332160330</v>
      </c>
      <c r="F146" s="5">
        <v>186823404</v>
      </c>
      <c r="G146" s="5">
        <v>-442982793</v>
      </c>
      <c r="I146" s="5">
        <v>-2106421612</v>
      </c>
      <c r="J146" s="5">
        <v>95391049738</v>
      </c>
      <c r="P146" s="5">
        <v>362025000000</v>
      </c>
      <c r="Q146" s="5">
        <v>-338700000000</v>
      </c>
    </row>
    <row r="147" spans="3:17" ht="15.5" x14ac:dyDescent="0.35">
      <c r="C147" t="s">
        <v>161</v>
      </c>
      <c r="D147" s="5">
        <v>23436969912</v>
      </c>
      <c r="E147" s="5">
        <v>8052422392</v>
      </c>
      <c r="F147" s="5">
        <v>11078192304</v>
      </c>
      <c r="G147" s="5">
        <v>-50767237</v>
      </c>
      <c r="I147" s="5">
        <v>27928520310</v>
      </c>
      <c r="J147" s="5">
        <v>-187710172</v>
      </c>
      <c r="L147" s="5">
        <v>290830464000</v>
      </c>
      <c r="M147" s="5">
        <v>-158302941846</v>
      </c>
      <c r="N147" s="5">
        <v>-89998753216</v>
      </c>
      <c r="O147" s="5">
        <v>285446490021</v>
      </c>
      <c r="P147" s="5">
        <v>131526202584</v>
      </c>
      <c r="Q147" s="5">
        <v>854758246580</v>
      </c>
    </row>
    <row r="148" spans="3:17" ht="15.5" x14ac:dyDescent="0.35">
      <c r="C148" t="s">
        <v>998</v>
      </c>
      <c r="M148" s="5">
        <v>-119548871846</v>
      </c>
      <c r="N148" s="5">
        <v>1246784</v>
      </c>
      <c r="O148" s="5">
        <v>215000</v>
      </c>
      <c r="P148" s="5">
        <v>436302200000</v>
      </c>
      <c r="Q148" s="5">
        <v>96400000000</v>
      </c>
    </row>
    <row r="149" spans="3:17" ht="15.5" x14ac:dyDescent="0.35">
      <c r="C149" t="s">
        <v>1015</v>
      </c>
      <c r="M149" s="5">
        <v>-11252450000</v>
      </c>
    </row>
    <row r="150" spans="3:17" ht="15.5" x14ac:dyDescent="0.35">
      <c r="C150" t="s">
        <v>1016</v>
      </c>
    </row>
    <row r="151" spans="3:17" ht="15.5" x14ac:dyDescent="0.35">
      <c r="C151" t="s">
        <v>1017</v>
      </c>
      <c r="O151" s="5">
        <v>-62478000000</v>
      </c>
    </row>
    <row r="152" spans="3:17" ht="15.5" x14ac:dyDescent="0.35">
      <c r="C152" t="s">
        <v>1018</v>
      </c>
      <c r="L152" s="5">
        <v>830464000</v>
      </c>
      <c r="M152" s="5">
        <v>178498380000</v>
      </c>
      <c r="Q152" s="5">
        <v>80910700000</v>
      </c>
    </row>
    <row r="153" spans="3:17" ht="15.5" x14ac:dyDescent="0.35">
      <c r="C153" t="s">
        <v>1019</v>
      </c>
      <c r="D153" s="5">
        <v>25400000000</v>
      </c>
      <c r="E153" s="5">
        <v>8105000000</v>
      </c>
      <c r="F153" s="5">
        <v>11129856800</v>
      </c>
      <c r="I153" s="5">
        <v>11129856800</v>
      </c>
      <c r="L153" s="5">
        <v>-30000000000</v>
      </c>
      <c r="M153" s="5">
        <v>-120000000000</v>
      </c>
      <c r="O153" s="5">
        <v>-75724979</v>
      </c>
      <c r="P153" s="5">
        <v>28178400</v>
      </c>
      <c r="Q153" s="5">
        <v>47546580</v>
      </c>
    </row>
    <row r="154" spans="3:17" ht="15.5" x14ac:dyDescent="0.35">
      <c r="C154" t="s">
        <v>313</v>
      </c>
      <c r="D154" s="5">
        <v>-1909523218</v>
      </c>
      <c r="L154" s="5">
        <v>-172000000000</v>
      </c>
      <c r="M154" s="5">
        <v>-86000000000</v>
      </c>
      <c r="N154" s="5">
        <v>-90000000000</v>
      </c>
      <c r="O154" s="5">
        <v>-46000000000</v>
      </c>
    </row>
    <row r="155" spans="3:17" ht="15.5" x14ac:dyDescent="0.35">
      <c r="C155" t="s">
        <v>168</v>
      </c>
      <c r="D155" s="5">
        <v>-53506870</v>
      </c>
      <c r="E155" s="5">
        <v>-52577608</v>
      </c>
      <c r="F155" s="5">
        <v>-51664496</v>
      </c>
      <c r="G155" s="5">
        <v>-50767237</v>
      </c>
      <c r="I155" s="5">
        <v>-201336490</v>
      </c>
      <c r="J155" s="5">
        <v>-187710172</v>
      </c>
    </row>
    <row r="156" spans="3:17" ht="15.5" x14ac:dyDescent="0.35">
      <c r="C156" t="s">
        <v>1020</v>
      </c>
      <c r="P156" s="5">
        <v>-362025000000</v>
      </c>
      <c r="Q156" s="5">
        <v>338700000000</v>
      </c>
    </row>
    <row r="157" spans="3:17" ht="15.5" x14ac:dyDescent="0.35">
      <c r="C157" t="s">
        <v>546</v>
      </c>
      <c r="P157" s="5">
        <v>-8812175816</v>
      </c>
    </row>
    <row r="158" spans="3:17" ht="15.5" x14ac:dyDescent="0.35">
      <c r="C158" t="s">
        <v>505</v>
      </c>
      <c r="I158" s="5">
        <v>17000000000</v>
      </c>
      <c r="L158" s="5">
        <v>492000000000</v>
      </c>
      <c r="O158" s="5">
        <v>394000000000</v>
      </c>
    </row>
    <row r="159" spans="3:17" ht="15.5" x14ac:dyDescent="0.35">
      <c r="C159" t="s">
        <v>1021</v>
      </c>
      <c r="P159" s="5">
        <v>66033000000</v>
      </c>
      <c r="Q159" s="5">
        <v>338700000000</v>
      </c>
    </row>
    <row r="160" spans="3:17" ht="15.5" x14ac:dyDescent="0.35">
      <c r="C160" t="s">
        <v>173</v>
      </c>
      <c r="D160" s="5">
        <v>-2980705620</v>
      </c>
      <c r="E160" s="5">
        <v>2312054207</v>
      </c>
      <c r="F160" s="5">
        <v>133081292</v>
      </c>
      <c r="G160" s="5">
        <v>-1474904096</v>
      </c>
      <c r="I160" s="5">
        <v>-3896682302</v>
      </c>
      <c r="J160" s="5">
        <v>-319550498</v>
      </c>
      <c r="K160" s="5">
        <v>-146268672136</v>
      </c>
      <c r="L160" s="5">
        <v>6231962738</v>
      </c>
      <c r="M160" s="5">
        <v>52469705556</v>
      </c>
      <c r="N160" s="5">
        <v>-807038219559</v>
      </c>
      <c r="O160" s="5">
        <v>58804784030</v>
      </c>
      <c r="P160" s="5">
        <v>588898774806</v>
      </c>
      <c r="Q160" s="5">
        <v>269588634472</v>
      </c>
    </row>
    <row r="161" spans="2:17" ht="15.5" x14ac:dyDescent="0.35">
      <c r="C161" t="s">
        <v>176</v>
      </c>
      <c r="E161" s="5">
        <v>9704896144</v>
      </c>
      <c r="I161" s="5">
        <v>13601578446</v>
      </c>
      <c r="J161" s="5">
        <v>13921128944</v>
      </c>
      <c r="K161" s="5">
        <v>160189801080</v>
      </c>
      <c r="L161" s="5">
        <v>153957838342</v>
      </c>
      <c r="M161" s="5">
        <v>101488132786</v>
      </c>
      <c r="N161" s="5">
        <v>917292193309</v>
      </c>
      <c r="O161" s="5">
        <v>858487409278</v>
      </c>
      <c r="P161" s="5">
        <v>269588634472</v>
      </c>
    </row>
    <row r="162" spans="2:17" ht="15.5" x14ac:dyDescent="0.35">
      <c r="C162" t="s">
        <v>174</v>
      </c>
    </row>
    <row r="163" spans="2:17" ht="15.5" x14ac:dyDescent="0.35">
      <c r="C163" t="s">
        <v>1022</v>
      </c>
      <c r="N163" s="5">
        <v>-8765840964</v>
      </c>
    </row>
    <row r="164" spans="2:17" ht="15.5" x14ac:dyDescent="0.35">
      <c r="C164" t="s">
        <v>177</v>
      </c>
      <c r="D164" s="5">
        <v>-2980705620</v>
      </c>
      <c r="E164" s="5">
        <v>12016950351</v>
      </c>
      <c r="F164" s="5">
        <v>133081292</v>
      </c>
      <c r="G164" s="5">
        <v>-1474904096</v>
      </c>
      <c r="I164" s="5">
        <v>9704896144</v>
      </c>
      <c r="J164" s="5">
        <v>13601578446</v>
      </c>
      <c r="K164" s="5">
        <v>13921128944</v>
      </c>
      <c r="L164" s="5">
        <v>160189801080</v>
      </c>
      <c r="M164" s="5">
        <v>153957838342</v>
      </c>
      <c r="N164" s="5">
        <v>101488132786</v>
      </c>
      <c r="O164" s="5">
        <v>917292193308</v>
      </c>
      <c r="P164" s="5">
        <v>858487409278</v>
      </c>
      <c r="Q164" s="5">
        <v>269588634472</v>
      </c>
    </row>
    <row r="166" spans="2:17" ht="15.5" x14ac:dyDescent="0.35">
      <c r="B166" t="s">
        <v>178</v>
      </c>
      <c r="C166" t="s">
        <v>12</v>
      </c>
      <c r="D166" s="5">
        <v>3230000000</v>
      </c>
      <c r="E166" s="5">
        <v>3230000000</v>
      </c>
      <c r="F166" s="5">
        <v>3230000000</v>
      </c>
      <c r="G166" s="5">
        <v>3230000000</v>
      </c>
      <c r="I166" s="5">
        <v>3230000000</v>
      </c>
      <c r="J166" s="5">
        <v>3230000000</v>
      </c>
      <c r="K166" s="5">
        <v>3230000000</v>
      </c>
      <c r="L166" s="5">
        <v>3230000000</v>
      </c>
      <c r="M166" s="5">
        <v>3230000000</v>
      </c>
      <c r="N166" s="5">
        <v>3230000000</v>
      </c>
      <c r="O166" s="5">
        <v>3230000000</v>
      </c>
      <c r="P166" s="5">
        <v>3200000000</v>
      </c>
      <c r="Q166" s="5">
        <v>0</v>
      </c>
    </row>
    <row r="167" spans="2:17" ht="15.5" x14ac:dyDescent="0.35">
      <c r="C167" t="s">
        <v>179</v>
      </c>
      <c r="D167" s="6">
        <v>-1.93</v>
      </c>
      <c r="E167" s="6">
        <v>-1.75</v>
      </c>
      <c r="F167" s="6">
        <v>-53.95</v>
      </c>
      <c r="G167" s="6">
        <v>0.34</v>
      </c>
    </row>
    <row r="168" spans="2:17" ht="15.5" x14ac:dyDescent="0.35">
      <c r="C168" t="s">
        <v>180</v>
      </c>
      <c r="D168" s="6">
        <v>-107.77</v>
      </c>
      <c r="E168" s="6">
        <v>-86.86</v>
      </c>
      <c r="F168" s="6">
        <v>-3.78</v>
      </c>
      <c r="G168" s="6">
        <v>408.82</v>
      </c>
    </row>
    <row r="169" spans="2:17" ht="15.5" x14ac:dyDescent="0.35">
      <c r="C169" t="s">
        <v>64</v>
      </c>
      <c r="D169" s="6">
        <v>922.13</v>
      </c>
      <c r="E169" s="6">
        <v>730.4</v>
      </c>
      <c r="F169" s="6">
        <v>-218.04</v>
      </c>
      <c r="G169" s="6">
        <v>116.16</v>
      </c>
    </row>
    <row r="170" spans="2:17" ht="15.5" x14ac:dyDescent="0.35">
      <c r="C170" t="s">
        <v>181</v>
      </c>
      <c r="D170" s="5">
        <v>-3330000000</v>
      </c>
      <c r="E170" s="5">
        <v>-4680000000</v>
      </c>
      <c r="F170" s="5">
        <v>-9000000000</v>
      </c>
      <c r="G170" s="5">
        <v>-1390000000</v>
      </c>
    </row>
    <row r="171" spans="2:17" ht="15.5" x14ac:dyDescent="0.35">
      <c r="C171" t="s">
        <v>182</v>
      </c>
      <c r="D171" s="6">
        <v>-1.5E-3</v>
      </c>
      <c r="E171" s="6">
        <v>-1.4000000000000002E-3</v>
      </c>
      <c r="F171" s="6">
        <v>-4.1900000000000007E-2</v>
      </c>
      <c r="G171" s="6">
        <v>2.9999999999999997E-4</v>
      </c>
    </row>
    <row r="172" spans="2:17" ht="15.5" x14ac:dyDescent="0.35">
      <c r="C172" t="s">
        <v>183</v>
      </c>
      <c r="D172" s="6">
        <v>-7.1999999999999998E-3</v>
      </c>
      <c r="E172" s="6">
        <v>-6.5000000000000006E-3</v>
      </c>
      <c r="F172" s="6">
        <v>-0.19949999999999998</v>
      </c>
      <c r="G172" s="6">
        <v>1E-3</v>
      </c>
    </row>
    <row r="173" spans="2:17" ht="15.5" x14ac:dyDescent="0.35">
      <c r="C173" t="s">
        <v>184</v>
      </c>
      <c r="D173" s="6">
        <v>-2.2000000000000001E-3</v>
      </c>
      <c r="E173" s="6">
        <v>-2.8999999999999998E-3</v>
      </c>
      <c r="F173" s="6">
        <v>-5.0000000000000001E-3</v>
      </c>
      <c r="G173" s="6">
        <v>-1E-3</v>
      </c>
    </row>
    <row r="174" spans="2:17" ht="15.5" x14ac:dyDescent="0.35">
      <c r="C174" t="s">
        <v>185</v>
      </c>
      <c r="D174" s="6">
        <v>-442.38</v>
      </c>
      <c r="E174" s="6">
        <v>-503.18</v>
      </c>
      <c r="F174" s="6">
        <v>-440.64</v>
      </c>
      <c r="G174" s="6">
        <v>-56.13</v>
      </c>
    </row>
    <row r="175" spans="2:17" ht="15.5" x14ac:dyDescent="0.35">
      <c r="C175" t="s">
        <v>186</v>
      </c>
      <c r="D175" s="5">
        <v>1830000000000</v>
      </c>
      <c r="E175" s="5">
        <v>1837000000000</v>
      </c>
      <c r="F175" s="5">
        <v>1842000000000</v>
      </c>
      <c r="G175" s="5">
        <v>2054000000000</v>
      </c>
    </row>
    <row r="176" spans="2:17" ht="15.5" x14ac:dyDescent="0.35">
      <c r="C176" t="s">
        <v>187</v>
      </c>
      <c r="D176" s="6">
        <v>0.78</v>
      </c>
      <c r="E176" s="6">
        <v>0.56999999999999995</v>
      </c>
      <c r="F176" s="6">
        <v>0.75</v>
      </c>
      <c r="G176" s="6">
        <v>0.41</v>
      </c>
    </row>
    <row r="177" spans="3:17" ht="15.5" x14ac:dyDescent="0.35">
      <c r="C177" t="s">
        <v>188</v>
      </c>
      <c r="D177" s="6">
        <v>266.73</v>
      </c>
      <c r="E177" s="6">
        <v>268.66000000000003</v>
      </c>
      <c r="F177" s="6">
        <v>270.41000000000003</v>
      </c>
      <c r="G177" s="6">
        <v>335.91</v>
      </c>
    </row>
    <row r="178" spans="3:17" ht="15.5" x14ac:dyDescent="0.35">
      <c r="C178" t="s">
        <v>189</v>
      </c>
      <c r="D178" s="6">
        <v>0.78</v>
      </c>
      <c r="E178" s="6">
        <v>0.56999999999999995</v>
      </c>
      <c r="F178" s="6">
        <v>0.75</v>
      </c>
      <c r="G178" s="6">
        <v>0.41</v>
      </c>
    </row>
    <row r="179" spans="3:17" ht="15.5" x14ac:dyDescent="0.35">
      <c r="C179" t="s">
        <v>190</v>
      </c>
      <c r="D179" s="6">
        <v>266.73</v>
      </c>
      <c r="E179" s="6">
        <v>268.66000000000003</v>
      </c>
      <c r="F179" s="6">
        <v>270.41000000000003</v>
      </c>
      <c r="G179" s="6">
        <v>335.91</v>
      </c>
    </row>
    <row r="180" spans="3:17" ht="15.5" x14ac:dyDescent="0.35">
      <c r="C180" t="s">
        <v>191</v>
      </c>
      <c r="D180" s="5">
        <v>492000000000</v>
      </c>
      <c r="E180" s="5">
        <v>492000000000</v>
      </c>
      <c r="F180" s="5">
        <v>492000000000</v>
      </c>
      <c r="G180" s="5">
        <v>492000000000</v>
      </c>
    </row>
    <row r="181" spans="3:17" ht="15.5" x14ac:dyDescent="0.35">
      <c r="C181" t="s">
        <v>192</v>
      </c>
      <c r="D181" s="5">
        <v>15000000000</v>
      </c>
      <c r="E181" s="5">
        <v>17000000000</v>
      </c>
      <c r="F181" s="5">
        <v>17000000000</v>
      </c>
      <c r="G181" s="5">
        <v>17000000000</v>
      </c>
    </row>
    <row r="182" spans="3:17" ht="15.5" x14ac:dyDescent="0.35">
      <c r="C182" t="s">
        <v>193</v>
      </c>
      <c r="D182" s="5">
        <v>862000000000</v>
      </c>
      <c r="E182" s="5">
        <v>868000000000</v>
      </c>
      <c r="F182" s="5">
        <v>874000000000</v>
      </c>
      <c r="G182" s="5">
        <v>1086000000000</v>
      </c>
    </row>
    <row r="183" spans="3:17" ht="15.5" x14ac:dyDescent="0.35">
      <c r="C183" t="s">
        <v>24</v>
      </c>
      <c r="D183" s="5">
        <v>507000000000</v>
      </c>
      <c r="E183" s="5">
        <v>509000000000</v>
      </c>
      <c r="F183" s="5">
        <v>509000000000</v>
      </c>
      <c r="G183" s="5">
        <v>509000000000</v>
      </c>
    </row>
    <row r="184" spans="3:17" ht="15.5" x14ac:dyDescent="0.35">
      <c r="C184" t="s">
        <v>21</v>
      </c>
      <c r="D184" s="5">
        <v>498000000000</v>
      </c>
      <c r="E184" s="5">
        <v>497000000000</v>
      </c>
      <c r="F184" s="5">
        <v>500000000000</v>
      </c>
      <c r="G184" s="5">
        <v>500000000000</v>
      </c>
    </row>
    <row r="185" spans="3:17" ht="15.5" x14ac:dyDescent="0.35">
      <c r="C185" t="s">
        <v>194</v>
      </c>
      <c r="D185" s="5">
        <v>20000000000</v>
      </c>
      <c r="E185" s="5">
        <v>37000000000</v>
      </c>
      <c r="F185" s="5">
        <v>33000000000</v>
      </c>
      <c r="G185" s="5">
        <v>214000000000</v>
      </c>
    </row>
    <row r="186" spans="3:17" ht="15.5" x14ac:dyDescent="0.35">
      <c r="C186" t="s">
        <v>195</v>
      </c>
      <c r="D186" s="5">
        <v>-27000000000</v>
      </c>
      <c r="E186" s="5">
        <v>-7000000000</v>
      </c>
      <c r="F186" s="5">
        <v>-11000000000</v>
      </c>
      <c r="G186" s="5">
        <v>-1000000000</v>
      </c>
    </row>
    <row r="187" spans="3:17" ht="15.5" x14ac:dyDescent="0.35">
      <c r="C187" t="s">
        <v>196</v>
      </c>
      <c r="G187" s="5">
        <v>0</v>
      </c>
    </row>
    <row r="188" spans="3:17" ht="15.5" x14ac:dyDescent="0.35">
      <c r="C188" t="s">
        <v>13</v>
      </c>
      <c r="D188" s="5">
        <v>-27000000000</v>
      </c>
      <c r="E188" s="5">
        <v>-7000000000</v>
      </c>
      <c r="F188" s="5">
        <v>-11000000000</v>
      </c>
      <c r="G188" s="5">
        <v>-1000000000</v>
      </c>
    </row>
    <row r="189" spans="3:17" ht="15.5" x14ac:dyDescent="0.35">
      <c r="C189" t="s">
        <v>16</v>
      </c>
      <c r="D189" s="6">
        <v>-8.44</v>
      </c>
      <c r="E189" s="6">
        <v>-2.19</v>
      </c>
      <c r="F189" s="6">
        <v>-3.55</v>
      </c>
      <c r="G189" s="6">
        <v>-0.28999999999999998</v>
      </c>
    </row>
    <row r="190" spans="3:17" ht="15.5" x14ac:dyDescent="0.35">
      <c r="C190" t="s">
        <v>49</v>
      </c>
      <c r="I190" s="6">
        <v>-53.91</v>
      </c>
      <c r="J190" s="6">
        <v>0.92</v>
      </c>
      <c r="K190" s="6">
        <v>7.82</v>
      </c>
      <c r="L190" s="6">
        <v>3.64</v>
      </c>
      <c r="M190" s="6">
        <v>19.78</v>
      </c>
      <c r="N190" s="6">
        <v>26.32</v>
      </c>
      <c r="O190" s="6">
        <v>36.89</v>
      </c>
      <c r="P190" s="6">
        <v>14.43</v>
      </c>
      <c r="Q190" s="6">
        <v>17300599.890000001</v>
      </c>
    </row>
    <row r="191" spans="3:17" ht="15.5" x14ac:dyDescent="0.35">
      <c r="C191" t="s">
        <v>63</v>
      </c>
      <c r="I191" s="6">
        <v>-3.78</v>
      </c>
      <c r="J191" s="6">
        <v>136.96</v>
      </c>
      <c r="K191" s="6">
        <v>19.18</v>
      </c>
      <c r="L191" s="6">
        <v>45.05</v>
      </c>
      <c r="M191" s="6">
        <v>29.32</v>
      </c>
      <c r="N191" s="6">
        <v>24.51</v>
      </c>
      <c r="O191" s="6">
        <v>65.87</v>
      </c>
      <c r="P191" s="6">
        <v>140.68</v>
      </c>
      <c r="Q191" s="5">
        <v>0</v>
      </c>
    </row>
    <row r="192" spans="3:17" ht="15.5" x14ac:dyDescent="0.35">
      <c r="C192" t="s">
        <v>66</v>
      </c>
      <c r="I192" s="6">
        <v>89.73</v>
      </c>
      <c r="J192" s="6">
        <v>20.03</v>
      </c>
      <c r="K192" s="6">
        <v>2.19</v>
      </c>
      <c r="L192" s="6">
        <v>13.32</v>
      </c>
      <c r="M192" s="6">
        <v>26.36</v>
      </c>
      <c r="N192" s="6">
        <v>16.170000000000002</v>
      </c>
      <c r="O192" s="6">
        <v>17.91</v>
      </c>
      <c r="P192" s="6">
        <v>19.55</v>
      </c>
      <c r="Q192" s="5">
        <v>0</v>
      </c>
    </row>
    <row r="193" spans="3:17" ht="15.5" x14ac:dyDescent="0.35">
      <c r="C193" t="s">
        <v>197</v>
      </c>
      <c r="I193" s="5">
        <v>-15020000000</v>
      </c>
      <c r="J193" s="5">
        <v>-10810000000</v>
      </c>
      <c r="K193" s="5">
        <v>18790000000</v>
      </c>
      <c r="L193" s="5">
        <v>-20010000000</v>
      </c>
      <c r="M193" s="5">
        <v>-13570000000</v>
      </c>
      <c r="N193" s="5">
        <v>-18800000000</v>
      </c>
      <c r="O193" s="5">
        <v>90670000000</v>
      </c>
    </row>
    <row r="194" spans="3:17" ht="15.5" x14ac:dyDescent="0.35">
      <c r="C194" t="s">
        <v>198</v>
      </c>
      <c r="I194" s="6">
        <v>-4.1900000000000007E-2</v>
      </c>
      <c r="J194" s="6">
        <v>7.000000000000001E-4</v>
      </c>
      <c r="K194" s="6">
        <v>6.0999999999999995E-3</v>
      </c>
      <c r="L194" s="6">
        <v>2.8000000000000004E-3</v>
      </c>
      <c r="M194" s="6">
        <v>1.5800000000000002E-2</v>
      </c>
      <c r="N194" s="6">
        <v>2.1600000000000001E-2</v>
      </c>
      <c r="O194" s="6">
        <v>5.0999999999999997E-2</v>
      </c>
      <c r="P194" s="6">
        <v>2.8500000000000001E-2</v>
      </c>
      <c r="Q194" s="6">
        <v>1.0200000000000001E-2</v>
      </c>
    </row>
    <row r="195" spans="3:17" ht="15.5" x14ac:dyDescent="0.35">
      <c r="C195" t="s">
        <v>199</v>
      </c>
      <c r="I195" s="6">
        <v>-0.19940000000000002</v>
      </c>
      <c r="J195" s="6">
        <v>2.8000000000000004E-3</v>
      </c>
      <c r="K195" s="6">
        <v>2.3300000000000001E-2</v>
      </c>
      <c r="L195" s="6">
        <v>1.11E-2</v>
      </c>
      <c r="M195" s="6">
        <v>6.0700000000000004E-2</v>
      </c>
      <c r="N195" s="6">
        <v>7.6100000000000001E-2</v>
      </c>
      <c r="O195" s="6">
        <v>9.4200000000000006E-2</v>
      </c>
      <c r="P195" s="6">
        <v>4.2800000000000005E-2</v>
      </c>
      <c r="Q195" s="6">
        <v>3.8599999999999995E-2</v>
      </c>
    </row>
    <row r="196" spans="3:17" ht="15.5" x14ac:dyDescent="0.35">
      <c r="C196" t="s">
        <v>200</v>
      </c>
      <c r="I196" s="6">
        <v>-9.1999999999999998E-3</v>
      </c>
      <c r="J196" s="6">
        <v>-6.7000000000000002E-3</v>
      </c>
      <c r="K196" s="6">
        <v>7.7000000000000002E-3</v>
      </c>
      <c r="L196" s="6">
        <v>-1.1299999999999999E-2</v>
      </c>
      <c r="M196" s="6">
        <v>-7.4999999999999997E-3</v>
      </c>
      <c r="N196" s="6">
        <v>-1.1200000000000002E-2</v>
      </c>
      <c r="O196" s="6">
        <v>6.7400000000000002E-2</v>
      </c>
      <c r="P196" s="6">
        <v>4.6199999999999998E-2</v>
      </c>
      <c r="Q196" s="6">
        <v>2.4300000000000002E-2</v>
      </c>
    </row>
    <row r="197" spans="3:17" ht="15.5" x14ac:dyDescent="0.35">
      <c r="C197" t="s">
        <v>201</v>
      </c>
      <c r="I197" s="6">
        <v>-159.27000000000001</v>
      </c>
      <c r="J197" s="6">
        <v>-187.81</v>
      </c>
      <c r="K197" s="6">
        <v>3.64</v>
      </c>
      <c r="L197" s="6">
        <v>-0.65</v>
      </c>
      <c r="M197" s="6">
        <v>-0.49</v>
      </c>
      <c r="N197" s="6">
        <v>-0.75</v>
      </c>
      <c r="O197" s="6">
        <v>5.67</v>
      </c>
      <c r="P197" s="6">
        <v>5.14</v>
      </c>
      <c r="Q197" s="6">
        <v>8.39</v>
      </c>
    </row>
    <row r="198" spans="3:17" ht="15.5" x14ac:dyDescent="0.35">
      <c r="C198" t="s">
        <v>60</v>
      </c>
      <c r="I198" s="6">
        <v>0.75</v>
      </c>
      <c r="J198" s="6">
        <v>0.38</v>
      </c>
      <c r="K198" s="6">
        <v>0.45</v>
      </c>
      <c r="L198" s="6">
        <v>0.5</v>
      </c>
      <c r="M198" s="6">
        <v>1.78</v>
      </c>
      <c r="N198" s="6">
        <v>1.87</v>
      </c>
      <c r="O198" s="6">
        <v>6.2</v>
      </c>
      <c r="P198" s="6">
        <v>6.02</v>
      </c>
      <c r="Q198" s="5">
        <v>0</v>
      </c>
    </row>
    <row r="199" spans="3:17" ht="15.5" x14ac:dyDescent="0.35">
      <c r="C199" t="s">
        <v>57</v>
      </c>
      <c r="I199" s="6">
        <v>270.41000000000003</v>
      </c>
      <c r="J199" s="6">
        <v>335.87</v>
      </c>
      <c r="K199" s="6">
        <v>334.97</v>
      </c>
      <c r="L199" s="6">
        <v>327.08999999999997</v>
      </c>
      <c r="M199" s="6">
        <v>325.66000000000003</v>
      </c>
      <c r="N199" s="6">
        <v>345.8</v>
      </c>
      <c r="O199" s="6">
        <v>391.76</v>
      </c>
      <c r="P199" s="6">
        <v>337.43</v>
      </c>
      <c r="Q199" s="6">
        <v>447669599.88999999</v>
      </c>
    </row>
    <row r="200" spans="3:17" ht="15.5" x14ac:dyDescent="0.35">
      <c r="C200" t="s">
        <v>202</v>
      </c>
      <c r="I200" s="6">
        <v>0.75</v>
      </c>
      <c r="J200" s="6">
        <v>0.38</v>
      </c>
      <c r="K200" s="6">
        <v>0.45</v>
      </c>
      <c r="L200" s="6">
        <v>0.5</v>
      </c>
      <c r="M200" s="6">
        <v>1.78</v>
      </c>
      <c r="N200" s="6">
        <v>1.87</v>
      </c>
      <c r="O200" s="6">
        <v>6.2</v>
      </c>
      <c r="P200" s="6">
        <v>6.02</v>
      </c>
      <c r="Q200" s="5">
        <v>0</v>
      </c>
    </row>
    <row r="201" spans="3:17" ht="15.5" x14ac:dyDescent="0.35">
      <c r="C201" t="s">
        <v>203</v>
      </c>
      <c r="I201" s="6">
        <v>270.41000000000003</v>
      </c>
      <c r="J201" s="6">
        <v>335.87</v>
      </c>
      <c r="K201" s="6">
        <v>334.97</v>
      </c>
      <c r="L201" s="6">
        <v>326.91000000000003</v>
      </c>
      <c r="M201" s="6">
        <v>325.66000000000003</v>
      </c>
      <c r="N201" s="6">
        <v>345.8</v>
      </c>
      <c r="O201" s="6">
        <v>391.76</v>
      </c>
      <c r="P201" s="6">
        <v>337.43</v>
      </c>
      <c r="Q201" s="6">
        <v>447669599.88999999</v>
      </c>
    </row>
    <row r="202" spans="3:17" ht="15.5" x14ac:dyDescent="0.35">
      <c r="C202" t="s">
        <v>204</v>
      </c>
      <c r="I202" s="5">
        <v>492000000000</v>
      </c>
      <c r="J202" s="5">
        <v>492000000000</v>
      </c>
      <c r="K202" s="5">
        <v>492000000000</v>
      </c>
      <c r="L202" s="5">
        <v>492000000000</v>
      </c>
      <c r="M202" s="5">
        <v>86000000000</v>
      </c>
      <c r="N202" s="5">
        <v>86000000000</v>
      </c>
      <c r="O202" s="5">
        <v>90000000000</v>
      </c>
    </row>
    <row r="203" spans="3:17" ht="15.5" x14ac:dyDescent="0.35">
      <c r="C203" t="s">
        <v>205</v>
      </c>
      <c r="I203" s="5">
        <v>17000000000</v>
      </c>
      <c r="J203" s="5">
        <v>0</v>
      </c>
      <c r="K203" s="5">
        <v>0</v>
      </c>
      <c r="M203" s="5">
        <v>86000000000</v>
      </c>
      <c r="N203" s="5">
        <v>172000000000</v>
      </c>
      <c r="O203" s="5">
        <v>258000000000</v>
      </c>
      <c r="P203" s="5">
        <v>66000000000</v>
      </c>
      <c r="Q203" s="5">
        <v>339000000000</v>
      </c>
    </row>
    <row r="204" spans="3:17" ht="15.5" x14ac:dyDescent="0.35">
      <c r="C204" t="s">
        <v>26</v>
      </c>
      <c r="I204" s="5">
        <v>509000000000</v>
      </c>
      <c r="J204" s="5">
        <v>492000000000</v>
      </c>
      <c r="K204" s="5">
        <v>493000000000</v>
      </c>
      <c r="L204" s="5">
        <v>492000000000</v>
      </c>
      <c r="M204" s="5">
        <v>172000000000</v>
      </c>
      <c r="N204" s="5">
        <v>258000000000</v>
      </c>
      <c r="O204" s="5">
        <v>348000000000</v>
      </c>
      <c r="P204" s="5">
        <v>66000000000</v>
      </c>
      <c r="Q204" s="5">
        <v>339000000000</v>
      </c>
    </row>
    <row r="205" spans="3:17" ht="15.5" x14ac:dyDescent="0.35">
      <c r="C205" t="s">
        <v>23</v>
      </c>
      <c r="I205" s="5">
        <v>500000000000</v>
      </c>
      <c r="J205" s="5">
        <v>479000000000</v>
      </c>
      <c r="K205" s="5">
        <v>479000000000</v>
      </c>
      <c r="L205" s="5">
        <v>332000000000</v>
      </c>
      <c r="M205" s="5">
        <v>18000000000</v>
      </c>
      <c r="N205" s="5">
        <v>157000000000</v>
      </c>
      <c r="O205" s="5">
        <v>-569000000000</v>
      </c>
      <c r="P205" s="5">
        <v>-792000000000</v>
      </c>
      <c r="Q205" s="5">
        <v>69000000000</v>
      </c>
    </row>
    <row r="206" spans="3:17" ht="15.5" x14ac:dyDescent="0.35">
      <c r="C206" t="s">
        <v>206</v>
      </c>
      <c r="I206" s="5">
        <v>33000000000</v>
      </c>
      <c r="J206" s="5">
        <v>198000000000</v>
      </c>
      <c r="K206" s="5">
        <v>252000000000</v>
      </c>
      <c r="L206" s="5">
        <v>238000000000</v>
      </c>
      <c r="M206" s="5">
        <v>424000000000</v>
      </c>
      <c r="N206" s="5">
        <v>606000000000</v>
      </c>
      <c r="O206" s="5">
        <v>1391000000000</v>
      </c>
      <c r="P206" s="5">
        <v>1148000000000</v>
      </c>
      <c r="Q206" s="5">
        <v>946000000000</v>
      </c>
    </row>
    <row r="207" spans="3:17" ht="15.5" x14ac:dyDescent="0.35">
      <c r="C207" t="s">
        <v>207</v>
      </c>
      <c r="I207" s="5">
        <v>-30000000000</v>
      </c>
      <c r="J207" s="5">
        <v>-94000000000</v>
      </c>
      <c r="K207" s="5">
        <v>-144000000000</v>
      </c>
      <c r="L207" s="5">
        <v>-281000000000</v>
      </c>
      <c r="M207" s="5">
        <v>211000000000</v>
      </c>
      <c r="N207" s="5">
        <v>-166000000000</v>
      </c>
      <c r="O207" s="5">
        <v>-185000000000</v>
      </c>
      <c r="P207" s="5">
        <v>98000000000</v>
      </c>
      <c r="Q207" s="5">
        <v>-246000000000</v>
      </c>
    </row>
    <row r="208" spans="3:17" ht="15.5" x14ac:dyDescent="0.35">
      <c r="C208" t="s">
        <v>208</v>
      </c>
      <c r="J208" s="5">
        <v>0</v>
      </c>
      <c r="K208" s="5">
        <v>-2000000000</v>
      </c>
      <c r="L208" s="5">
        <v>-3000000000</v>
      </c>
      <c r="M208" s="5">
        <v>0</v>
      </c>
      <c r="N208" s="5">
        <v>0</v>
      </c>
      <c r="O208" s="5">
        <v>-29000000000</v>
      </c>
    </row>
    <row r="209" spans="3:17" ht="15.5" x14ac:dyDescent="0.35">
      <c r="C209" t="s">
        <v>15</v>
      </c>
      <c r="I209" s="5">
        <v>-30000000000</v>
      </c>
      <c r="J209" s="5">
        <v>-95000000000</v>
      </c>
      <c r="K209" s="5">
        <v>-146000000000</v>
      </c>
      <c r="L209" s="5">
        <v>-285000000000</v>
      </c>
      <c r="M209" s="5">
        <v>211000000000</v>
      </c>
      <c r="N209" s="5">
        <v>-166000000000</v>
      </c>
      <c r="O209" s="5">
        <v>-214000000000</v>
      </c>
      <c r="P209" s="5">
        <v>98000000000</v>
      </c>
      <c r="Q209" s="5">
        <v>-246000000000</v>
      </c>
    </row>
    <row r="210" spans="3:17" ht="15.5" x14ac:dyDescent="0.35">
      <c r="C210" t="s">
        <v>17</v>
      </c>
      <c r="I210" s="6">
        <v>-9.14</v>
      </c>
      <c r="J210" s="6">
        <v>-29.27</v>
      </c>
      <c r="K210" s="6">
        <v>-45.25</v>
      </c>
      <c r="L210" s="6">
        <v>-88.05</v>
      </c>
      <c r="M210" s="6">
        <v>65.209999999999994</v>
      </c>
      <c r="N210" s="6">
        <v>-51.39</v>
      </c>
      <c r="O210" s="6">
        <v>-66.19</v>
      </c>
      <c r="P210" s="6">
        <v>30.58</v>
      </c>
      <c r="Q210" s="6">
        <v>-410782686.85000002</v>
      </c>
    </row>
  </sheetData>
  <pageMargins left="0.7" right="0.7" top="0.75" bottom="0.75" header="0.3" footer="0.3"/>
  <ignoredErrors>
    <ignoredError sqref="A1:Q211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Q2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1023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1024</v>
      </c>
      <c r="D2" s="2" vm="253">
        <f ca="1">IFERROR(_xlfn.STOCKHISTORY("XIDX:" &amp; $C$1, D3, , 0, 0, 1), "Libur")</f>
        <v>1105</v>
      </c>
      <c r="E2" s="2" vm="254">
        <f ca="1">IFERROR(_xlfn.STOCKHISTORY("XIDX:" &amp; $C$1, E3, , 0, 0, 1), "Libur")</f>
        <v>595</v>
      </c>
      <c r="H2" s="2" vm="254">
        <f ca="1">IFERROR(INDEX(D2:G2,COUNT(D2:G2)),"")</f>
        <v>595</v>
      </c>
      <c r="I2" s="2" vm="255">
        <f t="shared" ref="I2:Q2" ca="1" si="0">IFERROR(_xlfn.STOCKHISTORY("XIDX:" &amp; $C$1, I1, , 0, 0, 1), "Libur")</f>
        <v>1295</v>
      </c>
      <c r="J2" s="2" vm="130">
        <f t="shared" ca="1" si="0"/>
        <v>306</v>
      </c>
      <c r="K2" s="2" vm="256">
        <f t="shared" ca="1" si="0"/>
        <v>340</v>
      </c>
      <c r="L2" s="2" vm="257">
        <f t="shared" ca="1" si="0"/>
        <v>314</v>
      </c>
      <c r="M2" s="2" vm="258">
        <f t="shared" ca="1" si="0"/>
        <v>272</v>
      </c>
      <c r="N2" s="2" vm="259">
        <f t="shared" ca="1" si="0"/>
        <v>198</v>
      </c>
      <c r="O2" s="2" vm="260">
        <f t="shared" ca="1" si="0"/>
        <v>228</v>
      </c>
      <c r="P2" s="2" vm="156">
        <f t="shared" ca="1" si="0"/>
        <v>408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5138519054</v>
      </c>
      <c r="E4" s="2">
        <f>IFERROR(INDEX(E51:E500,MATCH($C$4,$C$51:$C$500,0)),"")</f>
        <v>4920054046</v>
      </c>
      <c r="H4" s="2">
        <f>IFERROR(SUM(D4:G4)*(4/MAX(1,COUNT(D4:G4))),"")</f>
        <v>20117146200</v>
      </c>
      <c r="I4" s="2">
        <f t="shared" ref="I4:Q4" si="1">IFERROR(INDEX(I51:I500,MATCH($C$4,$C$51:$C$500,0)),"")</f>
        <v>20728192009</v>
      </c>
      <c r="J4" s="2">
        <f t="shared" si="1"/>
        <v>22552571484</v>
      </c>
      <c r="K4" s="2">
        <f t="shared" si="1"/>
        <v>22585256898</v>
      </c>
      <c r="L4" s="2">
        <f t="shared" si="1"/>
        <v>19396218333</v>
      </c>
      <c r="M4" s="2">
        <f t="shared" si="1"/>
        <v>12383996473</v>
      </c>
      <c r="N4" s="2">
        <f t="shared" si="1"/>
        <v>10095970057</v>
      </c>
      <c r="O4" s="2">
        <f t="shared" si="1"/>
        <v>21536730690</v>
      </c>
      <c r="P4" s="2">
        <f t="shared" si="1"/>
        <v>20292781632</v>
      </c>
      <c r="Q4" s="2">
        <f t="shared" si="1"/>
        <v>15152702224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-3883313438</v>
      </c>
      <c r="E5" s="2">
        <f>IFERROR(INDEX(E51:E500,MATCH($C$5,$C$51:$C$500,0)),"")</f>
        <v>4397539530</v>
      </c>
      <c r="H5" s="2">
        <f>IFERROR(SUM(D5:G5)*(4/MAX(1,COUNT(D5:G5))),"")</f>
        <v>1028452184</v>
      </c>
      <c r="I5" s="2">
        <f t="shared" ref="I5:Q5" si="2">IFERROR(INDEX(I51:I500,MATCH($C$5,$C$51:$C$500,0)),"")</f>
        <v>-15440681706</v>
      </c>
      <c r="J5" s="2">
        <f t="shared" si="2"/>
        <v>-16390053767</v>
      </c>
      <c r="K5" s="2">
        <f t="shared" si="2"/>
        <v>-13675951994</v>
      </c>
      <c r="L5" s="2">
        <f t="shared" si="2"/>
        <v>-16204884749</v>
      </c>
      <c r="M5" s="2">
        <f t="shared" si="2"/>
        <v>-22568833422</v>
      </c>
      <c r="N5" s="2">
        <f t="shared" si="2"/>
        <v>-27425581371</v>
      </c>
      <c r="O5" s="2">
        <f t="shared" si="2"/>
        <v>-28959883877</v>
      </c>
      <c r="P5" s="2">
        <f t="shared" si="2"/>
        <v>5877674064</v>
      </c>
      <c r="Q5" s="2">
        <f t="shared" si="2"/>
        <v>161199169824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179699158890</v>
      </c>
      <c r="E6" s="2">
        <f>IFERROR(INDEX(E51:E500,MATCH($C$6,$C$51:$C$500,0)),"")</f>
        <v>183626706094</v>
      </c>
      <c r="H6" s="2">
        <f>IFERROR(INDEX(D6:G6,COUNT(D6:G6)),"")</f>
        <v>183626706094</v>
      </c>
      <c r="I6" s="2">
        <f t="shared" ref="I6:Q6" si="3">IFERROR(INDEX(I51:I500,MATCH($C$6,$C$51:$C$500,0)),"")</f>
        <v>179279229602</v>
      </c>
      <c r="J6" s="2">
        <f t="shared" si="3"/>
        <v>194987705009</v>
      </c>
      <c r="K6" s="2">
        <f t="shared" si="3"/>
        <v>211532029609</v>
      </c>
      <c r="L6" s="2">
        <f t="shared" si="3"/>
        <v>241769931985</v>
      </c>
      <c r="M6" s="2">
        <f t="shared" si="3"/>
        <v>258057809647</v>
      </c>
      <c r="N6" s="2">
        <f t="shared" si="3"/>
        <v>280747560264</v>
      </c>
      <c r="O6" s="2">
        <f t="shared" si="3"/>
        <v>308371909653</v>
      </c>
      <c r="P6" s="2">
        <f t="shared" si="3"/>
        <v>337527962319</v>
      </c>
      <c r="Q6" s="2">
        <f t="shared" si="3"/>
        <v>223384332544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1</v>
      </c>
      <c r="E7" s="3">
        <f>IFERROR(INDEX(E51:E500,MATCH($C$7,$C$51:$C$500,0))/1000000000,"")</f>
        <v>1</v>
      </c>
      <c r="H7" s="3">
        <f>IFERROR(INDEX(D7:G7,COUNT(D7:G7)),"")</f>
        <v>1</v>
      </c>
      <c r="I7" s="3">
        <f t="shared" ref="I7:Q7" si="4">IFERROR(INDEX(I51:I500,MATCH($C$7,$C$51:$C$500,0))/1000000000,"")</f>
        <v>1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1</v>
      </c>
      <c r="N7" s="3">
        <f t="shared" si="4"/>
        <v>1</v>
      </c>
      <c r="O7" s="3">
        <f t="shared" si="4"/>
        <v>1</v>
      </c>
      <c r="P7" s="3">
        <f t="shared" si="4"/>
        <v>1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Q8" si="5">IFERROR(INDEX(I51:I500,MATCH($C$8,$C$51:$C$500,0)),"")</f>
        <v>-5000000000</v>
      </c>
      <c r="J8" s="2">
        <f t="shared" si="5"/>
        <v>-5000000000</v>
      </c>
      <c r="K8" s="2">
        <f t="shared" si="5"/>
        <v>1000000000</v>
      </c>
      <c r="L8" s="2">
        <f t="shared" si="5"/>
        <v>-12000000000</v>
      </c>
      <c r="M8" s="2">
        <f t="shared" si="5"/>
        <v>-15000000000</v>
      </c>
      <c r="N8" s="2">
        <f t="shared" si="5"/>
        <v>-25000000000</v>
      </c>
      <c r="O8" s="2">
        <f t="shared" si="5"/>
        <v>-92000000000</v>
      </c>
      <c r="P8" s="2">
        <f t="shared" si="5"/>
        <v>-78000000000</v>
      </c>
      <c r="Q8" s="2">
        <f t="shared" si="5"/>
        <v>-9000000000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-1.65</v>
      </c>
      <c r="E9" s="3">
        <f>IFERROR(INDEX(E51:E500,MATCH("Free cash flow per share (Quarter)",$C$51:$C$500,0)),"")</f>
        <v>1.31</v>
      </c>
      <c r="H9" s="3">
        <f>IFERROR(INDEX(D9:G9,COUNT(D9:G9)),"")</f>
        <v>1.31</v>
      </c>
      <c r="I9" s="3">
        <f t="shared" ref="I9:Q9" si="6">IFERROR(INDEX(I51:I500,MATCH($C$9,$C$51:$C$500,0)),"")</f>
        <v>-5.25</v>
      </c>
      <c r="J9" s="3">
        <f t="shared" si="6"/>
        <v>-5.22</v>
      </c>
      <c r="K9" s="3">
        <f t="shared" si="6"/>
        <v>0.78</v>
      </c>
      <c r="L9" s="3">
        <f t="shared" si="6"/>
        <v>-11.89</v>
      </c>
      <c r="M9" s="3">
        <f t="shared" si="6"/>
        <v>-14.87</v>
      </c>
      <c r="N9" s="3">
        <f t="shared" si="6"/>
        <v>-24.97</v>
      </c>
      <c r="O9" s="3">
        <f t="shared" si="6"/>
        <v>-92.38</v>
      </c>
      <c r="P9" s="3">
        <f t="shared" si="6"/>
        <v>-78.03</v>
      </c>
      <c r="Q9" s="3">
        <f t="shared" si="6"/>
        <v>-942882.73</v>
      </c>
    </row>
    <row r="10" spans="1:17" ht="15.5" x14ac:dyDescent="0.35">
      <c r="C10" t="s">
        <v>18</v>
      </c>
      <c r="D10" s="3">
        <f ca="1">IFERROR(IF(D9=0,"",D2/D9),"")</f>
        <v>-669.69696969696975</v>
      </c>
      <c r="E10" s="3">
        <f ca="1">IFERROR(IF(E9=0,"",E2/E9),"")</f>
        <v>454.19847328244271</v>
      </c>
      <c r="I10" s="3">
        <f t="shared" ref="I10:Q10" ca="1" si="7">IFERROR(IF(I9=0,"",I2/I9),"")</f>
        <v>-246.66666666666666</v>
      </c>
      <c r="J10" s="3">
        <f t="shared" ca="1" si="7"/>
        <v>-58.62068965517242</v>
      </c>
      <c r="K10" s="3">
        <f t="shared" ca="1" si="7"/>
        <v>435.89743589743586</v>
      </c>
      <c r="L10" s="3">
        <f t="shared" ca="1" si="7"/>
        <v>-26.408746846089148</v>
      </c>
      <c r="M10" s="3">
        <f t="shared" ca="1" si="7"/>
        <v>-18.291862811028917</v>
      </c>
      <c r="N10" s="3">
        <f t="shared" ca="1" si="7"/>
        <v>-7.929515418502203</v>
      </c>
      <c r="O10" s="3">
        <f t="shared" ca="1" si="7"/>
        <v>-2.4680666810998053</v>
      </c>
      <c r="P10" s="3">
        <f t="shared" ca="1" si="7"/>
        <v>-5.2287581699346406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4504464264</v>
      </c>
      <c r="E11" s="2">
        <f>IFERROR(INDEX(E51:E500,MATCH($C$11,$C$51:$C$500,0)),"")</f>
        <v>4457991423</v>
      </c>
      <c r="H11" s="2">
        <f>IFERROR(INDEX(D11:G11,COUNT(D11:G11)),"")</f>
        <v>4457991423</v>
      </c>
      <c r="I11" s="2">
        <f t="shared" ref="I11:Q11" si="8">IFERROR(INDEX(I51:I500,MATCH($C$11,$C$51:$C$500,0)),"")</f>
        <v>5257129310</v>
      </c>
      <c r="J11" s="2">
        <f t="shared" si="8"/>
        <v>5722483612</v>
      </c>
      <c r="K11" s="2">
        <f t="shared" si="8"/>
        <v>11887905520</v>
      </c>
      <c r="L11" s="2">
        <f t="shared" si="8"/>
        <v>11831391813</v>
      </c>
      <c r="M11" s="2">
        <f t="shared" si="8"/>
        <v>15453245009</v>
      </c>
      <c r="N11" s="2">
        <f t="shared" si="8"/>
        <v>12929570528</v>
      </c>
      <c r="O11" s="2">
        <f t="shared" si="8"/>
        <v>16435909505</v>
      </c>
      <c r="P11" s="2">
        <f t="shared" si="8"/>
        <v>82179134103</v>
      </c>
      <c r="Q11" s="2">
        <f t="shared" si="8"/>
        <v>34726945344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40000000000</v>
      </c>
      <c r="E12" s="2">
        <f>IFERROR(INDEX(E51:E500,MATCH("Net Debt (Quarter)",$C$51:$C$500,0)),"")</f>
        <v>43000000000</v>
      </c>
      <c r="H12" s="2">
        <f>IFERROR(INDEX(D12:G12,COUNT(D12:G12)),"")</f>
        <v>43000000000</v>
      </c>
      <c r="I12" s="2">
        <f t="shared" ref="I12:Q12" si="9">IFERROR(INDEX(I51:I500,MATCH($C$12,$C$51:$C$500,0)),"")</f>
        <v>44000000000</v>
      </c>
      <c r="J12" s="2">
        <f t="shared" si="9"/>
        <v>53000000000</v>
      </c>
      <c r="K12" s="2">
        <f t="shared" si="9"/>
        <v>54000000000</v>
      </c>
      <c r="L12" s="2">
        <f t="shared" si="9"/>
        <v>62000000000</v>
      </c>
      <c r="M12" s="2">
        <f t="shared" si="9"/>
        <v>64000000000</v>
      </c>
      <c r="N12" s="2">
        <f t="shared" si="9"/>
        <v>73000000000</v>
      </c>
      <c r="O12" s="2">
        <f t="shared" si="9"/>
        <v>75000000000</v>
      </c>
      <c r="P12" s="2">
        <f t="shared" si="9"/>
        <v>13000000000</v>
      </c>
      <c r="Q12" s="2">
        <f t="shared" si="9"/>
        <v>64000000000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45000000000</v>
      </c>
      <c r="E13" s="2">
        <f>IFERROR(INDEX(E51:E500,MATCH("Total Debt (Quarter)",$C$51:$C$500,0)),"")</f>
        <v>47000000000</v>
      </c>
      <c r="H13" s="2">
        <f>IFERROR(INDEX(D13:G13,COUNT(D13:G13)),"")</f>
        <v>47000000000</v>
      </c>
      <c r="I13" s="2">
        <f t="shared" ref="I13:Q13" si="10">IFERROR(INDEX(I51:I500,MATCH($C$13,$C$51:$C$500,0)),"")</f>
        <v>50000000000</v>
      </c>
      <c r="J13" s="2">
        <f t="shared" si="10"/>
        <v>59000000000</v>
      </c>
      <c r="K13" s="2">
        <f t="shared" si="10"/>
        <v>66000000000</v>
      </c>
      <c r="L13" s="2">
        <f t="shared" si="10"/>
        <v>73000000000</v>
      </c>
      <c r="M13" s="2">
        <f t="shared" si="10"/>
        <v>80000000000</v>
      </c>
      <c r="N13" s="2">
        <f t="shared" si="10"/>
        <v>86000000000</v>
      </c>
      <c r="O13" s="2">
        <f t="shared" si="10"/>
        <v>91000000000</v>
      </c>
      <c r="P13" s="2">
        <f t="shared" si="10"/>
        <v>95000000000</v>
      </c>
      <c r="Q13" s="2">
        <f t="shared" si="10"/>
        <v>99000000000</v>
      </c>
    </row>
    <row r="14" spans="1:17" ht="15.5" x14ac:dyDescent="0.35">
      <c r="C14" t="s">
        <v>27</v>
      </c>
      <c r="D14" s="2">
        <f>IFERROR(INDEX(D51:D500,MATCH($C$14,$C$51:$C$500,0)),"")</f>
        <v>-1155888915</v>
      </c>
      <c r="E14" s="2">
        <f>IFERROR(INDEX(E51:E500,MATCH($C$14,$C$51:$C$500,0)),"")</f>
        <v>-1189337893</v>
      </c>
      <c r="H14" s="2">
        <f>IFERROR(SUM(D14:G14)*(4/MAX(1,COUNT(D14:G14))),"")</f>
        <v>-4690453616</v>
      </c>
      <c r="I14" s="2">
        <f t="shared" ref="I14:Q14" si="11">IFERROR(INDEX(I51:I500,MATCH($C$14,$C$51:$C$500,0)),"")</f>
        <v>-5479468726</v>
      </c>
      <c r="J14" s="2">
        <f t="shared" si="11"/>
        <v>-6490911929</v>
      </c>
      <c r="K14" s="2">
        <f t="shared" si="11"/>
        <v>-7673358860</v>
      </c>
      <c r="L14" s="2">
        <f t="shared" si="11"/>
        <v>-7955645882</v>
      </c>
      <c r="M14" s="2">
        <f t="shared" si="11"/>
        <v>-9669774741</v>
      </c>
      <c r="N14" s="2">
        <f t="shared" si="11"/>
        <v>-10976566248</v>
      </c>
      <c r="O14" s="2">
        <f t="shared" si="11"/>
        <v>-11794374696</v>
      </c>
      <c r="P14" s="2">
        <f t="shared" si="11"/>
        <v>-12433316794</v>
      </c>
      <c r="Q14" s="2">
        <f t="shared" si="11"/>
        <v>-1720991104</v>
      </c>
    </row>
    <row r="15" spans="1:17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Q15" si="12">IFERROR(INDEX(I51:I500,MATCH($C$15,$C$51:$C$500,0)),"")</f>
        <v>215568489</v>
      </c>
      <c r="J15" s="2">
        <f t="shared" si="12"/>
        <v>459210131</v>
      </c>
      <c r="K15" s="2">
        <f t="shared" si="12"/>
        <v>-50412563</v>
      </c>
      <c r="L15" s="2">
        <f t="shared" si="12"/>
        <v>-266810794</v>
      </c>
      <c r="M15" s="2">
        <f t="shared" si="12"/>
        <v>670353905</v>
      </c>
      <c r="N15" s="2">
        <f t="shared" si="12"/>
        <v>429626951</v>
      </c>
      <c r="O15" s="2">
        <f t="shared" si="12"/>
        <v>106444027</v>
      </c>
      <c r="P15" s="2">
        <f t="shared" si="12"/>
        <v>291413500</v>
      </c>
      <c r="Q15" s="2">
        <f t="shared" si="12"/>
        <v>-113600750</v>
      </c>
    </row>
    <row r="16" spans="1:17" ht="15.5" x14ac:dyDescent="0.35">
      <c r="C16" t="s">
        <v>29</v>
      </c>
      <c r="D16" s="2">
        <f>IFERROR(INDEX(D51:D500,MATCH($C$16,$C$51:$C$500,0)),"")</f>
        <v>-3928637804</v>
      </c>
      <c r="E16" s="2">
        <f>IFERROR(INDEX(E51:E500,MATCH($C$16,$C$51:$C$500,0)),"")</f>
        <v>625368368</v>
      </c>
      <c r="H16" s="2">
        <f>IFERROR(SUM(D16:G16)*(4/MAX(1,COUNT(D16:G16))),"")</f>
        <v>-6606538872</v>
      </c>
      <c r="I16" s="2">
        <f t="shared" ref="I16:Q16" si="13">IFERROR(INDEX(I51:I500,MATCH($C$16,$C$51:$C$500,0)),"")</f>
        <v>-15411387766</v>
      </c>
      <c r="J16" s="2">
        <f t="shared" si="13"/>
        <v>-16154525157</v>
      </c>
      <c r="K16" s="2">
        <f t="shared" si="13"/>
        <v>-13726146190</v>
      </c>
      <c r="L16" s="2">
        <f t="shared" si="13"/>
        <v>-16785734798</v>
      </c>
      <c r="M16" s="2">
        <f t="shared" si="13"/>
        <v>-23891094710</v>
      </c>
      <c r="N16" s="2">
        <f t="shared" si="13"/>
        <v>-28067095167</v>
      </c>
      <c r="O16" s="2">
        <f t="shared" si="13"/>
        <v>-30740989426</v>
      </c>
      <c r="P16" s="2">
        <f t="shared" si="13"/>
        <v>-26312448090</v>
      </c>
      <c r="Q16" s="2">
        <f t="shared" si="13"/>
        <v>-8842898654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1105000000000</v>
      </c>
      <c r="E20" s="2">
        <f ca="1">IFERROR(E21*E2,"")</f>
        <v>595000000000</v>
      </c>
      <c r="H20" s="2">
        <f t="shared" ref="H20:Q20" ca="1" si="14">IFERROR(H21*H2,"")</f>
        <v>595000000000</v>
      </c>
      <c r="I20" s="2">
        <f t="shared" ca="1" si="14"/>
        <v>1295000000000</v>
      </c>
      <c r="J20" s="2">
        <f t="shared" ca="1" si="14"/>
        <v>306000000000</v>
      </c>
      <c r="K20" s="2">
        <f t="shared" ca="1" si="14"/>
        <v>340000000000</v>
      </c>
      <c r="L20" s="2">
        <f t="shared" ca="1" si="14"/>
        <v>314000000000</v>
      </c>
      <c r="M20" s="2">
        <f t="shared" ca="1" si="14"/>
        <v>272000000000</v>
      </c>
      <c r="N20" s="2">
        <f t="shared" ca="1" si="14"/>
        <v>198000000000</v>
      </c>
      <c r="O20" s="2">
        <f t="shared" ca="1" si="14"/>
        <v>228000000000</v>
      </c>
      <c r="P20" s="2">
        <f t="shared" ca="1" si="14"/>
        <v>408000000000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1000000000</v>
      </c>
      <c r="E21" s="2">
        <f>IFERROR(INDEX(E51:E500,MATCH($C$7,$C$51:$C$500,0)),"")</f>
        <v>1000000000</v>
      </c>
      <c r="H21" s="2">
        <f>IFERROR(INDEX(D21:G21,COUNT(D21:G21)),"")</f>
        <v>1000000000</v>
      </c>
      <c r="I21" s="2">
        <f t="shared" ref="I21:Q21" si="15">IFERROR(INDEX(I51:I500,MATCH($C$7,$C$51:$C$500,0)),"")</f>
        <v>1000000000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1000000000</v>
      </c>
      <c r="N21" s="2">
        <f t="shared" si="15"/>
        <v>1000000000</v>
      </c>
      <c r="O21" s="2">
        <f t="shared" si="15"/>
        <v>1000000000</v>
      </c>
      <c r="P21" s="2">
        <f t="shared" si="15"/>
        <v>1000000000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-2.1610081326964412</v>
      </c>
      <c r="E23" s="3">
        <f>IFERROR(E5/E6*100,"")</f>
        <v>2.394825689324767</v>
      </c>
      <c r="H23" s="3">
        <f t="shared" ref="H23:Q23" si="16">IFERROR(H5/H6*100,"")</f>
        <v>0.56007767381805951</v>
      </c>
      <c r="I23" s="3">
        <f t="shared" si="16"/>
        <v>-8.6126439411181774</v>
      </c>
      <c r="J23" s="3">
        <f t="shared" si="16"/>
        <v>-8.405685766824881</v>
      </c>
      <c r="K23" s="3">
        <f t="shared" si="16"/>
        <v>-6.4651920653713297</v>
      </c>
      <c r="L23" s="3">
        <f t="shared" si="16"/>
        <v>-6.7026054960405048</v>
      </c>
      <c r="M23" s="3">
        <f t="shared" si="16"/>
        <v>-8.7456502296412353</v>
      </c>
      <c r="N23" s="3">
        <f t="shared" si="16"/>
        <v>-9.7687692620411202</v>
      </c>
      <c r="O23" s="3">
        <f t="shared" si="16"/>
        <v>-9.3912198129808697</v>
      </c>
      <c r="P23" s="3">
        <f t="shared" si="16"/>
        <v>1.7413887796487126</v>
      </c>
      <c r="Q23" s="3">
        <f t="shared" si="16"/>
        <v>72.162254168943846</v>
      </c>
    </row>
    <row r="24" spans="1:17" ht="15.5" x14ac:dyDescent="0.35">
      <c r="C24" t="s">
        <v>47</v>
      </c>
      <c r="D24" s="4">
        <f>IFERROR(_xlfn.RRI(5,I23,D23),"")</f>
        <v>-0.24159012073330932</v>
      </c>
      <c r="E24" s="4" t="str">
        <f>IFERROR(_xlfn.RRI(5,J23,E23),"")</f>
        <v/>
      </c>
      <c r="H24" s="4" t="str">
        <f t="shared" ref="H24:Q24" si="17">IFERROR(_xlfn.RRI(5,M23,H23),"")</f>
        <v/>
      </c>
      <c r="I24" s="4">
        <f t="shared" si="17"/>
        <v>-2.4877161337247267E-2</v>
      </c>
      <c r="J24" s="4">
        <f t="shared" si="17"/>
        <v>-2.1929345106009301E-2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-15.44</v>
      </c>
      <c r="J25" s="3">
        <f t="shared" si="18"/>
        <v>-16.46</v>
      </c>
      <c r="K25" s="3">
        <f t="shared" si="18"/>
        <v>-13.61</v>
      </c>
      <c r="L25" s="3">
        <f t="shared" si="18"/>
        <v>-16.440000000000001</v>
      </c>
      <c r="M25" s="3">
        <f t="shared" si="18"/>
        <v>-23.1</v>
      </c>
      <c r="N25" s="3">
        <f t="shared" si="18"/>
        <v>-27.44</v>
      </c>
      <c r="O25" s="3">
        <f t="shared" si="18"/>
        <v>-30.44</v>
      </c>
      <c r="P25" s="3">
        <f t="shared" si="18"/>
        <v>-24.28</v>
      </c>
      <c r="Q25" s="3">
        <f t="shared" si="18"/>
        <v>-670944.89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-0.10864103303445871</v>
      </c>
      <c r="J26" s="4">
        <f t="shared" si="19"/>
        <v>-0.1157052705435806</v>
      </c>
      <c r="K26" s="4">
        <f t="shared" si="19"/>
        <v>-0.10931961421051783</v>
      </c>
      <c r="L26" s="4">
        <f t="shared" si="19"/>
        <v>-0.88036920392690166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5.1385190539999996</v>
      </c>
      <c r="E27" s="3">
        <f>IFERROR(E4/E21,"")</f>
        <v>4.9200540459999997</v>
      </c>
      <c r="H27" s="3">
        <f t="shared" ref="H27:Q27" si="20">IFERROR(H4/H21,"")</f>
        <v>20.117146200000001</v>
      </c>
      <c r="I27" s="3">
        <f t="shared" si="20"/>
        <v>20.728192009000001</v>
      </c>
      <c r="J27" s="3">
        <f t="shared" si="20"/>
        <v>22.552571484000001</v>
      </c>
      <c r="K27" s="3">
        <f t="shared" si="20"/>
        <v>22.585256898000001</v>
      </c>
      <c r="L27" s="3">
        <f t="shared" si="20"/>
        <v>19.396218333</v>
      </c>
      <c r="M27" s="3">
        <f t="shared" si="20"/>
        <v>12.383996473</v>
      </c>
      <c r="N27" s="3">
        <f t="shared" si="20"/>
        <v>10.095970057000001</v>
      </c>
      <c r="O27" s="3">
        <f t="shared" si="20"/>
        <v>21.536730689999999</v>
      </c>
      <c r="P27" s="3">
        <f t="shared" si="20"/>
        <v>20.292781632000001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-0.24341921079943274</v>
      </c>
      <c r="E28" s="4">
        <f>IFERROR(_xlfn.RRI(5,J27,E27),"")</f>
        <v>-0.2625123345799798</v>
      </c>
      <c r="H28" s="4">
        <f t="shared" ref="H28:Q28" si="21">IFERROR(_xlfn.RRI(5,M27,H27),"")</f>
        <v>0.1018972786636092</v>
      </c>
      <c r="I28" s="4">
        <f t="shared" si="21"/>
        <v>0.15473591557120314</v>
      </c>
      <c r="J28" s="4">
        <f t="shared" si="21"/>
        <v>9.2604576609958134E-3</v>
      </c>
      <c r="K28" s="4">
        <f t="shared" si="21"/>
        <v>2.1637182196149851E-2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-6.1968408262454512E-2</v>
      </c>
      <c r="J29" s="4">
        <f t="shared" si="22"/>
        <v>0.20940484937545933</v>
      </c>
      <c r="K29" s="4">
        <f t="shared" si="22"/>
        <v>-0.17214111922141129</v>
      </c>
      <c r="L29" s="4">
        <f t="shared" si="22"/>
        <v>-0.2883116883116883</v>
      </c>
      <c r="M29" s="4">
        <f t="shared" si="22"/>
        <v>-0.15816326530612243</v>
      </c>
      <c r="N29" s="4">
        <f t="shared" si="22"/>
        <v>-9.8554533508541389E-2</v>
      </c>
      <c r="O29" s="4">
        <f t="shared" si="22"/>
        <v>0.25370675453047775</v>
      </c>
      <c r="P29" s="4">
        <f t="shared" si="22"/>
        <v>-0.99996381222904906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-2.94789728276682E-2</v>
      </c>
      <c r="I30" s="4">
        <f t="shared" si="23"/>
        <v>-8.089452133182741E-2</v>
      </c>
      <c r="J30" s="4">
        <f t="shared" si="23"/>
        <v>-1.4472013379176515E-3</v>
      </c>
      <c r="K30" s="4">
        <f t="shared" si="23"/>
        <v>0.1644154809071359</v>
      </c>
      <c r="L30" s="4">
        <f t="shared" si="23"/>
        <v>0.56623254660062927</v>
      </c>
      <c r="M30" s="4">
        <f t="shared" si="23"/>
        <v>0.22662769432577756</v>
      </c>
      <c r="N30" s="4">
        <f t="shared" si="23"/>
        <v>-0.53122086159122595</v>
      </c>
      <c r="O30" s="4">
        <f t="shared" si="23"/>
        <v>6.1300076084118298E-2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170.06</v>
      </c>
      <c r="E32" s="3">
        <f>IFERROR(INDEX(E51:E500,MATCH($A$32,$C$51:$C$500,0)),"")</f>
        <v>173.94</v>
      </c>
      <c r="H32" s="3">
        <f>IFERROR(INDEX(D32:G32,COUNT(D32:G32)),"")</f>
        <v>173.94</v>
      </c>
      <c r="I32" s="3">
        <f t="shared" ref="I32:Q32" si="24">IFERROR(INDEX(I51:I500,MATCH($C$32,$C$51:$C$500,0)),"")</f>
        <v>169.62</v>
      </c>
      <c r="J32" s="3">
        <f t="shared" si="24"/>
        <v>185.13</v>
      </c>
      <c r="K32" s="3">
        <f t="shared" si="24"/>
        <v>201.52</v>
      </c>
      <c r="L32" s="3">
        <f t="shared" si="24"/>
        <v>229.86</v>
      </c>
      <c r="M32" s="3">
        <f t="shared" si="24"/>
        <v>246.06</v>
      </c>
      <c r="N32" s="3">
        <f t="shared" si="24"/>
        <v>268.63</v>
      </c>
      <c r="O32" s="3">
        <f t="shared" si="24"/>
        <v>296.05</v>
      </c>
      <c r="P32" s="3">
        <f t="shared" si="24"/>
        <v>325.01</v>
      </c>
      <c r="Q32" s="3">
        <f t="shared" si="24"/>
        <v>21464744.210000001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3.5</v>
      </c>
      <c r="E33" s="3">
        <f>IFERROR(INDEX(E51:E500,MATCH($A$33,$C$51:$C$500,0)),"")</f>
        <v>5.92</v>
      </c>
      <c r="H33" s="3">
        <f>IFERROR(INDEX(D33:G33,COUNT(D33:G33)),"")</f>
        <v>5.92</v>
      </c>
      <c r="I33" s="3">
        <f t="shared" ref="I33:Q33" si="25">IFERROR(INDEX(I51:I500,MATCH($C$33,$C$51:$C$500,0)),"")</f>
        <v>7.63</v>
      </c>
      <c r="J33" s="3">
        <f t="shared" si="25"/>
        <v>1.65</v>
      </c>
      <c r="K33" s="3">
        <f t="shared" si="25"/>
        <v>1.69</v>
      </c>
      <c r="L33" s="3">
        <f t="shared" si="25"/>
        <v>1.37</v>
      </c>
      <c r="M33" s="3">
        <f t="shared" si="25"/>
        <v>1.1100000000000001</v>
      </c>
      <c r="N33" s="3">
        <f t="shared" si="25"/>
        <v>0.74</v>
      </c>
      <c r="O33" s="3">
        <f t="shared" si="25"/>
        <v>0.77</v>
      </c>
      <c r="P33" s="3">
        <f t="shared" si="25"/>
        <v>1.26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-153.35</v>
      </c>
      <c r="E34" s="3">
        <f>IFERROR(INDEX(E51:E500,MATCH($A$34,$C$51:$C$500,0)),"")</f>
        <v>1537.31</v>
      </c>
      <c r="H34" s="3">
        <f>IFERROR(INDEX(D34:G34,COUNT(D34:G34)),"")</f>
        <v>1537.31</v>
      </c>
      <c r="I34" s="3">
        <f t="shared" ref="I34:Q34" si="26">IFERROR(INDEX(I51:I500,MATCH($C$34,$C$51:$C$500,0)),"")</f>
        <v>-83.87</v>
      </c>
      <c r="J34" s="3">
        <f t="shared" si="26"/>
        <v>-18.59</v>
      </c>
      <c r="K34" s="3">
        <f t="shared" si="26"/>
        <v>-24.98</v>
      </c>
      <c r="L34" s="3">
        <f t="shared" si="26"/>
        <v>-19.100000000000001</v>
      </c>
      <c r="M34" s="3">
        <f t="shared" si="26"/>
        <v>-11.77</v>
      </c>
      <c r="N34" s="3">
        <f t="shared" si="26"/>
        <v>-7.22</v>
      </c>
      <c r="O34" s="3">
        <f t="shared" si="26"/>
        <v>-7.49</v>
      </c>
      <c r="P34" s="3">
        <f t="shared" si="26"/>
        <v>-16.8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115.79</v>
      </c>
      <c r="E35" s="3">
        <f>IFERROR(INDEX(E51:E500,MATCH($A$35,$C$51:$C$500,0)),"")</f>
        <v>209.35</v>
      </c>
      <c r="H35" s="3">
        <f>IFERROR(INDEX(D35:G35,COUNT(D35:G35)),"")</f>
        <v>209.35</v>
      </c>
      <c r="I35" s="3">
        <f t="shared" ref="I35:Q35" si="27">IFERROR(INDEX(I51:I500,MATCH($C$35,$C$51:$C$500,0)),"")</f>
        <v>62.48</v>
      </c>
      <c r="J35" s="3">
        <f t="shared" si="27"/>
        <v>13.57</v>
      </c>
      <c r="K35" s="3">
        <f t="shared" si="27"/>
        <v>15.05</v>
      </c>
      <c r="L35" s="3">
        <f t="shared" si="27"/>
        <v>16.190000000000001</v>
      </c>
      <c r="M35" s="3">
        <f t="shared" si="27"/>
        <v>21.96</v>
      </c>
      <c r="N35" s="3">
        <f t="shared" si="27"/>
        <v>19.61</v>
      </c>
      <c r="O35" s="3">
        <f t="shared" si="27"/>
        <v>10.59</v>
      </c>
      <c r="P35" s="3">
        <f t="shared" si="27"/>
        <v>20.11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5138519054</v>
      </c>
      <c r="E51" s="5">
        <v>4920054046</v>
      </c>
      <c r="F51" s="5">
        <v>5874358703</v>
      </c>
      <c r="G51" s="5">
        <v>5554708768</v>
      </c>
      <c r="I51" s="5">
        <v>20728192009</v>
      </c>
      <c r="J51" s="5">
        <v>22552571484</v>
      </c>
      <c r="K51" s="5">
        <v>22585256898</v>
      </c>
      <c r="L51" s="5">
        <v>19396218333</v>
      </c>
      <c r="M51" s="5">
        <v>12383996473</v>
      </c>
      <c r="N51" s="5">
        <v>10095970057</v>
      </c>
      <c r="O51" s="5">
        <v>21536730690</v>
      </c>
      <c r="P51" s="5">
        <v>20292781632</v>
      </c>
      <c r="Q51" s="5">
        <v>15152702224</v>
      </c>
    </row>
    <row r="52" spans="2:17" ht="15.5" x14ac:dyDescent="0.35">
      <c r="C52" t="s">
        <v>211</v>
      </c>
      <c r="D52" s="5">
        <v>-2128124965</v>
      </c>
      <c r="E52" s="5">
        <v>-2149714572</v>
      </c>
      <c r="F52" s="5">
        <v>-2324034343</v>
      </c>
      <c r="G52" s="5">
        <v>-2087791286</v>
      </c>
      <c r="I52" s="5">
        <v>-7795686930</v>
      </c>
      <c r="J52" s="5">
        <v>-8204582156</v>
      </c>
      <c r="K52" s="5">
        <v>-7774656754</v>
      </c>
      <c r="L52" s="5">
        <v>-6616368438</v>
      </c>
      <c r="M52" s="5">
        <v>-4996399995</v>
      </c>
      <c r="N52" s="5">
        <v>-5067861923</v>
      </c>
      <c r="O52" s="5">
        <v>-8298355319</v>
      </c>
      <c r="P52" s="5">
        <v>-13048857590</v>
      </c>
      <c r="Q52" s="5">
        <v>-10388689090</v>
      </c>
    </row>
    <row r="53" spans="2:17" ht="15.5" x14ac:dyDescent="0.35">
      <c r="C53" t="s">
        <v>212</v>
      </c>
      <c r="D53" s="5">
        <v>3010394089</v>
      </c>
      <c r="E53" s="5">
        <v>2770339474</v>
      </c>
      <c r="F53" s="5">
        <v>3550324360</v>
      </c>
      <c r="G53" s="5">
        <v>3466917482</v>
      </c>
      <c r="I53" s="5">
        <v>12932505079</v>
      </c>
      <c r="J53" s="5">
        <v>14347989328</v>
      </c>
      <c r="K53" s="5">
        <v>14810600144</v>
      </c>
      <c r="L53" s="5">
        <v>12779849895</v>
      </c>
      <c r="M53" s="5">
        <v>7387596478</v>
      </c>
      <c r="N53" s="5">
        <v>5028108134</v>
      </c>
      <c r="O53" s="5">
        <v>13238375371</v>
      </c>
      <c r="P53" s="5">
        <v>7243924042</v>
      </c>
      <c r="Q53" s="5">
        <v>4764013134</v>
      </c>
    </row>
    <row r="54" spans="2:17" ht="15.5" x14ac:dyDescent="0.35">
      <c r="C54" t="s">
        <v>82</v>
      </c>
      <c r="D54" s="5">
        <v>-5767071854</v>
      </c>
      <c r="E54" s="5">
        <v>-6078739050</v>
      </c>
      <c r="F54" s="5">
        <v>-6320338908</v>
      </c>
      <c r="G54" s="5">
        <v>-5983051484</v>
      </c>
      <c r="I54" s="5">
        <v>-23755836782</v>
      </c>
      <c r="J54" s="5">
        <v>-23102984010</v>
      </c>
      <c r="K54" s="5">
        <v>-21071584866</v>
      </c>
      <c r="L54" s="5">
        <v>-23031544613</v>
      </c>
      <c r="M54" s="5">
        <v>-22651889348</v>
      </c>
      <c r="N54" s="5">
        <v>-23518116111</v>
      </c>
      <c r="O54" s="5">
        <v>-28527841848</v>
      </c>
      <c r="P54" s="5">
        <v>-19186036757</v>
      </c>
      <c r="Q54" s="5">
        <v>-11253056468</v>
      </c>
    </row>
    <row r="55" spans="2:17" ht="15.5" x14ac:dyDescent="0.35">
      <c r="C55" t="s">
        <v>284</v>
      </c>
      <c r="D55" s="5">
        <v>-264454572</v>
      </c>
      <c r="E55" s="5">
        <v>-296576593</v>
      </c>
      <c r="F55" s="5">
        <v>-429836164</v>
      </c>
      <c r="G55" s="5">
        <v>-358565067</v>
      </c>
      <c r="I55" s="5">
        <v>-1253077990</v>
      </c>
      <c r="J55" s="5">
        <v>-1091950350</v>
      </c>
      <c r="K55" s="5">
        <v>-1012577807</v>
      </c>
      <c r="L55" s="5">
        <v>-953020176</v>
      </c>
      <c r="M55" s="5">
        <v>-462205623</v>
      </c>
      <c r="N55" s="5">
        <v>-541165146</v>
      </c>
      <c r="O55" s="5">
        <v>-720454738</v>
      </c>
      <c r="P55" s="5">
        <v>-925768585</v>
      </c>
      <c r="Q55" s="5">
        <v>-585066344</v>
      </c>
    </row>
    <row r="56" spans="2:17" ht="15.5" x14ac:dyDescent="0.35">
      <c r="C56" t="s">
        <v>213</v>
      </c>
      <c r="D56" s="5">
        <v>-5502617282</v>
      </c>
      <c r="E56" s="5">
        <v>-5782162457</v>
      </c>
      <c r="F56" s="5">
        <v>-5890502744</v>
      </c>
      <c r="G56" s="5">
        <v>-5624486417</v>
      </c>
      <c r="I56" s="5">
        <v>-22502758792</v>
      </c>
      <c r="J56" s="5">
        <v>-22011033660</v>
      </c>
      <c r="K56" s="5">
        <v>-20059007059</v>
      </c>
      <c r="L56" s="5">
        <v>-22078524437</v>
      </c>
      <c r="M56" s="5">
        <v>-22189683725</v>
      </c>
      <c r="N56" s="5">
        <v>-22976950965</v>
      </c>
      <c r="O56" s="5">
        <v>-27807387110</v>
      </c>
      <c r="P56" s="5">
        <v>-18260268172</v>
      </c>
      <c r="Q56" s="5">
        <v>-10667990124</v>
      </c>
    </row>
    <row r="57" spans="2:17" ht="15.5" x14ac:dyDescent="0.35">
      <c r="C57" t="s">
        <v>89</v>
      </c>
      <c r="D57" s="5">
        <v>-2756677765</v>
      </c>
      <c r="E57" s="5">
        <v>-3308399576</v>
      </c>
      <c r="F57" s="5">
        <v>-2770014548</v>
      </c>
      <c r="G57" s="5">
        <v>-2516134002</v>
      </c>
      <c r="I57" s="5">
        <v>-10823331703</v>
      </c>
      <c r="J57" s="5">
        <v>-8754994682</v>
      </c>
      <c r="K57" s="5">
        <v>-6260984722</v>
      </c>
      <c r="L57" s="5">
        <v>-10251694718</v>
      </c>
      <c r="M57" s="5">
        <v>-15264292870</v>
      </c>
      <c r="N57" s="5">
        <v>-18490007977</v>
      </c>
      <c r="O57" s="5">
        <v>-15289466477</v>
      </c>
      <c r="P57" s="5">
        <v>-11942112715</v>
      </c>
      <c r="Q57" s="5">
        <v>-6489043334</v>
      </c>
    </row>
    <row r="58" spans="2:17" ht="15.5" x14ac:dyDescent="0.35">
      <c r="C58" t="s">
        <v>90</v>
      </c>
      <c r="D58" s="5">
        <v>-1171960039</v>
      </c>
      <c r="E58" s="5">
        <v>3933767944</v>
      </c>
      <c r="F58" s="5">
        <v>-554630275</v>
      </c>
      <c r="G58" s="5">
        <v>-1307387261</v>
      </c>
      <c r="I58" s="5">
        <v>-4588056063</v>
      </c>
      <c r="J58" s="5">
        <v>-7399530475</v>
      </c>
      <c r="K58" s="5">
        <v>-7465161468</v>
      </c>
      <c r="L58" s="5">
        <v>-6534040080</v>
      </c>
      <c r="M58" s="5">
        <v>-8626801840</v>
      </c>
      <c r="N58" s="5">
        <v>-9577087190</v>
      </c>
      <c r="O58" s="5">
        <v>-15451522949</v>
      </c>
      <c r="P58" s="5">
        <v>-14370335375</v>
      </c>
      <c r="Q58" s="5">
        <v>-2353855320</v>
      </c>
    </row>
    <row r="59" spans="2:17" ht="15.5" x14ac:dyDescent="0.35">
      <c r="C59" t="s">
        <v>215</v>
      </c>
      <c r="F59" s="5">
        <v>39839300</v>
      </c>
      <c r="I59" s="5">
        <v>39839300</v>
      </c>
      <c r="J59" s="5">
        <v>142040718</v>
      </c>
      <c r="K59" s="5">
        <v>169565409</v>
      </c>
      <c r="L59" s="5">
        <v>106825953</v>
      </c>
      <c r="M59" s="5">
        <v>144561077</v>
      </c>
      <c r="N59" s="5">
        <v>200218002</v>
      </c>
      <c r="O59" s="5">
        <v>196308191</v>
      </c>
    </row>
    <row r="60" spans="2:17" ht="15.5" x14ac:dyDescent="0.35">
      <c r="C60" t="s">
        <v>321</v>
      </c>
      <c r="F60" s="5">
        <v>191351352</v>
      </c>
      <c r="I60" s="5">
        <v>191351352</v>
      </c>
      <c r="J60" s="5">
        <v>21793694</v>
      </c>
      <c r="K60" s="5">
        <v>113120000</v>
      </c>
      <c r="M60" s="5">
        <v>-18437500</v>
      </c>
    </row>
    <row r="61" spans="2:17" ht="15.5" x14ac:dyDescent="0.35">
      <c r="C61" t="s">
        <v>27</v>
      </c>
      <c r="D61" s="5">
        <v>-1155888915</v>
      </c>
      <c r="E61" s="5">
        <v>-1189337893</v>
      </c>
      <c r="F61" s="5">
        <v>-1354359903</v>
      </c>
      <c r="G61" s="5">
        <v>-1313652449</v>
      </c>
      <c r="I61" s="5">
        <v>-5479468726</v>
      </c>
      <c r="J61" s="5">
        <v>-6490911929</v>
      </c>
      <c r="K61" s="5">
        <v>-7673358860</v>
      </c>
      <c r="L61" s="5">
        <v>-7955645882</v>
      </c>
      <c r="M61" s="5">
        <v>-9669774741</v>
      </c>
      <c r="N61" s="5">
        <v>-10976566248</v>
      </c>
      <c r="O61" s="5">
        <v>-11794374696</v>
      </c>
      <c r="P61" s="5">
        <v>-12433316794</v>
      </c>
      <c r="Q61" s="5">
        <v>-1720991104</v>
      </c>
    </row>
    <row r="62" spans="2:17" ht="15.5" x14ac:dyDescent="0.35">
      <c r="C62" t="s">
        <v>81</v>
      </c>
      <c r="D62" s="5">
        <v>-45324366</v>
      </c>
      <c r="E62" s="5">
        <v>-48972352</v>
      </c>
      <c r="F62" s="5">
        <v>-51888483</v>
      </c>
      <c r="G62" s="5">
        <v>-47990738</v>
      </c>
      <c r="I62" s="5">
        <v>-190989376</v>
      </c>
      <c r="J62" s="5">
        <v>-154270833</v>
      </c>
      <c r="K62" s="5">
        <v>-61514216</v>
      </c>
      <c r="L62" s="5">
        <v>-82992928</v>
      </c>
      <c r="M62" s="5">
        <v>-120924195</v>
      </c>
      <c r="N62" s="5">
        <v>-198768021</v>
      </c>
      <c r="O62" s="5">
        <v>-196171790</v>
      </c>
      <c r="P62" s="5">
        <v>-583179123</v>
      </c>
      <c r="Q62" s="5">
        <v>8218107918</v>
      </c>
    </row>
    <row r="63" spans="2:17" ht="15.5" x14ac:dyDescent="0.35">
      <c r="C63" t="s">
        <v>92</v>
      </c>
      <c r="D63" s="5">
        <v>-1171960039</v>
      </c>
      <c r="E63" s="5">
        <v>3933767944</v>
      </c>
      <c r="F63" s="5">
        <v>-554630275</v>
      </c>
      <c r="G63" s="5">
        <v>-1307387261</v>
      </c>
      <c r="I63" s="5">
        <v>-4588056063</v>
      </c>
      <c r="J63" s="5">
        <v>-7399530475</v>
      </c>
      <c r="K63" s="5">
        <v>-7465161468</v>
      </c>
      <c r="L63" s="5">
        <v>-6534040080</v>
      </c>
      <c r="M63" s="5">
        <v>-8626801840</v>
      </c>
      <c r="N63" s="5">
        <v>-9577087190</v>
      </c>
      <c r="O63" s="5">
        <v>-15451522949</v>
      </c>
      <c r="P63" s="5">
        <v>-14370335375</v>
      </c>
      <c r="Q63" s="5">
        <v>-2353855320</v>
      </c>
    </row>
    <row r="64" spans="2:17" ht="15.5" x14ac:dyDescent="0.35">
      <c r="C64" t="s">
        <v>29</v>
      </c>
      <c r="D64" s="5">
        <v>-3928637804</v>
      </c>
      <c r="E64" s="5">
        <v>625368368</v>
      </c>
      <c r="F64" s="5">
        <v>-3324644823</v>
      </c>
      <c r="G64" s="5">
        <v>-3823521263</v>
      </c>
      <c r="I64" s="5">
        <v>-15411387766</v>
      </c>
      <c r="J64" s="5">
        <v>-16154525157</v>
      </c>
      <c r="K64" s="5">
        <v>-13726146190</v>
      </c>
      <c r="L64" s="5">
        <v>-16785734798</v>
      </c>
      <c r="M64" s="5">
        <v>-23891094710</v>
      </c>
      <c r="N64" s="5">
        <v>-28067095167</v>
      </c>
      <c r="O64" s="5">
        <v>-30740989426</v>
      </c>
      <c r="P64" s="5">
        <v>-26312448090</v>
      </c>
      <c r="Q64" s="5">
        <v>-8842898654</v>
      </c>
    </row>
    <row r="65" spans="2:17" ht="15.5" x14ac:dyDescent="0.35">
      <c r="C65" t="s">
        <v>28</v>
      </c>
      <c r="F65" s="5">
        <v>215568489</v>
      </c>
      <c r="I65" s="5">
        <v>215568489</v>
      </c>
      <c r="J65" s="5">
        <v>459210131</v>
      </c>
      <c r="K65" s="5">
        <v>-50412563</v>
      </c>
      <c r="L65" s="5">
        <v>-266810794</v>
      </c>
      <c r="M65" s="5">
        <v>670353905</v>
      </c>
      <c r="N65" s="5">
        <v>429626951</v>
      </c>
      <c r="O65" s="5">
        <v>106444027</v>
      </c>
      <c r="P65" s="5">
        <v>291413500</v>
      </c>
      <c r="Q65" s="5">
        <v>-113600750</v>
      </c>
    </row>
    <row r="66" spans="2:17" ht="15.5" x14ac:dyDescent="0.35">
      <c r="C66" t="s">
        <v>404</v>
      </c>
      <c r="F66" s="5">
        <v>324191177</v>
      </c>
      <c r="I66" s="5">
        <v>324191177</v>
      </c>
      <c r="J66" s="5">
        <v>478471358</v>
      </c>
      <c r="K66" s="5">
        <v>565315181</v>
      </c>
      <c r="L66" s="5">
        <v>722446560</v>
      </c>
    </row>
    <row r="67" spans="2:17" ht="15.5" x14ac:dyDescent="0.35">
      <c r="C67" t="s">
        <v>405</v>
      </c>
      <c r="F67" s="5">
        <v>-108622688</v>
      </c>
      <c r="I67" s="5">
        <v>-108622688</v>
      </c>
      <c r="J67" s="5">
        <v>-17297482</v>
      </c>
      <c r="K67" s="5">
        <v>106718816</v>
      </c>
      <c r="L67" s="5">
        <v>-989257354</v>
      </c>
    </row>
    <row r="68" spans="2:17" ht="15.5" x14ac:dyDescent="0.35">
      <c r="C68" t="s">
        <v>368</v>
      </c>
    </row>
    <row r="69" spans="2:17" ht="15.5" x14ac:dyDescent="0.35">
      <c r="C69" t="s">
        <v>406</v>
      </c>
      <c r="F69" s="5">
        <v>215568489</v>
      </c>
      <c r="I69" s="5">
        <v>215568489</v>
      </c>
      <c r="J69" s="5">
        <v>459210131</v>
      </c>
      <c r="K69" s="5">
        <v>-50412563</v>
      </c>
      <c r="L69" s="5">
        <v>-266810794</v>
      </c>
      <c r="M69" s="5">
        <v>670353905</v>
      </c>
      <c r="N69" s="5">
        <v>429626951</v>
      </c>
      <c r="O69" s="5">
        <v>106444027</v>
      </c>
      <c r="P69" s="5">
        <v>291413500</v>
      </c>
      <c r="Q69" s="5">
        <v>-113600750</v>
      </c>
    </row>
    <row r="70" spans="2:17" ht="15.5" x14ac:dyDescent="0.35">
      <c r="C70" t="s">
        <v>95</v>
      </c>
      <c r="D70" s="5">
        <v>-3928637804</v>
      </c>
      <c r="E70" s="5">
        <v>625368368</v>
      </c>
      <c r="F70" s="5">
        <v>-3540213312</v>
      </c>
      <c r="G70" s="5">
        <v>-3823521263</v>
      </c>
      <c r="I70" s="5">
        <v>-15626956255</v>
      </c>
      <c r="J70" s="5">
        <v>-16613735288</v>
      </c>
      <c r="K70" s="5">
        <v>-13675733627</v>
      </c>
      <c r="L70" s="5">
        <v>-16518924004</v>
      </c>
      <c r="M70" s="5">
        <v>-23220740805</v>
      </c>
      <c r="N70" s="5">
        <v>-27637468216</v>
      </c>
      <c r="O70" s="5">
        <v>-30634545399</v>
      </c>
      <c r="P70" s="5">
        <v>-26021034590</v>
      </c>
      <c r="Q70" s="5">
        <v>-8956499404</v>
      </c>
    </row>
    <row r="71" spans="2:17" ht="15.5" x14ac:dyDescent="0.35">
      <c r="C71" t="s">
        <v>96</v>
      </c>
      <c r="E71" s="5">
        <v>3723198810</v>
      </c>
      <c r="F71" s="5">
        <v>-4714827</v>
      </c>
      <c r="I71" s="5">
        <v>-4714827</v>
      </c>
      <c r="J71" s="5">
        <v>69410688</v>
      </c>
      <c r="K71" s="5">
        <v>-61732583</v>
      </c>
      <c r="L71" s="5">
        <v>231046327</v>
      </c>
      <c r="M71" s="5">
        <v>530983188</v>
      </c>
      <c r="N71" s="5">
        <v>13118824</v>
      </c>
      <c r="O71" s="5">
        <v>1478489732</v>
      </c>
      <c r="P71" s="5">
        <v>31315529531</v>
      </c>
      <c r="Q71" s="5">
        <v>178373777146</v>
      </c>
    </row>
    <row r="72" spans="2:17" ht="15.5" x14ac:dyDescent="0.35">
      <c r="C72" t="s">
        <v>97</v>
      </c>
      <c r="D72" s="5">
        <v>-3928637804</v>
      </c>
      <c r="E72" s="5">
        <v>4348567178</v>
      </c>
      <c r="F72" s="5">
        <v>-3544928139</v>
      </c>
      <c r="G72" s="5">
        <v>-3823521263</v>
      </c>
      <c r="I72" s="5">
        <v>-15631671082</v>
      </c>
      <c r="J72" s="5">
        <v>-16544324600</v>
      </c>
      <c r="K72" s="5">
        <v>-13737466210</v>
      </c>
      <c r="L72" s="5">
        <v>-16287877677</v>
      </c>
      <c r="M72" s="5">
        <v>-22689757617</v>
      </c>
      <c r="N72" s="5">
        <v>-27624349392</v>
      </c>
      <c r="O72" s="5">
        <v>-29156055667</v>
      </c>
      <c r="P72" s="5">
        <v>5294494941</v>
      </c>
      <c r="Q72" s="5">
        <v>169417277742</v>
      </c>
    </row>
    <row r="73" spans="2:17" ht="15.5" x14ac:dyDescent="0.35">
      <c r="C73" t="s">
        <v>98</v>
      </c>
      <c r="D73" s="5">
        <v>-3928637804</v>
      </c>
      <c r="E73" s="5">
        <v>625368368</v>
      </c>
      <c r="F73" s="5">
        <v>-3540213312</v>
      </c>
      <c r="G73" s="5">
        <v>-3823521263</v>
      </c>
      <c r="I73" s="5">
        <v>-15626956255</v>
      </c>
      <c r="J73" s="5">
        <v>-16613735288</v>
      </c>
      <c r="K73" s="5">
        <v>-13675733627</v>
      </c>
      <c r="L73" s="5">
        <v>-16518924004</v>
      </c>
      <c r="M73" s="5">
        <v>-23220740805</v>
      </c>
      <c r="N73" s="5">
        <v>-27637468216</v>
      </c>
      <c r="O73" s="5">
        <v>-30634545399</v>
      </c>
      <c r="P73" s="5">
        <v>-26021034590</v>
      </c>
      <c r="Q73" s="5">
        <v>-8956499404</v>
      </c>
    </row>
    <row r="74" spans="2:17" ht="15.5" x14ac:dyDescent="0.35">
      <c r="C74" t="s">
        <v>8</v>
      </c>
      <c r="D74" s="5">
        <v>-3883313438</v>
      </c>
      <c r="E74" s="5">
        <v>4397539530</v>
      </c>
      <c r="F74" s="5">
        <v>-3493039656</v>
      </c>
      <c r="G74" s="5">
        <v>-3775530525</v>
      </c>
      <c r="I74" s="5">
        <v>-15440681706</v>
      </c>
      <c r="J74" s="5">
        <v>-16390053767</v>
      </c>
      <c r="K74" s="5">
        <v>-13675951994</v>
      </c>
      <c r="L74" s="5">
        <v>-16204884749</v>
      </c>
      <c r="M74" s="5">
        <v>-22568833422</v>
      </c>
      <c r="N74" s="5">
        <v>-27425581371</v>
      </c>
      <c r="O74" s="5">
        <v>-28959883877</v>
      </c>
      <c r="P74" s="5">
        <v>5877674064</v>
      </c>
      <c r="Q74" s="5">
        <v>161199169824</v>
      </c>
    </row>
    <row r="75" spans="2:17" ht="15.5" x14ac:dyDescent="0.35">
      <c r="C75" t="s">
        <v>317</v>
      </c>
    </row>
    <row r="76" spans="2:17" ht="15.5" x14ac:dyDescent="0.35">
      <c r="C76" t="s">
        <v>100</v>
      </c>
      <c r="D76" s="5">
        <v>-3928637804</v>
      </c>
      <c r="E76" s="5">
        <v>625368368</v>
      </c>
      <c r="F76" s="5">
        <v>-3540213312</v>
      </c>
      <c r="G76" s="5">
        <v>-3823521263</v>
      </c>
      <c r="I76" s="5">
        <v>-15626956255</v>
      </c>
      <c r="J76" s="5">
        <v>-16613735288</v>
      </c>
      <c r="K76" s="5">
        <v>-13675733627</v>
      </c>
      <c r="L76" s="5">
        <v>-16518924004</v>
      </c>
      <c r="M76" s="5">
        <v>-23220740805</v>
      </c>
      <c r="N76" s="5">
        <v>-27637468216</v>
      </c>
      <c r="O76" s="5">
        <v>-30634545399</v>
      </c>
      <c r="P76" s="5">
        <v>-26021034590</v>
      </c>
      <c r="Q76" s="5">
        <v>-8956499404</v>
      </c>
    </row>
    <row r="77" spans="2:17" ht="15.5" x14ac:dyDescent="0.35">
      <c r="C77" t="s">
        <v>101</v>
      </c>
      <c r="D77" s="5">
        <v>-3928637804</v>
      </c>
      <c r="E77" s="5">
        <v>4348567178</v>
      </c>
      <c r="F77" s="5">
        <v>-3544928139</v>
      </c>
      <c r="G77" s="5">
        <v>-3823521263</v>
      </c>
      <c r="I77" s="5">
        <v>-15631671082</v>
      </c>
      <c r="J77" s="5">
        <v>-16544324600</v>
      </c>
      <c r="K77" s="5">
        <v>-13737466210</v>
      </c>
      <c r="L77" s="5">
        <v>-16287877677</v>
      </c>
      <c r="M77" s="5">
        <v>-22689757617</v>
      </c>
      <c r="N77" s="5">
        <v>-27624349392</v>
      </c>
      <c r="O77" s="5">
        <v>-29156055667</v>
      </c>
      <c r="P77" s="5">
        <v>5294494941</v>
      </c>
      <c r="Q77" s="5">
        <v>169417277742</v>
      </c>
    </row>
    <row r="78" spans="2:17" ht="15.5" x14ac:dyDescent="0.35">
      <c r="C78" t="s">
        <v>102</v>
      </c>
      <c r="D78" s="5">
        <v>-3928637804</v>
      </c>
      <c r="E78" s="5">
        <v>4348567178</v>
      </c>
      <c r="F78" s="5">
        <v>-3544928139</v>
      </c>
      <c r="G78" s="5">
        <v>-3823521263</v>
      </c>
      <c r="I78" s="5">
        <v>-15631671082</v>
      </c>
      <c r="J78" s="5">
        <v>-16544324600</v>
      </c>
      <c r="K78" s="5">
        <v>-13737466210</v>
      </c>
      <c r="L78" s="5">
        <v>-16287877677</v>
      </c>
      <c r="M78" s="5">
        <v>-22689757617</v>
      </c>
      <c r="N78" s="5">
        <v>-27624349392</v>
      </c>
      <c r="O78" s="5">
        <v>-29156055667</v>
      </c>
      <c r="P78" s="5">
        <v>5294494941</v>
      </c>
      <c r="Q78" s="5">
        <v>169417277742</v>
      </c>
    </row>
    <row r="80" spans="2:17" ht="15.5" x14ac:dyDescent="0.35">
      <c r="B80" t="s">
        <v>103</v>
      </c>
      <c r="C80" t="s">
        <v>104</v>
      </c>
    </row>
    <row r="81" spans="3:17" ht="15.5" x14ac:dyDescent="0.35">
      <c r="C81" t="s">
        <v>216</v>
      </c>
    </row>
    <row r="82" spans="3:17" ht="15.5" x14ac:dyDescent="0.35">
      <c r="C82" t="s">
        <v>20</v>
      </c>
      <c r="D82" s="5">
        <v>4504464264</v>
      </c>
      <c r="E82" s="5">
        <v>4457991423</v>
      </c>
      <c r="F82" s="5">
        <v>5257129310</v>
      </c>
      <c r="G82" s="5">
        <v>4913777312</v>
      </c>
      <c r="I82" s="5">
        <v>5257129310</v>
      </c>
      <c r="J82" s="5">
        <v>5722483612</v>
      </c>
      <c r="K82" s="5">
        <v>11887905520</v>
      </c>
      <c r="L82" s="5">
        <v>11831391813</v>
      </c>
      <c r="M82" s="5">
        <v>15453245009</v>
      </c>
      <c r="N82" s="5">
        <v>12929570528</v>
      </c>
      <c r="O82" s="5">
        <v>16435909505</v>
      </c>
      <c r="P82" s="5">
        <v>82179134103</v>
      </c>
      <c r="Q82" s="5">
        <v>34726945344</v>
      </c>
    </row>
    <row r="83" spans="3:17" ht="15.5" x14ac:dyDescent="0.35">
      <c r="C83" t="s">
        <v>217</v>
      </c>
      <c r="K83" s="5">
        <v>2008239877</v>
      </c>
      <c r="L83" s="5">
        <v>3306465972</v>
      </c>
    </row>
    <row r="84" spans="3:17" ht="15.5" x14ac:dyDescent="0.35">
      <c r="C84" t="s">
        <v>219</v>
      </c>
      <c r="D84" s="5">
        <v>39346728</v>
      </c>
      <c r="E84" s="5">
        <v>259787815</v>
      </c>
      <c r="F84" s="5">
        <v>142261465</v>
      </c>
      <c r="G84" s="5">
        <v>25563772</v>
      </c>
      <c r="I84" s="5">
        <v>142261465</v>
      </c>
      <c r="J84" s="5">
        <v>158728407</v>
      </c>
      <c r="K84" s="5">
        <v>157627012</v>
      </c>
      <c r="L84" s="5">
        <v>1772500</v>
      </c>
    </row>
    <row r="85" spans="3:17" ht="15.5" x14ac:dyDescent="0.35">
      <c r="C85" t="s">
        <v>218</v>
      </c>
      <c r="D85" s="5">
        <v>95398017640</v>
      </c>
      <c r="E85" s="5">
        <v>116830124956</v>
      </c>
      <c r="F85" s="5">
        <v>116830124956</v>
      </c>
      <c r="G85" s="5">
        <v>116830124956</v>
      </c>
      <c r="I85" s="5">
        <v>116830124956</v>
      </c>
      <c r="J85" s="5">
        <v>107095747230</v>
      </c>
      <c r="K85" s="5">
        <v>95277499168</v>
      </c>
      <c r="L85" s="5">
        <v>81824966409</v>
      </c>
    </row>
    <row r="86" spans="3:17" ht="15.5" x14ac:dyDescent="0.35">
      <c r="C86" t="s">
        <v>220</v>
      </c>
      <c r="K86" s="5">
        <v>2008239877</v>
      </c>
      <c r="L86" s="5">
        <v>3306465972</v>
      </c>
    </row>
    <row r="87" spans="3:17" ht="15.5" x14ac:dyDescent="0.35">
      <c r="C87" t="s">
        <v>110</v>
      </c>
      <c r="D87" s="5">
        <v>69198761</v>
      </c>
      <c r="E87" s="5">
        <v>41712842185</v>
      </c>
      <c r="F87" s="5">
        <v>111363374</v>
      </c>
      <c r="G87" s="5">
        <v>118449007</v>
      </c>
      <c r="I87" s="5">
        <v>111363374</v>
      </c>
      <c r="J87" s="5">
        <v>54224551</v>
      </c>
      <c r="K87" s="5">
        <v>58384387</v>
      </c>
      <c r="L87" s="5">
        <v>871586908</v>
      </c>
      <c r="M87" s="5">
        <v>4494292931</v>
      </c>
      <c r="N87" s="5">
        <v>3948885184</v>
      </c>
      <c r="O87" s="5">
        <v>8738694746</v>
      </c>
      <c r="P87" s="5">
        <v>2139690961</v>
      </c>
      <c r="Q87" s="5">
        <v>121250000</v>
      </c>
    </row>
    <row r="88" spans="3:17" ht="15.5" x14ac:dyDescent="0.35">
      <c r="C88" t="s">
        <v>221</v>
      </c>
      <c r="D88" s="5">
        <v>69198761</v>
      </c>
      <c r="E88" s="5">
        <v>41712842185</v>
      </c>
      <c r="F88" s="5">
        <v>111363374</v>
      </c>
      <c r="G88" s="5">
        <v>118449007</v>
      </c>
      <c r="I88" s="5">
        <v>111363374</v>
      </c>
      <c r="J88" s="5">
        <v>54224551</v>
      </c>
      <c r="K88" s="5">
        <v>58384387</v>
      </c>
      <c r="L88" s="5">
        <v>871586908</v>
      </c>
      <c r="M88" s="5">
        <v>4494292931</v>
      </c>
      <c r="N88" s="5">
        <v>3948885184</v>
      </c>
      <c r="O88" s="5">
        <v>8738694746</v>
      </c>
      <c r="P88" s="5">
        <v>2139690961</v>
      </c>
      <c r="Q88" s="5">
        <v>121250000</v>
      </c>
    </row>
    <row r="89" spans="3:17" ht="15.5" x14ac:dyDescent="0.35">
      <c r="C89" t="s">
        <v>222</v>
      </c>
      <c r="D89" s="5">
        <v>682636791</v>
      </c>
      <c r="E89" s="5">
        <v>574887379</v>
      </c>
      <c r="F89" s="5">
        <v>462009136</v>
      </c>
      <c r="G89" s="5">
        <v>392547645</v>
      </c>
      <c r="I89" s="5">
        <v>462009136</v>
      </c>
      <c r="J89" s="5">
        <v>433086354</v>
      </c>
      <c r="K89" s="5">
        <v>385873463</v>
      </c>
      <c r="L89" s="5">
        <v>334370499</v>
      </c>
      <c r="M89" s="5">
        <v>1539619668</v>
      </c>
      <c r="N89" s="5">
        <v>1467465011</v>
      </c>
      <c r="O89" s="5">
        <v>1521320159</v>
      </c>
      <c r="P89" s="5">
        <v>1501784263</v>
      </c>
      <c r="Q89" s="5">
        <v>1399957592</v>
      </c>
    </row>
    <row r="90" spans="3:17" ht="15.5" x14ac:dyDescent="0.35">
      <c r="C90" t="s">
        <v>81</v>
      </c>
      <c r="D90" s="5">
        <v>172299666041</v>
      </c>
      <c r="E90" s="5">
        <v>172299666041</v>
      </c>
      <c r="F90" s="5">
        <v>185500098186</v>
      </c>
      <c r="G90" s="5">
        <v>185505493059</v>
      </c>
      <c r="I90" s="5">
        <v>185500098186</v>
      </c>
      <c r="J90" s="5">
        <v>185505493059</v>
      </c>
      <c r="K90" s="5">
        <v>185436177875</v>
      </c>
      <c r="L90" s="5">
        <v>200237427588</v>
      </c>
      <c r="M90" s="5">
        <v>200006381261</v>
      </c>
      <c r="N90" s="5">
        <v>199475398073</v>
      </c>
      <c r="O90" s="5">
        <v>199461894337</v>
      </c>
      <c r="P90" s="5">
        <v>197991116604</v>
      </c>
      <c r="Q90" s="5">
        <v>167828452063</v>
      </c>
    </row>
    <row r="91" spans="3:17" ht="15.5" x14ac:dyDescent="0.35">
      <c r="C91" t="s">
        <v>223</v>
      </c>
      <c r="D91" s="5">
        <v>11471699378</v>
      </c>
      <c r="E91" s="5">
        <v>52816913303</v>
      </c>
      <c r="F91" s="5">
        <v>13642610031</v>
      </c>
      <c r="G91" s="5">
        <v>13994457329</v>
      </c>
      <c r="I91" s="5">
        <v>13642610031</v>
      </c>
      <c r="J91" s="5">
        <v>14076432464</v>
      </c>
      <c r="K91" s="5">
        <v>19695114565</v>
      </c>
      <c r="L91" s="5">
        <v>19743952135</v>
      </c>
      <c r="M91" s="5">
        <v>29809871337</v>
      </c>
      <c r="N91" s="5">
        <v>26826460413</v>
      </c>
      <c r="O91" s="5">
        <v>38217512978</v>
      </c>
      <c r="P91" s="5">
        <v>93843638956</v>
      </c>
      <c r="Q91" s="5">
        <v>85734275021</v>
      </c>
    </row>
    <row r="92" spans="3:17" ht="15.5" x14ac:dyDescent="0.35">
      <c r="C92" t="s">
        <v>224</v>
      </c>
    </row>
    <row r="93" spans="3:17" ht="15.5" x14ac:dyDescent="0.35">
      <c r="C93" t="s">
        <v>111</v>
      </c>
      <c r="D93" s="5">
        <v>361650386879</v>
      </c>
      <c r="E93" s="5">
        <v>362827119642</v>
      </c>
      <c r="F93" s="5">
        <v>398279049950</v>
      </c>
      <c r="G93" s="5">
        <v>399531457526</v>
      </c>
      <c r="I93" s="5">
        <v>398279049950</v>
      </c>
      <c r="J93" s="5">
        <v>403844523031</v>
      </c>
      <c r="K93" s="5">
        <v>409326964514</v>
      </c>
      <c r="L93" s="5">
        <v>374792277037</v>
      </c>
      <c r="M93" s="5">
        <v>380869681651</v>
      </c>
      <c r="N93" s="5">
        <v>389608755902</v>
      </c>
      <c r="O93" s="5">
        <v>393245262660</v>
      </c>
      <c r="P93" s="5">
        <v>361581845314</v>
      </c>
      <c r="Q93" s="5">
        <v>272865558380</v>
      </c>
    </row>
    <row r="94" spans="3:17" ht="15.5" x14ac:dyDescent="0.35">
      <c r="C94" t="s">
        <v>114</v>
      </c>
      <c r="D94" s="5">
        <v>2080369512</v>
      </c>
      <c r="E94" s="5">
        <v>2080369512</v>
      </c>
      <c r="F94" s="5">
        <v>2080369512</v>
      </c>
      <c r="G94" s="5">
        <v>2019269217</v>
      </c>
      <c r="I94" s="5">
        <v>2080369512</v>
      </c>
      <c r="J94" s="5">
        <v>2019269217</v>
      </c>
      <c r="K94" s="5">
        <v>1908319772</v>
      </c>
      <c r="L94" s="5">
        <v>3101360020</v>
      </c>
      <c r="M94" s="5">
        <v>2177269600</v>
      </c>
      <c r="N94" s="5">
        <v>1325118508</v>
      </c>
      <c r="O94" s="5">
        <v>899191810</v>
      </c>
      <c r="P94" s="5">
        <v>908694536</v>
      </c>
      <c r="Q94" s="5">
        <v>482933375</v>
      </c>
    </row>
    <row r="95" spans="3:17" ht="15.5" x14ac:dyDescent="0.35">
      <c r="C95" t="s">
        <v>228</v>
      </c>
      <c r="D95" s="5">
        <v>364930756391</v>
      </c>
      <c r="E95" s="5">
        <v>366107489154</v>
      </c>
      <c r="F95" s="5">
        <v>401559419462</v>
      </c>
      <c r="G95" s="5">
        <v>402750726743</v>
      </c>
      <c r="I95" s="5">
        <v>401559419462</v>
      </c>
      <c r="J95" s="5">
        <v>407065980151</v>
      </c>
      <c r="K95" s="5">
        <v>414455227115</v>
      </c>
      <c r="L95" s="5">
        <v>385272689932</v>
      </c>
      <c r="M95" s="5">
        <v>383081374407</v>
      </c>
      <c r="N95" s="5">
        <v>391071457742</v>
      </c>
      <c r="O95" s="5">
        <v>394158483876</v>
      </c>
      <c r="P95" s="5">
        <v>362520400851</v>
      </c>
      <c r="Q95" s="5">
        <v>273459643612</v>
      </c>
    </row>
    <row r="96" spans="3:17" ht="15.5" x14ac:dyDescent="0.35">
      <c r="C96" t="s">
        <v>115</v>
      </c>
      <c r="D96" s="5">
        <v>376402455769</v>
      </c>
      <c r="E96" s="5">
        <v>418924402457</v>
      </c>
      <c r="F96" s="5">
        <v>415202029493</v>
      </c>
      <c r="G96" s="5">
        <v>416745184072</v>
      </c>
      <c r="I96" s="5">
        <v>415202029493</v>
      </c>
      <c r="J96" s="5">
        <v>421142412615</v>
      </c>
      <c r="K96" s="5">
        <v>434150341680</v>
      </c>
      <c r="L96" s="5">
        <v>405016642067</v>
      </c>
      <c r="M96" s="5">
        <v>412891245744</v>
      </c>
      <c r="N96" s="5">
        <v>417897918155</v>
      </c>
      <c r="O96" s="5">
        <v>432375996854</v>
      </c>
      <c r="P96" s="5">
        <v>456364039807</v>
      </c>
      <c r="Q96" s="5">
        <v>359193918633</v>
      </c>
    </row>
    <row r="97" spans="3:17" ht="15.5" x14ac:dyDescent="0.35">
      <c r="C97" t="s">
        <v>116</v>
      </c>
    </row>
    <row r="98" spans="3:17" ht="15.5" x14ac:dyDescent="0.35">
      <c r="C98" t="s">
        <v>117</v>
      </c>
    </row>
    <row r="99" spans="3:17" ht="15.5" x14ac:dyDescent="0.35">
      <c r="C99" t="s">
        <v>229</v>
      </c>
      <c r="D99" s="5">
        <v>16089631992</v>
      </c>
      <c r="E99" s="5">
        <v>30269661113</v>
      </c>
      <c r="F99" s="5">
        <v>24190055974</v>
      </c>
      <c r="G99" s="5">
        <v>19809447700</v>
      </c>
      <c r="I99" s="5">
        <v>24190055974</v>
      </c>
      <c r="J99" s="5">
        <v>14169398435</v>
      </c>
      <c r="K99" s="5">
        <v>13631471841</v>
      </c>
      <c r="L99" s="5">
        <v>13695493409</v>
      </c>
      <c r="M99" s="5">
        <v>79851946422</v>
      </c>
      <c r="N99" s="5">
        <v>54277395049</v>
      </c>
      <c r="O99" s="5">
        <v>36488483105</v>
      </c>
      <c r="P99" s="5">
        <v>23859080993</v>
      </c>
      <c r="Q99" s="5">
        <v>35920519481</v>
      </c>
    </row>
    <row r="100" spans="3:17" ht="15.5" x14ac:dyDescent="0.35">
      <c r="C100" t="s">
        <v>230</v>
      </c>
    </row>
    <row r="101" spans="3:17" ht="15.5" x14ac:dyDescent="0.35">
      <c r="C101" t="s">
        <v>231</v>
      </c>
      <c r="D101" s="5">
        <v>95398017640</v>
      </c>
      <c r="E101" s="5">
        <v>116830124956</v>
      </c>
      <c r="F101" s="5">
        <v>116830124956</v>
      </c>
      <c r="G101" s="5">
        <v>116830124956</v>
      </c>
      <c r="I101" s="5">
        <v>116830124956</v>
      </c>
      <c r="J101" s="5">
        <v>107095747230</v>
      </c>
      <c r="K101" s="5">
        <v>95277499168</v>
      </c>
      <c r="L101" s="5">
        <v>81824966409</v>
      </c>
    </row>
    <row r="102" spans="3:17" ht="15.5" x14ac:dyDescent="0.35">
      <c r="C102" t="s">
        <v>121</v>
      </c>
      <c r="M102" s="5">
        <v>68699580889</v>
      </c>
      <c r="N102" s="5">
        <v>43447984763</v>
      </c>
      <c r="O102" s="5">
        <v>26751672769</v>
      </c>
      <c r="P102" s="5">
        <v>12591879785</v>
      </c>
      <c r="Q102" s="5">
        <v>18642807339</v>
      </c>
    </row>
    <row r="103" spans="3:17" ht="15.5" x14ac:dyDescent="0.35">
      <c r="C103" t="s">
        <v>232</v>
      </c>
      <c r="D103" s="5">
        <v>1664377728</v>
      </c>
      <c r="E103" s="5">
        <v>16660942985</v>
      </c>
      <c r="F103" s="5">
        <v>10780659135</v>
      </c>
      <c r="G103" s="5">
        <v>6109714772</v>
      </c>
      <c r="I103" s="5">
        <v>10780659135</v>
      </c>
      <c r="J103" s="5">
        <v>1458759407</v>
      </c>
      <c r="K103" s="5">
        <v>1898084012</v>
      </c>
      <c r="L103" s="5">
        <v>2478128674</v>
      </c>
      <c r="M103" s="5">
        <v>68699580889</v>
      </c>
      <c r="N103" s="5">
        <v>43447984763</v>
      </c>
      <c r="O103" s="5">
        <v>26751672769</v>
      </c>
      <c r="P103" s="5">
        <v>12591879785</v>
      </c>
      <c r="Q103" s="5">
        <v>18642807339</v>
      </c>
    </row>
    <row r="104" spans="3:17" ht="15.5" x14ac:dyDescent="0.35">
      <c r="C104" t="s">
        <v>233</v>
      </c>
      <c r="D104" s="5">
        <v>646422202</v>
      </c>
      <c r="E104" s="5">
        <v>700313835</v>
      </c>
      <c r="F104" s="5">
        <v>719052724</v>
      </c>
      <c r="G104" s="5">
        <v>235106174</v>
      </c>
      <c r="I104" s="5">
        <v>719052724</v>
      </c>
      <c r="J104" s="5">
        <v>721730974</v>
      </c>
      <c r="K104" s="5">
        <v>935493435</v>
      </c>
      <c r="L104" s="5">
        <v>1123789106</v>
      </c>
      <c r="M104" s="5">
        <v>1054559836</v>
      </c>
      <c r="N104" s="5">
        <v>754088980</v>
      </c>
      <c r="O104" s="5">
        <v>679471467</v>
      </c>
      <c r="P104" s="5">
        <v>318929202</v>
      </c>
      <c r="Q104" s="5">
        <v>434208925</v>
      </c>
    </row>
    <row r="105" spans="3:17" ht="15.5" x14ac:dyDescent="0.35">
      <c r="C105" t="s">
        <v>120</v>
      </c>
      <c r="D105" s="5">
        <v>1494076815</v>
      </c>
      <c r="E105" s="5">
        <v>1292879741</v>
      </c>
      <c r="F105" s="5">
        <v>1822531541</v>
      </c>
      <c r="G105" s="5">
        <v>2411030737</v>
      </c>
      <c r="I105" s="5">
        <v>1822531541</v>
      </c>
      <c r="J105" s="5">
        <v>2277327155</v>
      </c>
      <c r="K105" s="5">
        <v>1844386627</v>
      </c>
      <c r="L105" s="5">
        <v>1973473479</v>
      </c>
      <c r="M105" s="5">
        <v>1360777027</v>
      </c>
      <c r="N105" s="5">
        <v>1189504859</v>
      </c>
      <c r="O105" s="5">
        <v>1744649319</v>
      </c>
      <c r="P105" s="5">
        <v>2018464028</v>
      </c>
      <c r="Q105" s="5">
        <v>1962734755</v>
      </c>
    </row>
    <row r="106" spans="3:17" ht="15.5" x14ac:dyDescent="0.35">
      <c r="C106" t="s">
        <v>285</v>
      </c>
    </row>
    <row r="107" spans="3:17" ht="15.5" x14ac:dyDescent="0.35">
      <c r="C107" t="s">
        <v>286</v>
      </c>
      <c r="D107" s="5">
        <v>33601154894</v>
      </c>
      <c r="E107" s="5">
        <v>36583417941</v>
      </c>
      <c r="F107" s="5">
        <v>39564927798</v>
      </c>
      <c r="G107" s="5">
        <v>42095316836</v>
      </c>
      <c r="I107" s="5">
        <v>39564927798</v>
      </c>
      <c r="J107" s="5">
        <v>49681445097</v>
      </c>
      <c r="K107" s="5">
        <v>58587318184</v>
      </c>
      <c r="L107" s="5">
        <v>66286019109</v>
      </c>
      <c r="M107" s="5">
        <v>73380745121</v>
      </c>
      <c r="N107" s="5">
        <v>79872942578</v>
      </c>
      <c r="O107" s="5">
        <v>85782523173</v>
      </c>
      <c r="P107" s="5">
        <v>91074927350</v>
      </c>
      <c r="Q107" s="5">
        <v>95498402221</v>
      </c>
    </row>
    <row r="108" spans="3:17" ht="15.5" x14ac:dyDescent="0.35">
      <c r="C108" t="s">
        <v>288</v>
      </c>
      <c r="D108" s="5">
        <v>11023513816</v>
      </c>
      <c r="E108" s="5">
        <v>10574853933</v>
      </c>
      <c r="F108" s="5">
        <v>10138497299</v>
      </c>
      <c r="G108" s="5">
        <v>9851953393</v>
      </c>
      <c r="I108" s="5">
        <v>10138497299</v>
      </c>
      <c r="J108" s="5">
        <v>8971813087</v>
      </c>
      <c r="K108" s="5">
        <v>7759145925</v>
      </c>
      <c r="L108" s="5">
        <v>7094726012</v>
      </c>
      <c r="M108" s="5">
        <v>7709096757</v>
      </c>
      <c r="N108" s="5">
        <v>7965186612</v>
      </c>
      <c r="O108" s="5">
        <v>6134113390</v>
      </c>
      <c r="P108" s="5">
        <v>8008679602</v>
      </c>
      <c r="Q108" s="5">
        <v>9165566859</v>
      </c>
    </row>
    <row r="109" spans="3:17" ht="15.5" x14ac:dyDescent="0.35">
      <c r="C109" t="s">
        <v>237</v>
      </c>
      <c r="D109" s="5">
        <v>180613664887</v>
      </c>
      <c r="E109" s="5">
        <v>205028035250</v>
      </c>
      <c r="F109" s="5">
        <v>211732743917</v>
      </c>
      <c r="G109" s="5">
        <v>214111578636</v>
      </c>
      <c r="I109" s="5">
        <v>211732743917</v>
      </c>
      <c r="J109" s="5">
        <v>211985309171</v>
      </c>
      <c r="K109" s="5">
        <v>208986840230</v>
      </c>
      <c r="L109" s="5">
        <v>149551216673</v>
      </c>
      <c r="M109" s="5">
        <v>74981489675</v>
      </c>
      <c r="N109" s="5">
        <v>82872962843</v>
      </c>
      <c r="O109" s="5">
        <v>87515604096</v>
      </c>
      <c r="P109" s="5">
        <v>94976996495</v>
      </c>
      <c r="Q109" s="5">
        <v>99889066608</v>
      </c>
    </row>
    <row r="110" spans="3:17" ht="15.5" x14ac:dyDescent="0.35">
      <c r="C110" t="s">
        <v>238</v>
      </c>
      <c r="D110" s="5">
        <v>180613664887</v>
      </c>
      <c r="E110" s="5">
        <v>205028035250</v>
      </c>
      <c r="F110" s="5">
        <v>211732743917</v>
      </c>
      <c r="G110" s="5">
        <v>214111578636</v>
      </c>
      <c r="I110" s="5">
        <v>211732743917</v>
      </c>
      <c r="J110" s="5">
        <v>211985309171</v>
      </c>
      <c r="K110" s="5">
        <v>208986840230</v>
      </c>
      <c r="L110" s="5">
        <v>149551216673</v>
      </c>
      <c r="M110" s="5">
        <v>74981489675</v>
      </c>
      <c r="N110" s="5">
        <v>82872962843</v>
      </c>
      <c r="O110" s="5">
        <v>87515604096</v>
      </c>
      <c r="P110" s="5">
        <v>94976996495</v>
      </c>
      <c r="Q110" s="5">
        <v>99889066608</v>
      </c>
    </row>
    <row r="111" spans="3:17" ht="15.5" x14ac:dyDescent="0.35">
      <c r="C111" t="s">
        <v>239</v>
      </c>
    </row>
    <row r="112" spans="3:17" ht="15.5" x14ac:dyDescent="0.35">
      <c r="C112" t="s">
        <v>290</v>
      </c>
      <c r="D112" s="5">
        <v>33601154894</v>
      </c>
      <c r="E112" s="5">
        <v>36583417941</v>
      </c>
      <c r="F112" s="5">
        <v>39564927798</v>
      </c>
      <c r="G112" s="5">
        <v>42095316836</v>
      </c>
      <c r="I112" s="5">
        <v>39564927798</v>
      </c>
      <c r="J112" s="5">
        <v>49703425097</v>
      </c>
      <c r="K112" s="5">
        <v>58680733184</v>
      </c>
      <c r="L112" s="5">
        <v>66286019109</v>
      </c>
      <c r="M112" s="5">
        <v>73380745121</v>
      </c>
      <c r="N112" s="5">
        <v>81089841878</v>
      </c>
      <c r="O112" s="5">
        <v>86013219351</v>
      </c>
      <c r="P112" s="5">
        <v>92012587670</v>
      </c>
      <c r="Q112" s="5">
        <v>97904676318</v>
      </c>
    </row>
    <row r="113" spans="2:17" ht="15.5" x14ac:dyDescent="0.35">
      <c r="C113" t="s">
        <v>240</v>
      </c>
      <c r="D113" s="5">
        <v>49854400748</v>
      </c>
      <c r="E113" s="5">
        <v>49854400748</v>
      </c>
      <c r="F113" s="5">
        <v>53577599558</v>
      </c>
      <c r="G113" s="5">
        <v>53626451774</v>
      </c>
      <c r="I113" s="5">
        <v>53577599558</v>
      </c>
      <c r="J113" s="5">
        <v>53626451774</v>
      </c>
      <c r="K113" s="5">
        <v>53513222438</v>
      </c>
    </row>
    <row r="114" spans="2:17" ht="15.5" x14ac:dyDescent="0.35">
      <c r="C114" t="s">
        <v>128</v>
      </c>
      <c r="D114" s="5">
        <v>196703296879</v>
      </c>
      <c r="E114" s="5">
        <v>235297696363</v>
      </c>
      <c r="F114" s="5">
        <v>235922799891</v>
      </c>
      <c r="G114" s="5">
        <v>233921026336</v>
      </c>
      <c r="I114" s="5">
        <v>235922799891</v>
      </c>
      <c r="J114" s="5">
        <v>226154707606</v>
      </c>
      <c r="K114" s="5">
        <v>222618312071</v>
      </c>
      <c r="L114" s="5">
        <v>163246710082</v>
      </c>
      <c r="M114" s="5">
        <v>154833436097</v>
      </c>
      <c r="N114" s="5">
        <v>137150357892</v>
      </c>
      <c r="O114" s="5">
        <v>124004087201</v>
      </c>
      <c r="P114" s="5">
        <v>118836077488</v>
      </c>
      <c r="Q114" s="5">
        <v>135809586089</v>
      </c>
    </row>
    <row r="115" spans="2:17" ht="15.5" x14ac:dyDescent="0.35">
      <c r="C115" t="s">
        <v>129</v>
      </c>
    </row>
    <row r="116" spans="2:17" ht="15.5" x14ac:dyDescent="0.35">
      <c r="C116" t="s">
        <v>130</v>
      </c>
      <c r="D116" s="5">
        <v>100000397900</v>
      </c>
      <c r="E116" s="5">
        <v>100000397900</v>
      </c>
      <c r="F116" s="5">
        <v>100000397900</v>
      </c>
      <c r="G116" s="5">
        <v>100000397900</v>
      </c>
      <c r="I116" s="5">
        <v>100000397900</v>
      </c>
      <c r="J116" s="5">
        <v>100000397900</v>
      </c>
      <c r="K116" s="5">
        <v>100000397900</v>
      </c>
      <c r="L116" s="5">
        <v>100000007500</v>
      </c>
      <c r="M116" s="5">
        <v>100000007500</v>
      </c>
      <c r="N116" s="5">
        <v>100000000500</v>
      </c>
      <c r="O116" s="5">
        <v>100000000500</v>
      </c>
      <c r="P116" s="5">
        <v>100000000000</v>
      </c>
      <c r="Q116" s="5">
        <v>10000000000</v>
      </c>
    </row>
    <row r="117" spans="2:17" ht="15.5" x14ac:dyDescent="0.35">
      <c r="C117" t="s">
        <v>131</v>
      </c>
      <c r="D117" s="5">
        <v>14491453870</v>
      </c>
      <c r="E117" s="5">
        <v>14491453870</v>
      </c>
      <c r="F117" s="5">
        <v>14491453870</v>
      </c>
      <c r="G117" s="5">
        <v>14491453870</v>
      </c>
      <c r="I117" s="5">
        <v>14491453870</v>
      </c>
      <c r="J117" s="5">
        <v>14491453870</v>
      </c>
      <c r="K117" s="5">
        <v>14491453870</v>
      </c>
      <c r="L117" s="5">
        <v>14489466870</v>
      </c>
      <c r="M117" s="5">
        <v>14489466870</v>
      </c>
      <c r="N117" s="5">
        <v>14489466870</v>
      </c>
      <c r="O117" s="5">
        <v>14489466870</v>
      </c>
      <c r="P117" s="5">
        <v>14489464370</v>
      </c>
    </row>
    <row r="118" spans="2:17" ht="15.5" x14ac:dyDescent="0.35">
      <c r="C118" t="s">
        <v>132</v>
      </c>
      <c r="D118" s="5">
        <v>-116734360325</v>
      </c>
      <c r="E118" s="5">
        <v>-112852126581</v>
      </c>
      <c r="F118" s="5">
        <v>-130374575393</v>
      </c>
      <c r="G118" s="5">
        <v>-126886930616</v>
      </c>
      <c r="I118" s="5">
        <v>-130374575393</v>
      </c>
      <c r="J118" s="5">
        <v>-114862484236</v>
      </c>
      <c r="K118" s="5">
        <v>-98403115285</v>
      </c>
      <c r="L118" s="5">
        <v>-84871097518</v>
      </c>
      <c r="M118" s="5">
        <v>-68435166457</v>
      </c>
      <c r="N118" s="5">
        <v>-45335731568</v>
      </c>
      <c r="O118" s="5">
        <v>-17896662032</v>
      </c>
      <c r="P118" s="5">
        <v>12533999577</v>
      </c>
      <c r="Q118" s="5">
        <v>36818990054</v>
      </c>
    </row>
    <row r="119" spans="2:17" ht="15.5" x14ac:dyDescent="0.35">
      <c r="C119" t="s">
        <v>133</v>
      </c>
    </row>
    <row r="120" spans="2:17" ht="15.5" x14ac:dyDescent="0.35">
      <c r="C120" t="s">
        <v>134</v>
      </c>
    </row>
    <row r="121" spans="2:17" ht="15.5" x14ac:dyDescent="0.35">
      <c r="C121" t="s">
        <v>135</v>
      </c>
      <c r="D121" s="5">
        <v>-116734360325</v>
      </c>
      <c r="E121" s="5">
        <v>-112852126581</v>
      </c>
      <c r="F121" s="5">
        <v>-130374575393</v>
      </c>
      <c r="G121" s="5">
        <v>-126886930616</v>
      </c>
      <c r="I121" s="5">
        <v>-130374575393</v>
      </c>
      <c r="J121" s="5">
        <v>-114862484236</v>
      </c>
      <c r="K121" s="5">
        <v>-98403115285</v>
      </c>
      <c r="L121" s="5">
        <v>-84871097518</v>
      </c>
      <c r="M121" s="5">
        <v>-68435166457</v>
      </c>
      <c r="N121" s="5">
        <v>-45335731568</v>
      </c>
      <c r="O121" s="5">
        <v>-17896662032</v>
      </c>
      <c r="P121" s="5">
        <v>12533999577</v>
      </c>
      <c r="Q121" s="5">
        <v>36818990054</v>
      </c>
    </row>
    <row r="122" spans="2:17" ht="15.5" x14ac:dyDescent="0.35">
      <c r="C122" t="s">
        <v>136</v>
      </c>
      <c r="D122" s="5">
        <v>9642001404</v>
      </c>
      <c r="E122" s="5">
        <v>9687314864</v>
      </c>
      <c r="F122" s="5">
        <v>9661855039</v>
      </c>
      <c r="G122" s="5">
        <v>9713743523</v>
      </c>
      <c r="I122" s="5">
        <v>9661855039</v>
      </c>
      <c r="J122" s="5">
        <v>9852844416</v>
      </c>
      <c r="K122" s="5">
        <v>10007115249</v>
      </c>
      <c r="L122" s="5">
        <v>11914127545</v>
      </c>
      <c r="M122" s="5">
        <v>11997120473</v>
      </c>
      <c r="N122" s="5">
        <v>12118426389</v>
      </c>
      <c r="O122" s="5">
        <v>12317209978</v>
      </c>
      <c r="P122" s="5">
        <v>12513381768</v>
      </c>
      <c r="Q122" s="5">
        <v>8736890427</v>
      </c>
    </row>
    <row r="123" spans="2:17" ht="15.5" x14ac:dyDescent="0.35">
      <c r="C123" t="s">
        <v>10</v>
      </c>
      <c r="D123" s="5">
        <v>179699158890</v>
      </c>
      <c r="E123" s="5">
        <v>183626706094</v>
      </c>
      <c r="F123" s="5">
        <v>179279229602</v>
      </c>
      <c r="G123" s="5">
        <v>182824157736</v>
      </c>
      <c r="I123" s="5">
        <v>179279229602</v>
      </c>
      <c r="J123" s="5">
        <v>194987705009</v>
      </c>
      <c r="K123" s="5">
        <v>211532029609</v>
      </c>
      <c r="L123" s="5">
        <v>241769931985</v>
      </c>
      <c r="M123" s="5">
        <v>258057809647</v>
      </c>
      <c r="N123" s="5">
        <v>280747560264</v>
      </c>
      <c r="O123" s="5">
        <v>308371909653</v>
      </c>
      <c r="P123" s="5">
        <v>337527962319</v>
      </c>
      <c r="Q123" s="5">
        <v>223384332544</v>
      </c>
    </row>
    <row r="124" spans="2:17" ht="15.5" x14ac:dyDescent="0.35">
      <c r="C124" t="s">
        <v>137</v>
      </c>
      <c r="D124" s="5">
        <v>376402455769</v>
      </c>
      <c r="E124" s="5">
        <v>418924402457</v>
      </c>
      <c r="F124" s="5">
        <v>415202029493</v>
      </c>
      <c r="G124" s="5">
        <v>416745184072</v>
      </c>
      <c r="I124" s="5">
        <v>415202029493</v>
      </c>
      <c r="J124" s="5">
        <v>421142412615</v>
      </c>
      <c r="K124" s="5">
        <v>434150341680</v>
      </c>
      <c r="L124" s="5">
        <v>405016642067</v>
      </c>
      <c r="M124" s="5">
        <v>412891245744</v>
      </c>
      <c r="N124" s="5">
        <v>417897918156</v>
      </c>
      <c r="O124" s="5">
        <v>432375996854</v>
      </c>
      <c r="P124" s="5">
        <v>456364039807</v>
      </c>
      <c r="Q124" s="5">
        <v>359193918633</v>
      </c>
    </row>
    <row r="125" spans="2:17" ht="15.5" x14ac:dyDescent="0.35">
      <c r="C125" t="s">
        <v>138</v>
      </c>
      <c r="D125" s="5">
        <v>1000003979</v>
      </c>
      <c r="E125" s="5">
        <v>1000003979</v>
      </c>
      <c r="F125" s="5">
        <v>1000003979</v>
      </c>
      <c r="G125" s="5">
        <v>1000003979</v>
      </c>
      <c r="I125" s="5">
        <v>1000003979</v>
      </c>
      <c r="J125" s="5">
        <v>1000003979</v>
      </c>
      <c r="K125" s="5">
        <v>1000003979</v>
      </c>
      <c r="L125" s="5">
        <v>1000000075</v>
      </c>
      <c r="M125" s="5">
        <v>1000000075</v>
      </c>
      <c r="N125" s="5">
        <v>1000000005</v>
      </c>
      <c r="O125" s="5">
        <v>1000000000</v>
      </c>
      <c r="P125" s="5">
        <v>1000000000</v>
      </c>
      <c r="Q125" s="5">
        <v>10000</v>
      </c>
    </row>
    <row r="127" spans="2:17" ht="15.5" x14ac:dyDescent="0.35">
      <c r="B127" t="s">
        <v>139</v>
      </c>
      <c r="C127" t="s">
        <v>140</v>
      </c>
      <c r="D127" s="5">
        <v>-1436811220</v>
      </c>
      <c r="E127" s="5">
        <v>1536240490</v>
      </c>
      <c r="F127" s="5">
        <v>-604890089</v>
      </c>
      <c r="G127" s="5">
        <v>-395718866</v>
      </c>
      <c r="I127" s="5">
        <v>-4624597126</v>
      </c>
      <c r="J127" s="5">
        <v>-4235151062</v>
      </c>
      <c r="K127" s="5">
        <v>1885080692</v>
      </c>
      <c r="L127" s="5">
        <v>-11191385760</v>
      </c>
      <c r="M127" s="5">
        <v>-14418298491</v>
      </c>
      <c r="N127" s="5">
        <v>-19025929798</v>
      </c>
      <c r="O127" s="5">
        <v>-32099306017</v>
      </c>
      <c r="P127" s="5">
        <v>-15405748333</v>
      </c>
      <c r="Q127" s="5">
        <v>-3369679630</v>
      </c>
    </row>
    <row r="128" spans="2:17" ht="15.5" x14ac:dyDescent="0.35">
      <c r="C128" t="s">
        <v>292</v>
      </c>
      <c r="D128" s="5">
        <v>5072921744</v>
      </c>
      <c r="E128" s="5">
        <v>4610777189</v>
      </c>
      <c r="F128" s="5">
        <v>6703033814</v>
      </c>
      <c r="G128" s="5">
        <v>5660391336</v>
      </c>
      <c r="I128" s="5">
        <v>21229166789</v>
      </c>
      <c r="J128" s="5">
        <v>21907436300</v>
      </c>
      <c r="K128" s="5">
        <v>22668364458</v>
      </c>
      <c r="L128" s="5">
        <v>19624832186</v>
      </c>
      <c r="M128" s="5">
        <v>12934062021</v>
      </c>
      <c r="N128" s="5">
        <v>10237870945</v>
      </c>
      <c r="O128" s="5">
        <v>21787618134</v>
      </c>
      <c r="P128" s="5">
        <v>20285348991</v>
      </c>
      <c r="Q128" s="5">
        <v>15155948499</v>
      </c>
    </row>
    <row r="129" spans="3:17" ht="15.5" x14ac:dyDescent="0.35">
      <c r="C129" t="s">
        <v>293</v>
      </c>
      <c r="D129" s="5">
        <v>-786106058</v>
      </c>
      <c r="E129" s="5">
        <v>-5690833332</v>
      </c>
      <c r="F129" s="5">
        <v>2228080216</v>
      </c>
      <c r="G129" s="5">
        <v>-3765152321</v>
      </c>
      <c r="I129" s="5">
        <v>-8295431674</v>
      </c>
      <c r="J129" s="5">
        <v>-10458513357</v>
      </c>
      <c r="K129" s="5">
        <v>-7811904847</v>
      </c>
      <c r="L129" s="5">
        <v>-6104990812</v>
      </c>
      <c r="M129" s="5">
        <v>-5045642336</v>
      </c>
      <c r="N129" s="5">
        <v>-4662776149</v>
      </c>
      <c r="O129" s="5">
        <v>-7104981464</v>
      </c>
      <c r="P129" s="5">
        <v>-13318654305</v>
      </c>
      <c r="Q129" s="5">
        <v>-9290705482</v>
      </c>
    </row>
    <row r="130" spans="3:17" ht="15.5" x14ac:dyDescent="0.35">
      <c r="C130" t="s">
        <v>393</v>
      </c>
      <c r="D130" s="5">
        <v>-2619792207</v>
      </c>
      <c r="E130" s="5">
        <v>-3623957088</v>
      </c>
      <c r="F130" s="5">
        <v>-2900076958</v>
      </c>
      <c r="G130" s="5">
        <v>-2791464551</v>
      </c>
      <c r="I130" s="5">
        <v>-11230549410</v>
      </c>
      <c r="J130" s="5">
        <v>-10607868661</v>
      </c>
      <c r="K130" s="5">
        <v>-10814439333</v>
      </c>
      <c r="L130" s="5">
        <v>-11205007942</v>
      </c>
      <c r="M130" s="5">
        <v>-10037236661</v>
      </c>
      <c r="N130" s="5">
        <v>-10478795167</v>
      </c>
      <c r="O130" s="5">
        <v>-12729036021</v>
      </c>
      <c r="P130" s="5">
        <v>-9866667534</v>
      </c>
      <c r="Q130" s="5">
        <v>-7089614543</v>
      </c>
    </row>
    <row r="131" spans="3:17" ht="15.5" x14ac:dyDescent="0.35">
      <c r="C131" t="s">
        <v>295</v>
      </c>
    </row>
    <row r="132" spans="3:17" ht="15.5" x14ac:dyDescent="0.35">
      <c r="C132" t="s">
        <v>1025</v>
      </c>
    </row>
    <row r="133" spans="3:17" ht="15.5" x14ac:dyDescent="0.35">
      <c r="C133" t="s">
        <v>394</v>
      </c>
      <c r="D133" s="5">
        <v>10025316</v>
      </c>
      <c r="E133" s="5">
        <v>9984085</v>
      </c>
      <c r="F133" s="5">
        <v>-4628247</v>
      </c>
      <c r="G133" s="5">
        <v>10559634</v>
      </c>
      <c r="I133" s="5">
        <v>25204277</v>
      </c>
      <c r="J133" s="5">
        <v>158194647</v>
      </c>
      <c r="K133" s="5">
        <v>169565409</v>
      </c>
      <c r="L133" s="5">
        <v>106825953</v>
      </c>
      <c r="M133" s="5">
        <v>144561077</v>
      </c>
      <c r="N133" s="5">
        <v>200218022</v>
      </c>
      <c r="O133" s="5">
        <v>196308191</v>
      </c>
      <c r="P133" s="5">
        <v>69737971</v>
      </c>
      <c r="Q133" s="5">
        <v>21244443</v>
      </c>
    </row>
    <row r="134" spans="3:17" ht="15.5" x14ac:dyDescent="0.35">
      <c r="C134" t="s">
        <v>1026</v>
      </c>
      <c r="D134" s="5">
        <v>-2440498956</v>
      </c>
      <c r="F134" s="5">
        <v>44775482</v>
      </c>
      <c r="G134" s="5">
        <v>74245068</v>
      </c>
      <c r="I134" s="5">
        <v>-274655736</v>
      </c>
      <c r="L134" s="5">
        <v>-661757602</v>
      </c>
      <c r="M134" s="5">
        <v>-598206124</v>
      </c>
      <c r="N134" s="5">
        <v>-220443189</v>
      </c>
      <c r="O134" s="5">
        <v>-3522822813</v>
      </c>
      <c r="P134" s="5">
        <v>-224141644</v>
      </c>
    </row>
    <row r="135" spans="3:17" ht="15.5" x14ac:dyDescent="0.35">
      <c r="C135" t="s">
        <v>1027</v>
      </c>
    </row>
    <row r="136" spans="3:17" ht="15.5" x14ac:dyDescent="0.35">
      <c r="C136" t="s">
        <v>1028</v>
      </c>
      <c r="Q136" s="5">
        <v>-20000000</v>
      </c>
    </row>
    <row r="137" spans="3:17" ht="15.5" x14ac:dyDescent="0.35">
      <c r="C137" t="s">
        <v>27</v>
      </c>
      <c r="L137" s="5">
        <v>-7855986454</v>
      </c>
      <c r="M137" s="5">
        <v>-9526605502</v>
      </c>
      <c r="N137" s="5">
        <v>-10959354145</v>
      </c>
      <c r="O137" s="5">
        <v>-11783665966</v>
      </c>
      <c r="P137" s="5">
        <v>-12433316794</v>
      </c>
      <c r="Q137" s="5">
        <v>-1720991104</v>
      </c>
    </row>
    <row r="138" spans="3:17" ht="15.5" x14ac:dyDescent="0.35">
      <c r="C138" t="s">
        <v>1029</v>
      </c>
      <c r="D138" s="5">
        <v>-673361059</v>
      </c>
      <c r="E138" s="5">
        <v>6230269636</v>
      </c>
      <c r="F138" s="5">
        <v>-6676074396</v>
      </c>
      <c r="G138" s="5">
        <v>415701968</v>
      </c>
      <c r="I138" s="5">
        <v>-6078331372</v>
      </c>
      <c r="J138" s="5">
        <v>-5234399991</v>
      </c>
      <c r="K138" s="5">
        <v>-2326504995</v>
      </c>
      <c r="L138" s="5">
        <v>-5095301089</v>
      </c>
      <c r="M138" s="5">
        <v>-2289230966</v>
      </c>
      <c r="N138" s="5">
        <v>-3142650115</v>
      </c>
      <c r="O138" s="5">
        <v>-18942726078</v>
      </c>
      <c r="P138" s="5">
        <v>81944982</v>
      </c>
      <c r="Q138" s="5">
        <v>-425561443</v>
      </c>
    </row>
    <row r="139" spans="3:17" ht="15.5" x14ac:dyDescent="0.35">
      <c r="C139" t="s">
        <v>1030</v>
      </c>
      <c r="D139" s="5">
        <v>-3103834699</v>
      </c>
      <c r="E139" s="5">
        <v>6240253721</v>
      </c>
      <c r="F139" s="5">
        <v>-6635927161</v>
      </c>
      <c r="G139" s="5">
        <v>500506670</v>
      </c>
      <c r="I139" s="5">
        <v>-6327782831</v>
      </c>
      <c r="J139" s="5">
        <v>-5076205344</v>
      </c>
      <c r="K139" s="5">
        <v>-2156939586</v>
      </c>
      <c r="L139" s="5">
        <v>-13506219192</v>
      </c>
      <c r="M139" s="5">
        <v>-12269481515</v>
      </c>
      <c r="N139" s="5">
        <v>-14122229427</v>
      </c>
      <c r="O139" s="5">
        <v>-34052906666</v>
      </c>
      <c r="P139" s="5">
        <v>-12505775485</v>
      </c>
      <c r="Q139" s="5">
        <v>-2145308104</v>
      </c>
    </row>
    <row r="140" spans="3:17" ht="15.5" x14ac:dyDescent="0.35">
      <c r="C140" t="s">
        <v>149</v>
      </c>
      <c r="D140" s="5">
        <v>1692755615</v>
      </c>
      <c r="E140" s="5">
        <v>-39602789485</v>
      </c>
      <c r="F140" s="5">
        <v>1351892110</v>
      </c>
      <c r="G140" s="5">
        <v>941425017</v>
      </c>
      <c r="I140" s="5">
        <v>4947842579</v>
      </c>
      <c r="J140" s="5">
        <v>-869490914</v>
      </c>
      <c r="K140" s="5">
        <v>-123476539</v>
      </c>
      <c r="L140" s="5">
        <v>8194097200</v>
      </c>
      <c r="M140" s="5">
        <v>16740522931</v>
      </c>
      <c r="N140" s="5">
        <v>21465725989</v>
      </c>
      <c r="O140" s="5">
        <v>741184210</v>
      </c>
      <c r="P140" s="5">
        <v>133428603582</v>
      </c>
      <c r="Q140" s="5">
        <v>76859359025</v>
      </c>
    </row>
    <row r="141" spans="3:17" ht="15.5" x14ac:dyDescent="0.35">
      <c r="C141" t="s">
        <v>150</v>
      </c>
      <c r="D141" s="5">
        <v>-209471554</v>
      </c>
      <c r="E141" s="5">
        <v>37267411108</v>
      </c>
      <c r="F141" s="5">
        <v>-403650023</v>
      </c>
      <c r="G141" s="5">
        <v>-344485630</v>
      </c>
      <c r="I141" s="5">
        <v>-788599755</v>
      </c>
      <c r="J141" s="5">
        <v>-1060779932</v>
      </c>
      <c r="K141" s="5">
        <v>-1705090446</v>
      </c>
      <c r="L141" s="5">
        <v>-624564636</v>
      </c>
      <c r="M141" s="5">
        <v>201450040</v>
      </c>
      <c r="N141" s="5">
        <v>-5946135168</v>
      </c>
      <c r="O141" s="5">
        <v>-34385102791</v>
      </c>
      <c r="P141" s="5">
        <v>-70570666490</v>
      </c>
      <c r="Q141" s="5">
        <v>-49399310460</v>
      </c>
    </row>
    <row r="142" spans="3:17" ht="15.5" x14ac:dyDescent="0.35">
      <c r="C142" t="s">
        <v>1031</v>
      </c>
      <c r="P142" s="5">
        <v>-4950000000</v>
      </c>
    </row>
    <row r="143" spans="3:17" ht="15.5" x14ac:dyDescent="0.35">
      <c r="C143" t="s">
        <v>1032</v>
      </c>
    </row>
    <row r="144" spans="3:17" ht="15.5" x14ac:dyDescent="0.35">
      <c r="C144" t="s">
        <v>422</v>
      </c>
      <c r="K144" s="5">
        <v>-282600000</v>
      </c>
    </row>
    <row r="145" spans="3:17" ht="15.5" x14ac:dyDescent="0.35">
      <c r="C145" t="s">
        <v>158</v>
      </c>
      <c r="D145" s="5">
        <v>-209471556</v>
      </c>
      <c r="E145" s="5">
        <v>-227524890</v>
      </c>
      <c r="F145" s="5">
        <v>-332378613</v>
      </c>
      <c r="G145" s="5">
        <v>-251215170</v>
      </c>
      <c r="I145" s="5">
        <v>-627713833</v>
      </c>
      <c r="J145" s="5">
        <v>-984573625</v>
      </c>
      <c r="K145" s="5">
        <v>-1108403310</v>
      </c>
      <c r="L145" s="5">
        <v>-703566636</v>
      </c>
      <c r="M145" s="5">
        <v>-453549960</v>
      </c>
      <c r="N145" s="5">
        <v>-5946135168</v>
      </c>
      <c r="O145" s="5">
        <v>-60283702791</v>
      </c>
      <c r="P145" s="5">
        <v>-62620666490</v>
      </c>
      <c r="Q145" s="5">
        <v>-6059147686</v>
      </c>
    </row>
    <row r="146" spans="3:17" ht="15.5" x14ac:dyDescent="0.35">
      <c r="C146" t="s">
        <v>332</v>
      </c>
      <c r="E146" s="5">
        <v>37500000000</v>
      </c>
      <c r="F146" s="5">
        <v>-189593012</v>
      </c>
      <c r="G146" s="5">
        <v>-1758340</v>
      </c>
    </row>
    <row r="147" spans="3:17" ht="15.5" x14ac:dyDescent="0.35">
      <c r="C147" t="s">
        <v>1033</v>
      </c>
      <c r="D147" s="5">
        <v>2</v>
      </c>
      <c r="E147" s="5">
        <v>-5064002</v>
      </c>
      <c r="F147" s="5">
        <v>-73029750</v>
      </c>
      <c r="G147" s="5">
        <v>-91512120</v>
      </c>
      <c r="I147" s="5">
        <v>-352237274</v>
      </c>
      <c r="J147" s="5">
        <v>-98000001</v>
      </c>
      <c r="K147" s="5">
        <v>-427207136</v>
      </c>
      <c r="L147" s="5">
        <v>79002000</v>
      </c>
    </row>
    <row r="148" spans="3:17" ht="15.5" x14ac:dyDescent="0.35">
      <c r="C148" t="s">
        <v>1034</v>
      </c>
    </row>
    <row r="149" spans="3:17" ht="15.5" x14ac:dyDescent="0.35">
      <c r="C149" t="s">
        <v>558</v>
      </c>
    </row>
    <row r="150" spans="3:17" ht="15.5" x14ac:dyDescent="0.35">
      <c r="C150" t="s">
        <v>1035</v>
      </c>
    </row>
    <row r="151" spans="3:17" ht="15.5" x14ac:dyDescent="0.35">
      <c r="C151" t="s">
        <v>1036</v>
      </c>
    </row>
    <row r="152" spans="3:17" ht="15.5" x14ac:dyDescent="0.35">
      <c r="C152" t="s">
        <v>768</v>
      </c>
    </row>
    <row r="153" spans="3:17" ht="15.5" x14ac:dyDescent="0.35">
      <c r="C153" t="s">
        <v>590</v>
      </c>
    </row>
    <row r="154" spans="3:17" ht="15.5" x14ac:dyDescent="0.35">
      <c r="C154" t="s">
        <v>1037</v>
      </c>
      <c r="O154" s="5">
        <v>25898600000</v>
      </c>
      <c r="P154" s="5">
        <v>-3000000000</v>
      </c>
      <c r="Q154" s="5">
        <v>-43340162774</v>
      </c>
    </row>
    <row r="155" spans="3:17" ht="15.5" x14ac:dyDescent="0.35">
      <c r="C155" t="s">
        <v>161</v>
      </c>
      <c r="D155" s="5">
        <v>1692755615</v>
      </c>
      <c r="E155" s="5">
        <v>-39602789485</v>
      </c>
      <c r="F155" s="5">
        <v>1351892110</v>
      </c>
      <c r="G155" s="5">
        <v>941425017</v>
      </c>
      <c r="I155" s="5">
        <v>4947842579</v>
      </c>
      <c r="J155" s="5">
        <v>-869490914</v>
      </c>
      <c r="K155" s="5">
        <v>-123476539</v>
      </c>
      <c r="L155" s="5">
        <v>8194097200</v>
      </c>
      <c r="M155" s="5">
        <v>16740522931</v>
      </c>
      <c r="N155" s="5">
        <v>21465725989</v>
      </c>
      <c r="O155" s="5">
        <v>741184210</v>
      </c>
      <c r="P155" s="5">
        <v>133428603582</v>
      </c>
      <c r="Q155" s="5">
        <v>76859359025</v>
      </c>
    </row>
    <row r="156" spans="3:17" ht="15.5" x14ac:dyDescent="0.35">
      <c r="C156" t="s">
        <v>1038</v>
      </c>
      <c r="F156" s="5">
        <v>1370000</v>
      </c>
      <c r="G156" s="5">
        <v>-1370000</v>
      </c>
      <c r="K156" s="5">
        <v>1203630616</v>
      </c>
      <c r="L156" s="5">
        <v>298870805</v>
      </c>
      <c r="M156" s="5">
        <v>-508771226</v>
      </c>
      <c r="N156" s="5">
        <v>6849509885</v>
      </c>
      <c r="O156" s="5">
        <v>-5241266891</v>
      </c>
      <c r="P156" s="5">
        <v>-1310723460</v>
      </c>
    </row>
    <row r="157" spans="3:17" ht="15.5" x14ac:dyDescent="0.35">
      <c r="C157" t="s">
        <v>163</v>
      </c>
      <c r="F157" s="5">
        <v>-5379991816</v>
      </c>
      <c r="I157" s="5">
        <v>-5379991816</v>
      </c>
      <c r="J157" s="5">
        <v>-6389612853</v>
      </c>
      <c r="K157" s="5">
        <v>-7667802460</v>
      </c>
    </row>
    <row r="158" spans="3:17" ht="15.5" x14ac:dyDescent="0.35">
      <c r="C158" t="s">
        <v>717</v>
      </c>
      <c r="P158" s="5">
        <v>275060394</v>
      </c>
    </row>
    <row r="159" spans="3:17" ht="15.5" x14ac:dyDescent="0.35">
      <c r="C159" t="s">
        <v>1039</v>
      </c>
      <c r="D159" s="5">
        <v>41622030000</v>
      </c>
      <c r="E159" s="5">
        <v>-41622030000</v>
      </c>
    </row>
    <row r="160" spans="3:17" ht="15.5" x14ac:dyDescent="0.35">
      <c r="C160" t="s">
        <v>168</v>
      </c>
      <c r="D160" s="5">
        <v>-16923600</v>
      </c>
      <c r="E160" s="5">
        <v>-5056400</v>
      </c>
      <c r="F160" s="5">
        <v>-16485000</v>
      </c>
      <c r="G160" s="5">
        <v>-27475000</v>
      </c>
      <c r="I160" s="5">
        <v>-65940000</v>
      </c>
      <c r="J160" s="5">
        <v>-65940000</v>
      </c>
      <c r="K160" s="5">
        <v>-43960000</v>
      </c>
      <c r="L160" s="5">
        <v>-1216899300</v>
      </c>
      <c r="M160" s="5">
        <v>-2073963096</v>
      </c>
      <c r="N160" s="5">
        <v>2218457006</v>
      </c>
      <c r="O160" s="5">
        <v>-3479360061</v>
      </c>
      <c r="P160" s="5">
        <v>-9048197536</v>
      </c>
      <c r="Q160" s="5">
        <v>-9486290181</v>
      </c>
    </row>
    <row r="161" spans="2:17" ht="15.5" x14ac:dyDescent="0.35">
      <c r="C161" t="s">
        <v>1040</v>
      </c>
      <c r="Q161" s="5">
        <v>99000000000</v>
      </c>
    </row>
    <row r="162" spans="2:17" ht="15.5" x14ac:dyDescent="0.35">
      <c r="C162" t="s">
        <v>313</v>
      </c>
      <c r="D162" s="5">
        <v>-2550000000</v>
      </c>
      <c r="E162" s="5">
        <v>-2550000000</v>
      </c>
      <c r="F162" s="5">
        <v>-2250000000</v>
      </c>
      <c r="G162" s="5">
        <v>-2250000000</v>
      </c>
      <c r="I162" s="5">
        <v>-9000000000</v>
      </c>
      <c r="J162" s="5">
        <v>-7800000000</v>
      </c>
      <c r="K162" s="5">
        <v>-7200000000</v>
      </c>
      <c r="L162" s="5">
        <v>-6600000000</v>
      </c>
      <c r="M162" s="5">
        <v>-6000000000</v>
      </c>
      <c r="N162" s="5">
        <v>-5400000000</v>
      </c>
      <c r="O162" s="5">
        <v>-4500000000</v>
      </c>
      <c r="P162" s="5">
        <v>-3600000000</v>
      </c>
      <c r="Q162" s="5">
        <v>-11612066958</v>
      </c>
    </row>
    <row r="163" spans="2:17" ht="15.5" x14ac:dyDescent="0.35">
      <c r="C163" t="s">
        <v>659</v>
      </c>
      <c r="D163" s="5">
        <v>-36208231486</v>
      </c>
      <c r="E163" s="5">
        <v>5762757500</v>
      </c>
      <c r="F163" s="5">
        <v>5031246669</v>
      </c>
      <c r="G163" s="5">
        <v>4532620000</v>
      </c>
      <c r="I163" s="5">
        <v>19549744395</v>
      </c>
      <c r="J163" s="5">
        <v>11377822062</v>
      </c>
      <c r="K163" s="5">
        <v>13582277905</v>
      </c>
      <c r="L163" s="5">
        <v>15712125695</v>
      </c>
      <c r="M163" s="5">
        <v>25323250253</v>
      </c>
      <c r="N163" s="5">
        <v>17797759098</v>
      </c>
      <c r="O163" s="5">
        <v>13961808162</v>
      </c>
      <c r="P163" s="5">
        <v>50048315296</v>
      </c>
    </row>
    <row r="164" spans="2:17" ht="15.5" x14ac:dyDescent="0.35">
      <c r="C164" t="s">
        <v>1041</v>
      </c>
      <c r="F164" s="5">
        <v>-155970000</v>
      </c>
      <c r="I164" s="5">
        <v>-155970000</v>
      </c>
      <c r="J164" s="5">
        <v>2008239877</v>
      </c>
      <c r="P164" s="5">
        <v>-14234985946</v>
      </c>
      <c r="Q164" s="5">
        <v>-1042283836</v>
      </c>
    </row>
    <row r="165" spans="2:17" ht="15.5" x14ac:dyDescent="0.35">
      <c r="C165" t="s">
        <v>1042</v>
      </c>
    </row>
    <row r="166" spans="2:17" ht="15.5" x14ac:dyDescent="0.35">
      <c r="C166" t="s">
        <v>598</v>
      </c>
      <c r="D166" s="5">
        <v>-1154119299</v>
      </c>
      <c r="E166" s="5">
        <v>-1188460585</v>
      </c>
      <c r="F166" s="5">
        <v>4121722257</v>
      </c>
      <c r="G166" s="5">
        <v>-1312349983</v>
      </c>
    </row>
    <row r="167" spans="2:17" ht="15.5" x14ac:dyDescent="0.35">
      <c r="C167" t="s">
        <v>148</v>
      </c>
    </row>
    <row r="168" spans="2:17" ht="15.5" x14ac:dyDescent="0.35">
      <c r="C168" t="s">
        <v>853</v>
      </c>
      <c r="K168" s="5">
        <v>2377400</v>
      </c>
      <c r="M168" s="5">
        <v>7000</v>
      </c>
      <c r="O168" s="5">
        <v>3000</v>
      </c>
      <c r="P168" s="5">
        <v>50000000000</v>
      </c>
    </row>
    <row r="169" spans="2:17" ht="15.5" x14ac:dyDescent="0.35">
      <c r="C169" t="s">
        <v>1043</v>
      </c>
    </row>
    <row r="170" spans="2:17" ht="15.5" x14ac:dyDescent="0.35">
      <c r="C170" t="s">
        <v>379</v>
      </c>
      <c r="P170" s="5">
        <v>61299134834</v>
      </c>
    </row>
    <row r="171" spans="2:17" ht="15.5" x14ac:dyDescent="0.35">
      <c r="C171" t="s">
        <v>173</v>
      </c>
      <c r="D171" s="5">
        <v>46472841</v>
      </c>
      <c r="E171" s="5">
        <v>-799137887</v>
      </c>
      <c r="F171" s="5">
        <v>343351998</v>
      </c>
      <c r="G171" s="5">
        <v>201220521</v>
      </c>
      <c r="I171" s="5">
        <v>-465354302</v>
      </c>
      <c r="J171" s="5">
        <v>-6165421908</v>
      </c>
      <c r="K171" s="5">
        <v>56513707</v>
      </c>
      <c r="L171" s="5">
        <v>-3621853196</v>
      </c>
      <c r="M171" s="5">
        <v>2523674480</v>
      </c>
      <c r="N171" s="5">
        <v>-3506338977</v>
      </c>
      <c r="O171" s="5">
        <v>-65743224598</v>
      </c>
      <c r="P171" s="5">
        <v>47452188759</v>
      </c>
      <c r="Q171" s="5">
        <v>24090368935</v>
      </c>
    </row>
    <row r="172" spans="2:17" ht="15.5" x14ac:dyDescent="0.35">
      <c r="C172" t="s">
        <v>176</v>
      </c>
      <c r="E172" s="5">
        <v>5257129310</v>
      </c>
      <c r="I172" s="5">
        <v>5722483612</v>
      </c>
      <c r="J172" s="5">
        <v>11887905520</v>
      </c>
      <c r="K172" s="5">
        <v>11831391813</v>
      </c>
      <c r="L172" s="5">
        <v>15453245009</v>
      </c>
      <c r="M172" s="5">
        <v>12929570529</v>
      </c>
      <c r="N172" s="5">
        <v>16435909505</v>
      </c>
      <c r="O172" s="5">
        <v>82179134103</v>
      </c>
      <c r="P172" s="5">
        <v>34726945344</v>
      </c>
      <c r="Q172" s="5">
        <v>10636576409</v>
      </c>
    </row>
    <row r="173" spans="2:17" ht="15.5" x14ac:dyDescent="0.35">
      <c r="C173" t="s">
        <v>177</v>
      </c>
      <c r="D173" s="5">
        <v>46472841</v>
      </c>
      <c r="E173" s="5">
        <v>4457991423</v>
      </c>
      <c r="F173" s="5">
        <v>343351998</v>
      </c>
      <c r="G173" s="5">
        <v>201220521</v>
      </c>
      <c r="I173" s="5">
        <v>5257129310</v>
      </c>
      <c r="J173" s="5">
        <v>5722483612</v>
      </c>
      <c r="K173" s="5">
        <v>11887905520</v>
      </c>
      <c r="L173" s="5">
        <v>11831391813</v>
      </c>
      <c r="M173" s="5">
        <v>15453245009</v>
      </c>
      <c r="N173" s="5">
        <v>12929570528</v>
      </c>
      <c r="O173" s="5">
        <v>16435909505</v>
      </c>
      <c r="P173" s="5">
        <v>82179134103</v>
      </c>
      <c r="Q173" s="5">
        <v>34726945344</v>
      </c>
    </row>
    <row r="175" spans="2:17" ht="15.5" x14ac:dyDescent="0.35">
      <c r="B175" t="s">
        <v>178</v>
      </c>
      <c r="C175" t="s">
        <v>12</v>
      </c>
      <c r="D175" s="5">
        <v>1000000000</v>
      </c>
      <c r="E175" s="5">
        <v>1000000000</v>
      </c>
      <c r="F175" s="5">
        <v>1000000000</v>
      </c>
      <c r="G175" s="5">
        <v>1000000000</v>
      </c>
      <c r="I175" s="5">
        <v>1000000000</v>
      </c>
      <c r="J175" s="5">
        <v>1000000000</v>
      </c>
      <c r="K175" s="5">
        <v>1000000000</v>
      </c>
      <c r="L175" s="5">
        <v>1000000000</v>
      </c>
      <c r="M175" s="5">
        <v>1000000000</v>
      </c>
      <c r="N175" s="5">
        <v>1000000000</v>
      </c>
      <c r="O175" s="5">
        <v>1000000000</v>
      </c>
      <c r="P175" s="5">
        <v>1000000000</v>
      </c>
      <c r="Q175" s="5">
        <v>0</v>
      </c>
    </row>
    <row r="176" spans="2:17" ht="15.5" x14ac:dyDescent="0.35">
      <c r="C176" t="s">
        <v>179</v>
      </c>
      <c r="D176" s="6">
        <v>-3.88</v>
      </c>
      <c r="E176" s="6">
        <v>0.67</v>
      </c>
      <c r="F176" s="6">
        <v>-3.49</v>
      </c>
      <c r="G176" s="6">
        <v>-3.78</v>
      </c>
    </row>
    <row r="177" spans="3:7" ht="15.5" x14ac:dyDescent="0.35">
      <c r="C177" t="s">
        <v>180</v>
      </c>
      <c r="D177" s="6">
        <v>-153.35</v>
      </c>
      <c r="E177" s="6">
        <v>1537.31</v>
      </c>
      <c r="F177" s="6">
        <v>-371.06</v>
      </c>
      <c r="G177" s="6">
        <v>-102.12</v>
      </c>
    </row>
    <row r="178" spans="3:7" ht="15.5" x14ac:dyDescent="0.35">
      <c r="C178" t="s">
        <v>64</v>
      </c>
      <c r="D178" s="6">
        <v>115.79</v>
      </c>
      <c r="E178" s="6">
        <v>209.35</v>
      </c>
      <c r="F178" s="6">
        <v>220.45</v>
      </c>
      <c r="G178" s="6">
        <v>69.489999999999995</v>
      </c>
    </row>
    <row r="179" spans="3:7" ht="15.5" x14ac:dyDescent="0.35">
      <c r="C179" t="s">
        <v>181</v>
      </c>
      <c r="D179" s="5">
        <v>-1380000000</v>
      </c>
      <c r="E179" s="5">
        <v>-1750000000</v>
      </c>
      <c r="F179" s="5">
        <v>-1120000000</v>
      </c>
      <c r="G179" s="5">
        <v>-890000000</v>
      </c>
    </row>
    <row r="180" spans="3:7" ht="15.5" x14ac:dyDescent="0.35">
      <c r="C180" t="s">
        <v>182</v>
      </c>
      <c r="D180" s="6">
        <v>-1.03E-2</v>
      </c>
      <c r="E180" s="6">
        <v>1.6000000000000001E-3</v>
      </c>
      <c r="F180" s="6">
        <v>-8.3999999999999995E-3</v>
      </c>
      <c r="G180" s="6">
        <v>-9.1000000000000004E-3</v>
      </c>
    </row>
    <row r="181" spans="3:7" ht="15.5" x14ac:dyDescent="0.35">
      <c r="C181" t="s">
        <v>183</v>
      </c>
      <c r="D181" s="6">
        <v>-2.2799999999999997E-2</v>
      </c>
      <c r="E181" s="6">
        <v>3.9000000000000003E-3</v>
      </c>
      <c r="F181" s="6">
        <v>-2.06E-2</v>
      </c>
      <c r="G181" s="6">
        <v>-2.18E-2</v>
      </c>
    </row>
    <row r="182" spans="3:7" ht="15.5" x14ac:dyDescent="0.35">
      <c r="C182" t="s">
        <v>184</v>
      </c>
      <c r="D182" s="6">
        <v>-7.4000000000000003E-3</v>
      </c>
      <c r="E182" s="6">
        <v>-8.5000000000000006E-3</v>
      </c>
      <c r="F182" s="6">
        <v>-6.9999999999999993E-3</v>
      </c>
      <c r="G182" s="6">
        <v>-6.3E-3</v>
      </c>
    </row>
    <row r="183" spans="3:7" ht="15.5" x14ac:dyDescent="0.35">
      <c r="C183" t="s">
        <v>185</v>
      </c>
      <c r="D183" s="6">
        <v>-2.38</v>
      </c>
      <c r="E183" s="6">
        <v>-2.78</v>
      </c>
      <c r="F183" s="6">
        <v>-2.0499999999999998</v>
      </c>
      <c r="G183" s="6">
        <v>-1.92</v>
      </c>
    </row>
    <row r="184" spans="3:7" ht="15.5" x14ac:dyDescent="0.35">
      <c r="C184" t="s">
        <v>186</v>
      </c>
      <c r="D184" s="5">
        <v>180000000000</v>
      </c>
      <c r="E184" s="5">
        <v>184000000000</v>
      </c>
      <c r="F184" s="5">
        <v>179000000000</v>
      </c>
      <c r="G184" s="5">
        <v>183000000000</v>
      </c>
    </row>
    <row r="185" spans="3:7" ht="15.5" x14ac:dyDescent="0.35">
      <c r="C185" t="s">
        <v>187</v>
      </c>
      <c r="D185" s="6">
        <v>3.5</v>
      </c>
      <c r="E185" s="6">
        <v>5.92</v>
      </c>
      <c r="F185" s="6">
        <v>7.63</v>
      </c>
      <c r="G185" s="6">
        <v>2.23</v>
      </c>
    </row>
    <row r="186" spans="3:7" ht="15.5" x14ac:dyDescent="0.35">
      <c r="C186" t="s">
        <v>188</v>
      </c>
      <c r="D186" s="6">
        <v>170.06</v>
      </c>
      <c r="E186" s="6">
        <v>173.94</v>
      </c>
      <c r="F186" s="6">
        <v>169.62</v>
      </c>
      <c r="G186" s="6">
        <v>173.11</v>
      </c>
    </row>
    <row r="187" spans="3:7" ht="15.5" x14ac:dyDescent="0.35">
      <c r="C187" t="s">
        <v>189</v>
      </c>
      <c r="D187" s="6">
        <v>3.5</v>
      </c>
      <c r="E187" s="6">
        <v>5.92</v>
      </c>
      <c r="F187" s="6">
        <v>7.63</v>
      </c>
      <c r="G187" s="6">
        <v>2.23</v>
      </c>
    </row>
    <row r="188" spans="3:7" ht="15.5" x14ac:dyDescent="0.35">
      <c r="C188" t="s">
        <v>190</v>
      </c>
      <c r="D188" s="6">
        <v>170.06</v>
      </c>
      <c r="E188" s="6">
        <v>173.94</v>
      </c>
      <c r="F188" s="6">
        <v>169.62</v>
      </c>
      <c r="G188" s="6">
        <v>173.11</v>
      </c>
    </row>
    <row r="189" spans="3:7" ht="15.5" x14ac:dyDescent="0.35">
      <c r="C189" t="s">
        <v>191</v>
      </c>
      <c r="D189" s="5">
        <v>11000000000</v>
      </c>
      <c r="E189" s="5">
        <v>11000000000</v>
      </c>
      <c r="F189" s="5">
        <v>10000000000</v>
      </c>
      <c r="G189" s="5">
        <v>10000000000</v>
      </c>
    </row>
    <row r="190" spans="3:7" ht="15.5" x14ac:dyDescent="0.35">
      <c r="C190" t="s">
        <v>192</v>
      </c>
      <c r="D190" s="5">
        <v>34000000000</v>
      </c>
      <c r="E190" s="5">
        <v>37000000000</v>
      </c>
      <c r="F190" s="5">
        <v>40000000000</v>
      </c>
      <c r="G190" s="5">
        <v>42000000000</v>
      </c>
    </row>
    <row r="191" spans="3:7" ht="15.5" x14ac:dyDescent="0.35">
      <c r="C191" t="s">
        <v>193</v>
      </c>
      <c r="D191" s="5">
        <v>170000000000</v>
      </c>
      <c r="E191" s="5">
        <v>174000000000</v>
      </c>
      <c r="F191" s="5">
        <v>170000000000</v>
      </c>
      <c r="G191" s="5">
        <v>173000000000</v>
      </c>
    </row>
    <row r="192" spans="3:7" ht="15.5" x14ac:dyDescent="0.35">
      <c r="C192" t="s">
        <v>24</v>
      </c>
      <c r="D192" s="5">
        <v>45000000000</v>
      </c>
      <c r="E192" s="5">
        <v>47000000000</v>
      </c>
      <c r="F192" s="5">
        <v>50000000000</v>
      </c>
      <c r="G192" s="5">
        <v>52000000000</v>
      </c>
    </row>
    <row r="193" spans="3:17" ht="15.5" x14ac:dyDescent="0.35">
      <c r="C193" t="s">
        <v>21</v>
      </c>
      <c r="D193" s="5">
        <v>40000000000</v>
      </c>
      <c r="E193" s="5">
        <v>43000000000</v>
      </c>
      <c r="F193" s="5">
        <v>44000000000</v>
      </c>
      <c r="G193" s="5">
        <v>47000000000</v>
      </c>
    </row>
    <row r="194" spans="3:17" ht="15.5" x14ac:dyDescent="0.35">
      <c r="C194" t="s">
        <v>194</v>
      </c>
      <c r="D194" s="5">
        <v>-5000000000</v>
      </c>
      <c r="E194" s="5">
        <v>23000000000</v>
      </c>
      <c r="F194" s="5">
        <v>-11000000000</v>
      </c>
      <c r="G194" s="5">
        <v>-6000000000</v>
      </c>
    </row>
    <row r="195" spans="3:17" ht="15.5" x14ac:dyDescent="0.35">
      <c r="C195" t="s">
        <v>195</v>
      </c>
      <c r="D195" s="5">
        <v>-1000000000</v>
      </c>
      <c r="E195" s="5">
        <v>2000000000</v>
      </c>
      <c r="F195" s="5">
        <v>-1000000000</v>
      </c>
      <c r="G195" s="5">
        <v>0</v>
      </c>
    </row>
    <row r="196" spans="3:17" ht="15.5" x14ac:dyDescent="0.35">
      <c r="C196" t="s">
        <v>196</v>
      </c>
      <c r="D196" s="5">
        <v>0</v>
      </c>
      <c r="E196" s="5">
        <v>0</v>
      </c>
      <c r="F196" s="5">
        <v>0</v>
      </c>
      <c r="G196" s="5">
        <v>0</v>
      </c>
    </row>
    <row r="197" spans="3:17" ht="15.5" x14ac:dyDescent="0.35">
      <c r="C197" t="s">
        <v>13</v>
      </c>
      <c r="D197" s="5">
        <v>-2000000000</v>
      </c>
      <c r="E197" s="5">
        <v>1000000000</v>
      </c>
      <c r="F197" s="5">
        <v>-1000000000</v>
      </c>
      <c r="G197" s="5">
        <v>-1000000000</v>
      </c>
    </row>
    <row r="198" spans="3:17" ht="15.5" x14ac:dyDescent="0.35">
      <c r="C198" t="s">
        <v>16</v>
      </c>
      <c r="D198" s="6">
        <v>-1.65</v>
      </c>
      <c r="E198" s="6">
        <v>1.31</v>
      </c>
      <c r="F198" s="6">
        <v>-0.94</v>
      </c>
      <c r="G198" s="6">
        <v>-0.65</v>
      </c>
    </row>
    <row r="199" spans="3:17" ht="15.5" x14ac:dyDescent="0.35">
      <c r="C199" t="s">
        <v>49</v>
      </c>
      <c r="I199" s="6">
        <v>-15.44</v>
      </c>
      <c r="J199" s="6">
        <v>-16.46</v>
      </c>
      <c r="K199" s="6">
        <v>-13.61</v>
      </c>
      <c r="L199" s="6">
        <v>-16.440000000000001</v>
      </c>
      <c r="M199" s="6">
        <v>-23.1</v>
      </c>
      <c r="N199" s="6">
        <v>-27.44</v>
      </c>
      <c r="O199" s="6">
        <v>-30.44</v>
      </c>
      <c r="P199" s="6">
        <v>-24.28</v>
      </c>
      <c r="Q199" s="6">
        <v>-670944.89</v>
      </c>
    </row>
    <row r="200" spans="3:17" ht="15.5" x14ac:dyDescent="0.35">
      <c r="C200" t="s">
        <v>63</v>
      </c>
      <c r="I200" s="6">
        <v>-83.87</v>
      </c>
      <c r="J200" s="6">
        <v>-18.59</v>
      </c>
      <c r="K200" s="6">
        <v>-24.98</v>
      </c>
      <c r="L200" s="6">
        <v>-19.100000000000001</v>
      </c>
      <c r="M200" s="6">
        <v>-11.77</v>
      </c>
      <c r="N200" s="6">
        <v>-7.22</v>
      </c>
      <c r="O200" s="6">
        <v>-7.49</v>
      </c>
      <c r="P200" s="6">
        <v>-16.8</v>
      </c>
      <c r="Q200" s="5">
        <v>0</v>
      </c>
    </row>
    <row r="201" spans="3:17" ht="15.5" x14ac:dyDescent="0.35">
      <c r="C201" t="s">
        <v>66</v>
      </c>
      <c r="I201" s="6">
        <v>62.48</v>
      </c>
      <c r="J201" s="6">
        <v>13.57</v>
      </c>
      <c r="K201" s="6">
        <v>15.05</v>
      </c>
      <c r="L201" s="6">
        <v>16.190000000000001</v>
      </c>
      <c r="M201" s="6">
        <v>21.96</v>
      </c>
      <c r="N201" s="6">
        <v>19.61</v>
      </c>
      <c r="O201" s="6">
        <v>10.59</v>
      </c>
      <c r="P201" s="6">
        <v>20.11</v>
      </c>
      <c r="Q201" s="5">
        <v>0</v>
      </c>
    </row>
    <row r="202" spans="3:17" ht="15.5" x14ac:dyDescent="0.35">
      <c r="C202" t="s">
        <v>197</v>
      </c>
      <c r="I202" s="6">
        <v>-4280000000.0000005</v>
      </c>
      <c r="J202" s="5">
        <v>-2190000000</v>
      </c>
      <c r="K202" s="5">
        <v>-860000000</v>
      </c>
      <c r="L202" s="5">
        <v>-7430000000</v>
      </c>
      <c r="M202" s="6">
        <v>-4280000000.0000005</v>
      </c>
      <c r="N202" s="5">
        <v>-8820000000</v>
      </c>
      <c r="O202" s="5">
        <v>-8890000000</v>
      </c>
      <c r="P202" s="5">
        <v>-2620000000</v>
      </c>
    </row>
    <row r="203" spans="3:17" ht="15.5" x14ac:dyDescent="0.35">
      <c r="C203" t="s">
        <v>198</v>
      </c>
      <c r="I203" s="6">
        <v>-3.7200000000000004E-2</v>
      </c>
      <c r="J203" s="6">
        <v>-3.9100000000000003E-2</v>
      </c>
      <c r="K203" s="6">
        <v>-3.1400000000000004E-2</v>
      </c>
      <c r="L203" s="6">
        <v>-4.0599999999999997E-2</v>
      </c>
      <c r="M203" s="6">
        <v>-5.5899999999999998E-2</v>
      </c>
      <c r="N203" s="6">
        <v>-6.5700000000000008E-2</v>
      </c>
      <c r="O203" s="6">
        <v>-7.0400000000000004E-2</v>
      </c>
      <c r="P203" s="6">
        <v>-5.3200000000000004E-2</v>
      </c>
      <c r="Q203" s="6">
        <v>-1.8700000000000001E-2</v>
      </c>
    </row>
    <row r="204" spans="3:17" ht="15.5" x14ac:dyDescent="0.35">
      <c r="C204" t="s">
        <v>199</v>
      </c>
      <c r="I204" s="6">
        <v>-9.0999999999999998E-2</v>
      </c>
      <c r="J204" s="6">
        <v>-8.8900000000000007E-2</v>
      </c>
      <c r="K204" s="6">
        <v>-6.7599999999999993E-2</v>
      </c>
      <c r="L204" s="6">
        <v>-7.1500000000000008E-2</v>
      </c>
      <c r="M204" s="6">
        <v>-9.3900000000000011E-2</v>
      </c>
      <c r="N204" s="6">
        <v>-0.10210000000000001</v>
      </c>
      <c r="O204" s="6">
        <v>-0.10279999999999999</v>
      </c>
      <c r="P204" s="6">
        <v>-7.4700000000000003E-2</v>
      </c>
      <c r="Q204" s="6">
        <v>-3.1300000000000001E-2</v>
      </c>
    </row>
    <row r="205" spans="3:17" ht="15.5" x14ac:dyDescent="0.35">
      <c r="C205" t="s">
        <v>200</v>
      </c>
      <c r="I205" s="6">
        <v>-2.7099999999999999E-2</v>
      </c>
      <c r="J205" s="6">
        <v>-2.12E-2</v>
      </c>
      <c r="K205" s="6">
        <v>-1.54E-2</v>
      </c>
      <c r="L205" s="6">
        <v>-2.8300000000000002E-2</v>
      </c>
      <c r="M205" s="6">
        <v>-4.3799999999999999E-2</v>
      </c>
      <c r="N205" s="6">
        <v>-4.87E-2</v>
      </c>
      <c r="O205" s="6">
        <v>-3.6900000000000002E-2</v>
      </c>
      <c r="P205" s="6">
        <v>-3.1600000000000003E-2</v>
      </c>
      <c r="Q205" s="6">
        <v>-4.0099999999999997E-2</v>
      </c>
    </row>
    <row r="206" spans="3:17" ht="15.5" x14ac:dyDescent="0.35">
      <c r="C206" t="s">
        <v>201</v>
      </c>
      <c r="I206" s="6">
        <v>-1.98</v>
      </c>
      <c r="J206" s="6">
        <v>-1.35</v>
      </c>
      <c r="K206" s="6">
        <v>-0.82</v>
      </c>
      <c r="L206" s="6">
        <v>-1.29</v>
      </c>
      <c r="M206" s="6">
        <v>-1.58</v>
      </c>
      <c r="N206" s="6">
        <v>-1.68</v>
      </c>
      <c r="O206" s="6">
        <v>-1.3</v>
      </c>
      <c r="P206" s="6">
        <v>-0.96</v>
      </c>
      <c r="Q206" s="6">
        <v>-3.77</v>
      </c>
    </row>
    <row r="207" spans="3:17" ht="15.5" x14ac:dyDescent="0.35">
      <c r="C207" t="s">
        <v>60</v>
      </c>
      <c r="I207" s="6">
        <v>7.63</v>
      </c>
      <c r="J207" s="6">
        <v>1.65</v>
      </c>
      <c r="K207" s="6">
        <v>1.69</v>
      </c>
      <c r="L207" s="6">
        <v>1.37</v>
      </c>
      <c r="M207" s="6">
        <v>1.1100000000000001</v>
      </c>
      <c r="N207" s="6">
        <v>0.74</v>
      </c>
      <c r="O207" s="6">
        <v>0.77</v>
      </c>
      <c r="P207" s="6">
        <v>1.26</v>
      </c>
      <c r="Q207" s="5">
        <v>0</v>
      </c>
    </row>
    <row r="208" spans="3:17" ht="15.5" x14ac:dyDescent="0.35">
      <c r="C208" t="s">
        <v>57</v>
      </c>
      <c r="I208" s="6">
        <v>169.62</v>
      </c>
      <c r="J208" s="6">
        <v>185.13</v>
      </c>
      <c r="K208" s="6">
        <v>201.52</v>
      </c>
      <c r="L208" s="6">
        <v>229.86</v>
      </c>
      <c r="M208" s="6">
        <v>246.06</v>
      </c>
      <c r="N208" s="6">
        <v>268.63</v>
      </c>
      <c r="O208" s="6">
        <v>296.05</v>
      </c>
      <c r="P208" s="6">
        <v>325.01</v>
      </c>
      <c r="Q208" s="6">
        <v>21464744.210000001</v>
      </c>
    </row>
    <row r="209" spans="3:17" ht="15.5" x14ac:dyDescent="0.35">
      <c r="C209" t="s">
        <v>202</v>
      </c>
      <c r="I209" s="6">
        <v>7.63</v>
      </c>
      <c r="J209" s="6">
        <v>1.65</v>
      </c>
      <c r="K209" s="6">
        <v>1.69</v>
      </c>
      <c r="L209" s="6">
        <v>1.37</v>
      </c>
      <c r="M209" s="6">
        <v>1.1100000000000001</v>
      </c>
      <c r="N209" s="6">
        <v>0.74</v>
      </c>
      <c r="O209" s="6">
        <v>0.77</v>
      </c>
      <c r="P209" s="6">
        <v>1.26</v>
      </c>
      <c r="Q209" s="5">
        <v>0</v>
      </c>
    </row>
    <row r="210" spans="3:17" ht="15.5" x14ac:dyDescent="0.35">
      <c r="C210" t="s">
        <v>203</v>
      </c>
      <c r="I210" s="6">
        <v>169.62</v>
      </c>
      <c r="J210" s="6">
        <v>185.13</v>
      </c>
      <c r="K210" s="6">
        <v>201.52</v>
      </c>
      <c r="L210" s="6">
        <v>229.86</v>
      </c>
      <c r="M210" s="6">
        <v>246.06</v>
      </c>
      <c r="N210" s="6">
        <v>268.63</v>
      </c>
      <c r="O210" s="6">
        <v>296.05</v>
      </c>
      <c r="P210" s="6">
        <v>325.01</v>
      </c>
      <c r="Q210" s="6">
        <v>21464744.210000001</v>
      </c>
    </row>
    <row r="211" spans="3:17" ht="15.5" x14ac:dyDescent="0.35">
      <c r="C211" t="s">
        <v>204</v>
      </c>
      <c r="I211" s="5">
        <v>10000000000</v>
      </c>
      <c r="J211" s="5">
        <v>9000000000</v>
      </c>
      <c r="K211" s="5">
        <v>8000000000</v>
      </c>
      <c r="L211" s="5">
        <v>7000000000</v>
      </c>
      <c r="M211" s="5">
        <v>6000000000</v>
      </c>
      <c r="N211" s="5">
        <v>6000000000</v>
      </c>
      <c r="O211" s="5">
        <v>5000000000</v>
      </c>
      <c r="P211" s="5">
        <v>4000000000</v>
      </c>
      <c r="Q211" s="5">
        <v>4000000000</v>
      </c>
    </row>
    <row r="212" spans="3:17" ht="15.5" x14ac:dyDescent="0.35">
      <c r="C212" t="s">
        <v>205</v>
      </c>
      <c r="I212" s="5">
        <v>40000000000</v>
      </c>
      <c r="J212" s="5">
        <v>50000000000</v>
      </c>
      <c r="K212" s="5">
        <v>59000000000</v>
      </c>
      <c r="L212" s="5">
        <v>66000000000</v>
      </c>
      <c r="M212" s="5">
        <v>73000000000</v>
      </c>
      <c r="N212" s="5">
        <v>80000000000</v>
      </c>
      <c r="O212" s="5">
        <v>86000000000</v>
      </c>
      <c r="P212" s="5">
        <v>91000000000</v>
      </c>
      <c r="Q212" s="5">
        <v>95000000000</v>
      </c>
    </row>
    <row r="213" spans="3:17" ht="15.5" x14ac:dyDescent="0.35">
      <c r="C213" t="s">
        <v>26</v>
      </c>
      <c r="I213" s="5">
        <v>50000000000</v>
      </c>
      <c r="J213" s="5">
        <v>59000000000</v>
      </c>
      <c r="K213" s="5">
        <v>66000000000</v>
      </c>
      <c r="L213" s="5">
        <v>73000000000</v>
      </c>
      <c r="M213" s="5">
        <v>80000000000</v>
      </c>
      <c r="N213" s="5">
        <v>86000000000</v>
      </c>
      <c r="O213" s="5">
        <v>91000000000</v>
      </c>
      <c r="P213" s="5">
        <v>95000000000</v>
      </c>
      <c r="Q213" s="5">
        <v>99000000000</v>
      </c>
    </row>
    <row r="214" spans="3:17" ht="15.5" x14ac:dyDescent="0.35">
      <c r="C214" t="s">
        <v>23</v>
      </c>
      <c r="I214" s="5">
        <v>44000000000</v>
      </c>
      <c r="J214" s="5">
        <v>53000000000</v>
      </c>
      <c r="K214" s="5">
        <v>54000000000</v>
      </c>
      <c r="L214" s="5">
        <v>62000000000</v>
      </c>
      <c r="M214" s="5">
        <v>64000000000</v>
      </c>
      <c r="N214" s="5">
        <v>73000000000</v>
      </c>
      <c r="O214" s="5">
        <v>75000000000</v>
      </c>
      <c r="P214" s="5">
        <v>13000000000</v>
      </c>
      <c r="Q214" s="5">
        <v>64000000000</v>
      </c>
    </row>
    <row r="215" spans="3:17" ht="15.5" x14ac:dyDescent="0.35">
      <c r="C215" t="s">
        <v>206</v>
      </c>
      <c r="I215" s="5">
        <v>-11000000000</v>
      </c>
      <c r="J215" s="5">
        <v>0</v>
      </c>
      <c r="K215" s="5">
        <v>6000000000</v>
      </c>
      <c r="L215" s="5">
        <v>6000000000</v>
      </c>
      <c r="M215" s="5">
        <v>-50000000000</v>
      </c>
      <c r="N215" s="5">
        <v>-27000000000</v>
      </c>
      <c r="O215" s="5">
        <v>2000000000</v>
      </c>
      <c r="P215" s="5">
        <v>70000000000</v>
      </c>
      <c r="Q215" s="5">
        <v>50000000000</v>
      </c>
    </row>
    <row r="216" spans="3:17" ht="15.5" x14ac:dyDescent="0.35">
      <c r="C216" t="s">
        <v>207</v>
      </c>
      <c r="I216" s="5">
        <v>-5000000000</v>
      </c>
      <c r="J216" s="5">
        <v>-4000000000</v>
      </c>
      <c r="K216" s="5">
        <v>2000000000</v>
      </c>
      <c r="L216" s="5">
        <v>-11000000000</v>
      </c>
      <c r="M216" s="5">
        <v>-14000000000</v>
      </c>
      <c r="N216" s="5">
        <v>-19000000000</v>
      </c>
      <c r="O216" s="5">
        <v>-32000000000</v>
      </c>
      <c r="P216" s="5">
        <v>-15000000000</v>
      </c>
      <c r="Q216" s="5">
        <v>-3000000000</v>
      </c>
    </row>
    <row r="217" spans="3:17" ht="15.5" x14ac:dyDescent="0.35">
      <c r="C217" t="s">
        <v>208</v>
      </c>
      <c r="I217" s="5">
        <v>-1000000000</v>
      </c>
      <c r="J217" s="5">
        <v>-1000000000</v>
      </c>
      <c r="K217" s="5">
        <v>-1000000000</v>
      </c>
      <c r="L217" s="5">
        <v>-1000000000</v>
      </c>
      <c r="M217" s="5">
        <v>0</v>
      </c>
      <c r="N217" s="5">
        <v>-6000000000</v>
      </c>
      <c r="O217" s="5">
        <v>-60000000000</v>
      </c>
      <c r="P217" s="5">
        <v>-63000000000</v>
      </c>
      <c r="Q217" s="5">
        <v>-6000000000</v>
      </c>
    </row>
    <row r="218" spans="3:17" ht="15.5" x14ac:dyDescent="0.35">
      <c r="C218" t="s">
        <v>15</v>
      </c>
      <c r="I218" s="5">
        <v>-5000000000</v>
      </c>
      <c r="J218" s="5">
        <v>-5000000000</v>
      </c>
      <c r="K218" s="5">
        <v>1000000000</v>
      </c>
      <c r="L218" s="5">
        <v>-12000000000</v>
      </c>
      <c r="M218" s="5">
        <v>-15000000000</v>
      </c>
      <c r="N218" s="5">
        <v>-25000000000</v>
      </c>
      <c r="O218" s="5">
        <v>-92000000000</v>
      </c>
      <c r="P218" s="5">
        <v>-78000000000</v>
      </c>
      <c r="Q218" s="5">
        <v>-9000000000</v>
      </c>
    </row>
    <row r="219" spans="3:17" ht="15.5" x14ac:dyDescent="0.35">
      <c r="C219" t="s">
        <v>17</v>
      </c>
      <c r="I219" s="6">
        <v>-5.25</v>
      </c>
      <c r="J219" s="6">
        <v>-5.22</v>
      </c>
      <c r="K219" s="6">
        <v>0.78</v>
      </c>
      <c r="L219" s="6">
        <v>-11.89</v>
      </c>
      <c r="M219" s="6">
        <v>-14.87</v>
      </c>
      <c r="N219" s="6">
        <v>-24.97</v>
      </c>
      <c r="O219" s="6">
        <v>-92.38</v>
      </c>
      <c r="P219" s="6">
        <v>-78.03</v>
      </c>
      <c r="Q219" s="6">
        <v>-942882.73</v>
      </c>
    </row>
  </sheetData>
  <pageMargins left="0.7" right="0.7" top="0.75" bottom="0.75" header="0.3" footer="0.3"/>
  <ignoredErrors>
    <ignoredError sqref="A1:Q220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2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1044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1045</v>
      </c>
      <c r="D2" s="2" vm="261">
        <f ca="1">IFERROR(_xlfn.STOCKHISTORY("XIDX:" &amp; $C$1, D3, , 0, 0, 1), "Libur")</f>
        <v>326</v>
      </c>
      <c r="E2" s="2" vm="262">
        <f ca="1">IFERROR(_xlfn.STOCKHISTORY("XIDX:" &amp; $C$1, E3, , 0, 0, 1), "Libur")</f>
        <v>565</v>
      </c>
      <c r="H2" s="2" vm="262">
        <f ca="1">IFERROR(INDEX(D2:G2,COUNT(D2:G2)),"")</f>
        <v>565</v>
      </c>
      <c r="I2" s="2" vm="263">
        <f t="shared" ref="I2:Q2" ca="1" si="0">IFERROR(_xlfn.STOCKHISTORY("XIDX:" &amp; $C$1, I1, , 0, 0, 1), "Libur")</f>
        <v>520</v>
      </c>
      <c r="J2" s="2" vm="264">
        <f t="shared" ca="1" si="0"/>
        <v>825</v>
      </c>
      <c r="K2" s="2" vm="265">
        <f t="shared" ca="1" si="0"/>
        <v>1110</v>
      </c>
      <c r="L2" s="2" vm="266">
        <f t="shared" ca="1" si="0"/>
        <v>1230</v>
      </c>
      <c r="M2" s="2" vm="267">
        <f t="shared" ca="1" si="0"/>
        <v>414</v>
      </c>
      <c r="N2" s="2" vm="268">
        <f t="shared" ca="1" si="0"/>
        <v>390</v>
      </c>
      <c r="O2" s="2" vm="269">
        <f t="shared" ca="1" si="0"/>
        <v>496</v>
      </c>
      <c r="P2" s="2" vm="270">
        <f t="shared" ca="1" si="0"/>
        <v>510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146749964095</v>
      </c>
      <c r="E4" s="2">
        <f>IFERROR(INDEX(E51:E500,MATCH($C$4,$C$51:$C$500,0)),"")</f>
        <v>398786059399</v>
      </c>
      <c r="H4" s="2">
        <f>IFERROR(SUM(D4:G4)*(4/MAX(1,COUNT(D4:G4))),"")</f>
        <v>1091072046988</v>
      </c>
      <c r="I4" s="2">
        <f t="shared" ref="I4:Q4" si="1">IFERROR(INDEX(I51:I500,MATCH($C$4,$C$51:$C$500,0)),"")</f>
        <v>726559968958</v>
      </c>
      <c r="J4" s="2">
        <f t="shared" si="1"/>
        <v>708360249417</v>
      </c>
      <c r="K4" s="2">
        <f t="shared" si="1"/>
        <v>735452173943</v>
      </c>
      <c r="L4" s="2">
        <f t="shared" si="1"/>
        <v>672881397294</v>
      </c>
      <c r="M4" s="2">
        <f t="shared" si="1"/>
        <v>463875808021</v>
      </c>
      <c r="N4" s="2">
        <f t="shared" si="1"/>
        <v>326772159406</v>
      </c>
      <c r="O4" s="2">
        <f t="shared" si="1"/>
        <v>601724984774</v>
      </c>
      <c r="P4" s="2">
        <f t="shared" si="1"/>
        <v>456500893045</v>
      </c>
      <c r="Q4" s="2">
        <f t="shared" si="1"/>
        <v>397676469541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537848251</v>
      </c>
      <c r="E5" s="2">
        <f>IFERROR(INDEX(E51:E500,MATCH($C$5,$C$51:$C$500,0)),"")</f>
        <v>27322068173</v>
      </c>
      <c r="H5" s="2">
        <f>IFERROR(SUM(D5:G5)*(4/MAX(1,COUNT(D5:G5))),"")</f>
        <v>55719832848</v>
      </c>
      <c r="I5" s="2">
        <f t="shared" ref="I5:Q5" si="2">IFERROR(INDEX(I51:I500,MATCH($C$5,$C$51:$C$500,0)),"")</f>
        <v>13768820374</v>
      </c>
      <c r="J5" s="2">
        <f t="shared" si="2"/>
        <v>8228354518</v>
      </c>
      <c r="K5" s="2">
        <f t="shared" si="2"/>
        <v>47061663304</v>
      </c>
      <c r="L5" s="2">
        <f t="shared" si="2"/>
        <v>72342890810</v>
      </c>
      <c r="M5" s="2">
        <f t="shared" si="2"/>
        <v>31585916600</v>
      </c>
      <c r="N5" s="2">
        <f t="shared" si="2"/>
        <v>-35069342649</v>
      </c>
      <c r="O5" s="2">
        <f t="shared" si="2"/>
        <v>52094710479</v>
      </c>
      <c r="P5" s="2">
        <f t="shared" si="2"/>
        <v>41109292104</v>
      </c>
      <c r="Q5" s="2">
        <f t="shared" si="2"/>
        <v>27813080845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401811947026</v>
      </c>
      <c r="E6" s="2">
        <f>IFERROR(INDEX(E51:E500,MATCH($C$6,$C$51:$C$500,0)),"")</f>
        <v>411716362286</v>
      </c>
      <c r="H6" s="2">
        <f>IFERROR(INDEX(D6:G6,COUNT(D6:G6)),"")</f>
        <v>411716362286</v>
      </c>
      <c r="I6" s="2">
        <f t="shared" ref="I6:Q6" si="3">IFERROR(INDEX(I51:I500,MATCH($C$6,$C$51:$C$500,0)),"")</f>
        <v>384395003544</v>
      </c>
      <c r="J6" s="2">
        <f t="shared" si="3"/>
        <v>370674213906</v>
      </c>
      <c r="K6" s="2">
        <f t="shared" si="3"/>
        <v>376089684881</v>
      </c>
      <c r="L6" s="2">
        <f t="shared" si="3"/>
        <v>346848227198</v>
      </c>
      <c r="M6" s="2">
        <f t="shared" si="3"/>
        <v>283771473913</v>
      </c>
      <c r="N6" s="2">
        <f t="shared" si="3"/>
        <v>260434007262</v>
      </c>
      <c r="O6" s="2">
        <f t="shared" si="3"/>
        <v>305302772461</v>
      </c>
      <c r="P6" s="2">
        <f t="shared" si="3"/>
        <v>212266273605</v>
      </c>
      <c r="Q6" s="2">
        <f t="shared" si="3"/>
        <v>144075975765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0.87</v>
      </c>
      <c r="E7" s="3">
        <f>IFERROR(INDEX(E51:E500,MATCH($C$7,$C$51:$C$500,0))/1000000000,"")</f>
        <v>0.87</v>
      </c>
      <c r="H7" s="3">
        <f>IFERROR(INDEX(D7:G7,COUNT(D7:G7)),"")</f>
        <v>0.87</v>
      </c>
      <c r="I7" s="3">
        <f t="shared" ref="I7:Q7" si="4">IFERROR(INDEX(I51:I500,MATCH($C$7,$C$51:$C$500,0))/1000000000,"")</f>
        <v>0.87</v>
      </c>
      <c r="J7" s="3">
        <f t="shared" si="4"/>
        <v>0.87</v>
      </c>
      <c r="K7" s="3">
        <f t="shared" si="4"/>
        <v>0.87</v>
      </c>
      <c r="L7" s="3">
        <f t="shared" si="4"/>
        <v>0.87</v>
      </c>
      <c r="M7" s="3">
        <f t="shared" si="4"/>
        <v>0.87</v>
      </c>
      <c r="N7" s="3">
        <f t="shared" si="4"/>
        <v>0.87</v>
      </c>
      <c r="O7" s="3">
        <f t="shared" si="4"/>
        <v>0.87</v>
      </c>
      <c r="P7" s="3">
        <f t="shared" si="4"/>
        <v>0.8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9000000000</v>
      </c>
      <c r="E8" s="2">
        <f>IFERROR(INDEX(E51:E500,MATCH("Free cash flow (Quarter)",$C$51:$C$500,0)),"")</f>
        <v>99000000000</v>
      </c>
      <c r="H8" s="2">
        <f>IFERROR(INDEX(D8:G8,COUNT(D8:G8)),"")</f>
        <v>99000000000</v>
      </c>
      <c r="I8" s="2">
        <f t="shared" ref="I8:Q8" si="5">IFERROR(INDEX(I51:I500,MATCH($C$8,$C$51:$C$500,0)),"")</f>
        <v>68000000000</v>
      </c>
      <c r="J8" s="2">
        <f t="shared" si="5"/>
        <v>55000000000</v>
      </c>
      <c r="K8" s="2">
        <f t="shared" si="5"/>
        <v>65000000000</v>
      </c>
      <c r="L8" s="2">
        <f t="shared" si="5"/>
        <v>71000000000</v>
      </c>
      <c r="M8" s="2">
        <f t="shared" si="5"/>
        <v>75000000000</v>
      </c>
      <c r="N8" s="2">
        <f t="shared" si="5"/>
        <v>35000000000</v>
      </c>
      <c r="O8" s="2">
        <f t="shared" si="5"/>
        <v>-70000000000</v>
      </c>
      <c r="P8" s="2">
        <f t="shared" si="5"/>
        <v>-3000000000</v>
      </c>
      <c r="Q8" s="2">
        <f t="shared" si="5"/>
        <v>-29000000000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10.28</v>
      </c>
      <c r="E9" s="3">
        <f>IFERROR(INDEX(E51:E500,MATCH("Free cash flow per share (Quarter)",$C$51:$C$500,0)),"")</f>
        <v>113.8</v>
      </c>
      <c r="H9" s="3">
        <f>IFERROR(INDEX(D9:G9,COUNT(D9:G9)),"")</f>
        <v>113.8</v>
      </c>
      <c r="I9" s="3">
        <f t="shared" ref="I9:Q9" si="6">IFERROR(INDEX(I51:I500,MATCH($C$9,$C$51:$C$500,0)),"")</f>
        <v>77.58</v>
      </c>
      <c r="J9" s="3">
        <f t="shared" si="6"/>
        <v>62.68</v>
      </c>
      <c r="K9" s="3">
        <f t="shared" si="6"/>
        <v>74.41</v>
      </c>
      <c r="L9" s="3">
        <f t="shared" si="6"/>
        <v>81.67</v>
      </c>
      <c r="M9" s="3">
        <f t="shared" si="6"/>
        <v>86.21</v>
      </c>
      <c r="N9" s="3">
        <f t="shared" si="6"/>
        <v>40.36</v>
      </c>
      <c r="O9" s="3">
        <f t="shared" si="6"/>
        <v>-79.95</v>
      </c>
      <c r="P9" s="3">
        <f t="shared" si="6"/>
        <v>-3.7</v>
      </c>
      <c r="Q9" s="3">
        <f t="shared" si="6"/>
        <v>-1192604.07</v>
      </c>
    </row>
    <row r="10" spans="1:17" ht="15.5" x14ac:dyDescent="0.35">
      <c r="C10" t="s">
        <v>18</v>
      </c>
      <c r="D10" s="3">
        <f ca="1">IFERROR(IF(D9=0,"",D2/D9),"")</f>
        <v>31.71206225680934</v>
      </c>
      <c r="E10" s="3">
        <f ca="1">IFERROR(IF(E9=0,"",E2/E9),"")</f>
        <v>4.9648506151142353</v>
      </c>
      <c r="I10" s="3">
        <f t="shared" ref="I10:Q10" ca="1" si="7">IFERROR(IF(I9=0,"",I2/I9),"")</f>
        <v>6.7027584428976539</v>
      </c>
      <c r="J10" s="3">
        <f t="shared" ca="1" si="7"/>
        <v>13.162093171665603</v>
      </c>
      <c r="K10" s="3">
        <f t="shared" ca="1" si="7"/>
        <v>14.917349818572774</v>
      </c>
      <c r="L10" s="3">
        <f t="shared" ca="1" si="7"/>
        <v>15.060609771029753</v>
      </c>
      <c r="M10" s="3">
        <f t="shared" ca="1" si="7"/>
        <v>4.8022271198236863</v>
      </c>
      <c r="N10" s="3">
        <f t="shared" ca="1" si="7"/>
        <v>9.6630327056491581</v>
      </c>
      <c r="O10" s="3">
        <f t="shared" ca="1" si="7"/>
        <v>-6.2038774233896179</v>
      </c>
      <c r="P10" s="3">
        <f t="shared" ca="1" si="7"/>
        <v>-137.83783783783784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6701446127</v>
      </c>
      <c r="E11" s="2">
        <f>IFERROR(INDEX(E51:E500,MATCH($C$11,$C$51:$C$500,0)),"")</f>
        <v>2882524070</v>
      </c>
      <c r="H11" s="2">
        <f>IFERROR(INDEX(D11:G11,COUNT(D11:G11)),"")</f>
        <v>2882524070</v>
      </c>
      <c r="I11" s="2">
        <f t="shared" ref="I11:Q11" si="8">IFERROR(INDEX(I51:I500,MATCH($C$11,$C$51:$C$500,0)),"")</f>
        <v>4754357651</v>
      </c>
      <c r="J11" s="2">
        <f t="shared" si="8"/>
        <v>7740834073</v>
      </c>
      <c r="K11" s="2">
        <f t="shared" si="8"/>
        <v>4617739649</v>
      </c>
      <c r="L11" s="2">
        <f t="shared" si="8"/>
        <v>4910325646</v>
      </c>
      <c r="M11" s="2">
        <f t="shared" si="8"/>
        <v>6449546085</v>
      </c>
      <c r="N11" s="2">
        <f t="shared" si="8"/>
        <v>9952854519</v>
      </c>
      <c r="O11" s="2">
        <f t="shared" si="8"/>
        <v>12763271630</v>
      </c>
      <c r="P11" s="2">
        <f t="shared" si="8"/>
        <v>31435167969</v>
      </c>
      <c r="Q11" s="2">
        <f t="shared" si="8"/>
        <v>4767161667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100000000000</v>
      </c>
      <c r="E12" s="2">
        <f>IFERROR(INDEX(E51:E500,MATCH("Net Debt (Quarter)",$C$51:$C$500,0)),"")</f>
        <v>63000000000</v>
      </c>
      <c r="H12" s="2">
        <f>IFERROR(INDEX(D12:G12,COUNT(D12:G12)),"")</f>
        <v>63000000000</v>
      </c>
      <c r="I12" s="2">
        <f t="shared" ref="I12:Q12" si="9">IFERROR(INDEX(I51:I500,MATCH($C$12,$C$51:$C$500,0)),"")</f>
        <v>162000000000</v>
      </c>
      <c r="J12" s="2">
        <f t="shared" si="9"/>
        <v>145000000000</v>
      </c>
      <c r="K12" s="2">
        <f t="shared" si="9"/>
        <v>98000000000</v>
      </c>
      <c r="L12" s="2">
        <f t="shared" si="9"/>
        <v>99000000000</v>
      </c>
      <c r="M12" s="2">
        <f t="shared" si="9"/>
        <v>78000000000</v>
      </c>
      <c r="N12" s="2">
        <f t="shared" si="9"/>
        <v>69000000000</v>
      </c>
      <c r="O12" s="2">
        <f t="shared" si="9"/>
        <v>62000000000</v>
      </c>
      <c r="P12" s="2">
        <f t="shared" si="9"/>
        <v>30000000000</v>
      </c>
      <c r="Q12" s="2">
        <f t="shared" si="9"/>
        <v>70000000000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106000000000</v>
      </c>
      <c r="E13" s="2">
        <f>IFERROR(INDEX(E51:E500,MATCH("Total Debt (Quarter)",$C$51:$C$500,0)),"")</f>
        <v>66000000000</v>
      </c>
      <c r="H13" s="2">
        <f>IFERROR(INDEX(D13:G13,COUNT(D13:G13)),"")</f>
        <v>66000000000</v>
      </c>
      <c r="I13" s="2">
        <f t="shared" ref="I13:Q13" si="10">IFERROR(INDEX(I51:I500,MATCH($C$13,$C$51:$C$500,0)),"")</f>
        <v>167000000000</v>
      </c>
      <c r="J13" s="2">
        <f t="shared" si="10"/>
        <v>153000000000</v>
      </c>
      <c r="K13" s="2">
        <f t="shared" si="10"/>
        <v>102000000000</v>
      </c>
      <c r="L13" s="2">
        <f t="shared" si="10"/>
        <v>104000000000</v>
      </c>
      <c r="M13" s="2">
        <f t="shared" si="10"/>
        <v>84000000000</v>
      </c>
      <c r="N13" s="2">
        <f t="shared" si="10"/>
        <v>79000000000</v>
      </c>
      <c r="O13" s="2">
        <f t="shared" si="10"/>
        <v>75000000000</v>
      </c>
      <c r="P13" s="2">
        <f t="shared" si="10"/>
        <v>62000000000</v>
      </c>
      <c r="Q13" s="2">
        <f t="shared" si="10"/>
        <v>74000000000</v>
      </c>
    </row>
    <row r="14" spans="1:17" ht="15.5" x14ac:dyDescent="0.35">
      <c r="C14" t="s">
        <v>27</v>
      </c>
      <c r="D14" s="2">
        <f>IFERROR(INDEX(D51:D500,MATCH($C$14,$C$51:$C$500,0)),"")</f>
        <v>-4205760557</v>
      </c>
      <c r="E14" s="2">
        <f>IFERROR(INDEX(E51:E500,MATCH($C$14,$C$51:$C$500,0)),"")</f>
        <v>-5505294116</v>
      </c>
      <c r="H14" s="2">
        <f>IFERROR(SUM(D14:G14)*(4/MAX(1,COUNT(D14:G14))),"")</f>
        <v>-19422109346</v>
      </c>
      <c r="I14" s="2">
        <f t="shared" ref="I14:Q14" si="11">IFERROR(INDEX(I51:I500,MATCH($C$14,$C$51:$C$500,0)),"")</f>
        <v>-21229683935</v>
      </c>
      <c r="J14" s="2">
        <f t="shared" si="11"/>
        <v>-23183660153</v>
      </c>
      <c r="K14" s="2">
        <f t="shared" si="11"/>
        <v>-23366465302</v>
      </c>
      <c r="L14" s="2">
        <f t="shared" si="11"/>
        <v>-18874650664</v>
      </c>
      <c r="M14" s="2">
        <f t="shared" si="11"/>
        <v>-20889068110</v>
      </c>
      <c r="N14" s="2">
        <f t="shared" si="11"/>
        <v>-22397994717</v>
      </c>
      <c r="O14" s="2">
        <f t="shared" si="11"/>
        <v>-15140444132</v>
      </c>
      <c r="P14" s="2">
        <f t="shared" si="11"/>
        <v>-18471129022</v>
      </c>
      <c r="Q14" s="2">
        <f t="shared" si="11"/>
        <v>-12731987186</v>
      </c>
    </row>
    <row r="15" spans="1:17" ht="15.5" x14ac:dyDescent="0.35">
      <c r="C15" t="s">
        <v>28</v>
      </c>
      <c r="D15" s="2">
        <f>IFERROR(INDEX(D51:D500,MATCH($C$15,$C$51:$C$500,0)),"")</f>
        <v>171621934</v>
      </c>
      <c r="E15" s="2">
        <f>IFERROR(INDEX(E51:E500,MATCH($C$15,$C$51:$C$500,0)),"")</f>
        <v>-9222168226</v>
      </c>
      <c r="H15" s="2">
        <f>IFERROR(SUM(D15:G15)*(4/MAX(1,COUNT(D15:G15))),"")</f>
        <v>-18101092584</v>
      </c>
      <c r="I15" s="2">
        <f t="shared" ref="I15:Q15" si="12">IFERROR(INDEX(I51:I500,MATCH($C$15,$C$51:$C$500,0)),"")</f>
        <v>-4809679911</v>
      </c>
      <c r="J15" s="2">
        <f t="shared" si="12"/>
        <v>-3293293580</v>
      </c>
      <c r="K15" s="2">
        <f t="shared" si="12"/>
        <v>-13589739071</v>
      </c>
      <c r="L15" s="2">
        <f t="shared" si="12"/>
        <v>-24136698756</v>
      </c>
      <c r="M15" s="2">
        <f t="shared" si="12"/>
        <v>-6451703839</v>
      </c>
      <c r="N15" s="2">
        <f t="shared" si="12"/>
        <v>6874952258</v>
      </c>
      <c r="O15" s="2">
        <f t="shared" si="12"/>
        <v>-17202347829</v>
      </c>
      <c r="P15" s="2">
        <f t="shared" si="12"/>
        <v>-13512894179</v>
      </c>
      <c r="Q15" s="2">
        <f t="shared" si="12"/>
        <v>-10017219123</v>
      </c>
    </row>
    <row r="16" spans="1:17" ht="15.5" x14ac:dyDescent="0.35">
      <c r="C16" t="s">
        <v>29</v>
      </c>
      <c r="D16" s="2">
        <f>IFERROR(INDEX(D51:D500,MATCH($C$16,$C$51:$C$500,0)),"")</f>
        <v>366020542</v>
      </c>
      <c r="E16" s="2">
        <f>IFERROR(INDEX(E51:E500,MATCH($C$16,$C$51:$C$500,0)),"")</f>
        <v>36467672438</v>
      </c>
      <c r="H16" s="2">
        <f>IFERROR(SUM(D16:G16)*(4/MAX(1,COUNT(D16:G16))),"")</f>
        <v>73667385960</v>
      </c>
      <c r="I16" s="2">
        <f t="shared" ref="I16:Q16" si="13">IFERROR(INDEX(I51:I500,MATCH($C$16,$C$51:$C$500,0)),"")</f>
        <v>18723783489</v>
      </c>
      <c r="J16" s="2">
        <f t="shared" si="13"/>
        <v>10337641003</v>
      </c>
      <c r="K16" s="2">
        <f t="shared" si="13"/>
        <v>60562505543</v>
      </c>
      <c r="L16" s="2">
        <f t="shared" si="13"/>
        <v>97077212736</v>
      </c>
      <c r="M16" s="2">
        <f t="shared" si="13"/>
        <v>37232966074</v>
      </c>
      <c r="N16" s="2">
        <f t="shared" si="13"/>
        <v>-44495233643</v>
      </c>
      <c r="O16" s="2">
        <f t="shared" si="13"/>
        <v>68425016748</v>
      </c>
      <c r="P16" s="2">
        <f t="shared" si="13"/>
        <v>54184610067</v>
      </c>
      <c r="Q16" s="2">
        <f t="shared" si="13"/>
        <v>39648205402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283620000000</v>
      </c>
      <c r="E20" s="2">
        <f ca="1">IFERROR(E21*E2,"")</f>
        <v>491550000000</v>
      </c>
      <c r="H20" s="2">
        <f t="shared" ref="H20:Q20" ca="1" si="14">IFERROR(H21*H2,"")</f>
        <v>491550000000</v>
      </c>
      <c r="I20" s="2">
        <f t="shared" ca="1" si="14"/>
        <v>452400000000</v>
      </c>
      <c r="J20" s="2">
        <f t="shared" ca="1" si="14"/>
        <v>717750000000</v>
      </c>
      <c r="K20" s="2">
        <f t="shared" ca="1" si="14"/>
        <v>965700000000</v>
      </c>
      <c r="L20" s="2">
        <f t="shared" ca="1" si="14"/>
        <v>1070100000000</v>
      </c>
      <c r="M20" s="2">
        <f t="shared" ca="1" si="14"/>
        <v>360180000000</v>
      </c>
      <c r="N20" s="2">
        <f t="shared" ca="1" si="14"/>
        <v>339300000000</v>
      </c>
      <c r="O20" s="2">
        <f t="shared" ca="1" si="14"/>
        <v>431520000000</v>
      </c>
      <c r="P20" s="2">
        <f t="shared" ca="1" si="14"/>
        <v>408000000000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870000000</v>
      </c>
      <c r="E21" s="2">
        <f>IFERROR(INDEX(E51:E500,MATCH($C$7,$C$51:$C$500,0)),"")</f>
        <v>870000000</v>
      </c>
      <c r="H21" s="2">
        <f>IFERROR(INDEX(D21:G21,COUNT(D21:G21)),"")</f>
        <v>870000000</v>
      </c>
      <c r="I21" s="2">
        <f t="shared" ref="I21:Q21" si="15">IFERROR(INDEX(I51:I500,MATCH($C$7,$C$51:$C$500,0)),"")</f>
        <v>870000000</v>
      </c>
      <c r="J21" s="2">
        <f t="shared" si="15"/>
        <v>870000000</v>
      </c>
      <c r="K21" s="2">
        <f t="shared" si="15"/>
        <v>870000000</v>
      </c>
      <c r="L21" s="2">
        <f t="shared" si="15"/>
        <v>870000000</v>
      </c>
      <c r="M21" s="2">
        <f t="shared" si="15"/>
        <v>870000000</v>
      </c>
      <c r="N21" s="2">
        <f t="shared" si="15"/>
        <v>870000000</v>
      </c>
      <c r="O21" s="2">
        <f t="shared" si="15"/>
        <v>870000000</v>
      </c>
      <c r="P21" s="2">
        <f t="shared" si="15"/>
        <v>800000000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0.13385571409234318</v>
      </c>
      <c r="E23" s="3">
        <f>IFERROR(E5/E6*100,"")</f>
        <v>6.6361385351065172</v>
      </c>
      <c r="H23" s="3">
        <f t="shared" ref="H23:Q23" si="16">IFERROR(H5/H6*100,"")</f>
        <v>13.533548324050832</v>
      </c>
      <c r="I23" s="3">
        <f t="shared" si="16"/>
        <v>3.5819457191315816</v>
      </c>
      <c r="J23" s="3">
        <f t="shared" si="16"/>
        <v>2.2198346173836212</v>
      </c>
      <c r="K23" s="3">
        <f t="shared" si="16"/>
        <v>12.513415069836592</v>
      </c>
      <c r="L23" s="3">
        <f t="shared" si="16"/>
        <v>20.857217981022778</v>
      </c>
      <c r="M23" s="3">
        <f t="shared" si="16"/>
        <v>11.130758199354371</v>
      </c>
      <c r="N23" s="3">
        <f t="shared" si="16"/>
        <v>-13.465730922659338</v>
      </c>
      <c r="O23" s="3">
        <f t="shared" si="16"/>
        <v>17.063294269839847</v>
      </c>
      <c r="P23" s="3">
        <f t="shared" si="16"/>
        <v>19.366850609767177</v>
      </c>
      <c r="Q23" s="3">
        <f t="shared" si="16"/>
        <v>19.304454262635339</v>
      </c>
    </row>
    <row r="24" spans="1:17" ht="15.5" x14ac:dyDescent="0.35">
      <c r="C24" t="s">
        <v>47</v>
      </c>
      <c r="D24" s="4">
        <f>IFERROR(_xlfn.RRI(5,I23,D23),"")</f>
        <v>-0.4817926327111135</v>
      </c>
      <c r="E24" s="4">
        <f>IFERROR(_xlfn.RRI(5,J23,E23),"")</f>
        <v>0.24485556407365472</v>
      </c>
      <c r="H24" s="4">
        <f t="shared" ref="H24:Q24" si="17">IFERROR(_xlfn.RRI(5,M23,H23),"")</f>
        <v>3.9866017726639669E-2</v>
      </c>
      <c r="I24" s="4" t="str">
        <f t="shared" si="17"/>
        <v/>
      </c>
      <c r="J24" s="4">
        <f t="shared" si="17"/>
        <v>-0.33495421109999612</v>
      </c>
      <c r="K24" s="4">
        <f t="shared" si="17"/>
        <v>-8.3645810906333606E-2</v>
      </c>
      <c r="L24" s="4">
        <f t="shared" si="17"/>
        <v>1.5593167094948734E-2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16.05</v>
      </c>
      <c r="J25" s="3">
        <f t="shared" si="18"/>
        <v>8.1999999999999993</v>
      </c>
      <c r="K25" s="3">
        <f t="shared" si="18"/>
        <v>53.98</v>
      </c>
      <c r="L25" s="3">
        <f t="shared" si="18"/>
        <v>83.82</v>
      </c>
      <c r="M25" s="3">
        <f t="shared" si="18"/>
        <v>35.520000000000003</v>
      </c>
      <c r="N25" s="3">
        <f t="shared" si="18"/>
        <v>-40.08</v>
      </c>
      <c r="O25" s="3">
        <f t="shared" si="18"/>
        <v>59.66</v>
      </c>
      <c r="P25" s="3">
        <f t="shared" si="18"/>
        <v>51.14</v>
      </c>
      <c r="Q25" s="3">
        <f t="shared" si="18"/>
        <v>1178326.06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>
        <f t="shared" si="19"/>
        <v>-0.32760245258501819</v>
      </c>
      <c r="K26" s="4">
        <f t="shared" si="19"/>
        <v>1.0867959392870663E-2</v>
      </c>
      <c r="L26" s="4">
        <f t="shared" si="19"/>
        <v>-0.85194726494037021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168.6781196494253</v>
      </c>
      <c r="E27" s="3">
        <f>IFERROR(E4/E21,"")</f>
        <v>458.3747809183908</v>
      </c>
      <c r="H27" s="3">
        <f t="shared" ref="H27:Q27" si="20">IFERROR(H4/H21,"")</f>
        <v>1254.1058011356322</v>
      </c>
      <c r="I27" s="3">
        <f t="shared" si="20"/>
        <v>835.12640110114944</v>
      </c>
      <c r="J27" s="3">
        <f t="shared" si="20"/>
        <v>814.20718323793108</v>
      </c>
      <c r="K27" s="3">
        <f t="shared" si="20"/>
        <v>845.34732637126433</v>
      </c>
      <c r="L27" s="3">
        <f t="shared" si="20"/>
        <v>773.42689344137932</v>
      </c>
      <c r="M27" s="3">
        <f t="shared" si="20"/>
        <v>533.19058393218393</v>
      </c>
      <c r="N27" s="3">
        <f t="shared" si="20"/>
        <v>375.60018322528737</v>
      </c>
      <c r="O27" s="3">
        <f t="shared" si="20"/>
        <v>691.63791353333329</v>
      </c>
      <c r="P27" s="3">
        <f t="shared" si="20"/>
        <v>570.62611630624997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-0.27379153399458533</v>
      </c>
      <c r="E28" s="4">
        <f>IFERROR(_xlfn.RRI(5,J27,E27),"")</f>
        <v>-0.10854965546048634</v>
      </c>
      <c r="H28" s="4">
        <f t="shared" ref="H28:Q28" si="21">IFERROR(_xlfn.RRI(5,M27,H27),"")</f>
        <v>0.18656174124784308</v>
      </c>
      <c r="I28" s="4">
        <f t="shared" si="21"/>
        <v>0.17328976876701963</v>
      </c>
      <c r="J28" s="4">
        <f t="shared" si="21"/>
        <v>3.3168668673439372E-2</v>
      </c>
      <c r="K28" s="4">
        <f t="shared" si="21"/>
        <v>8.1774420085612531E-2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0.957317073170732</v>
      </c>
      <c r="J29" s="4">
        <f t="shared" si="22"/>
        <v>-0.84809188588366069</v>
      </c>
      <c r="K29" s="4">
        <f t="shared" si="22"/>
        <v>-0.35600095442615126</v>
      </c>
      <c r="L29" s="4">
        <f t="shared" si="22"/>
        <v>1.3597972972972969</v>
      </c>
      <c r="M29" s="4">
        <f t="shared" si="22"/>
        <v>-1.8862275449101795</v>
      </c>
      <c r="N29" s="4">
        <f t="shared" si="22"/>
        <v>-1.6718069057995306</v>
      </c>
      <c r="O29" s="4">
        <f t="shared" si="22"/>
        <v>0.16660148611654274</v>
      </c>
      <c r="P29" s="4">
        <f t="shared" si="22"/>
        <v>-0.99995659944922211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0.5016957905797742</v>
      </c>
      <c r="I30" s="4">
        <f t="shared" si="23"/>
        <v>2.5692745401762515E-2</v>
      </c>
      <c r="J30" s="4">
        <f t="shared" si="23"/>
        <v>-3.6837098979191608E-2</v>
      </c>
      <c r="K30" s="4">
        <f t="shared" si="23"/>
        <v>9.2989309706924622E-2</v>
      </c>
      <c r="L30" s="4">
        <f t="shared" si="23"/>
        <v>0.45056367600773473</v>
      </c>
      <c r="M30" s="4">
        <f t="shared" si="23"/>
        <v>0.41956955226609366</v>
      </c>
      <c r="N30" s="4">
        <f t="shared" si="23"/>
        <v>-0.45694101512382546</v>
      </c>
      <c r="O30" s="4">
        <f t="shared" si="23"/>
        <v>0.21206845212485395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460.88</v>
      </c>
      <c r="E32" s="3">
        <f>IFERROR(INDEX(E51:E500,MATCH($A$32,$C$51:$C$500,0)),"")</f>
        <v>472.26</v>
      </c>
      <c r="H32" s="3">
        <f>IFERROR(INDEX(D32:G32,COUNT(D32:G32)),"")</f>
        <v>472.26</v>
      </c>
      <c r="I32" s="3">
        <f t="shared" ref="I32:Q32" si="24">IFERROR(INDEX(I51:I500,MATCH($C$32,$C$51:$C$500,0)),"")</f>
        <v>440.86</v>
      </c>
      <c r="J32" s="3">
        <f t="shared" si="24"/>
        <v>425.04</v>
      </c>
      <c r="K32" s="3">
        <f t="shared" si="24"/>
        <v>431.73</v>
      </c>
      <c r="L32" s="3">
        <f t="shared" si="24"/>
        <v>398.59</v>
      </c>
      <c r="M32" s="3">
        <f t="shared" si="24"/>
        <v>326.10000000000002</v>
      </c>
      <c r="N32" s="3">
        <f t="shared" si="24"/>
        <v>290.11</v>
      </c>
      <c r="O32" s="3">
        <f t="shared" si="24"/>
        <v>338.46</v>
      </c>
      <c r="P32" s="3">
        <f t="shared" si="24"/>
        <v>265.79000000000002</v>
      </c>
      <c r="Q32" s="3">
        <f t="shared" si="24"/>
        <v>5655171.9199999999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1.23</v>
      </c>
      <c r="E33" s="3">
        <f>IFERROR(INDEX(E51:E500,MATCH($A$33,$C$51:$C$500,0)),"")</f>
        <v>0.7</v>
      </c>
      <c r="H33" s="3">
        <f>IFERROR(INDEX(D33:G33,COUNT(D33:G33)),"")</f>
        <v>0.7</v>
      </c>
      <c r="I33" s="3">
        <f t="shared" ref="I33:Q33" si="25">IFERROR(INDEX(I51:I500,MATCH($C$33,$C$51:$C$500,0)),"")</f>
        <v>1.18</v>
      </c>
      <c r="J33" s="3">
        <f t="shared" si="25"/>
        <v>1.94</v>
      </c>
      <c r="K33" s="3">
        <f t="shared" si="25"/>
        <v>2.57</v>
      </c>
      <c r="L33" s="3">
        <f t="shared" si="25"/>
        <v>3.09</v>
      </c>
      <c r="M33" s="3">
        <f t="shared" si="25"/>
        <v>1.27</v>
      </c>
      <c r="N33" s="3">
        <f t="shared" si="25"/>
        <v>1.34</v>
      </c>
      <c r="O33" s="3">
        <f t="shared" si="25"/>
        <v>1.47</v>
      </c>
      <c r="P33" s="3">
        <f t="shared" si="25"/>
        <v>1.92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911.29</v>
      </c>
      <c r="E34" s="3">
        <f>IFERROR(INDEX(E51:E500,MATCH($A$34,$C$51:$C$500,0)),"")</f>
        <v>10.54</v>
      </c>
      <c r="H34" s="3">
        <f>IFERROR(INDEX(D34:G34,COUNT(D34:G34)),"")</f>
        <v>10.54</v>
      </c>
      <c r="I34" s="3">
        <f t="shared" ref="I34:Q34" si="26">IFERROR(INDEX(I51:I500,MATCH($C$34,$C$51:$C$500,0)),"")</f>
        <v>32.4</v>
      </c>
      <c r="J34" s="3">
        <f t="shared" si="26"/>
        <v>100.61</v>
      </c>
      <c r="K34" s="3">
        <f t="shared" si="26"/>
        <v>20.56</v>
      </c>
      <c r="L34" s="3">
        <f t="shared" si="26"/>
        <v>14.67</v>
      </c>
      <c r="M34" s="3">
        <f t="shared" si="26"/>
        <v>11.66</v>
      </c>
      <c r="N34" s="3">
        <f t="shared" si="26"/>
        <v>-9.73</v>
      </c>
      <c r="O34" s="3">
        <f t="shared" si="26"/>
        <v>8.31</v>
      </c>
      <c r="P34" s="3">
        <f t="shared" si="26"/>
        <v>9.9700000000000006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3.35</v>
      </c>
      <c r="E35" s="3">
        <f>IFERROR(INDEX(E51:E500,MATCH($A$35,$C$51:$C$500,0)),"")</f>
        <v>0.72</v>
      </c>
      <c r="H35" s="3">
        <f>IFERROR(INDEX(D35:G35,COUNT(D35:G35)),"")</f>
        <v>0.72</v>
      </c>
      <c r="I35" s="3">
        <f t="shared" ref="I35:Q35" si="27">IFERROR(INDEX(I51:I500,MATCH($C$35,$C$51:$C$500,0)),"")</f>
        <v>0.62</v>
      </c>
      <c r="J35" s="3">
        <f t="shared" si="27"/>
        <v>1.01</v>
      </c>
      <c r="K35" s="3">
        <f t="shared" si="27"/>
        <v>1.31</v>
      </c>
      <c r="L35" s="3">
        <f t="shared" si="27"/>
        <v>1.59</v>
      </c>
      <c r="M35" s="3">
        <f t="shared" si="27"/>
        <v>0.78</v>
      </c>
      <c r="N35" s="3">
        <f t="shared" si="27"/>
        <v>1.04</v>
      </c>
      <c r="O35" s="3">
        <f t="shared" si="27"/>
        <v>0.72</v>
      </c>
      <c r="P35" s="3">
        <f t="shared" si="27"/>
        <v>0.89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146749964095</v>
      </c>
      <c r="E51" s="5">
        <v>398786059399</v>
      </c>
      <c r="F51" s="5">
        <v>189752545995</v>
      </c>
      <c r="G51" s="5">
        <v>133670020372</v>
      </c>
      <c r="I51" s="5">
        <v>726559968958</v>
      </c>
      <c r="J51" s="5">
        <v>708360249417</v>
      </c>
      <c r="K51" s="5">
        <v>735452173943</v>
      </c>
      <c r="L51" s="5">
        <v>672881397294</v>
      </c>
      <c r="M51" s="5">
        <v>463875808021</v>
      </c>
      <c r="N51" s="5">
        <v>326772159406</v>
      </c>
      <c r="O51" s="5">
        <v>601724984774</v>
      </c>
      <c r="P51" s="5">
        <v>456500893045</v>
      </c>
      <c r="Q51" s="5">
        <v>397676469541</v>
      </c>
    </row>
    <row r="52" spans="2:17" ht="15.5" x14ac:dyDescent="0.35">
      <c r="C52" t="s">
        <v>211</v>
      </c>
      <c r="D52" s="5">
        <v>-54201586807</v>
      </c>
      <c r="E52" s="5">
        <v>-203322793718</v>
      </c>
      <c r="F52" s="5">
        <v>-88200802682</v>
      </c>
      <c r="G52" s="5">
        <v>-55747192581</v>
      </c>
      <c r="I52" s="5">
        <v>-352597944657</v>
      </c>
      <c r="J52" s="5">
        <v>-347375620133</v>
      </c>
      <c r="K52" s="5">
        <v>-326936110082</v>
      </c>
      <c r="L52" s="5">
        <v>-296178428795</v>
      </c>
      <c r="M52" s="5">
        <v>-205415040368</v>
      </c>
      <c r="N52" s="5">
        <v>-149995139724</v>
      </c>
      <c r="O52" s="5">
        <v>-280898379891</v>
      </c>
      <c r="P52" s="5">
        <v>-215829595139</v>
      </c>
      <c r="Q52" s="5">
        <v>-194450968553</v>
      </c>
    </row>
    <row r="53" spans="2:17" ht="15.5" x14ac:dyDescent="0.35">
      <c r="C53" t="s">
        <v>317</v>
      </c>
    </row>
    <row r="54" spans="2:17" ht="15.5" x14ac:dyDescent="0.35">
      <c r="C54" t="s">
        <v>212</v>
      </c>
      <c r="D54" s="5">
        <v>92548377288</v>
      </c>
      <c r="E54" s="5">
        <v>195463265681</v>
      </c>
      <c r="F54" s="5">
        <v>101551743313</v>
      </c>
      <c r="G54" s="5">
        <v>77922827791</v>
      </c>
      <c r="I54" s="5">
        <v>373962024301</v>
      </c>
      <c r="J54" s="5">
        <v>360984629284</v>
      </c>
      <c r="K54" s="5">
        <v>408516063861</v>
      </c>
      <c r="L54" s="5">
        <v>376702968499</v>
      </c>
      <c r="M54" s="5">
        <v>258460767653</v>
      </c>
      <c r="N54" s="5">
        <v>176777019682</v>
      </c>
      <c r="O54" s="5">
        <v>320826604883</v>
      </c>
      <c r="P54" s="5">
        <v>240671297906</v>
      </c>
      <c r="Q54" s="5">
        <v>203225500988</v>
      </c>
    </row>
    <row r="55" spans="2:17" ht="15.5" x14ac:dyDescent="0.35">
      <c r="C55" t="s">
        <v>82</v>
      </c>
      <c r="D55" s="5">
        <v>-88244163029</v>
      </c>
      <c r="E55" s="5">
        <v>-149583750995</v>
      </c>
      <c r="F55" s="5">
        <v>-93863605117</v>
      </c>
      <c r="G55" s="5">
        <v>-73157092960</v>
      </c>
      <c r="I55" s="5">
        <v>-334901297902</v>
      </c>
      <c r="J55" s="5">
        <v>-327219768786</v>
      </c>
      <c r="K55" s="5">
        <v>-328048494416</v>
      </c>
      <c r="L55" s="5">
        <v>-261889646349</v>
      </c>
      <c r="M55" s="5">
        <v>-204948720412</v>
      </c>
      <c r="N55" s="5">
        <v>-197234551008</v>
      </c>
      <c r="O55" s="5">
        <v>-239538455369</v>
      </c>
      <c r="P55" s="5">
        <v>-169309503008</v>
      </c>
      <c r="Q55" s="5">
        <v>-151713848619</v>
      </c>
    </row>
    <row r="56" spans="2:17" ht="15.5" x14ac:dyDescent="0.35">
      <c r="C56" t="s">
        <v>284</v>
      </c>
      <c r="D56" s="5">
        <v>-78921519415</v>
      </c>
      <c r="E56" s="5">
        <v>-139774436996</v>
      </c>
      <c r="F56" s="5">
        <v>-82751826322</v>
      </c>
      <c r="G56" s="5">
        <v>-64422011855</v>
      </c>
      <c r="I56" s="5">
        <v>-296481654112</v>
      </c>
      <c r="J56" s="5">
        <v>-285467203679</v>
      </c>
      <c r="K56" s="5">
        <v>-263238718210</v>
      </c>
      <c r="L56" s="5">
        <v>-205737562106</v>
      </c>
      <c r="M56" s="5">
        <v>-153669627591</v>
      </c>
      <c r="N56" s="5">
        <v>-145858337944</v>
      </c>
      <c r="O56" s="5">
        <v>-178906374696</v>
      </c>
      <c r="P56" s="5">
        <v>-125965796626</v>
      </c>
      <c r="Q56" s="5">
        <v>-113622907888</v>
      </c>
    </row>
    <row r="57" spans="2:17" ht="15.5" x14ac:dyDescent="0.35">
      <c r="C57" t="s">
        <v>213</v>
      </c>
      <c r="D57" s="5">
        <v>-9322643614</v>
      </c>
      <c r="E57" s="5">
        <v>-9809313999</v>
      </c>
      <c r="F57" s="5">
        <v>-11111778795</v>
      </c>
      <c r="G57" s="5">
        <v>-8735081105</v>
      </c>
      <c r="I57" s="5">
        <v>-38419643790</v>
      </c>
      <c r="J57" s="5">
        <v>-41752565107</v>
      </c>
      <c r="K57" s="5">
        <v>-64809776206</v>
      </c>
      <c r="L57" s="5">
        <v>-56152084243</v>
      </c>
      <c r="M57" s="5">
        <v>-51279092821</v>
      </c>
      <c r="N57" s="5">
        <v>-51376213064</v>
      </c>
      <c r="O57" s="5">
        <v>-60632080673</v>
      </c>
      <c r="P57" s="5">
        <v>-43343706382</v>
      </c>
      <c r="Q57" s="5">
        <v>-38090940731</v>
      </c>
    </row>
    <row r="58" spans="2:17" ht="15.5" x14ac:dyDescent="0.35">
      <c r="C58" t="s">
        <v>89</v>
      </c>
      <c r="D58" s="5">
        <v>4304214259</v>
      </c>
      <c r="E58" s="5">
        <v>45879514686</v>
      </c>
      <c r="F58" s="5">
        <v>7688138196</v>
      </c>
      <c r="G58" s="5">
        <v>4765734831</v>
      </c>
      <c r="I58" s="5">
        <v>39060726399</v>
      </c>
      <c r="J58" s="5">
        <v>33764860498</v>
      </c>
      <c r="K58" s="5">
        <v>80467569445</v>
      </c>
      <c r="L58" s="5">
        <v>114813322150</v>
      </c>
      <c r="M58" s="5">
        <v>53512047241</v>
      </c>
      <c r="N58" s="5">
        <v>-20457531326</v>
      </c>
      <c r="O58" s="5">
        <v>81288149514</v>
      </c>
      <c r="P58" s="5">
        <v>71361794898</v>
      </c>
      <c r="Q58" s="5">
        <v>51511652369</v>
      </c>
    </row>
    <row r="59" spans="2:17" ht="15.5" x14ac:dyDescent="0.35">
      <c r="C59" t="s">
        <v>90</v>
      </c>
      <c r="D59" s="5">
        <v>-3938193717</v>
      </c>
      <c r="E59" s="5">
        <v>-9411842248</v>
      </c>
      <c r="F59" s="5">
        <v>-3980010944</v>
      </c>
      <c r="G59" s="5">
        <v>-5026724013</v>
      </c>
      <c r="I59" s="5">
        <v>-20336942910</v>
      </c>
      <c r="J59" s="5">
        <v>-23427219495</v>
      </c>
      <c r="K59" s="5">
        <v>-19905063902</v>
      </c>
      <c r="L59" s="5">
        <v>-17736109414</v>
      </c>
      <c r="M59" s="5">
        <v>-16279081167</v>
      </c>
      <c r="N59" s="5">
        <v>-24037702317</v>
      </c>
      <c r="O59" s="5">
        <v>-12863132766</v>
      </c>
      <c r="P59" s="5">
        <v>-17177184831</v>
      </c>
      <c r="Q59" s="5">
        <v>-11863446967</v>
      </c>
    </row>
    <row r="60" spans="2:17" ht="15.5" x14ac:dyDescent="0.35">
      <c r="C60" t="s">
        <v>215</v>
      </c>
      <c r="D60" s="5">
        <v>1771849</v>
      </c>
      <c r="E60" s="5">
        <v>3560284</v>
      </c>
      <c r="F60" s="5">
        <v>-27441354</v>
      </c>
      <c r="G60" s="5">
        <v>1797652</v>
      </c>
      <c r="I60" s="5">
        <v>17675779</v>
      </c>
      <c r="J60" s="5">
        <v>12485792</v>
      </c>
      <c r="K60" s="5">
        <v>13222612</v>
      </c>
      <c r="L60" s="5">
        <v>261670649</v>
      </c>
      <c r="M60" s="5">
        <v>23644714</v>
      </c>
      <c r="N60" s="5">
        <v>58955552</v>
      </c>
      <c r="O60" s="5">
        <v>260204592</v>
      </c>
      <c r="P60" s="5">
        <v>359099060</v>
      </c>
      <c r="Q60" s="5">
        <v>227289779</v>
      </c>
    </row>
    <row r="61" spans="2:17" ht="15.5" x14ac:dyDescent="0.35">
      <c r="C61" t="s">
        <v>27</v>
      </c>
      <c r="D61" s="5">
        <v>-4205760557</v>
      </c>
      <c r="E61" s="5">
        <v>-5505294116</v>
      </c>
      <c r="F61" s="5">
        <v>-2593362384</v>
      </c>
      <c r="G61" s="5">
        <v>-5968097549</v>
      </c>
      <c r="I61" s="5">
        <v>-21229683935</v>
      </c>
      <c r="J61" s="5">
        <v>-23183660153</v>
      </c>
      <c r="K61" s="5">
        <v>-23366465302</v>
      </c>
      <c r="L61" s="5">
        <v>-18874650664</v>
      </c>
      <c r="M61" s="5">
        <v>-20889068110</v>
      </c>
      <c r="N61" s="5">
        <v>-22397994717</v>
      </c>
      <c r="O61" s="5">
        <v>-15140444132</v>
      </c>
      <c r="P61" s="5">
        <v>-18471129022</v>
      </c>
      <c r="Q61" s="5">
        <v>-12731987186</v>
      </c>
    </row>
    <row r="62" spans="2:17" ht="15.5" x14ac:dyDescent="0.35">
      <c r="C62" t="s">
        <v>340</v>
      </c>
      <c r="D62" s="5">
        <v>-789408010</v>
      </c>
      <c r="E62" s="5">
        <v>-257502509</v>
      </c>
      <c r="F62" s="5">
        <v>-329207574</v>
      </c>
      <c r="G62" s="5">
        <v>-168039528</v>
      </c>
      <c r="I62" s="5">
        <v>-1042659498</v>
      </c>
      <c r="J62" s="5">
        <v>-1616821160</v>
      </c>
      <c r="K62" s="5">
        <v>926836630</v>
      </c>
      <c r="L62" s="5">
        <v>-298643058</v>
      </c>
      <c r="M62" s="5">
        <v>-380993649</v>
      </c>
      <c r="N62" s="5">
        <v>175921717</v>
      </c>
      <c r="O62" s="5">
        <v>100741482</v>
      </c>
      <c r="P62" s="5">
        <v>-21536778</v>
      </c>
      <c r="Q62" s="5">
        <v>224132128</v>
      </c>
    </row>
    <row r="63" spans="2:17" ht="15.5" x14ac:dyDescent="0.35">
      <c r="C63" t="s">
        <v>321</v>
      </c>
      <c r="F63" s="5">
        <v>68853703</v>
      </c>
      <c r="I63" s="5">
        <v>68853703</v>
      </c>
      <c r="J63" s="5">
        <v>29959082</v>
      </c>
      <c r="K63" s="5">
        <v>-67805145</v>
      </c>
      <c r="L63" s="5">
        <v>24572079</v>
      </c>
      <c r="M63" s="5">
        <v>32418534</v>
      </c>
      <c r="N63" s="5">
        <v>-518243900</v>
      </c>
      <c r="O63" s="5">
        <v>83720833</v>
      </c>
      <c r="P63" s="5">
        <v>-161825008</v>
      </c>
      <c r="Q63" s="5">
        <v>-236970167</v>
      </c>
    </row>
    <row r="64" spans="2:17" ht="15.5" x14ac:dyDescent="0.35">
      <c r="C64" t="s">
        <v>91</v>
      </c>
      <c r="L64" s="5">
        <v>-73768580</v>
      </c>
      <c r="M64" s="5">
        <v>163358946</v>
      </c>
      <c r="N64" s="5">
        <v>16444380</v>
      </c>
      <c r="O64" s="5">
        <v>421196995</v>
      </c>
    </row>
    <row r="65" spans="3:17" ht="15.5" x14ac:dyDescent="0.35">
      <c r="C65" t="s">
        <v>81</v>
      </c>
      <c r="D65" s="5">
        <v>-205775</v>
      </c>
      <c r="E65" s="5">
        <v>-709431</v>
      </c>
      <c r="F65" s="5">
        <v>-47037365</v>
      </c>
      <c r="G65" s="5">
        <v>-1407168</v>
      </c>
      <c r="I65" s="5">
        <v>-48030736</v>
      </c>
      <c r="J65" s="5">
        <v>-90555123</v>
      </c>
      <c r="K65" s="5">
        <v>1119271</v>
      </c>
      <c r="L65" s="5">
        <v>1188716</v>
      </c>
      <c r="M65" s="5">
        <v>-130733593</v>
      </c>
      <c r="N65" s="5">
        <v>-2743963634</v>
      </c>
      <c r="O65" s="5">
        <v>-692425874</v>
      </c>
      <c r="P65" s="5">
        <v>-81345798</v>
      </c>
      <c r="Q65" s="5">
        <v>2363239817</v>
      </c>
    </row>
    <row r="66" spans="3:17" ht="15.5" x14ac:dyDescent="0.35">
      <c r="C66" t="s">
        <v>92</v>
      </c>
      <c r="D66" s="5">
        <v>-3938193717</v>
      </c>
      <c r="E66" s="5">
        <v>-9411842248</v>
      </c>
      <c r="F66" s="5">
        <v>-3980010944</v>
      </c>
      <c r="G66" s="5">
        <v>-5026724013</v>
      </c>
      <c r="I66" s="5">
        <v>-20336942910</v>
      </c>
      <c r="J66" s="5">
        <v>-23427219495</v>
      </c>
      <c r="K66" s="5">
        <v>-19905063902</v>
      </c>
      <c r="L66" s="5">
        <v>-17736109414</v>
      </c>
      <c r="M66" s="5">
        <v>-16279081167</v>
      </c>
      <c r="N66" s="5">
        <v>-24037702317</v>
      </c>
      <c r="O66" s="5">
        <v>-12863132766</v>
      </c>
      <c r="P66" s="5">
        <v>-17177184831</v>
      </c>
      <c r="Q66" s="5">
        <v>-11863446967</v>
      </c>
    </row>
    <row r="67" spans="3:17" ht="15.5" x14ac:dyDescent="0.35">
      <c r="C67" t="s">
        <v>29</v>
      </c>
      <c r="D67" s="5">
        <v>366020542</v>
      </c>
      <c r="E67" s="5">
        <v>36467672438</v>
      </c>
      <c r="F67" s="5">
        <v>3708127252</v>
      </c>
      <c r="G67" s="5">
        <v>-260989182</v>
      </c>
      <c r="I67" s="5">
        <v>18723783489</v>
      </c>
      <c r="J67" s="5">
        <v>10337641003</v>
      </c>
      <c r="K67" s="5">
        <v>60562505543</v>
      </c>
      <c r="L67" s="5">
        <v>97077212736</v>
      </c>
      <c r="M67" s="5">
        <v>37232966074</v>
      </c>
      <c r="N67" s="5">
        <v>-44495233643</v>
      </c>
      <c r="O67" s="5">
        <v>68425016748</v>
      </c>
      <c r="P67" s="5">
        <v>54184610067</v>
      </c>
      <c r="Q67" s="5">
        <v>39648205402</v>
      </c>
    </row>
    <row r="68" spans="3:17" ht="15.5" x14ac:dyDescent="0.35">
      <c r="C68" t="s">
        <v>28</v>
      </c>
      <c r="D68" s="5">
        <v>171621934</v>
      </c>
      <c r="E68" s="5">
        <v>-9222168226</v>
      </c>
      <c r="F68" s="5">
        <v>-1225075835</v>
      </c>
      <c r="G68" s="5">
        <v>33844276</v>
      </c>
      <c r="I68" s="5">
        <v>-4809679911</v>
      </c>
      <c r="J68" s="5">
        <v>-3293293580</v>
      </c>
      <c r="K68" s="5">
        <v>-13589739071</v>
      </c>
      <c r="L68" s="5">
        <v>-24136698756</v>
      </c>
      <c r="M68" s="5">
        <v>-6451703839</v>
      </c>
      <c r="N68" s="5">
        <v>6874952258</v>
      </c>
      <c r="O68" s="5">
        <v>-17202347829</v>
      </c>
      <c r="P68" s="5">
        <v>-13512894179</v>
      </c>
      <c r="Q68" s="5">
        <v>-10017219123</v>
      </c>
    </row>
    <row r="69" spans="3:17" ht="15.5" x14ac:dyDescent="0.35">
      <c r="C69" t="s">
        <v>404</v>
      </c>
      <c r="K69" s="5">
        <v>-15128846260</v>
      </c>
      <c r="L69" s="5">
        <v>-21428596200</v>
      </c>
    </row>
    <row r="70" spans="3:17" ht="15.5" x14ac:dyDescent="0.35">
      <c r="C70" t="s">
        <v>405</v>
      </c>
      <c r="K70" s="5">
        <v>1539107189</v>
      </c>
      <c r="L70" s="5">
        <v>-2708102556</v>
      </c>
    </row>
    <row r="71" spans="3:17" ht="15.5" x14ac:dyDescent="0.35">
      <c r="C71" t="s">
        <v>406</v>
      </c>
      <c r="D71" s="5">
        <v>171621934</v>
      </c>
      <c r="E71" s="5">
        <v>-9222168226</v>
      </c>
      <c r="F71" s="5">
        <v>-1225075835</v>
      </c>
      <c r="G71" s="5">
        <v>33844276</v>
      </c>
      <c r="I71" s="5">
        <v>-4809679911</v>
      </c>
      <c r="J71" s="5">
        <v>-3293293580</v>
      </c>
      <c r="K71" s="5">
        <v>-13589739071</v>
      </c>
      <c r="L71" s="5">
        <v>-24136698756</v>
      </c>
      <c r="M71" s="5">
        <v>-6451703839</v>
      </c>
      <c r="N71" s="5">
        <v>6874952258</v>
      </c>
      <c r="O71" s="5">
        <v>-17202347829</v>
      </c>
      <c r="P71" s="5">
        <v>-13512894179</v>
      </c>
      <c r="Q71" s="5">
        <v>-10017219123</v>
      </c>
    </row>
    <row r="72" spans="3:17" ht="15.5" x14ac:dyDescent="0.35">
      <c r="C72" t="s">
        <v>407</v>
      </c>
      <c r="P72" s="5">
        <v>-7773458</v>
      </c>
      <c r="Q72" s="5">
        <v>975712168</v>
      </c>
    </row>
    <row r="73" spans="3:17" ht="15.5" x14ac:dyDescent="0.35">
      <c r="C73" t="s">
        <v>95</v>
      </c>
      <c r="D73" s="5">
        <v>537642476</v>
      </c>
      <c r="E73" s="5">
        <v>27245504212</v>
      </c>
      <c r="F73" s="5">
        <v>2483051417</v>
      </c>
      <c r="G73" s="5">
        <v>-227144906</v>
      </c>
      <c r="I73" s="5">
        <v>13914103578</v>
      </c>
      <c r="J73" s="5">
        <v>7044347423</v>
      </c>
      <c r="K73" s="5">
        <v>46972766472</v>
      </c>
      <c r="L73" s="5">
        <v>72940513980</v>
      </c>
      <c r="M73" s="5">
        <v>30781262235</v>
      </c>
      <c r="N73" s="5">
        <v>-37620281385</v>
      </c>
      <c r="O73" s="5">
        <v>51222668919</v>
      </c>
      <c r="P73" s="5">
        <v>40663942430</v>
      </c>
      <c r="Q73" s="5">
        <v>30606698447</v>
      </c>
    </row>
    <row r="74" spans="3:17" ht="15.5" x14ac:dyDescent="0.35">
      <c r="C74" t="s">
        <v>96</v>
      </c>
      <c r="E74" s="5">
        <v>75854530</v>
      </c>
      <c r="F74" s="5">
        <v>-335983534</v>
      </c>
      <c r="I74" s="5">
        <v>-193313940</v>
      </c>
      <c r="J74" s="5">
        <v>1093451972</v>
      </c>
      <c r="K74" s="5">
        <v>90016103</v>
      </c>
      <c r="L74" s="5">
        <v>-596434454</v>
      </c>
      <c r="M74" s="5">
        <v>673920772</v>
      </c>
      <c r="N74" s="5">
        <v>-193024898</v>
      </c>
      <c r="O74" s="5">
        <v>179615686</v>
      </c>
      <c r="P74" s="5">
        <v>364003876</v>
      </c>
      <c r="Q74" s="5">
        <v>-430377785</v>
      </c>
    </row>
    <row r="75" spans="3:17" ht="15.5" x14ac:dyDescent="0.35">
      <c r="C75" t="s">
        <v>97</v>
      </c>
      <c r="D75" s="5">
        <v>537642476</v>
      </c>
      <c r="E75" s="5">
        <v>27321358742</v>
      </c>
      <c r="F75" s="5">
        <v>2147067883</v>
      </c>
      <c r="G75" s="5">
        <v>-227144906</v>
      </c>
      <c r="I75" s="5">
        <v>13720789638</v>
      </c>
      <c r="J75" s="5">
        <v>8137799395</v>
      </c>
      <c r="K75" s="5">
        <v>47062782575</v>
      </c>
      <c r="L75" s="5">
        <v>72344079526</v>
      </c>
      <c r="M75" s="5">
        <v>31455183007</v>
      </c>
      <c r="N75" s="5">
        <v>-37813306283</v>
      </c>
      <c r="O75" s="5">
        <v>51402284605</v>
      </c>
      <c r="P75" s="5">
        <v>41027946306</v>
      </c>
      <c r="Q75" s="5">
        <v>30176320662</v>
      </c>
    </row>
    <row r="76" spans="3:17" ht="15.5" x14ac:dyDescent="0.35">
      <c r="C76" t="s">
        <v>98</v>
      </c>
      <c r="D76" s="5">
        <v>537642476</v>
      </c>
      <c r="E76" s="5">
        <v>27245504212</v>
      </c>
      <c r="F76" s="5">
        <v>2483051417</v>
      </c>
      <c r="G76" s="5">
        <v>-227144906</v>
      </c>
      <c r="I76" s="5">
        <v>13914103578</v>
      </c>
      <c r="J76" s="5">
        <v>7044347423</v>
      </c>
      <c r="K76" s="5">
        <v>46972766472</v>
      </c>
      <c r="L76" s="5">
        <v>72940513980</v>
      </c>
      <c r="M76" s="5">
        <v>30781262235</v>
      </c>
      <c r="N76" s="5">
        <v>-37620281385</v>
      </c>
      <c r="O76" s="5">
        <v>51222668919</v>
      </c>
      <c r="P76" s="5">
        <v>40663942430</v>
      </c>
      <c r="Q76" s="5">
        <v>30606698447</v>
      </c>
    </row>
    <row r="77" spans="3:17" ht="15.5" x14ac:dyDescent="0.35">
      <c r="C77" t="s">
        <v>8</v>
      </c>
      <c r="D77" s="5">
        <v>537848251</v>
      </c>
      <c r="E77" s="5">
        <v>27322068173</v>
      </c>
      <c r="F77" s="5">
        <v>2194105248</v>
      </c>
      <c r="G77" s="5">
        <v>-225737738</v>
      </c>
      <c r="I77" s="5">
        <v>13768820374</v>
      </c>
      <c r="J77" s="5">
        <v>8228354518</v>
      </c>
      <c r="K77" s="5">
        <v>47061663304</v>
      </c>
      <c r="L77" s="5">
        <v>72342890810</v>
      </c>
      <c r="M77" s="5">
        <v>31585916600</v>
      </c>
      <c r="N77" s="5">
        <v>-35069342649</v>
      </c>
      <c r="O77" s="5">
        <v>52094710479</v>
      </c>
      <c r="P77" s="5">
        <v>41109292104</v>
      </c>
      <c r="Q77" s="5">
        <v>27813080845</v>
      </c>
    </row>
    <row r="78" spans="3:17" ht="15.5" x14ac:dyDescent="0.35">
      <c r="C78" t="s">
        <v>100</v>
      </c>
      <c r="D78" s="5">
        <v>537642476</v>
      </c>
      <c r="E78" s="5">
        <v>27245504212</v>
      </c>
      <c r="F78" s="5">
        <v>2483051417</v>
      </c>
      <c r="G78" s="5">
        <v>-227144906</v>
      </c>
      <c r="I78" s="5">
        <v>13914103578</v>
      </c>
      <c r="J78" s="5">
        <v>7044347423</v>
      </c>
      <c r="K78" s="5">
        <v>46972766472</v>
      </c>
      <c r="L78" s="5">
        <v>72940513980</v>
      </c>
      <c r="M78" s="5">
        <v>30781262235</v>
      </c>
      <c r="N78" s="5">
        <v>-37620281385</v>
      </c>
      <c r="O78" s="5">
        <v>51222668919</v>
      </c>
      <c r="P78" s="5">
        <v>40663942430</v>
      </c>
      <c r="Q78" s="5">
        <v>30606698447</v>
      </c>
    </row>
    <row r="79" spans="3:17" ht="15.5" x14ac:dyDescent="0.35">
      <c r="C79" t="s">
        <v>101</v>
      </c>
      <c r="D79" s="5">
        <v>537642476</v>
      </c>
      <c r="E79" s="5">
        <v>27321358742</v>
      </c>
      <c r="F79" s="5">
        <v>2147067883</v>
      </c>
      <c r="G79" s="5">
        <v>-227144906</v>
      </c>
      <c r="I79" s="5">
        <v>13720789638</v>
      </c>
      <c r="J79" s="5">
        <v>8137799395</v>
      </c>
      <c r="K79" s="5">
        <v>47062782575</v>
      </c>
      <c r="L79" s="5">
        <v>72344079526</v>
      </c>
      <c r="M79" s="5">
        <v>31455183007</v>
      </c>
      <c r="N79" s="5">
        <v>-37813306283</v>
      </c>
      <c r="O79" s="5">
        <v>51402284605</v>
      </c>
      <c r="P79" s="5">
        <v>41027946306</v>
      </c>
      <c r="Q79" s="5">
        <v>30176320662</v>
      </c>
    </row>
    <row r="80" spans="3:17" ht="15.5" x14ac:dyDescent="0.35">
      <c r="C80" t="s">
        <v>102</v>
      </c>
      <c r="D80" s="5">
        <v>537642476</v>
      </c>
      <c r="E80" s="5">
        <v>27321358742</v>
      </c>
      <c r="F80" s="5">
        <v>2147067883</v>
      </c>
      <c r="G80" s="5">
        <v>-227144906</v>
      </c>
      <c r="I80" s="5">
        <v>13720789638</v>
      </c>
      <c r="J80" s="5">
        <v>8137799395</v>
      </c>
      <c r="K80" s="5">
        <v>47062782575</v>
      </c>
      <c r="L80" s="5">
        <v>72344079526</v>
      </c>
      <c r="M80" s="5">
        <v>31455183007</v>
      </c>
      <c r="N80" s="5">
        <v>-37813306283</v>
      </c>
      <c r="O80" s="5">
        <v>51402284605</v>
      </c>
      <c r="P80" s="5">
        <v>41027946306</v>
      </c>
      <c r="Q80" s="5">
        <v>30176320662</v>
      </c>
    </row>
    <row r="82" spans="2:17" ht="15.5" x14ac:dyDescent="0.35">
      <c r="B82" t="s">
        <v>103</v>
      </c>
      <c r="C82" t="s">
        <v>104</v>
      </c>
    </row>
    <row r="83" spans="2:17" ht="15.5" x14ac:dyDescent="0.35">
      <c r="C83" t="s">
        <v>216</v>
      </c>
    </row>
    <row r="84" spans="2:17" ht="15.5" x14ac:dyDescent="0.35">
      <c r="C84" t="s">
        <v>20</v>
      </c>
      <c r="D84" s="5">
        <v>6701446127</v>
      </c>
      <c r="E84" s="5">
        <v>2882524070</v>
      </c>
      <c r="F84" s="5">
        <v>4754357651</v>
      </c>
      <c r="G84" s="5">
        <v>3657986224</v>
      </c>
      <c r="I84" s="5">
        <v>4754357651</v>
      </c>
      <c r="J84" s="5">
        <v>7740834073</v>
      </c>
      <c r="K84" s="5">
        <v>4617739649</v>
      </c>
      <c r="L84" s="5">
        <v>4910325646</v>
      </c>
      <c r="M84" s="5">
        <v>6449546085</v>
      </c>
      <c r="N84" s="5">
        <v>9952854519</v>
      </c>
      <c r="O84" s="5">
        <v>12763271630</v>
      </c>
      <c r="P84" s="5">
        <v>31435167969</v>
      </c>
      <c r="Q84" s="5">
        <v>4767161667</v>
      </c>
    </row>
    <row r="85" spans="2:17" ht="15.5" x14ac:dyDescent="0.35">
      <c r="C85" t="s">
        <v>105</v>
      </c>
      <c r="P85" s="5">
        <v>2920602795</v>
      </c>
      <c r="Q85" s="5">
        <v>2780698191</v>
      </c>
    </row>
    <row r="86" spans="2:17" ht="15.5" x14ac:dyDescent="0.35">
      <c r="C86" t="s">
        <v>217</v>
      </c>
      <c r="D86" s="5">
        <v>16526680726</v>
      </c>
      <c r="E86" s="5">
        <v>47617392886</v>
      </c>
      <c r="F86" s="5">
        <v>34389676981</v>
      </c>
      <c r="G86" s="5">
        <v>15887667835</v>
      </c>
      <c r="I86" s="5">
        <v>34389676981</v>
      </c>
      <c r="J86" s="5">
        <v>33323269380</v>
      </c>
      <c r="K86" s="5">
        <v>38575857199</v>
      </c>
      <c r="L86" s="5">
        <v>26039320929</v>
      </c>
      <c r="M86" s="5">
        <v>17495046510</v>
      </c>
      <c r="N86" s="5">
        <v>19125151254</v>
      </c>
      <c r="O86" s="5">
        <v>58605576777</v>
      </c>
      <c r="P86" s="5">
        <v>33871308085</v>
      </c>
      <c r="Q86" s="5">
        <v>31169387520</v>
      </c>
    </row>
    <row r="87" spans="2:17" ht="15.5" x14ac:dyDescent="0.35">
      <c r="C87" t="s">
        <v>219</v>
      </c>
      <c r="D87" s="5">
        <v>242109987</v>
      </c>
      <c r="E87" s="5">
        <v>336548723</v>
      </c>
      <c r="F87" s="5">
        <v>356911611</v>
      </c>
      <c r="G87" s="5">
        <v>470287306</v>
      </c>
      <c r="I87" s="5">
        <v>356911611</v>
      </c>
      <c r="J87" s="5">
        <v>630306916</v>
      </c>
      <c r="K87" s="5">
        <v>11783793716</v>
      </c>
      <c r="L87" s="5">
        <v>1432867715</v>
      </c>
      <c r="M87" s="5">
        <v>12089705599</v>
      </c>
      <c r="N87" s="5">
        <v>18134104980</v>
      </c>
    </row>
    <row r="88" spans="2:17" ht="15.5" x14ac:dyDescent="0.35">
      <c r="C88" t="s">
        <v>218</v>
      </c>
      <c r="M88" s="5">
        <v>1816468</v>
      </c>
    </row>
    <row r="89" spans="2:17" ht="15.5" x14ac:dyDescent="0.35">
      <c r="C89" t="s">
        <v>220</v>
      </c>
      <c r="D89" s="5">
        <v>16526680726</v>
      </c>
      <c r="E89" s="5">
        <v>47617392886</v>
      </c>
      <c r="F89" s="5">
        <v>34389676981</v>
      </c>
      <c r="G89" s="5">
        <v>15887667835</v>
      </c>
      <c r="I89" s="5">
        <v>34389676981</v>
      </c>
      <c r="J89" s="5">
        <v>33323269380</v>
      </c>
      <c r="K89" s="5">
        <v>38575857199</v>
      </c>
      <c r="L89" s="5">
        <v>26039320929</v>
      </c>
      <c r="M89" s="5">
        <v>17495046510</v>
      </c>
      <c r="N89" s="5">
        <v>19125151254</v>
      </c>
      <c r="O89" s="5">
        <v>58605576777</v>
      </c>
      <c r="P89" s="5">
        <v>33871308085</v>
      </c>
      <c r="Q89" s="5">
        <v>31169387520</v>
      </c>
    </row>
    <row r="90" spans="2:17" ht="15.5" x14ac:dyDescent="0.35">
      <c r="C90" t="s">
        <v>110</v>
      </c>
      <c r="D90" s="5">
        <v>129647453</v>
      </c>
      <c r="E90" s="5">
        <v>48936906</v>
      </c>
      <c r="F90" s="5">
        <v>48936906</v>
      </c>
      <c r="G90" s="5">
        <v>158598265</v>
      </c>
      <c r="I90" s="5">
        <v>48936906</v>
      </c>
      <c r="J90" s="5">
        <v>497057696</v>
      </c>
      <c r="K90" s="5">
        <v>485027613</v>
      </c>
      <c r="L90" s="5">
        <v>1212144325</v>
      </c>
      <c r="M90" s="5">
        <v>2504185972</v>
      </c>
      <c r="N90" s="5">
        <v>12605879</v>
      </c>
      <c r="O90" s="5">
        <v>935031854</v>
      </c>
      <c r="P90" s="5">
        <v>404314744</v>
      </c>
      <c r="Q90" s="5">
        <v>734826857</v>
      </c>
    </row>
    <row r="91" spans="2:17" ht="15.5" x14ac:dyDescent="0.35">
      <c r="C91" t="s">
        <v>221</v>
      </c>
      <c r="D91" s="5">
        <v>129647453</v>
      </c>
      <c r="E91" s="5">
        <v>48936906</v>
      </c>
      <c r="F91" s="5">
        <v>48936906</v>
      </c>
      <c r="G91" s="5">
        <v>158598265</v>
      </c>
      <c r="I91" s="5">
        <v>48936906</v>
      </c>
      <c r="J91" s="5">
        <v>497057696</v>
      </c>
      <c r="K91" s="5">
        <v>485027613</v>
      </c>
      <c r="L91" s="5">
        <v>1212144325</v>
      </c>
      <c r="M91" s="5">
        <v>2504185972</v>
      </c>
      <c r="N91" s="5">
        <v>12605879</v>
      </c>
      <c r="O91" s="5">
        <v>935031854</v>
      </c>
      <c r="P91" s="5">
        <v>404314744</v>
      </c>
      <c r="Q91" s="5">
        <v>734826857</v>
      </c>
    </row>
    <row r="92" spans="2:17" ht="15.5" x14ac:dyDescent="0.35">
      <c r="C92" t="s">
        <v>222</v>
      </c>
      <c r="D92" s="5">
        <v>354750210474</v>
      </c>
      <c r="E92" s="5">
        <v>304178228228</v>
      </c>
      <c r="F92" s="5">
        <v>422065899512</v>
      </c>
      <c r="G92" s="5">
        <v>381940824664</v>
      </c>
      <c r="I92" s="5">
        <v>422065899512</v>
      </c>
      <c r="J92" s="5">
        <v>345403258386</v>
      </c>
      <c r="K92" s="5">
        <v>369455472972</v>
      </c>
      <c r="L92" s="5">
        <v>315161989040</v>
      </c>
      <c r="M92" s="5">
        <v>256644961625</v>
      </c>
      <c r="N92" s="5">
        <v>233118090002</v>
      </c>
      <c r="O92" s="5">
        <v>233909369481</v>
      </c>
      <c r="P92" s="5">
        <v>191867326879</v>
      </c>
      <c r="Q92" s="5">
        <v>152968179418</v>
      </c>
    </row>
    <row r="93" spans="2:17" ht="15.5" x14ac:dyDescent="0.35">
      <c r="C93" t="s">
        <v>317</v>
      </c>
    </row>
    <row r="94" spans="2:17" ht="15.5" x14ac:dyDescent="0.35">
      <c r="C94" t="s">
        <v>81</v>
      </c>
      <c r="D94" s="5">
        <v>999245557</v>
      </c>
      <c r="E94" s="5">
        <v>998833953</v>
      </c>
      <c r="F94" s="5">
        <v>875457591</v>
      </c>
      <c r="G94" s="5">
        <v>1246211189</v>
      </c>
      <c r="I94" s="5">
        <v>875457591</v>
      </c>
      <c r="J94" s="5">
        <v>1068766385</v>
      </c>
      <c r="K94" s="5">
        <v>-24672638</v>
      </c>
      <c r="L94" s="5">
        <v>-114686700</v>
      </c>
      <c r="M94" s="5">
        <v>481747996</v>
      </c>
      <c r="N94" s="5">
        <v>-192166057</v>
      </c>
      <c r="O94" s="5">
        <v>992914</v>
      </c>
      <c r="P94" s="5">
        <v>-134801684</v>
      </c>
      <c r="Q94" s="5">
        <v>3913566913</v>
      </c>
    </row>
    <row r="95" spans="2:17" ht="15.5" x14ac:dyDescent="0.35">
      <c r="C95" t="s">
        <v>223</v>
      </c>
      <c r="D95" s="5">
        <v>400417827094</v>
      </c>
      <c r="E95" s="5">
        <v>371957352917</v>
      </c>
      <c r="F95" s="5">
        <v>474612281652</v>
      </c>
      <c r="G95" s="5">
        <v>414480760706</v>
      </c>
      <c r="I95" s="5">
        <v>474612281652</v>
      </c>
      <c r="J95" s="5">
        <v>408802739189</v>
      </c>
      <c r="K95" s="5">
        <v>425743875049</v>
      </c>
      <c r="L95" s="5">
        <v>374779329475</v>
      </c>
      <c r="M95" s="5">
        <v>296037031512</v>
      </c>
      <c r="N95" s="5">
        <v>274717935896</v>
      </c>
      <c r="O95" s="5">
        <v>359137703612</v>
      </c>
      <c r="P95" s="5">
        <v>298517634098</v>
      </c>
      <c r="Q95" s="5">
        <v>222730885803</v>
      </c>
    </row>
    <row r="96" spans="2:17" ht="15.5" x14ac:dyDescent="0.35">
      <c r="C96" t="s">
        <v>224</v>
      </c>
    </row>
    <row r="97" spans="3:17" ht="15.5" x14ac:dyDescent="0.35">
      <c r="C97" t="s">
        <v>111</v>
      </c>
      <c r="D97" s="5">
        <v>96922146170</v>
      </c>
      <c r="E97" s="5">
        <v>101883939943</v>
      </c>
      <c r="F97" s="5">
        <v>105408877449</v>
      </c>
      <c r="G97" s="5">
        <v>106368403076</v>
      </c>
      <c r="I97" s="5">
        <v>105408877449</v>
      </c>
      <c r="J97" s="5">
        <v>112047291759</v>
      </c>
      <c r="K97" s="5">
        <v>104329418793</v>
      </c>
      <c r="L97" s="5">
        <v>96766006629</v>
      </c>
      <c r="M97" s="5">
        <v>87010717494</v>
      </c>
      <c r="N97" s="5">
        <v>100400821865</v>
      </c>
      <c r="O97" s="5">
        <v>106504365422</v>
      </c>
      <c r="P97" s="5">
        <v>74446703872</v>
      </c>
      <c r="Q97" s="5">
        <v>70540339839</v>
      </c>
    </row>
    <row r="98" spans="3:17" ht="15.5" x14ac:dyDescent="0.35">
      <c r="C98" t="s">
        <v>114</v>
      </c>
      <c r="D98" s="5">
        <v>6606812022</v>
      </c>
      <c r="E98" s="5">
        <v>6387390768</v>
      </c>
      <c r="F98" s="5">
        <v>6167969517</v>
      </c>
      <c r="G98" s="5">
        <v>6447775185</v>
      </c>
      <c r="I98" s="5">
        <v>6167969517</v>
      </c>
      <c r="J98" s="5">
        <v>5799957264</v>
      </c>
      <c r="K98" s="5">
        <v>7379243935</v>
      </c>
      <c r="L98" s="5">
        <v>5865525903</v>
      </c>
      <c r="M98" s="5">
        <v>8405403356</v>
      </c>
      <c r="N98" s="5">
        <v>12506975007</v>
      </c>
      <c r="O98" s="5">
        <v>2519149389</v>
      </c>
      <c r="P98" s="5">
        <v>2380701748</v>
      </c>
      <c r="Q98" s="5">
        <v>1475838063</v>
      </c>
    </row>
    <row r="99" spans="3:17" ht="15.5" x14ac:dyDescent="0.35">
      <c r="C99" t="s">
        <v>113</v>
      </c>
      <c r="D99" s="5">
        <v>35429218792</v>
      </c>
      <c r="E99" s="5">
        <v>35542786595</v>
      </c>
      <c r="F99" s="5">
        <v>35394046364</v>
      </c>
      <c r="G99" s="5">
        <v>35810872885</v>
      </c>
      <c r="I99" s="5">
        <v>35394046364</v>
      </c>
      <c r="J99" s="5">
        <v>36707805725</v>
      </c>
      <c r="K99" s="5">
        <v>36266170092</v>
      </c>
      <c r="L99" s="5">
        <v>31544332889</v>
      </c>
      <c r="M99" s="5">
        <v>30553341898</v>
      </c>
      <c r="N99" s="5">
        <v>30690008572</v>
      </c>
      <c r="O99" s="5">
        <v>30831258568</v>
      </c>
    </row>
    <row r="100" spans="3:17" ht="15.5" x14ac:dyDescent="0.35">
      <c r="C100" t="s">
        <v>342</v>
      </c>
      <c r="M100" s="5">
        <v>1946033858</v>
      </c>
      <c r="N100" s="5">
        <v>1781690534</v>
      </c>
      <c r="O100" s="5">
        <v>1774415126</v>
      </c>
    </row>
    <row r="101" spans="3:17" ht="15.5" x14ac:dyDescent="0.35">
      <c r="C101" t="s">
        <v>228</v>
      </c>
      <c r="D101" s="5">
        <v>269670874546</v>
      </c>
      <c r="E101" s="5">
        <v>276922827414</v>
      </c>
      <c r="F101" s="5">
        <v>286603809548</v>
      </c>
      <c r="G101" s="5">
        <v>306167693490</v>
      </c>
      <c r="I101" s="5">
        <v>286603809548</v>
      </c>
      <c r="J101" s="5">
        <v>339941332939</v>
      </c>
      <c r="K101" s="5">
        <v>327212705093</v>
      </c>
      <c r="L101" s="5">
        <v>277001901483</v>
      </c>
      <c r="M101" s="5">
        <v>266702069590</v>
      </c>
      <c r="N101" s="5">
        <v>288910613889</v>
      </c>
      <c r="O101" s="5">
        <v>179507130374</v>
      </c>
      <c r="P101" s="5">
        <v>99920350364</v>
      </c>
      <c r="Q101" s="5">
        <v>94408001533</v>
      </c>
    </row>
    <row r="102" spans="3:17" ht="15.5" x14ac:dyDescent="0.35">
      <c r="C102" t="s">
        <v>115</v>
      </c>
      <c r="D102" s="5">
        <v>670088701640</v>
      </c>
      <c r="E102" s="5">
        <v>648880180331</v>
      </c>
      <c r="F102" s="5">
        <v>761216091200</v>
      </c>
      <c r="G102" s="5">
        <v>720648454196</v>
      </c>
      <c r="I102" s="5">
        <v>761216091200</v>
      </c>
      <c r="J102" s="5">
        <v>748744072128</v>
      </c>
      <c r="K102" s="5">
        <v>752956580142</v>
      </c>
      <c r="L102" s="5">
        <v>651781230958</v>
      </c>
      <c r="M102" s="5">
        <v>562739101102</v>
      </c>
      <c r="N102" s="5">
        <v>563628549785</v>
      </c>
      <c r="O102" s="5">
        <v>538644833986</v>
      </c>
      <c r="P102" s="5">
        <v>398437984462</v>
      </c>
      <c r="Q102" s="5">
        <v>317138887336</v>
      </c>
    </row>
    <row r="103" spans="3:17" ht="15.5" x14ac:dyDescent="0.35">
      <c r="C103" t="s">
        <v>116</v>
      </c>
    </row>
    <row r="104" spans="3:17" ht="15.5" x14ac:dyDescent="0.35">
      <c r="C104" t="s">
        <v>117</v>
      </c>
    </row>
    <row r="105" spans="3:17" ht="15.5" x14ac:dyDescent="0.35">
      <c r="C105" t="s">
        <v>229</v>
      </c>
      <c r="D105" s="5">
        <v>186764866527</v>
      </c>
      <c r="E105" s="5">
        <v>153440057449</v>
      </c>
      <c r="F105" s="5">
        <v>288220212920</v>
      </c>
      <c r="G105" s="5">
        <v>219789211789</v>
      </c>
      <c r="I105" s="5">
        <v>288220212920</v>
      </c>
      <c r="J105" s="5">
        <v>233603359151</v>
      </c>
      <c r="K105" s="5">
        <v>238300323909</v>
      </c>
      <c r="L105" s="5">
        <v>199174823581</v>
      </c>
      <c r="M105" s="5">
        <v>174469281796</v>
      </c>
      <c r="N105" s="5">
        <v>173514247895</v>
      </c>
      <c r="O105" s="5">
        <v>151581960256</v>
      </c>
      <c r="P105" s="5">
        <v>144608972242</v>
      </c>
      <c r="Q105" s="5">
        <v>128461733552</v>
      </c>
    </row>
    <row r="106" spans="3:17" ht="15.5" x14ac:dyDescent="0.35">
      <c r="C106" t="s">
        <v>236</v>
      </c>
      <c r="D106" s="5">
        <v>81147864682</v>
      </c>
      <c r="E106" s="5">
        <v>39668742249</v>
      </c>
      <c r="F106" s="5">
        <v>137605267441</v>
      </c>
      <c r="G106" s="5">
        <v>115486242090</v>
      </c>
      <c r="I106" s="5">
        <v>137605267441</v>
      </c>
      <c r="J106" s="5">
        <v>111850140726</v>
      </c>
      <c r="K106" s="5">
        <v>77903841963</v>
      </c>
      <c r="L106" s="5">
        <v>88849895494</v>
      </c>
      <c r="M106" s="5">
        <v>62789125720</v>
      </c>
      <c r="N106" s="5">
        <v>63200000000</v>
      </c>
      <c r="O106" s="5">
        <v>61000000000</v>
      </c>
      <c r="P106" s="5">
        <v>51701716754</v>
      </c>
      <c r="Q106" s="5">
        <v>59407373860</v>
      </c>
    </row>
    <row r="107" spans="3:17" ht="15.5" x14ac:dyDescent="0.35">
      <c r="C107" t="s">
        <v>230</v>
      </c>
      <c r="O107" s="5">
        <v>56967246533</v>
      </c>
      <c r="P107" s="5">
        <v>52512871063</v>
      </c>
      <c r="Q107" s="5">
        <v>41672402381</v>
      </c>
    </row>
    <row r="108" spans="3:17" ht="15.5" x14ac:dyDescent="0.35">
      <c r="C108" t="s">
        <v>231</v>
      </c>
      <c r="D108" s="5">
        <v>71498526948</v>
      </c>
      <c r="E108" s="5">
        <v>56368434380</v>
      </c>
      <c r="F108" s="5">
        <v>116491641498</v>
      </c>
      <c r="G108" s="5">
        <v>84943456243</v>
      </c>
      <c r="I108" s="5">
        <v>116491641498</v>
      </c>
      <c r="J108" s="5">
        <v>86052136738</v>
      </c>
      <c r="K108" s="5">
        <v>97695018501</v>
      </c>
      <c r="L108" s="5">
        <v>62205606973</v>
      </c>
      <c r="M108" s="5">
        <v>57379537965</v>
      </c>
      <c r="N108" s="5">
        <v>48277085678</v>
      </c>
      <c r="O108" s="5">
        <v>56967246533</v>
      </c>
      <c r="P108" s="5">
        <v>52512871063</v>
      </c>
      <c r="Q108" s="5">
        <v>41672402381</v>
      </c>
    </row>
    <row r="109" spans="3:17" ht="15.5" x14ac:dyDescent="0.35">
      <c r="C109" t="s">
        <v>121</v>
      </c>
      <c r="N109" s="5">
        <v>28121381081</v>
      </c>
      <c r="O109" s="5">
        <v>34156059638</v>
      </c>
    </row>
    <row r="110" spans="3:17" ht="15.5" x14ac:dyDescent="0.35">
      <c r="C110" t="s">
        <v>232</v>
      </c>
      <c r="D110" s="5">
        <v>242109987</v>
      </c>
      <c r="E110" s="5">
        <v>336548723</v>
      </c>
      <c r="F110" s="5">
        <v>356911611</v>
      </c>
      <c r="G110" s="5">
        <v>470287306</v>
      </c>
      <c r="I110" s="5">
        <v>356911611</v>
      </c>
      <c r="J110" s="5">
        <v>630306916</v>
      </c>
      <c r="K110" s="5">
        <v>11783793716</v>
      </c>
      <c r="L110" s="5">
        <v>1432867715</v>
      </c>
      <c r="M110" s="5">
        <v>12091522067</v>
      </c>
      <c r="N110" s="5">
        <v>18134104980</v>
      </c>
      <c r="O110" s="5">
        <v>12431571535</v>
      </c>
      <c r="P110" s="5">
        <v>19026214814</v>
      </c>
      <c r="Q110" s="5">
        <v>9492161456</v>
      </c>
    </row>
    <row r="111" spans="3:17" ht="15.5" x14ac:dyDescent="0.35">
      <c r="C111" t="s">
        <v>233</v>
      </c>
      <c r="D111" s="5">
        <v>9795121821</v>
      </c>
      <c r="E111" s="5">
        <v>27751030687</v>
      </c>
      <c r="F111" s="5">
        <v>6562179531</v>
      </c>
      <c r="G111" s="5">
        <v>5468776009</v>
      </c>
      <c r="I111" s="5">
        <v>6562179531</v>
      </c>
      <c r="J111" s="5">
        <v>3178694664</v>
      </c>
      <c r="K111" s="5">
        <v>9766192919</v>
      </c>
      <c r="L111" s="5">
        <v>13166313850</v>
      </c>
      <c r="M111" s="5">
        <v>5354562124</v>
      </c>
      <c r="N111" s="5">
        <v>2632622173</v>
      </c>
      <c r="O111" s="5">
        <v>6504518722</v>
      </c>
      <c r="P111" s="5">
        <v>6934208652</v>
      </c>
      <c r="Q111" s="5">
        <v>4262205251</v>
      </c>
    </row>
    <row r="112" spans="3:17" ht="15.5" x14ac:dyDescent="0.35">
      <c r="C112" t="s">
        <v>120</v>
      </c>
      <c r="D112" s="5">
        <v>2469034715</v>
      </c>
      <c r="E112" s="5">
        <v>6956018817</v>
      </c>
      <c r="F112" s="5">
        <v>4450022909</v>
      </c>
      <c r="G112" s="5">
        <v>5277255646</v>
      </c>
      <c r="I112" s="5">
        <v>4450022909</v>
      </c>
      <c r="J112" s="5">
        <v>5111754351</v>
      </c>
      <c r="K112" s="5">
        <v>17642488665</v>
      </c>
      <c r="L112" s="5">
        <v>13086222276</v>
      </c>
      <c r="M112" s="5">
        <v>7856890286</v>
      </c>
      <c r="N112" s="5">
        <v>7749242070</v>
      </c>
      <c r="O112" s="5">
        <v>10253074325</v>
      </c>
      <c r="P112" s="5">
        <v>8629963737</v>
      </c>
      <c r="Q112" s="5">
        <v>8045060728</v>
      </c>
    </row>
    <row r="113" spans="3:17" ht="15.5" x14ac:dyDescent="0.35">
      <c r="C113" t="s">
        <v>285</v>
      </c>
    </row>
    <row r="114" spans="3:17" ht="15.5" x14ac:dyDescent="0.35">
      <c r="C114" t="s">
        <v>370</v>
      </c>
      <c r="D114" s="5">
        <v>13478194444</v>
      </c>
      <c r="E114" s="5">
        <v>15452393161</v>
      </c>
      <c r="F114" s="5">
        <v>17470726493</v>
      </c>
      <c r="G114" s="5">
        <v>25718194444</v>
      </c>
      <c r="I114" s="5">
        <v>17470726493</v>
      </c>
      <c r="J114" s="5">
        <v>28911361109</v>
      </c>
      <c r="K114" s="5">
        <v>15524027776</v>
      </c>
      <c r="L114" s="5">
        <v>8220177384</v>
      </c>
      <c r="M114" s="5">
        <v>14366962305</v>
      </c>
      <c r="N114" s="5">
        <v>11171436672</v>
      </c>
      <c r="O114" s="5">
        <v>9066191694</v>
      </c>
      <c r="P114" s="5">
        <v>3655775452</v>
      </c>
      <c r="Q114" s="5">
        <v>8804214163</v>
      </c>
    </row>
    <row r="115" spans="3:17" ht="15.5" x14ac:dyDescent="0.35">
      <c r="C115" t="s">
        <v>1046</v>
      </c>
      <c r="D115" s="5">
        <v>64995155</v>
      </c>
      <c r="E115" s="5">
        <v>43528949</v>
      </c>
      <c r="F115" s="5">
        <v>64995155</v>
      </c>
      <c r="G115" s="5">
        <v>107340487</v>
      </c>
      <c r="I115" s="5">
        <v>64995155</v>
      </c>
      <c r="J115" s="5">
        <v>189731458</v>
      </c>
      <c r="K115" s="5">
        <v>13331499</v>
      </c>
      <c r="L115" s="5">
        <v>344578688</v>
      </c>
      <c r="M115" s="5">
        <v>215969634</v>
      </c>
      <c r="N115" s="5">
        <v>71558376</v>
      </c>
      <c r="O115" s="5">
        <v>392145603</v>
      </c>
      <c r="P115" s="5">
        <v>623856044</v>
      </c>
      <c r="Q115" s="5">
        <v>487668505</v>
      </c>
    </row>
    <row r="116" spans="3:17" ht="15.5" x14ac:dyDescent="0.35">
      <c r="C116" t="s">
        <v>288</v>
      </c>
      <c r="D116" s="5">
        <v>11785678348</v>
      </c>
      <c r="E116" s="5">
        <v>10607250666</v>
      </c>
      <c r="F116" s="5">
        <v>11506402892</v>
      </c>
      <c r="G116" s="5">
        <v>6290878500</v>
      </c>
      <c r="I116" s="5">
        <v>11506402892</v>
      </c>
      <c r="J116" s="5">
        <v>11652253001</v>
      </c>
      <c r="K116" s="5">
        <v>8892235342</v>
      </c>
      <c r="L116" s="5">
        <v>6499099546</v>
      </c>
      <c r="M116" s="5">
        <v>6924347287</v>
      </c>
      <c r="N116" s="5">
        <v>4710521443</v>
      </c>
      <c r="O116" s="5">
        <v>4425549141</v>
      </c>
      <c r="P116" s="5">
        <v>5803997222</v>
      </c>
      <c r="Q116" s="5">
        <v>5582529876</v>
      </c>
    </row>
    <row r="117" spans="3:17" ht="15.5" x14ac:dyDescent="0.35">
      <c r="C117" t="s">
        <v>237</v>
      </c>
      <c r="D117" s="5">
        <v>81511888087</v>
      </c>
      <c r="E117" s="5">
        <v>83723760596</v>
      </c>
      <c r="F117" s="5">
        <v>88600874736</v>
      </c>
      <c r="G117" s="5">
        <v>118611306746</v>
      </c>
      <c r="I117" s="5">
        <v>88600874736</v>
      </c>
      <c r="J117" s="5">
        <v>144466499071</v>
      </c>
      <c r="K117" s="5">
        <v>138566571352</v>
      </c>
      <c r="L117" s="5">
        <v>105758180179</v>
      </c>
      <c r="M117" s="5">
        <v>104498345393</v>
      </c>
      <c r="N117" s="5">
        <v>129680294628</v>
      </c>
      <c r="O117" s="5">
        <v>81760101269</v>
      </c>
      <c r="P117" s="5">
        <v>41562738615</v>
      </c>
      <c r="Q117" s="5">
        <v>44601178019</v>
      </c>
    </row>
    <row r="118" spans="3:17" ht="15.5" x14ac:dyDescent="0.35">
      <c r="C118" t="s">
        <v>238</v>
      </c>
      <c r="D118" s="5">
        <v>81511888087</v>
      </c>
      <c r="E118" s="5">
        <v>83723760596</v>
      </c>
      <c r="F118" s="5">
        <v>88600874736</v>
      </c>
      <c r="G118" s="5">
        <v>118611306746</v>
      </c>
      <c r="I118" s="5">
        <v>88600874736</v>
      </c>
      <c r="J118" s="5">
        <v>144466499071</v>
      </c>
      <c r="K118" s="5">
        <v>138566571352</v>
      </c>
      <c r="L118" s="5">
        <v>105758180179</v>
      </c>
      <c r="M118" s="5">
        <v>104498345393</v>
      </c>
      <c r="N118" s="5">
        <v>129680294628</v>
      </c>
      <c r="O118" s="5">
        <v>81760101269</v>
      </c>
      <c r="P118" s="5">
        <v>41562738615</v>
      </c>
      <c r="Q118" s="5">
        <v>44601178019</v>
      </c>
    </row>
    <row r="119" spans="3:17" ht="15.5" x14ac:dyDescent="0.35">
      <c r="C119" t="s">
        <v>239</v>
      </c>
    </row>
    <row r="120" spans="3:17" ht="15.5" x14ac:dyDescent="0.35">
      <c r="C120" t="s">
        <v>290</v>
      </c>
      <c r="D120" s="5">
        <v>13543189599</v>
      </c>
      <c r="E120" s="5">
        <v>15495922110</v>
      </c>
      <c r="F120" s="5">
        <v>17535721648</v>
      </c>
      <c r="G120" s="5">
        <v>25825534931</v>
      </c>
      <c r="I120" s="5">
        <v>17535721648</v>
      </c>
      <c r="J120" s="5">
        <v>29101092567</v>
      </c>
      <c r="K120" s="5">
        <v>15537359275</v>
      </c>
      <c r="L120" s="5">
        <v>8564756072</v>
      </c>
      <c r="M120" s="5">
        <v>14582931939</v>
      </c>
      <c r="N120" s="5">
        <v>39364376129</v>
      </c>
      <c r="O120" s="5">
        <v>43614396935</v>
      </c>
      <c r="P120" s="5">
        <v>4279631496</v>
      </c>
      <c r="Q120" s="5">
        <v>9291882668</v>
      </c>
    </row>
    <row r="121" spans="3:17" ht="15.5" x14ac:dyDescent="0.35">
      <c r="C121" t="s">
        <v>324</v>
      </c>
      <c r="D121" s="5">
        <v>2000000000</v>
      </c>
      <c r="E121" s="5">
        <v>2000000000</v>
      </c>
      <c r="F121" s="5">
        <v>2000000000</v>
      </c>
      <c r="G121" s="5">
        <v>2000000000</v>
      </c>
      <c r="I121" s="5">
        <v>2000000000</v>
      </c>
      <c r="J121" s="5">
        <v>8000000000</v>
      </c>
      <c r="K121" s="5">
        <v>30000000000</v>
      </c>
      <c r="L121" s="5">
        <v>22400000000</v>
      </c>
      <c r="M121" s="5">
        <v>29369221053</v>
      </c>
      <c r="N121" s="5">
        <v>30219221052</v>
      </c>
      <c r="O121" s="5">
        <v>32459473684</v>
      </c>
      <c r="P121" s="5">
        <v>32387461656</v>
      </c>
      <c r="Q121" s="5">
        <v>31424119311</v>
      </c>
    </row>
    <row r="122" spans="3:17" ht="15.5" x14ac:dyDescent="0.35">
      <c r="C122" t="s">
        <v>128</v>
      </c>
      <c r="D122" s="5">
        <v>268276754614</v>
      </c>
      <c r="E122" s="5">
        <v>237163818045</v>
      </c>
      <c r="F122" s="5">
        <v>376821087656</v>
      </c>
      <c r="G122" s="5">
        <v>338400518535</v>
      </c>
      <c r="I122" s="5">
        <v>376821087656</v>
      </c>
      <c r="J122" s="5">
        <v>378069858222</v>
      </c>
      <c r="K122" s="5">
        <v>376866895261</v>
      </c>
      <c r="L122" s="5">
        <v>304933003760</v>
      </c>
      <c r="M122" s="5">
        <v>278967627189</v>
      </c>
      <c r="N122" s="5">
        <v>303194542523</v>
      </c>
      <c r="O122" s="5">
        <v>233342061525</v>
      </c>
      <c r="P122" s="5">
        <v>186171710857</v>
      </c>
      <c r="Q122" s="5">
        <v>173062911571</v>
      </c>
    </row>
    <row r="123" spans="3:17" ht="15.5" x14ac:dyDescent="0.35">
      <c r="C123" t="s">
        <v>129</v>
      </c>
    </row>
    <row r="124" spans="3:17" ht="15.5" x14ac:dyDescent="0.35">
      <c r="C124" t="s">
        <v>130</v>
      </c>
      <c r="D124" s="5">
        <v>87017147800</v>
      </c>
      <c r="E124" s="5">
        <v>87017147800</v>
      </c>
      <c r="F124" s="5">
        <v>87017147800</v>
      </c>
      <c r="G124" s="5">
        <v>87017147800</v>
      </c>
      <c r="I124" s="5">
        <v>87017147800</v>
      </c>
      <c r="J124" s="5">
        <v>87017147800</v>
      </c>
      <c r="K124" s="5">
        <v>87017147800</v>
      </c>
      <c r="L124" s="5">
        <v>87017147800</v>
      </c>
      <c r="M124" s="5">
        <v>87017147800</v>
      </c>
      <c r="N124" s="5">
        <v>87017147800</v>
      </c>
      <c r="O124" s="5">
        <v>87017147800</v>
      </c>
      <c r="P124" s="5">
        <v>79700000000</v>
      </c>
      <c r="Q124" s="5">
        <v>240000000</v>
      </c>
    </row>
    <row r="125" spans="3:17" ht="15.5" x14ac:dyDescent="0.35">
      <c r="C125" t="s">
        <v>131</v>
      </c>
      <c r="D125" s="5">
        <v>67295385908</v>
      </c>
      <c r="E125" s="5">
        <v>67295385908</v>
      </c>
      <c r="F125" s="5">
        <v>67295385908</v>
      </c>
      <c r="G125" s="5">
        <v>67295385908</v>
      </c>
      <c r="I125" s="5">
        <v>67295385908</v>
      </c>
      <c r="J125" s="5">
        <v>67295385908</v>
      </c>
      <c r="K125" s="5">
        <v>67295385908</v>
      </c>
      <c r="L125" s="5">
        <v>67295385908</v>
      </c>
      <c r="M125" s="5">
        <v>67295385908</v>
      </c>
      <c r="N125" s="5">
        <v>67295385908</v>
      </c>
      <c r="O125" s="5">
        <v>67295385908</v>
      </c>
      <c r="P125" s="5">
        <v>42856112256</v>
      </c>
    </row>
    <row r="126" spans="3:17" ht="15.5" x14ac:dyDescent="0.35">
      <c r="C126" t="s">
        <v>132</v>
      </c>
      <c r="D126" s="5">
        <v>245732921836</v>
      </c>
      <c r="E126" s="5">
        <v>255637542925</v>
      </c>
      <c r="F126" s="5">
        <v>228438851114</v>
      </c>
      <c r="G126" s="5">
        <v>225873992268</v>
      </c>
      <c r="I126" s="5">
        <v>228438851114</v>
      </c>
      <c r="J126" s="5">
        <v>214476721946</v>
      </c>
      <c r="K126" s="5">
        <v>221395075821</v>
      </c>
      <c r="L126" s="5">
        <v>192644751471</v>
      </c>
      <c r="M126" s="5">
        <v>128972752206</v>
      </c>
      <c r="N126" s="5">
        <v>98324264183</v>
      </c>
      <c r="O126" s="5">
        <v>140201536552</v>
      </c>
      <c r="P126" s="5">
        <v>89415607323</v>
      </c>
      <c r="Q126" s="5">
        <v>131570559164</v>
      </c>
    </row>
    <row r="127" spans="3:17" ht="15.5" x14ac:dyDescent="0.35">
      <c r="C127" t="s">
        <v>133</v>
      </c>
      <c r="D127" s="5">
        <v>1000000000</v>
      </c>
      <c r="E127" s="5">
        <v>900000000</v>
      </c>
      <c r="F127" s="5">
        <v>900000000</v>
      </c>
      <c r="G127" s="5">
        <v>850000000</v>
      </c>
      <c r="I127" s="5">
        <v>900000000</v>
      </c>
      <c r="J127" s="5">
        <v>850000000</v>
      </c>
      <c r="K127" s="5">
        <v>750000000</v>
      </c>
      <c r="L127" s="5">
        <v>600000000</v>
      </c>
      <c r="M127" s="5">
        <v>500000000</v>
      </c>
      <c r="N127" s="5">
        <v>500000000</v>
      </c>
      <c r="O127" s="5">
        <v>250000000</v>
      </c>
    </row>
    <row r="128" spans="3:17" ht="15.5" x14ac:dyDescent="0.35">
      <c r="C128" t="s">
        <v>134</v>
      </c>
      <c r="D128" s="5">
        <v>244732921836</v>
      </c>
      <c r="E128" s="5">
        <v>254737542925</v>
      </c>
      <c r="F128" s="5">
        <v>227538851114</v>
      </c>
      <c r="G128" s="5">
        <v>225023992268</v>
      </c>
      <c r="I128" s="5">
        <v>227538851114</v>
      </c>
      <c r="J128" s="5">
        <v>213626721946</v>
      </c>
      <c r="K128" s="5">
        <v>220645075821</v>
      </c>
      <c r="L128" s="5">
        <v>192044751471</v>
      </c>
      <c r="M128" s="5">
        <v>128472752206</v>
      </c>
      <c r="N128" s="5">
        <v>97824264183</v>
      </c>
      <c r="O128" s="5">
        <v>139951536552</v>
      </c>
    </row>
    <row r="129" spans="2:17" ht="15.5" x14ac:dyDescent="0.35">
      <c r="C129" t="s">
        <v>135</v>
      </c>
      <c r="D129" s="5">
        <v>245732921836</v>
      </c>
      <c r="E129" s="5">
        <v>255637542925</v>
      </c>
      <c r="F129" s="5">
        <v>228438851114</v>
      </c>
      <c r="G129" s="5">
        <v>225873992268</v>
      </c>
      <c r="I129" s="5">
        <v>228438851114</v>
      </c>
      <c r="J129" s="5">
        <v>214476721946</v>
      </c>
      <c r="K129" s="5">
        <v>221395075821</v>
      </c>
      <c r="L129" s="5">
        <v>192644751471</v>
      </c>
      <c r="M129" s="5">
        <v>128972752206</v>
      </c>
      <c r="N129" s="5">
        <v>98324264183</v>
      </c>
      <c r="O129" s="5">
        <v>140201536552</v>
      </c>
      <c r="P129" s="5">
        <v>89415607323</v>
      </c>
      <c r="Q129" s="5">
        <v>131570559164</v>
      </c>
    </row>
    <row r="130" spans="2:17" ht="15.5" x14ac:dyDescent="0.35">
      <c r="C130" t="s">
        <v>136</v>
      </c>
      <c r="D130" s="5">
        <v>767245925</v>
      </c>
      <c r="E130" s="5">
        <v>767451700</v>
      </c>
      <c r="F130" s="5">
        <v>768161131</v>
      </c>
      <c r="G130" s="5">
        <v>815198496</v>
      </c>
      <c r="I130" s="5">
        <v>768161131</v>
      </c>
      <c r="J130" s="5">
        <v>816191867</v>
      </c>
      <c r="K130" s="5">
        <v>406747990</v>
      </c>
      <c r="L130" s="5">
        <v>5628719</v>
      </c>
      <c r="M130" s="5">
        <v>4440003</v>
      </c>
      <c r="N130" s="5">
        <v>7989375428</v>
      </c>
      <c r="O130" s="5">
        <v>10787709287</v>
      </c>
      <c r="P130" s="5">
        <v>429355710</v>
      </c>
      <c r="Q130" s="5">
        <v>8351849688</v>
      </c>
    </row>
    <row r="131" spans="2:17" ht="15.5" x14ac:dyDescent="0.35">
      <c r="C131" t="s">
        <v>10</v>
      </c>
      <c r="D131" s="5">
        <v>401811947026</v>
      </c>
      <c r="E131" s="5">
        <v>411716362286</v>
      </c>
      <c r="F131" s="5">
        <v>384395003544</v>
      </c>
      <c r="G131" s="5">
        <v>382247935661</v>
      </c>
      <c r="I131" s="5">
        <v>384395003544</v>
      </c>
      <c r="J131" s="5">
        <v>370674213906</v>
      </c>
      <c r="K131" s="5">
        <v>376089684881</v>
      </c>
      <c r="L131" s="5">
        <v>346848227198</v>
      </c>
      <c r="M131" s="5">
        <v>283771473913</v>
      </c>
      <c r="N131" s="5">
        <v>260434007262</v>
      </c>
      <c r="O131" s="5">
        <v>305302772461</v>
      </c>
      <c r="P131" s="5">
        <v>212266273605</v>
      </c>
      <c r="Q131" s="5">
        <v>144075975765</v>
      </c>
    </row>
    <row r="132" spans="2:17" ht="15.5" x14ac:dyDescent="0.35">
      <c r="C132" t="s">
        <v>137</v>
      </c>
      <c r="D132" s="5">
        <v>670088701640</v>
      </c>
      <c r="E132" s="5">
        <v>648880180331</v>
      </c>
      <c r="F132" s="5">
        <v>761216091200</v>
      </c>
      <c r="G132" s="5">
        <v>720648454196</v>
      </c>
      <c r="I132" s="5">
        <v>761216091200</v>
      </c>
      <c r="J132" s="5">
        <v>748744072128</v>
      </c>
      <c r="K132" s="5">
        <v>752956580142</v>
      </c>
      <c r="L132" s="5">
        <v>651781230958</v>
      </c>
      <c r="M132" s="5">
        <v>562739101102</v>
      </c>
      <c r="N132" s="5">
        <v>563628549785</v>
      </c>
      <c r="O132" s="5">
        <v>538644833986</v>
      </c>
      <c r="P132" s="5">
        <v>398437984462</v>
      </c>
      <c r="Q132" s="5">
        <v>317138887336</v>
      </c>
    </row>
    <row r="133" spans="2:17" ht="15.5" x14ac:dyDescent="0.35">
      <c r="C133" t="s">
        <v>138</v>
      </c>
      <c r="D133" s="5">
        <v>870171478</v>
      </c>
      <c r="E133" s="5">
        <v>870171478</v>
      </c>
      <c r="F133" s="5">
        <v>870171478</v>
      </c>
      <c r="G133" s="5">
        <v>870171478</v>
      </c>
      <c r="I133" s="5">
        <v>870171478</v>
      </c>
      <c r="J133" s="5">
        <v>870171478</v>
      </c>
      <c r="K133" s="5">
        <v>870171478</v>
      </c>
      <c r="L133" s="5">
        <v>870171478</v>
      </c>
      <c r="M133" s="5">
        <v>870171478</v>
      </c>
      <c r="N133" s="5">
        <v>870171478</v>
      </c>
      <c r="O133" s="5">
        <v>870171478</v>
      </c>
      <c r="P133" s="5">
        <v>797000000</v>
      </c>
      <c r="Q133" s="5">
        <v>24000</v>
      </c>
    </row>
    <row r="135" spans="2:17" ht="15.5" x14ac:dyDescent="0.35">
      <c r="B135" t="s">
        <v>139</v>
      </c>
      <c r="C135" t="s">
        <v>140</v>
      </c>
      <c r="D135" s="5">
        <v>11473585301</v>
      </c>
      <c r="E135" s="5">
        <v>102908261049</v>
      </c>
      <c r="F135" s="5">
        <v>66210078118</v>
      </c>
      <c r="G135" s="5">
        <v>6986143930</v>
      </c>
      <c r="I135" s="5">
        <v>89213882704</v>
      </c>
      <c r="J135" s="5">
        <v>92620371189</v>
      </c>
      <c r="K135" s="5">
        <v>101276086543</v>
      </c>
      <c r="L135" s="5">
        <v>102017251088</v>
      </c>
      <c r="M135" s="5">
        <v>99605926361</v>
      </c>
      <c r="N135" s="5">
        <v>48582081313</v>
      </c>
      <c r="O135" s="5">
        <v>-27062472579</v>
      </c>
      <c r="P135" s="5">
        <v>17731075863</v>
      </c>
      <c r="Q135" s="5">
        <v>4211698710</v>
      </c>
    </row>
    <row r="136" spans="2:17" ht="15.5" x14ac:dyDescent="0.35">
      <c r="C136" t="s">
        <v>292</v>
      </c>
      <c r="D136" s="5">
        <v>177840676255</v>
      </c>
      <c r="E136" s="5">
        <v>385558343494</v>
      </c>
      <c r="F136" s="5">
        <v>167798819135</v>
      </c>
      <c r="G136" s="5">
        <v>141257961048</v>
      </c>
      <c r="I136" s="5">
        <v>722041843643</v>
      </c>
      <c r="J136" s="5">
        <v>717081040030</v>
      </c>
      <c r="K136" s="5">
        <v>722915637672</v>
      </c>
      <c r="L136" s="5">
        <v>664337122875</v>
      </c>
      <c r="M136" s="5">
        <v>465505912763</v>
      </c>
      <c r="N136" s="5">
        <v>366252584929</v>
      </c>
      <c r="O136" s="5">
        <v>571942086490</v>
      </c>
      <c r="P136" s="5">
        <v>453798972480</v>
      </c>
      <c r="Q136" s="5">
        <v>389877134147</v>
      </c>
    </row>
    <row r="137" spans="2:17" ht="15.5" x14ac:dyDescent="0.35">
      <c r="C137" t="s">
        <v>293</v>
      </c>
      <c r="D137" s="5">
        <v>-89603476485</v>
      </c>
      <c r="E137" s="5">
        <v>-145544951272</v>
      </c>
      <c r="F137" s="5">
        <v>-35695823558</v>
      </c>
      <c r="G137" s="5">
        <v>-74718492497</v>
      </c>
      <c r="I137" s="5">
        <v>-340786298861</v>
      </c>
      <c r="J137" s="5">
        <v>-296710500432</v>
      </c>
      <c r="K137" s="5">
        <v>-284150783020</v>
      </c>
      <c r="L137" s="5">
        <v>-305854115580</v>
      </c>
      <c r="M137" s="5">
        <v>-188135495586</v>
      </c>
      <c r="N137" s="5">
        <v>-145194533735</v>
      </c>
      <c r="O137" s="5">
        <v>-286401025662</v>
      </c>
      <c r="P137" s="5">
        <v>-218997997620</v>
      </c>
      <c r="Q137" s="5">
        <v>-187226632273</v>
      </c>
    </row>
    <row r="138" spans="2:17" ht="15.5" x14ac:dyDescent="0.35">
      <c r="C138" t="s">
        <v>393</v>
      </c>
      <c r="D138" s="5">
        <v>-27564370909</v>
      </c>
      <c r="E138" s="5">
        <v>-34485369992</v>
      </c>
      <c r="F138" s="5">
        <v>-67529101412</v>
      </c>
      <c r="G138" s="5">
        <v>-24383679605</v>
      </c>
      <c r="I138" s="5">
        <v>-151235418826</v>
      </c>
      <c r="J138" s="5">
        <v>-167374461598</v>
      </c>
      <c r="K138" s="5">
        <v>-174466113421</v>
      </c>
      <c r="L138" s="5">
        <v>-150952040476</v>
      </c>
      <c r="M138" s="5">
        <v>-108992512070</v>
      </c>
      <c r="N138" s="5">
        <v>-110081784534</v>
      </c>
      <c r="O138" s="5">
        <v>-128115739037</v>
      </c>
      <c r="P138" s="5">
        <v>-105056977706</v>
      </c>
      <c r="Q138" s="5">
        <v>-90469509076</v>
      </c>
    </row>
    <row r="139" spans="2:17" ht="15.5" x14ac:dyDescent="0.35">
      <c r="C139" t="s">
        <v>410</v>
      </c>
      <c r="D139" s="5">
        <v>-24929753960</v>
      </c>
      <c r="E139" s="5">
        <v>-103708659732</v>
      </c>
      <c r="F139" s="5">
        <v>-23850902833</v>
      </c>
      <c r="G139" s="5">
        <v>-26727435820</v>
      </c>
      <c r="I139" s="5">
        <v>-118253245290</v>
      </c>
      <c r="J139" s="5">
        <v>-124247559763</v>
      </c>
      <c r="K139" s="5">
        <v>-130896248081</v>
      </c>
      <c r="L139" s="5">
        <v>-73905744226</v>
      </c>
      <c r="M139" s="5">
        <v>-50806924671</v>
      </c>
      <c r="N139" s="5">
        <v>-32411302609</v>
      </c>
      <c r="O139" s="5">
        <v>-133389703277</v>
      </c>
      <c r="P139" s="5">
        <v>-76932645462</v>
      </c>
      <c r="Q139" s="5">
        <v>-86875695710</v>
      </c>
    </row>
    <row r="140" spans="2:17" ht="15.5" x14ac:dyDescent="0.35">
      <c r="C140" t="s">
        <v>326</v>
      </c>
      <c r="D140" s="5">
        <v>-4205760557</v>
      </c>
      <c r="E140" s="5">
        <v>-5505294116</v>
      </c>
      <c r="F140" s="5">
        <v>-2593362384</v>
      </c>
      <c r="G140" s="5">
        <v>-5968097549</v>
      </c>
      <c r="I140" s="5">
        <v>-21229683935</v>
      </c>
      <c r="J140" s="5">
        <v>-23183660153</v>
      </c>
      <c r="K140" s="5">
        <v>-18060561628</v>
      </c>
      <c r="L140" s="5">
        <v>-18874650664</v>
      </c>
      <c r="M140" s="5">
        <v>-20889068110</v>
      </c>
      <c r="N140" s="5">
        <v>-21857095496</v>
      </c>
      <c r="O140" s="5">
        <v>-12771975951</v>
      </c>
      <c r="P140" s="5">
        <v>-16177576590</v>
      </c>
      <c r="Q140" s="5">
        <v>-10117097781</v>
      </c>
    </row>
    <row r="141" spans="2:17" ht="15.5" x14ac:dyDescent="0.35">
      <c r="C141" t="s">
        <v>735</v>
      </c>
      <c r="F141" s="5">
        <v>1898837289</v>
      </c>
      <c r="I141" s="5">
        <v>1898837289</v>
      </c>
      <c r="J141" s="5">
        <v>1331119445</v>
      </c>
      <c r="K141" s="5">
        <v>3316264015</v>
      </c>
      <c r="L141" s="5">
        <v>2590374027</v>
      </c>
      <c r="M141" s="5">
        <v>7664614158</v>
      </c>
      <c r="N141" s="5">
        <v>1264862228</v>
      </c>
      <c r="O141" s="5">
        <v>424650730</v>
      </c>
      <c r="P141" s="5">
        <v>1427182252</v>
      </c>
      <c r="Q141" s="5">
        <v>10226486860</v>
      </c>
    </row>
    <row r="142" spans="2:17" ht="15.5" x14ac:dyDescent="0.35">
      <c r="C142" t="s">
        <v>860</v>
      </c>
      <c r="D142" s="5">
        <v>-1180807056</v>
      </c>
      <c r="E142" s="5">
        <v>-7537847975</v>
      </c>
      <c r="F142" s="5">
        <v>26765563736</v>
      </c>
      <c r="G142" s="5">
        <v>-1204449721</v>
      </c>
      <c r="I142" s="5">
        <v>-273395305</v>
      </c>
      <c r="J142" s="5">
        <v>-2246756863</v>
      </c>
      <c r="K142" s="5">
        <v>-2115247684</v>
      </c>
      <c r="L142" s="5">
        <v>-2181982683</v>
      </c>
      <c r="M142" s="5">
        <v>-3330719823</v>
      </c>
      <c r="N142" s="5">
        <v>-3604518140</v>
      </c>
      <c r="O142" s="5">
        <v>-18123420754</v>
      </c>
      <c r="P142" s="5">
        <v>-8797540186</v>
      </c>
      <c r="Q142" s="5">
        <v>-2119953681</v>
      </c>
    </row>
    <row r="143" spans="2:17" ht="15.5" x14ac:dyDescent="0.35">
      <c r="C143" t="s">
        <v>767</v>
      </c>
      <c r="D143" s="5">
        <v>-18884693836</v>
      </c>
      <c r="E143" s="5">
        <v>14128480358</v>
      </c>
      <c r="F143" s="5">
        <v>-556510501</v>
      </c>
      <c r="G143" s="5">
        <v>-1271459578</v>
      </c>
      <c r="I143" s="5">
        <v>-2966431790</v>
      </c>
      <c r="J143" s="5">
        <v>-12041335269</v>
      </c>
      <c r="K143" s="5">
        <v>-15280083922</v>
      </c>
      <c r="L143" s="5">
        <v>-13403382834</v>
      </c>
      <c r="M143" s="5">
        <v>-1433525014</v>
      </c>
      <c r="N143" s="5">
        <v>-5845086882</v>
      </c>
      <c r="O143" s="5">
        <v>-20887549710</v>
      </c>
      <c r="P143" s="5">
        <v>-11891440365</v>
      </c>
      <c r="Q143" s="5">
        <v>-19310323555</v>
      </c>
    </row>
    <row r="144" spans="2:17" ht="15.5" x14ac:dyDescent="0.35">
      <c r="C144" t="s">
        <v>152</v>
      </c>
      <c r="D144" s="5">
        <v>1771849</v>
      </c>
      <c r="E144" s="5">
        <v>3560284</v>
      </c>
      <c r="F144" s="5">
        <v>-27441354</v>
      </c>
      <c r="G144" s="5">
        <v>1797652</v>
      </c>
      <c r="I144" s="5">
        <v>17675779</v>
      </c>
      <c r="J144" s="5">
        <v>12485792</v>
      </c>
      <c r="K144" s="5">
        <v>13222612</v>
      </c>
      <c r="L144" s="5">
        <v>261670649</v>
      </c>
      <c r="M144" s="5">
        <v>23644714</v>
      </c>
      <c r="N144" s="5">
        <v>58955552</v>
      </c>
      <c r="O144" s="5">
        <v>260204592</v>
      </c>
      <c r="P144" s="5">
        <v>359099060</v>
      </c>
      <c r="Q144" s="5">
        <v>227289779</v>
      </c>
    </row>
    <row r="145" spans="3:17" ht="15.5" x14ac:dyDescent="0.35">
      <c r="C145" t="s">
        <v>149</v>
      </c>
      <c r="D145" s="5">
        <v>-5127081960</v>
      </c>
      <c r="E145" s="5">
        <v>-100895839844</v>
      </c>
      <c r="F145" s="5">
        <v>-57529574597</v>
      </c>
      <c r="G145" s="5">
        <v>5444963905</v>
      </c>
      <c r="I145" s="5">
        <v>-68696634064</v>
      </c>
      <c r="J145" s="5">
        <v>-47429199015</v>
      </c>
      <c r="K145" s="5">
        <v>-61803022603</v>
      </c>
      <c r="L145" s="5">
        <v>-63012895127</v>
      </c>
      <c r="M145" s="5">
        <v>-77765603203</v>
      </c>
      <c r="N145" s="5">
        <v>-43000656494</v>
      </c>
      <c r="O145" s="5">
        <v>71311160694</v>
      </c>
      <c r="P145" s="5">
        <v>39937253186</v>
      </c>
      <c r="Q145" s="5">
        <v>26142473290</v>
      </c>
    </row>
    <row r="146" spans="3:17" ht="15.5" x14ac:dyDescent="0.35">
      <c r="C146" t="s">
        <v>150</v>
      </c>
      <c r="D146" s="5">
        <v>-2527581284</v>
      </c>
      <c r="E146" s="5">
        <v>-3884254786</v>
      </c>
      <c r="F146" s="5">
        <v>-7584132094</v>
      </c>
      <c r="G146" s="5">
        <v>-12506213246</v>
      </c>
      <c r="I146" s="5">
        <v>-23503725062</v>
      </c>
      <c r="J146" s="5">
        <v>-42068077750</v>
      </c>
      <c r="K146" s="5">
        <v>-39765649937</v>
      </c>
      <c r="L146" s="5">
        <v>-40543576400</v>
      </c>
      <c r="M146" s="5">
        <v>-24997610837</v>
      </c>
      <c r="N146" s="5">
        <v>-8391841930</v>
      </c>
      <c r="O146" s="5">
        <v>-62651932421</v>
      </c>
      <c r="P146" s="5">
        <v>-31000322747</v>
      </c>
      <c r="Q146" s="5">
        <v>-32316692253</v>
      </c>
    </row>
    <row r="147" spans="3:17" ht="15.5" x14ac:dyDescent="0.35">
      <c r="C147" t="s">
        <v>331</v>
      </c>
      <c r="K147" s="5">
        <v>-70650002</v>
      </c>
      <c r="L147" s="5">
        <v>-990000000</v>
      </c>
      <c r="M147" s="5">
        <v>-3483609044</v>
      </c>
      <c r="N147" s="5">
        <v>-8074749370</v>
      </c>
      <c r="O147" s="5">
        <v>-708530930</v>
      </c>
      <c r="P147" s="5">
        <v>-1688065619</v>
      </c>
    </row>
    <row r="148" spans="3:17" ht="15.5" x14ac:dyDescent="0.35">
      <c r="C148" t="s">
        <v>158</v>
      </c>
      <c r="D148" s="5">
        <v>-2527581284</v>
      </c>
      <c r="E148" s="5">
        <v>-3884254786</v>
      </c>
      <c r="F148" s="5">
        <v>-5782850973</v>
      </c>
      <c r="G148" s="5">
        <v>-12506213246</v>
      </c>
      <c r="I148" s="5">
        <v>-21702443941</v>
      </c>
      <c r="J148" s="5">
        <v>-38074029931</v>
      </c>
      <c r="K148" s="5">
        <v>-36526849008</v>
      </c>
      <c r="L148" s="5">
        <v>-30954275175</v>
      </c>
      <c r="M148" s="5">
        <v>-24591916178</v>
      </c>
      <c r="N148" s="5">
        <v>-13461452906</v>
      </c>
      <c r="O148" s="5">
        <v>-42508547480</v>
      </c>
      <c r="P148" s="5">
        <v>-20681507129</v>
      </c>
      <c r="Q148" s="5">
        <v>-32834196367</v>
      </c>
    </row>
    <row r="149" spans="3:17" ht="15.5" x14ac:dyDescent="0.35">
      <c r="C149" t="s">
        <v>1047</v>
      </c>
      <c r="P149" s="5">
        <v>-8999000000</v>
      </c>
    </row>
    <row r="150" spans="3:17" ht="15.5" x14ac:dyDescent="0.35">
      <c r="C150" t="s">
        <v>1048</v>
      </c>
      <c r="L150" s="5">
        <v>1500000000</v>
      </c>
    </row>
    <row r="151" spans="3:17" ht="15.5" x14ac:dyDescent="0.35">
      <c r="C151" t="s">
        <v>537</v>
      </c>
      <c r="F151" s="5">
        <v>-1892277050</v>
      </c>
      <c r="I151" s="5">
        <v>-1892277050</v>
      </c>
      <c r="J151" s="5">
        <v>-4086674396</v>
      </c>
      <c r="K151" s="5">
        <v>-3511504453</v>
      </c>
      <c r="L151" s="5">
        <v>-990990991</v>
      </c>
      <c r="O151" s="5">
        <v>-30553341898</v>
      </c>
      <c r="P151" s="5">
        <v>-12749999</v>
      </c>
      <c r="Q151" s="5">
        <v>-411000000</v>
      </c>
    </row>
    <row r="152" spans="3:17" ht="15.5" x14ac:dyDescent="0.35">
      <c r="C152" t="s">
        <v>1049</v>
      </c>
      <c r="J152" s="5">
        <v>499999000</v>
      </c>
      <c r="K152" s="5">
        <v>400000000</v>
      </c>
    </row>
    <row r="153" spans="3:17" ht="15.5" x14ac:dyDescent="0.35">
      <c r="C153" t="s">
        <v>1050</v>
      </c>
      <c r="N153" s="5">
        <v>10600000000</v>
      </c>
    </row>
    <row r="154" spans="3:17" ht="15.5" x14ac:dyDescent="0.35">
      <c r="C154" t="s">
        <v>494</v>
      </c>
    </row>
    <row r="155" spans="3:17" ht="15.5" x14ac:dyDescent="0.35">
      <c r="C155" t="s">
        <v>1051</v>
      </c>
      <c r="L155" s="5">
        <v>-9267326241</v>
      </c>
    </row>
    <row r="156" spans="3:17" ht="15.5" x14ac:dyDescent="0.35">
      <c r="C156" t="s">
        <v>1052</v>
      </c>
      <c r="M156" s="5">
        <v>2650000000</v>
      </c>
    </row>
    <row r="157" spans="3:17" ht="15.5" x14ac:dyDescent="0.35">
      <c r="C157" t="s">
        <v>160</v>
      </c>
      <c r="F157" s="5">
        <v>90995929</v>
      </c>
      <c r="I157" s="5">
        <v>90995929</v>
      </c>
      <c r="J157" s="5">
        <v>92626577</v>
      </c>
      <c r="K157" s="5">
        <v>343353526</v>
      </c>
      <c r="L157" s="5">
        <v>159016007</v>
      </c>
      <c r="M157" s="5">
        <v>427914385</v>
      </c>
      <c r="N157" s="5">
        <v>2544360346</v>
      </c>
      <c r="O157" s="5">
        <v>168487887</v>
      </c>
      <c r="P157" s="5">
        <v>381000000</v>
      </c>
      <c r="Q157" s="5">
        <v>928504114</v>
      </c>
    </row>
    <row r="158" spans="3:17" ht="15.5" x14ac:dyDescent="0.35">
      <c r="C158" t="s">
        <v>161</v>
      </c>
      <c r="D158" s="5">
        <v>-5127081960</v>
      </c>
      <c r="E158" s="5">
        <v>-100895839844</v>
      </c>
      <c r="F158" s="5">
        <v>-57529574597</v>
      </c>
      <c r="G158" s="5">
        <v>5444963905</v>
      </c>
      <c r="I158" s="5">
        <v>-68696634064</v>
      </c>
      <c r="J158" s="5">
        <v>-47429199015</v>
      </c>
      <c r="K158" s="5">
        <v>-61803022603</v>
      </c>
      <c r="L158" s="5">
        <v>-63012895127</v>
      </c>
      <c r="M158" s="5">
        <v>-77765603203</v>
      </c>
      <c r="N158" s="5">
        <v>-43000656494</v>
      </c>
      <c r="O158" s="5">
        <v>71311160694</v>
      </c>
      <c r="P158" s="5">
        <v>39937253186</v>
      </c>
      <c r="Q158" s="5">
        <v>26142473290</v>
      </c>
    </row>
    <row r="159" spans="3:17" ht="15.5" x14ac:dyDescent="0.35">
      <c r="C159" t="s">
        <v>312</v>
      </c>
      <c r="D159" s="5">
        <v>100875476956</v>
      </c>
      <c r="E159" s="5">
        <v>-100875476956</v>
      </c>
      <c r="F159" s="5">
        <v>401288814955</v>
      </c>
      <c r="I159" s="5">
        <v>401288814955</v>
      </c>
      <c r="J159" s="5">
        <v>298761805010</v>
      </c>
      <c r="K159" s="5">
        <v>233334749867</v>
      </c>
      <c r="L159" s="5">
        <v>212792468726</v>
      </c>
      <c r="M159" s="5">
        <v>193415954896</v>
      </c>
      <c r="N159" s="5">
        <v>73973944900</v>
      </c>
      <c r="O159" s="5">
        <v>259877801723</v>
      </c>
      <c r="P159" s="5">
        <v>204808418235</v>
      </c>
      <c r="Q159" s="5">
        <v>266376870410</v>
      </c>
    </row>
    <row r="160" spans="3:17" ht="15.5" x14ac:dyDescent="0.35">
      <c r="C160" t="s">
        <v>313</v>
      </c>
      <c r="D160" s="5">
        <v>-62136161253</v>
      </c>
      <c r="F160" s="5">
        <v>-382041408749</v>
      </c>
      <c r="G160" s="5">
        <v>-5000830773</v>
      </c>
      <c r="I160" s="5">
        <v>-387042239522</v>
      </c>
      <c r="J160" s="5">
        <v>-248569124505</v>
      </c>
      <c r="K160" s="5">
        <v>-234461953004</v>
      </c>
      <c r="L160" s="5">
        <v>-193520282704</v>
      </c>
      <c r="M160" s="5">
        <v>-188275731606</v>
      </c>
      <c r="N160" s="5">
        <v>-69216897856</v>
      </c>
      <c r="O160" s="5">
        <v>-246323691725</v>
      </c>
      <c r="P160" s="5">
        <v>-217722523579</v>
      </c>
      <c r="Q160" s="5">
        <v>-234916594961</v>
      </c>
    </row>
    <row r="161" spans="3:17" ht="15.5" x14ac:dyDescent="0.35">
      <c r="C161" t="s">
        <v>361</v>
      </c>
      <c r="D161" s="5">
        <v>-10442057736</v>
      </c>
      <c r="J161" s="5">
        <v>-14053269370</v>
      </c>
      <c r="K161" s="5">
        <v>-18221324892</v>
      </c>
      <c r="P161" s="5">
        <v>-80151111110</v>
      </c>
    </row>
    <row r="162" spans="3:17" ht="15.5" x14ac:dyDescent="0.35">
      <c r="C162" t="s">
        <v>746</v>
      </c>
      <c r="K162" s="5">
        <v>17850926001</v>
      </c>
      <c r="L162" s="5">
        <v>-10658654352</v>
      </c>
      <c r="M162" s="5">
        <v>-34165780464</v>
      </c>
      <c r="N162" s="5">
        <v>-4874186272</v>
      </c>
      <c r="O162" s="5">
        <v>39000000000</v>
      </c>
    </row>
    <row r="163" spans="3:17" ht="15.5" x14ac:dyDescent="0.35">
      <c r="C163" t="s">
        <v>105</v>
      </c>
      <c r="O163" s="5">
        <v>2920602795</v>
      </c>
      <c r="P163" s="5">
        <v>-139904604</v>
      </c>
      <c r="Q163" s="5">
        <v>-147382191</v>
      </c>
    </row>
    <row r="164" spans="3:17" ht="15.5" x14ac:dyDescent="0.35">
      <c r="C164" t="s">
        <v>1053</v>
      </c>
      <c r="P164" s="5">
        <v>1011246000</v>
      </c>
      <c r="Q164" s="5">
        <v>1192239864</v>
      </c>
    </row>
    <row r="165" spans="3:17" ht="15.5" x14ac:dyDescent="0.35">
      <c r="C165" t="s">
        <v>273</v>
      </c>
      <c r="D165" s="5">
        <v>-80710547</v>
      </c>
      <c r="F165" s="5">
        <v>-469879177</v>
      </c>
      <c r="G165" s="5">
        <v>400230138</v>
      </c>
      <c r="I165" s="5">
        <v>-131419746</v>
      </c>
      <c r="J165" s="5">
        <v>-294546999</v>
      </c>
      <c r="K165" s="5">
        <v>-453111395</v>
      </c>
      <c r="L165" s="5">
        <v>-372199765</v>
      </c>
      <c r="M165" s="5">
        <v>-353298235</v>
      </c>
      <c r="N165" s="5">
        <v>-487416991</v>
      </c>
      <c r="O165" s="5">
        <v>-656544143</v>
      </c>
      <c r="P165" s="5">
        <v>-593581588</v>
      </c>
      <c r="Q165" s="5">
        <v>-378594223</v>
      </c>
    </row>
    <row r="166" spans="3:17" ht="15.5" x14ac:dyDescent="0.35">
      <c r="C166" t="s">
        <v>680</v>
      </c>
      <c r="P166" s="5">
        <v>59760000000</v>
      </c>
    </row>
    <row r="167" spans="3:17" ht="15.5" x14ac:dyDescent="0.35">
      <c r="C167" t="s">
        <v>432</v>
      </c>
      <c r="P167" s="5">
        <v>56544689186</v>
      </c>
    </row>
    <row r="168" spans="3:17" ht="15.5" x14ac:dyDescent="0.35">
      <c r="C168" t="s">
        <v>1054</v>
      </c>
      <c r="O168" s="5">
        <v>31756421452</v>
      </c>
    </row>
    <row r="169" spans="3:17" ht="15.5" x14ac:dyDescent="0.35">
      <c r="C169" t="s">
        <v>1055</v>
      </c>
    </row>
    <row r="170" spans="3:17" ht="15.5" x14ac:dyDescent="0.35">
      <c r="C170" t="s">
        <v>279</v>
      </c>
      <c r="I170" s="5">
        <v>-6000000000</v>
      </c>
      <c r="J170" s="5">
        <v>-22000000000</v>
      </c>
      <c r="K170" s="5">
        <v>-5050000000</v>
      </c>
      <c r="L170" s="5">
        <v>-39969221053</v>
      </c>
      <c r="M170" s="5">
        <v>-13850000000</v>
      </c>
      <c r="N170" s="5">
        <v>-4650252632</v>
      </c>
      <c r="O170" s="5">
        <v>-19386678301</v>
      </c>
      <c r="P170" s="5">
        <v>-38689929198</v>
      </c>
      <c r="Q170" s="5">
        <v>-23931730156</v>
      </c>
    </row>
    <row r="171" spans="3:17" ht="15.5" x14ac:dyDescent="0.35">
      <c r="C171" t="s">
        <v>996</v>
      </c>
      <c r="K171" s="5">
        <v>12650000000</v>
      </c>
      <c r="L171" s="5">
        <v>33000000000</v>
      </c>
      <c r="M171" s="5">
        <v>13001816468</v>
      </c>
      <c r="N171" s="5">
        <v>2410000000</v>
      </c>
      <c r="O171" s="5">
        <v>4123248893</v>
      </c>
      <c r="P171" s="5">
        <v>55109949844</v>
      </c>
      <c r="Q171" s="5">
        <v>18131057627</v>
      </c>
    </row>
    <row r="172" spans="3:17" ht="15.5" x14ac:dyDescent="0.35">
      <c r="C172" t="s">
        <v>168</v>
      </c>
      <c r="D172" s="5">
        <v>-33249190644</v>
      </c>
      <c r="F172" s="5">
        <v>-76811789751</v>
      </c>
      <c r="G172" s="5">
        <v>10406910023</v>
      </c>
      <c r="I172" s="5">
        <v>-76811789751</v>
      </c>
      <c r="J172" s="5">
        <v>-50620575351</v>
      </c>
      <c r="K172" s="5">
        <v>-60352309180</v>
      </c>
      <c r="L172" s="5">
        <v>-64285005979</v>
      </c>
      <c r="M172" s="5">
        <v>-47538564262</v>
      </c>
      <c r="N172" s="5">
        <v>-40155847643</v>
      </c>
    </row>
    <row r="173" spans="3:17" ht="15.5" x14ac:dyDescent="0.35">
      <c r="C173" t="s">
        <v>308</v>
      </c>
      <c r="D173" s="5">
        <v>-94438736</v>
      </c>
      <c r="E173" s="5">
        <v>-20362888</v>
      </c>
      <c r="F173" s="5">
        <v>504688125</v>
      </c>
      <c r="G173" s="5">
        <v>-361345483</v>
      </c>
      <c r="J173" s="5">
        <v>-11153486800</v>
      </c>
      <c r="K173" s="5">
        <v>-7500000000</v>
      </c>
    </row>
    <row r="174" spans="3:17" ht="15.5" x14ac:dyDescent="0.35">
      <c r="C174" t="s">
        <v>437</v>
      </c>
      <c r="Q174" s="5">
        <v>-183393080</v>
      </c>
    </row>
    <row r="175" spans="3:17" ht="15.5" x14ac:dyDescent="0.35">
      <c r="C175" t="s">
        <v>173</v>
      </c>
      <c r="D175" s="5">
        <v>3818922057</v>
      </c>
      <c r="E175" s="5">
        <v>-1871833581</v>
      </c>
      <c r="F175" s="5">
        <v>1096371427</v>
      </c>
      <c r="G175" s="5">
        <v>-75105411</v>
      </c>
      <c r="I175" s="5">
        <v>-2986476422</v>
      </c>
      <c r="J175" s="5">
        <v>3123094424</v>
      </c>
      <c r="K175" s="5">
        <v>-292585997</v>
      </c>
      <c r="L175" s="5">
        <v>-1539220439</v>
      </c>
      <c r="M175" s="5">
        <v>-3157287679</v>
      </c>
      <c r="N175" s="5">
        <v>-2810417111</v>
      </c>
      <c r="O175" s="5">
        <v>-18403244306</v>
      </c>
      <c r="P175" s="5">
        <v>26668006302</v>
      </c>
      <c r="Q175" s="5">
        <v>-1962520253</v>
      </c>
    </row>
    <row r="176" spans="3:17" ht="15.5" x14ac:dyDescent="0.35">
      <c r="C176" t="s">
        <v>1056</v>
      </c>
    </row>
    <row r="177" spans="2:17" ht="15.5" x14ac:dyDescent="0.35">
      <c r="C177" t="s">
        <v>1057</v>
      </c>
      <c r="M177" s="5">
        <v>-346020755</v>
      </c>
    </row>
    <row r="178" spans="2:17" ht="15.5" x14ac:dyDescent="0.35">
      <c r="C178" t="s">
        <v>176</v>
      </c>
      <c r="E178" s="5">
        <v>4754357651</v>
      </c>
      <c r="I178" s="5">
        <v>7740834073</v>
      </c>
      <c r="J178" s="5">
        <v>4617739649</v>
      </c>
      <c r="K178" s="5">
        <v>4910325646</v>
      </c>
      <c r="L178" s="5">
        <v>6449546085</v>
      </c>
      <c r="M178" s="5">
        <v>9952854519</v>
      </c>
      <c r="N178" s="5">
        <v>12763271630</v>
      </c>
      <c r="O178" s="5">
        <v>31435167969</v>
      </c>
      <c r="P178" s="5">
        <v>4767161667</v>
      </c>
      <c r="Q178" s="5">
        <v>6729681920</v>
      </c>
    </row>
    <row r="179" spans="2:17" ht="15.5" x14ac:dyDescent="0.35">
      <c r="C179" t="s">
        <v>177</v>
      </c>
      <c r="D179" s="5">
        <v>3818922057</v>
      </c>
      <c r="E179" s="5">
        <v>2882524070</v>
      </c>
      <c r="F179" s="5">
        <v>1096371427</v>
      </c>
      <c r="G179" s="5">
        <v>-75105411</v>
      </c>
      <c r="I179" s="5">
        <v>4754357651</v>
      </c>
      <c r="J179" s="5">
        <v>7740834073</v>
      </c>
      <c r="K179" s="5">
        <v>4617739649</v>
      </c>
      <c r="L179" s="5">
        <v>4910325646</v>
      </c>
      <c r="M179" s="5">
        <v>6449546085</v>
      </c>
      <c r="N179" s="5">
        <v>9952854519</v>
      </c>
      <c r="O179" s="5">
        <v>12763271630</v>
      </c>
      <c r="P179" s="5">
        <v>31435167969</v>
      </c>
      <c r="Q179" s="5">
        <v>4767161667</v>
      </c>
    </row>
    <row r="181" spans="2:17" ht="15.5" x14ac:dyDescent="0.35">
      <c r="B181" t="s">
        <v>178</v>
      </c>
      <c r="C181" t="s">
        <v>12</v>
      </c>
      <c r="D181" s="5">
        <v>870000000</v>
      </c>
      <c r="E181" s="5">
        <v>870000000</v>
      </c>
      <c r="F181" s="5">
        <v>870000000</v>
      </c>
      <c r="G181" s="5">
        <v>870000000</v>
      </c>
      <c r="I181" s="5">
        <v>870000000</v>
      </c>
      <c r="J181" s="5">
        <v>870000000</v>
      </c>
      <c r="K181" s="5">
        <v>870000000</v>
      </c>
      <c r="L181" s="5">
        <v>870000000</v>
      </c>
      <c r="M181" s="5">
        <v>870000000</v>
      </c>
      <c r="N181" s="5">
        <v>870000000</v>
      </c>
      <c r="O181" s="5">
        <v>870000000</v>
      </c>
      <c r="P181" s="5">
        <v>800000000</v>
      </c>
      <c r="Q181" s="5">
        <v>0</v>
      </c>
    </row>
    <row r="182" spans="2:17" ht="15.5" x14ac:dyDescent="0.35">
      <c r="C182" t="s">
        <v>179</v>
      </c>
      <c r="D182" s="6">
        <v>0.62</v>
      </c>
      <c r="E182" s="6">
        <v>31.31</v>
      </c>
      <c r="F182" s="6">
        <v>2.91</v>
      </c>
      <c r="G182" s="6">
        <v>-0.26</v>
      </c>
    </row>
    <row r="183" spans="2:17" ht="15.5" x14ac:dyDescent="0.35">
      <c r="C183" t="s">
        <v>180</v>
      </c>
      <c r="D183" s="6">
        <v>911.29</v>
      </c>
      <c r="E183" s="6">
        <v>10.54</v>
      </c>
      <c r="F183" s="6">
        <v>178.69</v>
      </c>
      <c r="G183" s="6">
        <v>-2846.15</v>
      </c>
    </row>
    <row r="184" spans="2:17" ht="15.5" x14ac:dyDescent="0.35">
      <c r="C184" t="s">
        <v>64</v>
      </c>
      <c r="D184" s="6">
        <v>3.35</v>
      </c>
      <c r="E184" s="6">
        <v>0.72</v>
      </c>
      <c r="F184" s="6">
        <v>2.38</v>
      </c>
      <c r="G184" s="6">
        <v>4.82</v>
      </c>
    </row>
    <row r="185" spans="2:17" ht="15.5" x14ac:dyDescent="0.35">
      <c r="C185" t="s">
        <v>181</v>
      </c>
      <c r="D185" s="5">
        <v>25630000000</v>
      </c>
      <c r="E185" s="6">
        <v>68379999999.999992</v>
      </c>
      <c r="F185" s="5">
        <v>28710000000</v>
      </c>
      <c r="G185" s="5">
        <v>27290000000</v>
      </c>
    </row>
    <row r="186" spans="2:17" ht="15.5" x14ac:dyDescent="0.35">
      <c r="C186" t="s">
        <v>182</v>
      </c>
      <c r="D186" s="6">
        <v>8.0000000000000004E-4</v>
      </c>
      <c r="E186" s="6">
        <v>4.2000000000000003E-2</v>
      </c>
      <c r="F186" s="6">
        <v>3.3E-3</v>
      </c>
      <c r="G186" s="6">
        <v>-2.9999999999999997E-4</v>
      </c>
    </row>
    <row r="187" spans="2:17" ht="15.5" x14ac:dyDescent="0.35">
      <c r="C187" t="s">
        <v>183</v>
      </c>
      <c r="D187" s="6">
        <v>1.2999999999999999E-3</v>
      </c>
      <c r="E187" s="6">
        <v>6.6299999999999998E-2</v>
      </c>
      <c r="F187" s="6">
        <v>6.6E-3</v>
      </c>
      <c r="G187" s="6">
        <v>-5.9999999999999995E-4</v>
      </c>
    </row>
    <row r="188" spans="2:17" ht="15.5" x14ac:dyDescent="0.35">
      <c r="C188" t="s">
        <v>184</v>
      </c>
      <c r="D188" s="6">
        <v>8.8000000000000005E-3</v>
      </c>
      <c r="E188" s="6">
        <v>9.4700000000000006E-2</v>
      </c>
      <c r="F188" s="6">
        <v>1.5800000000000002E-2</v>
      </c>
      <c r="G188" s="6">
        <v>9.4999999999999998E-3</v>
      </c>
    </row>
    <row r="189" spans="2:17" ht="15.5" x14ac:dyDescent="0.35">
      <c r="C189" t="s">
        <v>185</v>
      </c>
      <c r="D189" s="6">
        <v>1.02</v>
      </c>
      <c r="E189" s="6">
        <v>8.33</v>
      </c>
      <c r="F189" s="6">
        <v>2.96</v>
      </c>
      <c r="G189" s="6">
        <v>0.8</v>
      </c>
    </row>
    <row r="190" spans="2:17" ht="15.5" x14ac:dyDescent="0.35">
      <c r="C190" t="s">
        <v>186</v>
      </c>
      <c r="D190" s="5">
        <v>402000000000</v>
      </c>
      <c r="E190" s="5">
        <v>412000000000</v>
      </c>
      <c r="F190" s="5">
        <v>384000000000</v>
      </c>
      <c r="G190" s="5">
        <v>382000000000</v>
      </c>
    </row>
    <row r="191" spans="2:17" ht="15.5" x14ac:dyDescent="0.35">
      <c r="C191" t="s">
        <v>187</v>
      </c>
      <c r="D191" s="6">
        <v>1.23</v>
      </c>
      <c r="E191" s="6">
        <v>0.7</v>
      </c>
      <c r="F191" s="6">
        <v>1.18</v>
      </c>
      <c r="G191" s="6">
        <v>1.69</v>
      </c>
    </row>
    <row r="192" spans="2:17" ht="15.5" x14ac:dyDescent="0.35">
      <c r="C192" t="s">
        <v>188</v>
      </c>
      <c r="D192" s="6">
        <v>460.88</v>
      </c>
      <c r="E192" s="6">
        <v>472.26</v>
      </c>
      <c r="F192" s="6">
        <v>440.86</v>
      </c>
      <c r="G192" s="6">
        <v>438.34</v>
      </c>
    </row>
    <row r="193" spans="3:17" ht="15.5" x14ac:dyDescent="0.35">
      <c r="C193" t="s">
        <v>189</v>
      </c>
      <c r="D193" s="6">
        <v>1.34</v>
      </c>
      <c r="E193" s="6">
        <v>0.76</v>
      </c>
      <c r="F193" s="6">
        <v>1.3</v>
      </c>
      <c r="G193" s="6">
        <v>1.86</v>
      </c>
    </row>
    <row r="194" spans="3:17" ht="15.5" x14ac:dyDescent="0.35">
      <c r="C194" t="s">
        <v>190</v>
      </c>
      <c r="D194" s="6">
        <v>420.16</v>
      </c>
      <c r="E194" s="6">
        <v>431.42</v>
      </c>
      <c r="F194" s="6">
        <v>400.19</v>
      </c>
      <c r="G194" s="6">
        <v>397.19</v>
      </c>
    </row>
    <row r="195" spans="3:17" ht="15.5" x14ac:dyDescent="0.35">
      <c r="C195" t="s">
        <v>191</v>
      </c>
      <c r="D195" s="5">
        <v>93000000000</v>
      </c>
      <c r="E195" s="5">
        <v>50000000000</v>
      </c>
      <c r="F195" s="5">
        <v>149000000000</v>
      </c>
      <c r="G195" s="5">
        <v>122000000000</v>
      </c>
    </row>
    <row r="196" spans="3:17" ht="15.5" x14ac:dyDescent="0.35">
      <c r="C196" t="s">
        <v>192</v>
      </c>
      <c r="D196" s="5">
        <v>14000000000</v>
      </c>
      <c r="E196" s="5">
        <v>15000000000</v>
      </c>
      <c r="F196" s="5">
        <v>18000000000</v>
      </c>
      <c r="G196" s="5">
        <v>26000000000</v>
      </c>
    </row>
    <row r="197" spans="3:17" ht="15.5" x14ac:dyDescent="0.35">
      <c r="C197" t="s">
        <v>193</v>
      </c>
      <c r="D197" s="5">
        <v>401000000000</v>
      </c>
      <c r="E197" s="5">
        <v>411000000000</v>
      </c>
      <c r="F197" s="5">
        <v>384000000000</v>
      </c>
      <c r="G197" s="5">
        <v>381000000000</v>
      </c>
    </row>
    <row r="198" spans="3:17" ht="15.5" x14ac:dyDescent="0.35">
      <c r="C198" t="s">
        <v>24</v>
      </c>
      <c r="D198" s="5">
        <v>106000000000</v>
      </c>
      <c r="E198" s="5">
        <v>66000000000</v>
      </c>
      <c r="F198" s="5">
        <v>167000000000</v>
      </c>
      <c r="G198" s="5">
        <v>148000000000</v>
      </c>
    </row>
    <row r="199" spans="3:17" ht="15.5" x14ac:dyDescent="0.35">
      <c r="C199" t="s">
        <v>21</v>
      </c>
      <c r="D199" s="5">
        <v>100000000000</v>
      </c>
      <c r="E199" s="5">
        <v>63000000000</v>
      </c>
      <c r="F199" s="5">
        <v>162000000000</v>
      </c>
      <c r="G199" s="5">
        <v>144000000000</v>
      </c>
    </row>
    <row r="200" spans="3:17" ht="15.5" x14ac:dyDescent="0.35">
      <c r="C200" t="s">
        <v>194</v>
      </c>
      <c r="D200" s="5">
        <v>214000000000</v>
      </c>
      <c r="E200" s="5">
        <v>219000000000</v>
      </c>
      <c r="F200" s="5">
        <v>186000000000</v>
      </c>
      <c r="G200" s="5">
        <v>195000000000</v>
      </c>
    </row>
    <row r="201" spans="3:17" ht="15.5" x14ac:dyDescent="0.35">
      <c r="C201" t="s">
        <v>195</v>
      </c>
      <c r="D201" s="5">
        <v>11000000000</v>
      </c>
      <c r="E201" s="5">
        <v>103000000000</v>
      </c>
      <c r="F201" s="5">
        <v>66000000000</v>
      </c>
      <c r="G201" s="5">
        <v>7000000000</v>
      </c>
    </row>
    <row r="202" spans="3:17" ht="15.5" x14ac:dyDescent="0.35">
      <c r="C202" t="s">
        <v>196</v>
      </c>
      <c r="D202" s="5">
        <v>-3000000000</v>
      </c>
      <c r="E202" s="5">
        <v>-4000000000</v>
      </c>
      <c r="F202" s="5">
        <v>-6000000000</v>
      </c>
      <c r="G202" s="5">
        <v>-13000000000</v>
      </c>
    </row>
    <row r="203" spans="3:17" ht="15.5" x14ac:dyDescent="0.35">
      <c r="C203" t="s">
        <v>13</v>
      </c>
      <c r="D203" s="5">
        <v>9000000000</v>
      </c>
      <c r="E203" s="5">
        <v>99000000000</v>
      </c>
      <c r="F203" s="5">
        <v>60000000000</v>
      </c>
      <c r="G203" s="5">
        <v>-6000000000</v>
      </c>
    </row>
    <row r="204" spans="3:17" ht="15.5" x14ac:dyDescent="0.35">
      <c r="C204" t="s">
        <v>16</v>
      </c>
      <c r="D204" s="6">
        <v>10.28</v>
      </c>
      <c r="E204" s="6">
        <v>113.8</v>
      </c>
      <c r="F204" s="6">
        <v>69.44</v>
      </c>
      <c r="G204" s="6">
        <v>-6.34</v>
      </c>
    </row>
    <row r="205" spans="3:17" ht="15.5" x14ac:dyDescent="0.35">
      <c r="C205" t="s">
        <v>49</v>
      </c>
      <c r="I205" s="6">
        <v>16.05</v>
      </c>
      <c r="J205" s="6">
        <v>8.1999999999999993</v>
      </c>
      <c r="K205" s="6">
        <v>53.98</v>
      </c>
      <c r="L205" s="6">
        <v>83.82</v>
      </c>
      <c r="M205" s="6">
        <v>35.520000000000003</v>
      </c>
      <c r="N205" s="6">
        <v>-40.08</v>
      </c>
      <c r="O205" s="6">
        <v>59.66</v>
      </c>
      <c r="P205" s="6">
        <v>51.14</v>
      </c>
      <c r="Q205" s="6">
        <v>1178326.06</v>
      </c>
    </row>
    <row r="206" spans="3:17" ht="15.5" x14ac:dyDescent="0.35">
      <c r="C206" t="s">
        <v>63</v>
      </c>
      <c r="I206" s="6">
        <v>32.4</v>
      </c>
      <c r="J206" s="6">
        <v>100.61</v>
      </c>
      <c r="K206" s="6">
        <v>20.56</v>
      </c>
      <c r="L206" s="6">
        <v>14.67</v>
      </c>
      <c r="M206" s="6">
        <v>11.66</v>
      </c>
      <c r="N206" s="6">
        <v>-9.73</v>
      </c>
      <c r="O206" s="6">
        <v>8.31</v>
      </c>
      <c r="P206" s="6">
        <v>9.9700000000000006</v>
      </c>
      <c r="Q206" s="5">
        <v>0</v>
      </c>
    </row>
    <row r="207" spans="3:17" ht="15.5" x14ac:dyDescent="0.35">
      <c r="C207" t="s">
        <v>66</v>
      </c>
      <c r="I207" s="6">
        <v>0.62</v>
      </c>
      <c r="J207" s="6">
        <v>1.01</v>
      </c>
      <c r="K207" s="6">
        <v>1.31</v>
      </c>
      <c r="L207" s="6">
        <v>1.59</v>
      </c>
      <c r="M207" s="6">
        <v>0.78</v>
      </c>
      <c r="N207" s="6">
        <v>1.04</v>
      </c>
      <c r="O207" s="6">
        <v>0.72</v>
      </c>
      <c r="P207" s="6">
        <v>0.89</v>
      </c>
      <c r="Q207" s="5">
        <v>0</v>
      </c>
    </row>
    <row r="208" spans="3:17" ht="15.5" x14ac:dyDescent="0.35">
      <c r="C208" t="s">
        <v>197</v>
      </c>
      <c r="I208" s="6">
        <v>131949999999.99998</v>
      </c>
      <c r="J208" s="6">
        <v>129020000000.00002</v>
      </c>
      <c r="K208" s="5">
        <v>172330000000</v>
      </c>
      <c r="L208" s="5">
        <v>193440000000</v>
      </c>
      <c r="M208" s="6">
        <v>130979999999.99998</v>
      </c>
      <c r="N208" s="5">
        <v>1300000000</v>
      </c>
      <c r="O208" s="5">
        <v>99420000000</v>
      </c>
    </row>
    <row r="209" spans="3:17" ht="15.5" x14ac:dyDescent="0.35">
      <c r="C209" t="s">
        <v>198</v>
      </c>
      <c r="I209" s="6">
        <v>1.83E-2</v>
      </c>
      <c r="J209" s="6">
        <v>9.4999999999999998E-3</v>
      </c>
      <c r="K209" s="6">
        <v>6.2400000000000004E-2</v>
      </c>
      <c r="L209" s="6">
        <v>0.1119</v>
      </c>
      <c r="M209" s="6">
        <v>5.4900000000000004E-2</v>
      </c>
      <c r="N209" s="6">
        <v>-6.1900000000000004E-2</v>
      </c>
      <c r="O209" s="6">
        <v>9.64E-2</v>
      </c>
      <c r="P209" s="6">
        <v>0.1023</v>
      </c>
      <c r="Q209" s="6">
        <v>8.9200000000000002E-2</v>
      </c>
    </row>
    <row r="210" spans="3:17" ht="15.5" x14ac:dyDescent="0.35">
      <c r="C210" t="s">
        <v>199</v>
      </c>
      <c r="I210" s="6">
        <v>3.6400000000000002E-2</v>
      </c>
      <c r="J210" s="6">
        <v>1.9299999999999998E-2</v>
      </c>
      <c r="K210" s="6">
        <v>0.125</v>
      </c>
      <c r="L210" s="6">
        <v>0.21030000000000001</v>
      </c>
      <c r="M210" s="6">
        <v>0.10890000000000001</v>
      </c>
      <c r="N210" s="6">
        <v>-0.13819999999999999</v>
      </c>
      <c r="O210" s="6">
        <v>0.17629999999999998</v>
      </c>
      <c r="P210" s="6">
        <v>0.19239999999999999</v>
      </c>
      <c r="Q210" s="6">
        <v>0.2084</v>
      </c>
    </row>
    <row r="211" spans="3:17" ht="15.5" x14ac:dyDescent="0.35">
      <c r="C211" t="s">
        <v>200</v>
      </c>
      <c r="I211" s="6">
        <v>7.9100000000000004E-2</v>
      </c>
      <c r="J211" s="6">
        <v>6.5599999999999992E-2</v>
      </c>
      <c r="K211" s="6">
        <v>0.16639999999999999</v>
      </c>
      <c r="L211" s="6">
        <v>0.27310000000000001</v>
      </c>
      <c r="M211" s="6">
        <v>0.13750000000000001</v>
      </c>
      <c r="N211" s="6">
        <v>-5.2600000000000001E-2</v>
      </c>
      <c r="O211" s="6">
        <v>0.25370000000000004</v>
      </c>
      <c r="P211" s="6">
        <v>0.32250000000000001</v>
      </c>
      <c r="Q211" s="6">
        <v>0.54600000000000004</v>
      </c>
    </row>
    <row r="212" spans="3:17" ht="15.5" x14ac:dyDescent="0.35">
      <c r="C212" t="s">
        <v>201</v>
      </c>
      <c r="I212" s="6">
        <v>1.84</v>
      </c>
      <c r="J212" s="6">
        <v>1.46</v>
      </c>
      <c r="K212" s="6">
        <v>3.44</v>
      </c>
      <c r="L212" s="6">
        <v>6.08</v>
      </c>
      <c r="M212" s="6">
        <v>2.56</v>
      </c>
      <c r="N212" s="6">
        <v>-0.91</v>
      </c>
      <c r="O212" s="6">
        <v>5.37</v>
      </c>
      <c r="P212" s="6">
        <v>3.86</v>
      </c>
      <c r="Q212" s="6">
        <v>4.05</v>
      </c>
    </row>
    <row r="213" spans="3:17" ht="15.5" x14ac:dyDescent="0.35">
      <c r="C213" t="s">
        <v>60</v>
      </c>
      <c r="I213" s="6">
        <v>1.18</v>
      </c>
      <c r="J213" s="6">
        <v>1.94</v>
      </c>
      <c r="K213" s="6">
        <v>2.57</v>
      </c>
      <c r="L213" s="6">
        <v>3.09</v>
      </c>
      <c r="M213" s="6">
        <v>1.27</v>
      </c>
      <c r="N213" s="6">
        <v>1.34</v>
      </c>
      <c r="O213" s="6">
        <v>1.47</v>
      </c>
      <c r="P213" s="6">
        <v>1.92</v>
      </c>
      <c r="Q213" s="5">
        <v>0</v>
      </c>
    </row>
    <row r="214" spans="3:17" ht="15.5" x14ac:dyDescent="0.35">
      <c r="C214" t="s">
        <v>57</v>
      </c>
      <c r="I214" s="6">
        <v>440.86</v>
      </c>
      <c r="J214" s="6">
        <v>425.04</v>
      </c>
      <c r="K214" s="6">
        <v>431.73</v>
      </c>
      <c r="L214" s="6">
        <v>398.59</v>
      </c>
      <c r="M214" s="6">
        <v>326.10000000000002</v>
      </c>
      <c r="N214" s="6">
        <v>290.11</v>
      </c>
      <c r="O214" s="6">
        <v>338.46</v>
      </c>
      <c r="P214" s="6">
        <v>265.79000000000002</v>
      </c>
      <c r="Q214" s="6">
        <v>5655171.9199999999</v>
      </c>
    </row>
    <row r="215" spans="3:17" ht="15.5" x14ac:dyDescent="0.35">
      <c r="C215" t="s">
        <v>202</v>
      </c>
      <c r="I215" s="6">
        <v>1.3</v>
      </c>
      <c r="J215" s="6">
        <v>2.15</v>
      </c>
      <c r="K215" s="6">
        <v>2.85</v>
      </c>
      <c r="L215" s="6">
        <v>3.39</v>
      </c>
      <c r="M215" s="6">
        <v>1.42</v>
      </c>
      <c r="N215" s="6">
        <v>1.53</v>
      </c>
      <c r="O215" s="6">
        <v>1.64</v>
      </c>
      <c r="P215" s="6">
        <v>1.92</v>
      </c>
      <c r="Q215" s="5">
        <v>0</v>
      </c>
    </row>
    <row r="216" spans="3:17" ht="15.5" x14ac:dyDescent="0.35">
      <c r="C216" t="s">
        <v>203</v>
      </c>
      <c r="I216" s="6">
        <v>400.19</v>
      </c>
      <c r="J216" s="6">
        <v>382.86</v>
      </c>
      <c r="K216" s="6">
        <v>390.06</v>
      </c>
      <c r="L216" s="6">
        <v>362.34</v>
      </c>
      <c r="M216" s="6">
        <v>290.99</v>
      </c>
      <c r="N216" s="6">
        <v>254.84</v>
      </c>
      <c r="O216" s="6">
        <v>303.02999999999997</v>
      </c>
      <c r="P216" s="6">
        <v>265.79000000000002</v>
      </c>
      <c r="Q216" s="6">
        <v>5655171.9199999999</v>
      </c>
    </row>
    <row r="217" spans="3:17" ht="15.5" x14ac:dyDescent="0.35">
      <c r="C217" t="s">
        <v>204</v>
      </c>
      <c r="I217" s="5">
        <v>149000000000</v>
      </c>
      <c r="J217" s="5">
        <v>124000000000</v>
      </c>
      <c r="K217" s="5">
        <v>87000000000</v>
      </c>
      <c r="L217" s="5">
        <v>95000000000</v>
      </c>
      <c r="M217" s="5">
        <v>70000000000</v>
      </c>
      <c r="N217" s="5">
        <v>68000000000</v>
      </c>
      <c r="O217" s="5">
        <v>65000000000</v>
      </c>
      <c r="P217" s="5">
        <v>58000000000</v>
      </c>
      <c r="Q217" s="5">
        <v>65000000000</v>
      </c>
    </row>
    <row r="218" spans="3:17" ht="15.5" x14ac:dyDescent="0.35">
      <c r="C218" t="s">
        <v>205</v>
      </c>
      <c r="I218" s="5">
        <v>18000000000</v>
      </c>
      <c r="J218" s="5">
        <v>29000000000</v>
      </c>
      <c r="K218" s="5">
        <v>16000000000</v>
      </c>
      <c r="L218" s="5">
        <v>9000000000</v>
      </c>
      <c r="M218" s="5">
        <v>15000000000</v>
      </c>
      <c r="N218" s="5">
        <v>11000000000</v>
      </c>
      <c r="O218" s="5">
        <v>9000000000</v>
      </c>
      <c r="P218" s="5">
        <v>4000000000</v>
      </c>
      <c r="Q218" s="5">
        <v>9000000000</v>
      </c>
    </row>
    <row r="219" spans="3:17" ht="15.5" x14ac:dyDescent="0.35">
      <c r="C219" t="s">
        <v>26</v>
      </c>
      <c r="I219" s="5">
        <v>167000000000</v>
      </c>
      <c r="J219" s="5">
        <v>153000000000</v>
      </c>
      <c r="K219" s="5">
        <v>102000000000</v>
      </c>
      <c r="L219" s="5">
        <v>104000000000</v>
      </c>
      <c r="M219" s="5">
        <v>84000000000</v>
      </c>
      <c r="N219" s="5">
        <v>79000000000</v>
      </c>
      <c r="O219" s="5">
        <v>75000000000</v>
      </c>
      <c r="P219" s="5">
        <v>62000000000</v>
      </c>
      <c r="Q219" s="5">
        <v>74000000000</v>
      </c>
    </row>
    <row r="220" spans="3:17" ht="15.5" x14ac:dyDescent="0.35">
      <c r="C220" t="s">
        <v>23</v>
      </c>
      <c r="I220" s="5">
        <v>162000000000</v>
      </c>
      <c r="J220" s="5">
        <v>145000000000</v>
      </c>
      <c r="K220" s="5">
        <v>98000000000</v>
      </c>
      <c r="L220" s="5">
        <v>99000000000</v>
      </c>
      <c r="M220" s="5">
        <v>78000000000</v>
      </c>
      <c r="N220" s="5">
        <v>69000000000</v>
      </c>
      <c r="O220" s="5">
        <v>62000000000</v>
      </c>
      <c r="P220" s="5">
        <v>30000000000</v>
      </c>
      <c r="Q220" s="5">
        <v>70000000000</v>
      </c>
    </row>
    <row r="221" spans="3:17" ht="15.5" x14ac:dyDescent="0.35">
      <c r="C221" t="s">
        <v>206</v>
      </c>
      <c r="I221" s="5">
        <v>186000000000</v>
      </c>
      <c r="J221" s="5">
        <v>175000000000</v>
      </c>
      <c r="K221" s="5">
        <v>187000000000</v>
      </c>
      <c r="L221" s="5">
        <v>176000000000</v>
      </c>
      <c r="M221" s="5">
        <v>122000000000</v>
      </c>
      <c r="N221" s="5">
        <v>101000000000</v>
      </c>
      <c r="O221" s="5">
        <v>208000000000</v>
      </c>
      <c r="P221" s="5">
        <v>154000000000</v>
      </c>
      <c r="Q221" s="5">
        <v>94000000000</v>
      </c>
    </row>
    <row r="222" spans="3:17" ht="15.5" x14ac:dyDescent="0.35">
      <c r="C222" t="s">
        <v>207</v>
      </c>
      <c r="I222" s="5">
        <v>89000000000</v>
      </c>
      <c r="J222" s="5">
        <v>93000000000</v>
      </c>
      <c r="K222" s="5">
        <v>101000000000</v>
      </c>
      <c r="L222" s="5">
        <v>102000000000</v>
      </c>
      <c r="M222" s="5">
        <v>100000000000</v>
      </c>
      <c r="N222" s="5">
        <v>49000000000</v>
      </c>
      <c r="O222" s="5">
        <v>-27000000000</v>
      </c>
      <c r="P222" s="5">
        <v>18000000000</v>
      </c>
      <c r="Q222" s="5">
        <v>4000000000</v>
      </c>
    </row>
    <row r="223" spans="3:17" ht="15.5" x14ac:dyDescent="0.35">
      <c r="C223" t="s">
        <v>208</v>
      </c>
      <c r="I223" s="5">
        <v>-22000000000</v>
      </c>
      <c r="J223" s="5">
        <v>-38000000000</v>
      </c>
      <c r="K223" s="5">
        <v>-37000000000</v>
      </c>
      <c r="L223" s="5">
        <v>-31000000000</v>
      </c>
      <c r="M223" s="5">
        <v>-25000000000</v>
      </c>
      <c r="N223" s="5">
        <v>-13000000000</v>
      </c>
      <c r="O223" s="5">
        <v>-43000000000</v>
      </c>
      <c r="P223" s="5">
        <v>-21000000000</v>
      </c>
      <c r="Q223" s="5">
        <v>-33000000000</v>
      </c>
    </row>
    <row r="224" spans="3:17" ht="15.5" x14ac:dyDescent="0.35">
      <c r="C224" t="s">
        <v>15</v>
      </c>
      <c r="I224" s="5">
        <v>68000000000</v>
      </c>
      <c r="J224" s="5">
        <v>55000000000</v>
      </c>
      <c r="K224" s="5">
        <v>65000000000</v>
      </c>
      <c r="L224" s="5">
        <v>71000000000</v>
      </c>
      <c r="M224" s="5">
        <v>75000000000</v>
      </c>
      <c r="N224" s="5">
        <v>35000000000</v>
      </c>
      <c r="O224" s="5">
        <v>-70000000000</v>
      </c>
      <c r="P224" s="5">
        <v>-3000000000</v>
      </c>
      <c r="Q224" s="5">
        <v>-29000000000</v>
      </c>
    </row>
    <row r="225" spans="3:17" ht="15.5" x14ac:dyDescent="0.35">
      <c r="C225" t="s">
        <v>17</v>
      </c>
      <c r="I225" s="6">
        <v>77.58</v>
      </c>
      <c r="J225" s="6">
        <v>62.68</v>
      </c>
      <c r="K225" s="6">
        <v>74.41</v>
      </c>
      <c r="L225" s="6">
        <v>81.67</v>
      </c>
      <c r="M225" s="6">
        <v>86.21</v>
      </c>
      <c r="N225" s="6">
        <v>40.36</v>
      </c>
      <c r="O225" s="6">
        <v>-79.95</v>
      </c>
      <c r="P225" s="6">
        <v>-3.7</v>
      </c>
      <c r="Q225" s="6">
        <v>-1192604.07</v>
      </c>
    </row>
  </sheetData>
  <pageMargins left="0.7" right="0.7" top="0.75" bottom="0.75" header="0.3" footer="0.3"/>
  <ignoredErrors>
    <ignoredError sqref="A1:Q226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2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1058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1059</v>
      </c>
      <c r="D2" s="2" vm="271">
        <f ca="1">IFERROR(_xlfn.STOCKHISTORY("XIDX:" &amp; $C$1, D3, , 0, 0, 1), "Libur")</f>
        <v>264</v>
      </c>
      <c r="E2" s="2" vm="272">
        <f ca="1">IFERROR(_xlfn.STOCKHISTORY("XIDX:" &amp; $C$1, E3, , 0, 0, 1), "Libur")</f>
        <v>232</v>
      </c>
      <c r="H2" s="2" vm="272">
        <f ca="1">IFERROR(INDEX(D2:G2,COUNT(D2:G2)),"")</f>
        <v>232</v>
      </c>
      <c r="I2" s="2" vm="273">
        <f t="shared" ref="I2:Q2" ca="1" si="0">IFERROR(_xlfn.STOCKHISTORY("XIDX:" &amp; $C$1, I1, , 0, 0, 1), "Libur")</f>
        <v>300</v>
      </c>
      <c r="J2" s="2" vm="274">
        <f t="shared" ca="1" si="0"/>
        <v>324</v>
      </c>
      <c r="K2" s="2" vm="275">
        <f t="shared" ca="1" si="0"/>
        <v>640</v>
      </c>
      <c r="L2" s="2" vm="276">
        <f t="shared" ca="1" si="0"/>
        <v>685</v>
      </c>
      <c r="M2" s="2" vm="253">
        <f t="shared" ca="1" si="0"/>
        <v>1105</v>
      </c>
      <c r="N2" s="2" vm="277">
        <f t="shared" ca="1" si="0"/>
        <v>1695</v>
      </c>
      <c r="O2" s="2" vm="278">
        <f t="shared" ca="1" si="0"/>
        <v>1075</v>
      </c>
      <c r="P2" s="2" vm="279">
        <f t="shared" ca="1" si="0"/>
        <v>2810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261761947000</v>
      </c>
      <c r="E4" s="2">
        <f>IFERROR(INDEX(E51:E500,MATCH($C$4,$C$51:$C$500,0)),"")</f>
        <v>221087724000</v>
      </c>
      <c r="H4" s="2">
        <f>IFERROR(SUM(D4:G4)*(4/MAX(1,COUNT(D4:G4))),"")</f>
        <v>965699342000</v>
      </c>
      <c r="I4" s="2">
        <f t="shared" ref="I4:Q4" si="1">IFERROR(INDEX(I51:I500,MATCH($C$4,$C$51:$C$500,0)),"")</f>
        <v>940879809000</v>
      </c>
      <c r="J4" s="2">
        <f t="shared" si="1"/>
        <v>744694626000</v>
      </c>
      <c r="K4" s="2">
        <f t="shared" si="1"/>
        <v>1003571884000</v>
      </c>
      <c r="L4" s="2">
        <f t="shared" si="1"/>
        <v>1168474434000</v>
      </c>
      <c r="M4" s="2">
        <f t="shared" si="1"/>
        <v>1051444342000</v>
      </c>
      <c r="N4" s="2">
        <f t="shared" si="1"/>
        <v>980556653000</v>
      </c>
      <c r="O4" s="2">
        <f t="shared" si="1"/>
        <v>1105420197000</v>
      </c>
      <c r="P4" s="2">
        <f t="shared" si="1"/>
        <v>1022969624000</v>
      </c>
      <c r="Q4" s="2">
        <f t="shared" si="1"/>
        <v>1002126037000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13761754000</v>
      </c>
      <c r="E5" s="2">
        <f>IFERROR(INDEX(E51:E500,MATCH($C$5,$C$51:$C$500,0)),"")</f>
        <v>1532161000</v>
      </c>
      <c r="H5" s="2">
        <f>IFERROR(SUM(D5:G5)*(4/MAX(1,COUNT(D5:G5))),"")</f>
        <v>30587830000</v>
      </c>
      <c r="I5" s="2">
        <f t="shared" ref="I5:Q5" si="2">IFERROR(INDEX(I51:I500,MATCH($C$5,$C$51:$C$500,0)),"")</f>
        <v>33426639000</v>
      </c>
      <c r="J5" s="2">
        <f t="shared" si="2"/>
        <v>-282714298000</v>
      </c>
      <c r="K5" s="2">
        <f t="shared" si="2"/>
        <v>11809997000</v>
      </c>
      <c r="L5" s="2">
        <f t="shared" si="2"/>
        <v>30733987000</v>
      </c>
      <c r="M5" s="2">
        <f t="shared" si="2"/>
        <v>19064183000</v>
      </c>
      <c r="N5" s="2">
        <f t="shared" si="2"/>
        <v>51258840000</v>
      </c>
      <c r="O5" s="2">
        <f t="shared" si="2"/>
        <v>124241292000</v>
      </c>
      <c r="P5" s="2">
        <f t="shared" si="2"/>
        <v>154862500000</v>
      </c>
      <c r="Q5" s="2">
        <f t="shared" si="2"/>
        <v>122406753000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438238482000</v>
      </c>
      <c r="E6" s="2">
        <f>IFERROR(INDEX(E51:E500,MATCH($C$6,$C$51:$C$500,0)),"")</f>
        <v>428235164000</v>
      </c>
      <c r="H6" s="2">
        <f>IFERROR(INDEX(D6:G6,COUNT(D6:G6)),"")</f>
        <v>428235164000</v>
      </c>
      <c r="I6" s="2">
        <f t="shared" ref="I6:Q6" si="3">IFERROR(INDEX(I51:I500,MATCH($C$6,$C$51:$C$500,0)),"")</f>
        <v>427473671000</v>
      </c>
      <c r="J6" s="2">
        <f t="shared" si="3"/>
        <v>393122351000</v>
      </c>
      <c r="K6" s="2">
        <f t="shared" si="3"/>
        <v>676756570000</v>
      </c>
      <c r="L6" s="2">
        <f t="shared" si="3"/>
        <v>771816074000</v>
      </c>
      <c r="M6" s="2">
        <f t="shared" si="3"/>
        <v>740977263000</v>
      </c>
      <c r="N6" s="2">
        <f t="shared" si="3"/>
        <v>740909054000</v>
      </c>
      <c r="O6" s="2">
        <f t="shared" si="3"/>
        <v>821609349000</v>
      </c>
      <c r="P6" s="2">
        <f t="shared" si="3"/>
        <v>789798337000</v>
      </c>
      <c r="Q6" s="2">
        <f t="shared" si="3"/>
        <v>701390352000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0.84</v>
      </c>
      <c r="E7" s="3">
        <f>IFERROR(INDEX(E51:E500,MATCH($C$7,$C$51:$C$500,0))/1000000000,"")</f>
        <v>0.84</v>
      </c>
      <c r="H7" s="3">
        <f>IFERROR(INDEX(D7:G7,COUNT(D7:G7)),"")</f>
        <v>0.84</v>
      </c>
      <c r="I7" s="3">
        <f t="shared" ref="I7:Q7" si="4">IFERROR(INDEX(I51:I500,MATCH($C$7,$C$51:$C$500,0))/1000000000,"")</f>
        <v>0.84</v>
      </c>
      <c r="J7" s="3">
        <f t="shared" si="4"/>
        <v>0.84</v>
      </c>
      <c r="K7" s="3">
        <f t="shared" si="4"/>
        <v>0.84</v>
      </c>
      <c r="L7" s="3">
        <f t="shared" si="4"/>
        <v>0.84</v>
      </c>
      <c r="M7" s="3">
        <f t="shared" si="4"/>
        <v>0.84</v>
      </c>
      <c r="N7" s="3">
        <f t="shared" si="4"/>
        <v>0.84</v>
      </c>
      <c r="O7" s="3">
        <f t="shared" si="4"/>
        <v>0.84</v>
      </c>
      <c r="P7" s="3">
        <f t="shared" si="4"/>
        <v>0.84</v>
      </c>
      <c r="Q7" s="3">
        <f t="shared" si="4"/>
        <v>0.17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49000000000</v>
      </c>
      <c r="E8" s="2">
        <f>IFERROR(INDEX(E51:E500,MATCH("Free cash flow (Quarter)",$C$51:$C$500,0)),"")</f>
        <v>37000000000</v>
      </c>
      <c r="H8" s="2">
        <f>IFERROR(INDEX(D8:G8,COUNT(D8:G8)),"")</f>
        <v>37000000000</v>
      </c>
      <c r="I8" s="2">
        <f t="shared" ref="I8:Q8" si="5">IFERROR(INDEX(I51:I500,MATCH($C$8,$C$51:$C$500,0)),"")</f>
        <v>120000000000</v>
      </c>
      <c r="J8" s="2">
        <f t="shared" si="5"/>
        <v>130000000000</v>
      </c>
      <c r="K8" s="2">
        <f t="shared" si="5"/>
        <v>32000000000</v>
      </c>
      <c r="L8" s="2">
        <f t="shared" si="5"/>
        <v>161000000000</v>
      </c>
      <c r="M8" s="2">
        <f t="shared" si="5"/>
        <v>181000000000</v>
      </c>
      <c r="N8" s="2">
        <f t="shared" si="5"/>
        <v>231000000000</v>
      </c>
      <c r="O8" s="2">
        <f t="shared" si="5"/>
        <v>-35000000000</v>
      </c>
      <c r="P8" s="2">
        <f t="shared" si="5"/>
        <v>-165000000000</v>
      </c>
      <c r="Q8" s="2">
        <f t="shared" si="5"/>
        <v>13000000000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58.75</v>
      </c>
      <c r="E9" s="3">
        <f>IFERROR(INDEX(E51:E500,MATCH("Free cash flow per share (Quarter)",$C$51:$C$500,0)),"")</f>
        <v>43.62</v>
      </c>
      <c r="H9" s="3">
        <f>IFERROR(INDEX(D9:G9,COUNT(D9:G9)),"")</f>
        <v>43.62</v>
      </c>
      <c r="I9" s="3">
        <f t="shared" ref="I9:Q9" si="6">IFERROR(INDEX(I51:I500,MATCH($C$9,$C$51:$C$500,0)),"")</f>
        <v>142.49</v>
      </c>
      <c r="J9" s="3">
        <f t="shared" si="6"/>
        <v>154.27000000000001</v>
      </c>
      <c r="K9" s="3">
        <f t="shared" si="6"/>
        <v>38.35</v>
      </c>
      <c r="L9" s="3">
        <f t="shared" si="6"/>
        <v>191.14</v>
      </c>
      <c r="M9" s="3">
        <f t="shared" si="6"/>
        <v>215.36</v>
      </c>
      <c r="N9" s="3">
        <f t="shared" si="6"/>
        <v>275.37</v>
      </c>
      <c r="O9" s="3">
        <f t="shared" si="6"/>
        <v>-41.38</v>
      </c>
      <c r="P9" s="3">
        <f t="shared" si="6"/>
        <v>-195.93</v>
      </c>
      <c r="Q9" s="3">
        <f t="shared" si="6"/>
        <v>76.540000000000006</v>
      </c>
    </row>
    <row r="10" spans="1:17" ht="15.5" x14ac:dyDescent="0.35">
      <c r="C10" t="s">
        <v>18</v>
      </c>
      <c r="D10" s="3">
        <f ca="1">IFERROR(IF(D9=0,"",D2/D9),"")</f>
        <v>4.493617021276596</v>
      </c>
      <c r="E10" s="3">
        <f ca="1">IFERROR(IF(E9=0,"",E2/E9),"")</f>
        <v>5.3186611646033937</v>
      </c>
      <c r="I10" s="3">
        <f t="shared" ref="I10:Q10" ca="1" si="7">IFERROR(IF(I9=0,"",I2/I9),"")</f>
        <v>2.1054109060284931</v>
      </c>
      <c r="J10" s="3">
        <f t="shared" ca="1" si="7"/>
        <v>2.1002139106760871</v>
      </c>
      <c r="K10" s="3">
        <f t="shared" ca="1" si="7"/>
        <v>16.688396349413299</v>
      </c>
      <c r="L10" s="3">
        <f t="shared" ca="1" si="7"/>
        <v>3.5837605943287647</v>
      </c>
      <c r="M10" s="3">
        <f t="shared" ca="1" si="7"/>
        <v>5.1309435364041605</v>
      </c>
      <c r="N10" s="3">
        <f t="shared" ca="1" si="7"/>
        <v>6.155354613792352</v>
      </c>
      <c r="O10" s="3">
        <f t="shared" ca="1" si="7"/>
        <v>-25.978733687771868</v>
      </c>
      <c r="P10" s="3">
        <f t="shared" ca="1" si="7"/>
        <v>-14.341856785586689</v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162470502000</v>
      </c>
      <c r="E11" s="2">
        <f>IFERROR(INDEX(E51:E500,MATCH($C$11,$C$51:$C$500,0)),"")</f>
        <v>137181330000</v>
      </c>
      <c r="H11" s="2">
        <f>IFERROR(INDEX(D11:G11,COUNT(D11:G11)),"")</f>
        <v>137181330000</v>
      </c>
      <c r="I11" s="2">
        <f t="shared" ref="I11:Q11" si="8">IFERROR(INDEX(I51:I500,MATCH($C$11,$C$51:$C$500,0)),"")</f>
        <v>120976418000</v>
      </c>
      <c r="J11" s="2">
        <f t="shared" si="8"/>
        <v>92004255000</v>
      </c>
      <c r="K11" s="2">
        <f t="shared" si="8"/>
        <v>65836308000</v>
      </c>
      <c r="L11" s="2">
        <f t="shared" si="8"/>
        <v>147684064000</v>
      </c>
      <c r="M11" s="2">
        <f t="shared" si="8"/>
        <v>94349876000</v>
      </c>
      <c r="N11" s="2">
        <f t="shared" si="8"/>
        <v>60193523000</v>
      </c>
      <c r="O11" s="2">
        <f t="shared" si="8"/>
        <v>106567314000</v>
      </c>
      <c r="P11" s="2">
        <f t="shared" si="8"/>
        <v>108627016000</v>
      </c>
      <c r="Q11" s="2">
        <f t="shared" si="8"/>
        <v>147045214000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454000000000</v>
      </c>
      <c r="E12" s="2">
        <f>IFERROR(INDEX(E51:E500,MATCH("Net Debt (Quarter)",$C$51:$C$500,0)),"")</f>
        <v>486000000000</v>
      </c>
      <c r="H12" s="2">
        <f>IFERROR(INDEX(D12:G12,COUNT(D12:G12)),"")</f>
        <v>486000000000</v>
      </c>
      <c r="I12" s="2">
        <f t="shared" ref="I12:Q12" si="9">IFERROR(INDEX(I51:I500,MATCH($C$12,$C$51:$C$500,0)),"")</f>
        <v>510000000000</v>
      </c>
      <c r="J12" s="2">
        <f t="shared" si="9"/>
        <v>578000000000</v>
      </c>
      <c r="K12" s="2">
        <f t="shared" si="9"/>
        <v>724000000000</v>
      </c>
      <c r="L12" s="2">
        <f t="shared" si="9"/>
        <v>674000000000</v>
      </c>
      <c r="M12" s="2">
        <f t="shared" si="9"/>
        <v>765000000000</v>
      </c>
      <c r="N12" s="2">
        <f t="shared" si="9"/>
        <v>839000000000</v>
      </c>
      <c r="O12" s="2">
        <f t="shared" si="9"/>
        <v>909000000000</v>
      </c>
      <c r="P12" s="2">
        <f t="shared" si="9"/>
        <v>483000000000</v>
      </c>
      <c r="Q12" s="2">
        <f t="shared" si="9"/>
        <v>-114000000000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617000000000</v>
      </c>
      <c r="E13" s="2">
        <f>IFERROR(INDEX(E51:E500,MATCH("Total Debt (Quarter)",$C$51:$C$500,0)),"")</f>
        <v>624000000000</v>
      </c>
      <c r="H13" s="2">
        <f>IFERROR(INDEX(D13:G13,COUNT(D13:G13)),"")</f>
        <v>624000000000</v>
      </c>
      <c r="I13" s="2">
        <f t="shared" ref="I13:Q13" si="10">IFERROR(INDEX(I51:I500,MATCH($C$13,$C$51:$C$500,0)),"")</f>
        <v>631000000000</v>
      </c>
      <c r="J13" s="2">
        <f t="shared" si="10"/>
        <v>670000000000</v>
      </c>
      <c r="K13" s="2">
        <f t="shared" si="10"/>
        <v>790000000000</v>
      </c>
      <c r="L13" s="2">
        <f t="shared" si="10"/>
        <v>821000000000</v>
      </c>
      <c r="M13" s="2">
        <f t="shared" si="10"/>
        <v>859000000000</v>
      </c>
      <c r="N13" s="2">
        <f t="shared" si="10"/>
        <v>900000000000</v>
      </c>
      <c r="O13" s="2">
        <f t="shared" si="10"/>
        <v>1016000000000</v>
      </c>
      <c r="P13" s="2">
        <f t="shared" si="10"/>
        <v>591000000000</v>
      </c>
      <c r="Q13" s="2">
        <f t="shared" si="10"/>
        <v>33000000000</v>
      </c>
    </row>
    <row r="14" spans="1:17" ht="15.5" x14ac:dyDescent="0.35">
      <c r="C14" t="s">
        <v>27</v>
      </c>
      <c r="D14" s="2">
        <f>IFERROR(INDEX(D51:D500,MATCH($C$14,$C$51:$C$500,0)),"")</f>
        <v>-11676301000</v>
      </c>
      <c r="E14" s="2">
        <f>IFERROR(INDEX(E51:E500,MATCH($C$14,$C$51:$C$500,0)),"")</f>
        <v>-11190119000</v>
      </c>
      <c r="H14" s="2">
        <f>IFERROR(SUM(D14:G14)*(4/MAX(1,COUNT(D14:G14))),"")</f>
        <v>-45732840000</v>
      </c>
      <c r="I14" s="2">
        <f t="shared" ref="I14:Q14" si="11">IFERROR(INDEX(I51:I500,MATCH($C$14,$C$51:$C$500,0)),"")</f>
        <v>-49209105000</v>
      </c>
      <c r="J14" s="2">
        <f t="shared" si="11"/>
        <v>-59663300000</v>
      </c>
      <c r="K14" s="2">
        <f t="shared" si="11"/>
        <v>-64288201000</v>
      </c>
      <c r="L14" s="2">
        <f t="shared" si="11"/>
        <v>-60194977000</v>
      </c>
      <c r="M14" s="2">
        <f t="shared" si="11"/>
        <v>-79759331000</v>
      </c>
      <c r="N14" s="2">
        <f t="shared" si="11"/>
        <v>-94446295000</v>
      </c>
      <c r="O14" s="2">
        <f t="shared" si="11"/>
        <v>-62602029000</v>
      </c>
      <c r="P14" s="2">
        <f t="shared" si="11"/>
        <v>-39928722000</v>
      </c>
      <c r="Q14" s="2">
        <f t="shared" si="11"/>
        <v>-16967661000</v>
      </c>
    </row>
    <row r="15" spans="1:17" ht="15.5" x14ac:dyDescent="0.35">
      <c r="C15" t="s">
        <v>28</v>
      </c>
      <c r="D15" s="2">
        <f>IFERROR(INDEX(D51:D500,MATCH($C$15,$C$51:$C$500,0)),"")</f>
        <v>-5701484000</v>
      </c>
      <c r="E15" s="2">
        <f>IFERROR(INDEX(E51:E500,MATCH($C$15,$C$51:$C$500,0)),"")</f>
        <v>-1271331000</v>
      </c>
      <c r="H15" s="2">
        <f>IFERROR(SUM(D15:G15)*(4/MAX(1,COUNT(D15:G15))),"")</f>
        <v>-13945630000</v>
      </c>
      <c r="I15" s="2">
        <f t="shared" ref="I15:Q15" si="12">IFERROR(INDEX(I51:I500,MATCH($C$15,$C$51:$C$500,0)),"")</f>
        <v>-18444505000</v>
      </c>
      <c r="J15" s="2">
        <f t="shared" si="12"/>
        <v>66616701000</v>
      </c>
      <c r="K15" s="2">
        <f t="shared" si="12"/>
        <v>-518861000</v>
      </c>
      <c r="L15" s="2">
        <f t="shared" si="12"/>
        <v>-14106863000</v>
      </c>
      <c r="M15" s="2">
        <f t="shared" si="12"/>
        <v>-1595144000</v>
      </c>
      <c r="N15" s="2">
        <f t="shared" si="12"/>
        <v>-15418230000</v>
      </c>
      <c r="O15" s="2">
        <f t="shared" si="12"/>
        <v>-27346391000</v>
      </c>
      <c r="P15" s="2">
        <f t="shared" si="12"/>
        <v>-44277206000</v>
      </c>
      <c r="Q15" s="2">
        <f t="shared" si="12"/>
        <v>-46082129000</v>
      </c>
    </row>
    <row r="16" spans="1:17" ht="15.5" x14ac:dyDescent="0.35">
      <c r="C16" t="s">
        <v>29</v>
      </c>
      <c r="D16" s="2">
        <f>IFERROR(INDEX(D51:D500,MATCH($C$16,$C$51:$C$500,0)),"")</f>
        <v>19913202000</v>
      </c>
      <c r="E16" s="2">
        <f>IFERROR(INDEX(E51:E500,MATCH($C$16,$C$51:$C$500,0)),"")</f>
        <v>2032824000</v>
      </c>
      <c r="H16" s="2">
        <f>IFERROR(SUM(D16:G16)*(4/MAX(1,COUNT(D16:G16))),"")</f>
        <v>43892052000</v>
      </c>
      <c r="I16" s="2">
        <f t="shared" ref="I16:Q16" si="13">IFERROR(INDEX(I51:I500,MATCH($C$16,$C$51:$C$500,0)),"")</f>
        <v>45889000000</v>
      </c>
      <c r="J16" s="2">
        <f t="shared" si="13"/>
        <v>-357249675000</v>
      </c>
      <c r="K16" s="2">
        <f t="shared" si="13"/>
        <v>8442856000</v>
      </c>
      <c r="L16" s="2">
        <f t="shared" si="13"/>
        <v>41502117000</v>
      </c>
      <c r="M16" s="2">
        <f t="shared" si="13"/>
        <v>12892095000</v>
      </c>
      <c r="N16" s="2">
        <f t="shared" si="13"/>
        <v>64083379000</v>
      </c>
      <c r="O16" s="2">
        <f t="shared" si="13"/>
        <v>129656515000</v>
      </c>
      <c r="P16" s="2">
        <f t="shared" si="13"/>
        <v>177569720000</v>
      </c>
      <c r="Q16" s="2">
        <f t="shared" si="13"/>
        <v>171348190000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221760000000</v>
      </c>
      <c r="E20" s="2">
        <f ca="1">IFERROR(E21*E2,"")</f>
        <v>194880000000</v>
      </c>
      <c r="H20" s="2">
        <f t="shared" ref="H20:Q20" ca="1" si="14">IFERROR(H21*H2,"")</f>
        <v>194880000000</v>
      </c>
      <c r="I20" s="2">
        <f t="shared" ca="1" si="14"/>
        <v>252000000000</v>
      </c>
      <c r="J20" s="2">
        <f t="shared" ca="1" si="14"/>
        <v>272160000000</v>
      </c>
      <c r="K20" s="2">
        <f t="shared" ca="1" si="14"/>
        <v>537600000000</v>
      </c>
      <c r="L20" s="2">
        <f t="shared" ca="1" si="14"/>
        <v>575400000000</v>
      </c>
      <c r="M20" s="2">
        <f t="shared" ca="1" si="14"/>
        <v>928200000000</v>
      </c>
      <c r="N20" s="2">
        <f t="shared" ca="1" si="14"/>
        <v>1423800000000</v>
      </c>
      <c r="O20" s="2">
        <f t="shared" ca="1" si="14"/>
        <v>903000000000</v>
      </c>
      <c r="P20" s="2">
        <f t="shared" ca="1" si="14"/>
        <v>2360400000000</v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840000000</v>
      </c>
      <c r="E21" s="2">
        <f>IFERROR(INDEX(E51:E500,MATCH($C$7,$C$51:$C$500,0)),"")</f>
        <v>840000000</v>
      </c>
      <c r="H21" s="2">
        <f>IFERROR(INDEX(D21:G21,COUNT(D21:G21)),"")</f>
        <v>840000000</v>
      </c>
      <c r="I21" s="2">
        <f t="shared" ref="I21:Q21" si="15">IFERROR(INDEX(I51:I500,MATCH($C$7,$C$51:$C$500,0)),"")</f>
        <v>840000000</v>
      </c>
      <c r="J21" s="2">
        <f t="shared" si="15"/>
        <v>840000000</v>
      </c>
      <c r="K21" s="2">
        <f t="shared" si="15"/>
        <v>840000000</v>
      </c>
      <c r="L21" s="2">
        <f t="shared" si="15"/>
        <v>840000000</v>
      </c>
      <c r="M21" s="2">
        <f t="shared" si="15"/>
        <v>840000000</v>
      </c>
      <c r="N21" s="2">
        <f t="shared" si="15"/>
        <v>840000000</v>
      </c>
      <c r="O21" s="2">
        <f t="shared" si="15"/>
        <v>840000000</v>
      </c>
      <c r="P21" s="2">
        <f t="shared" si="15"/>
        <v>840000000</v>
      </c>
      <c r="Q21" s="2">
        <f t="shared" si="15"/>
        <v>170000000</v>
      </c>
    </row>
    <row r="23" spans="1:17" ht="15.5" x14ac:dyDescent="0.35">
      <c r="B23" t="s">
        <v>45</v>
      </c>
      <c r="C23" t="s">
        <v>46</v>
      </c>
      <c r="D23" s="3">
        <f>IFERROR(D5/D6*100,"")</f>
        <v>3.1402431701559244</v>
      </c>
      <c r="E23" s="3">
        <f>IFERROR(E5/E6*100,"")</f>
        <v>0.3577849576126822</v>
      </c>
      <c r="H23" s="3">
        <f t="shared" ref="H23:Q23" si="16">IFERROR(H5/H6*100,"")</f>
        <v>7.142764670301573</v>
      </c>
      <c r="I23" s="3">
        <f t="shared" si="16"/>
        <v>7.8195784366799055</v>
      </c>
      <c r="J23" s="3">
        <f t="shared" si="16"/>
        <v>-71.915091390975121</v>
      </c>
      <c r="K23" s="3">
        <f t="shared" si="16"/>
        <v>1.7450878977059654</v>
      </c>
      <c r="L23" s="3">
        <f t="shared" si="16"/>
        <v>3.9820351033528745</v>
      </c>
      <c r="M23" s="3">
        <f t="shared" si="16"/>
        <v>2.5728431831787533</v>
      </c>
      <c r="N23" s="3">
        <f t="shared" si="16"/>
        <v>6.9183713875900343</v>
      </c>
      <c r="O23" s="3">
        <f t="shared" si="16"/>
        <v>15.121698913384687</v>
      </c>
      <c r="P23" s="3">
        <f t="shared" si="16"/>
        <v>19.607853390554812</v>
      </c>
      <c r="Q23" s="3">
        <f t="shared" si="16"/>
        <v>17.452015507621354</v>
      </c>
    </row>
    <row r="24" spans="1:17" ht="15.5" x14ac:dyDescent="0.35">
      <c r="C24" t="s">
        <v>47</v>
      </c>
      <c r="D24" s="4">
        <f>IFERROR(_xlfn.RRI(5,I23,D23),"")</f>
        <v>-0.16678709481988752</v>
      </c>
      <c r="E24" s="4" t="str">
        <f>IFERROR(_xlfn.RRI(5,J23,E23),"")</f>
        <v/>
      </c>
      <c r="H24" s="4">
        <f t="shared" ref="H24:Q24" si="17">IFERROR(_xlfn.RRI(5,M23,H23),"")</f>
        <v>0.22656510488285653</v>
      </c>
      <c r="I24" s="4">
        <f t="shared" si="17"/>
        <v>2.4792394666173001E-2</v>
      </c>
      <c r="J24" s="4" t="str">
        <f t="shared" si="17"/>
        <v/>
      </c>
      <c r="K24" s="4">
        <f t="shared" si="17"/>
        <v>-0.38357896387303747</v>
      </c>
      <c r="L24" s="4">
        <f t="shared" si="17"/>
        <v>-0.25586471391789922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33.369999999999997</v>
      </c>
      <c r="J25" s="3">
        <f t="shared" si="18"/>
        <v>-339.37</v>
      </c>
      <c r="K25" s="3">
        <f t="shared" si="18"/>
        <v>9.3699999999999992</v>
      </c>
      <c r="L25" s="3">
        <f t="shared" si="18"/>
        <v>33.42</v>
      </c>
      <c r="M25" s="3">
        <f t="shared" si="18"/>
        <v>13.18</v>
      </c>
      <c r="N25" s="3">
        <f t="shared" si="18"/>
        <v>57.72</v>
      </c>
      <c r="O25" s="3">
        <f t="shared" si="18"/>
        <v>121.47</v>
      </c>
      <c r="P25" s="3">
        <f t="shared" si="18"/>
        <v>157.51</v>
      </c>
      <c r="Q25" s="3">
        <f t="shared" si="18"/>
        <v>745.63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-0.10379785951191478</v>
      </c>
      <c r="J26" s="4" t="str">
        <f t="shared" si="19"/>
        <v/>
      </c>
      <c r="K26" s="4">
        <f t="shared" si="19"/>
        <v>-0.43129598823005311</v>
      </c>
      <c r="L26" s="4">
        <f t="shared" si="19"/>
        <v>-0.46260129636227165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311.62136547619048</v>
      </c>
      <c r="E27" s="3">
        <f>IFERROR(E4/E21,"")</f>
        <v>263.19967142857143</v>
      </c>
      <c r="H27" s="3">
        <f t="shared" ref="H27:Q27" si="20">IFERROR(H4/H21,"")</f>
        <v>1149.6420738095237</v>
      </c>
      <c r="I27" s="3">
        <f t="shared" si="20"/>
        <v>1120.0950107142858</v>
      </c>
      <c r="J27" s="3">
        <f t="shared" si="20"/>
        <v>886.54122142857148</v>
      </c>
      <c r="K27" s="3">
        <f t="shared" si="20"/>
        <v>1194.7284333333334</v>
      </c>
      <c r="L27" s="3">
        <f t="shared" si="20"/>
        <v>1391.0409928571428</v>
      </c>
      <c r="M27" s="3">
        <f t="shared" si="20"/>
        <v>1251.7194547619047</v>
      </c>
      <c r="N27" s="3">
        <f t="shared" si="20"/>
        <v>1167.3293488095237</v>
      </c>
      <c r="O27" s="3">
        <f t="shared" si="20"/>
        <v>1315.9764250000001</v>
      </c>
      <c r="P27" s="3">
        <f t="shared" si="20"/>
        <v>1217.820980952381</v>
      </c>
      <c r="Q27" s="3">
        <f t="shared" si="20"/>
        <v>5894.8590411764708</v>
      </c>
    </row>
    <row r="28" spans="1:17" ht="15.5" x14ac:dyDescent="0.35">
      <c r="C28" t="s">
        <v>52</v>
      </c>
      <c r="D28" s="4">
        <f>IFERROR(_xlfn.RRI(5,I27,D27),"")</f>
        <v>-0.22576201818674357</v>
      </c>
      <c r="E28" s="4">
        <f>IFERROR(_xlfn.RRI(5,J27,E27),"")</f>
        <v>-0.2156366697060732</v>
      </c>
      <c r="H28" s="4">
        <f t="shared" ref="H28:Q28" si="21">IFERROR(_xlfn.RRI(5,M27,H27),"")</f>
        <v>-1.6869590888453301E-2</v>
      </c>
      <c r="I28" s="4">
        <f t="shared" si="21"/>
        <v>-8.2269755010987433E-3</v>
      </c>
      <c r="J28" s="4">
        <f t="shared" si="21"/>
        <v>-7.5961290497413625E-2</v>
      </c>
      <c r="K28" s="4">
        <f t="shared" si="21"/>
        <v>-3.8215339815058647E-3</v>
      </c>
      <c r="L28" s="4">
        <f t="shared" si="21"/>
        <v>-0.25084220836178694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-1.0983292571529599</v>
      </c>
      <c r="J29" s="4">
        <f t="shared" si="22"/>
        <v>-37.218783351120599</v>
      </c>
      <c r="K29" s="4">
        <f t="shared" si="22"/>
        <v>-0.71962896469180138</v>
      </c>
      <c r="L29" s="4">
        <f t="shared" si="22"/>
        <v>1.5356600910470413</v>
      </c>
      <c r="M29" s="4">
        <f t="shared" si="22"/>
        <v>-0.77165627165627171</v>
      </c>
      <c r="N29" s="4">
        <f t="shared" si="22"/>
        <v>-0.52482094344282537</v>
      </c>
      <c r="O29" s="4">
        <f t="shared" si="22"/>
        <v>-0.22881086915116497</v>
      </c>
      <c r="P29" s="4">
        <f t="shared" si="22"/>
        <v>-0.78875581722838406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2.6379068572402398E-2</v>
      </c>
      <c r="I30" s="4">
        <f t="shared" si="23"/>
        <v>0.26344380119106697</v>
      </c>
      <c r="J30" s="4">
        <f t="shared" si="23"/>
        <v>-0.25795586955682392</v>
      </c>
      <c r="K30" s="4">
        <f t="shared" si="23"/>
        <v>-0.14112636545713234</v>
      </c>
      <c r="L30" s="4">
        <f t="shared" si="23"/>
        <v>0.11130412455060795</v>
      </c>
      <c r="M30" s="4">
        <f t="shared" si="23"/>
        <v>7.2293312969852461E-2</v>
      </c>
      <c r="N30" s="4">
        <f t="shared" si="23"/>
        <v>-0.11295572881594466</v>
      </c>
      <c r="O30" s="4">
        <f t="shared" si="23"/>
        <v>8.0599238790300606E-2</v>
      </c>
      <c r="P30" s="4">
        <f t="shared" si="23"/>
        <v>-0.79340965196186708</v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506.67</v>
      </c>
      <c r="E32" s="3">
        <f>IFERROR(INDEX(E51:E500,MATCH($A$32,$C$51:$C$500,0)),"")</f>
        <v>495.3</v>
      </c>
      <c r="H32" s="3">
        <f>IFERROR(INDEX(D32:G32,COUNT(D32:G32)),"")</f>
        <v>495.3</v>
      </c>
      <c r="I32" s="3">
        <f t="shared" ref="I32:Q32" si="24">IFERROR(INDEX(I51:I500,MATCH($C$32,$C$51:$C$500,0)),"")</f>
        <v>493.48</v>
      </c>
      <c r="J32" s="3">
        <f t="shared" si="24"/>
        <v>452.09</v>
      </c>
      <c r="K32" s="3">
        <f t="shared" si="24"/>
        <v>782.6</v>
      </c>
      <c r="L32" s="3">
        <f t="shared" si="24"/>
        <v>894.11</v>
      </c>
      <c r="M32" s="3">
        <f t="shared" si="24"/>
        <v>856.53</v>
      </c>
      <c r="N32" s="3">
        <f t="shared" si="24"/>
        <v>856.73</v>
      </c>
      <c r="O32" s="3">
        <f t="shared" si="24"/>
        <v>952.99</v>
      </c>
      <c r="P32" s="3">
        <f t="shared" si="24"/>
        <v>915.46</v>
      </c>
      <c r="Q32" s="3">
        <f t="shared" si="24"/>
        <v>4174.9399999999996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0.46</v>
      </c>
      <c r="E33" s="3">
        <f>IFERROR(INDEX(E51:E500,MATCH($A$33,$C$51:$C$500,0)),"")</f>
        <v>0.52</v>
      </c>
      <c r="H33" s="3">
        <f>IFERROR(INDEX(D33:G33,COUNT(D33:G33)),"")</f>
        <v>0.52</v>
      </c>
      <c r="I33" s="3">
        <f t="shared" ref="I33:Q33" si="25">IFERROR(INDEX(I51:I500,MATCH($C$33,$C$51:$C$500,0)),"")</f>
        <v>0.61</v>
      </c>
      <c r="J33" s="3">
        <f t="shared" si="25"/>
        <v>0.72</v>
      </c>
      <c r="K33" s="3">
        <f t="shared" si="25"/>
        <v>0.82</v>
      </c>
      <c r="L33" s="3">
        <f t="shared" si="25"/>
        <v>0.77</v>
      </c>
      <c r="M33" s="3">
        <f t="shared" si="25"/>
        <v>1.29</v>
      </c>
      <c r="N33" s="3">
        <f t="shared" si="25"/>
        <v>1.98</v>
      </c>
      <c r="O33" s="3">
        <f t="shared" si="25"/>
        <v>1.1299999999999999</v>
      </c>
      <c r="P33" s="3">
        <f t="shared" si="25"/>
        <v>3.07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14.16</v>
      </c>
      <c r="E34" s="3">
        <f>IFERROR(INDEX(E51:E500,MATCH($A$34,$C$51:$C$500,0)),"")</f>
        <v>142.86000000000001</v>
      </c>
      <c r="H34" s="3">
        <f>IFERROR(INDEX(D34:G34,COUNT(D34:G34)),"")</f>
        <v>142.86000000000001</v>
      </c>
      <c r="I34" s="3">
        <f t="shared" ref="I34:Q34" si="26">IFERROR(INDEX(I51:I500,MATCH($C$34,$C$51:$C$500,0)),"")</f>
        <v>8.99</v>
      </c>
      <c r="J34" s="3">
        <f t="shared" si="26"/>
        <v>-0.95</v>
      </c>
      <c r="K34" s="3">
        <f t="shared" si="26"/>
        <v>68.3</v>
      </c>
      <c r="L34" s="3">
        <f t="shared" si="26"/>
        <v>20.5</v>
      </c>
      <c r="M34" s="3">
        <f t="shared" si="26"/>
        <v>83.84</v>
      </c>
      <c r="N34" s="3">
        <f t="shared" si="26"/>
        <v>29.37</v>
      </c>
      <c r="O34" s="3">
        <f t="shared" si="26"/>
        <v>8.85</v>
      </c>
      <c r="P34" s="3">
        <f t="shared" si="26"/>
        <v>17.84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0.74</v>
      </c>
      <c r="E35" s="3">
        <f>IFERROR(INDEX(E51:E500,MATCH($A$35,$C$51:$C$500,0)),"")</f>
        <v>0.99</v>
      </c>
      <c r="H35" s="3">
        <f>IFERROR(INDEX(D35:G35,COUNT(D35:G35)),"")</f>
        <v>0.99</v>
      </c>
      <c r="I35" s="3">
        <f t="shared" ref="I35:Q35" si="27">IFERROR(INDEX(I51:I500,MATCH($C$35,$C$51:$C$500,0)),"")</f>
        <v>0.27</v>
      </c>
      <c r="J35" s="3">
        <f t="shared" si="27"/>
        <v>0.37</v>
      </c>
      <c r="K35" s="3">
        <f t="shared" si="27"/>
        <v>0.54</v>
      </c>
      <c r="L35" s="3">
        <f t="shared" si="27"/>
        <v>0.49</v>
      </c>
      <c r="M35" s="3">
        <f t="shared" si="27"/>
        <v>0.88</v>
      </c>
      <c r="N35" s="3">
        <f t="shared" si="27"/>
        <v>1.45</v>
      </c>
      <c r="O35" s="3">
        <f t="shared" si="27"/>
        <v>0.82</v>
      </c>
      <c r="P35" s="3">
        <f t="shared" si="27"/>
        <v>2.31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261761947000</v>
      </c>
      <c r="E51" s="5">
        <v>221087724000</v>
      </c>
      <c r="F51" s="5">
        <v>257299447000</v>
      </c>
      <c r="G51" s="5">
        <v>225351995000</v>
      </c>
      <c r="I51" s="5">
        <v>940879809000</v>
      </c>
      <c r="J51" s="5">
        <v>744694626000</v>
      </c>
      <c r="K51" s="5">
        <v>1003571884000</v>
      </c>
      <c r="L51" s="5">
        <v>1168474434000</v>
      </c>
      <c r="M51" s="5">
        <v>1051444342000</v>
      </c>
      <c r="N51" s="5">
        <v>980556653000</v>
      </c>
      <c r="O51" s="5">
        <v>1105420197000</v>
      </c>
      <c r="P51" s="5">
        <v>1022969624000</v>
      </c>
      <c r="Q51" s="5">
        <v>1002126037000</v>
      </c>
    </row>
    <row r="52" spans="2:17" ht="15.5" x14ac:dyDescent="0.35">
      <c r="C52" t="s">
        <v>211</v>
      </c>
      <c r="D52" s="5">
        <v>-122247478000</v>
      </c>
      <c r="E52" s="5">
        <v>-117109861000</v>
      </c>
      <c r="F52" s="5">
        <v>-102506718000</v>
      </c>
      <c r="G52" s="5">
        <v>-107402114000</v>
      </c>
      <c r="I52" s="5">
        <v>-448369224000</v>
      </c>
      <c r="J52" s="5">
        <v>-474034804000</v>
      </c>
      <c r="K52" s="5">
        <v>-495706317000</v>
      </c>
      <c r="L52" s="5">
        <v>-584381039000</v>
      </c>
      <c r="M52" s="5">
        <v>-531914614000</v>
      </c>
      <c r="N52" s="5">
        <v>-457069539000</v>
      </c>
      <c r="O52" s="5">
        <v>-495935504000</v>
      </c>
      <c r="P52" s="5">
        <v>-439945331000</v>
      </c>
      <c r="Q52" s="5">
        <v>-436890484000</v>
      </c>
    </row>
    <row r="53" spans="2:17" ht="15.5" x14ac:dyDescent="0.35">
      <c r="C53" t="s">
        <v>212</v>
      </c>
      <c r="D53" s="5">
        <v>139514469000</v>
      </c>
      <c r="E53" s="5">
        <v>103977863000</v>
      </c>
      <c r="F53" s="5">
        <v>154792729000</v>
      </c>
      <c r="G53" s="5">
        <v>117949881000</v>
      </c>
      <c r="I53" s="5">
        <v>492510585000</v>
      </c>
      <c r="J53" s="5">
        <v>270659822000</v>
      </c>
      <c r="K53" s="5">
        <v>507865567000</v>
      </c>
      <c r="L53" s="5">
        <v>584093395000</v>
      </c>
      <c r="M53" s="5">
        <v>519529728000</v>
      </c>
      <c r="N53" s="5">
        <v>523487114000</v>
      </c>
      <c r="O53" s="5">
        <v>609484693000</v>
      </c>
      <c r="P53" s="5">
        <v>583024293000</v>
      </c>
      <c r="Q53" s="5">
        <v>565235553000</v>
      </c>
    </row>
    <row r="54" spans="2:17" ht="15.5" x14ac:dyDescent="0.35">
      <c r="C54" t="s">
        <v>82</v>
      </c>
      <c r="D54" s="5">
        <v>-108583639000</v>
      </c>
      <c r="E54" s="5">
        <v>-91352857000</v>
      </c>
      <c r="F54" s="5">
        <v>-112352226000</v>
      </c>
      <c r="G54" s="5">
        <v>-101072538000</v>
      </c>
      <c r="I54" s="5">
        <v>-398130169000</v>
      </c>
      <c r="J54" s="5">
        <v>-568610582000</v>
      </c>
      <c r="K54" s="5">
        <v>-435764408000</v>
      </c>
      <c r="L54" s="5">
        <v>-483062096000</v>
      </c>
      <c r="M54" s="5">
        <v>-429256131000</v>
      </c>
      <c r="N54" s="5">
        <v>-367050020000</v>
      </c>
      <c r="O54" s="5">
        <v>-417899943000</v>
      </c>
      <c r="P54" s="5">
        <v>-366485904000</v>
      </c>
      <c r="Q54" s="5">
        <v>-378128462000</v>
      </c>
    </row>
    <row r="55" spans="2:17" ht="15.5" x14ac:dyDescent="0.35">
      <c r="C55" t="s">
        <v>284</v>
      </c>
      <c r="D55" s="5">
        <v>-108536474000</v>
      </c>
      <c r="E55" s="5">
        <v>-91650053000</v>
      </c>
      <c r="F55" s="5">
        <v>-122059756000</v>
      </c>
      <c r="G55" s="5">
        <v>-103435000000</v>
      </c>
      <c r="I55" s="5">
        <v>-406431332000</v>
      </c>
      <c r="J55" s="5">
        <v>-476116931000</v>
      </c>
      <c r="K55" s="5">
        <v>-439996297000</v>
      </c>
      <c r="L55" s="5">
        <v>-489647237000</v>
      </c>
      <c r="M55" s="5">
        <v>-429447920000</v>
      </c>
      <c r="N55" s="5">
        <v>-317599442000</v>
      </c>
      <c r="O55" s="5">
        <v>-315132534000</v>
      </c>
      <c r="P55" s="5">
        <v>-269026064000</v>
      </c>
      <c r="Q55" s="5">
        <v>-270806365000</v>
      </c>
    </row>
    <row r="56" spans="2:17" ht="15.5" x14ac:dyDescent="0.35">
      <c r="C56" t="s">
        <v>213</v>
      </c>
      <c r="N56" s="5">
        <v>-116090763000</v>
      </c>
      <c r="O56" s="5">
        <v>-123064978000</v>
      </c>
      <c r="P56" s="5">
        <v>-120287617000</v>
      </c>
      <c r="Q56" s="5">
        <v>-107029362000</v>
      </c>
    </row>
    <row r="57" spans="2:17" ht="15.5" x14ac:dyDescent="0.35">
      <c r="C57" t="s">
        <v>81</v>
      </c>
      <c r="D57" s="5">
        <v>-47165000</v>
      </c>
      <c r="E57" s="5">
        <v>297196000</v>
      </c>
      <c r="F57" s="5">
        <v>9707530000</v>
      </c>
      <c r="G57" s="5">
        <v>2362462000</v>
      </c>
      <c r="I57" s="5">
        <v>8301163000</v>
      </c>
      <c r="J57" s="5">
        <v>-92493651000</v>
      </c>
      <c r="K57" s="5">
        <v>4231889000</v>
      </c>
      <c r="L57" s="5">
        <v>6585141000</v>
      </c>
      <c r="M57" s="5">
        <v>191789000</v>
      </c>
      <c r="N57" s="5">
        <v>66640185000</v>
      </c>
      <c r="O57" s="5">
        <v>20297569000</v>
      </c>
      <c r="P57" s="5">
        <v>22827777000</v>
      </c>
      <c r="Q57" s="5">
        <v>-292735000</v>
      </c>
    </row>
    <row r="58" spans="2:17" ht="15.5" x14ac:dyDescent="0.35">
      <c r="C58" t="s">
        <v>89</v>
      </c>
      <c r="D58" s="5">
        <v>30930830000</v>
      </c>
      <c r="E58" s="5">
        <v>12625006000</v>
      </c>
      <c r="F58" s="5">
        <v>42440503000</v>
      </c>
      <c r="G58" s="5">
        <v>16877343000</v>
      </c>
      <c r="I58" s="5">
        <v>94380416000</v>
      </c>
      <c r="J58" s="5">
        <v>-297950760000</v>
      </c>
      <c r="K58" s="5">
        <v>72101159000</v>
      </c>
      <c r="L58" s="5">
        <v>101031299000</v>
      </c>
      <c r="M58" s="5">
        <v>90273597000</v>
      </c>
      <c r="N58" s="5">
        <v>156437094000</v>
      </c>
      <c r="O58" s="5">
        <v>191584750000</v>
      </c>
      <c r="P58" s="5">
        <v>216538389000</v>
      </c>
      <c r="Q58" s="5">
        <v>187107091000</v>
      </c>
    </row>
    <row r="59" spans="2:17" ht="15.5" x14ac:dyDescent="0.35">
      <c r="C59" t="s">
        <v>90</v>
      </c>
      <c r="D59" s="5">
        <v>-11017628000</v>
      </c>
      <c r="E59" s="5">
        <v>-10592182000</v>
      </c>
      <c r="F59" s="5">
        <v>-11135956000</v>
      </c>
      <c r="G59" s="5">
        <v>-12960630000</v>
      </c>
      <c r="I59" s="5">
        <v>-48491416000</v>
      </c>
      <c r="J59" s="5">
        <v>-59298915000</v>
      </c>
      <c r="K59" s="5">
        <v>-63658303000</v>
      </c>
      <c r="L59" s="5">
        <v>-59529182000</v>
      </c>
      <c r="M59" s="5">
        <v>-77381502000</v>
      </c>
      <c r="N59" s="5">
        <v>-92353715000</v>
      </c>
      <c r="O59" s="5">
        <v>-61928235000</v>
      </c>
      <c r="P59" s="5">
        <v>-38968669000</v>
      </c>
      <c r="Q59" s="5">
        <v>-15758901000</v>
      </c>
    </row>
    <row r="60" spans="2:17" ht="15.5" x14ac:dyDescent="0.35">
      <c r="C60" t="s">
        <v>27</v>
      </c>
      <c r="D60" s="5">
        <v>-11676301000</v>
      </c>
      <c r="E60" s="5">
        <v>-11190119000</v>
      </c>
      <c r="F60" s="5">
        <v>-11180215000</v>
      </c>
      <c r="G60" s="5">
        <v>-13293267000</v>
      </c>
      <c r="I60" s="5">
        <v>-49209105000</v>
      </c>
      <c r="J60" s="5">
        <v>-59663300000</v>
      </c>
      <c r="K60" s="5">
        <v>-64288201000</v>
      </c>
      <c r="L60" s="5">
        <v>-60194977000</v>
      </c>
      <c r="M60" s="5">
        <v>-79759331000</v>
      </c>
      <c r="N60" s="5">
        <v>-94446295000</v>
      </c>
      <c r="O60" s="5">
        <v>-62602029000</v>
      </c>
      <c r="P60" s="5">
        <v>-39928722000</v>
      </c>
      <c r="Q60" s="5">
        <v>-16967661000</v>
      </c>
    </row>
    <row r="61" spans="2:17" ht="15.5" x14ac:dyDescent="0.35">
      <c r="C61" t="s">
        <v>215</v>
      </c>
      <c r="D61" s="5">
        <v>658673000</v>
      </c>
      <c r="E61" s="5">
        <v>597937000</v>
      </c>
      <c r="F61" s="5">
        <v>44259000</v>
      </c>
      <c r="G61" s="5">
        <v>332637000</v>
      </c>
      <c r="I61" s="5">
        <v>717689000</v>
      </c>
      <c r="J61" s="5">
        <v>364385000</v>
      </c>
      <c r="K61" s="5">
        <v>629898000</v>
      </c>
      <c r="L61" s="5">
        <v>665795000</v>
      </c>
      <c r="M61" s="5">
        <v>2377829000</v>
      </c>
      <c r="N61" s="5">
        <v>2092580000</v>
      </c>
      <c r="O61" s="5">
        <v>673794000</v>
      </c>
      <c r="P61" s="5">
        <v>960053000</v>
      </c>
      <c r="Q61" s="5">
        <v>1208760000</v>
      </c>
    </row>
    <row r="62" spans="2:17" ht="15.5" x14ac:dyDescent="0.35">
      <c r="C62" t="s">
        <v>92</v>
      </c>
      <c r="D62" s="5">
        <v>-11017628000</v>
      </c>
      <c r="E62" s="5">
        <v>-10592182000</v>
      </c>
      <c r="F62" s="5">
        <v>-11135956000</v>
      </c>
      <c r="G62" s="5">
        <v>-12960630000</v>
      </c>
      <c r="I62" s="5">
        <v>-48491416000</v>
      </c>
      <c r="J62" s="5">
        <v>-59298915000</v>
      </c>
      <c r="K62" s="5">
        <v>-63658303000</v>
      </c>
      <c r="L62" s="5">
        <v>-59529182000</v>
      </c>
      <c r="M62" s="5">
        <v>-77381502000</v>
      </c>
      <c r="N62" s="5">
        <v>-92353715000</v>
      </c>
      <c r="O62" s="5">
        <v>-61928235000</v>
      </c>
      <c r="P62" s="5">
        <v>-38968669000</v>
      </c>
      <c r="Q62" s="5">
        <v>-15758901000</v>
      </c>
    </row>
    <row r="63" spans="2:17" ht="15.5" x14ac:dyDescent="0.35">
      <c r="C63" t="s">
        <v>29</v>
      </c>
      <c r="D63" s="5">
        <v>19913202000</v>
      </c>
      <c r="E63" s="5">
        <v>2032824000</v>
      </c>
      <c r="F63" s="5">
        <v>31304547000</v>
      </c>
      <c r="G63" s="5">
        <v>3916713000</v>
      </c>
      <c r="I63" s="5">
        <v>45889000000</v>
      </c>
      <c r="J63" s="5">
        <v>-357249675000</v>
      </c>
      <c r="K63" s="5">
        <v>8442856000</v>
      </c>
      <c r="L63" s="5">
        <v>41502117000</v>
      </c>
      <c r="M63" s="5">
        <v>12892095000</v>
      </c>
      <c r="N63" s="5">
        <v>64083379000</v>
      </c>
      <c r="O63" s="5">
        <v>129656515000</v>
      </c>
      <c r="P63" s="5">
        <v>177569720000</v>
      </c>
      <c r="Q63" s="5">
        <v>171348190000</v>
      </c>
    </row>
    <row r="64" spans="2:17" ht="15.5" x14ac:dyDescent="0.35">
      <c r="C64" t="s">
        <v>28</v>
      </c>
      <c r="D64" s="5">
        <v>-5701484000</v>
      </c>
      <c r="E64" s="5">
        <v>-1271331000</v>
      </c>
      <c r="F64" s="5">
        <v>-11538058000</v>
      </c>
      <c r="G64" s="5">
        <v>1310722000</v>
      </c>
      <c r="I64" s="5">
        <v>-18444505000</v>
      </c>
      <c r="J64" s="5">
        <v>66616701000</v>
      </c>
      <c r="K64" s="5">
        <v>-518861000</v>
      </c>
      <c r="L64" s="5">
        <v>-14106863000</v>
      </c>
      <c r="M64" s="5">
        <v>-1595144000</v>
      </c>
      <c r="N64" s="5">
        <v>-15418230000</v>
      </c>
      <c r="O64" s="5">
        <v>-27346391000</v>
      </c>
      <c r="P64" s="5">
        <v>-44277206000</v>
      </c>
      <c r="Q64" s="5">
        <v>-46082129000</v>
      </c>
    </row>
    <row r="65" spans="2:17" ht="15.5" x14ac:dyDescent="0.35">
      <c r="C65" t="s">
        <v>95</v>
      </c>
      <c r="D65" s="5">
        <v>14211718000</v>
      </c>
      <c r="E65" s="5">
        <v>761493000</v>
      </c>
      <c r="F65" s="5">
        <v>19766489000</v>
      </c>
      <c r="G65" s="5">
        <v>5227435000</v>
      </c>
      <c r="I65" s="5">
        <v>27444495000</v>
      </c>
      <c r="J65" s="5">
        <v>-290632974000</v>
      </c>
      <c r="K65" s="5">
        <v>7923995000</v>
      </c>
      <c r="L65" s="5">
        <v>27395254000</v>
      </c>
      <c r="M65" s="5">
        <v>11296951000</v>
      </c>
      <c r="N65" s="5">
        <v>48665149000</v>
      </c>
      <c r="O65" s="5">
        <v>102310124000</v>
      </c>
      <c r="P65" s="5">
        <v>133292514000</v>
      </c>
      <c r="Q65" s="5">
        <v>125266061000</v>
      </c>
    </row>
    <row r="66" spans="2:17" ht="15.5" x14ac:dyDescent="0.35">
      <c r="C66" t="s">
        <v>96</v>
      </c>
      <c r="F66" s="5">
        <v>3302818000</v>
      </c>
      <c r="G66" s="5">
        <v>2264836000</v>
      </c>
      <c r="I66" s="5">
        <v>5567654000</v>
      </c>
      <c r="J66" s="5">
        <v>1912861000</v>
      </c>
      <c r="K66" s="5">
        <v>3912910000</v>
      </c>
      <c r="L66" s="5">
        <v>2614171000</v>
      </c>
      <c r="M66" s="5">
        <v>8001490000</v>
      </c>
      <c r="N66" s="5">
        <v>2753092000</v>
      </c>
      <c r="O66" s="5">
        <v>22217740000</v>
      </c>
      <c r="P66" s="5">
        <v>22553761000</v>
      </c>
      <c r="Q66" s="5">
        <v>-2859308000</v>
      </c>
    </row>
    <row r="67" spans="2:17" ht="15.5" x14ac:dyDescent="0.35">
      <c r="C67" t="s">
        <v>97</v>
      </c>
      <c r="D67" s="5">
        <v>14211718000</v>
      </c>
      <c r="E67" s="5">
        <v>761493000</v>
      </c>
      <c r="F67" s="5">
        <v>23069307000</v>
      </c>
      <c r="G67" s="5">
        <v>7492271000</v>
      </c>
      <c r="I67" s="5">
        <v>33012149000</v>
      </c>
      <c r="J67" s="5">
        <v>-288720113000</v>
      </c>
      <c r="K67" s="5">
        <v>11836905000</v>
      </c>
      <c r="L67" s="5">
        <v>30009425000</v>
      </c>
      <c r="M67" s="5">
        <v>19298441000</v>
      </c>
      <c r="N67" s="5">
        <v>51418241000</v>
      </c>
      <c r="O67" s="5">
        <v>124527864000</v>
      </c>
      <c r="P67" s="5">
        <v>155846275000</v>
      </c>
      <c r="Q67" s="5">
        <v>122406753000</v>
      </c>
    </row>
    <row r="68" spans="2:17" ht="15.5" x14ac:dyDescent="0.35">
      <c r="C68" t="s">
        <v>98</v>
      </c>
      <c r="D68" s="5">
        <v>14211718000</v>
      </c>
      <c r="E68" s="5">
        <v>761493000</v>
      </c>
      <c r="F68" s="5">
        <v>19766489000</v>
      </c>
      <c r="G68" s="5">
        <v>5227435000</v>
      </c>
      <c r="I68" s="5">
        <v>27444495000</v>
      </c>
      <c r="J68" s="5">
        <v>-290632975000</v>
      </c>
      <c r="K68" s="5">
        <v>7923995000</v>
      </c>
      <c r="L68" s="5">
        <v>27395254000</v>
      </c>
      <c r="M68" s="5">
        <v>11296951000</v>
      </c>
      <c r="N68" s="5">
        <v>48665149000</v>
      </c>
      <c r="O68" s="5">
        <v>102310124000</v>
      </c>
      <c r="P68" s="5">
        <v>133292514000</v>
      </c>
      <c r="Q68" s="5">
        <v>125266061000</v>
      </c>
    </row>
    <row r="69" spans="2:17" ht="15.5" x14ac:dyDescent="0.35">
      <c r="C69" t="s">
        <v>8</v>
      </c>
      <c r="D69" s="5">
        <v>13761754000</v>
      </c>
      <c r="E69" s="5">
        <v>1532161000</v>
      </c>
      <c r="F69" s="5">
        <v>23426681000</v>
      </c>
      <c r="G69" s="5">
        <v>7616099000</v>
      </c>
      <c r="I69" s="5">
        <v>33426639000</v>
      </c>
      <c r="J69" s="5">
        <v>-282714298000</v>
      </c>
      <c r="K69" s="5">
        <v>11809997000</v>
      </c>
      <c r="L69" s="5">
        <v>30733987000</v>
      </c>
      <c r="M69" s="5">
        <v>19064183000</v>
      </c>
      <c r="N69" s="5">
        <v>51258840000</v>
      </c>
      <c r="O69" s="5">
        <v>124241292000</v>
      </c>
      <c r="P69" s="5">
        <v>154862500000</v>
      </c>
      <c r="Q69" s="5">
        <v>122406753000</v>
      </c>
    </row>
    <row r="70" spans="2:17" ht="15.5" x14ac:dyDescent="0.35">
      <c r="C70" t="s">
        <v>99</v>
      </c>
      <c r="D70" s="5">
        <v>449964000</v>
      </c>
      <c r="E70" s="5">
        <v>-770668000</v>
      </c>
      <c r="F70" s="5">
        <v>-357374000</v>
      </c>
      <c r="G70" s="5">
        <v>-123828000</v>
      </c>
      <c r="I70" s="5">
        <v>-414490000</v>
      </c>
      <c r="J70" s="5">
        <v>-6005817000</v>
      </c>
      <c r="K70" s="5">
        <v>26908000</v>
      </c>
      <c r="L70" s="5">
        <v>-724562000</v>
      </c>
      <c r="M70" s="5">
        <v>234258000</v>
      </c>
      <c r="N70" s="5">
        <v>159401000</v>
      </c>
      <c r="O70" s="5">
        <v>286572000</v>
      </c>
      <c r="P70" s="5">
        <v>983775000</v>
      </c>
    </row>
    <row r="71" spans="2:17" ht="15.5" x14ac:dyDescent="0.35">
      <c r="C71" t="s">
        <v>100</v>
      </c>
      <c r="D71" s="5">
        <v>14211718000</v>
      </c>
      <c r="E71" s="5">
        <v>761493000</v>
      </c>
      <c r="F71" s="5">
        <v>19766489000</v>
      </c>
      <c r="G71" s="5">
        <v>5227435000</v>
      </c>
      <c r="I71" s="5">
        <v>27444495000</v>
      </c>
      <c r="J71" s="5">
        <v>-290632975000</v>
      </c>
      <c r="K71" s="5">
        <v>7923995000</v>
      </c>
      <c r="L71" s="5">
        <v>27395254000</v>
      </c>
      <c r="M71" s="5">
        <v>11296951000</v>
      </c>
      <c r="N71" s="5">
        <v>48665149000</v>
      </c>
      <c r="O71" s="5">
        <v>102310124000</v>
      </c>
      <c r="P71" s="5">
        <v>133292514000</v>
      </c>
      <c r="Q71" s="5">
        <v>125266061000</v>
      </c>
    </row>
    <row r="72" spans="2:17" ht="15.5" x14ac:dyDescent="0.35">
      <c r="C72" t="s">
        <v>101</v>
      </c>
      <c r="D72" s="5">
        <v>14211718000</v>
      </c>
      <c r="E72" s="5">
        <v>761493000</v>
      </c>
      <c r="F72" s="5">
        <v>23069307000</v>
      </c>
      <c r="G72" s="5">
        <v>7492271000</v>
      </c>
      <c r="I72" s="5">
        <v>33012149000</v>
      </c>
      <c r="J72" s="5">
        <v>-288720115000</v>
      </c>
      <c r="K72" s="5">
        <v>11836905000</v>
      </c>
      <c r="L72" s="5">
        <v>30009425000</v>
      </c>
      <c r="M72" s="5">
        <v>19298441000</v>
      </c>
      <c r="N72" s="5">
        <v>51418241000</v>
      </c>
      <c r="O72" s="5">
        <v>124527864000</v>
      </c>
      <c r="P72" s="5">
        <v>155846275000</v>
      </c>
      <c r="Q72" s="5">
        <v>122406753000</v>
      </c>
    </row>
    <row r="73" spans="2:17" ht="15.5" x14ac:dyDescent="0.35">
      <c r="C73" t="s">
        <v>102</v>
      </c>
      <c r="D73" s="5">
        <v>14211718000</v>
      </c>
      <c r="E73" s="5">
        <v>761493000</v>
      </c>
      <c r="F73" s="5">
        <v>23069307000</v>
      </c>
      <c r="G73" s="5">
        <v>7492271000</v>
      </c>
      <c r="I73" s="5">
        <v>33012149000</v>
      </c>
      <c r="J73" s="5">
        <v>-288720115000</v>
      </c>
      <c r="K73" s="5">
        <v>11836905000</v>
      </c>
      <c r="L73" s="5">
        <v>30009425000</v>
      </c>
      <c r="M73" s="5">
        <v>19298441000</v>
      </c>
      <c r="N73" s="5">
        <v>51418241000</v>
      </c>
      <c r="O73" s="5">
        <v>124527864000</v>
      </c>
      <c r="P73" s="5">
        <v>155846275000</v>
      </c>
      <c r="Q73" s="5">
        <v>122406753000</v>
      </c>
    </row>
    <row r="75" spans="2:17" ht="15.5" x14ac:dyDescent="0.35">
      <c r="B75" t="s">
        <v>103</v>
      </c>
      <c r="C75" t="s">
        <v>104</v>
      </c>
    </row>
    <row r="76" spans="2:17" ht="15.5" x14ac:dyDescent="0.35">
      <c r="C76" t="s">
        <v>216</v>
      </c>
    </row>
    <row r="77" spans="2:17" ht="15.5" x14ac:dyDescent="0.35">
      <c r="C77" t="s">
        <v>20</v>
      </c>
      <c r="D77" s="5">
        <v>162470502000</v>
      </c>
      <c r="E77" s="5">
        <v>137181330000</v>
      </c>
      <c r="F77" s="5">
        <v>120976418000</v>
      </c>
      <c r="G77" s="5">
        <v>92381343000</v>
      </c>
      <c r="I77" s="5">
        <v>120976418000</v>
      </c>
      <c r="J77" s="5">
        <v>92004255000</v>
      </c>
      <c r="K77" s="5">
        <v>65836308000</v>
      </c>
      <c r="L77" s="5">
        <v>147684064000</v>
      </c>
      <c r="M77" s="5">
        <v>94349876000</v>
      </c>
      <c r="N77" s="5">
        <v>60193523000</v>
      </c>
      <c r="O77" s="5">
        <v>106567314000</v>
      </c>
      <c r="P77" s="5">
        <v>108627016000</v>
      </c>
      <c r="Q77" s="5">
        <v>147045214000</v>
      </c>
    </row>
    <row r="78" spans="2:17" ht="15.5" x14ac:dyDescent="0.35">
      <c r="C78" t="s">
        <v>217</v>
      </c>
      <c r="D78" s="5">
        <v>348671436000</v>
      </c>
      <c r="E78" s="5">
        <v>370630516000</v>
      </c>
      <c r="F78" s="5">
        <v>349503859000</v>
      </c>
      <c r="G78" s="5">
        <v>425926758000</v>
      </c>
      <c r="I78" s="5">
        <v>349503859000</v>
      </c>
      <c r="J78" s="5">
        <v>335634267000</v>
      </c>
      <c r="K78" s="5">
        <v>523392615000</v>
      </c>
      <c r="L78" s="5">
        <v>450583739000</v>
      </c>
      <c r="M78" s="5">
        <v>439201972000</v>
      </c>
      <c r="N78" s="5">
        <v>456479822000</v>
      </c>
      <c r="O78" s="5">
        <v>592293200000</v>
      </c>
      <c r="P78" s="5">
        <v>471354239000</v>
      </c>
      <c r="Q78" s="5">
        <v>361305558000</v>
      </c>
    </row>
    <row r="79" spans="2:17" ht="15.5" x14ac:dyDescent="0.35">
      <c r="C79" t="s">
        <v>219</v>
      </c>
      <c r="D79" s="5">
        <v>75722868000</v>
      </c>
      <c r="E79" s="5">
        <v>59102832000</v>
      </c>
      <c r="F79" s="5">
        <v>30708583000</v>
      </c>
      <c r="G79" s="5">
        <v>53227898000</v>
      </c>
      <c r="I79" s="5">
        <v>30708583000</v>
      </c>
      <c r="J79" s="5">
        <v>37322258000</v>
      </c>
      <c r="K79" s="5">
        <v>51304326000</v>
      </c>
      <c r="L79" s="5">
        <v>60350939000</v>
      </c>
      <c r="M79" s="5">
        <v>80908478000</v>
      </c>
      <c r="N79" s="5">
        <v>83890164000</v>
      </c>
      <c r="O79" s="5">
        <v>103236915000</v>
      </c>
      <c r="P79" s="5">
        <v>82450935000</v>
      </c>
      <c r="Q79" s="5">
        <v>90077465000</v>
      </c>
    </row>
    <row r="80" spans="2:17" ht="15.5" x14ac:dyDescent="0.35">
      <c r="C80" t="s">
        <v>218</v>
      </c>
      <c r="D80" s="5">
        <v>18917295000</v>
      </c>
      <c r="E80" s="5">
        <v>23282823000</v>
      </c>
      <c r="F80" s="5">
        <v>3121708000</v>
      </c>
      <c r="G80" s="5">
        <v>28789905000</v>
      </c>
      <c r="I80" s="5">
        <v>3121708000</v>
      </c>
      <c r="J80" s="5">
        <v>12400964000</v>
      </c>
      <c r="K80" s="5">
        <v>22090444000</v>
      </c>
      <c r="L80" s="5">
        <v>4227726000</v>
      </c>
      <c r="M80" s="5">
        <v>13352146000</v>
      </c>
      <c r="N80" s="5">
        <v>29604844000</v>
      </c>
      <c r="O80" s="5">
        <v>17436875000</v>
      </c>
      <c r="P80" s="5">
        <v>9786688000</v>
      </c>
      <c r="Q80" s="5">
        <v>13391517000</v>
      </c>
    </row>
    <row r="81" spans="3:17" ht="15.5" x14ac:dyDescent="0.35">
      <c r="C81" t="s">
        <v>220</v>
      </c>
      <c r="D81" s="5">
        <v>348671436000</v>
      </c>
      <c r="E81" s="5">
        <v>370630516000</v>
      </c>
      <c r="F81" s="5">
        <v>349503859000</v>
      </c>
      <c r="G81" s="5">
        <v>425926758000</v>
      </c>
      <c r="I81" s="5">
        <v>349503859000</v>
      </c>
      <c r="J81" s="5">
        <v>335634267000</v>
      </c>
      <c r="K81" s="5">
        <v>523392615000</v>
      </c>
      <c r="L81" s="5">
        <v>450583739000</v>
      </c>
      <c r="M81" s="5">
        <v>439201972000</v>
      </c>
      <c r="N81" s="5">
        <v>456479822000</v>
      </c>
      <c r="O81" s="5">
        <v>592293200000</v>
      </c>
      <c r="P81" s="5">
        <v>471354239000</v>
      </c>
      <c r="Q81" s="5">
        <v>361305558000</v>
      </c>
    </row>
    <row r="82" spans="3:17" ht="15.5" x14ac:dyDescent="0.35">
      <c r="C82" t="s">
        <v>222</v>
      </c>
      <c r="D82" s="5">
        <v>173131257000</v>
      </c>
      <c r="E82" s="5">
        <v>145519945000</v>
      </c>
      <c r="F82" s="5">
        <v>153131367000</v>
      </c>
      <c r="G82" s="5">
        <v>161695045000</v>
      </c>
      <c r="I82" s="5">
        <v>153131367000</v>
      </c>
      <c r="J82" s="5">
        <v>168589026000</v>
      </c>
      <c r="K82" s="5">
        <v>299944787000</v>
      </c>
      <c r="L82" s="5">
        <v>284408410000</v>
      </c>
      <c r="M82" s="5">
        <v>339153737000</v>
      </c>
      <c r="N82" s="5">
        <v>384997707000</v>
      </c>
      <c r="O82" s="5">
        <v>361927291000</v>
      </c>
      <c r="P82" s="5">
        <v>320280088000</v>
      </c>
      <c r="Q82" s="5">
        <v>158649958000</v>
      </c>
    </row>
    <row r="83" spans="3:17" ht="15.5" x14ac:dyDescent="0.35">
      <c r="C83" t="s">
        <v>81</v>
      </c>
      <c r="D83" s="5">
        <v>193979446000</v>
      </c>
      <c r="E83" s="5">
        <v>193979446000</v>
      </c>
      <c r="F83" s="5">
        <v>193979446000</v>
      </c>
      <c r="G83" s="5">
        <v>187921468000</v>
      </c>
      <c r="I83" s="5">
        <v>193979446000</v>
      </c>
      <c r="J83" s="5">
        <v>185660654000</v>
      </c>
      <c r="K83" s="5">
        <v>178215497000</v>
      </c>
      <c r="L83" s="5">
        <v>174276712000</v>
      </c>
      <c r="M83" s="5">
        <v>164138811000</v>
      </c>
      <c r="N83" s="5">
        <v>155980617000</v>
      </c>
      <c r="O83" s="5">
        <v>153209639000</v>
      </c>
      <c r="P83" s="5">
        <v>131001877000</v>
      </c>
      <c r="Q83" s="5">
        <v>108446085000</v>
      </c>
    </row>
    <row r="84" spans="3:17" ht="15.5" x14ac:dyDescent="0.35">
      <c r="C84" t="s">
        <v>223</v>
      </c>
      <c r="D84" s="5">
        <v>712308151000</v>
      </c>
      <c r="E84" s="5">
        <v>678146414000</v>
      </c>
      <c r="F84" s="5">
        <v>642034508000</v>
      </c>
      <c r="G84" s="5">
        <v>699139607000</v>
      </c>
      <c r="I84" s="5">
        <v>642034508000</v>
      </c>
      <c r="J84" s="5">
        <v>631111980000</v>
      </c>
      <c r="K84" s="5">
        <v>929532697000</v>
      </c>
      <c r="L84" s="5">
        <v>948943887000</v>
      </c>
      <c r="M84" s="5">
        <v>949124717000</v>
      </c>
      <c r="N84" s="5">
        <v>984115415000</v>
      </c>
      <c r="O84" s="5">
        <v>1198693664000</v>
      </c>
      <c r="P84" s="5">
        <v>1008461509000</v>
      </c>
      <c r="Q84" s="5">
        <v>765505014000</v>
      </c>
    </row>
    <row r="85" spans="3:17" ht="15.5" x14ac:dyDescent="0.35">
      <c r="C85" t="s">
        <v>224</v>
      </c>
    </row>
    <row r="86" spans="3:17" ht="15.5" x14ac:dyDescent="0.35">
      <c r="C86" t="s">
        <v>111</v>
      </c>
      <c r="D86" s="5">
        <v>447157450000</v>
      </c>
      <c r="E86" s="5">
        <v>454393290000</v>
      </c>
      <c r="F86" s="5">
        <v>463110185000</v>
      </c>
      <c r="G86" s="5">
        <v>468913717000</v>
      </c>
      <c r="I86" s="5">
        <v>463110185000</v>
      </c>
      <c r="J86" s="5">
        <v>499474742000</v>
      </c>
      <c r="K86" s="5">
        <v>544098774000</v>
      </c>
      <c r="L86" s="5">
        <v>582904111000</v>
      </c>
      <c r="M86" s="5">
        <v>615906581000</v>
      </c>
      <c r="N86" s="5">
        <v>650651969000</v>
      </c>
      <c r="O86" s="5">
        <v>644245638000</v>
      </c>
      <c r="P86" s="5">
        <v>621466518000</v>
      </c>
      <c r="Q86" s="5">
        <v>367075532000</v>
      </c>
    </row>
    <row r="87" spans="3:17" ht="15.5" x14ac:dyDescent="0.35">
      <c r="C87" t="s">
        <v>114</v>
      </c>
      <c r="D87" s="5">
        <v>87772507000</v>
      </c>
      <c r="E87" s="5">
        <v>93473991000</v>
      </c>
      <c r="F87" s="5">
        <v>94745322000</v>
      </c>
      <c r="G87" s="5">
        <v>100835956000</v>
      </c>
      <c r="I87" s="5">
        <v>94745322000</v>
      </c>
      <c r="J87" s="5">
        <v>108382068000</v>
      </c>
      <c r="K87" s="5">
        <v>43542552000</v>
      </c>
      <c r="L87" s="5">
        <v>14135694000</v>
      </c>
      <c r="M87" s="5">
        <v>18040668000</v>
      </c>
      <c r="N87" s="5">
        <v>21254403000</v>
      </c>
      <c r="O87" s="5">
        <v>15323396000</v>
      </c>
      <c r="P87" s="5">
        <v>16552056000</v>
      </c>
      <c r="Q87" s="5">
        <v>17798320000</v>
      </c>
    </row>
    <row r="88" spans="3:17" ht="15.5" x14ac:dyDescent="0.35">
      <c r="C88" t="s">
        <v>113</v>
      </c>
      <c r="D88" s="5">
        <v>3543182000</v>
      </c>
      <c r="E88" s="5">
        <v>3691267000</v>
      </c>
      <c r="F88" s="5">
        <v>3805324000</v>
      </c>
      <c r="G88" s="5">
        <v>4571826000</v>
      </c>
      <c r="I88" s="5">
        <v>3805324000</v>
      </c>
      <c r="J88" s="5">
        <v>5070213000</v>
      </c>
      <c r="K88" s="5">
        <v>4873511000</v>
      </c>
      <c r="L88" s="5">
        <v>4337671000</v>
      </c>
      <c r="M88" s="5">
        <v>4391713000</v>
      </c>
      <c r="N88" s="5">
        <v>4392558000</v>
      </c>
      <c r="O88" s="5">
        <v>4620217000</v>
      </c>
      <c r="P88" s="5">
        <v>4350605000</v>
      </c>
      <c r="Q88" s="5">
        <v>3741602000</v>
      </c>
    </row>
    <row r="89" spans="3:17" ht="15.5" x14ac:dyDescent="0.35">
      <c r="C89" t="s">
        <v>107</v>
      </c>
      <c r="D89" s="5">
        <v>104317392000</v>
      </c>
      <c r="E89" s="5">
        <v>104317392000</v>
      </c>
      <c r="F89" s="5">
        <v>104317392000</v>
      </c>
      <c r="G89" s="5">
        <v>104215000000</v>
      </c>
      <c r="I89" s="5">
        <v>104317392000</v>
      </c>
      <c r="J89" s="5">
        <v>104215000000</v>
      </c>
      <c r="K89" s="5">
        <v>104118000000</v>
      </c>
      <c r="L89" s="5">
        <v>77650000000</v>
      </c>
      <c r="M89" s="5">
        <v>77553000000</v>
      </c>
      <c r="N89" s="5">
        <v>77715000000</v>
      </c>
      <c r="O89" s="5">
        <v>77041000000</v>
      </c>
      <c r="P89" s="5">
        <v>61065000000</v>
      </c>
    </row>
    <row r="90" spans="3:17" ht="15.5" x14ac:dyDescent="0.35">
      <c r="C90" t="s">
        <v>225</v>
      </c>
      <c r="D90" s="5">
        <v>53677824000</v>
      </c>
      <c r="E90" s="5">
        <v>53677824000</v>
      </c>
      <c r="F90" s="5">
        <v>53677824000</v>
      </c>
      <c r="G90" s="5">
        <v>53677824000</v>
      </c>
      <c r="I90" s="5">
        <v>53677824000</v>
      </c>
      <c r="J90" s="5">
        <v>53677824000</v>
      </c>
      <c r="K90" s="5">
        <v>107555120000</v>
      </c>
      <c r="L90" s="5">
        <v>134443900000</v>
      </c>
      <c r="M90" s="5">
        <v>134443900000</v>
      </c>
      <c r="N90" s="5">
        <v>134443900000</v>
      </c>
      <c r="O90" s="5">
        <v>134443900000</v>
      </c>
      <c r="P90" s="5">
        <v>134443900000</v>
      </c>
    </row>
    <row r="91" spans="3:17" ht="15.5" x14ac:dyDescent="0.35">
      <c r="C91" t="s">
        <v>228</v>
      </c>
      <c r="D91" s="5">
        <v>739495741000</v>
      </c>
      <c r="E91" s="5">
        <v>751939630000</v>
      </c>
      <c r="F91" s="5">
        <v>745141753000</v>
      </c>
      <c r="G91" s="5">
        <v>757899604000</v>
      </c>
      <c r="I91" s="5">
        <v>745141753000</v>
      </c>
      <c r="J91" s="5">
        <v>798927378000</v>
      </c>
      <c r="K91" s="5">
        <v>839176020000</v>
      </c>
      <c r="L91" s="5">
        <v>857337078000</v>
      </c>
      <c r="M91" s="5">
        <v>889414582000</v>
      </c>
      <c r="N91" s="5">
        <v>931873960000</v>
      </c>
      <c r="O91" s="5">
        <v>898025516000</v>
      </c>
      <c r="P91" s="5">
        <v>860202037000</v>
      </c>
      <c r="Q91" s="5">
        <v>410430571000</v>
      </c>
    </row>
    <row r="92" spans="3:17" ht="15.5" x14ac:dyDescent="0.35">
      <c r="C92" t="s">
        <v>115</v>
      </c>
      <c r="D92" s="5">
        <v>1451803892000</v>
      </c>
      <c r="E92" s="5">
        <v>1430086044000</v>
      </c>
      <c r="F92" s="5">
        <v>1387176261000</v>
      </c>
      <c r="G92" s="5">
        <v>1457039211000</v>
      </c>
      <c r="I92" s="5">
        <v>1387176261000</v>
      </c>
      <c r="J92" s="5">
        <v>1430039358000</v>
      </c>
      <c r="K92" s="5">
        <v>1768708717000</v>
      </c>
      <c r="L92" s="5">
        <v>1806280965000</v>
      </c>
      <c r="M92" s="5">
        <v>1838539299000</v>
      </c>
      <c r="N92" s="5">
        <v>1915989375000</v>
      </c>
      <c r="O92" s="5">
        <v>2096719180000</v>
      </c>
      <c r="P92" s="5">
        <v>1868663546000</v>
      </c>
      <c r="Q92" s="5">
        <v>1175935585000</v>
      </c>
    </row>
    <row r="93" spans="3:17" ht="15.5" x14ac:dyDescent="0.35">
      <c r="C93" t="s">
        <v>116</v>
      </c>
    </row>
    <row r="94" spans="3:17" ht="15.5" x14ac:dyDescent="0.35">
      <c r="C94" t="s">
        <v>117</v>
      </c>
    </row>
    <row r="95" spans="3:17" ht="15.5" x14ac:dyDescent="0.35">
      <c r="C95" t="s">
        <v>229</v>
      </c>
      <c r="D95" s="5">
        <v>347495977000</v>
      </c>
      <c r="E95" s="5">
        <v>322435154000</v>
      </c>
      <c r="F95" s="5">
        <v>280773944000</v>
      </c>
      <c r="G95" s="5">
        <v>528489729000</v>
      </c>
      <c r="I95" s="5">
        <v>280773944000</v>
      </c>
      <c r="J95" s="5">
        <v>662944251000</v>
      </c>
      <c r="K95" s="5">
        <v>824922171000</v>
      </c>
      <c r="L95" s="5">
        <v>710243131000</v>
      </c>
      <c r="M95" s="5">
        <v>732024589000</v>
      </c>
      <c r="N95" s="5">
        <v>1044059083000</v>
      </c>
      <c r="O95" s="5">
        <v>1183749900000</v>
      </c>
      <c r="P95" s="5">
        <v>971332958000</v>
      </c>
      <c r="Q95" s="5">
        <v>184724697000</v>
      </c>
    </row>
    <row r="96" spans="3:17" ht="15.5" x14ac:dyDescent="0.35">
      <c r="C96" t="s">
        <v>236</v>
      </c>
      <c r="D96" s="5">
        <v>49847988000</v>
      </c>
      <c r="E96" s="5">
        <v>49863528000</v>
      </c>
      <c r="F96" s="5">
        <v>51257001000</v>
      </c>
      <c r="G96" s="5">
        <v>223605701000</v>
      </c>
      <c r="I96" s="5">
        <v>51257001000</v>
      </c>
      <c r="J96" s="5">
        <v>392982475000</v>
      </c>
      <c r="K96" s="5">
        <v>553433130000</v>
      </c>
      <c r="L96" s="5">
        <v>529323926000</v>
      </c>
      <c r="M96" s="5">
        <v>604985219000</v>
      </c>
      <c r="N96" s="5">
        <v>899678025000</v>
      </c>
      <c r="O96" s="5">
        <v>994828783000</v>
      </c>
      <c r="P96" s="5">
        <v>558500000000</v>
      </c>
      <c r="Q96" s="5">
        <v>20000000000</v>
      </c>
    </row>
    <row r="97" spans="3:17" ht="15.5" x14ac:dyDescent="0.35">
      <c r="C97" t="s">
        <v>230</v>
      </c>
    </row>
    <row r="98" spans="3:17" ht="15.5" x14ac:dyDescent="0.35">
      <c r="C98" t="s">
        <v>231</v>
      </c>
      <c r="D98" s="5">
        <v>94640163000</v>
      </c>
      <c r="E98" s="5">
        <v>82385655000</v>
      </c>
      <c r="F98" s="5">
        <v>33830291000</v>
      </c>
      <c r="G98" s="5">
        <v>82017803000</v>
      </c>
      <c r="I98" s="5">
        <v>33830291000</v>
      </c>
      <c r="J98" s="5">
        <v>49723222000</v>
      </c>
      <c r="K98" s="5">
        <v>73394770000</v>
      </c>
      <c r="L98" s="5">
        <v>64578665000</v>
      </c>
      <c r="M98" s="5">
        <v>94260624000</v>
      </c>
      <c r="N98" s="5">
        <v>113495008000</v>
      </c>
      <c r="O98" s="5">
        <v>120673790000</v>
      </c>
      <c r="P98" s="5">
        <v>92237623000</v>
      </c>
      <c r="Q98" s="5">
        <v>103468982000</v>
      </c>
    </row>
    <row r="99" spans="3:17" ht="15.5" x14ac:dyDescent="0.35">
      <c r="C99" t="s">
        <v>121</v>
      </c>
      <c r="D99" s="5">
        <v>31614926000</v>
      </c>
      <c r="E99" s="5">
        <v>30223018000</v>
      </c>
      <c r="F99" s="5">
        <v>37518656000</v>
      </c>
      <c r="G99" s="5">
        <v>48002846000</v>
      </c>
      <c r="I99" s="5">
        <v>37518656000</v>
      </c>
      <c r="J99" s="5">
        <v>47718541000</v>
      </c>
      <c r="K99" s="5">
        <v>14074011000</v>
      </c>
      <c r="L99" s="5">
        <v>4768868000</v>
      </c>
      <c r="M99" s="5">
        <v>2158162000</v>
      </c>
      <c r="N99" s="5">
        <v>2382265000</v>
      </c>
      <c r="O99" s="5">
        <v>11111286000</v>
      </c>
      <c r="P99" s="5">
        <v>21529628000</v>
      </c>
      <c r="Q99" s="5">
        <v>504274000</v>
      </c>
    </row>
    <row r="100" spans="3:17" ht="15.5" x14ac:dyDescent="0.35">
      <c r="C100" t="s">
        <v>233</v>
      </c>
      <c r="D100" s="5">
        <v>4031047000</v>
      </c>
      <c r="E100" s="5">
        <v>3716668000</v>
      </c>
      <c r="F100" s="5">
        <v>5098876000</v>
      </c>
      <c r="G100" s="5">
        <v>3887133000</v>
      </c>
      <c r="I100" s="5">
        <v>5098876000</v>
      </c>
      <c r="J100" s="5">
        <v>420755000</v>
      </c>
      <c r="K100" s="5">
        <v>3502415000</v>
      </c>
      <c r="L100" s="5">
        <v>2225655000</v>
      </c>
      <c r="M100" s="5">
        <v>2892289000</v>
      </c>
      <c r="N100" s="5">
        <v>1385040000</v>
      </c>
      <c r="O100" s="5">
        <v>4022387000</v>
      </c>
      <c r="P100" s="5">
        <v>1884454000</v>
      </c>
      <c r="Q100" s="5">
        <v>14678534000</v>
      </c>
    </row>
    <row r="101" spans="3:17" ht="15.5" x14ac:dyDescent="0.35">
      <c r="C101" t="s">
        <v>120</v>
      </c>
      <c r="D101" s="5">
        <v>57963892000</v>
      </c>
      <c r="E101" s="5">
        <v>60025873000</v>
      </c>
      <c r="F101" s="5">
        <v>71902964000</v>
      </c>
      <c r="G101" s="5">
        <v>90953983000</v>
      </c>
      <c r="I101" s="5">
        <v>71902964000</v>
      </c>
      <c r="J101" s="5">
        <v>95081747000</v>
      </c>
      <c r="K101" s="5">
        <v>92697780000</v>
      </c>
      <c r="L101" s="5">
        <v>15780622000</v>
      </c>
      <c r="M101" s="5">
        <v>9179101000</v>
      </c>
      <c r="N101" s="5">
        <v>15269990000</v>
      </c>
      <c r="O101" s="5">
        <v>22586549000</v>
      </c>
      <c r="P101" s="5">
        <v>40712930000</v>
      </c>
      <c r="Q101" s="5">
        <v>39593265000</v>
      </c>
    </row>
    <row r="102" spans="3:17" ht="15.5" x14ac:dyDescent="0.35">
      <c r="C102" t="s">
        <v>235</v>
      </c>
      <c r="D102" s="5">
        <v>473975736000</v>
      </c>
      <c r="E102" s="5">
        <v>490082203000</v>
      </c>
      <c r="F102" s="5">
        <v>507118756000</v>
      </c>
      <c r="G102" s="5">
        <v>388190330000</v>
      </c>
      <c r="I102" s="5">
        <v>507118756000</v>
      </c>
      <c r="J102" s="5">
        <v>242947514000</v>
      </c>
      <c r="K102" s="5">
        <v>162659618000</v>
      </c>
      <c r="L102" s="5">
        <v>217030305000</v>
      </c>
      <c r="M102" s="5">
        <v>253304836000</v>
      </c>
      <c r="P102" s="5">
        <v>21062247000</v>
      </c>
      <c r="Q102" s="5">
        <v>9314544000</v>
      </c>
    </row>
    <row r="103" spans="3:17" ht="15.5" x14ac:dyDescent="0.35">
      <c r="C103" t="s">
        <v>1060</v>
      </c>
      <c r="M103" s="5">
        <v>618757000</v>
      </c>
    </row>
    <row r="104" spans="3:17" ht="15.5" x14ac:dyDescent="0.35">
      <c r="C104" t="s">
        <v>1061</v>
      </c>
    </row>
    <row r="105" spans="3:17" ht="15.5" x14ac:dyDescent="0.35">
      <c r="C105" t="s">
        <v>1062</v>
      </c>
      <c r="Q105" s="5">
        <v>200000000000</v>
      </c>
    </row>
    <row r="106" spans="3:17" ht="15.5" x14ac:dyDescent="0.35">
      <c r="C106" t="s">
        <v>237</v>
      </c>
      <c r="D106" s="5">
        <v>666069433000</v>
      </c>
      <c r="E106" s="5">
        <v>679415726000</v>
      </c>
      <c r="F106" s="5">
        <v>678928646000</v>
      </c>
      <c r="G106" s="5">
        <v>525488310000</v>
      </c>
      <c r="I106" s="5">
        <v>678928646000</v>
      </c>
      <c r="J106" s="5">
        <v>373972754000</v>
      </c>
      <c r="K106" s="5">
        <v>267029978000</v>
      </c>
      <c r="L106" s="5">
        <v>324221760000</v>
      </c>
      <c r="M106" s="5">
        <v>365537447000</v>
      </c>
      <c r="N106" s="5">
        <v>131021238000</v>
      </c>
      <c r="O106" s="5">
        <v>91359931000</v>
      </c>
      <c r="P106" s="5">
        <v>107532251000</v>
      </c>
      <c r="Q106" s="5">
        <v>289820536000</v>
      </c>
    </row>
    <row r="107" spans="3:17" ht="15.5" x14ac:dyDescent="0.35">
      <c r="C107" t="s">
        <v>238</v>
      </c>
      <c r="D107" s="5">
        <v>666069433000</v>
      </c>
      <c r="E107" s="5">
        <v>679415726000</v>
      </c>
      <c r="F107" s="5">
        <v>678928646000</v>
      </c>
      <c r="G107" s="5">
        <v>525488310000</v>
      </c>
      <c r="I107" s="5">
        <v>678928646000</v>
      </c>
      <c r="J107" s="5">
        <v>373972754000</v>
      </c>
      <c r="K107" s="5">
        <v>267029978000</v>
      </c>
      <c r="L107" s="5">
        <v>324221760000</v>
      </c>
      <c r="M107" s="5">
        <v>365537447000</v>
      </c>
      <c r="N107" s="5">
        <v>131021238000</v>
      </c>
      <c r="O107" s="5">
        <v>91359931000</v>
      </c>
      <c r="P107" s="5">
        <v>107532251000</v>
      </c>
      <c r="Q107" s="5">
        <v>289820536000</v>
      </c>
    </row>
    <row r="108" spans="3:17" ht="15.5" x14ac:dyDescent="0.35">
      <c r="C108" t="s">
        <v>240</v>
      </c>
      <c r="M108" s="5">
        <v>906581000</v>
      </c>
      <c r="N108" s="5">
        <v>1686733000</v>
      </c>
      <c r="O108" s="5">
        <v>1376913000</v>
      </c>
      <c r="P108" s="5">
        <v>881855000</v>
      </c>
    </row>
    <row r="109" spans="3:17" ht="15.5" x14ac:dyDescent="0.35">
      <c r="C109" t="s">
        <v>291</v>
      </c>
      <c r="P109" s="5">
        <v>205000000</v>
      </c>
    </row>
    <row r="110" spans="3:17" ht="15.5" x14ac:dyDescent="0.35">
      <c r="C110" t="s">
        <v>128</v>
      </c>
      <c r="D110" s="5">
        <v>1013565410000</v>
      </c>
      <c r="E110" s="5">
        <v>1001850880000</v>
      </c>
      <c r="F110" s="5">
        <v>959702590000</v>
      </c>
      <c r="G110" s="5">
        <v>1053978039000</v>
      </c>
      <c r="I110" s="5">
        <v>959702590000</v>
      </c>
      <c r="J110" s="5">
        <v>1036917005000</v>
      </c>
      <c r="K110" s="5">
        <v>1091952149000</v>
      </c>
      <c r="L110" s="5">
        <v>1034464891000</v>
      </c>
      <c r="M110" s="5">
        <v>1097562036000</v>
      </c>
      <c r="N110" s="5">
        <v>1175080321000</v>
      </c>
      <c r="O110" s="5">
        <v>1275109831000</v>
      </c>
      <c r="P110" s="5">
        <v>1078865209000</v>
      </c>
      <c r="Q110" s="5">
        <v>474545233000</v>
      </c>
    </row>
    <row r="111" spans="3:17" ht="15.5" x14ac:dyDescent="0.35">
      <c r="C111" t="s">
        <v>129</v>
      </c>
    </row>
    <row r="112" spans="3:17" ht="15.5" x14ac:dyDescent="0.35">
      <c r="C112" t="s">
        <v>130</v>
      </c>
      <c r="D112" s="5">
        <v>84000000000</v>
      </c>
      <c r="E112" s="5">
        <v>84000000000</v>
      </c>
      <c r="F112" s="5">
        <v>84000000000</v>
      </c>
      <c r="G112" s="5">
        <v>84000000000</v>
      </c>
      <c r="I112" s="5">
        <v>84000000000</v>
      </c>
      <c r="J112" s="5">
        <v>84000000000</v>
      </c>
      <c r="K112" s="5">
        <v>84000000000</v>
      </c>
      <c r="L112" s="5">
        <v>84000000000</v>
      </c>
      <c r="M112" s="5">
        <v>84000000000</v>
      </c>
      <c r="N112" s="5">
        <v>84000000000</v>
      </c>
      <c r="O112" s="5">
        <v>84000000000</v>
      </c>
      <c r="P112" s="5">
        <v>84000000000</v>
      </c>
      <c r="Q112" s="5">
        <v>84000000000</v>
      </c>
    </row>
    <row r="113" spans="2:17" ht="15.5" x14ac:dyDescent="0.35">
      <c r="C113" t="s">
        <v>131</v>
      </c>
      <c r="D113" s="5">
        <v>17139103000</v>
      </c>
      <c r="E113" s="5">
        <v>17139103000</v>
      </c>
      <c r="F113" s="5">
        <v>17139103000</v>
      </c>
      <c r="G113" s="5">
        <v>17139103000</v>
      </c>
      <c r="I113" s="5">
        <v>17139103000</v>
      </c>
      <c r="J113" s="5">
        <v>17139103000</v>
      </c>
      <c r="K113" s="5">
        <v>17139103000</v>
      </c>
      <c r="L113" s="5">
        <v>17139103000</v>
      </c>
      <c r="M113" s="5">
        <v>17139103000</v>
      </c>
      <c r="N113" s="5">
        <v>17139103000</v>
      </c>
      <c r="O113" s="5">
        <v>17139103000</v>
      </c>
      <c r="P113" s="5">
        <v>17139103000</v>
      </c>
      <c r="Q113" s="5">
        <v>17139103000</v>
      </c>
    </row>
    <row r="114" spans="2:17" ht="15.5" x14ac:dyDescent="0.35">
      <c r="C114" t="s">
        <v>132</v>
      </c>
      <c r="D114" s="5">
        <v>130486455000</v>
      </c>
      <c r="E114" s="5">
        <v>120933101000</v>
      </c>
      <c r="F114" s="5">
        <v>119400940000</v>
      </c>
      <c r="G114" s="5">
        <v>100689045000</v>
      </c>
      <c r="I114" s="5">
        <v>119400940000</v>
      </c>
      <c r="J114" s="5">
        <v>92953922000</v>
      </c>
      <c r="K114" s="5">
        <v>378027481000</v>
      </c>
      <c r="L114" s="5">
        <v>475634170000</v>
      </c>
      <c r="M114" s="5">
        <v>454208699000</v>
      </c>
      <c r="N114" s="5">
        <v>462532942000</v>
      </c>
      <c r="O114" s="5">
        <v>546163617000</v>
      </c>
      <c r="P114" s="5">
        <v>536846939000</v>
      </c>
      <c r="Q114" s="5">
        <v>491805164000</v>
      </c>
    </row>
    <row r="115" spans="2:17" ht="15.5" x14ac:dyDescent="0.35">
      <c r="C115" t="s">
        <v>134</v>
      </c>
      <c r="D115" s="5">
        <v>493558617000</v>
      </c>
      <c r="E115" s="5">
        <v>469735626000</v>
      </c>
      <c r="F115" s="5">
        <v>469735626000</v>
      </c>
      <c r="G115" s="5">
        <v>92953923000</v>
      </c>
      <c r="I115" s="5">
        <v>469735626000</v>
      </c>
      <c r="J115" s="5">
        <v>469735626000</v>
      </c>
      <c r="K115" s="5">
        <v>463780691000</v>
      </c>
      <c r="L115" s="5">
        <v>447564299000</v>
      </c>
      <c r="M115" s="5">
        <v>443137792000</v>
      </c>
      <c r="N115" s="5">
        <v>414045080000</v>
      </c>
      <c r="O115" s="5">
        <v>444130087000</v>
      </c>
      <c r="P115" s="5">
        <v>404540231000</v>
      </c>
      <c r="Q115" s="5">
        <v>366539103000</v>
      </c>
    </row>
    <row r="116" spans="2:17" ht="15.5" x14ac:dyDescent="0.35">
      <c r="C116" t="s">
        <v>133</v>
      </c>
      <c r="D116" s="5">
        <v>-363072162000</v>
      </c>
      <c r="E116" s="5">
        <v>-348802525000</v>
      </c>
      <c r="F116" s="5">
        <v>-350334686000</v>
      </c>
      <c r="G116" s="5">
        <v>7735122000</v>
      </c>
      <c r="I116" s="5">
        <v>-350334686000</v>
      </c>
      <c r="J116" s="5">
        <v>-376781704000</v>
      </c>
      <c r="K116" s="5">
        <v>-85753210000</v>
      </c>
      <c r="L116" s="5">
        <v>28069871000</v>
      </c>
      <c r="M116" s="5">
        <v>11070907000</v>
      </c>
      <c r="N116" s="5">
        <v>48487862000</v>
      </c>
      <c r="O116" s="5">
        <v>102033530000</v>
      </c>
      <c r="P116" s="5">
        <v>132306708000</v>
      </c>
      <c r="Q116" s="5">
        <v>125266061000</v>
      </c>
    </row>
    <row r="117" spans="2:17" ht="15.5" x14ac:dyDescent="0.35">
      <c r="C117" t="s">
        <v>135</v>
      </c>
      <c r="D117" s="5">
        <v>130486455000</v>
      </c>
      <c r="E117" s="5">
        <v>120933101000</v>
      </c>
      <c r="F117" s="5">
        <v>119400940000</v>
      </c>
      <c r="G117" s="5">
        <v>100689045000</v>
      </c>
      <c r="I117" s="5">
        <v>119400940000</v>
      </c>
      <c r="J117" s="5">
        <v>92953922000</v>
      </c>
      <c r="K117" s="5">
        <v>378027481000</v>
      </c>
      <c r="L117" s="5">
        <v>475634170000</v>
      </c>
      <c r="M117" s="5">
        <v>454208699000</v>
      </c>
      <c r="N117" s="5">
        <v>462532942000</v>
      </c>
      <c r="O117" s="5">
        <v>546163617000</v>
      </c>
      <c r="P117" s="5">
        <v>536846939000</v>
      </c>
      <c r="Q117" s="5">
        <v>491805164000</v>
      </c>
    </row>
    <row r="118" spans="2:17" ht="15.5" x14ac:dyDescent="0.35">
      <c r="C118" t="s">
        <v>136</v>
      </c>
      <c r="D118" s="5">
        <v>12633478000</v>
      </c>
      <c r="E118" s="5">
        <v>12183514000</v>
      </c>
      <c r="F118" s="5">
        <v>12954182000</v>
      </c>
      <c r="G118" s="5">
        <v>13311556000</v>
      </c>
      <c r="I118" s="5">
        <v>12954182000</v>
      </c>
      <c r="J118" s="5">
        <v>13368672000</v>
      </c>
      <c r="K118" s="5">
        <v>19374489000</v>
      </c>
      <c r="L118" s="5">
        <v>20766089000</v>
      </c>
      <c r="M118" s="5">
        <v>21490650000</v>
      </c>
      <c r="N118" s="5">
        <v>21256392000</v>
      </c>
      <c r="O118" s="5">
        <v>21096990000</v>
      </c>
      <c r="P118" s="5">
        <v>20810418000</v>
      </c>
    </row>
    <row r="119" spans="2:17" ht="15.5" x14ac:dyDescent="0.35">
      <c r="C119" t="s">
        <v>10</v>
      </c>
      <c r="D119" s="5">
        <v>438238482000</v>
      </c>
      <c r="E119" s="5">
        <v>428235164000</v>
      </c>
      <c r="F119" s="5">
        <v>427473671000</v>
      </c>
      <c r="G119" s="5">
        <v>403061172000</v>
      </c>
      <c r="I119" s="5">
        <v>427473671000</v>
      </c>
      <c r="J119" s="5">
        <v>393122351000</v>
      </c>
      <c r="K119" s="5">
        <v>676756570000</v>
      </c>
      <c r="L119" s="5">
        <v>771816074000</v>
      </c>
      <c r="M119" s="5">
        <v>740977263000</v>
      </c>
      <c r="N119" s="5">
        <v>740909054000</v>
      </c>
      <c r="O119" s="5">
        <v>821609349000</v>
      </c>
      <c r="P119" s="5">
        <v>789798337000</v>
      </c>
      <c r="Q119" s="5">
        <v>701390352000</v>
      </c>
    </row>
    <row r="120" spans="2:17" ht="15.5" x14ac:dyDescent="0.35">
      <c r="C120" t="s">
        <v>137</v>
      </c>
      <c r="D120" s="5">
        <v>1451803892000</v>
      </c>
      <c r="E120" s="5">
        <v>1430086044000</v>
      </c>
      <c r="F120" s="5">
        <v>1387176261000</v>
      </c>
      <c r="G120" s="5">
        <v>1457039211000</v>
      </c>
      <c r="I120" s="5">
        <v>1387176261000</v>
      </c>
      <c r="J120" s="5">
        <v>1430039356000</v>
      </c>
      <c r="K120" s="5">
        <v>1768708719000</v>
      </c>
      <c r="L120" s="5">
        <v>1806280965000</v>
      </c>
      <c r="M120" s="5">
        <v>1838539299000</v>
      </c>
      <c r="N120" s="5">
        <v>1915989375000</v>
      </c>
      <c r="O120" s="5">
        <v>2096719180000</v>
      </c>
      <c r="P120" s="5">
        <v>1868663546000</v>
      </c>
      <c r="Q120" s="5">
        <v>1175935585000</v>
      </c>
    </row>
    <row r="121" spans="2:17" ht="15.5" x14ac:dyDescent="0.35">
      <c r="C121" t="s">
        <v>138</v>
      </c>
      <c r="D121" s="5">
        <v>840000000</v>
      </c>
      <c r="E121" s="5">
        <v>840000000</v>
      </c>
      <c r="F121" s="5">
        <v>840000000</v>
      </c>
      <c r="G121" s="5">
        <v>840000000</v>
      </c>
      <c r="I121" s="5">
        <v>840000000</v>
      </c>
      <c r="J121" s="5">
        <v>840000000</v>
      </c>
      <c r="K121" s="5">
        <v>840000000</v>
      </c>
      <c r="L121" s="5">
        <v>840000000</v>
      </c>
      <c r="M121" s="5">
        <v>840000000</v>
      </c>
      <c r="N121" s="5">
        <v>840000000</v>
      </c>
      <c r="O121" s="5">
        <v>840000000</v>
      </c>
      <c r="P121" s="5">
        <v>840000000</v>
      </c>
      <c r="Q121" s="5">
        <v>168000000</v>
      </c>
    </row>
    <row r="123" spans="2:17" ht="15.5" x14ac:dyDescent="0.35">
      <c r="B123" t="s">
        <v>139</v>
      </c>
      <c r="C123" t="s">
        <v>140</v>
      </c>
      <c r="D123" s="5">
        <v>51487230000</v>
      </c>
      <c r="E123" s="5">
        <v>37157509000</v>
      </c>
      <c r="F123" s="5">
        <v>70242776000</v>
      </c>
      <c r="G123" s="5">
        <v>55002765000</v>
      </c>
      <c r="I123" s="5">
        <v>123757241000</v>
      </c>
      <c r="J123" s="5">
        <v>141277659000</v>
      </c>
      <c r="K123" s="5">
        <v>46716509000</v>
      </c>
      <c r="L123" s="5">
        <v>172983076000</v>
      </c>
      <c r="M123" s="5">
        <v>189923155000</v>
      </c>
      <c r="N123" s="5">
        <v>259484562000</v>
      </c>
      <c r="O123" s="5">
        <v>-2481802000</v>
      </c>
      <c r="P123" s="5">
        <v>-80778031000</v>
      </c>
      <c r="Q123" s="5">
        <v>102026324000</v>
      </c>
    </row>
    <row r="124" spans="2:17" ht="15.5" x14ac:dyDescent="0.35">
      <c r="C124" t="s">
        <v>292</v>
      </c>
      <c r="D124" s="5">
        <v>282419169000</v>
      </c>
      <c r="E124" s="5">
        <v>207593314000</v>
      </c>
      <c r="F124" s="5">
        <v>349821604000</v>
      </c>
      <c r="G124" s="5">
        <v>247821660000</v>
      </c>
      <c r="I124" s="5">
        <v>947703403000</v>
      </c>
      <c r="J124" s="5">
        <v>920808733000</v>
      </c>
      <c r="K124" s="5">
        <v>939632338000</v>
      </c>
      <c r="L124" s="5">
        <v>1160701803000</v>
      </c>
      <c r="M124" s="5">
        <v>1080497115000</v>
      </c>
      <c r="N124" s="5">
        <v>1156847685000</v>
      </c>
      <c r="O124" s="5">
        <v>1001484212000</v>
      </c>
      <c r="P124" s="5">
        <v>937416029000</v>
      </c>
      <c r="Q124" s="5">
        <v>909909032000</v>
      </c>
    </row>
    <row r="125" spans="2:17" ht="15.5" x14ac:dyDescent="0.35">
      <c r="C125" t="s">
        <v>293</v>
      </c>
      <c r="D125" s="5">
        <v>-155570473000</v>
      </c>
      <c r="E125" s="5">
        <v>-115262462000</v>
      </c>
      <c r="F125" s="5">
        <v>-231758680000</v>
      </c>
      <c r="G125" s="5">
        <v>-150073948000</v>
      </c>
      <c r="I125" s="5">
        <v>-628796152000</v>
      </c>
      <c r="J125" s="5">
        <v>-547384622000</v>
      </c>
      <c r="K125" s="5">
        <v>-658508497000</v>
      </c>
      <c r="L125" s="5">
        <v>-759082236000</v>
      </c>
      <c r="M125" s="5">
        <v>-662104415000</v>
      </c>
      <c r="N125" s="5">
        <v>-675003986000</v>
      </c>
      <c r="O125" s="5">
        <v>-698183353000</v>
      </c>
      <c r="P125" s="5">
        <v>-783974273000</v>
      </c>
      <c r="Q125" s="5">
        <v>-618624958000</v>
      </c>
    </row>
    <row r="126" spans="2:17" ht="15.5" x14ac:dyDescent="0.35">
      <c r="C126" t="s">
        <v>393</v>
      </c>
      <c r="D126" s="5">
        <v>-79175222000</v>
      </c>
      <c r="E126" s="5">
        <v>-52384456000</v>
      </c>
      <c r="F126" s="5">
        <v>-51566812000</v>
      </c>
      <c r="G126" s="5">
        <v>-54921514000</v>
      </c>
      <c r="I126" s="5">
        <v>-220585654000</v>
      </c>
      <c r="J126" s="5">
        <v>-229034277000</v>
      </c>
      <c r="K126" s="5">
        <v>-271798486000</v>
      </c>
      <c r="L126" s="5">
        <v>-261109879000</v>
      </c>
      <c r="M126" s="5">
        <v>-242257972000</v>
      </c>
      <c r="N126" s="5">
        <v>-236080266000</v>
      </c>
      <c r="O126" s="5">
        <v>-248907790000</v>
      </c>
      <c r="P126" s="5">
        <v>-173790030000</v>
      </c>
      <c r="Q126" s="5">
        <v>-145666781000</v>
      </c>
    </row>
    <row r="127" spans="2:17" ht="15.5" x14ac:dyDescent="0.35">
      <c r="C127" t="s">
        <v>1063</v>
      </c>
      <c r="D127" s="5">
        <v>3593255000</v>
      </c>
      <c r="E127" s="5">
        <v>929478000</v>
      </c>
      <c r="F127" s="5">
        <v>-723631000</v>
      </c>
      <c r="G127" s="5">
        <v>77740000</v>
      </c>
      <c r="I127" s="5">
        <v>115160000</v>
      </c>
      <c r="J127" s="5">
        <v>1892571000</v>
      </c>
      <c r="K127" s="5">
        <v>-66719000</v>
      </c>
      <c r="L127" s="5">
        <v>50826000</v>
      </c>
      <c r="M127" s="5">
        <v>-1947487000</v>
      </c>
      <c r="N127" s="5">
        <v>10631138000</v>
      </c>
      <c r="O127" s="5">
        <v>-29946473000</v>
      </c>
      <c r="P127" s="5">
        <v>123508000</v>
      </c>
      <c r="Q127" s="5">
        <v>747073000</v>
      </c>
    </row>
    <row r="128" spans="2:17" ht="15.5" x14ac:dyDescent="0.35">
      <c r="C128" t="s">
        <v>152</v>
      </c>
      <c r="D128" s="5">
        <v>658673000</v>
      </c>
      <c r="E128" s="5">
        <v>597937000</v>
      </c>
      <c r="F128" s="5">
        <v>44259000</v>
      </c>
      <c r="G128" s="5">
        <v>332637000</v>
      </c>
      <c r="I128" s="5">
        <v>717689000</v>
      </c>
      <c r="J128" s="5">
        <v>364385000</v>
      </c>
      <c r="K128" s="5">
        <v>629898000</v>
      </c>
      <c r="L128" s="5">
        <v>665795000</v>
      </c>
      <c r="M128" s="5">
        <v>2377829000</v>
      </c>
      <c r="P128" s="5">
        <v>856607000</v>
      </c>
      <c r="Q128" s="5">
        <v>1208760000</v>
      </c>
    </row>
    <row r="129" spans="3:17" ht="15.5" x14ac:dyDescent="0.35">
      <c r="C129" t="s">
        <v>1064</v>
      </c>
      <c r="D129" s="5">
        <v>-217000</v>
      </c>
      <c r="E129" s="5">
        <v>929643000</v>
      </c>
      <c r="F129" s="5">
        <v>1799466000</v>
      </c>
      <c r="G129" s="5">
        <v>-6212526000</v>
      </c>
      <c r="I129" s="5">
        <v>5694159000</v>
      </c>
      <c r="J129" s="5">
        <v>2984011000</v>
      </c>
      <c r="K129" s="5">
        <v>34060547000</v>
      </c>
      <c r="L129" s="5">
        <v>27195765000</v>
      </c>
      <c r="M129" s="5">
        <v>30589478000</v>
      </c>
    </row>
    <row r="130" spans="3:17" ht="15.5" x14ac:dyDescent="0.35">
      <c r="C130" t="s">
        <v>1065</v>
      </c>
      <c r="D130" s="5">
        <v>12710000</v>
      </c>
      <c r="E130" s="5">
        <v>3401000</v>
      </c>
      <c r="G130" s="5">
        <v>19376766000</v>
      </c>
      <c r="I130" s="5">
        <v>19376766000</v>
      </c>
      <c r="J130" s="5">
        <v>4105857000</v>
      </c>
      <c r="K130" s="5">
        <v>17221395000</v>
      </c>
      <c r="L130" s="5">
        <v>22006416000</v>
      </c>
    </row>
    <row r="131" spans="3:17" ht="15.5" x14ac:dyDescent="0.35">
      <c r="C131" t="s">
        <v>1066</v>
      </c>
      <c r="P131" s="5">
        <v>-846586000</v>
      </c>
      <c r="Q131" s="5">
        <v>-825226000</v>
      </c>
    </row>
    <row r="132" spans="3:17" ht="15.5" x14ac:dyDescent="0.35">
      <c r="C132" t="s">
        <v>530</v>
      </c>
      <c r="D132" s="5">
        <v>-450665000</v>
      </c>
      <c r="E132" s="5">
        <v>-5249346000</v>
      </c>
      <c r="F132" s="5">
        <v>2626570000</v>
      </c>
      <c r="G132" s="5">
        <v>-1398050000</v>
      </c>
      <c r="I132" s="5">
        <v>-468130000</v>
      </c>
      <c r="J132" s="5">
        <v>-12458999000</v>
      </c>
      <c r="K132" s="5">
        <v>-14453967000</v>
      </c>
      <c r="L132" s="5">
        <v>-17445414000</v>
      </c>
      <c r="M132" s="5">
        <v>-17231393000</v>
      </c>
      <c r="N132" s="5">
        <v>3089991000</v>
      </c>
      <c r="O132" s="5">
        <v>-26928398000</v>
      </c>
      <c r="P132" s="5">
        <v>-60563286000</v>
      </c>
      <c r="Q132" s="5">
        <v>-44721576000</v>
      </c>
    </row>
    <row r="133" spans="3:17" ht="15.5" x14ac:dyDescent="0.35">
      <c r="C133" t="s">
        <v>149</v>
      </c>
      <c r="D133" s="5">
        <v>-19298143000</v>
      </c>
      <c r="E133" s="5">
        <v>-19491159000</v>
      </c>
      <c r="F133" s="5">
        <v>-39516259000</v>
      </c>
      <c r="G133" s="5">
        <v>-12856324000</v>
      </c>
      <c r="I133" s="5">
        <v>-90418562000</v>
      </c>
      <c r="J133" s="5">
        <v>-103170095000</v>
      </c>
      <c r="K133" s="5">
        <v>-118116796000</v>
      </c>
      <c r="L133" s="5">
        <v>-107273496000</v>
      </c>
      <c r="M133" s="5">
        <v>-145242664000</v>
      </c>
      <c r="N133" s="5">
        <v>-279827439000</v>
      </c>
      <c r="O133" s="5">
        <v>32048810000</v>
      </c>
      <c r="P133" s="5">
        <v>436760483000</v>
      </c>
      <c r="Q133" s="5">
        <v>63127921000</v>
      </c>
    </row>
    <row r="134" spans="3:17" ht="15.5" x14ac:dyDescent="0.35">
      <c r="C134" t="s">
        <v>150</v>
      </c>
      <c r="D134" s="5">
        <v>-6724571000</v>
      </c>
      <c r="E134" s="5">
        <v>-1430812000</v>
      </c>
      <c r="F134" s="5">
        <v>-2113076000</v>
      </c>
      <c r="G134" s="5">
        <v>-1237793000</v>
      </c>
      <c r="I134" s="5">
        <v>-4642304000</v>
      </c>
      <c r="J134" s="5">
        <v>-12190805000</v>
      </c>
      <c r="K134" s="5">
        <v>-10516886000</v>
      </c>
      <c r="L134" s="5">
        <v>-12551116000</v>
      </c>
      <c r="M134" s="5">
        <v>-10344930000</v>
      </c>
      <c r="N134" s="5">
        <v>-25834517000</v>
      </c>
      <c r="O134" s="5">
        <v>-30787081000</v>
      </c>
      <c r="P134" s="5">
        <v>-399560826000</v>
      </c>
      <c r="Q134" s="5">
        <v>-89166913000</v>
      </c>
    </row>
    <row r="135" spans="3:17" ht="15.5" x14ac:dyDescent="0.35">
      <c r="C135" t="s">
        <v>158</v>
      </c>
      <c r="D135" s="5">
        <v>-1786117000</v>
      </c>
      <c r="E135" s="5">
        <v>-140675000</v>
      </c>
      <c r="F135" s="5">
        <v>-843144000</v>
      </c>
      <c r="G135" s="5">
        <v>-1385646000</v>
      </c>
      <c r="I135" s="5">
        <v>-3027225000</v>
      </c>
      <c r="J135" s="5">
        <v>-9945423000</v>
      </c>
      <c r="K135" s="5">
        <v>-13420053000</v>
      </c>
      <c r="L135" s="5">
        <v>-10771560000</v>
      </c>
      <c r="M135" s="5">
        <v>-7227048000</v>
      </c>
      <c r="N135" s="5">
        <v>-26968349000</v>
      </c>
      <c r="O135" s="5">
        <v>-30636917000</v>
      </c>
      <c r="P135" s="5">
        <v>-83806278000</v>
      </c>
      <c r="Q135" s="5">
        <v>-89166913000</v>
      </c>
    </row>
    <row r="136" spans="3:17" ht="15.5" x14ac:dyDescent="0.35">
      <c r="C136" t="s">
        <v>253</v>
      </c>
    </row>
    <row r="137" spans="3:17" ht="15.5" x14ac:dyDescent="0.35">
      <c r="C137" t="s">
        <v>160</v>
      </c>
      <c r="D137" s="5">
        <v>38509000</v>
      </c>
      <c r="E137" s="5">
        <v>631000</v>
      </c>
      <c r="J137" s="5">
        <v>553176000</v>
      </c>
      <c r="K137" s="5">
        <v>973483000</v>
      </c>
      <c r="L137" s="5">
        <v>55054000</v>
      </c>
      <c r="M137" s="5">
        <v>1003424000</v>
      </c>
      <c r="N137" s="5">
        <v>1474053000</v>
      </c>
      <c r="O137" s="5">
        <v>937140000</v>
      </c>
    </row>
    <row r="138" spans="3:17" ht="15.5" x14ac:dyDescent="0.35">
      <c r="C138" t="s">
        <v>422</v>
      </c>
      <c r="D138" s="5">
        <v>-4623638000</v>
      </c>
      <c r="E138" s="5">
        <v>-916538000</v>
      </c>
      <c r="F138" s="5">
        <v>-2278323000</v>
      </c>
      <c r="G138" s="5">
        <v>-678319000</v>
      </c>
      <c r="I138" s="5">
        <v>-2956642000</v>
      </c>
      <c r="J138" s="5">
        <v>-3500000000</v>
      </c>
      <c r="K138" s="5">
        <v>-120000000</v>
      </c>
      <c r="L138" s="5">
        <v>-2942772000</v>
      </c>
      <c r="M138" s="5">
        <v>-4293632000</v>
      </c>
    </row>
    <row r="139" spans="3:17" ht="15.5" x14ac:dyDescent="0.35">
      <c r="C139" t="s">
        <v>254</v>
      </c>
      <c r="D139" s="5">
        <v>-353325000</v>
      </c>
      <c r="E139" s="5">
        <v>-374230000</v>
      </c>
      <c r="F139" s="5">
        <v>-183535000</v>
      </c>
      <c r="G139" s="5">
        <v>-365750000</v>
      </c>
      <c r="I139" s="5">
        <v>-1042285000</v>
      </c>
      <c r="J139" s="5">
        <v>-1748764000</v>
      </c>
      <c r="K139" s="5">
        <v>-1078270000</v>
      </c>
      <c r="L139" s="5">
        <v>-1656731000</v>
      </c>
      <c r="M139" s="5">
        <v>-1794853000</v>
      </c>
      <c r="N139" s="5">
        <v>-1207329000</v>
      </c>
      <c r="O139" s="5">
        <v>-1641442000</v>
      </c>
    </row>
    <row r="140" spans="3:17" ht="15.5" x14ac:dyDescent="0.35">
      <c r="C140" t="s">
        <v>1067</v>
      </c>
      <c r="P140" s="5">
        <v>-315754548000</v>
      </c>
    </row>
    <row r="141" spans="3:17" ht="15.5" x14ac:dyDescent="0.35">
      <c r="C141" t="s">
        <v>153</v>
      </c>
      <c r="F141" s="5">
        <v>1191926000</v>
      </c>
      <c r="G141" s="5">
        <v>1191922000</v>
      </c>
      <c r="I141" s="5">
        <v>2383848000</v>
      </c>
      <c r="J141" s="5">
        <v>2450206000</v>
      </c>
      <c r="K141" s="5">
        <v>3127954000</v>
      </c>
      <c r="L141" s="5">
        <v>2764893000</v>
      </c>
      <c r="M141" s="5">
        <v>1967179000</v>
      </c>
      <c r="N141" s="5">
        <v>867108000</v>
      </c>
      <c r="O141" s="5">
        <v>554138000</v>
      </c>
    </row>
    <row r="142" spans="3:17" ht="15.5" x14ac:dyDescent="0.35">
      <c r="C142" t="s">
        <v>161</v>
      </c>
      <c r="D142" s="5">
        <v>-19298143000</v>
      </c>
      <c r="E142" s="5">
        <v>-19491159000</v>
      </c>
      <c r="F142" s="5">
        <v>-39516259000</v>
      </c>
      <c r="G142" s="5">
        <v>-12856324000</v>
      </c>
      <c r="I142" s="5">
        <v>-90418562000</v>
      </c>
      <c r="J142" s="5">
        <v>-103170095000</v>
      </c>
      <c r="K142" s="5">
        <v>-118116796000</v>
      </c>
      <c r="L142" s="5">
        <v>-107273496000</v>
      </c>
      <c r="M142" s="5">
        <v>-145242664000</v>
      </c>
      <c r="N142" s="5">
        <v>-279827439000</v>
      </c>
      <c r="O142" s="5">
        <v>32048810000</v>
      </c>
      <c r="P142" s="5">
        <v>436760483000</v>
      </c>
      <c r="Q142" s="5">
        <v>63127921000</v>
      </c>
    </row>
    <row r="143" spans="3:17" ht="15.5" x14ac:dyDescent="0.35">
      <c r="C143" t="s">
        <v>382</v>
      </c>
    </row>
    <row r="144" spans="3:17" ht="15.5" x14ac:dyDescent="0.35">
      <c r="C144" t="s">
        <v>312</v>
      </c>
      <c r="D144" s="5">
        <v>1161709000</v>
      </c>
      <c r="E144" s="5">
        <v>3466917000</v>
      </c>
      <c r="F144" s="5">
        <v>16445601000</v>
      </c>
      <c r="G144" s="5">
        <v>8060873000</v>
      </c>
      <c r="I144" s="5">
        <v>51996631000</v>
      </c>
      <c r="J144" s="5">
        <v>348457593000</v>
      </c>
      <c r="K144" s="5">
        <v>1365119065000</v>
      </c>
      <c r="L144" s="5">
        <v>1572178116000</v>
      </c>
      <c r="M144" s="5">
        <v>1688612030000</v>
      </c>
      <c r="N144" s="5">
        <v>2190263200000</v>
      </c>
      <c r="O144" s="5">
        <v>1909988830000</v>
      </c>
      <c r="P144" s="5">
        <v>982507190000</v>
      </c>
      <c r="Q144" s="5">
        <v>117288600000</v>
      </c>
    </row>
    <row r="145" spans="3:17" ht="15.5" x14ac:dyDescent="0.35">
      <c r="C145" t="s">
        <v>572</v>
      </c>
    </row>
    <row r="146" spans="3:17" ht="15.5" x14ac:dyDescent="0.35">
      <c r="C146" t="s">
        <v>791</v>
      </c>
      <c r="O146" s="5">
        <v>-200000000000</v>
      </c>
    </row>
    <row r="147" spans="3:17" ht="15.5" x14ac:dyDescent="0.35">
      <c r="C147" t="s">
        <v>667</v>
      </c>
    </row>
    <row r="148" spans="3:17" ht="15.5" x14ac:dyDescent="0.35">
      <c r="C148" t="s">
        <v>313</v>
      </c>
      <c r="D148" s="5">
        <v>-9136498000</v>
      </c>
      <c r="E148" s="5">
        <v>-11971935000</v>
      </c>
      <c r="F148" s="5">
        <v>-27455695000</v>
      </c>
      <c r="G148" s="5">
        <v>-13363430000</v>
      </c>
      <c r="I148" s="5">
        <v>-85284235000</v>
      </c>
      <c r="J148" s="5">
        <v>-392664182000</v>
      </c>
      <c r="K148" s="5">
        <v>-1396566025000</v>
      </c>
      <c r="L148" s="5">
        <v>-1609083193000</v>
      </c>
      <c r="M148" s="5">
        <v>-1730000000000</v>
      </c>
      <c r="N148" s="5">
        <v>-2306476203000</v>
      </c>
      <c r="O148" s="5">
        <v>-1524673043000</v>
      </c>
      <c r="P148" s="5">
        <v>-417034798000</v>
      </c>
      <c r="Q148" s="5">
        <v>-193043217000</v>
      </c>
    </row>
    <row r="149" spans="3:17" ht="15.5" x14ac:dyDescent="0.35">
      <c r="C149" t="s">
        <v>1068</v>
      </c>
      <c r="Q149" s="5">
        <v>200000000000</v>
      </c>
    </row>
    <row r="150" spans="3:17" ht="15.5" x14ac:dyDescent="0.35">
      <c r="C150" t="s">
        <v>1069</v>
      </c>
      <c r="D150" s="5">
        <v>-8500000</v>
      </c>
      <c r="F150" s="5">
        <v>-8500000</v>
      </c>
      <c r="I150" s="5">
        <v>-17000000</v>
      </c>
    </row>
    <row r="151" spans="3:17" ht="15.5" x14ac:dyDescent="0.35">
      <c r="C151" t="s">
        <v>276</v>
      </c>
      <c r="I151" s="5">
        <v>-8565000</v>
      </c>
      <c r="J151" s="5">
        <v>-78623000</v>
      </c>
      <c r="K151" s="5">
        <v>-12924062000</v>
      </c>
      <c r="L151" s="5">
        <v>-9827057000</v>
      </c>
      <c r="M151" s="5">
        <v>-19509192000</v>
      </c>
      <c r="N151" s="5">
        <v>-69168141000</v>
      </c>
      <c r="O151" s="5">
        <v>-90562792000</v>
      </c>
      <c r="P151" s="5">
        <v>-84726181000</v>
      </c>
      <c r="Q151" s="5">
        <v>-43252709000</v>
      </c>
    </row>
    <row r="152" spans="3:17" ht="15.5" x14ac:dyDescent="0.35">
      <c r="C152" t="s">
        <v>1070</v>
      </c>
      <c r="O152" s="5">
        <v>-102156000</v>
      </c>
    </row>
    <row r="153" spans="3:17" ht="15.5" x14ac:dyDescent="0.35">
      <c r="C153" t="s">
        <v>314</v>
      </c>
      <c r="L153" s="5">
        <v>-618757000</v>
      </c>
    </row>
    <row r="154" spans="3:17" ht="15.5" x14ac:dyDescent="0.35">
      <c r="C154" t="s">
        <v>1071</v>
      </c>
      <c r="D154" s="5">
        <v>-959975000</v>
      </c>
      <c r="E154" s="5">
        <v>-1130000000</v>
      </c>
      <c r="F154" s="5">
        <v>-283568000</v>
      </c>
      <c r="G154" s="5">
        <v>1735386000</v>
      </c>
      <c r="I154" s="5">
        <v>-1948864000</v>
      </c>
      <c r="J154" s="5">
        <v>-7188006000</v>
      </c>
      <c r="K154" s="5">
        <v>-9457573000</v>
      </c>
      <c r="L154" s="5">
        <v>-3315990000</v>
      </c>
      <c r="M154" s="5">
        <v>-4586171000</v>
      </c>
    </row>
    <row r="155" spans="3:17" ht="15.5" x14ac:dyDescent="0.35">
      <c r="C155" t="s">
        <v>163</v>
      </c>
      <c r="D155" s="5">
        <v>-10354879000</v>
      </c>
      <c r="E155" s="5">
        <v>-9856141000</v>
      </c>
      <c r="F155" s="5">
        <v>-28214097000</v>
      </c>
      <c r="G155" s="5">
        <v>-9289153000</v>
      </c>
      <c r="I155" s="5">
        <v>-55156529000</v>
      </c>
      <c r="J155" s="5">
        <v>-51696877000</v>
      </c>
      <c r="K155" s="5">
        <v>-64288201000</v>
      </c>
      <c r="L155" s="5">
        <v>-56606615000</v>
      </c>
      <c r="M155" s="5">
        <v>-79759331000</v>
      </c>
      <c r="N155" s="5">
        <v>-94446295000</v>
      </c>
      <c r="O155" s="5">
        <v>-62602029000</v>
      </c>
      <c r="P155" s="5">
        <v>-43985728000</v>
      </c>
      <c r="Q155" s="5">
        <v>-17864753000</v>
      </c>
    </row>
    <row r="156" spans="3:17" ht="15.5" x14ac:dyDescent="0.35">
      <c r="C156" t="s">
        <v>173</v>
      </c>
      <c r="D156" s="5">
        <v>25464516000</v>
      </c>
      <c r="E156" s="5">
        <v>16235538000</v>
      </c>
      <c r="F156" s="5">
        <v>28613441000</v>
      </c>
      <c r="G156" s="5">
        <v>40908648000</v>
      </c>
      <c r="I156" s="5">
        <v>28696375000</v>
      </c>
      <c r="J156" s="5">
        <v>25916759000</v>
      </c>
      <c r="K156" s="5">
        <v>-81917173000</v>
      </c>
      <c r="L156" s="5">
        <v>53158464000</v>
      </c>
      <c r="M156" s="5">
        <v>34335561000</v>
      </c>
      <c r="N156" s="5">
        <v>-46177394000</v>
      </c>
      <c r="O156" s="5">
        <v>-1220073000</v>
      </c>
      <c r="P156" s="5">
        <v>-43578374000</v>
      </c>
      <c r="Q156" s="5">
        <v>75987332000</v>
      </c>
    </row>
    <row r="157" spans="3:17" ht="15.5" x14ac:dyDescent="0.35">
      <c r="C157" t="s">
        <v>174</v>
      </c>
      <c r="D157" s="5">
        <v>-175343000</v>
      </c>
      <c r="E157" s="5">
        <v>-30627000</v>
      </c>
      <c r="F157" s="5">
        <v>-18366000</v>
      </c>
      <c r="G157" s="5">
        <v>-15185000</v>
      </c>
      <c r="I157" s="5">
        <v>275788000</v>
      </c>
      <c r="J157" s="5">
        <v>251188000</v>
      </c>
      <c r="K157" s="5">
        <v>69417000</v>
      </c>
      <c r="L157" s="5">
        <v>175724000</v>
      </c>
      <c r="M157" s="5">
        <v>-179208000</v>
      </c>
      <c r="N157" s="5">
        <v>-196397000</v>
      </c>
      <c r="O157" s="5">
        <v>-839629000</v>
      </c>
      <c r="P157" s="5">
        <v>288450000</v>
      </c>
      <c r="Q157" s="5">
        <v>169031000</v>
      </c>
    </row>
    <row r="158" spans="3:17" ht="15.5" x14ac:dyDescent="0.35">
      <c r="C158" t="s">
        <v>176</v>
      </c>
      <c r="D158" s="5">
        <v>-1000</v>
      </c>
      <c r="E158" s="5">
        <v>120976419000</v>
      </c>
      <c r="I158" s="5">
        <v>92004255000</v>
      </c>
      <c r="J158" s="5">
        <v>65836308000</v>
      </c>
      <c r="K158" s="5">
        <v>147684064000</v>
      </c>
      <c r="L158" s="5">
        <v>94349876000</v>
      </c>
      <c r="M158" s="5">
        <v>60193523000</v>
      </c>
      <c r="N158" s="5">
        <v>106567314000</v>
      </c>
      <c r="O158" s="5">
        <v>108627016000</v>
      </c>
      <c r="P158" s="5">
        <v>147045214000</v>
      </c>
      <c r="Q158" s="5">
        <v>70888851000</v>
      </c>
    </row>
    <row r="159" spans="3:17" ht="15.5" x14ac:dyDescent="0.35">
      <c r="C159" t="s">
        <v>1072</v>
      </c>
      <c r="P159" s="5">
        <v>4871726000</v>
      </c>
    </row>
    <row r="160" spans="3:17" ht="15.5" x14ac:dyDescent="0.35">
      <c r="C160" t="s">
        <v>177</v>
      </c>
      <c r="D160" s="5">
        <v>25289172000</v>
      </c>
      <c r="E160" s="5">
        <v>137181330000</v>
      </c>
      <c r="F160" s="5">
        <v>28595075000</v>
      </c>
      <c r="G160" s="5">
        <v>40893463000</v>
      </c>
      <c r="I160" s="5">
        <v>120976418000</v>
      </c>
      <c r="J160" s="5">
        <v>92004255000</v>
      </c>
      <c r="K160" s="5">
        <v>65836308000</v>
      </c>
      <c r="L160" s="5">
        <v>147684064000</v>
      </c>
      <c r="M160" s="5">
        <v>94349876000</v>
      </c>
      <c r="N160" s="5">
        <v>60193523000</v>
      </c>
      <c r="O160" s="5">
        <v>106567314000</v>
      </c>
      <c r="P160" s="5">
        <v>108627016000</v>
      </c>
      <c r="Q160" s="5">
        <v>147045214000</v>
      </c>
    </row>
    <row r="162" spans="2:17" ht="15.5" x14ac:dyDescent="0.35">
      <c r="B162" t="s">
        <v>178</v>
      </c>
      <c r="C162" t="s">
        <v>12</v>
      </c>
      <c r="D162" s="5">
        <v>840000000</v>
      </c>
      <c r="E162" s="5">
        <v>840000000</v>
      </c>
      <c r="F162" s="5">
        <v>840000000</v>
      </c>
      <c r="G162" s="5">
        <v>840000000</v>
      </c>
      <c r="I162" s="5">
        <v>840000000</v>
      </c>
      <c r="J162" s="5">
        <v>840000000</v>
      </c>
      <c r="K162" s="5">
        <v>840000000</v>
      </c>
      <c r="L162" s="5">
        <v>840000000</v>
      </c>
      <c r="M162" s="5">
        <v>840000000</v>
      </c>
      <c r="N162" s="5">
        <v>840000000</v>
      </c>
      <c r="O162" s="5">
        <v>840000000</v>
      </c>
      <c r="P162" s="5">
        <v>840000000</v>
      </c>
      <c r="Q162" s="5">
        <v>170000000</v>
      </c>
    </row>
    <row r="163" spans="2:17" ht="15.5" x14ac:dyDescent="0.35">
      <c r="C163" t="s">
        <v>179</v>
      </c>
      <c r="D163" s="6">
        <v>16.38</v>
      </c>
      <c r="E163" s="6">
        <v>1.82</v>
      </c>
      <c r="F163" s="6">
        <v>24.16</v>
      </c>
      <c r="G163" s="6">
        <v>6.37</v>
      </c>
    </row>
    <row r="164" spans="2:17" ht="15.5" x14ac:dyDescent="0.35">
      <c r="C164" t="s">
        <v>180</v>
      </c>
      <c r="D164" s="6">
        <v>14.16</v>
      </c>
      <c r="E164" s="6">
        <v>142.86000000000001</v>
      </c>
      <c r="F164" s="6">
        <v>12.42</v>
      </c>
      <c r="G164" s="6">
        <v>51.18</v>
      </c>
    </row>
    <row r="165" spans="2:17" ht="15.5" x14ac:dyDescent="0.35">
      <c r="C165" t="s">
        <v>64</v>
      </c>
      <c r="D165" s="6">
        <v>0.74</v>
      </c>
      <c r="E165" s="6">
        <v>0.99</v>
      </c>
      <c r="F165" s="6">
        <v>0.98</v>
      </c>
      <c r="G165" s="6">
        <v>1.22</v>
      </c>
    </row>
    <row r="166" spans="2:17" ht="15.5" x14ac:dyDescent="0.35">
      <c r="C166" t="s">
        <v>181</v>
      </c>
      <c r="D166" s="5">
        <v>43400000000</v>
      </c>
      <c r="E166" s="5">
        <v>24630000000</v>
      </c>
      <c r="F166" s="5">
        <v>55110000000</v>
      </c>
      <c r="G166" s="5">
        <v>30170000000</v>
      </c>
    </row>
    <row r="167" spans="2:17" ht="15.5" x14ac:dyDescent="0.35">
      <c r="C167" t="s">
        <v>182</v>
      </c>
      <c r="D167" s="6">
        <v>9.4999999999999998E-3</v>
      </c>
      <c r="E167" s="6">
        <v>1.1000000000000001E-3</v>
      </c>
      <c r="F167" s="6">
        <v>1.46E-2</v>
      </c>
      <c r="G167" s="6">
        <v>3.7000000000000002E-3</v>
      </c>
    </row>
    <row r="168" spans="2:17" ht="15.5" x14ac:dyDescent="0.35">
      <c r="C168" t="s">
        <v>183</v>
      </c>
      <c r="D168" s="6">
        <v>3.2300000000000002E-2</v>
      </c>
      <c r="E168" s="6">
        <v>3.7000000000000002E-3</v>
      </c>
      <c r="F168" s="6">
        <v>4.9000000000000002E-2</v>
      </c>
      <c r="G168" s="6">
        <v>1.37E-2</v>
      </c>
    </row>
    <row r="169" spans="2:17" ht="15.5" x14ac:dyDescent="0.35">
      <c r="C169" t="s">
        <v>184</v>
      </c>
      <c r="D169" s="6">
        <v>2.7999999999999997E-2</v>
      </c>
      <c r="E169" s="6">
        <v>1.1399999999999999E-2</v>
      </c>
      <c r="F169" s="6">
        <v>4.1700000000000001E-2</v>
      </c>
      <c r="G169" s="6">
        <v>1.8200000000000001E-2</v>
      </c>
    </row>
    <row r="170" spans="2:17" ht="15.5" x14ac:dyDescent="0.35">
      <c r="C170" t="s">
        <v>185</v>
      </c>
      <c r="D170" s="6">
        <v>2.65</v>
      </c>
      <c r="E170" s="6">
        <v>1.1299999999999999</v>
      </c>
      <c r="F170" s="6">
        <v>3.8</v>
      </c>
      <c r="G170" s="6">
        <v>1.27</v>
      </c>
    </row>
    <row r="171" spans="2:17" ht="15.5" x14ac:dyDescent="0.35">
      <c r="C171" t="s">
        <v>186</v>
      </c>
      <c r="D171" s="5">
        <v>438000000000</v>
      </c>
      <c r="E171" s="5">
        <v>428000000000</v>
      </c>
      <c r="F171" s="5">
        <v>427000000000</v>
      </c>
      <c r="G171" s="5">
        <v>403000000000</v>
      </c>
    </row>
    <row r="172" spans="2:17" ht="15.5" x14ac:dyDescent="0.35">
      <c r="C172" t="s">
        <v>187</v>
      </c>
      <c r="D172" s="6">
        <v>0.46</v>
      </c>
      <c r="E172" s="6">
        <v>0.52</v>
      </c>
      <c r="F172" s="6">
        <v>0.61</v>
      </c>
      <c r="G172" s="6">
        <v>0.7</v>
      </c>
    </row>
    <row r="173" spans="2:17" ht="15.5" x14ac:dyDescent="0.35">
      <c r="C173" t="s">
        <v>188</v>
      </c>
      <c r="D173" s="6">
        <v>506.67</v>
      </c>
      <c r="E173" s="6">
        <v>495.3</v>
      </c>
      <c r="F173" s="6">
        <v>493.48</v>
      </c>
      <c r="G173" s="6">
        <v>463.99</v>
      </c>
    </row>
    <row r="174" spans="2:17" ht="15.5" x14ac:dyDescent="0.35">
      <c r="C174" t="s">
        <v>189</v>
      </c>
      <c r="D174" s="6">
        <v>0.53</v>
      </c>
      <c r="E174" s="6">
        <v>0.61</v>
      </c>
      <c r="F174" s="6">
        <v>0.71</v>
      </c>
      <c r="G174" s="6">
        <v>0.83</v>
      </c>
    </row>
    <row r="175" spans="2:17" ht="15.5" x14ac:dyDescent="0.35">
      <c r="C175" t="s">
        <v>190</v>
      </c>
      <c r="D175" s="6">
        <v>438.55</v>
      </c>
      <c r="E175" s="5">
        <v>427</v>
      </c>
      <c r="F175" s="6">
        <v>425.04</v>
      </c>
      <c r="G175" s="6">
        <v>394.64</v>
      </c>
    </row>
    <row r="176" spans="2:17" ht="15.5" x14ac:dyDescent="0.35">
      <c r="C176" t="s">
        <v>191</v>
      </c>
      <c r="D176" s="5">
        <v>143000000000</v>
      </c>
      <c r="E176" s="5">
        <v>134000000000</v>
      </c>
      <c r="F176" s="5">
        <v>124000000000</v>
      </c>
      <c r="G176" s="5">
        <v>261000000000</v>
      </c>
    </row>
    <row r="177" spans="3:17" ht="15.5" x14ac:dyDescent="0.35">
      <c r="C177" t="s">
        <v>192</v>
      </c>
      <c r="D177" s="5">
        <v>474000000000</v>
      </c>
      <c r="E177" s="5">
        <v>490000000000</v>
      </c>
      <c r="F177" s="5">
        <v>507000000000</v>
      </c>
      <c r="G177" s="5">
        <v>388000000000</v>
      </c>
    </row>
    <row r="178" spans="3:17" ht="15.5" x14ac:dyDescent="0.35">
      <c r="C178" t="s">
        <v>193</v>
      </c>
      <c r="D178" s="5">
        <v>426000000000</v>
      </c>
      <c r="E178" s="5">
        <v>416000000000</v>
      </c>
      <c r="F178" s="5">
        <v>415000000000</v>
      </c>
      <c r="G178" s="5">
        <v>390000000000</v>
      </c>
    </row>
    <row r="179" spans="3:17" ht="15.5" x14ac:dyDescent="0.35">
      <c r="C179" t="s">
        <v>24</v>
      </c>
      <c r="D179" s="5">
        <v>617000000000</v>
      </c>
      <c r="E179" s="5">
        <v>624000000000</v>
      </c>
      <c r="F179" s="5">
        <v>631000000000</v>
      </c>
      <c r="G179" s="5">
        <v>649000000000</v>
      </c>
    </row>
    <row r="180" spans="3:17" ht="15.5" x14ac:dyDescent="0.35">
      <c r="C180" t="s">
        <v>21</v>
      </c>
      <c r="D180" s="5">
        <v>454000000000</v>
      </c>
      <c r="E180" s="5">
        <v>486000000000</v>
      </c>
      <c r="F180" s="5">
        <v>510000000000</v>
      </c>
      <c r="G180" s="5">
        <v>557000000000</v>
      </c>
    </row>
    <row r="181" spans="3:17" ht="15.5" x14ac:dyDescent="0.35">
      <c r="C181" t="s">
        <v>194</v>
      </c>
      <c r="D181" s="5">
        <v>365000000000</v>
      </c>
      <c r="E181" s="5">
        <v>356000000000</v>
      </c>
      <c r="F181" s="5">
        <v>361000000000</v>
      </c>
      <c r="G181" s="5">
        <v>171000000000</v>
      </c>
    </row>
    <row r="182" spans="3:17" ht="15.5" x14ac:dyDescent="0.35">
      <c r="C182" t="s">
        <v>195</v>
      </c>
      <c r="D182" s="5">
        <v>51000000000</v>
      </c>
      <c r="E182" s="5">
        <v>37000000000</v>
      </c>
      <c r="F182" s="5">
        <v>70000000000</v>
      </c>
      <c r="G182" s="5">
        <v>55000000000</v>
      </c>
    </row>
    <row r="183" spans="3:17" ht="15.5" x14ac:dyDescent="0.35">
      <c r="C183" t="s">
        <v>196</v>
      </c>
      <c r="D183" s="5">
        <v>-2000000000</v>
      </c>
      <c r="E183" s="5">
        <v>-1000000000</v>
      </c>
      <c r="F183" s="5">
        <v>-1000000000</v>
      </c>
      <c r="G183" s="5">
        <v>-2000000000</v>
      </c>
    </row>
    <row r="184" spans="3:17" ht="15.5" x14ac:dyDescent="0.35">
      <c r="C184" t="s">
        <v>13</v>
      </c>
      <c r="D184" s="5">
        <v>49000000000</v>
      </c>
      <c r="E184" s="5">
        <v>37000000000</v>
      </c>
      <c r="F184" s="5">
        <v>69000000000</v>
      </c>
      <c r="G184" s="5">
        <v>53000000000</v>
      </c>
    </row>
    <row r="185" spans="3:17" ht="15.5" x14ac:dyDescent="0.35">
      <c r="C185" t="s">
        <v>16</v>
      </c>
      <c r="D185" s="6">
        <v>58.75</v>
      </c>
      <c r="E185" s="6">
        <v>43.62</v>
      </c>
      <c r="F185" s="6">
        <v>82.4</v>
      </c>
      <c r="G185" s="6">
        <v>63.39</v>
      </c>
    </row>
    <row r="186" spans="3:17" ht="15.5" x14ac:dyDescent="0.35">
      <c r="C186" t="s">
        <v>49</v>
      </c>
      <c r="I186" s="6">
        <v>33.369999999999997</v>
      </c>
      <c r="J186" s="6">
        <v>-339.37</v>
      </c>
      <c r="K186" s="6">
        <v>9.3699999999999992</v>
      </c>
      <c r="L186" s="6">
        <v>33.42</v>
      </c>
      <c r="M186" s="6">
        <v>13.18</v>
      </c>
      <c r="N186" s="6">
        <v>57.72</v>
      </c>
      <c r="O186" s="6">
        <v>121.47</v>
      </c>
      <c r="P186" s="6">
        <v>157.51</v>
      </c>
      <c r="Q186" s="6">
        <v>745.63</v>
      </c>
    </row>
    <row r="187" spans="3:17" ht="15.5" x14ac:dyDescent="0.35">
      <c r="C187" t="s">
        <v>63</v>
      </c>
      <c r="I187" s="6">
        <v>8.99</v>
      </c>
      <c r="J187" s="6">
        <v>-0.95</v>
      </c>
      <c r="K187" s="6">
        <v>68.3</v>
      </c>
      <c r="L187" s="6">
        <v>20.5</v>
      </c>
      <c r="M187" s="6">
        <v>83.84</v>
      </c>
      <c r="N187" s="6">
        <v>29.37</v>
      </c>
      <c r="O187" s="6">
        <v>8.85</v>
      </c>
      <c r="P187" s="6">
        <v>17.84</v>
      </c>
      <c r="Q187" s="5">
        <v>0</v>
      </c>
    </row>
    <row r="188" spans="3:17" ht="15.5" x14ac:dyDescent="0.35">
      <c r="C188" t="s">
        <v>66</v>
      </c>
      <c r="I188" s="6">
        <v>0.27</v>
      </c>
      <c r="J188" s="6">
        <v>0.37</v>
      </c>
      <c r="K188" s="6">
        <v>0.54</v>
      </c>
      <c r="L188" s="6">
        <v>0.49</v>
      </c>
      <c r="M188" s="6">
        <v>0.88</v>
      </c>
      <c r="N188" s="6">
        <v>1.45</v>
      </c>
      <c r="O188" s="6">
        <v>0.82</v>
      </c>
      <c r="P188" s="6">
        <v>2.31</v>
      </c>
      <c r="Q188" s="5">
        <v>0</v>
      </c>
    </row>
    <row r="189" spans="3:17" ht="15.5" x14ac:dyDescent="0.35">
      <c r="C189" t="s">
        <v>197</v>
      </c>
      <c r="I189" s="5">
        <v>143730000000</v>
      </c>
      <c r="J189" s="5">
        <v>-249390000000</v>
      </c>
      <c r="K189" s="5">
        <v>113730000000</v>
      </c>
      <c r="L189" s="5">
        <v>146190000000</v>
      </c>
      <c r="M189" s="5">
        <v>136000000000</v>
      </c>
      <c r="N189" s="5">
        <v>199540000000</v>
      </c>
      <c r="O189" s="5">
        <v>232880000000</v>
      </c>
      <c r="P189" s="5">
        <v>242630000000</v>
      </c>
    </row>
    <row r="190" spans="3:17" ht="15.5" x14ac:dyDescent="0.35">
      <c r="C190" t="s">
        <v>198</v>
      </c>
      <c r="I190" s="6">
        <v>2.0199999999999999E-2</v>
      </c>
      <c r="J190" s="6">
        <v>-0.1993</v>
      </c>
      <c r="K190" s="6">
        <v>4.5000000000000005E-3</v>
      </c>
      <c r="L190" s="6">
        <v>1.55E-2</v>
      </c>
      <c r="M190" s="6">
        <v>6.0000000000000001E-3</v>
      </c>
      <c r="N190" s="6">
        <v>2.53E-2</v>
      </c>
      <c r="O190" s="6">
        <v>4.87E-2</v>
      </c>
      <c r="P190" s="6">
        <v>7.0800000000000002E-2</v>
      </c>
      <c r="Q190" s="6">
        <v>0.1065</v>
      </c>
    </row>
    <row r="191" spans="3:17" ht="15.5" x14ac:dyDescent="0.35">
      <c r="C191" t="s">
        <v>199</v>
      </c>
      <c r="I191" s="6">
        <v>6.7599999999999993E-2</v>
      </c>
      <c r="J191" s="6">
        <v>-0.75069999999999992</v>
      </c>
      <c r="K191" s="6">
        <v>1.2E-2</v>
      </c>
      <c r="L191" s="6">
        <v>3.7400000000000003E-2</v>
      </c>
      <c r="M191" s="6">
        <v>1.54E-2</v>
      </c>
      <c r="N191" s="6">
        <v>6.7400000000000002E-2</v>
      </c>
      <c r="O191" s="6">
        <v>0.1275</v>
      </c>
      <c r="P191" s="6">
        <v>0.1721</v>
      </c>
      <c r="Q191" s="6">
        <v>0.17859999999999998</v>
      </c>
    </row>
    <row r="192" spans="3:17" ht="15.5" x14ac:dyDescent="0.35">
      <c r="C192" t="s">
        <v>200</v>
      </c>
      <c r="I192" s="6">
        <v>0.1008</v>
      </c>
      <c r="J192" s="6">
        <v>-0.3483</v>
      </c>
      <c r="K192" s="6">
        <v>7.0699999999999999E-2</v>
      </c>
      <c r="L192" s="6">
        <v>9.1700000000000004E-2</v>
      </c>
      <c r="M192" s="6">
        <v>9.1300000000000006E-2</v>
      </c>
      <c r="N192" s="6">
        <v>0.17530000000000001</v>
      </c>
      <c r="O192" s="6">
        <v>0.21170000000000003</v>
      </c>
      <c r="P192" s="6">
        <v>0.2293</v>
      </c>
      <c r="Q192" s="6">
        <v>0.3775</v>
      </c>
    </row>
    <row r="193" spans="3:17" ht="15.5" x14ac:dyDescent="0.35">
      <c r="C193" t="s">
        <v>201</v>
      </c>
      <c r="I193" s="6">
        <v>1.92</v>
      </c>
      <c r="J193" s="6">
        <v>-4.99</v>
      </c>
      <c r="K193" s="6">
        <v>1.1200000000000001</v>
      </c>
      <c r="L193" s="6">
        <v>1.68</v>
      </c>
      <c r="M193" s="6">
        <v>1.1299999999999999</v>
      </c>
      <c r="N193" s="6">
        <v>1.66</v>
      </c>
      <c r="O193" s="6">
        <v>3.06</v>
      </c>
      <c r="P193" s="6">
        <v>5.42</v>
      </c>
      <c r="Q193" s="6">
        <v>11.03</v>
      </c>
    </row>
    <row r="194" spans="3:17" ht="15.5" x14ac:dyDescent="0.35">
      <c r="C194" t="s">
        <v>60</v>
      </c>
      <c r="I194" s="6">
        <v>0.61</v>
      </c>
      <c r="J194" s="6">
        <v>0.72</v>
      </c>
      <c r="K194" s="6">
        <v>0.82</v>
      </c>
      <c r="L194" s="6">
        <v>0.77</v>
      </c>
      <c r="M194" s="6">
        <v>1.29</v>
      </c>
      <c r="N194" s="6">
        <v>1.98</v>
      </c>
      <c r="O194" s="6">
        <v>1.1299999999999999</v>
      </c>
      <c r="P194" s="6">
        <v>3.07</v>
      </c>
      <c r="Q194" s="5">
        <v>0</v>
      </c>
    </row>
    <row r="195" spans="3:17" ht="15.5" x14ac:dyDescent="0.35">
      <c r="C195" t="s">
        <v>57</v>
      </c>
      <c r="I195" s="6">
        <v>493.48</v>
      </c>
      <c r="J195" s="6">
        <v>452.09</v>
      </c>
      <c r="K195" s="6">
        <v>782.6</v>
      </c>
      <c r="L195" s="6">
        <v>894.11</v>
      </c>
      <c r="M195" s="6">
        <v>856.53</v>
      </c>
      <c r="N195" s="6">
        <v>856.73</v>
      </c>
      <c r="O195" s="6">
        <v>952.99</v>
      </c>
      <c r="P195" s="6">
        <v>915.46</v>
      </c>
      <c r="Q195" s="6">
        <v>4174.9399999999996</v>
      </c>
    </row>
    <row r="196" spans="3:17" ht="15.5" x14ac:dyDescent="0.35">
      <c r="C196" t="s">
        <v>202</v>
      </c>
      <c r="I196" s="6">
        <v>0.71</v>
      </c>
      <c r="J196" s="6">
        <v>0.85</v>
      </c>
      <c r="K196" s="6">
        <v>0.99</v>
      </c>
      <c r="L196" s="6">
        <v>0.94</v>
      </c>
      <c r="M196" s="6">
        <v>1.6</v>
      </c>
      <c r="N196" s="6">
        <v>2.4500000000000002</v>
      </c>
      <c r="O196" s="6">
        <v>1.37</v>
      </c>
      <c r="P196" s="6">
        <v>3.75</v>
      </c>
      <c r="Q196" s="5">
        <v>0</v>
      </c>
    </row>
    <row r="197" spans="3:17" ht="15.5" x14ac:dyDescent="0.35">
      <c r="C197" t="s">
        <v>203</v>
      </c>
      <c r="I197" s="6">
        <v>425.04</v>
      </c>
      <c r="J197" s="6">
        <v>382.15</v>
      </c>
      <c r="K197" s="6">
        <v>648.75</v>
      </c>
      <c r="L197" s="6">
        <v>728.89</v>
      </c>
      <c r="M197" s="6">
        <v>691.25</v>
      </c>
      <c r="N197" s="6">
        <v>691.45</v>
      </c>
      <c r="O197" s="6">
        <v>787.44</v>
      </c>
      <c r="P197" s="6">
        <v>750.23</v>
      </c>
      <c r="Q197" s="6">
        <v>4152.67</v>
      </c>
    </row>
    <row r="198" spans="3:17" ht="15.5" x14ac:dyDescent="0.35">
      <c r="C198" t="s">
        <v>204</v>
      </c>
      <c r="I198" s="5">
        <v>124000000000</v>
      </c>
      <c r="J198" s="5">
        <v>427000000000</v>
      </c>
      <c r="K198" s="5">
        <v>627000000000</v>
      </c>
      <c r="L198" s="5">
        <v>604000000000</v>
      </c>
      <c r="M198" s="5">
        <v>606000000000</v>
      </c>
      <c r="N198" s="5">
        <v>900000000000</v>
      </c>
      <c r="O198" s="5">
        <v>1016000000000</v>
      </c>
      <c r="P198" s="5">
        <v>570000000000</v>
      </c>
      <c r="Q198" s="5">
        <v>24000000000</v>
      </c>
    </row>
    <row r="199" spans="3:17" ht="15.5" x14ac:dyDescent="0.35">
      <c r="C199" t="s">
        <v>205</v>
      </c>
      <c r="I199" s="5">
        <v>507000000000</v>
      </c>
      <c r="J199" s="5">
        <v>243000000000</v>
      </c>
      <c r="K199" s="5">
        <v>163000000000</v>
      </c>
      <c r="L199" s="5">
        <v>217000000000</v>
      </c>
      <c r="M199" s="5">
        <v>253000000000</v>
      </c>
      <c r="P199" s="5">
        <v>21000000000</v>
      </c>
      <c r="Q199" s="5">
        <v>9000000000</v>
      </c>
    </row>
    <row r="200" spans="3:17" ht="15.5" x14ac:dyDescent="0.35">
      <c r="C200" t="s">
        <v>26</v>
      </c>
      <c r="I200" s="5">
        <v>631000000000</v>
      </c>
      <c r="J200" s="5">
        <v>670000000000</v>
      </c>
      <c r="K200" s="5">
        <v>790000000000</v>
      </c>
      <c r="L200" s="5">
        <v>821000000000</v>
      </c>
      <c r="M200" s="5">
        <v>859000000000</v>
      </c>
      <c r="N200" s="5">
        <v>900000000000</v>
      </c>
      <c r="O200" s="5">
        <v>1016000000000</v>
      </c>
      <c r="P200" s="5">
        <v>591000000000</v>
      </c>
      <c r="Q200" s="5">
        <v>33000000000</v>
      </c>
    </row>
    <row r="201" spans="3:17" ht="15.5" x14ac:dyDescent="0.35">
      <c r="C201" t="s">
        <v>23</v>
      </c>
      <c r="I201" s="5">
        <v>510000000000</v>
      </c>
      <c r="J201" s="5">
        <v>578000000000</v>
      </c>
      <c r="K201" s="5">
        <v>724000000000</v>
      </c>
      <c r="L201" s="5">
        <v>674000000000</v>
      </c>
      <c r="M201" s="5">
        <v>765000000000</v>
      </c>
      <c r="N201" s="5">
        <v>839000000000</v>
      </c>
      <c r="O201" s="5">
        <v>909000000000</v>
      </c>
      <c r="P201" s="5">
        <v>483000000000</v>
      </c>
      <c r="Q201" s="5">
        <v>-114000000000</v>
      </c>
    </row>
    <row r="202" spans="3:17" ht="15.5" x14ac:dyDescent="0.35">
      <c r="C202" t="s">
        <v>206</v>
      </c>
      <c r="I202" s="5">
        <v>361000000000</v>
      </c>
      <c r="J202" s="5">
        <v>-32000000000</v>
      </c>
      <c r="K202" s="5">
        <v>105000000000</v>
      </c>
      <c r="L202" s="5">
        <v>239000000000</v>
      </c>
      <c r="M202" s="5">
        <v>217000000000</v>
      </c>
      <c r="N202" s="5">
        <v>-60000000000</v>
      </c>
      <c r="O202" s="5">
        <v>15000000000</v>
      </c>
      <c r="P202" s="5">
        <v>37000000000</v>
      </c>
      <c r="Q202" s="5">
        <v>581000000000</v>
      </c>
    </row>
    <row r="203" spans="3:17" ht="15.5" x14ac:dyDescent="0.35">
      <c r="C203" t="s">
        <v>207</v>
      </c>
      <c r="I203" s="5">
        <v>124000000000</v>
      </c>
      <c r="J203" s="5">
        <v>141000000000</v>
      </c>
      <c r="K203" s="5">
        <v>47000000000</v>
      </c>
      <c r="L203" s="5">
        <v>173000000000</v>
      </c>
      <c r="M203" s="5">
        <v>190000000000</v>
      </c>
      <c r="N203" s="5">
        <v>259000000000</v>
      </c>
      <c r="O203" s="5">
        <v>-2000000000</v>
      </c>
      <c r="P203" s="5">
        <v>-81000000000</v>
      </c>
      <c r="Q203" s="5">
        <v>102000000000</v>
      </c>
    </row>
    <row r="204" spans="3:17" ht="15.5" x14ac:dyDescent="0.35">
      <c r="C204" t="s">
        <v>208</v>
      </c>
      <c r="I204" s="5">
        <v>-4000000000</v>
      </c>
      <c r="J204" s="5">
        <v>-12000000000</v>
      </c>
      <c r="K204" s="5">
        <v>-14000000000</v>
      </c>
      <c r="L204" s="5">
        <v>-12000000000</v>
      </c>
      <c r="M204" s="5">
        <v>-9000000000</v>
      </c>
      <c r="N204" s="5">
        <v>-28000000000</v>
      </c>
      <c r="O204" s="5">
        <v>-32000000000</v>
      </c>
      <c r="P204" s="5">
        <v>-84000000000</v>
      </c>
      <c r="Q204" s="5">
        <v>-89000000000</v>
      </c>
    </row>
    <row r="205" spans="3:17" ht="15.5" x14ac:dyDescent="0.35">
      <c r="C205" t="s">
        <v>15</v>
      </c>
      <c r="I205" s="5">
        <v>120000000000</v>
      </c>
      <c r="J205" s="5">
        <v>130000000000</v>
      </c>
      <c r="K205" s="5">
        <v>32000000000</v>
      </c>
      <c r="L205" s="5">
        <v>161000000000</v>
      </c>
      <c r="M205" s="5">
        <v>181000000000</v>
      </c>
      <c r="N205" s="5">
        <v>231000000000</v>
      </c>
      <c r="O205" s="5">
        <v>-35000000000</v>
      </c>
      <c r="P205" s="5">
        <v>-165000000000</v>
      </c>
      <c r="Q205" s="5">
        <v>13000000000</v>
      </c>
    </row>
    <row r="206" spans="3:17" ht="15.5" x14ac:dyDescent="0.35">
      <c r="C206" t="s">
        <v>17</v>
      </c>
      <c r="I206" s="6">
        <v>142.49</v>
      </c>
      <c r="J206" s="6">
        <v>154.27000000000001</v>
      </c>
      <c r="K206" s="6">
        <v>38.35</v>
      </c>
      <c r="L206" s="6">
        <v>191.14</v>
      </c>
      <c r="M206" s="6">
        <v>215.36</v>
      </c>
      <c r="N206" s="6">
        <v>275.37</v>
      </c>
      <c r="O206" s="6">
        <v>-41.38</v>
      </c>
      <c r="P206" s="6">
        <v>-195.93</v>
      </c>
      <c r="Q206" s="6">
        <v>76.540000000000006</v>
      </c>
    </row>
  </sheetData>
  <pageMargins left="0.7" right="0.7" top="0.75" bottom="0.75" header="0.3" footer="0.3"/>
  <ignoredErrors>
    <ignoredError sqref="A1:Q207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2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1073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1074</v>
      </c>
      <c r="D2" s="2" vm="212">
        <f ca="1">IFERROR(_xlfn.STOCKHISTORY("XIDX:" &amp; $C$1, D3, , 0, 0, 1), "Libur")</f>
        <v>202</v>
      </c>
      <c r="E2" s="2" vm="125">
        <f ca="1">IFERROR(_xlfn.STOCKHISTORY("XIDX:" &amp; $C$1, E3, , 0, 0, 1), "Libur")</f>
        <v>176</v>
      </c>
      <c r="H2" s="2" vm="125">
        <f ca="1">IFERROR(INDEX(D2:G2,COUNT(D2:G2)),"")</f>
        <v>176</v>
      </c>
      <c r="I2" s="2" vm="280">
        <f t="shared" ref="I2:P2" ca="1" si="0">IFERROR(_xlfn.STOCKHISTORY("XIDX:" &amp; $C$1, I1, , 0, 0, 1), "Libur")</f>
        <v>350</v>
      </c>
      <c r="J2" s="2" vm="281">
        <f t="shared" ca="1" si="0"/>
        <v>116</v>
      </c>
      <c r="K2" s="2" vm="24">
        <f t="shared" ca="1" si="0"/>
        <v>103</v>
      </c>
      <c r="L2" s="2" vm="282">
        <f t="shared" ca="1" si="0"/>
        <v>111</v>
      </c>
      <c r="M2" s="2" vm="237">
        <f t="shared" ca="1" si="0"/>
        <v>133</v>
      </c>
      <c r="N2" s="2" vm="24">
        <f t="shared" ca="1" si="0"/>
        <v>103</v>
      </c>
      <c r="O2" s="2" vm="283">
        <f t="shared" ca="1" si="0"/>
        <v>119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23437654860</v>
      </c>
      <c r="E4" s="2">
        <f>IFERROR(INDEX(E51:E500,MATCH($C$4,$C$51:$C$500,0)),"")</f>
        <v>24037003220</v>
      </c>
      <c r="H4" s="2">
        <f>IFERROR(SUM(D4:G4)*(4/MAX(1,COUNT(D4:G4))),"")</f>
        <v>94949316160</v>
      </c>
      <c r="I4" s="2">
        <f t="shared" ref="I4:P4" si="1">IFERROR(INDEX(I51:I500,MATCH($C$4,$C$51:$C$500,0)),"")</f>
        <v>91270059336</v>
      </c>
      <c r="J4" s="2">
        <f t="shared" si="1"/>
        <v>82309072912</v>
      </c>
      <c r="K4" s="2">
        <f t="shared" si="1"/>
        <v>77589046984</v>
      </c>
      <c r="L4" s="2">
        <f t="shared" si="1"/>
        <v>87016911838</v>
      </c>
      <c r="M4" s="2">
        <f t="shared" si="1"/>
        <v>91560431563</v>
      </c>
      <c r="N4" s="2">
        <f t="shared" si="1"/>
        <v>94563258607</v>
      </c>
      <c r="O4" s="2">
        <f t="shared" si="1"/>
        <v>126256859256</v>
      </c>
      <c r="P4" s="2">
        <f t="shared" si="1"/>
        <v>122056432243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-2599402953</v>
      </c>
      <c r="E5" s="2">
        <f>IFERROR(INDEX(E51:E500,MATCH($C$5,$C$51:$C$500,0)),"")</f>
        <v>-5051839216</v>
      </c>
      <c r="H5" s="2">
        <f>IFERROR(SUM(D5:G5)*(4/MAX(1,COUNT(D5:G5))),"")</f>
        <v>-15302484338</v>
      </c>
      <c r="I5" s="2">
        <f t="shared" ref="I5:P5" si="2">IFERROR(INDEX(I51:I500,MATCH($C$5,$C$51:$C$500,0)),"")</f>
        <v>-15252093054</v>
      </c>
      <c r="J5" s="2">
        <f t="shared" si="2"/>
        <v>-16316835893</v>
      </c>
      <c r="K5" s="2">
        <f t="shared" si="2"/>
        <v>-14057308905</v>
      </c>
      <c r="L5" s="2">
        <f t="shared" si="2"/>
        <v>-19016505996</v>
      </c>
      <c r="M5" s="2">
        <f t="shared" si="2"/>
        <v>-10314067587</v>
      </c>
      <c r="N5" s="2">
        <f t="shared" si="2"/>
        <v>-15569298281</v>
      </c>
      <c r="O5" s="2">
        <f t="shared" si="2"/>
        <v>2251708295</v>
      </c>
      <c r="P5" s="2">
        <f t="shared" si="2"/>
        <v>899673261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-34881996526</v>
      </c>
      <c r="E6" s="2">
        <f>IFERROR(INDEX(E51:E500,MATCH($C$6,$C$51:$C$500,0)),"")</f>
        <v>-31136240904</v>
      </c>
      <c r="H6" s="2">
        <f>IFERROR(INDEX(D6:G6,COUNT(D6:G6)),"")</f>
        <v>-31136240904</v>
      </c>
      <c r="I6" s="2">
        <f t="shared" ref="I6:P6" si="3">IFERROR(INDEX(I51:I500,MATCH($C$6,$C$51:$C$500,0)),"")</f>
        <v>-23912766850</v>
      </c>
      <c r="J6" s="2">
        <f t="shared" si="3"/>
        <v>-2143148536</v>
      </c>
      <c r="K6" s="2">
        <f t="shared" si="3"/>
        <v>21426725878</v>
      </c>
      <c r="L6" s="2">
        <f t="shared" si="3"/>
        <v>41655447592</v>
      </c>
      <c r="M6" s="2">
        <f t="shared" si="3"/>
        <v>43740688728</v>
      </c>
      <c r="N6" s="2">
        <f t="shared" si="3"/>
        <v>56241516258</v>
      </c>
      <c r="O6" s="2">
        <f t="shared" si="3"/>
        <v>74051619874</v>
      </c>
      <c r="P6" s="2">
        <f t="shared" si="3"/>
        <v>54969911530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0.65</v>
      </c>
      <c r="E7" s="3">
        <f>IFERROR(INDEX(E51:E500,MATCH($C$7,$C$51:$C$500,0))/1000000000,"")</f>
        <v>0.65</v>
      </c>
      <c r="H7" s="3">
        <f>IFERROR(INDEX(D7:G7,COUNT(D7:G7)),"")</f>
        <v>0.65</v>
      </c>
      <c r="I7" s="3">
        <f t="shared" ref="I7:P7" si="4">IFERROR(INDEX(I51:I500,MATCH($C$7,$C$51:$C$500,0))/1000000000,"")</f>
        <v>0.65</v>
      </c>
      <c r="J7" s="3">
        <f t="shared" si="4"/>
        <v>0.65</v>
      </c>
      <c r="K7" s="3">
        <f t="shared" si="4"/>
        <v>0.65</v>
      </c>
      <c r="L7" s="3">
        <f t="shared" si="4"/>
        <v>0.65</v>
      </c>
      <c r="M7" s="3">
        <f t="shared" si="4"/>
        <v>0.65</v>
      </c>
      <c r="N7" s="3">
        <f t="shared" si="4"/>
        <v>0.65</v>
      </c>
      <c r="O7" s="3">
        <f t="shared" si="4"/>
        <v>0.65</v>
      </c>
      <c r="P7" s="3">
        <f t="shared" si="4"/>
        <v>0.5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P8" si="5">IFERROR(INDEX(I51:I500,MATCH($C$8,$C$51:$C$500,0)),"")</f>
        <v>-5000000000</v>
      </c>
      <c r="J8" s="2">
        <f t="shared" si="5"/>
        <v>-11000000000</v>
      </c>
      <c r="K8" s="2">
        <f t="shared" si="5"/>
        <v>-25000000000</v>
      </c>
      <c r="L8" s="2">
        <f t="shared" si="5"/>
        <v>-11000000000</v>
      </c>
      <c r="M8" s="2">
        <f t="shared" si="5"/>
        <v>-7000000000</v>
      </c>
      <c r="N8" s="2">
        <f t="shared" si="5"/>
        <v>-6000000000</v>
      </c>
      <c r="O8" s="2">
        <f t="shared" si="5"/>
        <v>-6000000000</v>
      </c>
      <c r="P8" s="2">
        <f t="shared" si="5"/>
        <v>5000000000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-2.74</v>
      </c>
      <c r="E9" s="3">
        <f>IFERROR(INDEX(E51:E500,MATCH("Free cash flow per share (Quarter)",$C$51:$C$500,0)),"")</f>
        <v>0.34</v>
      </c>
      <c r="H9" s="3">
        <f>IFERROR(INDEX(D9:G9,COUNT(D9:G9)),"")</f>
        <v>0.34</v>
      </c>
      <c r="I9" s="3">
        <f t="shared" ref="I9:P9" si="6">IFERROR(INDEX(I51:I500,MATCH($C$9,$C$51:$C$500,0)),"")</f>
        <v>-7.08</v>
      </c>
      <c r="J9" s="3">
        <f t="shared" si="6"/>
        <v>-16.559999999999999</v>
      </c>
      <c r="K9" s="3">
        <f t="shared" si="6"/>
        <v>-38.86</v>
      </c>
      <c r="L9" s="3">
        <f t="shared" si="6"/>
        <v>-17.09</v>
      </c>
      <c r="M9" s="3">
        <f t="shared" si="6"/>
        <v>-10.5</v>
      </c>
      <c r="N9" s="3">
        <f t="shared" si="6"/>
        <v>-9.99</v>
      </c>
      <c r="O9" s="3">
        <f t="shared" si="6"/>
        <v>-9.98</v>
      </c>
      <c r="P9" s="3">
        <f t="shared" si="6"/>
        <v>10.28</v>
      </c>
    </row>
    <row r="10" spans="1:16" ht="15.5" x14ac:dyDescent="0.35">
      <c r="C10" t="s">
        <v>18</v>
      </c>
      <c r="D10" s="3">
        <f ca="1">IFERROR(IF(D9=0,"",D2/D9),"")</f>
        <v>-73.722627737226276</v>
      </c>
      <c r="E10" s="3">
        <f ca="1">IFERROR(IF(E9=0,"",E2/E9),"")</f>
        <v>517.64705882352939</v>
      </c>
      <c r="I10" s="3">
        <f t="shared" ref="I10:P10" ca="1" si="7">IFERROR(IF(I9=0,"",I2/I9),"")</f>
        <v>-49.435028248587571</v>
      </c>
      <c r="J10" s="3">
        <f t="shared" ca="1" si="7"/>
        <v>-7.004830917874397</v>
      </c>
      <c r="K10" s="3">
        <f t="shared" ca="1" si="7"/>
        <v>-2.6505404014410705</v>
      </c>
      <c r="L10" s="3">
        <f t="shared" ca="1" si="7"/>
        <v>-6.4950263311878293</v>
      </c>
      <c r="M10" s="3">
        <f t="shared" ca="1" si="7"/>
        <v>-12.666666666666666</v>
      </c>
      <c r="N10" s="3">
        <f t="shared" ca="1" si="7"/>
        <v>-10.31031031031031</v>
      </c>
      <c r="O10" s="3">
        <f t="shared" ca="1" si="7"/>
        <v>-11.923847695390782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671106808</v>
      </c>
      <c r="E11" s="2">
        <f>IFERROR(INDEX(E51:E500,MATCH($C$11,$C$51:$C$500,0)),"")</f>
        <v>644171158</v>
      </c>
      <c r="H11" s="2">
        <f>IFERROR(INDEX(D11:G11,COUNT(D11:G11)),"")</f>
        <v>644171158</v>
      </c>
      <c r="I11" s="2">
        <f t="shared" ref="I11:P11" si="8">IFERROR(INDEX(I51:I500,MATCH($C$11,$C$51:$C$500,0)),"")</f>
        <v>884577166</v>
      </c>
      <c r="J11" s="2">
        <f t="shared" si="8"/>
        <v>728888503</v>
      </c>
      <c r="K11" s="2">
        <f t="shared" si="8"/>
        <v>4109624763</v>
      </c>
      <c r="L11" s="2">
        <f t="shared" si="8"/>
        <v>2347742485</v>
      </c>
      <c r="M11" s="2">
        <f t="shared" si="8"/>
        <v>1711187519</v>
      </c>
      <c r="N11" s="2">
        <f t="shared" si="8"/>
        <v>2060397737</v>
      </c>
      <c r="O11" s="2">
        <f t="shared" si="8"/>
        <v>941393325</v>
      </c>
      <c r="P11" s="2">
        <f t="shared" si="8"/>
        <v>1494862411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9000000000</v>
      </c>
      <c r="E12" s="2">
        <f>IFERROR(INDEX(E51:E500,MATCH("Net Debt (Quarter)",$C$51:$C$500,0)),"")</f>
        <v>7000000000</v>
      </c>
      <c r="H12" s="2">
        <f>IFERROR(INDEX(D12:G12,COUNT(D12:G12)),"")</f>
        <v>7000000000</v>
      </c>
      <c r="I12" s="2">
        <f t="shared" ref="I12:P12" si="9">IFERROR(INDEX(I51:I500,MATCH($C$12,$C$51:$C$500,0)),"")</f>
        <v>7000000000</v>
      </c>
      <c r="J12" s="2">
        <f t="shared" si="9"/>
        <v>7000000000</v>
      </c>
      <c r="K12" s="2">
        <f t="shared" si="9"/>
        <v>-3000000000</v>
      </c>
      <c r="L12" s="2">
        <f t="shared" si="9"/>
        <v>24000000000</v>
      </c>
      <c r="M12" s="2">
        <f t="shared" si="9"/>
        <v>25000000000</v>
      </c>
      <c r="N12" s="2">
        <f t="shared" si="9"/>
        <v>25000000000</v>
      </c>
      <c r="O12" s="2">
        <f t="shared" si="9"/>
        <v>18000000000</v>
      </c>
      <c r="P12" s="2">
        <f t="shared" si="9"/>
        <v>24000000000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9000000000</v>
      </c>
      <c r="E13" s="2">
        <f>IFERROR(INDEX(E51:E500,MATCH("Total Debt (Quarter)",$C$51:$C$500,0)),"")</f>
        <v>7000000000</v>
      </c>
      <c r="H13" s="2">
        <f>IFERROR(INDEX(D13:G13,COUNT(D13:G13)),"")</f>
        <v>7000000000</v>
      </c>
      <c r="I13" s="2">
        <f t="shared" ref="I13:P13" si="10">IFERROR(INDEX(I51:I500,MATCH($C$13,$C$51:$C$500,0)),"")</f>
        <v>8000000000</v>
      </c>
      <c r="J13" s="2">
        <f t="shared" si="10"/>
        <v>8000000000</v>
      </c>
      <c r="K13" s="2">
        <f t="shared" si="10"/>
        <v>1000000000</v>
      </c>
      <c r="L13" s="2">
        <f t="shared" si="10"/>
        <v>26000000000</v>
      </c>
      <c r="M13" s="2">
        <f t="shared" si="10"/>
        <v>27000000000</v>
      </c>
      <c r="N13" s="2">
        <f t="shared" si="10"/>
        <v>27000000000</v>
      </c>
      <c r="O13" s="2">
        <f t="shared" si="10"/>
        <v>19000000000</v>
      </c>
      <c r="P13" s="2">
        <f t="shared" si="10"/>
        <v>25000000000</v>
      </c>
    </row>
    <row r="14" spans="1:16" ht="15.5" x14ac:dyDescent="0.35">
      <c r="C14" t="s">
        <v>27</v>
      </c>
      <c r="D14" s="2">
        <f>IFERROR(INDEX(D51:D500,MATCH($C$14,$C$51:$C$500,0)),"")</f>
        <v>-346733292</v>
      </c>
      <c r="E14" s="2">
        <f>IFERROR(INDEX(E51:E500,MATCH($C$14,$C$51:$C$500,0)),"")</f>
        <v>-363597055</v>
      </c>
      <c r="H14" s="2">
        <f>IFERROR(SUM(D14:G14)*(4/MAX(1,COUNT(D14:G14))),"")</f>
        <v>-1420660694</v>
      </c>
      <c r="I14" s="2">
        <f t="shared" ref="I14:P14" si="11">IFERROR(INDEX(I51:I500,MATCH($C$14,$C$51:$C$500,0)),"")</f>
        <v>-1347880617</v>
      </c>
      <c r="J14" s="2">
        <f t="shared" si="11"/>
        <v>-487342478</v>
      </c>
      <c r="K14" s="2">
        <f t="shared" si="11"/>
        <v>-1983219085</v>
      </c>
      <c r="L14" s="2">
        <f t="shared" si="11"/>
        <v>-2717498038</v>
      </c>
      <c r="M14" s="2">
        <f t="shared" si="11"/>
        <v>-2995812462</v>
      </c>
      <c r="N14" s="2">
        <f t="shared" si="11"/>
        <v>-3482908600</v>
      </c>
      <c r="O14" s="2">
        <f t="shared" si="11"/>
        <v>-2882565732</v>
      </c>
      <c r="P14" s="2">
        <f t="shared" si="11"/>
        <v>-4596857417</v>
      </c>
    </row>
    <row r="15" spans="1:16" ht="15.5" x14ac:dyDescent="0.35">
      <c r="C15" t="s">
        <v>28</v>
      </c>
      <c r="D15" s="2">
        <f>IFERROR(INDEX(D51:D500,MATCH($C$15,$C$51:$C$500,0)),"")</f>
        <v>30182914</v>
      </c>
      <c r="E15" s="2">
        <f>IFERROR(INDEX(E51:E500,MATCH($C$15,$C$51:$C$500,0)),"")</f>
        <v>-11145887</v>
      </c>
      <c r="H15" s="2">
        <f>IFERROR(SUM(D15:G15)*(4/MAX(1,COUNT(D15:G15))),"")</f>
        <v>38074054</v>
      </c>
      <c r="I15" s="2">
        <f t="shared" ref="I15:P15" si="12">IFERROR(INDEX(I51:I500,MATCH($C$15,$C$51:$C$500,0)),"")</f>
        <v>-138613526</v>
      </c>
      <c r="J15" s="2">
        <f t="shared" si="12"/>
        <v>-288826496</v>
      </c>
      <c r="K15" s="2">
        <f t="shared" si="12"/>
        <v>147418651</v>
      </c>
      <c r="L15" s="2">
        <f t="shared" si="12"/>
        <v>-1038438357</v>
      </c>
      <c r="M15" s="2">
        <f t="shared" si="12"/>
        <v>-328560175</v>
      </c>
      <c r="N15" s="2">
        <f t="shared" si="12"/>
        <v>1842352938</v>
      </c>
      <c r="O15" s="2">
        <f t="shared" si="12"/>
        <v>-1242615397</v>
      </c>
      <c r="P15" s="2">
        <f t="shared" si="12"/>
        <v>-1388872379</v>
      </c>
    </row>
    <row r="16" spans="1:16" ht="15.5" x14ac:dyDescent="0.35">
      <c r="C16" t="s">
        <v>29</v>
      </c>
      <c r="D16" s="2">
        <f>IFERROR(INDEX(D51:D500,MATCH($C$16,$C$51:$C$500,0)),"")</f>
        <v>-3775938536</v>
      </c>
      <c r="E16" s="2">
        <f>IFERROR(INDEX(E51:E500,MATCH($C$16,$C$51:$C$500,0)),"")</f>
        <v>-7212328167</v>
      </c>
      <c r="H16" s="2">
        <f>IFERROR(SUM(D16:G16)*(4/MAX(1,COUNT(D16:G16))),"")</f>
        <v>-21976533406</v>
      </c>
      <c r="I16" s="2">
        <f t="shared" ref="I16:P16" si="13">IFERROR(INDEX(I51:I500,MATCH($C$16,$C$51:$C$500,0)),"")</f>
        <v>-21279980532</v>
      </c>
      <c r="J16" s="2">
        <f t="shared" si="13"/>
        <v>-23403911867</v>
      </c>
      <c r="K16" s="2">
        <f t="shared" si="13"/>
        <v>-20528335417</v>
      </c>
      <c r="L16" s="2">
        <f t="shared" si="13"/>
        <v>-21030038732</v>
      </c>
      <c r="M16" s="2">
        <f t="shared" si="13"/>
        <v>-14330211086</v>
      </c>
      <c r="N16" s="2">
        <f t="shared" si="13"/>
        <v>-19240916997</v>
      </c>
      <c r="O16" s="2">
        <f t="shared" si="13"/>
        <v>3070282568</v>
      </c>
      <c r="P16" s="2">
        <f t="shared" si="13"/>
        <v>2873944971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131300000000</v>
      </c>
      <c r="E20" s="2">
        <f ca="1">IFERROR(E21*E2,"")</f>
        <v>114400000000</v>
      </c>
      <c r="H20" s="2">
        <f t="shared" ref="H20:P20" ca="1" si="14">IFERROR(H21*H2,"")</f>
        <v>114400000000</v>
      </c>
      <c r="I20" s="2">
        <f t="shared" ca="1" si="14"/>
        <v>227500000000</v>
      </c>
      <c r="J20" s="2">
        <f t="shared" ca="1" si="14"/>
        <v>75400000000</v>
      </c>
      <c r="K20" s="2">
        <f t="shared" ca="1" si="14"/>
        <v>66950000000</v>
      </c>
      <c r="L20" s="2">
        <f t="shared" ca="1" si="14"/>
        <v>72150000000</v>
      </c>
      <c r="M20" s="2">
        <f t="shared" ca="1" si="14"/>
        <v>86450000000</v>
      </c>
      <c r="N20" s="2">
        <f t="shared" ca="1" si="14"/>
        <v>66950000000</v>
      </c>
      <c r="O20" s="2">
        <f t="shared" ca="1" si="14"/>
        <v>77350000000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650000000</v>
      </c>
      <c r="E21" s="2">
        <f>IFERROR(INDEX(E51:E500,MATCH($C$7,$C$51:$C$500,0)),"")</f>
        <v>650000000</v>
      </c>
      <c r="H21" s="2">
        <f>IFERROR(INDEX(D21:G21,COUNT(D21:G21)),"")</f>
        <v>650000000</v>
      </c>
      <c r="I21" s="2">
        <f t="shared" ref="I21:P21" si="15">IFERROR(INDEX(I51:I500,MATCH($C$7,$C$51:$C$500,0)),"")</f>
        <v>650000000</v>
      </c>
      <c r="J21" s="2">
        <f t="shared" si="15"/>
        <v>650000000</v>
      </c>
      <c r="K21" s="2">
        <f t="shared" si="15"/>
        <v>650000000</v>
      </c>
      <c r="L21" s="2">
        <f t="shared" si="15"/>
        <v>650000000</v>
      </c>
      <c r="M21" s="2">
        <f t="shared" si="15"/>
        <v>650000000</v>
      </c>
      <c r="N21" s="2">
        <f t="shared" si="15"/>
        <v>650000000</v>
      </c>
      <c r="O21" s="2">
        <f t="shared" si="15"/>
        <v>650000000</v>
      </c>
      <c r="P21" s="2">
        <f t="shared" si="15"/>
        <v>500000000</v>
      </c>
    </row>
    <row r="23" spans="1:16" ht="15.5" x14ac:dyDescent="0.35">
      <c r="B23" t="s">
        <v>45</v>
      </c>
      <c r="C23" t="s">
        <v>46</v>
      </c>
      <c r="D23" s="3">
        <f>IFERROR(D5/D6*100,"")</f>
        <v>7.4519901722439608</v>
      </c>
      <c r="E23" s="3">
        <f>IFERROR(E5/E6*100,"")</f>
        <v>16.224949028291345</v>
      </c>
      <c r="H23" s="3">
        <f t="shared" ref="H23:P23" si="16">IFERROR(H5/H6*100,"")</f>
        <v>49.146858752734424</v>
      </c>
      <c r="I23" s="3">
        <f t="shared" si="16"/>
        <v>63.782217882494848</v>
      </c>
      <c r="J23" s="3">
        <f t="shared" si="16"/>
        <v>761.3488108226951</v>
      </c>
      <c r="K23" s="3">
        <f t="shared" si="16"/>
        <v>-65.606425288865125</v>
      </c>
      <c r="L23" s="3">
        <f t="shared" si="16"/>
        <v>-45.651906521950693</v>
      </c>
      <c r="M23" s="3">
        <f t="shared" si="16"/>
        <v>-23.580030143415623</v>
      </c>
      <c r="N23" s="3">
        <f t="shared" si="16"/>
        <v>-27.682927696291198</v>
      </c>
      <c r="O23" s="3">
        <f t="shared" si="16"/>
        <v>3.0407279392825131</v>
      </c>
      <c r="P23" s="3">
        <f t="shared" si="16"/>
        <v>1.6366649244268849</v>
      </c>
    </row>
    <row r="24" spans="1:16" ht="15.5" x14ac:dyDescent="0.35">
      <c r="C24" t="s">
        <v>47</v>
      </c>
      <c r="D24" s="4">
        <f>IFERROR(_xlfn.RRI(5,I23,D23),"")</f>
        <v>-0.34909961062852723</v>
      </c>
      <c r="E24" s="4">
        <f>IFERROR(_xlfn.RRI(5,J23,E23),"")</f>
        <v>-0.53685185017968018</v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2.0180138038563769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-22.81</v>
      </c>
      <c r="J25" s="3">
        <f t="shared" si="18"/>
        <v>-25.29</v>
      </c>
      <c r="K25" s="3">
        <f t="shared" si="18"/>
        <v>-21.81</v>
      </c>
      <c r="L25" s="3">
        <f t="shared" si="18"/>
        <v>-29.24</v>
      </c>
      <c r="M25" s="3">
        <f t="shared" si="18"/>
        <v>-19.62</v>
      </c>
      <c r="N25" s="3">
        <f t="shared" si="18"/>
        <v>-23.4</v>
      </c>
      <c r="O25" s="3">
        <f t="shared" si="18"/>
        <v>2.11</v>
      </c>
      <c r="P25" s="3">
        <f t="shared" si="18"/>
        <v>2.2400000000000002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-5.0943766368407584E-3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36.057930553846155</v>
      </c>
      <c r="E27" s="3">
        <f>IFERROR(E4/E21,"")</f>
        <v>36.980004953846155</v>
      </c>
      <c r="H27" s="3">
        <f t="shared" ref="H27:P27" si="20">IFERROR(H4/H21,"")</f>
        <v>146.07587101538462</v>
      </c>
      <c r="I27" s="3">
        <f t="shared" si="20"/>
        <v>140.41547590153846</v>
      </c>
      <c r="J27" s="3">
        <f t="shared" si="20"/>
        <v>126.62934294153847</v>
      </c>
      <c r="K27" s="3">
        <f t="shared" si="20"/>
        <v>119.36776459076923</v>
      </c>
      <c r="L27" s="3">
        <f t="shared" si="20"/>
        <v>133.87217205846153</v>
      </c>
      <c r="M27" s="3">
        <f t="shared" si="20"/>
        <v>140.86220240461537</v>
      </c>
      <c r="N27" s="3">
        <f t="shared" si="20"/>
        <v>145.48193631846155</v>
      </c>
      <c r="O27" s="3">
        <f t="shared" si="20"/>
        <v>194.2413219323077</v>
      </c>
      <c r="P27" s="3">
        <f t="shared" si="20"/>
        <v>244.11286448600001</v>
      </c>
    </row>
    <row r="28" spans="1:16" ht="15.5" x14ac:dyDescent="0.35">
      <c r="C28" t="s">
        <v>52</v>
      </c>
      <c r="D28" s="4">
        <f>IFERROR(_xlfn.RRI(5,I27,D27),"")</f>
        <v>-0.23806633212316386</v>
      </c>
      <c r="E28" s="4">
        <f>IFERROR(_xlfn.RRI(5,J27,E27),"")</f>
        <v>-0.21821646009532647</v>
      </c>
      <c r="H28" s="4">
        <f t="shared" ref="H28:P28" si="21">IFERROR(_xlfn.RRI(5,M27,H27),"")</f>
        <v>7.2952872120175538E-3</v>
      </c>
      <c r="I28" s="4">
        <f t="shared" si="21"/>
        <v>-7.0641740206883741E-3</v>
      </c>
      <c r="J28" s="4">
        <f t="shared" si="21"/>
        <v>-8.200874153278559E-2</v>
      </c>
      <c r="K28" s="4">
        <f t="shared" si="21"/>
        <v>-0.13331899392091662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-9.8062475286674597E-2</v>
      </c>
      <c r="J29" s="4">
        <f t="shared" si="22"/>
        <v>0.15955983493810183</v>
      </c>
      <c r="K29" s="4">
        <f t="shared" si="22"/>
        <v>-0.25410396716826267</v>
      </c>
      <c r="L29" s="4">
        <f t="shared" si="22"/>
        <v>0.49031600407747183</v>
      </c>
      <c r="M29" s="4">
        <f t="shared" si="22"/>
        <v>-0.16153846153846144</v>
      </c>
      <c r="N29" s="4">
        <f t="shared" si="22"/>
        <v>-12.090047393364928</v>
      </c>
      <c r="O29" s="4">
        <f t="shared" si="22"/>
        <v>-5.8035714285714433E-2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4.0311761061261664E-2</v>
      </c>
      <c r="I30" s="4">
        <f t="shared" si="23"/>
        <v>0.10886997152283018</v>
      </c>
      <c r="J30" s="4">
        <f t="shared" si="23"/>
        <v>6.0833662887666937E-2</v>
      </c>
      <c r="K30" s="4">
        <f t="shared" si="23"/>
        <v>-0.10834520158049185</v>
      </c>
      <c r="L30" s="4">
        <f t="shared" si="23"/>
        <v>-4.9623179439403788E-2</v>
      </c>
      <c r="M30" s="4">
        <f t="shared" si="23"/>
        <v>-3.1754690862331715E-2</v>
      </c>
      <c r="N30" s="4">
        <f t="shared" si="23"/>
        <v>-0.25102478261983097</v>
      </c>
      <c r="O30" s="4">
        <f t="shared" si="23"/>
        <v>-0.20429706832002073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-38.6</v>
      </c>
      <c r="E32" s="3">
        <f>IFERROR(INDEX(E51:E500,MATCH($A$32,$C$51:$C$500,0)),"")</f>
        <v>-34.6</v>
      </c>
      <c r="H32" s="3">
        <f>IFERROR(INDEX(D32:G32,COUNT(D32:G32)),"")</f>
        <v>-34.6</v>
      </c>
      <c r="I32" s="3">
        <f t="shared" ref="I32:P32" si="24">IFERROR(INDEX(I51:I500,MATCH($C$32,$C$51:$C$500,0)),"")</f>
        <v>-26.83</v>
      </c>
      <c r="J32" s="3">
        <f t="shared" si="24"/>
        <v>-3.36</v>
      </c>
      <c r="K32" s="3">
        <f t="shared" si="24"/>
        <v>21.74</v>
      </c>
      <c r="L32" s="3">
        <f t="shared" si="24"/>
        <v>43.37</v>
      </c>
      <c r="M32" s="3">
        <f t="shared" si="24"/>
        <v>59.82</v>
      </c>
      <c r="N32" s="3">
        <f t="shared" si="24"/>
        <v>75.69</v>
      </c>
      <c r="O32" s="3">
        <f t="shared" si="24"/>
        <v>99.64</v>
      </c>
      <c r="P32" s="3">
        <f t="shared" si="24"/>
        <v>92.62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-4.5599999999999996</v>
      </c>
      <c r="E33" s="3">
        <f>IFERROR(INDEX(E51:E500,MATCH($A$33,$C$51:$C$500,0)),"")</f>
        <v>-5.9</v>
      </c>
      <c r="H33" s="3">
        <f>IFERROR(INDEX(D33:G33,COUNT(D33:G33)),"")</f>
        <v>-5.9</v>
      </c>
      <c r="I33" s="3">
        <f t="shared" ref="I33:P33" si="25">IFERROR(INDEX(I51:I500,MATCH($C$33,$C$51:$C$500,0)),"")</f>
        <v>-13.05</v>
      </c>
      <c r="J33" s="3">
        <f t="shared" si="25"/>
        <v>-34.520000000000003</v>
      </c>
      <c r="K33" s="3">
        <f t="shared" si="25"/>
        <v>4.74</v>
      </c>
      <c r="L33" s="3">
        <f t="shared" si="25"/>
        <v>2.56</v>
      </c>
      <c r="M33" s="3">
        <f t="shared" si="25"/>
        <v>2.2200000000000002</v>
      </c>
      <c r="N33" s="3">
        <f t="shared" si="25"/>
        <v>1.36</v>
      </c>
      <c r="O33" s="3">
        <f t="shared" si="25"/>
        <v>1.19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-44</v>
      </c>
      <c r="E34" s="3">
        <f>IFERROR(INDEX(E51:E500,MATCH($A$34,$C$51:$C$500,0)),"")</f>
        <v>-26.25</v>
      </c>
      <c r="H34" s="3">
        <f>IFERROR(INDEX(D34:G34,COUNT(D34:G34)),"")</f>
        <v>-26.25</v>
      </c>
      <c r="I34" s="3">
        <f t="shared" ref="I34:P34" si="26">IFERROR(INDEX(I51:I500,MATCH($C$34,$C$51:$C$500,0)),"")</f>
        <v>-15.34</v>
      </c>
      <c r="J34" s="3">
        <f t="shared" si="26"/>
        <v>-4.59</v>
      </c>
      <c r="K34" s="3">
        <f t="shared" si="26"/>
        <v>-4.72</v>
      </c>
      <c r="L34" s="3">
        <f t="shared" si="26"/>
        <v>-3.8</v>
      </c>
      <c r="M34" s="3">
        <f t="shared" si="26"/>
        <v>-6.78</v>
      </c>
      <c r="N34" s="3">
        <f t="shared" si="26"/>
        <v>-4.4000000000000004</v>
      </c>
      <c r="O34" s="3">
        <f t="shared" si="26"/>
        <v>56.4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4.88</v>
      </c>
      <c r="E35" s="3">
        <f>IFERROR(INDEX(E51:E500,MATCH($A$35,$C$51:$C$500,0)),"")</f>
        <v>5.52</v>
      </c>
      <c r="H35" s="3">
        <f>IFERROR(INDEX(D35:G35,COUNT(D35:G35)),"")</f>
        <v>5.52</v>
      </c>
      <c r="I35" s="3">
        <f t="shared" ref="I35:P35" si="27">IFERROR(INDEX(I51:I500,MATCH($C$35,$C$51:$C$500,0)),"")</f>
        <v>2.4900000000000002</v>
      </c>
      <c r="J35" s="3">
        <f t="shared" si="27"/>
        <v>0.92</v>
      </c>
      <c r="K35" s="3">
        <f t="shared" si="27"/>
        <v>0.86</v>
      </c>
      <c r="L35" s="3">
        <f t="shared" si="27"/>
        <v>0.83</v>
      </c>
      <c r="M35" s="3">
        <f t="shared" si="27"/>
        <v>0.94</v>
      </c>
      <c r="N35" s="3">
        <f t="shared" si="27"/>
        <v>0.71</v>
      </c>
      <c r="O35" s="3">
        <f t="shared" si="27"/>
        <v>0.61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23437654860</v>
      </c>
      <c r="E51" s="5">
        <v>24037003220</v>
      </c>
      <c r="F51" s="5">
        <v>26019500255</v>
      </c>
      <c r="G51" s="5">
        <v>22417913550</v>
      </c>
      <c r="I51" s="5">
        <v>91270059336</v>
      </c>
      <c r="J51" s="5">
        <v>82309072912</v>
      </c>
      <c r="K51" s="5">
        <v>77589046984</v>
      </c>
      <c r="L51" s="5">
        <v>87016911838</v>
      </c>
      <c r="M51" s="5">
        <v>91560431563</v>
      </c>
      <c r="N51" s="5">
        <v>94563258607</v>
      </c>
      <c r="O51" s="5">
        <v>126256859256</v>
      </c>
      <c r="P51" s="5">
        <v>122056432243</v>
      </c>
    </row>
    <row r="52" spans="2:16" ht="15.5" x14ac:dyDescent="0.35">
      <c r="C52" t="s">
        <v>211</v>
      </c>
      <c r="D52" s="5">
        <v>-20669016453</v>
      </c>
      <c r="E52" s="5">
        <v>-21537882191</v>
      </c>
      <c r="F52" s="5">
        <v>-23927694673</v>
      </c>
      <c r="G52" s="5">
        <v>-19775545043</v>
      </c>
      <c r="I52" s="5">
        <v>-80129690164</v>
      </c>
      <c r="J52" s="5">
        <v>-72899907040</v>
      </c>
      <c r="K52" s="5">
        <v>-63675697502</v>
      </c>
      <c r="L52" s="5">
        <v>-68922257755</v>
      </c>
      <c r="M52" s="5">
        <v>-62727646984</v>
      </c>
      <c r="N52" s="5">
        <v>-59675017876</v>
      </c>
      <c r="O52" s="5">
        <v>-74466313008</v>
      </c>
      <c r="P52" s="5">
        <v>-75626193894</v>
      </c>
    </row>
    <row r="53" spans="2:16" ht="15.5" x14ac:dyDescent="0.35">
      <c r="C53" t="s">
        <v>212</v>
      </c>
      <c r="D53" s="5">
        <v>2768638407</v>
      </c>
      <c r="E53" s="5">
        <v>2499121029</v>
      </c>
      <c r="F53" s="5">
        <v>2091805582</v>
      </c>
      <c r="G53" s="5">
        <v>2642368507</v>
      </c>
      <c r="I53" s="5">
        <v>11140369172</v>
      </c>
      <c r="J53" s="5">
        <v>9409165872</v>
      </c>
      <c r="K53" s="5">
        <v>13913349482</v>
      </c>
      <c r="L53" s="5">
        <v>18094654083</v>
      </c>
      <c r="M53" s="5">
        <v>28832784579</v>
      </c>
      <c r="N53" s="5">
        <v>34888240731</v>
      </c>
      <c r="O53" s="5">
        <v>51790546248</v>
      </c>
      <c r="P53" s="5">
        <v>46430238349</v>
      </c>
    </row>
    <row r="54" spans="2:16" ht="15.5" x14ac:dyDescent="0.35">
      <c r="C54" t="s">
        <v>82</v>
      </c>
      <c r="D54" s="5">
        <v>-7287192721</v>
      </c>
      <c r="E54" s="5">
        <v>-7923856356</v>
      </c>
      <c r="F54" s="5">
        <v>-6640700121</v>
      </c>
      <c r="G54" s="5">
        <v>-8303581794</v>
      </c>
      <c r="I54" s="5">
        <v>-31439928157</v>
      </c>
      <c r="J54" s="5">
        <v>-32315769793</v>
      </c>
      <c r="K54" s="5">
        <v>-40241893262</v>
      </c>
      <c r="L54" s="5">
        <v>-35163790452</v>
      </c>
      <c r="M54" s="5">
        <v>-38959199375</v>
      </c>
      <c r="N54" s="5">
        <v>-43720798876</v>
      </c>
      <c r="O54" s="5">
        <v>-48505999368</v>
      </c>
      <c r="P54" s="5">
        <v>-41467513622</v>
      </c>
    </row>
    <row r="55" spans="2:16" ht="15.5" x14ac:dyDescent="0.35">
      <c r="C55" t="s">
        <v>675</v>
      </c>
      <c r="D55" s="5">
        <v>-4630837863</v>
      </c>
      <c r="E55" s="5">
        <v>-4957068053</v>
      </c>
      <c r="F55" s="5">
        <v>-4655905914</v>
      </c>
      <c r="G55" s="5">
        <v>-5051535748</v>
      </c>
      <c r="I55" s="5">
        <v>-20510582237</v>
      </c>
      <c r="J55" s="5">
        <v>-20180857966</v>
      </c>
      <c r="K55" s="5">
        <v>-18365286729</v>
      </c>
      <c r="L55" s="5">
        <v>-22746483330</v>
      </c>
      <c r="M55" s="5">
        <v>-24568193642</v>
      </c>
      <c r="N55" s="5">
        <v>-30039434419</v>
      </c>
      <c r="O55" s="5">
        <v>-31857274963</v>
      </c>
      <c r="P55" s="5">
        <v>-23690490610</v>
      </c>
    </row>
    <row r="56" spans="2:16" ht="15.5" x14ac:dyDescent="0.35">
      <c r="C56" t="s">
        <v>213</v>
      </c>
      <c r="D56" s="5">
        <v>-2656354858</v>
      </c>
      <c r="E56" s="5">
        <v>-2966788303</v>
      </c>
      <c r="F56" s="5">
        <v>-1984794207</v>
      </c>
      <c r="G56" s="5">
        <v>-3252046046</v>
      </c>
      <c r="I56" s="5">
        <v>-10929345920</v>
      </c>
      <c r="J56" s="5">
        <v>-12134911827</v>
      </c>
      <c r="K56" s="5">
        <v>-21876606533</v>
      </c>
      <c r="L56" s="5">
        <v>-12417307122</v>
      </c>
      <c r="M56" s="5">
        <v>-14391005733</v>
      </c>
      <c r="N56" s="5">
        <v>-13681364457</v>
      </c>
      <c r="O56" s="5">
        <v>-16648724405</v>
      </c>
      <c r="P56" s="5">
        <v>-17777023012</v>
      </c>
    </row>
    <row r="57" spans="2:16" ht="15.5" x14ac:dyDescent="0.35">
      <c r="C57" t="s">
        <v>89</v>
      </c>
      <c r="D57" s="5">
        <v>-4518554314</v>
      </c>
      <c r="E57" s="5">
        <v>-5424735327</v>
      </c>
      <c r="F57" s="5">
        <v>-4548894539</v>
      </c>
      <c r="G57" s="5">
        <v>-5661213287</v>
      </c>
      <c r="I57" s="5">
        <v>-20299558985</v>
      </c>
      <c r="J57" s="5">
        <v>-22906603921</v>
      </c>
      <c r="K57" s="5">
        <v>-26328543780</v>
      </c>
      <c r="L57" s="5">
        <v>-17069136369</v>
      </c>
      <c r="M57" s="5">
        <v>-10126414796</v>
      </c>
      <c r="N57" s="5">
        <v>-8832558145</v>
      </c>
      <c r="O57" s="5">
        <v>3284546880</v>
      </c>
      <c r="P57" s="5">
        <v>4962724727</v>
      </c>
    </row>
    <row r="58" spans="2:16" ht="15.5" x14ac:dyDescent="0.35">
      <c r="C58" t="s">
        <v>90</v>
      </c>
      <c r="D58" s="5">
        <v>742615778</v>
      </c>
      <c r="E58" s="5">
        <v>-1787592840</v>
      </c>
      <c r="F58" s="5">
        <v>-533970048</v>
      </c>
      <c r="G58" s="5">
        <v>206525192</v>
      </c>
      <c r="I58" s="5">
        <v>-980421547</v>
      </c>
      <c r="J58" s="5">
        <v>-497307946</v>
      </c>
      <c r="K58" s="5">
        <v>5800208363</v>
      </c>
      <c r="L58" s="5">
        <v>-3960902363</v>
      </c>
      <c r="M58" s="5">
        <v>-4203796290</v>
      </c>
      <c r="N58" s="5">
        <v>-10408358852</v>
      </c>
      <c r="O58" s="5">
        <v>-214264312</v>
      </c>
      <c r="P58" s="5">
        <v>-2088779756</v>
      </c>
    </row>
    <row r="59" spans="2:16" ht="15.5" x14ac:dyDescent="0.35">
      <c r="C59" t="s">
        <v>27</v>
      </c>
      <c r="D59" s="5">
        <v>-346733292</v>
      </c>
      <c r="E59" s="5">
        <v>-363597055</v>
      </c>
      <c r="F59" s="5">
        <v>-554084942</v>
      </c>
      <c r="G59" s="5">
        <v>-294868078</v>
      </c>
      <c r="I59" s="5">
        <v>-1347880617</v>
      </c>
      <c r="J59" s="5">
        <v>-487342478</v>
      </c>
      <c r="K59" s="5">
        <v>-1983219085</v>
      </c>
      <c r="L59" s="5">
        <v>-2717498038</v>
      </c>
      <c r="M59" s="5">
        <v>-2995812462</v>
      </c>
      <c r="N59" s="5">
        <v>-3482908600</v>
      </c>
      <c r="O59" s="5">
        <v>-2882565732</v>
      </c>
      <c r="P59" s="5">
        <v>-4596857417</v>
      </c>
    </row>
    <row r="60" spans="2:16" ht="15.5" x14ac:dyDescent="0.35">
      <c r="C60" t="s">
        <v>215</v>
      </c>
      <c r="D60" s="5">
        <v>188162</v>
      </c>
      <c r="E60" s="5">
        <v>300275</v>
      </c>
      <c r="F60" s="5">
        <v>365425</v>
      </c>
      <c r="G60" s="5">
        <v>371867</v>
      </c>
      <c r="I60" s="5">
        <v>1720419</v>
      </c>
      <c r="J60" s="5">
        <v>2982019</v>
      </c>
      <c r="K60" s="5">
        <v>5592303</v>
      </c>
      <c r="L60" s="5">
        <v>3246418</v>
      </c>
      <c r="M60" s="5">
        <v>6603970</v>
      </c>
      <c r="N60" s="5">
        <v>7291995</v>
      </c>
      <c r="O60" s="5">
        <v>5407735</v>
      </c>
      <c r="P60" s="5">
        <v>15407649</v>
      </c>
    </row>
    <row r="61" spans="2:16" ht="15.5" x14ac:dyDescent="0.35">
      <c r="C61" t="s">
        <v>81</v>
      </c>
      <c r="D61" s="5">
        <v>-1146352669</v>
      </c>
      <c r="E61" s="5">
        <v>-2171634838</v>
      </c>
      <c r="F61" s="5">
        <v>-3281330217</v>
      </c>
      <c r="G61" s="5">
        <v>-433</v>
      </c>
      <c r="I61" s="5">
        <v>-6517525260</v>
      </c>
      <c r="J61" s="5">
        <v>-7253038521</v>
      </c>
      <c r="K61" s="5">
        <v>-6150605482</v>
      </c>
      <c r="L61" s="5">
        <v>-3068735140</v>
      </c>
      <c r="M61" s="5">
        <v>-2186759943</v>
      </c>
      <c r="N61" s="5">
        <v>-2240805335</v>
      </c>
      <c r="O61" s="5">
        <v>625235863</v>
      </c>
      <c r="P61" s="5">
        <v>15240882</v>
      </c>
    </row>
    <row r="62" spans="2:16" ht="15.5" x14ac:dyDescent="0.35">
      <c r="C62" t="s">
        <v>92</v>
      </c>
      <c r="D62" s="5">
        <v>742615778</v>
      </c>
      <c r="E62" s="5">
        <v>-1787592840</v>
      </c>
      <c r="F62" s="5">
        <v>-533970048</v>
      </c>
      <c r="G62" s="5">
        <v>206525192</v>
      </c>
      <c r="I62" s="5">
        <v>-980421547</v>
      </c>
      <c r="J62" s="5">
        <v>-497307946</v>
      </c>
      <c r="K62" s="5">
        <v>5800208363</v>
      </c>
      <c r="L62" s="5">
        <v>-3960902363</v>
      </c>
      <c r="M62" s="5">
        <v>-4203796290</v>
      </c>
      <c r="N62" s="5">
        <v>-10408358852</v>
      </c>
      <c r="O62" s="5">
        <v>-214264312</v>
      </c>
      <c r="P62" s="5">
        <v>-2088779756</v>
      </c>
    </row>
    <row r="63" spans="2:16" ht="15.5" x14ac:dyDescent="0.35">
      <c r="C63" t="s">
        <v>29</v>
      </c>
      <c r="D63" s="5">
        <v>-3775938536</v>
      </c>
      <c r="E63" s="5">
        <v>-7212328167</v>
      </c>
      <c r="F63" s="5">
        <v>-5082864587</v>
      </c>
      <c r="G63" s="5">
        <v>-5454688095</v>
      </c>
      <c r="I63" s="5">
        <v>-21279980532</v>
      </c>
      <c r="J63" s="5">
        <v>-23403911867</v>
      </c>
      <c r="K63" s="5">
        <v>-20528335417</v>
      </c>
      <c r="L63" s="5">
        <v>-21030038732</v>
      </c>
      <c r="M63" s="5">
        <v>-14330211086</v>
      </c>
      <c r="N63" s="5">
        <v>-19240916997</v>
      </c>
      <c r="O63" s="5">
        <v>3070282568</v>
      </c>
      <c r="P63" s="5">
        <v>2873944971</v>
      </c>
    </row>
    <row r="64" spans="2:16" ht="15.5" x14ac:dyDescent="0.35">
      <c r="C64" t="s">
        <v>28</v>
      </c>
      <c r="D64" s="5">
        <v>30182914</v>
      </c>
      <c r="E64" s="5">
        <v>-11145887</v>
      </c>
      <c r="F64" s="5">
        <v>-175594985</v>
      </c>
      <c r="G64" s="5">
        <v>1205081</v>
      </c>
      <c r="I64" s="5">
        <v>-138613526</v>
      </c>
      <c r="J64" s="5">
        <v>-288826496</v>
      </c>
      <c r="K64" s="5">
        <v>147418651</v>
      </c>
      <c r="L64" s="5">
        <v>-1038438357</v>
      </c>
      <c r="M64" s="5">
        <v>-328560175</v>
      </c>
      <c r="N64" s="5">
        <v>1842352938</v>
      </c>
      <c r="O64" s="5">
        <v>-1242615397</v>
      </c>
      <c r="P64" s="5">
        <v>-1388872379</v>
      </c>
    </row>
    <row r="65" spans="2:16" ht="15.5" x14ac:dyDescent="0.35">
      <c r="C65" t="s">
        <v>407</v>
      </c>
      <c r="P65" s="5">
        <v>-304666758</v>
      </c>
    </row>
    <row r="66" spans="2:16" ht="15.5" x14ac:dyDescent="0.35">
      <c r="C66" t="s">
        <v>95</v>
      </c>
      <c r="D66" s="5">
        <v>-3745755622</v>
      </c>
      <c r="E66" s="5">
        <v>-7223474054</v>
      </c>
      <c r="F66" s="5">
        <v>-5258459572</v>
      </c>
      <c r="G66" s="5">
        <v>-5453483014</v>
      </c>
      <c r="I66" s="5">
        <v>-21418594058</v>
      </c>
      <c r="J66" s="5">
        <v>-23692738363</v>
      </c>
      <c r="K66" s="5">
        <v>-20380916766</v>
      </c>
      <c r="L66" s="5">
        <v>-22068477089</v>
      </c>
      <c r="M66" s="5">
        <v>-14658771261</v>
      </c>
      <c r="N66" s="5">
        <v>-17398564059</v>
      </c>
      <c r="O66" s="5">
        <v>1827667171</v>
      </c>
      <c r="P66" s="5">
        <v>1180405834</v>
      </c>
    </row>
    <row r="67" spans="2:16" ht="15.5" x14ac:dyDescent="0.35">
      <c r="C67" t="s">
        <v>96</v>
      </c>
      <c r="F67" s="5">
        <v>-351024256</v>
      </c>
      <c r="I67" s="5">
        <v>-351024256</v>
      </c>
      <c r="J67" s="5">
        <v>122863949</v>
      </c>
      <c r="K67" s="5">
        <v>173002379</v>
      </c>
      <c r="L67" s="5">
        <v>-16764047</v>
      </c>
      <c r="M67" s="5">
        <v>2157943731</v>
      </c>
      <c r="N67" s="5">
        <v>-411539557</v>
      </c>
      <c r="O67" s="5">
        <v>1049276987</v>
      </c>
      <c r="P67" s="5">
        <v>-265491691</v>
      </c>
    </row>
    <row r="68" spans="2:16" ht="15.5" x14ac:dyDescent="0.35">
      <c r="C68" t="s">
        <v>97</v>
      </c>
      <c r="D68" s="5">
        <v>-3745755622</v>
      </c>
      <c r="E68" s="5">
        <v>-7223474054</v>
      </c>
      <c r="F68" s="5">
        <v>-5609483828</v>
      </c>
      <c r="G68" s="5">
        <v>-5453483014</v>
      </c>
      <c r="I68" s="5">
        <v>-21769618314</v>
      </c>
      <c r="J68" s="5">
        <v>-23569874414</v>
      </c>
      <c r="K68" s="5">
        <v>-20207914387</v>
      </c>
      <c r="L68" s="5">
        <v>-22085241136</v>
      </c>
      <c r="M68" s="5">
        <v>-12500827530</v>
      </c>
      <c r="N68" s="5">
        <v>-17810103616</v>
      </c>
      <c r="O68" s="5">
        <v>2876944158</v>
      </c>
      <c r="P68" s="5">
        <v>914914143</v>
      </c>
    </row>
    <row r="69" spans="2:16" ht="15.5" x14ac:dyDescent="0.35">
      <c r="C69" t="s">
        <v>98</v>
      </c>
      <c r="D69" s="5">
        <v>-3745755622</v>
      </c>
      <c r="E69" s="5">
        <v>-7223474054</v>
      </c>
      <c r="F69" s="5">
        <v>-5258459572</v>
      </c>
      <c r="G69" s="5">
        <v>-5453483014</v>
      </c>
      <c r="I69" s="5">
        <v>-21418594058</v>
      </c>
      <c r="J69" s="5">
        <v>-23692738363</v>
      </c>
      <c r="K69" s="5">
        <v>-20380916766</v>
      </c>
      <c r="L69" s="5">
        <v>-22068477089</v>
      </c>
      <c r="M69" s="5">
        <v>-14658771261</v>
      </c>
      <c r="N69" s="5">
        <v>-17398564059</v>
      </c>
      <c r="O69" s="5">
        <v>1827667171</v>
      </c>
      <c r="P69" s="5">
        <v>1180405834</v>
      </c>
    </row>
    <row r="70" spans="2:16" ht="15.5" x14ac:dyDescent="0.35">
      <c r="C70" t="s">
        <v>8</v>
      </c>
      <c r="D70" s="5">
        <v>-2599402953</v>
      </c>
      <c r="E70" s="5">
        <v>-5051839216</v>
      </c>
      <c r="F70" s="5">
        <v>-2328153611</v>
      </c>
      <c r="G70" s="5">
        <v>-5453482581</v>
      </c>
      <c r="I70" s="5">
        <v>-15252093054</v>
      </c>
      <c r="J70" s="5">
        <v>-16316835893</v>
      </c>
      <c r="K70" s="5">
        <v>-14057308905</v>
      </c>
      <c r="L70" s="5">
        <v>-19016505996</v>
      </c>
      <c r="M70" s="5">
        <v>-10314067587</v>
      </c>
      <c r="N70" s="5">
        <v>-15569298281</v>
      </c>
      <c r="O70" s="5">
        <v>2251708295</v>
      </c>
      <c r="P70" s="5">
        <v>899673261</v>
      </c>
    </row>
    <row r="71" spans="2:16" ht="15.5" x14ac:dyDescent="0.35">
      <c r="C71" t="s">
        <v>100</v>
      </c>
      <c r="D71" s="5">
        <v>-3745755622</v>
      </c>
      <c r="E71" s="5">
        <v>-7223474054</v>
      </c>
      <c r="F71" s="5">
        <v>-5258459572</v>
      </c>
      <c r="G71" s="5">
        <v>-5453483014</v>
      </c>
      <c r="I71" s="5">
        <v>-21418594058</v>
      </c>
      <c r="J71" s="5">
        <v>-23692738363</v>
      </c>
      <c r="K71" s="5">
        <v>-20380916766</v>
      </c>
      <c r="L71" s="5">
        <v>-22068477089</v>
      </c>
      <c r="M71" s="5">
        <v>-14658771261</v>
      </c>
      <c r="N71" s="5">
        <v>-17398564059</v>
      </c>
      <c r="O71" s="5">
        <v>1827667171</v>
      </c>
      <c r="P71" s="5">
        <v>1180405834</v>
      </c>
    </row>
    <row r="72" spans="2:16" ht="15.5" x14ac:dyDescent="0.35">
      <c r="C72" t="s">
        <v>101</v>
      </c>
      <c r="D72" s="5">
        <v>-3745755622</v>
      </c>
      <c r="E72" s="5">
        <v>-7223474054</v>
      </c>
      <c r="F72" s="5">
        <v>-5609483828</v>
      </c>
      <c r="G72" s="5">
        <v>-5453483014</v>
      </c>
      <c r="I72" s="5">
        <v>-21769618314</v>
      </c>
      <c r="J72" s="5">
        <v>-23569874414</v>
      </c>
      <c r="K72" s="5">
        <v>-20207914387</v>
      </c>
      <c r="L72" s="5">
        <v>-22085241136</v>
      </c>
      <c r="M72" s="5">
        <v>-12500827530</v>
      </c>
      <c r="N72" s="5">
        <v>-17810103616</v>
      </c>
      <c r="O72" s="5">
        <v>2876944158</v>
      </c>
      <c r="P72" s="5">
        <v>914914143</v>
      </c>
    </row>
    <row r="73" spans="2:16" ht="15.5" x14ac:dyDescent="0.35">
      <c r="C73" t="s">
        <v>102</v>
      </c>
      <c r="D73" s="5">
        <v>-3745755622</v>
      </c>
      <c r="E73" s="5">
        <v>-7223474054</v>
      </c>
      <c r="F73" s="5">
        <v>-5609483828</v>
      </c>
      <c r="G73" s="5">
        <v>-5453483014</v>
      </c>
      <c r="I73" s="5">
        <v>-21769618314</v>
      </c>
      <c r="J73" s="5">
        <v>-23569874414</v>
      </c>
      <c r="K73" s="5">
        <v>-20207914387</v>
      </c>
      <c r="L73" s="5">
        <v>-22085241136</v>
      </c>
      <c r="M73" s="5">
        <v>-12500827530</v>
      </c>
      <c r="N73" s="5">
        <v>-17810103616</v>
      </c>
      <c r="O73" s="5">
        <v>2876944158</v>
      </c>
      <c r="P73" s="5">
        <v>914914143</v>
      </c>
    </row>
    <row r="75" spans="2:16" ht="15.5" x14ac:dyDescent="0.35">
      <c r="B75" t="s">
        <v>103</v>
      </c>
      <c r="C75" t="s">
        <v>104</v>
      </c>
    </row>
    <row r="76" spans="2:16" ht="15.5" x14ac:dyDescent="0.35">
      <c r="C76" t="s">
        <v>216</v>
      </c>
    </row>
    <row r="77" spans="2:16" ht="15.5" x14ac:dyDescent="0.35">
      <c r="C77" t="s">
        <v>20</v>
      </c>
      <c r="D77" s="5">
        <v>671106808</v>
      </c>
      <c r="E77" s="5">
        <v>644171158</v>
      </c>
      <c r="F77" s="5">
        <v>884577166</v>
      </c>
      <c r="G77" s="5">
        <v>581570195</v>
      </c>
      <c r="I77" s="5">
        <v>884577166</v>
      </c>
      <c r="J77" s="5">
        <v>728888503</v>
      </c>
      <c r="K77" s="5">
        <v>4109624763</v>
      </c>
      <c r="L77" s="5">
        <v>2347742485</v>
      </c>
      <c r="M77" s="5">
        <v>1711187519</v>
      </c>
      <c r="N77" s="5">
        <v>2060397737</v>
      </c>
      <c r="O77" s="5">
        <v>941393325</v>
      </c>
      <c r="P77" s="5">
        <v>1494862411</v>
      </c>
    </row>
    <row r="78" spans="2:16" ht="15.5" x14ac:dyDescent="0.35">
      <c r="C78" t="s">
        <v>217</v>
      </c>
      <c r="D78" s="5">
        <v>6624091838</v>
      </c>
      <c r="E78" s="5">
        <v>8001210028</v>
      </c>
      <c r="F78" s="5">
        <v>9837296874</v>
      </c>
      <c r="G78" s="5">
        <v>8279599932</v>
      </c>
      <c r="I78" s="5">
        <v>9837296874</v>
      </c>
      <c r="J78" s="5">
        <v>11405335161</v>
      </c>
      <c r="K78" s="5">
        <v>9048632273</v>
      </c>
      <c r="L78" s="5">
        <v>11904239660</v>
      </c>
      <c r="M78" s="5">
        <v>13383641471</v>
      </c>
      <c r="N78" s="5">
        <v>14428829676</v>
      </c>
      <c r="O78" s="5">
        <v>25996124146</v>
      </c>
      <c r="P78" s="5">
        <v>25724349362</v>
      </c>
    </row>
    <row r="79" spans="2:16" ht="15.5" x14ac:dyDescent="0.35">
      <c r="C79" t="s">
        <v>219</v>
      </c>
    </row>
    <row r="80" spans="2:16" ht="15.5" x14ac:dyDescent="0.35">
      <c r="C80" t="s">
        <v>218</v>
      </c>
    </row>
    <row r="81" spans="3:16" ht="15.5" x14ac:dyDescent="0.35">
      <c r="C81" t="s">
        <v>220</v>
      </c>
      <c r="D81" s="5">
        <v>6624091838</v>
      </c>
      <c r="E81" s="5">
        <v>8001210028</v>
      </c>
      <c r="F81" s="5">
        <v>9837296874</v>
      </c>
      <c r="G81" s="5">
        <v>8279599932</v>
      </c>
      <c r="I81" s="5">
        <v>9837296874</v>
      </c>
      <c r="J81" s="5">
        <v>11405335161</v>
      </c>
      <c r="K81" s="5">
        <v>9048632273</v>
      </c>
      <c r="L81" s="5">
        <v>11904239660</v>
      </c>
      <c r="M81" s="5">
        <v>13383641471</v>
      </c>
      <c r="N81" s="5">
        <v>14428829676</v>
      </c>
      <c r="O81" s="5">
        <v>25996124146</v>
      </c>
      <c r="P81" s="5">
        <v>25724349362</v>
      </c>
    </row>
    <row r="82" spans="3:16" ht="15.5" x14ac:dyDescent="0.35">
      <c r="C82" t="s">
        <v>110</v>
      </c>
      <c r="D82" s="5">
        <v>106347255</v>
      </c>
      <c r="E82" s="5">
        <v>408113758</v>
      </c>
      <c r="F82" s="5">
        <v>282170729</v>
      </c>
      <c r="G82" s="5">
        <v>275763229</v>
      </c>
      <c r="I82" s="5">
        <v>282170729</v>
      </c>
      <c r="J82" s="5">
        <v>221620674</v>
      </c>
      <c r="K82" s="5">
        <v>267244544</v>
      </c>
      <c r="L82" s="5">
        <v>35819881</v>
      </c>
      <c r="M82" s="5">
        <v>292321479</v>
      </c>
      <c r="N82" s="5">
        <v>234799313</v>
      </c>
      <c r="O82" s="5">
        <v>29735321</v>
      </c>
      <c r="P82" s="5">
        <v>898398981</v>
      </c>
    </row>
    <row r="83" spans="3:16" ht="15.5" x14ac:dyDescent="0.35">
      <c r="C83" t="s">
        <v>221</v>
      </c>
      <c r="D83" s="5">
        <v>106347255</v>
      </c>
      <c r="E83" s="5">
        <v>408113758</v>
      </c>
      <c r="F83" s="5">
        <v>282170729</v>
      </c>
      <c r="G83" s="5">
        <v>275763229</v>
      </c>
      <c r="I83" s="5">
        <v>282170729</v>
      </c>
      <c r="J83" s="5">
        <v>221620674</v>
      </c>
      <c r="K83" s="5">
        <v>267244544</v>
      </c>
      <c r="L83" s="5">
        <v>35819881</v>
      </c>
      <c r="M83" s="5">
        <v>292321479</v>
      </c>
      <c r="N83" s="5">
        <v>234799313</v>
      </c>
      <c r="O83" s="5">
        <v>29735321</v>
      </c>
      <c r="P83" s="5">
        <v>898398981</v>
      </c>
    </row>
    <row r="84" spans="3:16" ht="15.5" x14ac:dyDescent="0.35">
      <c r="C84" t="s">
        <v>222</v>
      </c>
      <c r="D84" s="5">
        <v>9522812823</v>
      </c>
      <c r="E84" s="5">
        <v>9889943637</v>
      </c>
      <c r="F84" s="5">
        <v>8944836982</v>
      </c>
      <c r="G84" s="5">
        <v>11201055275</v>
      </c>
      <c r="I84" s="5">
        <v>8944836982</v>
      </c>
      <c r="J84" s="5">
        <v>9024951085</v>
      </c>
      <c r="K84" s="5">
        <v>11052666578</v>
      </c>
      <c r="L84" s="5">
        <v>12752056072</v>
      </c>
      <c r="M84" s="5">
        <v>12581932662</v>
      </c>
      <c r="N84" s="5">
        <v>13095906571</v>
      </c>
      <c r="O84" s="5">
        <v>11619347912</v>
      </c>
      <c r="P84" s="5">
        <v>13987749956</v>
      </c>
    </row>
    <row r="85" spans="3:16" ht="15.5" x14ac:dyDescent="0.35">
      <c r="C85" t="s">
        <v>81</v>
      </c>
      <c r="D85" s="5">
        <v>1087102152</v>
      </c>
      <c r="E85" s="5">
        <v>1087102152</v>
      </c>
      <c r="F85" s="5">
        <v>1087102152</v>
      </c>
      <c r="G85" s="5">
        <v>1513704183</v>
      </c>
      <c r="I85" s="5">
        <v>1087102152</v>
      </c>
      <c r="J85" s="5">
        <v>1513704183</v>
      </c>
      <c r="K85" s="5">
        <v>1390904229</v>
      </c>
      <c r="L85" s="5">
        <v>1946279636</v>
      </c>
      <c r="M85" s="5">
        <v>1959013491</v>
      </c>
      <c r="N85" s="5">
        <v>-482093288</v>
      </c>
      <c r="O85" s="5">
        <v>-125055247</v>
      </c>
      <c r="P85" s="5">
        <v>-1004445769</v>
      </c>
    </row>
    <row r="86" spans="3:16" ht="15.5" x14ac:dyDescent="0.35">
      <c r="C86" t="s">
        <v>223</v>
      </c>
      <c r="D86" s="5">
        <v>17215799799</v>
      </c>
      <c r="E86" s="5">
        <v>19194078995</v>
      </c>
      <c r="F86" s="5">
        <v>20213824295</v>
      </c>
      <c r="G86" s="5">
        <v>20897719749</v>
      </c>
      <c r="I86" s="5">
        <v>20213824295</v>
      </c>
      <c r="J86" s="5">
        <v>21718796208</v>
      </c>
      <c r="K86" s="5">
        <v>24630090991</v>
      </c>
      <c r="L86" s="5">
        <v>27248456331</v>
      </c>
      <c r="M86" s="5">
        <v>28220720064</v>
      </c>
      <c r="N86" s="5">
        <v>30018199981</v>
      </c>
      <c r="O86" s="5">
        <v>39436012770</v>
      </c>
      <c r="P86" s="5">
        <v>43059035473</v>
      </c>
    </row>
    <row r="87" spans="3:16" ht="15.5" x14ac:dyDescent="0.35">
      <c r="C87" t="s">
        <v>224</v>
      </c>
    </row>
    <row r="88" spans="3:16" ht="15.5" x14ac:dyDescent="0.35">
      <c r="C88" t="s">
        <v>226</v>
      </c>
      <c r="D88" s="5">
        <v>1000000</v>
      </c>
      <c r="E88" s="5">
        <v>1000000</v>
      </c>
      <c r="F88" s="5">
        <v>1000000</v>
      </c>
      <c r="G88" s="5">
        <v>1000000</v>
      </c>
      <c r="I88" s="5">
        <v>1000000</v>
      </c>
      <c r="J88" s="5">
        <v>1000000</v>
      </c>
      <c r="K88" s="5">
        <v>1000000</v>
      </c>
      <c r="L88" s="5">
        <v>2000000</v>
      </c>
      <c r="M88" s="5">
        <v>2000000</v>
      </c>
      <c r="N88" s="5">
        <v>2000000</v>
      </c>
      <c r="O88" s="5">
        <v>2000000</v>
      </c>
      <c r="P88" s="5">
        <v>2000000</v>
      </c>
    </row>
    <row r="89" spans="3:16" ht="15.5" x14ac:dyDescent="0.35">
      <c r="C89" t="s">
        <v>111</v>
      </c>
      <c r="D89" s="5">
        <v>23433820351</v>
      </c>
      <c r="E89" s="5">
        <v>24325591587</v>
      </c>
      <c r="F89" s="5">
        <v>25291585204</v>
      </c>
      <c r="G89" s="5">
        <v>24758790780</v>
      </c>
      <c r="I89" s="5">
        <v>25291585204</v>
      </c>
      <c r="J89" s="5">
        <v>24877129493</v>
      </c>
      <c r="K89" s="5">
        <v>24719970394</v>
      </c>
      <c r="L89" s="5">
        <v>73560266395</v>
      </c>
      <c r="M89" s="5">
        <v>75699856142</v>
      </c>
      <c r="N89" s="5">
        <v>79549246582</v>
      </c>
      <c r="O89" s="5">
        <v>76510448252</v>
      </c>
      <c r="P89" s="5">
        <v>76876401038</v>
      </c>
    </row>
    <row r="90" spans="3:16" ht="15.5" x14ac:dyDescent="0.35">
      <c r="C90" t="s">
        <v>114</v>
      </c>
      <c r="D90" s="5">
        <v>974633070</v>
      </c>
      <c r="E90" s="5">
        <v>944450156</v>
      </c>
      <c r="F90" s="5">
        <v>955596043</v>
      </c>
      <c r="G90" s="5">
        <v>1032184186</v>
      </c>
      <c r="I90" s="5">
        <v>955596043</v>
      </c>
      <c r="J90" s="5">
        <v>995202727</v>
      </c>
      <c r="K90" s="5">
        <v>1318683157</v>
      </c>
      <c r="L90" s="5">
        <v>1220060049</v>
      </c>
      <c r="M90" s="5">
        <v>2253770087</v>
      </c>
      <c r="N90" s="5">
        <v>3190981057</v>
      </c>
      <c r="O90" s="5">
        <v>1195924602</v>
      </c>
      <c r="P90" s="5">
        <v>1603215120</v>
      </c>
    </row>
    <row r="91" spans="3:16" ht="15.5" x14ac:dyDescent="0.35">
      <c r="C91" t="s">
        <v>228</v>
      </c>
      <c r="D91" s="5">
        <v>24633436755</v>
      </c>
      <c r="E91" s="5">
        <v>25559875076</v>
      </c>
      <c r="F91" s="5">
        <v>26545681247</v>
      </c>
      <c r="G91" s="5">
        <v>26561845281</v>
      </c>
      <c r="I91" s="5">
        <v>26545681247</v>
      </c>
      <c r="J91" s="5">
        <v>26754011696</v>
      </c>
      <c r="K91" s="5">
        <v>26363804752</v>
      </c>
      <c r="L91" s="5">
        <v>75048740163</v>
      </c>
      <c r="M91" s="5">
        <v>78274632899</v>
      </c>
      <c r="N91" s="5">
        <v>83174036210</v>
      </c>
      <c r="O91" s="5">
        <v>79150636176</v>
      </c>
      <c r="P91" s="5">
        <v>83638797930</v>
      </c>
    </row>
    <row r="92" spans="3:16" ht="15.5" x14ac:dyDescent="0.35">
      <c r="C92" t="s">
        <v>115</v>
      </c>
      <c r="D92" s="5">
        <v>41849236554</v>
      </c>
      <c r="E92" s="5">
        <v>44753954071</v>
      </c>
      <c r="F92" s="5">
        <v>46759505542</v>
      </c>
      <c r="G92" s="5">
        <v>47459565030</v>
      </c>
      <c r="I92" s="5">
        <v>46759505542</v>
      </c>
      <c r="J92" s="5">
        <v>48472807904</v>
      </c>
      <c r="K92" s="5">
        <v>50993895743</v>
      </c>
      <c r="L92" s="5">
        <v>102297196494</v>
      </c>
      <c r="M92" s="5">
        <v>106495352963</v>
      </c>
      <c r="N92" s="5">
        <v>113192236191</v>
      </c>
      <c r="O92" s="5">
        <v>118586648946</v>
      </c>
      <c r="P92" s="5">
        <v>126697833403</v>
      </c>
    </row>
    <row r="93" spans="3:16" ht="15.5" x14ac:dyDescent="0.35">
      <c r="C93" t="s">
        <v>116</v>
      </c>
    </row>
    <row r="94" spans="3:16" ht="15.5" x14ac:dyDescent="0.35">
      <c r="C94" t="s">
        <v>117</v>
      </c>
    </row>
    <row r="95" spans="3:16" ht="15.5" x14ac:dyDescent="0.35">
      <c r="C95" t="s">
        <v>229</v>
      </c>
      <c r="D95" s="5">
        <v>71626131219</v>
      </c>
      <c r="E95" s="5">
        <v>70692756583</v>
      </c>
      <c r="F95" s="5">
        <v>65246716656</v>
      </c>
      <c r="G95" s="5">
        <v>60386935760</v>
      </c>
      <c r="I95" s="5">
        <v>65246716656</v>
      </c>
      <c r="J95" s="5">
        <v>44891752162</v>
      </c>
      <c r="K95" s="5">
        <v>24648846825</v>
      </c>
      <c r="L95" s="5">
        <v>49827290693</v>
      </c>
      <c r="M95" s="5">
        <v>50340517198</v>
      </c>
      <c r="N95" s="5">
        <v>40180201199</v>
      </c>
      <c r="O95" s="5">
        <v>34921473609</v>
      </c>
      <c r="P95" s="5">
        <v>56440246530</v>
      </c>
    </row>
    <row r="96" spans="3:16" ht="15.5" x14ac:dyDescent="0.35">
      <c r="C96" t="s">
        <v>236</v>
      </c>
      <c r="D96" s="5">
        <v>7591246645</v>
      </c>
      <c r="E96" s="5">
        <v>5537537638</v>
      </c>
      <c r="F96" s="5">
        <v>5725519997</v>
      </c>
      <c r="G96" s="5">
        <v>5728945411</v>
      </c>
      <c r="I96" s="5">
        <v>5725519997</v>
      </c>
      <c r="J96" s="5">
        <v>5777366502</v>
      </c>
      <c r="K96" s="5">
        <v>24172222</v>
      </c>
      <c r="L96" s="5">
        <v>17347811862</v>
      </c>
      <c r="M96" s="5">
        <v>17206535352</v>
      </c>
      <c r="N96" s="5">
        <v>17636960232</v>
      </c>
      <c r="O96" s="5">
        <v>14174923072</v>
      </c>
      <c r="P96" s="5">
        <v>15609757362</v>
      </c>
    </row>
    <row r="97" spans="3:16" ht="15.5" x14ac:dyDescent="0.35">
      <c r="C97" t="s">
        <v>230</v>
      </c>
    </row>
    <row r="98" spans="3:16" ht="15.5" x14ac:dyDescent="0.35">
      <c r="C98" t="s">
        <v>231</v>
      </c>
      <c r="D98" s="5">
        <v>36354926166</v>
      </c>
      <c r="E98" s="5">
        <v>37271204038</v>
      </c>
      <c r="F98" s="5">
        <v>32641596438</v>
      </c>
      <c r="G98" s="5">
        <v>28077008185</v>
      </c>
      <c r="I98" s="5">
        <v>32641596438</v>
      </c>
      <c r="J98" s="5">
        <v>21975011762</v>
      </c>
      <c r="K98" s="5">
        <v>10947679005</v>
      </c>
      <c r="L98" s="5">
        <v>14003597502</v>
      </c>
      <c r="M98" s="5">
        <v>12135818066</v>
      </c>
      <c r="N98" s="5">
        <v>10864148668</v>
      </c>
      <c r="O98" s="5">
        <v>10734817479</v>
      </c>
      <c r="P98" s="5">
        <v>14597832707</v>
      </c>
    </row>
    <row r="99" spans="3:16" ht="15.5" x14ac:dyDescent="0.35">
      <c r="C99" t="s">
        <v>121</v>
      </c>
    </row>
    <row r="100" spans="3:16" ht="15.5" x14ac:dyDescent="0.35">
      <c r="C100" t="s">
        <v>232</v>
      </c>
    </row>
    <row r="101" spans="3:16" ht="15.5" x14ac:dyDescent="0.35">
      <c r="C101" t="s">
        <v>233</v>
      </c>
      <c r="D101" s="5">
        <v>9938844343</v>
      </c>
      <c r="E101" s="5">
        <v>9796001893</v>
      </c>
      <c r="F101" s="5">
        <v>9173096035</v>
      </c>
      <c r="G101" s="5">
        <v>8386592203</v>
      </c>
      <c r="I101" s="5">
        <v>9173096035</v>
      </c>
      <c r="J101" s="5">
        <v>7386535815</v>
      </c>
      <c r="K101" s="5">
        <v>6842835339</v>
      </c>
      <c r="L101" s="5">
        <v>7369906815</v>
      </c>
      <c r="M101" s="5">
        <v>4742689758</v>
      </c>
      <c r="N101" s="5">
        <v>2755491525</v>
      </c>
      <c r="O101" s="5">
        <v>909478259</v>
      </c>
      <c r="P101" s="5">
        <v>1349039444</v>
      </c>
    </row>
    <row r="102" spans="3:16" ht="15.5" x14ac:dyDescent="0.35">
      <c r="C102" t="s">
        <v>120</v>
      </c>
      <c r="D102" s="5">
        <v>7431815738</v>
      </c>
      <c r="E102" s="5">
        <v>7728552144</v>
      </c>
      <c r="F102" s="5">
        <v>7336558545</v>
      </c>
      <c r="G102" s="5">
        <v>7195086964</v>
      </c>
      <c r="I102" s="5">
        <v>7336558545</v>
      </c>
      <c r="J102" s="5">
        <v>5322991327</v>
      </c>
      <c r="K102" s="5">
        <v>5112679119</v>
      </c>
      <c r="L102" s="5">
        <v>7340423190</v>
      </c>
      <c r="M102" s="5">
        <v>5427076529</v>
      </c>
      <c r="N102" s="5">
        <v>4698859209</v>
      </c>
      <c r="O102" s="5">
        <v>3743535681</v>
      </c>
      <c r="P102" s="5">
        <v>11632388023</v>
      </c>
    </row>
    <row r="103" spans="3:16" ht="15.5" x14ac:dyDescent="0.35">
      <c r="C103" t="s">
        <v>285</v>
      </c>
    </row>
    <row r="104" spans="3:16" ht="15.5" x14ac:dyDescent="0.35">
      <c r="C104" t="s">
        <v>370</v>
      </c>
      <c r="L104" s="5">
        <v>5624865639</v>
      </c>
      <c r="M104" s="5">
        <v>7617437068</v>
      </c>
      <c r="N104" s="5">
        <v>7239821543</v>
      </c>
      <c r="O104" s="5">
        <v>1392857143</v>
      </c>
      <c r="P104" s="5">
        <v>5138981951</v>
      </c>
    </row>
    <row r="105" spans="3:16" ht="15.5" x14ac:dyDescent="0.35">
      <c r="C105" t="s">
        <v>287</v>
      </c>
      <c r="D105" s="5">
        <v>610968213</v>
      </c>
      <c r="E105" s="5">
        <v>805649805</v>
      </c>
      <c r="F105" s="5">
        <v>1010937359</v>
      </c>
      <c r="G105" s="5">
        <v>758161993</v>
      </c>
      <c r="I105" s="5">
        <v>1010937359</v>
      </c>
      <c r="J105" s="5">
        <v>1207990249</v>
      </c>
      <c r="K105" s="5">
        <v>263914417</v>
      </c>
      <c r="L105" s="5">
        <v>783886776</v>
      </c>
      <c r="M105" s="5">
        <v>147343173</v>
      </c>
      <c r="O105" s="5">
        <v>44128452</v>
      </c>
      <c r="P105" s="5">
        <v>91811265</v>
      </c>
    </row>
    <row r="106" spans="3:16" ht="15.5" x14ac:dyDescent="0.35">
      <c r="C106" t="s">
        <v>288</v>
      </c>
      <c r="D106" s="5">
        <v>979816168</v>
      </c>
      <c r="E106" s="5">
        <v>1029978711</v>
      </c>
      <c r="F106" s="5">
        <v>1040463482</v>
      </c>
      <c r="G106" s="5">
        <v>969820838</v>
      </c>
      <c r="I106" s="5">
        <v>1040463482</v>
      </c>
      <c r="J106" s="5">
        <v>1050364597</v>
      </c>
      <c r="K106" s="5">
        <v>691998981</v>
      </c>
      <c r="L106" s="5">
        <v>2732951165</v>
      </c>
      <c r="M106" s="5">
        <v>1587975286</v>
      </c>
      <c r="N106" s="5">
        <v>2556083230</v>
      </c>
      <c r="O106" s="5">
        <v>4371118959</v>
      </c>
      <c r="P106" s="5">
        <v>11352174729</v>
      </c>
    </row>
    <row r="107" spans="3:16" ht="15.5" x14ac:dyDescent="0.35">
      <c r="C107" t="s">
        <v>240</v>
      </c>
      <c r="P107" s="5">
        <v>13753125</v>
      </c>
    </row>
    <row r="108" spans="3:16" ht="15.5" x14ac:dyDescent="0.35">
      <c r="C108" t="s">
        <v>237</v>
      </c>
      <c r="D108" s="5">
        <v>5105101861</v>
      </c>
      <c r="E108" s="5">
        <v>5197438392</v>
      </c>
      <c r="F108" s="5">
        <v>5425555736</v>
      </c>
      <c r="G108" s="5">
        <v>5375912292</v>
      </c>
      <c r="I108" s="5">
        <v>5425555736</v>
      </c>
      <c r="J108" s="5">
        <v>5724204278</v>
      </c>
      <c r="K108" s="5">
        <v>4918323040</v>
      </c>
      <c r="L108" s="5">
        <v>10814458209</v>
      </c>
      <c r="M108" s="5">
        <v>12414147037</v>
      </c>
      <c r="N108" s="5">
        <v>16770518734</v>
      </c>
      <c r="O108" s="5">
        <v>9613555463</v>
      </c>
      <c r="P108" s="5">
        <v>15287675343</v>
      </c>
    </row>
    <row r="109" spans="3:16" ht="15.5" x14ac:dyDescent="0.35">
      <c r="C109" t="s">
        <v>238</v>
      </c>
      <c r="D109" s="5">
        <v>5105101861</v>
      </c>
      <c r="E109" s="5">
        <v>5197438392</v>
      </c>
      <c r="F109" s="5">
        <v>5425555736</v>
      </c>
      <c r="G109" s="5">
        <v>5375912292</v>
      </c>
      <c r="I109" s="5">
        <v>5425555736</v>
      </c>
      <c r="J109" s="5">
        <v>5724204278</v>
      </c>
      <c r="K109" s="5">
        <v>4918323040</v>
      </c>
      <c r="L109" s="5">
        <v>10814458209</v>
      </c>
      <c r="M109" s="5">
        <v>12414147037</v>
      </c>
      <c r="N109" s="5">
        <v>16770518734</v>
      </c>
      <c r="O109" s="5">
        <v>9613555463</v>
      </c>
      <c r="P109" s="5">
        <v>15287675343</v>
      </c>
    </row>
    <row r="110" spans="3:16" ht="15.5" x14ac:dyDescent="0.35">
      <c r="C110" t="s">
        <v>239</v>
      </c>
    </row>
    <row r="111" spans="3:16" ht="15.5" x14ac:dyDescent="0.35">
      <c r="C111" t="s">
        <v>290</v>
      </c>
      <c r="D111" s="5">
        <v>610968213</v>
      </c>
      <c r="E111" s="5">
        <v>805649805</v>
      </c>
      <c r="F111" s="5">
        <v>1010937359</v>
      </c>
      <c r="G111" s="5">
        <v>758161993</v>
      </c>
      <c r="I111" s="5">
        <v>1010937359</v>
      </c>
      <c r="J111" s="5">
        <v>1207990249</v>
      </c>
      <c r="K111" s="5">
        <v>263914417</v>
      </c>
      <c r="L111" s="5">
        <v>6408752415</v>
      </c>
      <c r="M111" s="5">
        <v>7764780241</v>
      </c>
      <c r="N111" s="5">
        <v>7239821543</v>
      </c>
      <c r="O111" s="5">
        <v>1436985595</v>
      </c>
      <c r="P111" s="5">
        <v>6498064168</v>
      </c>
    </row>
    <row r="112" spans="3:16" ht="15.5" x14ac:dyDescent="0.35">
      <c r="C112" t="s">
        <v>128</v>
      </c>
      <c r="D112" s="5">
        <v>76731233080</v>
      </c>
      <c r="E112" s="5">
        <v>75890194975</v>
      </c>
      <c r="F112" s="5">
        <v>70672272392</v>
      </c>
      <c r="G112" s="5">
        <v>65762848052</v>
      </c>
      <c r="I112" s="5">
        <v>70672272392</v>
      </c>
      <c r="J112" s="5">
        <v>50615956440</v>
      </c>
      <c r="K112" s="5">
        <v>29567169865</v>
      </c>
      <c r="L112" s="5">
        <v>60641748902</v>
      </c>
      <c r="M112" s="5">
        <v>62754664235</v>
      </c>
      <c r="N112" s="5">
        <v>56950719933</v>
      </c>
      <c r="O112" s="5">
        <v>44535029072</v>
      </c>
      <c r="P112" s="5">
        <v>71727921873</v>
      </c>
    </row>
    <row r="113" spans="2:16" ht="15.5" x14ac:dyDescent="0.35">
      <c r="C113" t="s">
        <v>129</v>
      </c>
    </row>
    <row r="114" spans="2:16" ht="15.5" x14ac:dyDescent="0.35">
      <c r="C114" t="s">
        <v>130</v>
      </c>
      <c r="D114" s="5">
        <v>65000000000</v>
      </c>
      <c r="E114" s="5">
        <v>65000000000</v>
      </c>
      <c r="F114" s="5">
        <v>65000000000</v>
      </c>
      <c r="G114" s="5">
        <v>65000000000</v>
      </c>
      <c r="I114" s="5">
        <v>65000000000</v>
      </c>
      <c r="J114" s="5">
        <v>65000000000</v>
      </c>
      <c r="K114" s="5">
        <v>65000000000</v>
      </c>
      <c r="L114" s="5">
        <v>65000000000</v>
      </c>
      <c r="M114" s="5">
        <v>65000000000</v>
      </c>
      <c r="N114" s="5">
        <v>65000000000</v>
      </c>
      <c r="O114" s="5">
        <v>65000000000</v>
      </c>
      <c r="P114" s="5">
        <v>50000000000</v>
      </c>
    </row>
    <row r="115" spans="2:16" ht="15.5" x14ac:dyDescent="0.35">
      <c r="C115" t="s">
        <v>131</v>
      </c>
      <c r="D115" s="5">
        <v>6038294481</v>
      </c>
      <c r="E115" s="5">
        <v>6038294481</v>
      </c>
      <c r="F115" s="5">
        <v>6038294481</v>
      </c>
      <c r="G115" s="5">
        <v>6038294481</v>
      </c>
      <c r="I115" s="5">
        <v>6038294481</v>
      </c>
      <c r="J115" s="5">
        <v>6038294481</v>
      </c>
      <c r="K115" s="5">
        <v>6038294481</v>
      </c>
      <c r="L115" s="5">
        <v>6038294481</v>
      </c>
      <c r="M115" s="5">
        <v>-2283792080</v>
      </c>
      <c r="N115" s="5">
        <v>-2283792080</v>
      </c>
      <c r="O115" s="5">
        <v>-2283792080</v>
      </c>
      <c r="P115" s="5">
        <v>-3488556266</v>
      </c>
    </row>
    <row r="116" spans="2:16" ht="15.5" x14ac:dyDescent="0.35">
      <c r="C116" t="s">
        <v>132</v>
      </c>
      <c r="D116" s="5">
        <v>-97213712018</v>
      </c>
      <c r="E116" s="5">
        <v>-94614309065</v>
      </c>
      <c r="F116" s="5">
        <v>-89562469849</v>
      </c>
      <c r="G116" s="5">
        <v>-87660918269</v>
      </c>
      <c r="I116" s="5">
        <v>-89562469849</v>
      </c>
      <c r="J116" s="5">
        <v>-74736978826</v>
      </c>
      <c r="K116" s="5">
        <v>-58297342979</v>
      </c>
      <c r="L116" s="5">
        <v>-44795409481</v>
      </c>
      <c r="M116" s="5">
        <v>-25791637340</v>
      </c>
      <c r="N116" s="5">
        <v>-13036462974</v>
      </c>
      <c r="O116" s="5">
        <v>2175797266</v>
      </c>
      <c r="P116" s="5">
        <v>803479493</v>
      </c>
    </row>
    <row r="117" spans="2:16" ht="15.5" x14ac:dyDescent="0.35">
      <c r="C117" t="s">
        <v>134</v>
      </c>
    </row>
    <row r="118" spans="2:16" ht="15.5" x14ac:dyDescent="0.35">
      <c r="C118" t="s">
        <v>133</v>
      </c>
    </row>
    <row r="119" spans="2:16" ht="15.5" x14ac:dyDescent="0.35">
      <c r="C119" t="s">
        <v>135</v>
      </c>
      <c r="D119" s="5">
        <v>-97213712018</v>
      </c>
      <c r="E119" s="5">
        <v>-94614309065</v>
      </c>
      <c r="F119" s="5">
        <v>-89562469849</v>
      </c>
      <c r="G119" s="5">
        <v>-87660918269</v>
      </c>
      <c r="I119" s="5">
        <v>-89562469849</v>
      </c>
      <c r="J119" s="5">
        <v>-74736978826</v>
      </c>
      <c r="K119" s="5">
        <v>-58297342979</v>
      </c>
      <c r="L119" s="5">
        <v>-44795409481</v>
      </c>
      <c r="M119" s="5">
        <v>-25791637340</v>
      </c>
      <c r="N119" s="5">
        <v>-13036462974</v>
      </c>
      <c r="O119" s="5">
        <v>2175797266</v>
      </c>
      <c r="P119" s="5">
        <v>803479493</v>
      </c>
    </row>
    <row r="120" spans="2:16" ht="15.5" x14ac:dyDescent="0.35">
      <c r="C120" t="s">
        <v>136</v>
      </c>
      <c r="D120" s="5">
        <v>-9793681141</v>
      </c>
      <c r="E120" s="5">
        <v>-8647328472</v>
      </c>
      <c r="F120" s="5">
        <v>-6475693634</v>
      </c>
      <c r="G120" s="5">
        <v>-3194363417</v>
      </c>
      <c r="I120" s="5">
        <v>-6475693634</v>
      </c>
      <c r="J120" s="5">
        <v>41831626</v>
      </c>
      <c r="K120" s="5">
        <v>7294870147</v>
      </c>
      <c r="L120" s="5">
        <v>13466282956</v>
      </c>
      <c r="M120" s="5">
        <v>4857104657</v>
      </c>
      <c r="N120" s="5">
        <v>7043864600</v>
      </c>
      <c r="O120" s="5">
        <v>9284669935</v>
      </c>
      <c r="P120" s="5">
        <v>8659434072</v>
      </c>
    </row>
    <row r="121" spans="2:16" ht="15.5" x14ac:dyDescent="0.35">
      <c r="C121" t="s">
        <v>10</v>
      </c>
      <c r="D121" s="5">
        <v>-34881996526</v>
      </c>
      <c r="E121" s="5">
        <v>-31136240904</v>
      </c>
      <c r="F121" s="5">
        <v>-23912766850</v>
      </c>
      <c r="G121" s="5">
        <v>-18303283022</v>
      </c>
      <c r="I121" s="5">
        <v>-23912766850</v>
      </c>
      <c r="J121" s="5">
        <v>-2143148536</v>
      </c>
      <c r="K121" s="5">
        <v>21426725878</v>
      </c>
      <c r="L121" s="5">
        <v>41655447592</v>
      </c>
      <c r="M121" s="5">
        <v>43740688728</v>
      </c>
      <c r="N121" s="5">
        <v>56241516258</v>
      </c>
      <c r="O121" s="5">
        <v>74051619874</v>
      </c>
      <c r="P121" s="5">
        <v>54969911530</v>
      </c>
    </row>
    <row r="122" spans="2:16" ht="15.5" x14ac:dyDescent="0.35">
      <c r="C122" t="s">
        <v>137</v>
      </c>
      <c r="D122" s="5">
        <v>41849236554</v>
      </c>
      <c r="E122" s="5">
        <v>44753954071</v>
      </c>
      <c r="F122" s="5">
        <v>46759505542</v>
      </c>
      <c r="G122" s="5">
        <v>47459565030</v>
      </c>
      <c r="I122" s="5">
        <v>46759505542</v>
      </c>
      <c r="J122" s="5">
        <v>48472807904</v>
      </c>
      <c r="K122" s="5">
        <v>50993895743</v>
      </c>
      <c r="L122" s="5">
        <v>102297196494</v>
      </c>
      <c r="M122" s="5">
        <v>106495352963</v>
      </c>
      <c r="N122" s="5">
        <v>113192236191</v>
      </c>
      <c r="O122" s="5">
        <v>118586648946</v>
      </c>
      <c r="P122" s="5">
        <v>126697833403</v>
      </c>
    </row>
    <row r="123" spans="2:16" ht="15.5" x14ac:dyDescent="0.35">
      <c r="C123" t="s">
        <v>138</v>
      </c>
      <c r="D123" s="5">
        <v>650000000</v>
      </c>
      <c r="E123" s="5">
        <v>650000000</v>
      </c>
      <c r="F123" s="5">
        <v>650000000</v>
      </c>
      <c r="G123" s="5">
        <v>650000000</v>
      </c>
      <c r="I123" s="5">
        <v>650000000</v>
      </c>
      <c r="J123" s="5">
        <v>650000000</v>
      </c>
      <c r="K123" s="5">
        <v>650000000</v>
      </c>
      <c r="L123" s="5">
        <v>650000000</v>
      </c>
      <c r="M123" s="5">
        <v>650000000</v>
      </c>
      <c r="N123" s="5">
        <v>650000000</v>
      </c>
      <c r="O123" s="5">
        <v>650000000</v>
      </c>
      <c r="P123" s="5">
        <v>500000000</v>
      </c>
    </row>
    <row r="125" spans="2:16" ht="15.5" x14ac:dyDescent="0.35">
      <c r="B125" t="s">
        <v>139</v>
      </c>
      <c r="C125" t="s">
        <v>140</v>
      </c>
      <c r="D125" s="5">
        <v>-1749104222</v>
      </c>
      <c r="E125" s="5">
        <v>355236976</v>
      </c>
      <c r="F125" s="5">
        <v>1614177499</v>
      </c>
      <c r="G125" s="5">
        <v>2133684356</v>
      </c>
      <c r="I125" s="5">
        <v>-1331267760</v>
      </c>
      <c r="J125" s="5">
        <v>-8037328051</v>
      </c>
      <c r="K125" s="5">
        <v>-22309898184</v>
      </c>
      <c r="L125" s="5">
        <v>-9710407546</v>
      </c>
      <c r="M125" s="5">
        <v>-6244422952</v>
      </c>
      <c r="N125" s="5">
        <v>815711464</v>
      </c>
      <c r="O125" s="5">
        <v>-2341000874</v>
      </c>
      <c r="P125" s="5">
        <v>7388017675</v>
      </c>
    </row>
    <row r="126" spans="2:16" ht="15.5" x14ac:dyDescent="0.35">
      <c r="C126" t="s">
        <v>292</v>
      </c>
      <c r="D126" s="5">
        <v>25911779435</v>
      </c>
      <c r="E126" s="5">
        <v>24396577485</v>
      </c>
      <c r="F126" s="5">
        <v>24376279296</v>
      </c>
      <c r="G126" s="5">
        <v>23495813793</v>
      </c>
      <c r="I126" s="5">
        <v>92963625700</v>
      </c>
      <c r="J126" s="5">
        <v>79538660919</v>
      </c>
      <c r="K126" s="5">
        <v>79903279032</v>
      </c>
      <c r="L126" s="5">
        <v>87771131589</v>
      </c>
      <c r="M126" s="5">
        <v>92538653682</v>
      </c>
      <c r="N126" s="5">
        <v>98962496337</v>
      </c>
      <c r="O126" s="5">
        <v>125985084472</v>
      </c>
      <c r="P126" s="5">
        <v>129055578491</v>
      </c>
    </row>
    <row r="127" spans="2:16" ht="15.5" x14ac:dyDescent="0.35">
      <c r="C127" t="s">
        <v>293</v>
      </c>
      <c r="D127" s="5">
        <v>-18957316040</v>
      </c>
      <c r="E127" s="5">
        <v>-15323592077</v>
      </c>
      <c r="F127" s="5">
        <v>-14867220029</v>
      </c>
      <c r="G127" s="5">
        <v>-13949291916</v>
      </c>
      <c r="I127" s="5">
        <v>-60268053541</v>
      </c>
      <c r="J127" s="5">
        <v>-50439865356</v>
      </c>
      <c r="K127" s="5">
        <v>-56305421006</v>
      </c>
      <c r="L127" s="5">
        <v>-55874883274</v>
      </c>
      <c r="M127" s="5">
        <v>-45068135894</v>
      </c>
      <c r="N127" s="5">
        <v>-46278730684</v>
      </c>
      <c r="O127" s="5">
        <v>-57909475838</v>
      </c>
      <c r="P127" s="5">
        <v>-55257327749</v>
      </c>
    </row>
    <row r="128" spans="2:16" ht="15.5" x14ac:dyDescent="0.35">
      <c r="C128" t="s">
        <v>393</v>
      </c>
      <c r="D128" s="5">
        <v>-3742491782</v>
      </c>
      <c r="E128" s="5">
        <v>-3825512233</v>
      </c>
      <c r="F128" s="5">
        <v>-3701141434</v>
      </c>
      <c r="G128" s="5">
        <v>-3032548833</v>
      </c>
      <c r="I128" s="5">
        <v>-14195875108</v>
      </c>
      <c r="J128" s="5">
        <v>-15257264292</v>
      </c>
      <c r="K128" s="5">
        <v>-16684611171</v>
      </c>
      <c r="L128" s="5">
        <v>-18399922916</v>
      </c>
      <c r="M128" s="5">
        <v>-17482562908</v>
      </c>
      <c r="N128" s="5">
        <v>-16658709223</v>
      </c>
      <c r="O128" s="5">
        <v>-35484362888</v>
      </c>
      <c r="P128" s="5">
        <v>-26167680177</v>
      </c>
    </row>
    <row r="129" spans="3:16" ht="15.5" x14ac:dyDescent="0.35">
      <c r="C129" t="s">
        <v>410</v>
      </c>
      <c r="D129" s="5">
        <v>-5526752900</v>
      </c>
      <c r="E129" s="5">
        <v>-4528939419</v>
      </c>
      <c r="F129" s="5">
        <v>-3828462360</v>
      </c>
      <c r="G129" s="5">
        <v>-3479436531</v>
      </c>
      <c r="I129" s="5">
        <v>-18673246156</v>
      </c>
      <c r="J129" s="5">
        <v>-21415031635</v>
      </c>
      <c r="K129" s="5">
        <v>-29837539829</v>
      </c>
      <c r="L129" s="5">
        <v>-22239520516</v>
      </c>
      <c r="M129" s="5">
        <v>-33960724550</v>
      </c>
      <c r="N129" s="5">
        <v>-35323297657</v>
      </c>
      <c r="O129" s="5">
        <v>-30188412006</v>
      </c>
      <c r="P129" s="5">
        <v>-26681618982</v>
      </c>
    </row>
    <row r="130" spans="3:16" ht="15.5" x14ac:dyDescent="0.35">
      <c r="C130" t="s">
        <v>152</v>
      </c>
      <c r="D130" s="5">
        <v>188162</v>
      </c>
      <c r="E130" s="5">
        <v>300275</v>
      </c>
      <c r="F130" s="5">
        <v>365425</v>
      </c>
      <c r="G130" s="5">
        <v>371867</v>
      </c>
      <c r="I130" s="5">
        <v>1720419</v>
      </c>
      <c r="J130" s="5">
        <v>2982019</v>
      </c>
      <c r="K130" s="5">
        <v>5592303</v>
      </c>
      <c r="L130" s="5">
        <v>3246418</v>
      </c>
      <c r="M130" s="5">
        <v>6603970</v>
      </c>
      <c r="N130" s="5">
        <v>7291995</v>
      </c>
      <c r="O130" s="5">
        <v>5407735</v>
      </c>
      <c r="P130" s="5">
        <v>15407649</v>
      </c>
    </row>
    <row r="131" spans="3:16" ht="15.5" x14ac:dyDescent="0.35">
      <c r="C131" t="s">
        <v>384</v>
      </c>
      <c r="D131" s="5">
        <v>-346733292</v>
      </c>
      <c r="E131" s="5">
        <v>-363597055</v>
      </c>
      <c r="F131" s="5">
        <v>-365643399</v>
      </c>
      <c r="G131" s="5">
        <v>-294868078</v>
      </c>
      <c r="I131" s="5">
        <v>-1159439074</v>
      </c>
      <c r="J131" s="5">
        <v>-466809706</v>
      </c>
      <c r="K131" s="5">
        <v>-1983219085</v>
      </c>
      <c r="L131" s="5">
        <v>-2717498038</v>
      </c>
      <c r="M131" s="5">
        <v>-2995812462</v>
      </c>
      <c r="N131" s="5">
        <v>-3482908600</v>
      </c>
      <c r="O131" s="5">
        <v>-2882565732</v>
      </c>
      <c r="P131" s="5">
        <v>-4596857417</v>
      </c>
    </row>
    <row r="132" spans="3:16" ht="15.5" x14ac:dyDescent="0.35">
      <c r="C132" t="s">
        <v>148</v>
      </c>
      <c r="M132" s="5">
        <v>-4479376</v>
      </c>
      <c r="N132" s="5">
        <v>-336256131</v>
      </c>
      <c r="O132" s="5">
        <v>-1449882807</v>
      </c>
      <c r="P132" s="5">
        <v>-1492966939</v>
      </c>
    </row>
    <row r="133" spans="3:16" ht="15.5" x14ac:dyDescent="0.35">
      <c r="C133" t="s">
        <v>642</v>
      </c>
      <c r="D133" s="5">
        <v>912222195</v>
      </c>
      <c r="G133" s="5">
        <v>-606355946</v>
      </c>
      <c r="K133" s="5">
        <v>2592021572</v>
      </c>
      <c r="L133" s="5">
        <v>1747039191</v>
      </c>
      <c r="M133" s="5">
        <v>722034586</v>
      </c>
      <c r="N133" s="5">
        <v>3925825427</v>
      </c>
      <c r="O133" s="5">
        <v>-416793810</v>
      </c>
      <c r="P133" s="5">
        <v>-7486517201</v>
      </c>
    </row>
    <row r="134" spans="3:16" ht="15.5" x14ac:dyDescent="0.35">
      <c r="C134" t="s">
        <v>149</v>
      </c>
      <c r="D134" s="5">
        <v>1808864872</v>
      </c>
      <c r="E134" s="5">
        <v>-463754684</v>
      </c>
      <c r="F134" s="5">
        <v>-985090426</v>
      </c>
      <c r="G134" s="5">
        <v>302713245</v>
      </c>
      <c r="I134" s="5">
        <v>4732116469</v>
      </c>
      <c r="J134" s="5">
        <v>7719497632</v>
      </c>
      <c r="K134" s="5">
        <v>-25860189386</v>
      </c>
      <c r="L134" s="5">
        <v>19418187088</v>
      </c>
      <c r="M134" s="5">
        <v>-1079482337</v>
      </c>
      <c r="N134" s="5">
        <v>7793520526</v>
      </c>
      <c r="O134" s="5">
        <v>5558031003</v>
      </c>
      <c r="P134" s="5">
        <v>-5506566181</v>
      </c>
    </row>
    <row r="135" spans="3:16" ht="15.5" x14ac:dyDescent="0.35">
      <c r="C135" t="s">
        <v>150</v>
      </c>
      <c r="D135" s="5">
        <v>-32825000</v>
      </c>
      <c r="E135" s="5">
        <v>-131888300</v>
      </c>
      <c r="F135" s="5">
        <v>-326080102</v>
      </c>
      <c r="G135" s="5">
        <v>-2873421016</v>
      </c>
      <c r="I135" s="5">
        <v>-3245160046</v>
      </c>
      <c r="J135" s="5">
        <v>-3062905841</v>
      </c>
      <c r="K135" s="5">
        <v>49931969848</v>
      </c>
      <c r="L135" s="5">
        <v>-9071224576</v>
      </c>
      <c r="M135" s="5">
        <v>7673115507</v>
      </c>
      <c r="N135" s="5">
        <v>-7490227578</v>
      </c>
      <c r="O135" s="5">
        <v>-3770499215</v>
      </c>
      <c r="P135" s="5">
        <v>-2248976066</v>
      </c>
    </row>
    <row r="136" spans="3:16" ht="15.5" x14ac:dyDescent="0.35">
      <c r="C136" t="s">
        <v>158</v>
      </c>
      <c r="D136" s="5">
        <v>-32825000</v>
      </c>
      <c r="E136" s="5">
        <v>-131888300</v>
      </c>
      <c r="F136" s="5">
        <v>-866700417</v>
      </c>
      <c r="G136" s="5">
        <v>-2357800701</v>
      </c>
      <c r="I136" s="5">
        <v>-3271160046</v>
      </c>
      <c r="J136" s="5">
        <v>-2723621870</v>
      </c>
      <c r="K136" s="5">
        <v>-2946530152</v>
      </c>
      <c r="L136" s="5">
        <v>-1398867961</v>
      </c>
      <c r="M136" s="5">
        <v>-583705544</v>
      </c>
      <c r="N136" s="5">
        <v>-7308283134</v>
      </c>
      <c r="O136" s="5">
        <v>-4145499215</v>
      </c>
      <c r="P136" s="5">
        <v>-2248976066</v>
      </c>
    </row>
    <row r="137" spans="3:16" ht="15.5" x14ac:dyDescent="0.35">
      <c r="C137" t="s">
        <v>331</v>
      </c>
      <c r="F137" s="5">
        <v>505620315</v>
      </c>
      <c r="G137" s="5">
        <v>-515620315</v>
      </c>
      <c r="I137" s="5">
        <v>-10000000</v>
      </c>
      <c r="J137" s="5">
        <v>-680368200</v>
      </c>
    </row>
    <row r="138" spans="3:16" ht="15.5" x14ac:dyDescent="0.35">
      <c r="C138" t="s">
        <v>1075</v>
      </c>
      <c r="L138" s="5">
        <v>-8184821051</v>
      </c>
      <c r="M138" s="5">
        <v>8184821051</v>
      </c>
    </row>
    <row r="139" spans="3:16" ht="15.5" x14ac:dyDescent="0.35">
      <c r="C139" t="s">
        <v>160</v>
      </c>
      <c r="F139" s="5">
        <v>35000000</v>
      </c>
      <c r="I139" s="5">
        <v>36000000</v>
      </c>
      <c r="J139" s="5">
        <v>341084229</v>
      </c>
      <c r="K139" s="5">
        <v>52889000000</v>
      </c>
      <c r="L139" s="5">
        <v>258000000</v>
      </c>
      <c r="M139" s="5">
        <v>72000000</v>
      </c>
      <c r="N139" s="5">
        <v>112500000</v>
      </c>
      <c r="O139" s="5">
        <v>375000000</v>
      </c>
    </row>
    <row r="140" spans="3:16" ht="15.5" x14ac:dyDescent="0.35">
      <c r="C140" t="s">
        <v>422</v>
      </c>
      <c r="N140" s="5">
        <v>-294444444</v>
      </c>
    </row>
    <row r="141" spans="3:16" ht="15.5" x14ac:dyDescent="0.35">
      <c r="C141" t="s">
        <v>1076</v>
      </c>
      <c r="K141" s="5">
        <v>-10500000</v>
      </c>
      <c r="L141" s="5">
        <v>254464436</v>
      </c>
    </row>
    <row r="142" spans="3:16" ht="15.5" x14ac:dyDescent="0.35">
      <c r="C142" t="s">
        <v>161</v>
      </c>
      <c r="D142" s="5">
        <v>1808864872</v>
      </c>
      <c r="E142" s="5">
        <v>-463754684</v>
      </c>
      <c r="F142" s="5">
        <v>-985090426</v>
      </c>
      <c r="G142" s="5">
        <v>302713245</v>
      </c>
      <c r="I142" s="5">
        <v>4732116469</v>
      </c>
      <c r="J142" s="5">
        <v>7719497632</v>
      </c>
      <c r="K142" s="5">
        <v>-25860189386</v>
      </c>
      <c r="L142" s="5">
        <v>19418187088</v>
      </c>
      <c r="M142" s="5">
        <v>-1079482337</v>
      </c>
      <c r="N142" s="5">
        <v>7793520526</v>
      </c>
      <c r="O142" s="5">
        <v>5558031003</v>
      </c>
      <c r="P142" s="5">
        <v>-5506566181</v>
      </c>
    </row>
    <row r="143" spans="3:16" ht="15.5" x14ac:dyDescent="0.35">
      <c r="C143" t="s">
        <v>1077</v>
      </c>
      <c r="L143" s="5">
        <v>20000000000</v>
      </c>
      <c r="O143" s="5">
        <v>15000000000</v>
      </c>
      <c r="P143" s="5">
        <v>49800000000</v>
      </c>
    </row>
    <row r="144" spans="3:16" ht="15.5" x14ac:dyDescent="0.35">
      <c r="C144" t="s">
        <v>131</v>
      </c>
      <c r="O144" s="5">
        <v>5250000000</v>
      </c>
    </row>
    <row r="145" spans="3:16" ht="15.5" x14ac:dyDescent="0.35">
      <c r="C145" t="s">
        <v>313</v>
      </c>
      <c r="N145" s="5">
        <v>-4938981950</v>
      </c>
      <c r="O145" s="5">
        <v>-4115805794</v>
      </c>
      <c r="P145" s="5">
        <v>-5094509931</v>
      </c>
    </row>
    <row r="146" spans="3:16" ht="15.5" x14ac:dyDescent="0.35">
      <c r="C146" t="s">
        <v>1078</v>
      </c>
      <c r="D146" s="5">
        <v>2240706715</v>
      </c>
      <c r="E146" s="5">
        <v>329515995</v>
      </c>
      <c r="F146" s="5">
        <v>49906126</v>
      </c>
      <c r="G146" s="5">
        <v>48455281</v>
      </c>
      <c r="I146" s="5">
        <v>98361407</v>
      </c>
      <c r="J146" s="5">
        <v>11909914280</v>
      </c>
      <c r="K146" s="5">
        <v>19699604283</v>
      </c>
    </row>
    <row r="147" spans="3:16" ht="15.5" x14ac:dyDescent="0.35">
      <c r="C147" t="s">
        <v>1079</v>
      </c>
    </row>
    <row r="148" spans="3:16" ht="15.5" x14ac:dyDescent="0.35">
      <c r="C148" t="s">
        <v>1080</v>
      </c>
      <c r="D148" s="5">
        <v>-186997708</v>
      </c>
      <c r="E148" s="5">
        <v>-517498354</v>
      </c>
      <c r="F148" s="5">
        <v>-53331540</v>
      </c>
      <c r="G148" s="5">
        <v>-866117</v>
      </c>
      <c r="I148" s="5">
        <v>-150207912</v>
      </c>
      <c r="J148" s="5">
        <v>-6156720000</v>
      </c>
      <c r="K148" s="5">
        <v>-44640680991</v>
      </c>
      <c r="L148" s="5">
        <v>-1371294919</v>
      </c>
      <c r="M148" s="5">
        <v>-1052192704</v>
      </c>
      <c r="N148" s="5">
        <v>-4938981950</v>
      </c>
      <c r="O148" s="5">
        <v>-4115805794</v>
      </c>
      <c r="P148" s="5">
        <v>-5094509931</v>
      </c>
    </row>
    <row r="149" spans="3:16" ht="15.5" x14ac:dyDescent="0.35">
      <c r="C149" t="s">
        <v>312</v>
      </c>
      <c r="N149" s="5">
        <v>13013813483</v>
      </c>
      <c r="O149" s="5">
        <v>-1434834290</v>
      </c>
      <c r="P149" s="5">
        <v>950357664</v>
      </c>
    </row>
    <row r="150" spans="3:16" ht="15.5" x14ac:dyDescent="0.35">
      <c r="C150" t="s">
        <v>1081</v>
      </c>
      <c r="D150" s="5">
        <v>2240706715</v>
      </c>
      <c r="E150" s="5">
        <v>329515995</v>
      </c>
      <c r="F150" s="5">
        <v>49906126</v>
      </c>
      <c r="G150" s="5">
        <v>48455281</v>
      </c>
      <c r="I150" s="5">
        <v>98361407</v>
      </c>
      <c r="J150" s="5">
        <v>11909914280</v>
      </c>
      <c r="K150" s="5">
        <v>19699604283</v>
      </c>
      <c r="N150" s="5">
        <v>13013813483</v>
      </c>
      <c r="O150" s="5">
        <v>-1434834290</v>
      </c>
      <c r="P150" s="5">
        <v>950357664</v>
      </c>
    </row>
    <row r="151" spans="3:16" ht="15.5" x14ac:dyDescent="0.35">
      <c r="C151" t="s">
        <v>1082</v>
      </c>
    </row>
    <row r="152" spans="3:16" ht="15.5" x14ac:dyDescent="0.35">
      <c r="C152" t="s">
        <v>1083</v>
      </c>
    </row>
    <row r="153" spans="3:16" ht="15.5" x14ac:dyDescent="0.35">
      <c r="C153" t="s">
        <v>218</v>
      </c>
      <c r="M153" s="5">
        <v>45000000</v>
      </c>
    </row>
    <row r="154" spans="3:16" ht="15.5" x14ac:dyDescent="0.35">
      <c r="C154" t="s">
        <v>219</v>
      </c>
      <c r="F154" s="5">
        <v>-7150000000</v>
      </c>
      <c r="G154" s="5">
        <v>1150000000</v>
      </c>
    </row>
    <row r="155" spans="3:16" ht="15.5" x14ac:dyDescent="0.35">
      <c r="C155" t="s">
        <v>1084</v>
      </c>
      <c r="F155" s="5">
        <v>-7150000000</v>
      </c>
      <c r="G155" s="5">
        <v>1150000000</v>
      </c>
      <c r="M155" s="5">
        <v>45000000</v>
      </c>
    </row>
    <row r="156" spans="3:16" ht="15.5" x14ac:dyDescent="0.35">
      <c r="C156" t="s">
        <v>1085</v>
      </c>
      <c r="F156" s="5">
        <v>6450000000</v>
      </c>
      <c r="G156" s="5">
        <v>-500000000</v>
      </c>
      <c r="I156" s="5">
        <v>5950000000</v>
      </c>
      <c r="J156" s="5">
        <v>2350000000</v>
      </c>
      <c r="K156" s="5">
        <v>-3118000</v>
      </c>
    </row>
    <row r="157" spans="3:16" ht="15.5" x14ac:dyDescent="0.35">
      <c r="C157" t="s">
        <v>306</v>
      </c>
      <c r="M157" s="5">
        <v>-69797101</v>
      </c>
      <c r="P157" s="5">
        <v>-898398981</v>
      </c>
    </row>
    <row r="158" spans="3:16" ht="15.5" x14ac:dyDescent="0.35">
      <c r="C158" t="s">
        <v>609</v>
      </c>
      <c r="N158" s="5">
        <v>-219822217</v>
      </c>
      <c r="P158" s="5">
        <v>-45135123300</v>
      </c>
    </row>
    <row r="159" spans="3:16" ht="15.5" x14ac:dyDescent="0.35">
      <c r="C159" t="s">
        <v>705</v>
      </c>
    </row>
    <row r="160" spans="3:16" ht="15.5" x14ac:dyDescent="0.35">
      <c r="C160" t="s">
        <v>1086</v>
      </c>
    </row>
    <row r="161" spans="2:16" ht="15.5" x14ac:dyDescent="0.35">
      <c r="C161" t="s">
        <v>1087</v>
      </c>
      <c r="J161" s="5">
        <v>361399449</v>
      </c>
      <c r="L161" s="5">
        <v>1257112120</v>
      </c>
    </row>
    <row r="162" spans="2:16" ht="15.5" x14ac:dyDescent="0.35">
      <c r="C162" t="s">
        <v>1088</v>
      </c>
      <c r="D162" s="5">
        <v>-214844135</v>
      </c>
      <c r="E162" s="5">
        <v>-211272325</v>
      </c>
      <c r="F162" s="5">
        <v>-195665011</v>
      </c>
      <c r="G162" s="5">
        <v>-185375921</v>
      </c>
      <c r="I162" s="5">
        <v>-846537026</v>
      </c>
      <c r="J162" s="5">
        <v>-535096097</v>
      </c>
      <c r="K162" s="5">
        <v>-597222201</v>
      </c>
      <c r="L162" s="5">
        <v>-282513551</v>
      </c>
      <c r="M162" s="5">
        <v>178618578</v>
      </c>
      <c r="N162" s="5">
        <v>-61477548</v>
      </c>
      <c r="O162" s="5">
        <v>-32811905</v>
      </c>
      <c r="P162" s="5">
        <v>-353036891</v>
      </c>
    </row>
    <row r="163" spans="2:16" ht="15.5" x14ac:dyDescent="0.35">
      <c r="C163" t="s">
        <v>1089</v>
      </c>
      <c r="D163" s="5">
        <v>-214844135</v>
      </c>
      <c r="E163" s="5">
        <v>-211272325</v>
      </c>
      <c r="F163" s="5">
        <v>-195665011</v>
      </c>
      <c r="G163" s="5">
        <v>-185375921</v>
      </c>
      <c r="I163" s="5">
        <v>-846537026</v>
      </c>
      <c r="J163" s="5">
        <v>-173696648</v>
      </c>
      <c r="K163" s="5">
        <v>-597222201</v>
      </c>
      <c r="L163" s="5">
        <v>974598569</v>
      </c>
      <c r="M163" s="5">
        <v>178618578</v>
      </c>
      <c r="N163" s="5">
        <v>-61477548</v>
      </c>
      <c r="O163" s="5">
        <v>-32811905</v>
      </c>
      <c r="P163" s="5">
        <v>-353036891</v>
      </c>
    </row>
    <row r="164" spans="2:16" ht="15.5" x14ac:dyDescent="0.35">
      <c r="C164" t="s">
        <v>1090</v>
      </c>
      <c r="D164" s="5">
        <v>-30000000</v>
      </c>
      <c r="E164" s="5">
        <v>-64500000</v>
      </c>
      <c r="F164" s="5">
        <v>-86000001</v>
      </c>
      <c r="G164" s="5">
        <v>-209499998</v>
      </c>
      <c r="I164" s="5">
        <v>-319500000</v>
      </c>
      <c r="J164" s="5">
        <v>-210000000</v>
      </c>
      <c r="K164" s="5">
        <v>-297965150</v>
      </c>
      <c r="L164" s="5">
        <v>-185116562</v>
      </c>
      <c r="M164" s="5">
        <v>-181111110</v>
      </c>
    </row>
    <row r="165" spans="2:16" ht="15.5" x14ac:dyDescent="0.35">
      <c r="C165" t="s">
        <v>1091</v>
      </c>
      <c r="K165" s="5">
        <v>-20807327</v>
      </c>
    </row>
    <row r="166" spans="2:16" ht="15.5" x14ac:dyDescent="0.35">
      <c r="C166" t="s">
        <v>1092</v>
      </c>
      <c r="N166" s="5">
        <v>-11242</v>
      </c>
      <c r="O166" s="5">
        <v>-5063281194</v>
      </c>
      <c r="P166" s="5">
        <v>-4775854742</v>
      </c>
    </row>
    <row r="167" spans="2:16" ht="15.5" x14ac:dyDescent="0.35">
      <c r="C167" t="s">
        <v>596</v>
      </c>
      <c r="O167" s="5">
        <v>-4045235814</v>
      </c>
    </row>
    <row r="168" spans="2:16" ht="15.5" x14ac:dyDescent="0.35">
      <c r="C168" t="s">
        <v>317</v>
      </c>
      <c r="M168" s="5">
        <v>-698420436</v>
      </c>
    </row>
    <row r="169" spans="2:16" ht="15.5" x14ac:dyDescent="0.35">
      <c r="C169" t="s">
        <v>173</v>
      </c>
      <c r="D169" s="5">
        <v>26935650</v>
      </c>
      <c r="E169" s="5">
        <v>-240406008</v>
      </c>
      <c r="F169" s="5">
        <v>303006971</v>
      </c>
      <c r="G169" s="5">
        <v>-437023415</v>
      </c>
      <c r="I169" s="5">
        <v>155688663</v>
      </c>
      <c r="J169" s="5">
        <v>-3380736260</v>
      </c>
      <c r="K169" s="5">
        <v>1761882278</v>
      </c>
      <c r="L169" s="5">
        <v>636554966</v>
      </c>
      <c r="M169" s="5">
        <v>-349210218</v>
      </c>
      <c r="N169" s="5">
        <v>1119004412</v>
      </c>
      <c r="O169" s="5">
        <v>-553469086</v>
      </c>
      <c r="P169" s="5">
        <v>-367524572</v>
      </c>
    </row>
    <row r="170" spans="2:16" ht="15.5" x14ac:dyDescent="0.35">
      <c r="C170" t="s">
        <v>174</v>
      </c>
    </row>
    <row r="171" spans="2:16" ht="15.5" x14ac:dyDescent="0.35">
      <c r="C171" t="s">
        <v>176</v>
      </c>
      <c r="E171" s="5">
        <v>884577166</v>
      </c>
      <c r="I171" s="5">
        <v>728888503</v>
      </c>
      <c r="J171" s="5">
        <v>4109624763</v>
      </c>
      <c r="K171" s="5">
        <v>2347742485</v>
      </c>
      <c r="L171" s="5">
        <v>1711187519</v>
      </c>
      <c r="M171" s="5">
        <v>2060397737</v>
      </c>
      <c r="N171" s="5">
        <v>941393325</v>
      </c>
      <c r="O171" s="5">
        <v>1494862411</v>
      </c>
      <c r="P171" s="5">
        <v>1862386983</v>
      </c>
    </row>
    <row r="172" spans="2:16" ht="15.5" x14ac:dyDescent="0.35">
      <c r="C172" t="s">
        <v>177</v>
      </c>
      <c r="D172" s="5">
        <v>26935650</v>
      </c>
      <c r="E172" s="5">
        <v>644171158</v>
      </c>
      <c r="F172" s="5">
        <v>303006971</v>
      </c>
      <c r="G172" s="5">
        <v>-437023415</v>
      </c>
      <c r="I172" s="5">
        <v>884577166</v>
      </c>
      <c r="J172" s="5">
        <v>728888503</v>
      </c>
      <c r="K172" s="5">
        <v>4109624763</v>
      </c>
      <c r="L172" s="5">
        <v>2347742485</v>
      </c>
      <c r="M172" s="5">
        <v>1711187519</v>
      </c>
      <c r="N172" s="5">
        <v>2060397737</v>
      </c>
      <c r="O172" s="5">
        <v>941393325</v>
      </c>
      <c r="P172" s="5">
        <v>1494862411</v>
      </c>
    </row>
    <row r="174" spans="2:16" ht="15.5" x14ac:dyDescent="0.35">
      <c r="B174" t="s">
        <v>178</v>
      </c>
      <c r="C174" t="s">
        <v>12</v>
      </c>
      <c r="D174" s="5">
        <v>650000000</v>
      </c>
      <c r="E174" s="5">
        <v>650000000</v>
      </c>
      <c r="F174" s="5">
        <v>650000000</v>
      </c>
      <c r="G174" s="5">
        <v>650000000</v>
      </c>
      <c r="I174" s="5">
        <v>650000000</v>
      </c>
      <c r="J174" s="5">
        <v>650000000</v>
      </c>
      <c r="K174" s="5">
        <v>650000000</v>
      </c>
      <c r="L174" s="5">
        <v>650000000</v>
      </c>
      <c r="M174" s="5">
        <v>650000000</v>
      </c>
      <c r="N174" s="5">
        <v>650000000</v>
      </c>
      <c r="O174" s="5">
        <v>650000000</v>
      </c>
      <c r="P174" s="5">
        <v>500000000</v>
      </c>
    </row>
    <row r="175" spans="2:16" ht="15.5" x14ac:dyDescent="0.35">
      <c r="C175" t="s">
        <v>179</v>
      </c>
      <c r="D175" s="5">
        <v>-4</v>
      </c>
      <c r="E175" s="6">
        <v>-7.77</v>
      </c>
      <c r="F175" s="6">
        <v>-2.93</v>
      </c>
      <c r="G175" s="6">
        <v>-8.39</v>
      </c>
    </row>
    <row r="176" spans="2:16" ht="15.5" x14ac:dyDescent="0.35">
      <c r="C176" t="s">
        <v>180</v>
      </c>
      <c r="D176" s="5">
        <v>-44</v>
      </c>
      <c r="E176" s="6">
        <v>-26.25</v>
      </c>
      <c r="F176" s="6">
        <v>-119.45</v>
      </c>
      <c r="G176" s="6">
        <v>-26.46</v>
      </c>
    </row>
    <row r="177" spans="3:7" ht="15.5" x14ac:dyDescent="0.35">
      <c r="C177" t="s">
        <v>64</v>
      </c>
      <c r="D177" s="6">
        <v>4.88</v>
      </c>
      <c r="E177" s="6">
        <v>5.52</v>
      </c>
      <c r="F177" s="6">
        <v>8.74</v>
      </c>
      <c r="G177" s="6">
        <v>6.44</v>
      </c>
    </row>
    <row r="178" spans="3:7" ht="15.5" x14ac:dyDescent="0.35">
      <c r="C178" t="s">
        <v>181</v>
      </c>
      <c r="D178" s="5">
        <v>-3590000000</v>
      </c>
      <c r="E178" s="5">
        <v>-4330000000</v>
      </c>
      <c r="F178" s="5">
        <v>-3640000000</v>
      </c>
      <c r="G178" s="5">
        <v>-4250000000</v>
      </c>
    </row>
    <row r="179" spans="3:7" ht="15.5" x14ac:dyDescent="0.35">
      <c r="C179" t="s">
        <v>182</v>
      </c>
      <c r="D179" s="6">
        <v>-6.2100000000000002E-2</v>
      </c>
      <c r="E179" s="6">
        <v>-0.11289999999999999</v>
      </c>
      <c r="F179" s="6">
        <v>-4.07E-2</v>
      </c>
      <c r="G179" s="6">
        <v>-0.1149</v>
      </c>
    </row>
    <row r="180" spans="3:7" ht="15.5" x14ac:dyDescent="0.35">
      <c r="C180" t="s">
        <v>183</v>
      </c>
      <c r="D180" s="6">
        <v>0.1036</v>
      </c>
      <c r="E180" s="6">
        <v>0.22460000000000002</v>
      </c>
      <c r="F180" s="6">
        <v>0.1091</v>
      </c>
      <c r="G180" s="6">
        <v>0.36090000000000005</v>
      </c>
    </row>
    <row r="181" spans="3:7" ht="15.5" x14ac:dyDescent="0.35">
      <c r="C181" t="s">
        <v>184</v>
      </c>
      <c r="D181" s="6">
        <v>0.16219999999999998</v>
      </c>
      <c r="E181" s="6">
        <v>0.24420000000000003</v>
      </c>
      <c r="F181" s="6">
        <v>0.28960000000000002</v>
      </c>
      <c r="G181" s="6">
        <v>0.56000000000000005</v>
      </c>
    </row>
    <row r="182" spans="3:7" ht="15.5" x14ac:dyDescent="0.35">
      <c r="C182" t="s">
        <v>185</v>
      </c>
      <c r="D182" s="6">
        <v>-13.03</v>
      </c>
      <c r="E182" s="6">
        <v>-14.92</v>
      </c>
      <c r="F182" s="6">
        <v>-8.2100000000000009</v>
      </c>
      <c r="G182" s="6">
        <v>-19.2</v>
      </c>
    </row>
    <row r="183" spans="3:7" ht="15.5" x14ac:dyDescent="0.35">
      <c r="C183" t="s">
        <v>186</v>
      </c>
      <c r="D183" s="5">
        <v>-35000000000</v>
      </c>
      <c r="E183" s="5">
        <v>-31000000000</v>
      </c>
      <c r="F183" s="5">
        <v>-24000000000</v>
      </c>
      <c r="G183" s="5">
        <v>-18000000000</v>
      </c>
    </row>
    <row r="184" spans="3:7" ht="15.5" x14ac:dyDescent="0.35">
      <c r="C184" t="s">
        <v>187</v>
      </c>
      <c r="D184" s="6">
        <v>-4.5599999999999996</v>
      </c>
      <c r="E184" s="6">
        <v>-5.9</v>
      </c>
      <c r="F184" s="6">
        <v>-13.05</v>
      </c>
      <c r="G184" s="6">
        <v>-9.5500000000000007</v>
      </c>
    </row>
    <row r="185" spans="3:7" ht="15.5" x14ac:dyDescent="0.35">
      <c r="C185" t="s">
        <v>188</v>
      </c>
      <c r="D185" s="6">
        <v>-38.6</v>
      </c>
      <c r="E185" s="6">
        <v>-34.6</v>
      </c>
      <c r="F185" s="6">
        <v>-26.83</v>
      </c>
      <c r="G185" s="6">
        <v>-23.24</v>
      </c>
    </row>
    <row r="186" spans="3:7" ht="15.5" x14ac:dyDescent="0.35">
      <c r="C186" t="s">
        <v>189</v>
      </c>
      <c r="D186" s="6">
        <v>-4.5599999999999996</v>
      </c>
      <c r="E186" s="6">
        <v>-5.9</v>
      </c>
      <c r="F186" s="6">
        <v>-13.05</v>
      </c>
      <c r="G186" s="6">
        <v>-9.5500000000000007</v>
      </c>
    </row>
    <row r="187" spans="3:7" ht="15.5" x14ac:dyDescent="0.35">
      <c r="C187" t="s">
        <v>190</v>
      </c>
      <c r="D187" s="6">
        <v>-38.6</v>
      </c>
      <c r="E187" s="6">
        <v>-34.6</v>
      </c>
      <c r="F187" s="6">
        <v>-26.83</v>
      </c>
      <c r="G187" s="6">
        <v>-23.24</v>
      </c>
    </row>
    <row r="188" spans="3:7" ht="15.5" x14ac:dyDescent="0.35">
      <c r="C188" t="s">
        <v>191</v>
      </c>
      <c r="D188" s="5">
        <v>9000000000</v>
      </c>
      <c r="E188" s="5">
        <v>7000000000</v>
      </c>
      <c r="F188" s="5">
        <v>7000000000</v>
      </c>
      <c r="G188" s="5">
        <v>7000000000</v>
      </c>
    </row>
    <row r="189" spans="3:7" ht="15.5" x14ac:dyDescent="0.35">
      <c r="C189" t="s">
        <v>192</v>
      </c>
      <c r="D189" s="5">
        <v>1000000000</v>
      </c>
      <c r="E189" s="5">
        <v>1000000000</v>
      </c>
      <c r="F189" s="5">
        <v>1000000000</v>
      </c>
      <c r="G189" s="5">
        <v>1000000000</v>
      </c>
    </row>
    <row r="190" spans="3:7" ht="15.5" x14ac:dyDescent="0.35">
      <c r="C190" t="s">
        <v>193</v>
      </c>
      <c r="D190" s="5">
        <v>-25000000000</v>
      </c>
      <c r="E190" s="5">
        <v>-22000000000</v>
      </c>
      <c r="F190" s="5">
        <v>-17000000000</v>
      </c>
      <c r="G190" s="5">
        <v>-15000000000</v>
      </c>
    </row>
    <row r="191" spans="3:7" ht="15.5" x14ac:dyDescent="0.35">
      <c r="C191" t="s">
        <v>24</v>
      </c>
      <c r="D191" s="5">
        <v>9000000000</v>
      </c>
      <c r="E191" s="5">
        <v>7000000000</v>
      </c>
      <c r="F191" s="5">
        <v>8000000000</v>
      </c>
      <c r="G191" s="5">
        <v>7000000000</v>
      </c>
    </row>
    <row r="192" spans="3:7" ht="15.5" x14ac:dyDescent="0.35">
      <c r="C192" t="s">
        <v>21</v>
      </c>
      <c r="D192" s="5">
        <v>9000000000</v>
      </c>
      <c r="E192" s="5">
        <v>7000000000</v>
      </c>
      <c r="F192" s="5">
        <v>7000000000</v>
      </c>
      <c r="G192" s="5">
        <v>7000000000</v>
      </c>
    </row>
    <row r="193" spans="3:16" ht="15.5" x14ac:dyDescent="0.35">
      <c r="C193" t="s">
        <v>194</v>
      </c>
      <c r="D193" s="5">
        <v>-54000000000</v>
      </c>
      <c r="E193" s="5">
        <v>-51000000000</v>
      </c>
      <c r="F193" s="5">
        <v>-45000000000</v>
      </c>
      <c r="G193" s="5">
        <v>-39000000000</v>
      </c>
    </row>
    <row r="194" spans="3:16" ht="15.5" x14ac:dyDescent="0.35">
      <c r="C194" t="s">
        <v>195</v>
      </c>
      <c r="D194" s="5">
        <v>-2000000000</v>
      </c>
      <c r="E194" s="5">
        <v>0</v>
      </c>
      <c r="F194" s="5">
        <v>2000000000</v>
      </c>
      <c r="G194" s="5">
        <v>2000000000</v>
      </c>
    </row>
    <row r="195" spans="3:16" ht="15.5" x14ac:dyDescent="0.35">
      <c r="C195" t="s">
        <v>196</v>
      </c>
      <c r="D195" s="5">
        <v>0</v>
      </c>
      <c r="E195" s="5">
        <v>0</v>
      </c>
      <c r="F195" s="5">
        <v>-1000000000</v>
      </c>
      <c r="G195" s="5">
        <v>-2000000000</v>
      </c>
    </row>
    <row r="196" spans="3:16" ht="15.5" x14ac:dyDescent="0.35">
      <c r="C196" t="s">
        <v>13</v>
      </c>
      <c r="D196" s="5">
        <v>-2000000000</v>
      </c>
      <c r="E196" s="5">
        <v>0</v>
      </c>
      <c r="F196" s="5">
        <v>1000000000</v>
      </c>
      <c r="G196" s="5">
        <v>0</v>
      </c>
    </row>
    <row r="197" spans="3:16" ht="15.5" x14ac:dyDescent="0.35">
      <c r="C197" t="s">
        <v>16</v>
      </c>
      <c r="D197" s="6">
        <v>-2.74</v>
      </c>
      <c r="E197" s="6">
        <v>0.34</v>
      </c>
      <c r="F197" s="6">
        <v>1.1499999999999999</v>
      </c>
      <c r="G197" s="6">
        <v>-0.34</v>
      </c>
    </row>
    <row r="198" spans="3:16" ht="15.5" x14ac:dyDescent="0.35">
      <c r="C198" t="s">
        <v>49</v>
      </c>
      <c r="I198" s="6">
        <v>-22.81</v>
      </c>
      <c r="J198" s="6">
        <v>-25.29</v>
      </c>
      <c r="K198" s="6">
        <v>-21.81</v>
      </c>
      <c r="L198" s="6">
        <v>-29.24</v>
      </c>
      <c r="M198" s="6">
        <v>-19.62</v>
      </c>
      <c r="N198" s="6">
        <v>-23.4</v>
      </c>
      <c r="O198" s="6">
        <v>2.11</v>
      </c>
      <c r="P198" s="6">
        <v>2.2400000000000002</v>
      </c>
    </row>
    <row r="199" spans="3:16" ht="15.5" x14ac:dyDescent="0.35">
      <c r="C199" t="s">
        <v>63</v>
      </c>
      <c r="I199" s="6">
        <v>-15.34</v>
      </c>
      <c r="J199" s="6">
        <v>-4.59</v>
      </c>
      <c r="K199" s="6">
        <v>-4.72</v>
      </c>
      <c r="L199" s="6">
        <v>-3.8</v>
      </c>
      <c r="M199" s="6">
        <v>-6.78</v>
      </c>
      <c r="N199" s="6">
        <v>-4.4000000000000004</v>
      </c>
      <c r="O199" s="6">
        <v>56.4</v>
      </c>
      <c r="P199" s="5">
        <v>0</v>
      </c>
    </row>
    <row r="200" spans="3:16" ht="15.5" x14ac:dyDescent="0.35">
      <c r="C200" t="s">
        <v>66</v>
      </c>
      <c r="I200" s="6">
        <v>2.4900000000000002</v>
      </c>
      <c r="J200" s="6">
        <v>0.92</v>
      </c>
      <c r="K200" s="6">
        <v>0.86</v>
      </c>
      <c r="L200" s="6">
        <v>0.83</v>
      </c>
      <c r="M200" s="6">
        <v>0.94</v>
      </c>
      <c r="N200" s="6">
        <v>0.71</v>
      </c>
      <c r="O200" s="6">
        <v>0.61</v>
      </c>
      <c r="P200" s="5">
        <v>0</v>
      </c>
    </row>
    <row r="201" spans="3:16" ht="15.5" x14ac:dyDescent="0.35">
      <c r="C201" t="s">
        <v>197</v>
      </c>
      <c r="I201" s="5">
        <v>-15890000000</v>
      </c>
      <c r="J201" s="5">
        <v>-18560000000</v>
      </c>
      <c r="K201" s="5">
        <v>-22130000000</v>
      </c>
      <c r="L201" s="5">
        <v>-12970000000</v>
      </c>
      <c r="M201" s="5">
        <v>-5400000000</v>
      </c>
      <c r="N201" s="5">
        <v>-3410000000</v>
      </c>
      <c r="O201" s="5">
        <v>7610000000</v>
      </c>
      <c r="P201" s="5">
        <v>8930000000</v>
      </c>
    </row>
    <row r="202" spans="3:16" ht="15.5" x14ac:dyDescent="0.35">
      <c r="C202" t="s">
        <v>198</v>
      </c>
      <c r="I202" s="6">
        <v>-0.31709999999999999</v>
      </c>
      <c r="J202" s="6">
        <v>-0.3392</v>
      </c>
      <c r="K202" s="6">
        <v>-0.27800000000000002</v>
      </c>
      <c r="L202" s="6">
        <v>-0.18579999999999999</v>
      </c>
      <c r="M202" s="6">
        <v>-0.1198</v>
      </c>
      <c r="N202" s="6">
        <v>-0.13439999999999999</v>
      </c>
      <c r="O202" s="6">
        <v>1.1599999999999999E-2</v>
      </c>
      <c r="P202" s="6">
        <v>8.8000000000000005E-3</v>
      </c>
    </row>
    <row r="203" spans="3:16" ht="15.5" x14ac:dyDescent="0.35">
      <c r="C203" t="s">
        <v>199</v>
      </c>
      <c r="I203" s="6">
        <v>0.85019999999999996</v>
      </c>
      <c r="J203" s="6">
        <v>7.5239000000000003</v>
      </c>
      <c r="K203" s="6">
        <v>-1.0029999999999999</v>
      </c>
      <c r="L203" s="6">
        <v>-0.67420000000000002</v>
      </c>
      <c r="M203" s="6">
        <v>-0.32799999999999996</v>
      </c>
      <c r="N203" s="6">
        <v>-0.30920000000000003</v>
      </c>
      <c r="O203" s="6">
        <v>2.12E-2</v>
      </c>
      <c r="P203" s="6">
        <v>2.4199999999999999E-2</v>
      </c>
    </row>
    <row r="204" spans="3:16" ht="15.5" x14ac:dyDescent="0.35">
      <c r="C204" t="s">
        <v>200</v>
      </c>
      <c r="I204" s="6">
        <v>2.7236000000000002</v>
      </c>
      <c r="J204" s="6">
        <v>-1.5308999999999999</v>
      </c>
      <c r="K204" s="6">
        <v>-0.66810000000000003</v>
      </c>
      <c r="L204" s="6">
        <v>-0.31430000000000002</v>
      </c>
      <c r="M204" s="6">
        <v>-0.15679999999999999</v>
      </c>
      <c r="N204" s="6">
        <v>-0.11269999999999999</v>
      </c>
      <c r="O204" s="6">
        <v>4.2699999999999995E-2</v>
      </c>
      <c r="P204" s="6">
        <v>0.14130000000000001</v>
      </c>
    </row>
    <row r="205" spans="3:16" ht="15.5" x14ac:dyDescent="0.35">
      <c r="C205" t="s">
        <v>201</v>
      </c>
      <c r="I205" s="6">
        <v>-15.06</v>
      </c>
      <c r="J205" s="5">
        <v>-47</v>
      </c>
      <c r="K205" s="6">
        <v>-13.28</v>
      </c>
      <c r="L205" s="6">
        <v>-6.28</v>
      </c>
      <c r="M205" s="6">
        <v>-3.38</v>
      </c>
      <c r="N205" s="6">
        <v>-2.54</v>
      </c>
      <c r="O205" s="6">
        <v>1.1399999999999999</v>
      </c>
      <c r="P205" s="6">
        <v>1.08</v>
      </c>
    </row>
    <row r="206" spans="3:16" ht="15.5" x14ac:dyDescent="0.35">
      <c r="C206" t="s">
        <v>60</v>
      </c>
      <c r="I206" s="6">
        <v>-13.05</v>
      </c>
      <c r="J206" s="6">
        <v>-34.520000000000003</v>
      </c>
      <c r="K206" s="6">
        <v>4.74</v>
      </c>
      <c r="L206" s="6">
        <v>2.56</v>
      </c>
      <c r="M206" s="6">
        <v>2.2200000000000002</v>
      </c>
      <c r="N206" s="6">
        <v>1.36</v>
      </c>
      <c r="O206" s="6">
        <v>1.19</v>
      </c>
      <c r="P206" s="5">
        <v>0</v>
      </c>
    </row>
    <row r="207" spans="3:16" ht="15.5" x14ac:dyDescent="0.35">
      <c r="C207" t="s">
        <v>57</v>
      </c>
      <c r="I207" s="6">
        <v>-26.83</v>
      </c>
      <c r="J207" s="6">
        <v>-3.36</v>
      </c>
      <c r="K207" s="6">
        <v>21.74</v>
      </c>
      <c r="L207" s="6">
        <v>43.37</v>
      </c>
      <c r="M207" s="6">
        <v>59.82</v>
      </c>
      <c r="N207" s="6">
        <v>75.69</v>
      </c>
      <c r="O207" s="6">
        <v>99.64</v>
      </c>
      <c r="P207" s="6">
        <v>92.62</v>
      </c>
    </row>
    <row r="208" spans="3:16" ht="15.5" x14ac:dyDescent="0.35">
      <c r="C208" t="s">
        <v>202</v>
      </c>
      <c r="I208" s="6">
        <v>-13.05</v>
      </c>
      <c r="J208" s="6">
        <v>-34.520000000000003</v>
      </c>
      <c r="K208" s="6">
        <v>4.74</v>
      </c>
      <c r="L208" s="6">
        <v>2.56</v>
      </c>
      <c r="M208" s="6">
        <v>2.2200000000000002</v>
      </c>
      <c r="N208" s="6">
        <v>1.36</v>
      </c>
      <c r="O208" s="6">
        <v>1.19</v>
      </c>
      <c r="P208" s="5">
        <v>0</v>
      </c>
    </row>
    <row r="209" spans="3:16" ht="15.5" x14ac:dyDescent="0.35">
      <c r="C209" t="s">
        <v>203</v>
      </c>
      <c r="I209" s="6">
        <v>-26.83</v>
      </c>
      <c r="J209" s="6">
        <v>-3.36</v>
      </c>
      <c r="K209" s="6">
        <v>21.74</v>
      </c>
      <c r="L209" s="6">
        <v>43.37</v>
      </c>
      <c r="M209" s="6">
        <v>59.82</v>
      </c>
      <c r="N209" s="6">
        <v>75.69</v>
      </c>
      <c r="O209" s="6">
        <v>99.64</v>
      </c>
      <c r="P209" s="6">
        <v>92.62</v>
      </c>
    </row>
    <row r="210" spans="3:16" ht="15.5" x14ac:dyDescent="0.35">
      <c r="C210" t="s">
        <v>204</v>
      </c>
      <c r="I210" s="5">
        <v>7000000000</v>
      </c>
      <c r="J210" s="5">
        <v>7000000000</v>
      </c>
      <c r="K210" s="5">
        <v>1000000000</v>
      </c>
      <c r="L210" s="5">
        <v>20000000000</v>
      </c>
      <c r="M210" s="5">
        <v>19000000000</v>
      </c>
      <c r="N210" s="5">
        <v>20000000000</v>
      </c>
      <c r="O210" s="5">
        <v>18000000000</v>
      </c>
      <c r="P210" s="5">
        <v>20000000000</v>
      </c>
    </row>
    <row r="211" spans="3:16" ht="15.5" x14ac:dyDescent="0.35">
      <c r="C211" t="s">
        <v>205</v>
      </c>
      <c r="I211" s="5">
        <v>1000000000</v>
      </c>
      <c r="J211" s="5">
        <v>1000000000</v>
      </c>
      <c r="K211" s="5">
        <v>0</v>
      </c>
      <c r="L211" s="5">
        <v>6000000000</v>
      </c>
      <c r="M211" s="5">
        <v>8000000000</v>
      </c>
      <c r="N211" s="5">
        <v>7000000000</v>
      </c>
      <c r="O211" s="5">
        <v>1000000000</v>
      </c>
      <c r="P211" s="5">
        <v>5000000000</v>
      </c>
    </row>
    <row r="212" spans="3:16" ht="15.5" x14ac:dyDescent="0.35">
      <c r="C212" t="s">
        <v>26</v>
      </c>
      <c r="I212" s="5">
        <v>8000000000</v>
      </c>
      <c r="J212" s="5">
        <v>8000000000</v>
      </c>
      <c r="K212" s="5">
        <v>1000000000</v>
      </c>
      <c r="L212" s="5">
        <v>26000000000</v>
      </c>
      <c r="M212" s="5">
        <v>27000000000</v>
      </c>
      <c r="N212" s="5">
        <v>27000000000</v>
      </c>
      <c r="O212" s="5">
        <v>19000000000</v>
      </c>
      <c r="P212" s="5">
        <v>25000000000</v>
      </c>
    </row>
    <row r="213" spans="3:16" ht="15.5" x14ac:dyDescent="0.35">
      <c r="C213" t="s">
        <v>23</v>
      </c>
      <c r="I213" s="5">
        <v>7000000000</v>
      </c>
      <c r="J213" s="5">
        <v>7000000000</v>
      </c>
      <c r="K213" s="5">
        <v>-3000000000</v>
      </c>
      <c r="L213" s="5">
        <v>24000000000</v>
      </c>
      <c r="M213" s="5">
        <v>25000000000</v>
      </c>
      <c r="N213" s="5">
        <v>25000000000</v>
      </c>
      <c r="O213" s="5">
        <v>18000000000</v>
      </c>
      <c r="P213" s="5">
        <v>24000000000</v>
      </c>
    </row>
    <row r="214" spans="3:16" ht="15.5" x14ac:dyDescent="0.35">
      <c r="C214" t="s">
        <v>206</v>
      </c>
      <c r="I214" s="5">
        <v>-45000000000</v>
      </c>
      <c r="J214" s="5">
        <v>-23000000000</v>
      </c>
      <c r="K214" s="5">
        <v>0</v>
      </c>
      <c r="L214" s="5">
        <v>-23000000000</v>
      </c>
      <c r="M214" s="5">
        <v>-22000000000</v>
      </c>
      <c r="N214" s="5">
        <v>-10000000000</v>
      </c>
      <c r="O214" s="5">
        <v>5000000000</v>
      </c>
      <c r="P214" s="5">
        <v>-13000000000</v>
      </c>
    </row>
    <row r="215" spans="3:16" ht="15.5" x14ac:dyDescent="0.35">
      <c r="C215" t="s">
        <v>207</v>
      </c>
      <c r="I215" s="5">
        <v>-1000000000</v>
      </c>
      <c r="J215" s="5">
        <v>-8000000000</v>
      </c>
      <c r="K215" s="5">
        <v>-22000000000</v>
      </c>
      <c r="L215" s="5">
        <v>-10000000000</v>
      </c>
      <c r="M215" s="5">
        <v>-6000000000</v>
      </c>
      <c r="N215" s="5">
        <v>1000000000</v>
      </c>
      <c r="O215" s="5">
        <v>-2000000000</v>
      </c>
      <c r="P215" s="5">
        <v>7000000000</v>
      </c>
    </row>
    <row r="216" spans="3:16" ht="15.5" x14ac:dyDescent="0.35">
      <c r="C216" t="s">
        <v>208</v>
      </c>
      <c r="I216" s="5">
        <v>-3000000000</v>
      </c>
      <c r="J216" s="5">
        <v>-3000000000</v>
      </c>
      <c r="K216" s="5">
        <v>-3000000000</v>
      </c>
      <c r="L216" s="5">
        <v>-1000000000</v>
      </c>
      <c r="M216" s="5">
        <v>-1000000000</v>
      </c>
      <c r="N216" s="5">
        <v>-7000000000</v>
      </c>
      <c r="O216" s="5">
        <v>-4000000000</v>
      </c>
      <c r="P216" s="5">
        <v>-2000000000</v>
      </c>
    </row>
    <row r="217" spans="3:16" ht="15.5" x14ac:dyDescent="0.35">
      <c r="C217" t="s">
        <v>15</v>
      </c>
      <c r="I217" s="5">
        <v>-5000000000</v>
      </c>
      <c r="J217" s="5">
        <v>-11000000000</v>
      </c>
      <c r="K217" s="5">
        <v>-25000000000</v>
      </c>
      <c r="L217" s="5">
        <v>-11000000000</v>
      </c>
      <c r="M217" s="5">
        <v>-7000000000</v>
      </c>
      <c r="N217" s="5">
        <v>-6000000000</v>
      </c>
      <c r="O217" s="5">
        <v>-6000000000</v>
      </c>
      <c r="P217" s="5">
        <v>5000000000</v>
      </c>
    </row>
    <row r="218" spans="3:16" ht="15.5" x14ac:dyDescent="0.35">
      <c r="C218" t="s">
        <v>17</v>
      </c>
      <c r="I218" s="6">
        <v>-7.08</v>
      </c>
      <c r="J218" s="6">
        <v>-16.559999999999999</v>
      </c>
      <c r="K218" s="6">
        <v>-38.86</v>
      </c>
      <c r="L218" s="6">
        <v>-17.09</v>
      </c>
      <c r="M218" s="6">
        <v>-10.5</v>
      </c>
      <c r="N218" s="6">
        <v>-9.99</v>
      </c>
      <c r="O218" s="6">
        <v>-9.98</v>
      </c>
      <c r="P218" s="6">
        <v>10.28</v>
      </c>
    </row>
  </sheetData>
  <pageMargins left="0.7" right="0.7" top="0.75" bottom="0.75" header="0.3" footer="0.3"/>
  <ignoredErrors>
    <ignoredError sqref="A1:P219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2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1093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1094</v>
      </c>
      <c r="D2" s="2" vm="42">
        <f ca="1">IFERROR(_xlfn.STOCKHISTORY("XIDX:" &amp; $C$1, D3, , 0, 0, 1), "Libur")</f>
        <v>254</v>
      </c>
      <c r="E2" s="2" vm="284">
        <f ca="1">IFERROR(_xlfn.STOCKHISTORY("XIDX:" &amp; $C$1, E3, , 0, 0, 1), "Libur")</f>
        <v>127</v>
      </c>
      <c r="H2" s="2" vm="284">
        <f ca="1">IFERROR(INDEX(D2:G2,COUNT(D2:G2)),"")</f>
        <v>127</v>
      </c>
      <c r="I2" s="2" vm="12">
        <f t="shared" ref="I2:P2" ca="1" si="0">IFERROR(_xlfn.STOCKHISTORY("XIDX:" &amp; $C$1, I1, , 0, 0, 1), "Libur")</f>
        <v>456</v>
      </c>
      <c r="J2" s="2" vm="285">
        <f t="shared" ca="1" si="0"/>
        <v>130.97409999999999</v>
      </c>
      <c r="K2" s="2" vm="286">
        <f t="shared" ca="1" si="0"/>
        <v>214.7449</v>
      </c>
      <c r="L2" s="2" vm="287">
        <f t="shared" ca="1" si="0"/>
        <v>57.149799999999999</v>
      </c>
      <c r="M2" s="2" vm="288">
        <f t="shared" ca="1" si="0"/>
        <v>65.808899999999994</v>
      </c>
      <c r="N2" s="2" vm="289">
        <f t="shared" ca="1" si="0"/>
        <v>138.54509999999999</v>
      </c>
      <c r="O2" s="2" vm="290">
        <f t="shared" ca="1" si="0"/>
        <v>349.82639999999998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1105511470522</v>
      </c>
      <c r="E4" s="2">
        <f>IFERROR(INDEX(E51:E500,MATCH($C$4,$C$51:$C$500,0)),"")</f>
        <v>1270515396063</v>
      </c>
      <c r="H4" s="2">
        <f>IFERROR(SUM(D4:G4)*(4/MAX(1,COUNT(D4:G4))),"")</f>
        <v>4752053733170</v>
      </c>
      <c r="I4" s="2">
        <f t="shared" ref="I4:P4" si="1">IFERROR(INDEX(I51:I500,MATCH($C$4,$C$51:$C$500,0)),"")</f>
        <v>6474280326569</v>
      </c>
      <c r="J4" s="2">
        <f t="shared" si="1"/>
        <v>4930799547693</v>
      </c>
      <c r="K4" s="2">
        <f t="shared" si="1"/>
        <v>611771423767</v>
      </c>
      <c r="L4" s="2">
        <f t="shared" si="1"/>
        <v>39116821863</v>
      </c>
      <c r="M4" s="2">
        <f t="shared" si="1"/>
        <v>142314782595</v>
      </c>
      <c r="N4" s="2">
        <f t="shared" si="1"/>
        <v>728034316374</v>
      </c>
      <c r="O4" s="2">
        <f t="shared" si="1"/>
        <v>1316420171957</v>
      </c>
      <c r="P4" s="2">
        <f t="shared" si="1"/>
        <v>895932528293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1124484955</v>
      </c>
      <c r="E5" s="2">
        <f>IFERROR(INDEX(E51:E500,MATCH($C$5,$C$51:$C$500,0)),"")</f>
        <v>21184151415</v>
      </c>
      <c r="H5" s="2">
        <f>IFERROR(SUM(D5:G5)*(4/MAX(1,COUNT(D5:G5))),"")</f>
        <v>44617272740</v>
      </c>
      <c r="I5" s="2">
        <f t="shared" ref="I5:P5" si="2">IFERROR(INDEX(I51:I500,MATCH($C$5,$C$51:$C$500,0)),"")</f>
        <v>129249563865</v>
      </c>
      <c r="J5" s="2">
        <f t="shared" si="2"/>
        <v>103196662092</v>
      </c>
      <c r="K5" s="2">
        <f t="shared" si="2"/>
        <v>56756176275</v>
      </c>
      <c r="L5" s="2">
        <f t="shared" si="2"/>
        <v>-91107534206</v>
      </c>
      <c r="M5" s="2">
        <f t="shared" si="2"/>
        <v>-181601818458</v>
      </c>
      <c r="N5" s="2">
        <f t="shared" si="2"/>
        <v>-350236536458</v>
      </c>
      <c r="O5" s="2">
        <f t="shared" si="2"/>
        <v>38898009980</v>
      </c>
      <c r="P5" s="2">
        <f t="shared" si="2"/>
        <v>30266675799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370678859700</v>
      </c>
      <c r="E6" s="2">
        <f>IFERROR(INDEX(E51:E500,MATCH($C$6,$C$51:$C$500,0)),"")</f>
        <v>412226116937</v>
      </c>
      <c r="H6" s="2">
        <f>IFERROR(INDEX(D6:G6,COUNT(D6:G6)),"")</f>
        <v>412226116937</v>
      </c>
      <c r="I6" s="2">
        <f t="shared" ref="I6:P6" si="3">IFERROR(INDEX(I51:I500,MATCH($C$6,$C$51:$C$500,0)),"")</f>
        <v>391074225618</v>
      </c>
      <c r="J6" s="2">
        <f t="shared" si="3"/>
        <v>261986773776</v>
      </c>
      <c r="K6" s="2">
        <f t="shared" si="3"/>
        <v>140538683002</v>
      </c>
      <c r="L6" s="2">
        <f t="shared" si="3"/>
        <v>-266288337366</v>
      </c>
      <c r="M6" s="2">
        <f t="shared" si="3"/>
        <v>-174360232700</v>
      </c>
      <c r="N6" s="2">
        <f t="shared" si="3"/>
        <v>7249209521</v>
      </c>
      <c r="O6" s="2">
        <f t="shared" si="3"/>
        <v>385881041034</v>
      </c>
      <c r="P6" s="2">
        <f t="shared" si="3"/>
        <v>229687101779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8.1199999999999992</v>
      </c>
      <c r="E7" s="3">
        <f>IFERROR(INDEX(E51:E500,MATCH($C$7,$C$51:$C$500,0))/1000000000,"")</f>
        <v>8.1199999999999992</v>
      </c>
      <c r="H7" s="3">
        <f>IFERROR(INDEX(D7:G7,COUNT(D7:G7)),"")</f>
        <v>8.1199999999999992</v>
      </c>
      <c r="I7" s="3">
        <f t="shared" ref="I7:P7" si="4">IFERROR(INDEX(I51:I500,MATCH($C$7,$C$51:$C$500,0))/1000000000,"")</f>
        <v>8.1199999999999992</v>
      </c>
      <c r="J7" s="3">
        <f t="shared" si="4"/>
        <v>7.19</v>
      </c>
      <c r="K7" s="3">
        <f t="shared" si="4"/>
        <v>7.03</v>
      </c>
      <c r="L7" s="3">
        <f t="shared" si="4"/>
        <v>1.88</v>
      </c>
      <c r="M7" s="3">
        <f t="shared" si="4"/>
        <v>1.88</v>
      </c>
      <c r="N7" s="3">
        <f t="shared" si="4"/>
        <v>1.88</v>
      </c>
      <c r="O7" s="3">
        <f t="shared" si="4"/>
        <v>1.88</v>
      </c>
      <c r="P7" s="3">
        <f t="shared" si="4"/>
        <v>1.51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87000000000</v>
      </c>
      <c r="E8" s="2">
        <f>IFERROR(INDEX(E51:E500,MATCH("Free cash flow (Quarter)",$C$51:$C$500,0)),"")</f>
        <v>207000000000</v>
      </c>
      <c r="H8" s="2">
        <f>IFERROR(INDEX(D8:G8,COUNT(D8:G8)),"")</f>
        <v>207000000000</v>
      </c>
      <c r="I8" s="2">
        <f t="shared" ref="I8:P8" si="5">IFERROR(INDEX(I51:I500,MATCH($C$8,$C$51:$C$500,0)),"")</f>
        <v>-406000000000</v>
      </c>
      <c r="J8" s="2">
        <f t="shared" si="5"/>
        <v>-717000000000</v>
      </c>
      <c r="K8" s="2">
        <f t="shared" si="5"/>
        <v>128000000000</v>
      </c>
      <c r="L8" s="2">
        <f t="shared" si="5"/>
        <v>-87000000000</v>
      </c>
      <c r="M8" s="2">
        <f t="shared" si="5"/>
        <v>26000000000</v>
      </c>
      <c r="N8" s="2">
        <f t="shared" si="5"/>
        <v>-210000000000</v>
      </c>
      <c r="O8" s="2">
        <f t="shared" si="5"/>
        <v>225000000000</v>
      </c>
      <c r="P8" s="2">
        <f t="shared" si="5"/>
        <v>35000000000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10.72</v>
      </c>
      <c r="E9" s="3">
        <f>IFERROR(INDEX(E51:E500,MATCH("Free cash flow per share (Quarter)",$C$51:$C$500,0)),"")</f>
        <v>25.51</v>
      </c>
      <c r="H9" s="3">
        <f>IFERROR(INDEX(D9:G9,COUNT(D9:G9)),"")</f>
        <v>25.51</v>
      </c>
      <c r="I9" s="3">
        <f t="shared" ref="I9:P9" si="6">IFERROR(INDEX(I51:I500,MATCH($C$9,$C$51:$C$500,0)),"")</f>
        <v>-50.01</v>
      </c>
      <c r="J9" s="3">
        <f t="shared" si="6"/>
        <v>-99.77</v>
      </c>
      <c r="K9" s="3">
        <f t="shared" si="6"/>
        <v>18.2</v>
      </c>
      <c r="L9" s="3">
        <f t="shared" si="6"/>
        <v>-46.19</v>
      </c>
      <c r="M9" s="3">
        <f t="shared" si="6"/>
        <v>13.68</v>
      </c>
      <c r="N9" s="3">
        <f t="shared" si="6"/>
        <v>-111.41</v>
      </c>
      <c r="O9" s="3">
        <f t="shared" si="6"/>
        <v>119.23</v>
      </c>
      <c r="P9" s="3">
        <f t="shared" si="6"/>
        <v>23.46</v>
      </c>
    </row>
    <row r="10" spans="1:16" ht="15.5" x14ac:dyDescent="0.35">
      <c r="C10" t="s">
        <v>18</v>
      </c>
      <c r="D10" s="3">
        <f ca="1">IFERROR(IF(D9=0,"",D2/D9),"")</f>
        <v>23.694029850746269</v>
      </c>
      <c r="E10" s="3">
        <f ca="1">IFERROR(IF(E9=0,"",E2/E9),"")</f>
        <v>4.9784398275186197</v>
      </c>
      <c r="I10" s="3">
        <f t="shared" ref="I10:P10" ca="1" si="7">IFERROR(IF(I9=0,"",I2/I9),"")</f>
        <v>-9.1181763647270557</v>
      </c>
      <c r="J10" s="3">
        <f t="shared" ca="1" si="7"/>
        <v>-1.3127603488022452</v>
      </c>
      <c r="K10" s="3">
        <f t="shared" ca="1" si="7"/>
        <v>11.79917032967033</v>
      </c>
      <c r="L10" s="3">
        <f t="shared" ca="1" si="7"/>
        <v>-1.2372764667676988</v>
      </c>
      <c r="M10" s="3">
        <f t="shared" ca="1" si="7"/>
        <v>4.8105921052631579</v>
      </c>
      <c r="N10" s="3">
        <f t="shared" ca="1" si="7"/>
        <v>-1.2435607216587379</v>
      </c>
      <c r="O10" s="3">
        <f t="shared" ca="1" si="7"/>
        <v>2.9340468003019371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19221578185</v>
      </c>
      <c r="E11" s="2">
        <f>IFERROR(INDEX(E51:E500,MATCH($C$11,$C$51:$C$500,0)),"")</f>
        <v>17099319669</v>
      </c>
      <c r="H11" s="2">
        <f>IFERROR(INDEX(D11:G11,COUNT(D11:G11)),"")</f>
        <v>17099319669</v>
      </c>
      <c r="I11" s="2">
        <f t="shared" ref="I11:P11" si="8">IFERROR(INDEX(I51:I500,MATCH($C$11,$C$51:$C$500,0)),"")</f>
        <v>18536233587</v>
      </c>
      <c r="J11" s="2">
        <f t="shared" si="8"/>
        <v>12573578824</v>
      </c>
      <c r="K11" s="2">
        <f t="shared" si="8"/>
        <v>10067378339</v>
      </c>
      <c r="L11" s="2">
        <f t="shared" si="8"/>
        <v>3082243215</v>
      </c>
      <c r="M11" s="2">
        <f t="shared" si="8"/>
        <v>1219882252</v>
      </c>
      <c r="N11" s="2">
        <f t="shared" si="8"/>
        <v>7322645382</v>
      </c>
      <c r="O11" s="2">
        <f t="shared" si="8"/>
        <v>15526651145</v>
      </c>
      <c r="P11" s="2">
        <f t="shared" si="8"/>
        <v>3073876726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1408000000000</v>
      </c>
      <c r="E12" s="2">
        <f>IFERROR(INDEX(E51:E500,MATCH("Net Debt (Quarter)",$C$51:$C$500,0)),"")</f>
        <v>1395000000000</v>
      </c>
      <c r="H12" s="2">
        <f>IFERROR(INDEX(D12:G12,COUNT(D12:G12)),"")</f>
        <v>1395000000000</v>
      </c>
      <c r="I12" s="2">
        <f t="shared" ref="I12:P12" si="9">IFERROR(INDEX(I51:I500,MATCH($C$12,$C$51:$C$500,0)),"")</f>
        <v>1546000000000</v>
      </c>
      <c r="J12" s="2">
        <f t="shared" si="9"/>
        <v>767000000000</v>
      </c>
      <c r="K12" s="2">
        <f t="shared" si="9"/>
        <v>-9000000000</v>
      </c>
      <c r="L12" s="2">
        <f t="shared" si="9"/>
        <v>576000000000</v>
      </c>
      <c r="M12" s="2">
        <f t="shared" si="9"/>
        <v>473000000000</v>
      </c>
      <c r="N12" s="2">
        <f t="shared" si="9"/>
        <v>499000000000</v>
      </c>
      <c r="O12" s="2">
        <f t="shared" si="9"/>
        <v>304000000000</v>
      </c>
      <c r="P12" s="2">
        <f t="shared" si="9"/>
        <v>276000000000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1427000000000</v>
      </c>
      <c r="E13" s="2">
        <f>IFERROR(INDEX(E51:E500,MATCH("Total Debt (Quarter)",$C$51:$C$500,0)),"")</f>
        <v>1412000000000</v>
      </c>
      <c r="H13" s="2">
        <f>IFERROR(INDEX(D13:G13,COUNT(D13:G13)),"")</f>
        <v>1412000000000</v>
      </c>
      <c r="I13" s="2">
        <f t="shared" ref="I13:P13" si="10">IFERROR(INDEX(I51:I500,MATCH($C$13,$C$51:$C$500,0)),"")</f>
        <v>1564000000000</v>
      </c>
      <c r="J13" s="2">
        <f t="shared" si="10"/>
        <v>780000000000</v>
      </c>
      <c r="K13" s="2">
        <f t="shared" si="10"/>
        <v>1000000000</v>
      </c>
      <c r="L13" s="2">
        <f t="shared" si="10"/>
        <v>579000000000</v>
      </c>
      <c r="M13" s="2">
        <f t="shared" si="10"/>
        <v>474000000000</v>
      </c>
      <c r="N13" s="2">
        <f t="shared" si="10"/>
        <v>506000000000</v>
      </c>
      <c r="O13" s="2">
        <f t="shared" si="10"/>
        <v>319000000000</v>
      </c>
      <c r="P13" s="2">
        <f t="shared" si="10"/>
        <v>279000000000</v>
      </c>
    </row>
    <row r="14" spans="1:16" ht="15.5" x14ac:dyDescent="0.35">
      <c r="C14" t="s">
        <v>27</v>
      </c>
      <c r="D14" s="2">
        <f>IFERROR(INDEX(D51:D500,MATCH($C$14,$C$51:$C$500,0)),"")</f>
        <v>29932335837</v>
      </c>
      <c r="E14" s="2">
        <f>IFERROR(INDEX(E51:E500,MATCH($C$14,$C$51:$C$500,0)),"")</f>
        <v>-29932335837</v>
      </c>
      <c r="H14" s="2">
        <f>IFERROR(SUM(D14:G14)*(4/MAX(1,COUNT(D14:G14))),"")</f>
        <v>0</v>
      </c>
      <c r="I14" s="2">
        <f t="shared" ref="I14:P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-58400450489</v>
      </c>
      <c r="O14" s="2">
        <f t="shared" si="11"/>
        <v>-54119835120</v>
      </c>
      <c r="P14" s="2">
        <f t="shared" si="11"/>
        <v>-40478228295</v>
      </c>
    </row>
    <row r="15" spans="1:16" ht="15.5" x14ac:dyDescent="0.35">
      <c r="C15" t="s">
        <v>28</v>
      </c>
      <c r="D15" s="2">
        <f>IFERROR(INDEX(D51:D500,MATCH($C$15,$C$51:$C$500,0)),"")</f>
        <v>-20945658</v>
      </c>
      <c r="E15" s="2">
        <f>IFERROR(INDEX(E51:E500,MATCH($C$15,$C$51:$C$500,0)),"")</f>
        <v>-3180041331</v>
      </c>
      <c r="H15" s="2">
        <f>IFERROR(SUM(D15:G15)*(4/MAX(1,COUNT(D15:G15))),"")</f>
        <v>-6401973978</v>
      </c>
      <c r="I15" s="2">
        <f t="shared" ref="I15:P15" si="12">IFERROR(INDEX(I51:I500,MATCH($C$15,$C$51:$C$500,0)),"")</f>
        <v>-31830089279</v>
      </c>
      <c r="J15" s="2">
        <f t="shared" si="12"/>
        <v>-40296968343</v>
      </c>
      <c r="K15" s="2">
        <f t="shared" si="12"/>
        <v>-12004729193</v>
      </c>
      <c r="L15" s="2">
        <f t="shared" si="12"/>
        <v>27873541934</v>
      </c>
      <c r="M15" s="2">
        <f t="shared" si="12"/>
        <v>50259078842</v>
      </c>
      <c r="N15" s="2">
        <f t="shared" si="12"/>
        <v>82839271419</v>
      </c>
      <c r="O15" s="2">
        <f t="shared" si="12"/>
        <v>-21010217117</v>
      </c>
      <c r="P15" s="2">
        <f t="shared" si="12"/>
        <v>-10769134130</v>
      </c>
    </row>
    <row r="16" spans="1:16" ht="15.5" x14ac:dyDescent="0.35">
      <c r="C16" t="s">
        <v>29</v>
      </c>
      <c r="D16" s="2">
        <f>IFERROR(INDEX(D51:D500,MATCH($C$16,$C$51:$C$500,0)),"")</f>
        <v>1103277821</v>
      </c>
      <c r="E16" s="2">
        <f>IFERROR(INDEX(E51:E500,MATCH($C$16,$C$51:$C$500,0)),"")</f>
        <v>24331932649</v>
      </c>
      <c r="H16" s="2">
        <f>IFERROR(SUM(D16:G16)*(4/MAX(1,COUNT(D16:G16))),"")</f>
        <v>50870420940</v>
      </c>
      <c r="I16" s="2">
        <f t="shared" ref="I16:P16" si="13">IFERROR(INDEX(I51:I500,MATCH($C$16,$C$51:$C$500,0)),"")</f>
        <v>160929920489</v>
      </c>
      <c r="J16" s="2">
        <f t="shared" si="13"/>
        <v>143392268997</v>
      </c>
      <c r="K16" s="2">
        <f t="shared" si="13"/>
        <v>69075756098</v>
      </c>
      <c r="L16" s="2">
        <f t="shared" si="13"/>
        <v>-121560781116</v>
      </c>
      <c r="M16" s="2">
        <f t="shared" si="13"/>
        <v>-231701036945</v>
      </c>
      <c r="N16" s="2">
        <f t="shared" si="13"/>
        <v>-433575396176</v>
      </c>
      <c r="O16" s="2">
        <f t="shared" si="13"/>
        <v>61041025285</v>
      </c>
      <c r="P16" s="2">
        <f t="shared" si="13"/>
        <v>41599884756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2062479999999.9998</v>
      </c>
      <c r="E20" s="2">
        <f ca="1">IFERROR(E21*E2,"")</f>
        <v>1031239999999.9999</v>
      </c>
      <c r="H20" s="2">
        <f t="shared" ref="H20:P20" ca="1" si="14">IFERROR(H21*H2,"")</f>
        <v>1031239999999.9999</v>
      </c>
      <c r="I20" s="2">
        <f t="shared" ca="1" si="14"/>
        <v>3702719999999.9995</v>
      </c>
      <c r="J20" s="2">
        <f t="shared" ca="1" si="14"/>
        <v>941703779000</v>
      </c>
      <c r="K20" s="2">
        <f t="shared" ca="1" si="14"/>
        <v>1509656647000</v>
      </c>
      <c r="L20" s="2">
        <f t="shared" ca="1" si="14"/>
        <v>107441624000</v>
      </c>
      <c r="M20" s="2">
        <f t="shared" ca="1" si="14"/>
        <v>123720731999.99998</v>
      </c>
      <c r="N20" s="2">
        <f t="shared" ca="1" si="14"/>
        <v>260464787999.99997</v>
      </c>
      <c r="O20" s="2">
        <f t="shared" ca="1" si="14"/>
        <v>657673632000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8119999999.999999</v>
      </c>
      <c r="E21" s="2">
        <f>IFERROR(INDEX(E51:E500,MATCH($C$7,$C$51:$C$500,0)),"")</f>
        <v>8119999999.999999</v>
      </c>
      <c r="H21" s="2">
        <f>IFERROR(INDEX(D21:G21,COUNT(D21:G21)),"")</f>
        <v>8119999999.999999</v>
      </c>
      <c r="I21" s="2">
        <f t="shared" ref="I21:P21" si="15">IFERROR(INDEX(I51:I500,MATCH($C$7,$C$51:$C$500,0)),"")</f>
        <v>8119999999.999999</v>
      </c>
      <c r="J21" s="2">
        <f t="shared" si="15"/>
        <v>7190000000</v>
      </c>
      <c r="K21" s="2">
        <f t="shared" si="15"/>
        <v>7030000000</v>
      </c>
      <c r="L21" s="2">
        <f t="shared" si="15"/>
        <v>1880000000</v>
      </c>
      <c r="M21" s="2">
        <f t="shared" si="15"/>
        <v>1880000000</v>
      </c>
      <c r="N21" s="2">
        <f t="shared" si="15"/>
        <v>1880000000</v>
      </c>
      <c r="O21" s="2">
        <f t="shared" si="15"/>
        <v>1880000000</v>
      </c>
      <c r="P21" s="2">
        <f t="shared" si="15"/>
        <v>1510000000</v>
      </c>
    </row>
    <row r="23" spans="1:16" ht="15.5" x14ac:dyDescent="0.35">
      <c r="B23" t="s">
        <v>45</v>
      </c>
      <c r="C23" t="s">
        <v>46</v>
      </c>
      <c r="D23" s="3">
        <f>IFERROR(D5/D6*100,"")</f>
        <v>0.30335826432348334</v>
      </c>
      <c r="E23" s="3">
        <f>IFERROR(E5/E6*100,"")</f>
        <v>5.1389639192214371</v>
      </c>
      <c r="H23" s="3">
        <f t="shared" ref="H23:P23" si="16">IFERROR(H5/H6*100,"")</f>
        <v>10.823494899237255</v>
      </c>
      <c r="I23" s="3">
        <f t="shared" si="16"/>
        <v>33.049880405887592</v>
      </c>
      <c r="J23" s="3">
        <f t="shared" si="16"/>
        <v>39.390027444757067</v>
      </c>
      <c r="K23" s="3">
        <f t="shared" si="16"/>
        <v>40.384736118661586</v>
      </c>
      <c r="L23" s="3">
        <f t="shared" si="16"/>
        <v>34.213865731857886</v>
      </c>
      <c r="M23" s="3">
        <f t="shared" si="16"/>
        <v>104.15323244633407</v>
      </c>
      <c r="N23" s="3">
        <f t="shared" si="16"/>
        <v>-4831.3755512709504</v>
      </c>
      <c r="O23" s="3">
        <f t="shared" si="16"/>
        <v>10.080311247157823</v>
      </c>
      <c r="P23" s="3">
        <f t="shared" si="16"/>
        <v>13.177351085269883</v>
      </c>
    </row>
    <row r="24" spans="1:16" ht="15.5" x14ac:dyDescent="0.35">
      <c r="C24" t="s">
        <v>47</v>
      </c>
      <c r="D24" s="4">
        <f>IFERROR(_xlfn.RRI(5,I23,D23),"")</f>
        <v>-0.60865734443509956</v>
      </c>
      <c r="E24" s="4">
        <f>IFERROR(_xlfn.RRI(5,J23,E23),"")</f>
        <v>-0.33457692482214041</v>
      </c>
      <c r="H24" s="4">
        <f t="shared" ref="H24:P24" si="17">IFERROR(_xlfn.RRI(5,M23,H23),"")</f>
        <v>-0.36417301941458635</v>
      </c>
      <c r="I24" s="4" t="str">
        <f t="shared" si="17"/>
        <v/>
      </c>
      <c r="J24" s="4">
        <f t="shared" si="17"/>
        <v>0.31335601759525655</v>
      </c>
      <c r="K24" s="4">
        <f t="shared" si="17"/>
        <v>0.25105910071385873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15.92</v>
      </c>
      <c r="J25" s="3">
        <f t="shared" si="18"/>
        <v>14.33</v>
      </c>
      <c r="K25" s="3">
        <f t="shared" si="18"/>
        <v>8.1199999999999992</v>
      </c>
      <c r="L25" s="3">
        <f t="shared" si="18"/>
        <v>-49.68</v>
      </c>
      <c r="M25" s="3">
        <f t="shared" si="18"/>
        <v>-96.29</v>
      </c>
      <c r="N25" s="3">
        <f t="shared" si="18"/>
        <v>-186.14</v>
      </c>
      <c r="O25" s="3">
        <f t="shared" si="18"/>
        <v>20.399999999999999</v>
      </c>
      <c r="P25" s="3">
        <f t="shared" si="18"/>
        <v>19.72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-6.8198930481747744E-2</v>
      </c>
      <c r="K26" s="4">
        <f t="shared" si="19"/>
        <v>-0.16260604064943718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136.14673282290642</v>
      </c>
      <c r="E27" s="3">
        <f>IFERROR(E4/E21,"")</f>
        <v>156.46741330825125</v>
      </c>
      <c r="H27" s="3">
        <f t="shared" ref="H27:P27" si="20">IFERROR(H4/H21,"")</f>
        <v>585.22829226231534</v>
      </c>
      <c r="I27" s="3">
        <f t="shared" si="20"/>
        <v>797.32516337056654</v>
      </c>
      <c r="J27" s="3">
        <f t="shared" si="20"/>
        <v>685.78575072225317</v>
      </c>
      <c r="K27" s="3">
        <f t="shared" si="20"/>
        <v>87.022962129018495</v>
      </c>
      <c r="L27" s="3">
        <f t="shared" si="20"/>
        <v>20.806820139893617</v>
      </c>
      <c r="M27" s="3">
        <f t="shared" si="20"/>
        <v>75.699352444148943</v>
      </c>
      <c r="N27" s="3">
        <f t="shared" si="20"/>
        <v>387.25229594361701</v>
      </c>
      <c r="O27" s="3">
        <f t="shared" si="20"/>
        <v>700.22349572180849</v>
      </c>
      <c r="P27" s="3">
        <f t="shared" si="20"/>
        <v>593.33280019403969</v>
      </c>
    </row>
    <row r="28" spans="1:16" ht="15.5" x14ac:dyDescent="0.35">
      <c r="C28" t="s">
        <v>52</v>
      </c>
      <c r="D28" s="4">
        <f>IFERROR(_xlfn.RRI(5,I27,D27),"")</f>
        <v>-0.29777813056230951</v>
      </c>
      <c r="E28" s="4">
        <f>IFERROR(_xlfn.RRI(5,J27,E27),"")</f>
        <v>-0.25587295485058559</v>
      </c>
      <c r="H28" s="4">
        <f t="shared" ref="H28:P28" si="21">IFERROR(_xlfn.RRI(5,M27,H27),"")</f>
        <v>0.5053816914456879</v>
      </c>
      <c r="I28" s="4">
        <f t="shared" si="21"/>
        <v>0.15538917390551243</v>
      </c>
      <c r="J28" s="4">
        <f t="shared" si="21"/>
        <v>-4.1581909778303228E-3</v>
      </c>
      <c r="K28" s="4">
        <f t="shared" si="21"/>
        <v>-0.31881182399698715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0.11095603628750872</v>
      </c>
      <c r="J29" s="4">
        <f t="shared" si="22"/>
        <v>0.76477832512315291</v>
      </c>
      <c r="K29" s="4">
        <f t="shared" si="22"/>
        <v>-1.1634460547504026</v>
      </c>
      <c r="L29" s="4">
        <f t="shared" si="22"/>
        <v>-0.48405857306054628</v>
      </c>
      <c r="M29" s="4">
        <f t="shared" si="22"/>
        <v>-0.48270119265069295</v>
      </c>
      <c r="N29" s="4">
        <f t="shared" si="22"/>
        <v>-10.124509803921569</v>
      </c>
      <c r="O29" s="4">
        <f t="shared" si="22"/>
        <v>3.4482758620689641E-2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-0.2660105071958912</v>
      </c>
      <c r="I30" s="4">
        <f t="shared" si="23"/>
        <v>0.16264469264758377</v>
      </c>
      <c r="J30" s="4">
        <f t="shared" si="23"/>
        <v>6.8805149117484756</v>
      </c>
      <c r="K30" s="4">
        <f t="shared" si="23"/>
        <v>3.1824248753016535</v>
      </c>
      <c r="L30" s="4">
        <f t="shared" si="23"/>
        <v>-0.72513873014640506</v>
      </c>
      <c r="M30" s="4">
        <f t="shared" si="23"/>
        <v>-0.8045218756942617</v>
      </c>
      <c r="N30" s="4">
        <f t="shared" si="23"/>
        <v>-0.44695900907405667</v>
      </c>
      <c r="O30" s="4">
        <f t="shared" si="23"/>
        <v>0.18015301950745344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45.54</v>
      </c>
      <c r="E32" s="3">
        <f>IFERROR(INDEX(E51:E500,MATCH($A$32,$C$51:$C$500,0)),"")</f>
        <v>50.65</v>
      </c>
      <c r="H32" s="3">
        <f>IFERROR(INDEX(D32:G32,COUNT(D32:G32)),"")</f>
        <v>50.65</v>
      </c>
      <c r="I32" s="3">
        <f t="shared" ref="I32:P32" si="24">IFERROR(INDEX(I51:I500,MATCH($C$32,$C$51:$C$500,0)),"")</f>
        <v>48.04</v>
      </c>
      <c r="J32" s="3">
        <f t="shared" si="24"/>
        <v>36.299999999999997</v>
      </c>
      <c r="K32" s="3">
        <f t="shared" si="24"/>
        <v>20.07</v>
      </c>
      <c r="L32" s="3">
        <f t="shared" si="24"/>
        <v>-140.97999999999999</v>
      </c>
      <c r="M32" s="3">
        <f t="shared" si="24"/>
        <v>-92.63</v>
      </c>
      <c r="N32" s="3">
        <f t="shared" si="24"/>
        <v>3.75</v>
      </c>
      <c r="O32" s="3">
        <f t="shared" si="24"/>
        <v>202.7</v>
      </c>
      <c r="P32" s="3">
        <f t="shared" si="24"/>
        <v>150.82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2.79</v>
      </c>
      <c r="E33" s="3">
        <f>IFERROR(INDEX(E51:E500,MATCH($A$33,$C$51:$C$500,0)),"")</f>
        <v>4.7</v>
      </c>
      <c r="H33" s="3">
        <f>IFERROR(INDEX(D33:G33,COUNT(D33:G33)),"")</f>
        <v>4.7</v>
      </c>
      <c r="I33" s="3">
        <f t="shared" ref="I33:P33" si="25">IFERROR(INDEX(I51:I500,MATCH($C$33,$C$51:$C$500,0)),"")</f>
        <v>9.49</v>
      </c>
      <c r="J33" s="3">
        <f t="shared" si="25"/>
        <v>4.08</v>
      </c>
      <c r="K33" s="3">
        <f t="shared" si="25"/>
        <v>12.36</v>
      </c>
      <c r="L33" s="3">
        <f t="shared" si="25"/>
        <v>-0.47</v>
      </c>
      <c r="M33" s="3">
        <f t="shared" si="25"/>
        <v>-0.82</v>
      </c>
      <c r="N33" s="3">
        <f t="shared" si="25"/>
        <v>42.67</v>
      </c>
      <c r="O33" s="3">
        <f t="shared" si="25"/>
        <v>1.99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907.14</v>
      </c>
      <c r="E34" s="3">
        <f>IFERROR(INDEX(E51:E500,MATCH($A$34,$C$51:$C$500,0)),"")</f>
        <v>91.19</v>
      </c>
      <c r="H34" s="3">
        <f>IFERROR(INDEX(D34:G34,COUNT(D34:G34)),"")</f>
        <v>91.19</v>
      </c>
      <c r="I34" s="3">
        <f t="shared" ref="I34:P34" si="26">IFERROR(INDEX(I51:I500,MATCH($C$34,$C$51:$C$500,0)),"")</f>
        <v>28.64</v>
      </c>
      <c r="J34" s="3">
        <f t="shared" si="26"/>
        <v>10.33</v>
      </c>
      <c r="K34" s="3">
        <f t="shared" si="26"/>
        <v>30.54</v>
      </c>
      <c r="L34" s="3">
        <f t="shared" si="26"/>
        <v>-1.33</v>
      </c>
      <c r="M34" s="3">
        <f t="shared" si="26"/>
        <v>-0.79</v>
      </c>
      <c r="N34" s="3">
        <f t="shared" si="26"/>
        <v>-0.86</v>
      </c>
      <c r="O34" s="3">
        <f t="shared" si="26"/>
        <v>19.8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0.93</v>
      </c>
      <c r="E35" s="3">
        <f>IFERROR(INDEX(E51:E500,MATCH($A$35,$C$51:$C$500,0)),"")</f>
        <v>1.52</v>
      </c>
      <c r="H35" s="3">
        <f>IFERROR(INDEX(D35:G35,COUNT(D35:G35)),"")</f>
        <v>1.52</v>
      </c>
      <c r="I35" s="3">
        <f t="shared" ref="I35:P35" si="27">IFERROR(INDEX(I51:I500,MATCH($C$35,$C$51:$C$500,0)),"")</f>
        <v>0.56999999999999995</v>
      </c>
      <c r="J35" s="3">
        <f t="shared" si="27"/>
        <v>0.22</v>
      </c>
      <c r="K35" s="3">
        <f t="shared" si="27"/>
        <v>2.85</v>
      </c>
      <c r="L35" s="3">
        <f t="shared" si="27"/>
        <v>3.18</v>
      </c>
      <c r="M35" s="3">
        <f t="shared" si="27"/>
        <v>1.01</v>
      </c>
      <c r="N35" s="3">
        <f t="shared" si="27"/>
        <v>0.41</v>
      </c>
      <c r="O35" s="3">
        <f t="shared" si="27"/>
        <v>0.57999999999999996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1105511470522</v>
      </c>
      <c r="E51" s="5">
        <v>1270515396063</v>
      </c>
      <c r="F51" s="5">
        <v>1456592036802</v>
      </c>
      <c r="G51" s="5">
        <v>1564137335306</v>
      </c>
      <c r="I51" s="5">
        <v>6474280326569</v>
      </c>
      <c r="J51" s="5">
        <v>4930799547693</v>
      </c>
      <c r="K51" s="5">
        <v>611771423767</v>
      </c>
      <c r="L51" s="5">
        <v>39116821863</v>
      </c>
      <c r="M51" s="5">
        <v>142314782595</v>
      </c>
      <c r="N51" s="5">
        <v>728034316374</v>
      </c>
      <c r="O51" s="5">
        <v>1316420171957</v>
      </c>
      <c r="P51" s="5">
        <v>895932528293</v>
      </c>
    </row>
    <row r="52" spans="2:16" ht="15.5" x14ac:dyDescent="0.35">
      <c r="C52" t="s">
        <v>211</v>
      </c>
      <c r="D52" s="5">
        <v>-1020205873540</v>
      </c>
      <c r="E52" s="5">
        <v>-1167254643992</v>
      </c>
      <c r="F52" s="5">
        <v>-1339005271974</v>
      </c>
      <c r="G52" s="5">
        <v>-1482923235100</v>
      </c>
      <c r="I52" s="5">
        <v>-6063341749426</v>
      </c>
      <c r="J52" s="5">
        <v>-4620254175090</v>
      </c>
      <c r="K52" s="5">
        <v>-503563411162</v>
      </c>
      <c r="L52" s="5">
        <v>-34773998702</v>
      </c>
      <c r="M52" s="5">
        <v>-129509804063</v>
      </c>
      <c r="N52" s="5">
        <v>-954954244615</v>
      </c>
      <c r="O52" s="5">
        <v>-1131726258348</v>
      </c>
      <c r="P52" s="5">
        <v>-759757288066</v>
      </c>
    </row>
    <row r="53" spans="2:16" ht="15.5" x14ac:dyDescent="0.35">
      <c r="C53" t="s">
        <v>212</v>
      </c>
      <c r="D53" s="5">
        <v>85305596982</v>
      </c>
      <c r="E53" s="5">
        <v>103260752071</v>
      </c>
      <c r="F53" s="5">
        <v>117586764828</v>
      </c>
      <c r="G53" s="5">
        <v>81214100206</v>
      </c>
      <c r="I53" s="5">
        <v>410938577143</v>
      </c>
      <c r="J53" s="5">
        <v>310545372603</v>
      </c>
      <c r="K53" s="5">
        <v>108208012605</v>
      </c>
      <c r="L53" s="5">
        <v>4342823161</v>
      </c>
      <c r="M53" s="5">
        <v>12804978532</v>
      </c>
      <c r="N53" s="5">
        <v>-226919928241</v>
      </c>
      <c r="O53" s="5">
        <v>184693913609</v>
      </c>
      <c r="P53" s="5">
        <v>136175240227</v>
      </c>
    </row>
    <row r="54" spans="2:16" ht="15.5" x14ac:dyDescent="0.35">
      <c r="C54" t="s">
        <v>82</v>
      </c>
      <c r="D54" s="5">
        <v>-114134654998</v>
      </c>
      <c r="E54" s="5">
        <v>-48996483585</v>
      </c>
      <c r="F54" s="5">
        <v>-82927777244</v>
      </c>
      <c r="G54" s="5">
        <v>-48985918824</v>
      </c>
      <c r="I54" s="5">
        <v>-250008656654</v>
      </c>
      <c r="J54" s="5">
        <v>-167153103606</v>
      </c>
      <c r="K54" s="5">
        <v>-39132256507</v>
      </c>
      <c r="L54" s="5">
        <v>-125903604277</v>
      </c>
      <c r="M54" s="5">
        <v>-244506015477</v>
      </c>
      <c r="N54" s="5">
        <v>-148489395923</v>
      </c>
      <c r="O54" s="5">
        <v>-69533053204</v>
      </c>
      <c r="P54" s="5">
        <v>-54097127176</v>
      </c>
    </row>
    <row r="55" spans="2:16" ht="15.5" x14ac:dyDescent="0.35">
      <c r="C55" t="s">
        <v>284</v>
      </c>
      <c r="D55" s="5">
        <v>-26510550303</v>
      </c>
      <c r="E55" s="5">
        <v>-26465283008</v>
      </c>
      <c r="F55" s="5">
        <v>-22605845808</v>
      </c>
      <c r="G55" s="5">
        <v>-13997569354</v>
      </c>
      <c r="I55" s="5">
        <v>-66415885514</v>
      </c>
      <c r="J55" s="5">
        <v>-35394975294</v>
      </c>
      <c r="K55" s="5">
        <v>-4975980674</v>
      </c>
      <c r="L55" s="5">
        <v>-4727730360</v>
      </c>
      <c r="M55" s="5">
        <v>-34686323818</v>
      </c>
      <c r="N55" s="5">
        <v>-50745396182</v>
      </c>
      <c r="O55" s="5">
        <v>-19696373589</v>
      </c>
      <c r="P55" s="5">
        <v>-12660451959</v>
      </c>
    </row>
    <row r="56" spans="2:16" ht="15.5" x14ac:dyDescent="0.35">
      <c r="C56" t="s">
        <v>523</v>
      </c>
      <c r="O56" s="5">
        <v>-22720850685</v>
      </c>
      <c r="P56" s="5">
        <v>-11207605930</v>
      </c>
    </row>
    <row r="57" spans="2:16" ht="15.5" x14ac:dyDescent="0.35">
      <c r="C57" t="s">
        <v>213</v>
      </c>
      <c r="D57" s="5">
        <v>-30232052203</v>
      </c>
      <c r="E57" s="5">
        <v>-22531200577</v>
      </c>
      <c r="F57" s="5">
        <v>-37952105645</v>
      </c>
      <c r="G57" s="5">
        <v>-23885966716</v>
      </c>
      <c r="I57" s="5">
        <v>-123773529513</v>
      </c>
      <c r="J57" s="5">
        <v>-110470860175</v>
      </c>
      <c r="K57" s="5">
        <v>-72941741246</v>
      </c>
      <c r="L57" s="5">
        <v>-37774123854</v>
      </c>
      <c r="M57" s="5">
        <v>-31709223894</v>
      </c>
      <c r="N57" s="5">
        <v>-36017313926</v>
      </c>
      <c r="O57" s="5">
        <v>-35702506227</v>
      </c>
      <c r="P57" s="5">
        <v>-22610281073</v>
      </c>
    </row>
    <row r="58" spans="2:16" ht="15.5" x14ac:dyDescent="0.35">
      <c r="C58" t="s">
        <v>81</v>
      </c>
      <c r="D58" s="5">
        <v>-42152792</v>
      </c>
      <c r="E58" s="5">
        <v>-32260097</v>
      </c>
      <c r="F58" s="5">
        <v>-65663871</v>
      </c>
      <c r="G58" s="5">
        <v>-34516640</v>
      </c>
      <c r="I58" s="5">
        <v>-162112023</v>
      </c>
      <c r="J58" s="5">
        <v>101080078</v>
      </c>
      <c r="K58" s="5">
        <v>70844061</v>
      </c>
      <c r="L58" s="5">
        <v>-820570460</v>
      </c>
      <c r="M58" s="5">
        <v>-7629262</v>
      </c>
      <c r="N58" s="5">
        <v>10058078</v>
      </c>
      <c r="O58" s="5">
        <v>1601252599</v>
      </c>
      <c r="P58" s="5">
        <v>1091271546</v>
      </c>
    </row>
    <row r="59" spans="2:16" ht="15.5" x14ac:dyDescent="0.35">
      <c r="C59" t="s">
        <v>89</v>
      </c>
      <c r="D59" s="5">
        <v>-28829058016</v>
      </c>
      <c r="E59" s="5">
        <v>54264268486</v>
      </c>
      <c r="F59" s="5">
        <v>34658987584</v>
      </c>
      <c r="G59" s="5">
        <v>32228181382</v>
      </c>
      <c r="I59" s="5">
        <v>160929920489</v>
      </c>
      <c r="J59" s="5">
        <v>143392268997</v>
      </c>
      <c r="K59" s="5">
        <v>69075756098</v>
      </c>
      <c r="L59" s="5">
        <v>-121560781116</v>
      </c>
      <c r="M59" s="5">
        <v>-231701036945</v>
      </c>
      <c r="N59" s="5">
        <v>-375409324164</v>
      </c>
      <c r="O59" s="5">
        <v>115160860405</v>
      </c>
      <c r="P59" s="5">
        <v>82078113051</v>
      </c>
    </row>
    <row r="60" spans="2:16" ht="15.5" x14ac:dyDescent="0.35">
      <c r="C60" t="s">
        <v>90</v>
      </c>
      <c r="D60" s="5">
        <v>29932335837</v>
      </c>
      <c r="E60" s="5">
        <v>-29932335837</v>
      </c>
      <c r="N60" s="5">
        <v>-58166072012</v>
      </c>
      <c r="O60" s="5">
        <v>-54119835120</v>
      </c>
      <c r="P60" s="5">
        <v>-40478228295</v>
      </c>
    </row>
    <row r="61" spans="2:16" ht="15.5" x14ac:dyDescent="0.35">
      <c r="C61" t="s">
        <v>215</v>
      </c>
      <c r="N61" s="5">
        <v>234378477</v>
      </c>
    </row>
    <row r="62" spans="2:16" ht="15.5" x14ac:dyDescent="0.35">
      <c r="C62" t="s">
        <v>27</v>
      </c>
      <c r="D62" s="5">
        <v>29932335837</v>
      </c>
      <c r="E62" s="5">
        <v>-29932335837</v>
      </c>
      <c r="N62" s="5">
        <v>-58400450489</v>
      </c>
      <c r="O62" s="5">
        <v>-54119835120</v>
      </c>
      <c r="P62" s="5">
        <v>-40478228295</v>
      </c>
    </row>
    <row r="63" spans="2:16" ht="15.5" x14ac:dyDescent="0.35">
      <c r="C63" t="s">
        <v>92</v>
      </c>
      <c r="D63" s="5">
        <v>29932335837</v>
      </c>
      <c r="E63" s="5">
        <v>-29932335837</v>
      </c>
      <c r="N63" s="5">
        <v>-58166072012</v>
      </c>
      <c r="O63" s="5">
        <v>-54119835120</v>
      </c>
      <c r="P63" s="5">
        <v>-40478228295</v>
      </c>
    </row>
    <row r="64" spans="2:16" ht="15.5" x14ac:dyDescent="0.35">
      <c r="C64" t="s">
        <v>29</v>
      </c>
      <c r="D64" s="5">
        <v>1103277821</v>
      </c>
      <c r="E64" s="5">
        <v>24331932649</v>
      </c>
      <c r="F64" s="5">
        <v>34658987584</v>
      </c>
      <c r="G64" s="5">
        <v>32228181382</v>
      </c>
      <c r="I64" s="5">
        <v>160929920489</v>
      </c>
      <c r="J64" s="5">
        <v>143392268997</v>
      </c>
      <c r="K64" s="5">
        <v>69075756098</v>
      </c>
      <c r="L64" s="5">
        <v>-121560781116</v>
      </c>
      <c r="M64" s="5">
        <v>-231701036945</v>
      </c>
      <c r="N64" s="5">
        <v>-433575396176</v>
      </c>
      <c r="O64" s="5">
        <v>61041025285</v>
      </c>
      <c r="P64" s="5">
        <v>41599884756</v>
      </c>
    </row>
    <row r="65" spans="3:16" ht="15.5" x14ac:dyDescent="0.35">
      <c r="C65" t="s">
        <v>28</v>
      </c>
      <c r="D65" s="5">
        <v>-20945658</v>
      </c>
      <c r="E65" s="5">
        <v>-3180041331</v>
      </c>
      <c r="F65" s="5">
        <v>-4517295852</v>
      </c>
      <c r="G65" s="5">
        <v>-6976782755</v>
      </c>
      <c r="I65" s="5">
        <v>-31830089279</v>
      </c>
      <c r="J65" s="5">
        <v>-40296968343</v>
      </c>
      <c r="K65" s="5">
        <v>-12004729193</v>
      </c>
      <c r="L65" s="5">
        <v>27873541934</v>
      </c>
      <c r="M65" s="5">
        <v>50259078842</v>
      </c>
      <c r="N65" s="5">
        <v>82839271419</v>
      </c>
      <c r="O65" s="5">
        <v>-21010217117</v>
      </c>
      <c r="P65" s="5">
        <v>-10769134130</v>
      </c>
    </row>
    <row r="66" spans="3:16" ht="15.5" x14ac:dyDescent="0.35">
      <c r="C66" t="s">
        <v>404</v>
      </c>
      <c r="F66" s="5">
        <v>-31830089279</v>
      </c>
      <c r="I66" s="5">
        <v>-31830089279</v>
      </c>
      <c r="J66" s="5">
        <v>-39266472943</v>
      </c>
      <c r="O66" s="5">
        <v>-18459091464</v>
      </c>
      <c r="P66" s="5">
        <v>-10626821241</v>
      </c>
    </row>
    <row r="67" spans="3:16" ht="15.5" x14ac:dyDescent="0.35">
      <c r="C67" t="s">
        <v>405</v>
      </c>
      <c r="F67" s="5">
        <v>27312793427</v>
      </c>
      <c r="G67" s="5">
        <v>-6976782755</v>
      </c>
      <c r="J67" s="5">
        <v>-1030495400</v>
      </c>
      <c r="K67" s="5">
        <v>-12004729193</v>
      </c>
      <c r="O67" s="5">
        <v>-2551125653</v>
      </c>
      <c r="P67" s="5">
        <v>-142312889</v>
      </c>
    </row>
    <row r="68" spans="3:16" ht="15.5" x14ac:dyDescent="0.35">
      <c r="C68" t="s">
        <v>368</v>
      </c>
    </row>
    <row r="69" spans="3:16" ht="15.5" x14ac:dyDescent="0.35">
      <c r="C69" t="s">
        <v>406</v>
      </c>
      <c r="D69" s="5">
        <v>-20945658</v>
      </c>
      <c r="E69" s="5">
        <v>-3180041331</v>
      </c>
      <c r="F69" s="5">
        <v>-4517295852</v>
      </c>
      <c r="G69" s="5">
        <v>-6976782755</v>
      </c>
      <c r="I69" s="5">
        <v>-31830089279</v>
      </c>
      <c r="J69" s="5">
        <v>-40296968343</v>
      </c>
      <c r="K69" s="5">
        <v>-12004729193</v>
      </c>
      <c r="L69" s="5">
        <v>27873541934</v>
      </c>
      <c r="M69" s="5">
        <v>50259078842</v>
      </c>
      <c r="N69" s="5">
        <v>82839271419</v>
      </c>
      <c r="O69" s="5">
        <v>-21010217117</v>
      </c>
      <c r="P69" s="5">
        <v>-10769134130</v>
      </c>
    </row>
    <row r="70" spans="3:16" ht="15.5" x14ac:dyDescent="0.35">
      <c r="C70" t="s">
        <v>93</v>
      </c>
      <c r="D70" s="5">
        <v>1082332163</v>
      </c>
      <c r="E70" s="5">
        <v>21151891318</v>
      </c>
      <c r="F70" s="5">
        <v>30141691732</v>
      </c>
      <c r="G70" s="5">
        <v>25251398627</v>
      </c>
      <c r="I70" s="5">
        <v>129099831210</v>
      </c>
      <c r="J70" s="5">
        <v>103095300654</v>
      </c>
      <c r="K70" s="5">
        <v>57071026905</v>
      </c>
      <c r="L70" s="5">
        <v>-93687239182</v>
      </c>
      <c r="M70" s="5">
        <v>-181441958103</v>
      </c>
      <c r="N70" s="5">
        <v>-350736124757</v>
      </c>
      <c r="O70" s="5">
        <v>40030808168</v>
      </c>
      <c r="P70" s="5">
        <v>30830750626</v>
      </c>
    </row>
    <row r="71" spans="3:16" ht="15.5" x14ac:dyDescent="0.35">
      <c r="C71" t="s">
        <v>407</v>
      </c>
    </row>
    <row r="72" spans="3:16" ht="15.5" x14ac:dyDescent="0.35">
      <c r="C72" t="s">
        <v>95</v>
      </c>
      <c r="D72" s="5">
        <v>1082332163</v>
      </c>
      <c r="E72" s="5">
        <v>21151891318</v>
      </c>
      <c r="F72" s="5">
        <v>30141691732</v>
      </c>
      <c r="G72" s="5">
        <v>25251398627</v>
      </c>
      <c r="I72" s="5">
        <v>129099831210</v>
      </c>
      <c r="J72" s="5">
        <v>103095300654</v>
      </c>
      <c r="K72" s="5">
        <v>57071026905</v>
      </c>
      <c r="L72" s="5">
        <v>-93687239182</v>
      </c>
      <c r="M72" s="5">
        <v>-181441958103</v>
      </c>
      <c r="N72" s="5">
        <v>-350736124757</v>
      </c>
      <c r="O72" s="5">
        <v>40030808168</v>
      </c>
      <c r="P72" s="5">
        <v>30830750626</v>
      </c>
    </row>
    <row r="73" spans="3:16" ht="15.5" x14ac:dyDescent="0.35">
      <c r="C73" t="s">
        <v>96</v>
      </c>
      <c r="F73" s="5">
        <v>-12379366</v>
      </c>
      <c r="I73" s="5">
        <v>-12379366</v>
      </c>
      <c r="J73" s="5">
        <v>202441516</v>
      </c>
      <c r="K73" s="5">
        <v>-244006569</v>
      </c>
      <c r="L73" s="5">
        <v>1759134516</v>
      </c>
      <c r="M73" s="5">
        <v>-167489617</v>
      </c>
      <c r="N73" s="5">
        <v>509646377</v>
      </c>
      <c r="O73" s="5">
        <v>468454411</v>
      </c>
      <c r="P73" s="5">
        <v>527196719</v>
      </c>
    </row>
    <row r="74" spans="3:16" ht="15.5" x14ac:dyDescent="0.35">
      <c r="C74" t="s">
        <v>97</v>
      </c>
      <c r="D74" s="5">
        <v>1082332163</v>
      </c>
      <c r="E74" s="5">
        <v>21151891318</v>
      </c>
      <c r="F74" s="5">
        <v>30129312366</v>
      </c>
      <c r="G74" s="5">
        <v>25251398627</v>
      </c>
      <c r="I74" s="5">
        <v>129087451844</v>
      </c>
      <c r="J74" s="5">
        <v>103297742170</v>
      </c>
      <c r="K74" s="5">
        <v>56827020336</v>
      </c>
      <c r="L74" s="5">
        <v>-91928104666</v>
      </c>
      <c r="M74" s="5">
        <v>-181609447720</v>
      </c>
      <c r="N74" s="5">
        <v>-350226478380</v>
      </c>
      <c r="O74" s="5">
        <v>40499262579</v>
      </c>
      <c r="P74" s="5">
        <v>31357947345</v>
      </c>
    </row>
    <row r="75" spans="3:16" ht="15.5" x14ac:dyDescent="0.35">
      <c r="C75" t="s">
        <v>98</v>
      </c>
      <c r="D75" s="5">
        <v>1082332163</v>
      </c>
      <c r="E75" s="5">
        <v>21151891318</v>
      </c>
      <c r="F75" s="5">
        <v>30141691730</v>
      </c>
      <c r="G75" s="5">
        <v>25251398627</v>
      </c>
      <c r="I75" s="5">
        <v>129099831208</v>
      </c>
      <c r="J75" s="5">
        <v>103095300653</v>
      </c>
      <c r="K75" s="5">
        <v>57071026905</v>
      </c>
      <c r="L75" s="5">
        <v>-93687239182</v>
      </c>
      <c r="M75" s="5">
        <v>-181441958103</v>
      </c>
      <c r="N75" s="5">
        <v>-350736124757</v>
      </c>
      <c r="O75" s="5">
        <v>40030808168</v>
      </c>
      <c r="P75" s="5">
        <v>30830750626</v>
      </c>
    </row>
    <row r="76" spans="3:16" ht="15.5" x14ac:dyDescent="0.35">
      <c r="C76" t="s">
        <v>8</v>
      </c>
      <c r="D76" s="5">
        <v>1124484955</v>
      </c>
      <c r="E76" s="5">
        <v>21184151415</v>
      </c>
      <c r="F76" s="5">
        <v>30194976235</v>
      </c>
      <c r="G76" s="5">
        <v>25285915267</v>
      </c>
      <c r="I76" s="5">
        <v>129249563865</v>
      </c>
      <c r="J76" s="5">
        <v>103196662092</v>
      </c>
      <c r="K76" s="5">
        <v>56756176275</v>
      </c>
      <c r="L76" s="5">
        <v>-91107534206</v>
      </c>
      <c r="M76" s="5">
        <v>-181601818458</v>
      </c>
      <c r="N76" s="5">
        <v>-350236536458</v>
      </c>
      <c r="O76" s="5">
        <v>38898009980</v>
      </c>
      <c r="P76" s="5">
        <v>30266675799</v>
      </c>
    </row>
    <row r="77" spans="3:16" ht="15.5" x14ac:dyDescent="0.35">
      <c r="C77" t="s">
        <v>100</v>
      </c>
      <c r="D77" s="5">
        <v>1082332163</v>
      </c>
      <c r="E77" s="5">
        <v>21151891318</v>
      </c>
      <c r="F77" s="5">
        <v>30141691730</v>
      </c>
      <c r="G77" s="5">
        <v>25251398627</v>
      </c>
      <c r="I77" s="5">
        <v>129099831208</v>
      </c>
      <c r="J77" s="5">
        <v>103095300653</v>
      </c>
      <c r="K77" s="5">
        <v>57071026905</v>
      </c>
      <c r="L77" s="5">
        <v>-93687239182</v>
      </c>
      <c r="M77" s="5">
        <v>-181441958103</v>
      </c>
      <c r="N77" s="5">
        <v>-350736124757</v>
      </c>
      <c r="O77" s="5">
        <v>40030808168</v>
      </c>
      <c r="P77" s="5">
        <v>30830750626</v>
      </c>
    </row>
    <row r="78" spans="3:16" ht="15.5" x14ac:dyDescent="0.35">
      <c r="C78" t="s">
        <v>101</v>
      </c>
      <c r="D78" s="5">
        <v>1082332163</v>
      </c>
      <c r="E78" s="5">
        <v>21151891318</v>
      </c>
      <c r="F78" s="5">
        <v>30129312364</v>
      </c>
      <c r="G78" s="5">
        <v>25251398627</v>
      </c>
      <c r="I78" s="5">
        <v>129087451842</v>
      </c>
      <c r="J78" s="5">
        <v>103297742170</v>
      </c>
      <c r="K78" s="5">
        <v>56827020336</v>
      </c>
      <c r="L78" s="5">
        <v>-91928104666</v>
      </c>
      <c r="M78" s="5">
        <v>-181609447720</v>
      </c>
      <c r="N78" s="5">
        <v>-350226478380</v>
      </c>
      <c r="O78" s="5">
        <v>40499262579</v>
      </c>
      <c r="P78" s="5">
        <v>31357947345</v>
      </c>
    </row>
    <row r="79" spans="3:16" ht="15.5" x14ac:dyDescent="0.35">
      <c r="C79" t="s">
        <v>102</v>
      </c>
      <c r="D79" s="5">
        <v>1082332163</v>
      </c>
      <c r="E79" s="5">
        <v>21151891318</v>
      </c>
      <c r="F79" s="5">
        <v>30129312364</v>
      </c>
      <c r="G79" s="5">
        <v>25251398627</v>
      </c>
      <c r="I79" s="5">
        <v>129087451842</v>
      </c>
      <c r="J79" s="5">
        <v>103297742170</v>
      </c>
      <c r="K79" s="5">
        <v>56827020336</v>
      </c>
      <c r="L79" s="5">
        <v>-91928104666</v>
      </c>
      <c r="M79" s="5">
        <v>-181609447720</v>
      </c>
      <c r="N79" s="5">
        <v>-350226478380</v>
      </c>
      <c r="O79" s="5">
        <v>40499262579</v>
      </c>
      <c r="P79" s="5">
        <v>31357947345</v>
      </c>
    </row>
    <row r="81" spans="2:16" ht="15.5" x14ac:dyDescent="0.35">
      <c r="B81" t="s">
        <v>103</v>
      </c>
      <c r="C81" t="s">
        <v>104</v>
      </c>
    </row>
    <row r="82" spans="2:16" ht="15.5" x14ac:dyDescent="0.35">
      <c r="C82" t="s">
        <v>216</v>
      </c>
    </row>
    <row r="83" spans="2:16" ht="15.5" x14ac:dyDescent="0.35">
      <c r="C83" t="s">
        <v>20</v>
      </c>
      <c r="D83" s="5">
        <v>19221578185</v>
      </c>
      <c r="E83" s="5">
        <v>17099319669</v>
      </c>
      <c r="F83" s="5">
        <v>18536233587</v>
      </c>
      <c r="G83" s="5">
        <v>9045735866</v>
      </c>
      <c r="I83" s="5">
        <v>18536233587</v>
      </c>
      <c r="J83" s="5">
        <v>12573578824</v>
      </c>
      <c r="K83" s="5">
        <v>10067378339</v>
      </c>
      <c r="L83" s="5">
        <v>3082243215</v>
      </c>
      <c r="M83" s="5">
        <v>1219882252</v>
      </c>
      <c r="N83" s="5">
        <v>7322645382</v>
      </c>
      <c r="O83" s="5">
        <v>15526651145</v>
      </c>
      <c r="P83" s="5">
        <v>3073876726</v>
      </c>
    </row>
    <row r="84" spans="2:16" ht="15.5" x14ac:dyDescent="0.35">
      <c r="C84" t="s">
        <v>217</v>
      </c>
      <c r="D84" s="5">
        <v>46878967237</v>
      </c>
      <c r="E84" s="5">
        <v>107590170989</v>
      </c>
      <c r="F84" s="5">
        <v>217804467794</v>
      </c>
      <c r="G84" s="5">
        <v>463606699534</v>
      </c>
      <c r="I84" s="5">
        <v>217804467794</v>
      </c>
      <c r="J84" s="5">
        <v>138363745535</v>
      </c>
      <c r="K84" s="5">
        <v>23521927448</v>
      </c>
      <c r="L84" s="5">
        <v>606990884</v>
      </c>
      <c r="M84" s="5">
        <v>62032192355</v>
      </c>
      <c r="N84" s="5">
        <v>82566419808</v>
      </c>
      <c r="O84" s="5">
        <v>149272624796</v>
      </c>
      <c r="P84" s="5">
        <v>96152809202</v>
      </c>
    </row>
    <row r="85" spans="2:16" ht="15.5" x14ac:dyDescent="0.35">
      <c r="C85" t="s">
        <v>219</v>
      </c>
      <c r="D85" s="5">
        <v>47106801069</v>
      </c>
      <c r="E85" s="5">
        <v>47835064730</v>
      </c>
      <c r="F85" s="5">
        <v>48920204019</v>
      </c>
      <c r="G85" s="5">
        <v>47676446826</v>
      </c>
      <c r="I85" s="5">
        <v>48920204019</v>
      </c>
      <c r="J85" s="5">
        <v>58827864813</v>
      </c>
    </row>
    <row r="86" spans="2:16" ht="15.5" x14ac:dyDescent="0.35">
      <c r="C86" t="s">
        <v>218</v>
      </c>
      <c r="D86" s="5">
        <v>16251883564</v>
      </c>
      <c r="E86" s="5">
        <v>16316883564</v>
      </c>
      <c r="F86" s="5">
        <v>16576357358</v>
      </c>
      <c r="G86" s="5">
        <v>297553524831</v>
      </c>
      <c r="I86" s="5">
        <v>16576357358</v>
      </c>
      <c r="J86" s="5">
        <v>17200168307</v>
      </c>
    </row>
    <row r="87" spans="2:16" ht="15.5" x14ac:dyDescent="0.35">
      <c r="C87" t="s">
        <v>220</v>
      </c>
      <c r="D87" s="5">
        <v>46878967237</v>
      </c>
      <c r="E87" s="5">
        <v>107590170989</v>
      </c>
      <c r="F87" s="5">
        <v>217804467794</v>
      </c>
      <c r="G87" s="5">
        <v>463606699534</v>
      </c>
      <c r="I87" s="5">
        <v>217804467794</v>
      </c>
      <c r="J87" s="5">
        <v>138363745535</v>
      </c>
      <c r="K87" s="5">
        <v>23521927448</v>
      </c>
      <c r="L87" s="5">
        <v>606990884</v>
      </c>
      <c r="M87" s="5">
        <v>62032192355</v>
      </c>
      <c r="N87" s="5">
        <v>82566419808</v>
      </c>
      <c r="O87" s="5">
        <v>149272624796</v>
      </c>
      <c r="P87" s="5">
        <v>96152809202</v>
      </c>
    </row>
    <row r="88" spans="2:16" ht="15.5" x14ac:dyDescent="0.35">
      <c r="C88" t="s">
        <v>110</v>
      </c>
      <c r="D88" s="5">
        <v>33813366611</v>
      </c>
      <c r="E88" s="5">
        <v>33813366611</v>
      </c>
      <c r="F88" s="5">
        <v>33813366611</v>
      </c>
      <c r="G88" s="5">
        <v>33813416611</v>
      </c>
      <c r="I88" s="5">
        <v>33813366611</v>
      </c>
      <c r="J88" s="5">
        <v>33813366611</v>
      </c>
      <c r="K88" s="5">
        <v>33813366611</v>
      </c>
    </row>
    <row r="89" spans="2:16" ht="15.5" x14ac:dyDescent="0.35">
      <c r="C89" t="s">
        <v>221</v>
      </c>
      <c r="D89" s="5">
        <v>33813366611</v>
      </c>
      <c r="E89" s="5">
        <v>33813366611</v>
      </c>
      <c r="F89" s="5">
        <v>33813366611</v>
      </c>
      <c r="G89" s="5">
        <v>33813416611</v>
      </c>
      <c r="I89" s="5">
        <v>33813366611</v>
      </c>
      <c r="J89" s="5">
        <v>33813366611</v>
      </c>
      <c r="K89" s="5">
        <v>33813366611</v>
      </c>
    </row>
    <row r="90" spans="2:16" ht="15.5" x14ac:dyDescent="0.35">
      <c r="C90" t="s">
        <v>222</v>
      </c>
      <c r="D90" s="5">
        <v>793539399173</v>
      </c>
      <c r="E90" s="5">
        <v>621455635517</v>
      </c>
      <c r="F90" s="5">
        <v>907632015641</v>
      </c>
      <c r="G90" s="5">
        <v>196217051208</v>
      </c>
      <c r="I90" s="5">
        <v>907632015641</v>
      </c>
      <c r="J90" s="5">
        <v>277254650211</v>
      </c>
      <c r="K90" s="5">
        <v>35869045234</v>
      </c>
      <c r="L90" s="5">
        <v>8538020568</v>
      </c>
      <c r="M90" s="5">
        <v>24689798004</v>
      </c>
      <c r="N90" s="5">
        <v>37618018990</v>
      </c>
      <c r="O90" s="5">
        <v>84711510548</v>
      </c>
      <c r="P90" s="5">
        <v>68395902781</v>
      </c>
    </row>
    <row r="91" spans="2:16" ht="15.5" x14ac:dyDescent="0.35">
      <c r="C91" t="s">
        <v>81</v>
      </c>
      <c r="D91" s="5">
        <v>-12574192800</v>
      </c>
      <c r="O91" s="5">
        <v>73768243</v>
      </c>
      <c r="P91" s="5">
        <v>-387493309</v>
      </c>
    </row>
    <row r="92" spans="2:16" ht="15.5" x14ac:dyDescent="0.35">
      <c r="C92" t="s">
        <v>223</v>
      </c>
      <c r="D92" s="5">
        <v>1131743190276</v>
      </c>
      <c r="E92" s="5">
        <v>1164398719444</v>
      </c>
      <c r="F92" s="5">
        <v>1313973450335</v>
      </c>
      <c r="G92" s="5">
        <v>867389450987</v>
      </c>
      <c r="I92" s="5">
        <v>1313973450335</v>
      </c>
      <c r="J92" s="5">
        <v>1340183785722</v>
      </c>
      <c r="K92" s="5">
        <v>133101244776</v>
      </c>
      <c r="L92" s="5">
        <v>72868710805</v>
      </c>
      <c r="M92" s="5">
        <v>141158190507</v>
      </c>
      <c r="N92" s="5">
        <v>193116898568</v>
      </c>
      <c r="O92" s="5">
        <v>445162367772</v>
      </c>
      <c r="P92" s="5">
        <v>207472483678</v>
      </c>
    </row>
    <row r="93" spans="2:16" ht="15.5" x14ac:dyDescent="0.35">
      <c r="C93" t="s">
        <v>224</v>
      </c>
    </row>
    <row r="94" spans="2:16" ht="15.5" x14ac:dyDescent="0.35">
      <c r="C94" t="s">
        <v>111</v>
      </c>
      <c r="D94" s="5">
        <v>918450337112</v>
      </c>
      <c r="E94" s="5">
        <v>927283289771</v>
      </c>
      <c r="F94" s="5">
        <v>934537737545</v>
      </c>
      <c r="G94" s="5">
        <v>874373294477</v>
      </c>
      <c r="I94" s="5">
        <v>934537737545</v>
      </c>
      <c r="J94" s="5">
        <v>705811483484</v>
      </c>
      <c r="K94" s="5">
        <v>375807389107</v>
      </c>
      <c r="L94" s="5">
        <v>368570176165</v>
      </c>
      <c r="M94" s="5">
        <v>377413590329</v>
      </c>
      <c r="N94" s="5">
        <v>370577592335</v>
      </c>
      <c r="O94" s="5">
        <v>473398409608</v>
      </c>
      <c r="P94" s="5">
        <v>350590386821</v>
      </c>
    </row>
    <row r="95" spans="2:16" ht="15.5" x14ac:dyDescent="0.35">
      <c r="C95" t="s">
        <v>113</v>
      </c>
      <c r="D95" s="5">
        <v>96096875</v>
      </c>
      <c r="E95" s="5">
        <v>100143750</v>
      </c>
      <c r="F95" s="5">
        <v>104190625</v>
      </c>
      <c r="G95" s="5">
        <v>108237500</v>
      </c>
      <c r="I95" s="5">
        <v>104190625</v>
      </c>
      <c r="J95" s="5">
        <v>120378125</v>
      </c>
      <c r="K95" s="5">
        <v>703857296</v>
      </c>
      <c r="O95" s="5">
        <v>4854999982</v>
      </c>
      <c r="P95" s="5">
        <v>5777916667</v>
      </c>
    </row>
    <row r="96" spans="2:16" ht="15.5" x14ac:dyDescent="0.35">
      <c r="C96" t="s">
        <v>114</v>
      </c>
      <c r="D96" s="5">
        <v>69499664989</v>
      </c>
      <c r="E96" s="5">
        <v>69520610647</v>
      </c>
      <c r="F96" s="5">
        <v>72700651978</v>
      </c>
      <c r="G96" s="5">
        <v>77217947831</v>
      </c>
      <c r="I96" s="5">
        <v>72700651978</v>
      </c>
      <c r="J96" s="5">
        <v>104530741258</v>
      </c>
      <c r="K96" s="5">
        <v>142995751966</v>
      </c>
      <c r="L96" s="5">
        <v>154931658791</v>
      </c>
      <c r="M96" s="5">
        <v>131723968258</v>
      </c>
      <c r="N96" s="5">
        <v>81495200899</v>
      </c>
      <c r="O96" s="5">
        <v>1025127064</v>
      </c>
      <c r="P96" s="5">
        <v>567415239</v>
      </c>
    </row>
    <row r="97" spans="3:16" ht="15.5" x14ac:dyDescent="0.35">
      <c r="C97" t="s">
        <v>342</v>
      </c>
      <c r="D97" s="5">
        <v>1608276571</v>
      </c>
      <c r="E97" s="5">
        <v>1608276571</v>
      </c>
      <c r="F97" s="5">
        <v>1608276571</v>
      </c>
      <c r="G97" s="5">
        <v>2643583907</v>
      </c>
      <c r="I97" s="5">
        <v>1608276571</v>
      </c>
      <c r="J97" s="5">
        <v>2643583907</v>
      </c>
      <c r="K97" s="5">
        <v>3908924351</v>
      </c>
      <c r="L97" s="5">
        <v>3908924351</v>
      </c>
      <c r="M97" s="5">
        <v>6032466377</v>
      </c>
      <c r="N97" s="5">
        <v>8675238536</v>
      </c>
    </row>
    <row r="98" spans="3:16" ht="15.5" x14ac:dyDescent="0.35">
      <c r="C98" t="s">
        <v>228</v>
      </c>
      <c r="D98" s="5">
        <v>1031331033825</v>
      </c>
      <c r="E98" s="5">
        <v>1040224934517</v>
      </c>
      <c r="F98" s="5">
        <v>1050629139997</v>
      </c>
      <c r="G98" s="5">
        <v>988156480326</v>
      </c>
      <c r="I98" s="5">
        <v>1050629139997</v>
      </c>
      <c r="J98" s="5">
        <v>854794553385</v>
      </c>
      <c r="K98" s="5">
        <v>557229289331</v>
      </c>
      <c r="L98" s="5">
        <v>542149117395</v>
      </c>
      <c r="M98" s="5">
        <v>532322726013</v>
      </c>
      <c r="N98" s="5">
        <v>484686987847</v>
      </c>
      <c r="O98" s="5">
        <v>479687511686</v>
      </c>
      <c r="P98" s="5">
        <v>357224543757</v>
      </c>
    </row>
    <row r="99" spans="3:16" ht="15.5" x14ac:dyDescent="0.35">
      <c r="C99" t="s">
        <v>115</v>
      </c>
      <c r="D99" s="5">
        <v>2163074224101</v>
      </c>
      <c r="E99" s="5">
        <v>2204623653961</v>
      </c>
      <c r="F99" s="5">
        <v>2364602590332</v>
      </c>
      <c r="G99" s="5">
        <v>1855545931313</v>
      </c>
      <c r="I99" s="5">
        <v>2364602590332</v>
      </c>
      <c r="J99" s="5">
        <v>2194978339107</v>
      </c>
      <c r="K99" s="5">
        <v>690330534107</v>
      </c>
      <c r="L99" s="5">
        <v>615017828200</v>
      </c>
      <c r="M99" s="5">
        <v>673480916520</v>
      </c>
      <c r="N99" s="5">
        <v>677803886415</v>
      </c>
      <c r="O99" s="5">
        <v>924849879458</v>
      </c>
      <c r="P99" s="5">
        <v>564697027435</v>
      </c>
    </row>
    <row r="100" spans="3:16" ht="15.5" x14ac:dyDescent="0.35">
      <c r="C100" t="s">
        <v>116</v>
      </c>
    </row>
    <row r="101" spans="3:16" ht="15.5" x14ac:dyDescent="0.35">
      <c r="C101" t="s">
        <v>117</v>
      </c>
    </row>
    <row r="102" spans="3:16" ht="15.5" x14ac:dyDescent="0.35">
      <c r="C102" t="s">
        <v>229</v>
      </c>
      <c r="D102" s="5">
        <v>1131359221804</v>
      </c>
      <c r="E102" s="5">
        <v>1110444026686</v>
      </c>
      <c r="F102" s="5">
        <v>1286287498454</v>
      </c>
      <c r="G102" s="5">
        <v>776431445524</v>
      </c>
      <c r="I102" s="5">
        <v>1286287498454</v>
      </c>
      <c r="J102" s="5">
        <v>1341212254344</v>
      </c>
      <c r="K102" s="5">
        <v>323061683055</v>
      </c>
      <c r="L102" s="5">
        <v>299265301028</v>
      </c>
      <c r="M102" s="5">
        <v>557900190195</v>
      </c>
      <c r="N102" s="5">
        <v>345707524586</v>
      </c>
      <c r="O102" s="5">
        <v>355549295816</v>
      </c>
      <c r="P102" s="5">
        <v>181732710507</v>
      </c>
    </row>
    <row r="103" spans="3:16" ht="15.5" x14ac:dyDescent="0.35">
      <c r="C103" t="s">
        <v>236</v>
      </c>
      <c r="D103" s="5">
        <v>1016706522967</v>
      </c>
      <c r="E103" s="5">
        <v>982990142480</v>
      </c>
      <c r="F103" s="5">
        <v>1132444910741</v>
      </c>
      <c r="G103" s="5">
        <v>550936958753</v>
      </c>
      <c r="I103" s="5">
        <v>1132444910741</v>
      </c>
      <c r="J103" s="5">
        <v>595933401170</v>
      </c>
      <c r="M103" s="5">
        <v>149674356376</v>
      </c>
      <c r="N103" s="5">
        <v>192532363276</v>
      </c>
      <c r="O103" s="5">
        <v>111771994881</v>
      </c>
      <c r="P103" s="5">
        <v>106909254917</v>
      </c>
    </row>
    <row r="104" spans="3:16" ht="15.5" x14ac:dyDescent="0.35">
      <c r="C104" t="s">
        <v>230</v>
      </c>
    </row>
    <row r="105" spans="3:16" ht="15.5" x14ac:dyDescent="0.35">
      <c r="C105" t="s">
        <v>231</v>
      </c>
      <c r="D105" s="5">
        <v>63358684633</v>
      </c>
      <c r="E105" s="5">
        <v>64151948294</v>
      </c>
      <c r="F105" s="5">
        <v>65496561377</v>
      </c>
      <c r="G105" s="5">
        <v>345229971657</v>
      </c>
      <c r="I105" s="5">
        <v>65496561377</v>
      </c>
      <c r="J105" s="5">
        <v>76028033120</v>
      </c>
    </row>
    <row r="106" spans="3:16" ht="15.5" x14ac:dyDescent="0.35">
      <c r="C106" t="s">
        <v>121</v>
      </c>
    </row>
    <row r="107" spans="3:16" ht="15.5" x14ac:dyDescent="0.35">
      <c r="C107" t="s">
        <v>232</v>
      </c>
      <c r="D107" s="5">
        <v>251722518611</v>
      </c>
      <c r="E107" s="5">
        <v>253927083244</v>
      </c>
      <c r="F107" s="5">
        <v>254724104803</v>
      </c>
      <c r="G107" s="5">
        <v>254817374808</v>
      </c>
      <c r="I107" s="5">
        <v>254724104803</v>
      </c>
      <c r="J107" s="5">
        <v>366451298397</v>
      </c>
      <c r="K107" s="5">
        <v>221217999525</v>
      </c>
    </row>
    <row r="108" spans="3:16" ht="15.5" x14ac:dyDescent="0.35">
      <c r="C108" t="s">
        <v>233</v>
      </c>
      <c r="D108" s="5">
        <v>964444761</v>
      </c>
      <c r="E108" s="5">
        <v>2773137892</v>
      </c>
      <c r="F108" s="5">
        <v>1398921538</v>
      </c>
      <c r="G108" s="5">
        <v>1398234920</v>
      </c>
      <c r="I108" s="5">
        <v>1398921538</v>
      </c>
      <c r="J108" s="5">
        <v>6337203100</v>
      </c>
      <c r="K108" s="5">
        <v>7156660798</v>
      </c>
      <c r="L108" s="5">
        <v>11762243884</v>
      </c>
      <c r="M108" s="5">
        <v>15783905652</v>
      </c>
      <c r="N108" s="5">
        <v>21181606428</v>
      </c>
      <c r="O108" s="5">
        <v>21645417216</v>
      </c>
      <c r="P108" s="5">
        <v>12893181283</v>
      </c>
    </row>
    <row r="109" spans="3:16" ht="15.5" x14ac:dyDescent="0.35">
      <c r="C109" t="s">
        <v>120</v>
      </c>
      <c r="D109" s="5">
        <v>1878255082</v>
      </c>
      <c r="E109" s="5">
        <v>1984186958</v>
      </c>
      <c r="F109" s="5">
        <v>5613905172</v>
      </c>
      <c r="G109" s="5">
        <v>1400184451</v>
      </c>
      <c r="I109" s="5">
        <v>5613905172</v>
      </c>
      <c r="J109" s="5">
        <v>2301286058</v>
      </c>
      <c r="K109" s="5">
        <v>8141083004</v>
      </c>
      <c r="L109" s="5">
        <v>16544874952</v>
      </c>
      <c r="M109" s="5">
        <v>107706180086</v>
      </c>
      <c r="N109" s="5">
        <v>18964716479</v>
      </c>
      <c r="O109" s="5">
        <v>2547500369</v>
      </c>
      <c r="P109" s="5">
        <v>1767319590</v>
      </c>
    </row>
    <row r="110" spans="3:16" ht="15.5" x14ac:dyDescent="0.35">
      <c r="C110" t="s">
        <v>285</v>
      </c>
    </row>
    <row r="111" spans="3:16" ht="15.5" x14ac:dyDescent="0.35">
      <c r="C111" t="s">
        <v>286</v>
      </c>
      <c r="D111" s="5">
        <v>335543970144</v>
      </c>
      <c r="E111" s="5">
        <v>353330005146</v>
      </c>
      <c r="F111" s="5">
        <v>357199999992</v>
      </c>
      <c r="G111" s="5">
        <v>105450000000</v>
      </c>
      <c r="I111" s="5">
        <v>357199999992</v>
      </c>
      <c r="J111" s="5">
        <v>135450000000</v>
      </c>
      <c r="M111" s="5">
        <v>253750000000</v>
      </c>
      <c r="N111" s="5">
        <v>296250000000</v>
      </c>
      <c r="O111" s="5">
        <v>110119304644</v>
      </c>
      <c r="P111" s="5">
        <v>132143165572</v>
      </c>
    </row>
    <row r="112" spans="3:16" ht="15.5" x14ac:dyDescent="0.35">
      <c r="C112" t="s">
        <v>371</v>
      </c>
      <c r="D112" s="5">
        <v>2372721566</v>
      </c>
      <c r="E112" s="5">
        <v>2506226011</v>
      </c>
      <c r="F112" s="5">
        <v>1781952445</v>
      </c>
      <c r="G112" s="5">
        <v>2858281840</v>
      </c>
      <c r="I112" s="5">
        <v>1781952445</v>
      </c>
      <c r="J112" s="5">
        <v>3623535911</v>
      </c>
      <c r="K112" s="5">
        <v>677551828</v>
      </c>
      <c r="L112" s="5">
        <v>556779790</v>
      </c>
      <c r="O112" s="5">
        <v>19866511427</v>
      </c>
      <c r="P112" s="5">
        <v>6185782550</v>
      </c>
    </row>
    <row r="113" spans="3:16" ht="15.5" x14ac:dyDescent="0.35">
      <c r="C113" t="s">
        <v>288</v>
      </c>
      <c r="D113" s="5">
        <v>72773221487</v>
      </c>
      <c r="E113" s="5">
        <v>73117595427</v>
      </c>
      <c r="F113" s="5">
        <v>72681756057</v>
      </c>
      <c r="G113" s="5">
        <v>42343624311</v>
      </c>
      <c r="I113" s="5">
        <v>72681756057</v>
      </c>
      <c r="J113" s="5">
        <v>44846805784</v>
      </c>
      <c r="K113" s="5">
        <v>214517530</v>
      </c>
      <c r="L113" s="5">
        <v>2185548565</v>
      </c>
      <c r="M113" s="5">
        <v>48821871233</v>
      </c>
      <c r="N113" s="5">
        <v>7921847878</v>
      </c>
      <c r="O113" s="5">
        <v>37117508060</v>
      </c>
      <c r="P113" s="5">
        <v>27420964183</v>
      </c>
    </row>
    <row r="114" spans="3:16" ht="15.5" x14ac:dyDescent="0.35">
      <c r="C114" t="s">
        <v>237</v>
      </c>
      <c r="D114" s="5">
        <v>661036142597</v>
      </c>
      <c r="E114" s="5">
        <v>681953510338</v>
      </c>
      <c r="F114" s="5">
        <v>687240866259</v>
      </c>
      <c r="G114" s="5">
        <v>718169572535</v>
      </c>
      <c r="I114" s="5">
        <v>687240866259</v>
      </c>
      <c r="J114" s="5">
        <v>591779310987</v>
      </c>
      <c r="K114" s="5">
        <v>226730168050</v>
      </c>
      <c r="L114" s="5">
        <v>582040864538</v>
      </c>
      <c r="M114" s="5">
        <v>289940959025</v>
      </c>
      <c r="N114" s="5">
        <v>324847152308</v>
      </c>
      <c r="O114" s="5">
        <v>183419542608</v>
      </c>
      <c r="P114" s="5">
        <v>153277215149</v>
      </c>
    </row>
    <row r="115" spans="3:16" ht="15.5" x14ac:dyDescent="0.35">
      <c r="C115" t="s">
        <v>238</v>
      </c>
      <c r="D115" s="5">
        <v>661036142597</v>
      </c>
      <c r="E115" s="5">
        <v>681953510338</v>
      </c>
      <c r="F115" s="5">
        <v>687240866259</v>
      </c>
      <c r="G115" s="5">
        <v>718169572535</v>
      </c>
      <c r="I115" s="5">
        <v>687240866259</v>
      </c>
      <c r="J115" s="5">
        <v>591779310987</v>
      </c>
      <c r="K115" s="5">
        <v>226730168050</v>
      </c>
      <c r="L115" s="5">
        <v>582040864538</v>
      </c>
      <c r="M115" s="5">
        <v>289940959025</v>
      </c>
      <c r="N115" s="5">
        <v>324847152308</v>
      </c>
      <c r="O115" s="5">
        <v>183419542608</v>
      </c>
      <c r="P115" s="5">
        <v>153277215149</v>
      </c>
    </row>
    <row r="116" spans="3:16" ht="15.5" x14ac:dyDescent="0.35">
      <c r="C116" t="s">
        <v>239</v>
      </c>
    </row>
    <row r="117" spans="3:16" ht="15.5" x14ac:dyDescent="0.35">
      <c r="C117" t="s">
        <v>290</v>
      </c>
      <c r="D117" s="5">
        <v>337916691710</v>
      </c>
      <c r="E117" s="5">
        <v>355836231157</v>
      </c>
      <c r="F117" s="5">
        <v>358981952437</v>
      </c>
      <c r="G117" s="5">
        <v>108308281840</v>
      </c>
      <c r="I117" s="5">
        <v>358981952437</v>
      </c>
      <c r="J117" s="5">
        <v>139073535911</v>
      </c>
      <c r="K117" s="5">
        <v>677551828</v>
      </c>
      <c r="L117" s="5">
        <v>556779790</v>
      </c>
      <c r="M117" s="5">
        <v>253805554607</v>
      </c>
      <c r="N117" s="5">
        <v>298906717715</v>
      </c>
      <c r="O117" s="5">
        <v>129985816071</v>
      </c>
      <c r="P117" s="5">
        <v>138328948122</v>
      </c>
    </row>
    <row r="118" spans="3:16" ht="15.5" x14ac:dyDescent="0.35">
      <c r="C118" t="s">
        <v>289</v>
      </c>
      <c r="L118" s="5">
        <v>577888449328</v>
      </c>
      <c r="M118" s="5">
        <v>24421255002</v>
      </c>
      <c r="N118" s="5">
        <v>13901512600</v>
      </c>
      <c r="O118" s="5">
        <v>40235016552</v>
      </c>
      <c r="P118" s="5">
        <v>6264660813</v>
      </c>
    </row>
    <row r="119" spans="3:16" ht="15.5" x14ac:dyDescent="0.35">
      <c r="C119" t="s">
        <v>240</v>
      </c>
      <c r="M119" s="5">
        <v>3927120186</v>
      </c>
      <c r="N119" s="5">
        <v>4004672328</v>
      </c>
      <c r="O119" s="5">
        <v>5531950948</v>
      </c>
      <c r="P119" s="5">
        <v>2366962002</v>
      </c>
    </row>
    <row r="120" spans="3:16" ht="15.5" x14ac:dyDescent="0.35">
      <c r="C120" t="s">
        <v>128</v>
      </c>
      <c r="D120" s="5">
        <v>1792395364401</v>
      </c>
      <c r="E120" s="5">
        <v>1792397537024</v>
      </c>
      <c r="F120" s="5">
        <v>1973528364713</v>
      </c>
      <c r="G120" s="5">
        <v>1494601018059</v>
      </c>
      <c r="I120" s="5">
        <v>1973528364713</v>
      </c>
      <c r="J120" s="5">
        <v>1932991565331</v>
      </c>
      <c r="K120" s="5">
        <v>549791851105</v>
      </c>
      <c r="L120" s="5">
        <v>881306165566</v>
      </c>
      <c r="M120" s="5">
        <v>847841149220</v>
      </c>
      <c r="N120" s="5">
        <v>670554676894</v>
      </c>
      <c r="O120" s="5">
        <v>538968838424</v>
      </c>
      <c r="P120" s="5">
        <v>335009925656</v>
      </c>
    </row>
    <row r="121" spans="3:16" ht="15.5" x14ac:dyDescent="0.35">
      <c r="C121" t="s">
        <v>129</v>
      </c>
    </row>
    <row r="122" spans="3:16" ht="15.5" x14ac:dyDescent="0.35">
      <c r="C122" t="s">
        <v>130</v>
      </c>
      <c r="D122" s="5">
        <v>612474975704</v>
      </c>
      <c r="E122" s="5">
        <v>612474975704</v>
      </c>
      <c r="F122" s="5">
        <v>612474975704</v>
      </c>
      <c r="G122" s="5">
        <v>612474975704</v>
      </c>
      <c r="I122" s="5">
        <v>612474975704</v>
      </c>
      <c r="J122" s="5">
        <v>548950191228</v>
      </c>
      <c r="K122" s="5">
        <v>538431259532</v>
      </c>
      <c r="L122" s="5">
        <v>188431259500</v>
      </c>
      <c r="M122" s="5">
        <v>188431259500</v>
      </c>
      <c r="N122" s="5">
        <v>188431258500</v>
      </c>
      <c r="O122" s="5">
        <v>188431256500</v>
      </c>
      <c r="P122" s="5">
        <v>150745000000</v>
      </c>
    </row>
    <row r="123" spans="3:16" ht="15.5" x14ac:dyDescent="0.35">
      <c r="C123" t="s">
        <v>131</v>
      </c>
      <c r="D123" s="5">
        <v>1046390764</v>
      </c>
      <c r="E123" s="5">
        <v>31101787364</v>
      </c>
      <c r="F123" s="5">
        <v>31101787363</v>
      </c>
      <c r="G123" s="5">
        <v>31101787363</v>
      </c>
      <c r="I123" s="5">
        <v>31101787363</v>
      </c>
      <c r="J123" s="5">
        <v>94626571839</v>
      </c>
      <c r="K123" s="5">
        <v>88584905202</v>
      </c>
      <c r="L123" s="5">
        <v>88584905202</v>
      </c>
      <c r="M123" s="5">
        <v>88584905202</v>
      </c>
      <c r="N123" s="5">
        <v>88584900702</v>
      </c>
      <c r="O123" s="5">
        <v>88737845253</v>
      </c>
      <c r="P123" s="5">
        <v>10729425077</v>
      </c>
    </row>
    <row r="124" spans="3:16" ht="15.5" x14ac:dyDescent="0.35">
      <c r="C124" t="s">
        <v>132</v>
      </c>
      <c r="D124" s="5">
        <v>-231151315968</v>
      </c>
      <c r="E124" s="5">
        <v>-232275800923</v>
      </c>
      <c r="F124" s="5">
        <v>-253459952339</v>
      </c>
      <c r="G124" s="5">
        <v>-283654928573</v>
      </c>
      <c r="I124" s="5">
        <v>-253459952339</v>
      </c>
      <c r="J124" s="5">
        <v>-382709516203</v>
      </c>
      <c r="K124" s="5">
        <v>-485906178295</v>
      </c>
      <c r="L124" s="5">
        <v>-542662354570</v>
      </c>
      <c r="M124" s="5">
        <v>-451554820364</v>
      </c>
      <c r="N124" s="5">
        <v>-269953001905</v>
      </c>
      <c r="O124" s="5">
        <v>104708925640</v>
      </c>
      <c r="P124" s="5">
        <v>66272177212</v>
      </c>
    </row>
    <row r="125" spans="3:16" ht="15.5" x14ac:dyDescent="0.35">
      <c r="C125" t="s">
        <v>133</v>
      </c>
      <c r="D125" s="5">
        <v>6271589469</v>
      </c>
      <c r="E125" s="5">
        <v>6271589469</v>
      </c>
      <c r="F125" s="5">
        <v>6271589469</v>
      </c>
      <c r="G125" s="5">
        <v>6271589469</v>
      </c>
      <c r="I125" s="5">
        <v>6271589469</v>
      </c>
      <c r="J125" s="5">
        <v>6271589469</v>
      </c>
      <c r="K125" s="5">
        <v>6271589469</v>
      </c>
      <c r="L125" s="5">
        <v>6271589469</v>
      </c>
      <c r="M125" s="5">
        <v>6271589469</v>
      </c>
      <c r="N125" s="5">
        <v>6271589469</v>
      </c>
      <c r="O125" s="5">
        <v>6271589469</v>
      </c>
    </row>
    <row r="126" spans="3:16" ht="15.5" x14ac:dyDescent="0.35">
      <c r="C126" t="s">
        <v>134</v>
      </c>
      <c r="D126" s="5">
        <v>-237422905437</v>
      </c>
      <c r="E126" s="5">
        <v>-238547390392</v>
      </c>
      <c r="F126" s="5">
        <v>-259731541808</v>
      </c>
      <c r="G126" s="5">
        <v>-289926518042</v>
      </c>
      <c r="I126" s="5">
        <v>-259731541808</v>
      </c>
      <c r="J126" s="5">
        <v>-388981105672</v>
      </c>
      <c r="K126" s="5">
        <v>-492177767764</v>
      </c>
      <c r="L126" s="5">
        <v>-548933944039</v>
      </c>
      <c r="M126" s="5">
        <v>-457826409833</v>
      </c>
      <c r="N126" s="5">
        <v>-276224591374</v>
      </c>
      <c r="O126" s="5">
        <v>98437336171</v>
      </c>
    </row>
    <row r="127" spans="3:16" ht="15.5" x14ac:dyDescent="0.35">
      <c r="C127" t="s">
        <v>135</v>
      </c>
      <c r="D127" s="5">
        <v>-231151315968</v>
      </c>
      <c r="E127" s="5">
        <v>-232275800923</v>
      </c>
      <c r="F127" s="5">
        <v>-253459952339</v>
      </c>
      <c r="G127" s="5">
        <v>-283654928573</v>
      </c>
      <c r="I127" s="5">
        <v>-253459952339</v>
      </c>
      <c r="J127" s="5">
        <v>-382709516203</v>
      </c>
      <c r="K127" s="5">
        <v>-485906178295</v>
      </c>
      <c r="L127" s="5">
        <v>-542662354570</v>
      </c>
      <c r="M127" s="5">
        <v>-451554820364</v>
      </c>
      <c r="N127" s="5">
        <v>-269953001905</v>
      </c>
      <c r="O127" s="5">
        <v>104708925640</v>
      </c>
      <c r="P127" s="5">
        <v>66272177212</v>
      </c>
    </row>
    <row r="128" spans="3:16" ht="15.5" x14ac:dyDescent="0.35">
      <c r="C128" t="s">
        <v>136</v>
      </c>
      <c r="D128" s="5">
        <v>883002000</v>
      </c>
      <c r="E128" s="5">
        <v>925154792</v>
      </c>
      <c r="F128" s="5">
        <v>957414890</v>
      </c>
      <c r="G128" s="5">
        <v>1023078760</v>
      </c>
      <c r="I128" s="5">
        <v>957414890</v>
      </c>
      <c r="J128" s="5">
        <v>1119526912</v>
      </c>
      <c r="K128" s="5">
        <v>-571303437</v>
      </c>
      <c r="L128" s="5">
        <v>-642147498</v>
      </c>
      <c r="M128" s="5">
        <v>178422962</v>
      </c>
      <c r="N128" s="5">
        <v>186052224</v>
      </c>
      <c r="O128" s="5">
        <v>3929245398</v>
      </c>
      <c r="P128" s="5">
        <v>2327992799</v>
      </c>
    </row>
    <row r="129" spans="2:16" ht="15.5" x14ac:dyDescent="0.35">
      <c r="C129" t="s">
        <v>10</v>
      </c>
      <c r="D129" s="5">
        <v>370678859700</v>
      </c>
      <c r="E129" s="5">
        <v>412226116937</v>
      </c>
      <c r="F129" s="5">
        <v>391074225618</v>
      </c>
      <c r="G129" s="5">
        <v>360944913254</v>
      </c>
      <c r="I129" s="5">
        <v>391074225618</v>
      </c>
      <c r="J129" s="5">
        <v>261986773776</v>
      </c>
      <c r="K129" s="5">
        <v>140538683002</v>
      </c>
      <c r="L129" s="5">
        <v>-266288337366</v>
      </c>
      <c r="M129" s="5">
        <v>-174360232700</v>
      </c>
      <c r="N129" s="5">
        <v>7249209521</v>
      </c>
      <c r="O129" s="5">
        <v>385881041034</v>
      </c>
      <c r="P129" s="5">
        <v>229687101779</v>
      </c>
    </row>
    <row r="130" spans="2:16" ht="15.5" x14ac:dyDescent="0.35">
      <c r="C130" t="s">
        <v>137</v>
      </c>
      <c r="D130" s="5">
        <v>2163074224101</v>
      </c>
      <c r="E130" s="5">
        <v>2204623653961</v>
      </c>
      <c r="F130" s="5">
        <v>2364602590331</v>
      </c>
      <c r="G130" s="5">
        <v>1855545931313</v>
      </c>
      <c r="I130" s="5">
        <v>2364602590331</v>
      </c>
      <c r="J130" s="5">
        <v>2194978339107</v>
      </c>
      <c r="K130" s="5">
        <v>690330534107</v>
      </c>
      <c r="L130" s="5">
        <v>615017828200</v>
      </c>
      <c r="M130" s="5">
        <v>673480916520</v>
      </c>
      <c r="N130" s="5">
        <v>677803886415</v>
      </c>
      <c r="O130" s="5">
        <v>924849879458</v>
      </c>
      <c r="P130" s="5">
        <v>564697027435</v>
      </c>
    </row>
    <row r="131" spans="2:16" ht="15.5" x14ac:dyDescent="0.35">
      <c r="C131" t="s">
        <v>138</v>
      </c>
      <c r="D131" s="5">
        <v>8120249598</v>
      </c>
      <c r="E131" s="5">
        <v>8120249598</v>
      </c>
      <c r="F131" s="5">
        <v>8120249598</v>
      </c>
      <c r="G131" s="5">
        <v>8120249598</v>
      </c>
      <c r="I131" s="5">
        <v>8120249598</v>
      </c>
      <c r="J131" s="5">
        <v>7186061591</v>
      </c>
      <c r="K131" s="5">
        <v>7031371419</v>
      </c>
      <c r="L131" s="5">
        <v>1884312595</v>
      </c>
      <c r="M131" s="5">
        <v>1884312595</v>
      </c>
      <c r="N131" s="5">
        <v>1884312585</v>
      </c>
      <c r="O131" s="5">
        <v>1884312565</v>
      </c>
      <c r="P131" s="5">
        <v>1507450000</v>
      </c>
    </row>
    <row r="133" spans="2:16" ht="15.5" x14ac:dyDescent="0.35">
      <c r="B133" t="s">
        <v>139</v>
      </c>
      <c r="C133" t="s">
        <v>140</v>
      </c>
      <c r="D133" s="5">
        <v>92787450395</v>
      </c>
      <c r="E133" s="5">
        <v>211177340434</v>
      </c>
      <c r="F133" s="5">
        <v>-584810921832</v>
      </c>
      <c r="G133" s="5">
        <v>247034885977</v>
      </c>
      <c r="I133" s="5">
        <v>-124868121845</v>
      </c>
      <c r="J133" s="5">
        <v>-703938344131</v>
      </c>
      <c r="K133" s="5">
        <v>132462338448</v>
      </c>
      <c r="L133" s="5">
        <v>-86334123211</v>
      </c>
      <c r="M133" s="5">
        <v>42083642529</v>
      </c>
      <c r="N133" s="5">
        <v>-198093665098</v>
      </c>
      <c r="O133" s="5">
        <v>329681853843</v>
      </c>
      <c r="P133" s="5">
        <v>54240319399</v>
      </c>
    </row>
    <row r="134" spans="2:16" ht="15.5" x14ac:dyDescent="0.35">
      <c r="C134" t="s">
        <v>292</v>
      </c>
      <c r="D134" s="5">
        <v>1166222674274</v>
      </c>
      <c r="E134" s="5">
        <v>1380729692868</v>
      </c>
      <c r="F134" s="5">
        <v>1690264972783</v>
      </c>
      <c r="G134" s="5">
        <v>1394355873001</v>
      </c>
      <c r="I134" s="5">
        <v>6401249939023</v>
      </c>
      <c r="J134" s="5">
        <v>4824066660637</v>
      </c>
      <c r="K134" s="5">
        <v>613873382719</v>
      </c>
      <c r="L134" s="5">
        <v>37359021091</v>
      </c>
      <c r="M134" s="5">
        <v>166152301717</v>
      </c>
      <c r="N134" s="5">
        <v>918379218357</v>
      </c>
      <c r="O134" s="5">
        <v>1555204056110</v>
      </c>
      <c r="P134" s="5">
        <v>783618052785</v>
      </c>
    </row>
    <row r="135" spans="2:16" ht="15.5" x14ac:dyDescent="0.35">
      <c r="C135" t="s">
        <v>152</v>
      </c>
      <c r="D135" s="5">
        <v>31628213</v>
      </c>
      <c r="E135" s="5">
        <v>19430061</v>
      </c>
      <c r="F135" s="5">
        <v>17010391</v>
      </c>
      <c r="G135" s="5">
        <v>19299035</v>
      </c>
      <c r="I135" s="5">
        <v>93760614</v>
      </c>
      <c r="J135" s="5">
        <v>157308074</v>
      </c>
      <c r="K135" s="5">
        <v>86410694</v>
      </c>
      <c r="M135" s="5">
        <v>15732035</v>
      </c>
      <c r="N135" s="5">
        <v>234682117</v>
      </c>
      <c r="O135" s="5">
        <v>272496366</v>
      </c>
      <c r="P135" s="5">
        <v>384509152</v>
      </c>
    </row>
    <row r="136" spans="2:16" ht="15.5" x14ac:dyDescent="0.35">
      <c r="C136" t="s">
        <v>735</v>
      </c>
      <c r="L136" s="5">
        <v>7366257319</v>
      </c>
      <c r="O136" s="5">
        <v>73545320</v>
      </c>
    </row>
    <row r="137" spans="2:16" ht="15.5" x14ac:dyDescent="0.35">
      <c r="C137" t="s">
        <v>293</v>
      </c>
      <c r="D137" s="5">
        <v>-997007834478</v>
      </c>
      <c r="E137" s="5">
        <v>-1089282239647</v>
      </c>
      <c r="F137" s="5">
        <v>-2140875739926</v>
      </c>
      <c r="G137" s="5">
        <v>-1077805255669</v>
      </c>
      <c r="I137" s="5">
        <v>-6221778750082</v>
      </c>
      <c r="J137" s="5">
        <v>-5350231196492</v>
      </c>
      <c r="K137" s="5">
        <v>-391858175286</v>
      </c>
      <c r="L137" s="5">
        <v>-4391715966</v>
      </c>
      <c r="M137" s="5">
        <v>-3407396793</v>
      </c>
      <c r="N137" s="5">
        <v>-1041207394699</v>
      </c>
      <c r="O137" s="5">
        <v>-1061121944927</v>
      </c>
      <c r="P137" s="5">
        <v>-617833708613</v>
      </c>
    </row>
    <row r="138" spans="2:16" ht="15.5" x14ac:dyDescent="0.35">
      <c r="C138" t="s">
        <v>1095</v>
      </c>
      <c r="D138" s="5">
        <v>-12151860381</v>
      </c>
      <c r="E138" s="5">
        <v>-27812766717</v>
      </c>
      <c r="F138" s="5">
        <v>-109820777010</v>
      </c>
      <c r="G138" s="5">
        <v>-27316038205</v>
      </c>
      <c r="I138" s="5">
        <v>-161545932059</v>
      </c>
      <c r="J138" s="5">
        <v>-75985582379</v>
      </c>
      <c r="K138" s="5">
        <v>-62596878728</v>
      </c>
    </row>
    <row r="139" spans="2:16" ht="15.5" x14ac:dyDescent="0.35">
      <c r="C139" t="s">
        <v>345</v>
      </c>
      <c r="D139" s="5">
        <v>-33693912221</v>
      </c>
      <c r="E139" s="5">
        <v>-20095947087</v>
      </c>
      <c r="F139" s="5">
        <v>-10119829211</v>
      </c>
      <c r="G139" s="5">
        <v>-23070448463</v>
      </c>
      <c r="I139" s="5">
        <v>-73512466873</v>
      </c>
      <c r="J139" s="5">
        <v>-47720023342</v>
      </c>
      <c r="K139" s="5">
        <v>-14686745971</v>
      </c>
      <c r="L139" s="5">
        <v>-17605646989</v>
      </c>
      <c r="M139" s="5">
        <v>-23641860400</v>
      </c>
      <c r="N139" s="5">
        <v>-44170559876</v>
      </c>
      <c r="O139" s="5">
        <v>-44210119939</v>
      </c>
      <c r="P139" s="5">
        <v>-36432580989</v>
      </c>
    </row>
    <row r="140" spans="2:16" ht="15.5" x14ac:dyDescent="0.35">
      <c r="C140" t="s">
        <v>530</v>
      </c>
      <c r="D140" s="5">
        <v>-5662291308</v>
      </c>
      <c r="E140" s="5">
        <v>-3123797433</v>
      </c>
      <c r="F140" s="5">
        <v>6066229900</v>
      </c>
      <c r="G140" s="5">
        <v>-3636971683</v>
      </c>
      <c r="I140" s="5">
        <v>-4943977596</v>
      </c>
      <c r="J140" s="5">
        <v>-24160660128</v>
      </c>
      <c r="K140" s="5">
        <v>-10197332680</v>
      </c>
      <c r="L140" s="5">
        <v>-5461528</v>
      </c>
      <c r="M140" s="5">
        <v>-6379173462</v>
      </c>
      <c r="N140" s="5">
        <v>810603223</v>
      </c>
      <c r="O140" s="5">
        <v>-15889774327</v>
      </c>
      <c r="P140" s="5">
        <v>-6379375565</v>
      </c>
    </row>
    <row r="141" spans="2:16" ht="15.5" x14ac:dyDescent="0.35">
      <c r="C141" t="s">
        <v>163</v>
      </c>
      <c r="D141" s="5">
        <v>-24475116559</v>
      </c>
      <c r="E141" s="5">
        <v>-29198320140</v>
      </c>
      <c r="F141" s="5">
        <v>-21845428835</v>
      </c>
      <c r="G141" s="5">
        <v>-15426901316</v>
      </c>
      <c r="I141" s="5">
        <v>-65628121117</v>
      </c>
      <c r="J141" s="5">
        <v>-32401351907</v>
      </c>
      <c r="K141" s="5">
        <v>-360215058</v>
      </c>
      <c r="L141" s="5">
        <v>-91218626180</v>
      </c>
      <c r="M141" s="5">
        <v>-79616085233</v>
      </c>
      <c r="N141" s="5">
        <v>-33906687500</v>
      </c>
      <c r="O141" s="5">
        <v>-51363195701</v>
      </c>
      <c r="P141" s="5">
        <v>-40074933350</v>
      </c>
    </row>
    <row r="142" spans="2:16" ht="15.5" x14ac:dyDescent="0.35">
      <c r="C142" t="s">
        <v>1096</v>
      </c>
      <c r="L142" s="5">
        <v>-17837950958</v>
      </c>
      <c r="M142" s="5">
        <v>-11039875335</v>
      </c>
      <c r="N142" s="5">
        <v>1766473280</v>
      </c>
      <c r="O142" s="5">
        <v>-53283209059</v>
      </c>
      <c r="P142" s="5">
        <v>-29041644021</v>
      </c>
    </row>
    <row r="143" spans="2:16" ht="15.5" x14ac:dyDescent="0.35">
      <c r="C143" t="s">
        <v>1097</v>
      </c>
      <c r="D143" s="5">
        <v>-475837145</v>
      </c>
      <c r="E143" s="5">
        <v>-58711471</v>
      </c>
      <c r="F143" s="5">
        <v>1502640076</v>
      </c>
      <c r="G143" s="5">
        <v>-84670723</v>
      </c>
      <c r="I143" s="5">
        <v>1197426245</v>
      </c>
      <c r="J143" s="5">
        <v>2336501406</v>
      </c>
      <c r="K143" s="5">
        <v>-1798107242</v>
      </c>
    </row>
    <row r="144" spans="2:16" ht="15.5" x14ac:dyDescent="0.35">
      <c r="C144" t="s">
        <v>317</v>
      </c>
    </row>
    <row r="145" spans="3:16" ht="15.5" x14ac:dyDescent="0.35">
      <c r="C145" t="s">
        <v>149</v>
      </c>
      <c r="D145" s="5">
        <v>-29078866277</v>
      </c>
      <c r="E145" s="5">
        <v>-154459151607</v>
      </c>
      <c r="F145" s="5">
        <v>866975939272</v>
      </c>
      <c r="G145" s="5">
        <v>-168979532324</v>
      </c>
      <c r="I145" s="5">
        <v>639164607869</v>
      </c>
      <c r="J145" s="5">
        <v>860360972523</v>
      </c>
      <c r="K145" s="5">
        <v>-28913487583</v>
      </c>
      <c r="L145" s="5">
        <v>110945927412</v>
      </c>
      <c r="M145" s="5">
        <v>-53659234274</v>
      </c>
      <c r="N145" s="5">
        <v>211731863549</v>
      </c>
      <c r="O145" s="5">
        <v>140396978516</v>
      </c>
      <c r="P145" s="5">
        <v>63285686407</v>
      </c>
    </row>
    <row r="146" spans="3:16" ht="15.5" x14ac:dyDescent="0.35">
      <c r="C146" t="s">
        <v>150</v>
      </c>
      <c r="D146" s="5">
        <v>-61586325602</v>
      </c>
      <c r="E146" s="5">
        <v>-58155102745</v>
      </c>
      <c r="F146" s="5">
        <v>-272674519719</v>
      </c>
      <c r="G146" s="5">
        <v>-78067347274</v>
      </c>
      <c r="I146" s="5">
        <v>-508333831261</v>
      </c>
      <c r="J146" s="5">
        <v>-217382734156</v>
      </c>
      <c r="K146" s="5">
        <v>-96563715740</v>
      </c>
      <c r="L146" s="5">
        <v>-22749443238</v>
      </c>
      <c r="M146" s="5">
        <v>5472828615</v>
      </c>
      <c r="N146" s="5">
        <v>-21842204214</v>
      </c>
      <c r="O146" s="5">
        <v>-457626057940</v>
      </c>
      <c r="P146" s="5">
        <v>-120483658711</v>
      </c>
    </row>
    <row r="147" spans="3:16" ht="15.5" x14ac:dyDescent="0.35">
      <c r="C147" t="s">
        <v>158</v>
      </c>
      <c r="D147" s="5">
        <v>-5760898767</v>
      </c>
      <c r="E147" s="5">
        <v>-4042947144</v>
      </c>
      <c r="F147" s="5">
        <v>-149049764447</v>
      </c>
      <c r="G147" s="5">
        <v>-131726218903</v>
      </c>
      <c r="I147" s="5">
        <v>-281242587600</v>
      </c>
      <c r="J147" s="5">
        <v>-13032947491</v>
      </c>
      <c r="K147" s="5">
        <v>-4522324078</v>
      </c>
      <c r="L147" s="5">
        <v>-708428212</v>
      </c>
      <c r="M147" s="5">
        <v>-16304507560</v>
      </c>
      <c r="N147" s="5">
        <v>-11842204214</v>
      </c>
      <c r="O147" s="5">
        <v>-105017672640</v>
      </c>
      <c r="P147" s="5">
        <v>-18881819978</v>
      </c>
    </row>
    <row r="148" spans="3:16" ht="15.5" x14ac:dyDescent="0.35">
      <c r="C148" t="s">
        <v>332</v>
      </c>
      <c r="D148" s="5">
        <v>234234234</v>
      </c>
      <c r="E148" s="5">
        <v>4400000</v>
      </c>
      <c r="F148" s="5">
        <v>58595754</v>
      </c>
      <c r="I148" s="5">
        <v>633595754</v>
      </c>
      <c r="J148" s="5">
        <v>519390405</v>
      </c>
      <c r="L148" s="5">
        <v>156000000</v>
      </c>
      <c r="O148" s="5">
        <v>921054936</v>
      </c>
      <c r="P148" s="5">
        <v>10173585901</v>
      </c>
    </row>
    <row r="149" spans="3:16" ht="15.5" x14ac:dyDescent="0.35">
      <c r="C149" t="s">
        <v>1098</v>
      </c>
      <c r="M149" s="5">
        <v>-7203950040</v>
      </c>
      <c r="O149" s="5">
        <v>-86631105903</v>
      </c>
    </row>
    <row r="150" spans="3:16" ht="15.5" x14ac:dyDescent="0.35">
      <c r="C150" t="s">
        <v>1007</v>
      </c>
      <c r="M150" s="5">
        <v>28981286215</v>
      </c>
      <c r="O150" s="5">
        <v>37146056156</v>
      </c>
      <c r="P150" s="5">
        <v>800000000</v>
      </c>
    </row>
    <row r="151" spans="3:16" ht="15.5" x14ac:dyDescent="0.35">
      <c r="C151" t="s">
        <v>1099</v>
      </c>
      <c r="G151" s="5">
        <v>17838188343</v>
      </c>
      <c r="J151" s="5">
        <v>-14565906383</v>
      </c>
    </row>
    <row r="152" spans="3:16" ht="15.5" x14ac:dyDescent="0.35">
      <c r="C152" t="s">
        <v>1100</v>
      </c>
      <c r="O152" s="5">
        <v>-304044390489</v>
      </c>
      <c r="P152" s="5">
        <v>-112575424634</v>
      </c>
    </row>
    <row r="153" spans="3:16" ht="15.5" x14ac:dyDescent="0.35">
      <c r="C153" t="s">
        <v>1101</v>
      </c>
      <c r="G153" s="5">
        <v>70697507698</v>
      </c>
      <c r="J153" s="5">
        <v>-60298246029</v>
      </c>
    </row>
    <row r="154" spans="3:16" ht="15.5" x14ac:dyDescent="0.35">
      <c r="C154" t="s">
        <v>1014</v>
      </c>
      <c r="G154" s="5">
        <v>235605855</v>
      </c>
      <c r="J154" s="5">
        <v>-16218252145</v>
      </c>
      <c r="K154" s="5">
        <v>-11854338000</v>
      </c>
    </row>
    <row r="155" spans="3:16" ht="15.5" x14ac:dyDescent="0.35">
      <c r="C155" t="s">
        <v>1102</v>
      </c>
      <c r="D155" s="5">
        <v>-2269433992</v>
      </c>
      <c r="G155" s="5">
        <v>731733494</v>
      </c>
      <c r="J155" s="5">
        <v>-422812786</v>
      </c>
      <c r="K155" s="5">
        <v>-888458390</v>
      </c>
    </row>
    <row r="156" spans="3:16" ht="15.5" x14ac:dyDescent="0.35">
      <c r="C156" t="s">
        <v>1103</v>
      </c>
      <c r="D156" s="5">
        <v>-2269433992</v>
      </c>
      <c r="G156" s="5">
        <v>71664847047</v>
      </c>
      <c r="J156" s="5">
        <v>-76939310960</v>
      </c>
      <c r="K156" s="5">
        <v>-12742796390</v>
      </c>
      <c r="O156" s="5">
        <v>-304044390489</v>
      </c>
      <c r="P156" s="5">
        <v>-112575424634</v>
      </c>
    </row>
    <row r="157" spans="3:16" ht="15.5" x14ac:dyDescent="0.35">
      <c r="C157" t="s">
        <v>1104</v>
      </c>
      <c r="D157" s="5">
        <v>141739401</v>
      </c>
      <c r="E157" s="5">
        <v>-141739401</v>
      </c>
      <c r="L157" s="5">
        <v>1224467968</v>
      </c>
    </row>
    <row r="158" spans="3:16" ht="15.5" x14ac:dyDescent="0.35">
      <c r="C158" t="s">
        <v>422</v>
      </c>
      <c r="J158" s="5">
        <v>-90000000</v>
      </c>
      <c r="K158" s="5">
        <v>-39500000</v>
      </c>
      <c r="L158" s="5">
        <v>-686047640</v>
      </c>
    </row>
    <row r="159" spans="3:16" ht="15.5" x14ac:dyDescent="0.35">
      <c r="C159" t="s">
        <v>1105</v>
      </c>
      <c r="D159" s="5">
        <v>-47758147914</v>
      </c>
      <c r="E159" s="5">
        <v>-52869105042</v>
      </c>
      <c r="F159" s="5">
        <v>-120981874557</v>
      </c>
      <c r="G159" s="5">
        <v>-36147813957</v>
      </c>
      <c r="I159" s="5">
        <v>-225798351381</v>
      </c>
      <c r="J159" s="5">
        <v>-111243361024</v>
      </c>
      <c r="K159" s="5">
        <v>-79259095272</v>
      </c>
      <c r="L159" s="5">
        <v>-22735435354</v>
      </c>
    </row>
    <row r="160" spans="3:16" ht="15.5" x14ac:dyDescent="0.35">
      <c r="C160" t="s">
        <v>1106</v>
      </c>
      <c r="D160" s="5">
        <v>-6196248405</v>
      </c>
      <c r="E160" s="5">
        <v>-1120671059</v>
      </c>
      <c r="F160" s="5">
        <v>-1926488034</v>
      </c>
      <c r="I160" s="5">
        <v>-1926488034</v>
      </c>
    </row>
    <row r="161" spans="3:16" ht="15.5" x14ac:dyDescent="0.35">
      <c r="C161" t="s">
        <v>1107</v>
      </c>
      <c r="N161" s="5">
        <v>-10000000000</v>
      </c>
    </row>
    <row r="162" spans="3:16" ht="15.5" x14ac:dyDescent="0.35">
      <c r="C162" t="s">
        <v>1108</v>
      </c>
    </row>
    <row r="163" spans="3:16" ht="15.5" x14ac:dyDescent="0.35">
      <c r="C163" t="s">
        <v>411</v>
      </c>
      <c r="D163" s="5">
        <v>22429841</v>
      </c>
      <c r="E163" s="5">
        <v>14959901</v>
      </c>
      <c r="F163" s="5">
        <v>-774988435</v>
      </c>
      <c r="G163" s="5">
        <v>303650196</v>
      </c>
      <c r="J163" s="5">
        <v>-2030598703</v>
      </c>
    </row>
    <row r="164" spans="3:16" ht="15.5" x14ac:dyDescent="0.35">
      <c r="C164" t="s">
        <v>161</v>
      </c>
      <c r="D164" s="5">
        <v>-29078866277</v>
      </c>
      <c r="E164" s="5">
        <v>-154459151607</v>
      </c>
      <c r="F164" s="5">
        <v>866975939272</v>
      </c>
      <c r="G164" s="5">
        <v>-168979532324</v>
      </c>
      <c r="I164" s="5">
        <v>639164607869</v>
      </c>
      <c r="J164" s="5">
        <v>860360972523</v>
      </c>
      <c r="K164" s="5">
        <v>-28913487583</v>
      </c>
      <c r="L164" s="5">
        <v>110945927412</v>
      </c>
      <c r="M164" s="5">
        <v>-53659234274</v>
      </c>
      <c r="N164" s="5">
        <v>211731863549</v>
      </c>
      <c r="O164" s="5">
        <v>140396978516</v>
      </c>
      <c r="P164" s="5">
        <v>63285686407</v>
      </c>
    </row>
    <row r="165" spans="3:16" ht="15.5" x14ac:dyDescent="0.35">
      <c r="C165" t="s">
        <v>1109</v>
      </c>
      <c r="L165" s="5">
        <v>698847226</v>
      </c>
      <c r="M165" s="5">
        <v>-1482586659</v>
      </c>
    </row>
    <row r="166" spans="3:16" ht="15.5" x14ac:dyDescent="0.35">
      <c r="C166" t="s">
        <v>167</v>
      </c>
      <c r="D166" s="5">
        <v>-477878385</v>
      </c>
      <c r="E166" s="5">
        <v>1160112936</v>
      </c>
      <c r="F166" s="5">
        <v>431665172</v>
      </c>
      <c r="G166" s="5">
        <v>2373800888</v>
      </c>
      <c r="I166" s="5">
        <v>431665172</v>
      </c>
      <c r="J166" s="5">
        <v>-2051620418</v>
      </c>
      <c r="K166" s="5">
        <v>-189577869</v>
      </c>
      <c r="L166" s="5">
        <v>-583944711</v>
      </c>
      <c r="M166" s="5">
        <v>-2343846280</v>
      </c>
      <c r="N166" s="5">
        <v>-6379627890</v>
      </c>
      <c r="O166" s="5">
        <v>-9970147090</v>
      </c>
      <c r="P166" s="5">
        <v>-5045625309</v>
      </c>
    </row>
    <row r="167" spans="3:16" ht="15.5" x14ac:dyDescent="0.35">
      <c r="C167" t="s">
        <v>168</v>
      </c>
      <c r="F167" s="5">
        <v>3268435544</v>
      </c>
      <c r="G167" s="5">
        <v>-3268435544</v>
      </c>
      <c r="K167" s="5">
        <v>-2043481129</v>
      </c>
    </row>
    <row r="168" spans="3:16" ht="15.5" x14ac:dyDescent="0.35">
      <c r="C168" t="s">
        <v>746</v>
      </c>
      <c r="F168" s="5">
        <v>-141357444378</v>
      </c>
      <c r="I168" s="5">
        <v>-141357444378</v>
      </c>
      <c r="J168" s="5">
        <v>108200000000</v>
      </c>
      <c r="L168" s="5">
        <v>7038186947</v>
      </c>
      <c r="O168" s="5">
        <v>44147053894</v>
      </c>
    </row>
    <row r="169" spans="3:16" ht="15.5" x14ac:dyDescent="0.35">
      <c r="C169" t="s">
        <v>308</v>
      </c>
      <c r="F169" s="5">
        <v>-8971122495</v>
      </c>
      <c r="I169" s="5">
        <v>-8971122495</v>
      </c>
      <c r="J169" s="5">
        <v>-17170808228</v>
      </c>
      <c r="K169" s="5">
        <v>-20009978814</v>
      </c>
    </row>
    <row r="170" spans="3:16" ht="15.5" x14ac:dyDescent="0.35">
      <c r="C170" t="s">
        <v>664</v>
      </c>
      <c r="D170" s="5">
        <v>-42629589400</v>
      </c>
    </row>
    <row r="171" spans="3:16" ht="15.5" x14ac:dyDescent="0.35">
      <c r="C171" t="s">
        <v>307</v>
      </c>
      <c r="L171" s="5">
        <v>115000000000</v>
      </c>
    </row>
    <row r="172" spans="3:16" ht="15.5" x14ac:dyDescent="0.35">
      <c r="C172" t="s">
        <v>646</v>
      </c>
    </row>
    <row r="173" spans="3:16" ht="15.5" x14ac:dyDescent="0.35">
      <c r="C173" t="s">
        <v>303</v>
      </c>
    </row>
    <row r="174" spans="3:16" ht="15.5" x14ac:dyDescent="0.35">
      <c r="C174" t="s">
        <v>596</v>
      </c>
      <c r="O174" s="5">
        <v>-12438609074</v>
      </c>
    </row>
    <row r="175" spans="3:16" ht="15.5" x14ac:dyDescent="0.35">
      <c r="C175" t="s">
        <v>274</v>
      </c>
    </row>
    <row r="176" spans="3:16" ht="15.5" x14ac:dyDescent="0.35">
      <c r="C176" t="s">
        <v>1110</v>
      </c>
      <c r="O176" s="5">
        <v>10086516000</v>
      </c>
    </row>
    <row r="177" spans="3:16" ht="15.5" x14ac:dyDescent="0.35">
      <c r="C177" t="s">
        <v>312</v>
      </c>
      <c r="F177" s="5">
        <v>789061509570</v>
      </c>
      <c r="I177" s="5">
        <v>789061509570</v>
      </c>
      <c r="J177" s="5">
        <v>771383401169</v>
      </c>
      <c r="N177" s="5">
        <v>864673921663</v>
      </c>
      <c r="O177" s="5">
        <v>490957216291</v>
      </c>
      <c r="P177" s="5">
        <v>591144036144</v>
      </c>
    </row>
    <row r="178" spans="3:16" ht="15.5" x14ac:dyDescent="0.35">
      <c r="C178" t="s">
        <v>1111</v>
      </c>
    </row>
    <row r="179" spans="3:16" ht="15.5" x14ac:dyDescent="0.35">
      <c r="C179" t="s">
        <v>1081</v>
      </c>
      <c r="F179" s="5">
        <v>789061509570</v>
      </c>
      <c r="I179" s="5">
        <v>789061509570</v>
      </c>
      <c r="J179" s="5">
        <v>771383401169</v>
      </c>
      <c r="M179" s="5">
        <v>49009841594</v>
      </c>
      <c r="N179" s="5">
        <v>864673921663</v>
      </c>
      <c r="O179" s="5">
        <v>490957216291</v>
      </c>
      <c r="P179" s="5">
        <v>591144036144</v>
      </c>
    </row>
    <row r="180" spans="3:16" ht="15.5" x14ac:dyDescent="0.35">
      <c r="C180" t="s">
        <v>313</v>
      </c>
      <c r="D180" s="5">
        <v>15930345485</v>
      </c>
      <c r="E180" s="5">
        <v>-153324763107</v>
      </c>
      <c r="F180" s="5">
        <v>74996442417</v>
      </c>
      <c r="G180" s="5">
        <v>-23790548827</v>
      </c>
      <c r="N180" s="5">
        <v>-616056718840</v>
      </c>
      <c r="O180" s="5">
        <v>-508118337255</v>
      </c>
      <c r="P180" s="5">
        <v>-507014724428</v>
      </c>
    </row>
    <row r="181" spans="3:16" ht="15.5" x14ac:dyDescent="0.35">
      <c r="C181" t="s">
        <v>1112</v>
      </c>
    </row>
    <row r="182" spans="3:16" ht="15.5" x14ac:dyDescent="0.35">
      <c r="C182" t="s">
        <v>1080</v>
      </c>
      <c r="D182" s="5">
        <v>15930345485</v>
      </c>
      <c r="E182" s="5">
        <v>-153324763107</v>
      </c>
      <c r="F182" s="5">
        <v>74996442417</v>
      </c>
      <c r="G182" s="5">
        <v>-23790548827</v>
      </c>
      <c r="L182" s="5">
        <v>-11207162050</v>
      </c>
      <c r="M182" s="5">
        <v>-91948717669</v>
      </c>
      <c r="N182" s="5">
        <v>-616056718840</v>
      </c>
      <c r="O182" s="5">
        <v>-508118337255</v>
      </c>
      <c r="P182" s="5">
        <v>-507014724428</v>
      </c>
    </row>
    <row r="183" spans="3:16" ht="15.5" x14ac:dyDescent="0.35">
      <c r="C183" t="s">
        <v>162</v>
      </c>
      <c r="P183" s="5">
        <v>-50000000000</v>
      </c>
    </row>
    <row r="184" spans="3:16" ht="15.5" x14ac:dyDescent="0.35">
      <c r="C184" t="s">
        <v>1113</v>
      </c>
      <c r="N184" s="5">
        <v>-21777336175</v>
      </c>
    </row>
    <row r="185" spans="3:16" ht="15.5" x14ac:dyDescent="0.35">
      <c r="C185" t="s">
        <v>1114</v>
      </c>
      <c r="M185" s="5">
        <v>5500</v>
      </c>
    </row>
    <row r="186" spans="3:16" ht="15.5" x14ac:dyDescent="0.35">
      <c r="C186" t="s">
        <v>754</v>
      </c>
      <c r="P186" s="5">
        <v>50000000000</v>
      </c>
    </row>
    <row r="187" spans="3:16" ht="15.5" x14ac:dyDescent="0.35">
      <c r="C187" t="s">
        <v>478</v>
      </c>
      <c r="D187" s="5">
        <v>-1752415698</v>
      </c>
      <c r="E187" s="5">
        <v>-2294501436</v>
      </c>
      <c r="F187" s="5">
        <v>7173930752</v>
      </c>
      <c r="G187" s="5">
        <v>-2108326161</v>
      </c>
    </row>
    <row r="188" spans="3:16" ht="15.5" x14ac:dyDescent="0.35">
      <c r="C188" t="s">
        <v>173</v>
      </c>
      <c r="D188" s="5">
        <v>2122258516</v>
      </c>
      <c r="E188" s="5">
        <v>-1436913918</v>
      </c>
      <c r="F188" s="5">
        <v>9490497721</v>
      </c>
      <c r="G188" s="5">
        <v>-11993621</v>
      </c>
      <c r="I188" s="5">
        <v>5962654763</v>
      </c>
      <c r="J188" s="5">
        <v>-60960105764</v>
      </c>
      <c r="K188" s="5">
        <v>6985135125</v>
      </c>
      <c r="L188" s="5">
        <v>1862360963</v>
      </c>
      <c r="M188" s="5">
        <v>-6102763130</v>
      </c>
      <c r="N188" s="5">
        <v>-8204005763</v>
      </c>
      <c r="O188" s="5">
        <v>12452774419</v>
      </c>
      <c r="P188" s="5">
        <v>-2957652905</v>
      </c>
    </row>
    <row r="189" spans="3:16" ht="15.5" x14ac:dyDescent="0.35">
      <c r="C189" t="s">
        <v>174</v>
      </c>
    </row>
    <row r="190" spans="3:16" ht="15.5" x14ac:dyDescent="0.35">
      <c r="C190" t="s">
        <v>176</v>
      </c>
      <c r="E190" s="5">
        <v>18536233587</v>
      </c>
      <c r="I190" s="5">
        <v>12573578824</v>
      </c>
      <c r="J190" s="5">
        <v>10067378339</v>
      </c>
      <c r="K190" s="5">
        <v>3082243215</v>
      </c>
      <c r="L190" s="5">
        <v>1219882252</v>
      </c>
      <c r="M190" s="5">
        <v>7322645382</v>
      </c>
      <c r="N190" s="5">
        <v>15526651145</v>
      </c>
      <c r="O190" s="5">
        <v>3073876726</v>
      </c>
      <c r="P190" s="5">
        <v>6031529631</v>
      </c>
    </row>
    <row r="191" spans="3:16" ht="15.5" x14ac:dyDescent="0.35">
      <c r="C191" t="s">
        <v>1115</v>
      </c>
      <c r="J191" s="5">
        <v>63466306250</v>
      </c>
    </row>
    <row r="192" spans="3:16" ht="15.5" x14ac:dyDescent="0.35">
      <c r="C192" t="s">
        <v>177</v>
      </c>
      <c r="D192" s="5">
        <v>2122258516</v>
      </c>
      <c r="E192" s="5">
        <v>17099319669</v>
      </c>
      <c r="F192" s="5">
        <v>9490497721</v>
      </c>
      <c r="G192" s="5">
        <v>-11993621</v>
      </c>
      <c r="I192" s="5">
        <v>18536233587</v>
      </c>
      <c r="J192" s="5">
        <v>12573578825</v>
      </c>
      <c r="K192" s="5">
        <v>10067378340</v>
      </c>
      <c r="L192" s="5">
        <v>3082243215</v>
      </c>
      <c r="M192" s="5">
        <v>1219882252</v>
      </c>
      <c r="N192" s="5">
        <v>7322645382</v>
      </c>
      <c r="O192" s="5">
        <v>15526651145</v>
      </c>
      <c r="P192" s="5">
        <v>3073876726</v>
      </c>
    </row>
    <row r="194" spans="2:16" ht="15.5" x14ac:dyDescent="0.35">
      <c r="B194" t="s">
        <v>178</v>
      </c>
      <c r="C194" t="s">
        <v>12</v>
      </c>
      <c r="D194" s="6">
        <v>8119999999.999999</v>
      </c>
      <c r="E194" s="6">
        <v>8119999999.999999</v>
      </c>
      <c r="F194" s="6">
        <v>8119999999.999999</v>
      </c>
      <c r="G194" s="6">
        <v>8119999999.999999</v>
      </c>
      <c r="I194" s="6">
        <v>8119999999.999999</v>
      </c>
      <c r="J194" s="5">
        <v>7190000000</v>
      </c>
      <c r="K194" s="5">
        <v>7030000000</v>
      </c>
      <c r="L194" s="5">
        <v>1880000000</v>
      </c>
      <c r="M194" s="5">
        <v>1880000000</v>
      </c>
      <c r="N194" s="5">
        <v>1880000000</v>
      </c>
      <c r="O194" s="5">
        <v>1880000000</v>
      </c>
      <c r="P194" s="5">
        <v>1510000000</v>
      </c>
    </row>
    <row r="195" spans="2:16" ht="15.5" x14ac:dyDescent="0.35">
      <c r="C195" t="s">
        <v>179</v>
      </c>
      <c r="D195" s="6">
        <v>0.14000000000000001</v>
      </c>
      <c r="E195" s="6">
        <v>2.61</v>
      </c>
      <c r="F195" s="6">
        <v>3.72</v>
      </c>
      <c r="G195" s="6">
        <v>3.11</v>
      </c>
    </row>
    <row r="196" spans="2:16" ht="15.5" x14ac:dyDescent="0.35">
      <c r="C196" t="s">
        <v>180</v>
      </c>
      <c r="D196" s="6">
        <v>907.14</v>
      </c>
      <c r="E196" s="6">
        <v>91.19</v>
      </c>
      <c r="F196" s="6">
        <v>122.58</v>
      </c>
      <c r="G196" s="6">
        <v>176.85</v>
      </c>
    </row>
    <row r="197" spans="2:16" ht="15.5" x14ac:dyDescent="0.35">
      <c r="C197" t="s">
        <v>64</v>
      </c>
      <c r="D197" s="6">
        <v>0.93</v>
      </c>
      <c r="E197" s="6">
        <v>1.52</v>
      </c>
      <c r="F197" s="6">
        <v>2.54</v>
      </c>
      <c r="G197" s="6">
        <v>2.86</v>
      </c>
    </row>
    <row r="198" spans="2:16" ht="15.5" x14ac:dyDescent="0.35">
      <c r="C198" t="s">
        <v>181</v>
      </c>
      <c r="D198" s="5">
        <v>-16290000000</v>
      </c>
      <c r="E198" s="5">
        <v>66700000000</v>
      </c>
      <c r="F198" s="5">
        <v>46360000000</v>
      </c>
      <c r="G198" s="5">
        <v>39710000000</v>
      </c>
    </row>
    <row r="199" spans="2:16" ht="15.5" x14ac:dyDescent="0.35">
      <c r="C199" t="s">
        <v>182</v>
      </c>
      <c r="D199" s="6">
        <v>5.0000000000000001E-4</v>
      </c>
      <c r="E199" s="6">
        <v>9.5999999999999992E-3</v>
      </c>
      <c r="F199" s="6">
        <v>1.2800000000000001E-2</v>
      </c>
      <c r="G199" s="6">
        <v>1.3600000000000001E-2</v>
      </c>
    </row>
    <row r="200" spans="2:16" ht="15.5" x14ac:dyDescent="0.35">
      <c r="C200" t="s">
        <v>183</v>
      </c>
      <c r="D200" s="6">
        <v>3.0000000000000001E-3</v>
      </c>
      <c r="E200" s="6">
        <v>5.1500000000000004E-2</v>
      </c>
      <c r="F200" s="6">
        <v>7.7399999999999997E-2</v>
      </c>
      <c r="G200" s="6">
        <v>7.0300000000000001E-2</v>
      </c>
    </row>
    <row r="201" spans="2:16" ht="15.5" x14ac:dyDescent="0.35">
      <c r="C201" t="s">
        <v>184</v>
      </c>
      <c r="D201" s="6">
        <v>-2.7099999999999999E-2</v>
      </c>
      <c r="E201" s="6">
        <v>0.05</v>
      </c>
      <c r="F201" s="6">
        <v>3.2099999999999997E-2</v>
      </c>
      <c r="G201" s="6">
        <v>3.27E-2</v>
      </c>
    </row>
    <row r="202" spans="2:16" ht="15.5" x14ac:dyDescent="0.35">
      <c r="C202" t="s">
        <v>185</v>
      </c>
      <c r="D202" s="6">
        <v>-0.96</v>
      </c>
      <c r="E202" s="6">
        <v>1.81</v>
      </c>
    </row>
    <row r="203" spans="2:16" ht="15.5" x14ac:dyDescent="0.35">
      <c r="C203" t="s">
        <v>186</v>
      </c>
      <c r="D203" s="5">
        <v>371000000000</v>
      </c>
      <c r="E203" s="5">
        <v>412000000000</v>
      </c>
      <c r="F203" s="5">
        <v>391000000000</v>
      </c>
      <c r="G203" s="5">
        <v>361000000000</v>
      </c>
    </row>
    <row r="204" spans="2:16" ht="15.5" x14ac:dyDescent="0.35">
      <c r="C204" t="s">
        <v>187</v>
      </c>
      <c r="D204" s="6">
        <v>2.79</v>
      </c>
      <c r="E204" s="6">
        <v>4.7</v>
      </c>
      <c r="F204" s="6">
        <v>9.49</v>
      </c>
      <c r="G204" s="6">
        <v>12.41</v>
      </c>
    </row>
    <row r="205" spans="2:16" ht="15.5" x14ac:dyDescent="0.35">
      <c r="C205" t="s">
        <v>188</v>
      </c>
      <c r="D205" s="6">
        <v>45.54</v>
      </c>
      <c r="E205" s="6">
        <v>50.65</v>
      </c>
      <c r="F205" s="6">
        <v>48.04</v>
      </c>
      <c r="G205" s="6">
        <v>44.32</v>
      </c>
    </row>
    <row r="206" spans="2:16" ht="15.5" x14ac:dyDescent="0.35">
      <c r="C206" t="s">
        <v>189</v>
      </c>
      <c r="D206" s="6">
        <v>2.79</v>
      </c>
      <c r="E206" s="6">
        <v>4.7</v>
      </c>
      <c r="F206" s="6">
        <v>9.49</v>
      </c>
      <c r="G206" s="6">
        <v>12.41</v>
      </c>
    </row>
    <row r="207" spans="2:16" ht="15.5" x14ac:dyDescent="0.35">
      <c r="C207" t="s">
        <v>190</v>
      </c>
      <c r="D207" s="6">
        <v>45.53</v>
      </c>
      <c r="E207" s="6">
        <v>50.64</v>
      </c>
      <c r="F207" s="6">
        <v>48.03</v>
      </c>
      <c r="G207" s="6">
        <v>44.31</v>
      </c>
    </row>
    <row r="208" spans="2:16" ht="15.5" x14ac:dyDescent="0.35">
      <c r="C208" t="s">
        <v>191</v>
      </c>
      <c r="D208" s="5">
        <v>1089000000000</v>
      </c>
      <c r="E208" s="5">
        <v>1056000000000</v>
      </c>
      <c r="F208" s="5">
        <v>1205000000000</v>
      </c>
      <c r="G208" s="5">
        <v>593000000000</v>
      </c>
    </row>
    <row r="209" spans="3:16" ht="15.5" x14ac:dyDescent="0.35">
      <c r="C209" t="s">
        <v>192</v>
      </c>
      <c r="D209" s="5">
        <v>338000000000</v>
      </c>
      <c r="E209" s="5">
        <v>356000000000</v>
      </c>
      <c r="F209" s="5">
        <v>359000000000</v>
      </c>
      <c r="G209" s="5">
        <v>108000000000</v>
      </c>
    </row>
    <row r="210" spans="3:16" ht="15.5" x14ac:dyDescent="0.35">
      <c r="C210" t="s">
        <v>193</v>
      </c>
      <c r="D210" s="5">
        <v>370000000000</v>
      </c>
      <c r="E210" s="5">
        <v>411000000000</v>
      </c>
      <c r="F210" s="5">
        <v>390000000000</v>
      </c>
      <c r="G210" s="5">
        <v>360000000000</v>
      </c>
    </row>
    <row r="211" spans="3:16" ht="15.5" x14ac:dyDescent="0.35">
      <c r="C211" t="s">
        <v>24</v>
      </c>
      <c r="D211" s="5">
        <v>1427000000000</v>
      </c>
      <c r="E211" s="5">
        <v>1412000000000</v>
      </c>
      <c r="F211" s="5">
        <v>1564000000000</v>
      </c>
      <c r="G211" s="5">
        <v>702000000000</v>
      </c>
    </row>
    <row r="212" spans="3:16" ht="15.5" x14ac:dyDescent="0.35">
      <c r="C212" t="s">
        <v>21</v>
      </c>
      <c r="D212" s="5">
        <v>1408000000000</v>
      </c>
      <c r="E212" s="5">
        <v>1395000000000</v>
      </c>
      <c r="F212" s="5">
        <v>1546000000000</v>
      </c>
      <c r="G212" s="5">
        <v>693000000000</v>
      </c>
    </row>
    <row r="213" spans="3:16" ht="15.5" x14ac:dyDescent="0.35">
      <c r="C213" t="s">
        <v>194</v>
      </c>
      <c r="D213" s="5">
        <v>0</v>
      </c>
      <c r="E213" s="5">
        <v>54000000000</v>
      </c>
      <c r="F213" s="5">
        <v>28000000000</v>
      </c>
      <c r="G213" s="5">
        <v>91000000000</v>
      </c>
    </row>
    <row r="214" spans="3:16" ht="15.5" x14ac:dyDescent="0.35">
      <c r="C214" t="s">
        <v>195</v>
      </c>
      <c r="D214" s="5">
        <v>93000000000</v>
      </c>
      <c r="E214" s="5">
        <v>211000000000</v>
      </c>
      <c r="F214" s="5">
        <v>-585000000000</v>
      </c>
      <c r="G214" s="5">
        <v>247000000000</v>
      </c>
    </row>
    <row r="215" spans="3:16" ht="15.5" x14ac:dyDescent="0.35">
      <c r="C215" t="s">
        <v>196</v>
      </c>
      <c r="D215" s="5">
        <v>-6000000000</v>
      </c>
      <c r="E215" s="5">
        <v>-4000000000</v>
      </c>
      <c r="F215" s="5">
        <v>-149000000000</v>
      </c>
      <c r="G215" s="5">
        <v>-132000000000</v>
      </c>
    </row>
    <row r="216" spans="3:16" ht="15.5" x14ac:dyDescent="0.35">
      <c r="C216" t="s">
        <v>13</v>
      </c>
      <c r="D216" s="5">
        <v>87000000000</v>
      </c>
      <c r="E216" s="5">
        <v>207000000000</v>
      </c>
      <c r="F216" s="5">
        <v>-734000000000</v>
      </c>
      <c r="G216" s="5">
        <v>115000000000</v>
      </c>
    </row>
    <row r="217" spans="3:16" ht="15.5" x14ac:dyDescent="0.35">
      <c r="C217" t="s">
        <v>16</v>
      </c>
      <c r="D217" s="6">
        <v>10.72</v>
      </c>
      <c r="E217" s="6">
        <v>25.51</v>
      </c>
      <c r="F217" s="6">
        <v>-90.37</v>
      </c>
      <c r="G217" s="6">
        <v>14.2</v>
      </c>
    </row>
    <row r="218" spans="3:16" ht="15.5" x14ac:dyDescent="0.35">
      <c r="C218" t="s">
        <v>49</v>
      </c>
      <c r="I218" s="6">
        <v>15.92</v>
      </c>
      <c r="J218" s="6">
        <v>14.33</v>
      </c>
      <c r="K218" s="6">
        <v>8.1199999999999992</v>
      </c>
      <c r="L218" s="6">
        <v>-49.68</v>
      </c>
      <c r="M218" s="6">
        <v>-96.29</v>
      </c>
      <c r="N218" s="6">
        <v>-186.14</v>
      </c>
      <c r="O218" s="6">
        <v>20.399999999999999</v>
      </c>
      <c r="P218" s="6">
        <v>19.72</v>
      </c>
    </row>
    <row r="219" spans="3:16" ht="15.5" x14ac:dyDescent="0.35">
      <c r="C219" t="s">
        <v>63</v>
      </c>
      <c r="I219" s="6">
        <v>28.64</v>
      </c>
      <c r="J219" s="6">
        <v>10.33</v>
      </c>
      <c r="K219" s="6">
        <v>30.54</v>
      </c>
      <c r="L219" s="6">
        <v>-1.33</v>
      </c>
      <c r="M219" s="6">
        <v>-0.79</v>
      </c>
      <c r="N219" s="6">
        <v>-0.86</v>
      </c>
      <c r="O219" s="6">
        <v>19.8</v>
      </c>
      <c r="P219" s="5">
        <v>0</v>
      </c>
    </row>
    <row r="220" spans="3:16" ht="15.5" x14ac:dyDescent="0.35">
      <c r="C220" t="s">
        <v>66</v>
      </c>
      <c r="I220" s="6">
        <v>0.56999999999999995</v>
      </c>
      <c r="J220" s="6">
        <v>0.22</v>
      </c>
      <c r="K220" s="6">
        <v>2.85</v>
      </c>
      <c r="L220" s="6">
        <v>3.18</v>
      </c>
      <c r="M220" s="6">
        <v>1.01</v>
      </c>
      <c r="N220" s="6">
        <v>0.41</v>
      </c>
      <c r="O220" s="6">
        <v>0.57999999999999996</v>
      </c>
      <c r="P220" s="5">
        <v>0</v>
      </c>
    </row>
    <row r="221" spans="3:16" ht="15.5" x14ac:dyDescent="0.35">
      <c r="C221" t="s">
        <v>197</v>
      </c>
      <c r="I221" s="5">
        <v>195050000000</v>
      </c>
      <c r="J221" s="5">
        <v>173320000000</v>
      </c>
      <c r="K221" s="5">
        <v>80820000000</v>
      </c>
      <c r="L221" s="5">
        <v>-110320000000</v>
      </c>
      <c r="M221" s="5">
        <v>-221030000000</v>
      </c>
      <c r="N221" s="5">
        <v>-364280000000</v>
      </c>
      <c r="O221" s="5">
        <v>135150000000</v>
      </c>
      <c r="P221" s="5">
        <v>93220000000</v>
      </c>
    </row>
    <row r="222" spans="3:16" ht="15.5" x14ac:dyDescent="0.35">
      <c r="C222" t="s">
        <v>198</v>
      </c>
      <c r="I222" s="6">
        <v>5.4699999999999999E-2</v>
      </c>
      <c r="J222" s="6">
        <v>4.6900000000000004E-2</v>
      </c>
      <c r="K222" s="6">
        <v>8.2699999999999996E-2</v>
      </c>
      <c r="L222" s="6">
        <v>-0.1522</v>
      </c>
      <c r="M222" s="6">
        <v>-0.26940000000000003</v>
      </c>
      <c r="N222" s="6">
        <v>-0.51749999999999996</v>
      </c>
      <c r="O222" s="6">
        <v>4.1599999999999998E-2</v>
      </c>
      <c r="P222" s="6">
        <v>5.2600000000000001E-2</v>
      </c>
    </row>
    <row r="223" spans="3:16" ht="15.5" x14ac:dyDescent="0.35">
      <c r="C223" t="s">
        <v>199</v>
      </c>
      <c r="I223" s="6">
        <v>0.33130000000000004</v>
      </c>
      <c r="J223" s="6">
        <v>0.39479999999999998</v>
      </c>
      <c r="K223" s="6">
        <v>0.40439999999999998</v>
      </c>
      <c r="L223" s="6">
        <v>0.35240000000000005</v>
      </c>
      <c r="M223" s="6">
        <v>1.0395000000000001</v>
      </c>
      <c r="N223" s="6">
        <v>-49.658500000000004</v>
      </c>
      <c r="O223" s="6">
        <v>0.10060000000000001</v>
      </c>
      <c r="P223" s="6">
        <v>0.13070000000000001</v>
      </c>
    </row>
    <row r="224" spans="3:16" ht="15.5" x14ac:dyDescent="0.35">
      <c r="C224" t="s">
        <v>200</v>
      </c>
      <c r="I224" s="6">
        <v>0.1666</v>
      </c>
      <c r="J224" s="6">
        <v>0.2349</v>
      </c>
      <c r="K224" s="6">
        <v>0.20230000000000001</v>
      </c>
      <c r="L224" s="6">
        <v>-0.56369999999999998</v>
      </c>
      <c r="M224" s="6">
        <v>-1.0351000000000001</v>
      </c>
      <c r="N224" s="6">
        <v>-0.83299999999999996</v>
      </c>
      <c r="O224" s="6">
        <v>0.2419</v>
      </c>
      <c r="P224" s="6">
        <v>0.42859999999999998</v>
      </c>
    </row>
    <row r="225" spans="3:16" ht="15.5" x14ac:dyDescent="0.35">
      <c r="C225" t="s">
        <v>201</v>
      </c>
      <c r="N225" s="6">
        <v>-6.43</v>
      </c>
      <c r="O225" s="6">
        <v>2.13</v>
      </c>
      <c r="P225" s="6">
        <v>2.0299999999999998</v>
      </c>
    </row>
    <row r="226" spans="3:16" ht="15.5" x14ac:dyDescent="0.35">
      <c r="C226" t="s">
        <v>60</v>
      </c>
      <c r="I226" s="6">
        <v>9.49</v>
      </c>
      <c r="J226" s="6">
        <v>4.08</v>
      </c>
      <c r="K226" s="6">
        <v>12.36</v>
      </c>
      <c r="L226" s="6">
        <v>-0.47</v>
      </c>
      <c r="M226" s="6">
        <v>-0.82</v>
      </c>
      <c r="N226" s="6">
        <v>42.67</v>
      </c>
      <c r="O226" s="6">
        <v>1.99</v>
      </c>
      <c r="P226" s="5">
        <v>0</v>
      </c>
    </row>
    <row r="227" spans="3:16" ht="15.5" x14ac:dyDescent="0.35">
      <c r="C227" t="s">
        <v>57</v>
      </c>
      <c r="I227" s="6">
        <v>48.04</v>
      </c>
      <c r="J227" s="6">
        <v>36.299999999999997</v>
      </c>
      <c r="K227" s="6">
        <v>20.07</v>
      </c>
      <c r="L227" s="6">
        <v>-140.97999999999999</v>
      </c>
      <c r="M227" s="6">
        <v>-92.63</v>
      </c>
      <c r="N227" s="6">
        <v>3.75</v>
      </c>
      <c r="O227" s="6">
        <v>202.7</v>
      </c>
      <c r="P227" s="6">
        <v>150.82</v>
      </c>
    </row>
    <row r="228" spans="3:16" ht="15.5" x14ac:dyDescent="0.35">
      <c r="C228" t="s">
        <v>202</v>
      </c>
      <c r="I228" s="6">
        <v>9.49</v>
      </c>
      <c r="J228" s="6">
        <v>4.08</v>
      </c>
      <c r="K228" s="6">
        <v>12.42</v>
      </c>
      <c r="L228" s="6">
        <v>-0.47</v>
      </c>
      <c r="M228" s="6">
        <v>-0.82</v>
      </c>
      <c r="N228" s="6">
        <v>42.67</v>
      </c>
      <c r="O228" s="6">
        <v>2.02</v>
      </c>
      <c r="P228" s="5">
        <v>0</v>
      </c>
    </row>
    <row r="229" spans="3:16" ht="15.5" x14ac:dyDescent="0.35">
      <c r="C229" t="s">
        <v>203</v>
      </c>
      <c r="I229" s="6">
        <v>48.03</v>
      </c>
      <c r="J229" s="6">
        <v>36.29</v>
      </c>
      <c r="K229" s="6">
        <v>19.97</v>
      </c>
      <c r="L229" s="6">
        <v>-140.97999999999999</v>
      </c>
      <c r="M229" s="6">
        <v>-92.63</v>
      </c>
      <c r="N229" s="6">
        <v>3.75</v>
      </c>
      <c r="O229" s="6">
        <v>200.12</v>
      </c>
      <c r="P229" s="6">
        <v>146.99</v>
      </c>
    </row>
    <row r="230" spans="3:16" ht="15.5" x14ac:dyDescent="0.35">
      <c r="C230" t="s">
        <v>204</v>
      </c>
      <c r="I230" s="5">
        <v>1205000000000</v>
      </c>
      <c r="J230" s="5">
        <v>641000000000</v>
      </c>
      <c r="K230" s="5">
        <v>0</v>
      </c>
      <c r="L230" s="5">
        <v>0</v>
      </c>
      <c r="M230" s="5">
        <v>196000000000</v>
      </c>
      <c r="N230" s="5">
        <v>196000000000</v>
      </c>
      <c r="O230" s="5">
        <v>149000000000</v>
      </c>
      <c r="P230" s="5">
        <v>134000000000</v>
      </c>
    </row>
    <row r="231" spans="3:16" ht="15.5" x14ac:dyDescent="0.35">
      <c r="C231" t="s">
        <v>205</v>
      </c>
      <c r="I231" s="5">
        <v>359000000000</v>
      </c>
      <c r="J231" s="5">
        <v>139000000000</v>
      </c>
      <c r="K231" s="5">
        <v>1000000000</v>
      </c>
      <c r="L231" s="5">
        <v>578000000000</v>
      </c>
      <c r="M231" s="5">
        <v>278000000000</v>
      </c>
      <c r="N231" s="5">
        <v>310000000000</v>
      </c>
      <c r="O231" s="5">
        <v>170000000000</v>
      </c>
      <c r="P231" s="5">
        <v>145000000000</v>
      </c>
    </row>
    <row r="232" spans="3:16" ht="15.5" x14ac:dyDescent="0.35">
      <c r="C232" t="s">
        <v>26</v>
      </c>
      <c r="I232" s="5">
        <v>1564000000000</v>
      </c>
      <c r="J232" s="5">
        <v>780000000000</v>
      </c>
      <c r="K232" s="5">
        <v>1000000000</v>
      </c>
      <c r="L232" s="5">
        <v>579000000000</v>
      </c>
      <c r="M232" s="5">
        <v>474000000000</v>
      </c>
      <c r="N232" s="5">
        <v>506000000000</v>
      </c>
      <c r="O232" s="5">
        <v>319000000000</v>
      </c>
      <c r="P232" s="5">
        <v>279000000000</v>
      </c>
    </row>
    <row r="233" spans="3:16" ht="15.5" x14ac:dyDescent="0.35">
      <c r="C233" t="s">
        <v>23</v>
      </c>
      <c r="I233" s="5">
        <v>1546000000000</v>
      </c>
      <c r="J233" s="5">
        <v>767000000000</v>
      </c>
      <c r="K233" s="5">
        <v>-9000000000</v>
      </c>
      <c r="L233" s="5">
        <v>576000000000</v>
      </c>
      <c r="M233" s="5">
        <v>473000000000</v>
      </c>
      <c r="N233" s="5">
        <v>499000000000</v>
      </c>
      <c r="O233" s="5">
        <v>304000000000</v>
      </c>
      <c r="P233" s="5">
        <v>276000000000</v>
      </c>
    </row>
    <row r="234" spans="3:16" ht="15.5" x14ac:dyDescent="0.35">
      <c r="C234" t="s">
        <v>206</v>
      </c>
      <c r="I234" s="5">
        <v>28000000000</v>
      </c>
      <c r="J234" s="5">
        <v>-1000000000</v>
      </c>
      <c r="K234" s="5">
        <v>-190000000000</v>
      </c>
      <c r="L234" s="5">
        <v>-226000000000</v>
      </c>
      <c r="M234" s="5">
        <v>-417000000000</v>
      </c>
      <c r="N234" s="5">
        <v>-153000000000</v>
      </c>
      <c r="O234" s="5">
        <v>90000000000</v>
      </c>
      <c r="P234" s="5">
        <v>26000000000</v>
      </c>
    </row>
    <row r="235" spans="3:16" ht="15.5" x14ac:dyDescent="0.35">
      <c r="C235" t="s">
        <v>207</v>
      </c>
      <c r="I235" s="5">
        <v>-125000000000</v>
      </c>
      <c r="J235" s="5">
        <v>-704000000000</v>
      </c>
      <c r="K235" s="5">
        <v>132000000000</v>
      </c>
      <c r="L235" s="5">
        <v>-86000000000</v>
      </c>
      <c r="M235" s="5">
        <v>42000000000</v>
      </c>
      <c r="N235" s="5">
        <v>-198000000000</v>
      </c>
      <c r="O235" s="5">
        <v>330000000000</v>
      </c>
      <c r="P235" s="5">
        <v>54000000000</v>
      </c>
    </row>
    <row r="236" spans="3:16" ht="15.5" x14ac:dyDescent="0.35">
      <c r="C236" t="s">
        <v>208</v>
      </c>
      <c r="I236" s="5">
        <v>-281000000000</v>
      </c>
      <c r="J236" s="5">
        <v>-13000000000</v>
      </c>
      <c r="K236" s="5">
        <v>-5000000000</v>
      </c>
      <c r="L236" s="5">
        <v>-1000000000</v>
      </c>
      <c r="M236" s="5">
        <v>-16000000000</v>
      </c>
      <c r="N236" s="5">
        <v>-12000000000</v>
      </c>
      <c r="O236" s="5">
        <v>-105000000000</v>
      </c>
      <c r="P236" s="5">
        <v>-19000000000</v>
      </c>
    </row>
    <row r="237" spans="3:16" ht="15.5" x14ac:dyDescent="0.35">
      <c r="C237" t="s">
        <v>15</v>
      </c>
      <c r="I237" s="5">
        <v>-406000000000</v>
      </c>
      <c r="J237" s="5">
        <v>-717000000000</v>
      </c>
      <c r="K237" s="5">
        <v>128000000000</v>
      </c>
      <c r="L237" s="5">
        <v>-87000000000</v>
      </c>
      <c r="M237" s="5">
        <v>26000000000</v>
      </c>
      <c r="N237" s="5">
        <v>-210000000000</v>
      </c>
      <c r="O237" s="5">
        <v>225000000000</v>
      </c>
      <c r="P237" s="5">
        <v>35000000000</v>
      </c>
    </row>
    <row r="238" spans="3:16" ht="15.5" x14ac:dyDescent="0.35">
      <c r="C238" t="s">
        <v>17</v>
      </c>
      <c r="I238" s="6">
        <v>-50.01</v>
      </c>
      <c r="J238" s="6">
        <v>-99.77</v>
      </c>
      <c r="K238" s="6">
        <v>18.2</v>
      </c>
      <c r="L238" s="6">
        <v>-46.19</v>
      </c>
      <c r="M238" s="6">
        <v>13.68</v>
      </c>
      <c r="N238" s="6">
        <v>-111.41</v>
      </c>
      <c r="O238" s="6">
        <v>119.23</v>
      </c>
      <c r="P238" s="6">
        <v>23.46</v>
      </c>
    </row>
  </sheetData>
  <pageMargins left="0.7" right="0.7" top="0.75" bottom="0.75" header="0.3" footer="0.3"/>
  <ignoredErrors>
    <ignoredError sqref="A1:P239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2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1116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1117</v>
      </c>
      <c r="D2" s="2" vm="291">
        <f ca="1">IFERROR(_xlfn.STOCKHISTORY("XIDX:" &amp; $C$1, D3, , 0, 0, 1), "Libur")</f>
        <v>1095</v>
      </c>
      <c r="E2" s="2" vm="62">
        <f ca="1">IFERROR(_xlfn.STOCKHISTORY("XIDX:" &amp; $C$1, E3, , 0, 0, 1), "Libur")</f>
        <v>680</v>
      </c>
      <c r="H2" s="2" vm="62">
        <f ca="1">IFERROR(INDEX(D2:G2,COUNT(D2:G2)),"")</f>
        <v>680</v>
      </c>
      <c r="I2" s="2" vm="292">
        <f t="shared" ref="I2:P2" ca="1" si="0">IFERROR(_xlfn.STOCKHISTORY("XIDX:" &amp; $C$1, I1, , 0, 0, 1), "Libur")</f>
        <v>780</v>
      </c>
      <c r="J2" s="2" t="str">
        <f t="shared" ca="1" si="0"/>
        <v>Libur</v>
      </c>
      <c r="K2" s="2" t="str">
        <f t="shared" ca="1" si="0"/>
        <v>Libur</v>
      </c>
      <c r="L2" s="2" vm="293">
        <f t="shared" ca="1" si="0"/>
        <v>805</v>
      </c>
      <c r="M2" s="2" vm="294">
        <f t="shared" ca="1" si="0"/>
        <v>1475</v>
      </c>
      <c r="N2" s="2" vm="295">
        <f t="shared" ca="1" si="0"/>
        <v>800</v>
      </c>
      <c r="O2" s="2" vm="166">
        <f t="shared" ca="1" si="0"/>
        <v>1490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183775297225</v>
      </c>
      <c r="E4" s="2">
        <f>IFERROR(INDEX(E51:E500,MATCH($C$4,$C$51:$C$500,0)),"")</f>
        <v>113227649590</v>
      </c>
      <c r="H4" s="2">
        <f>IFERROR(SUM(D4:G4)*(4/MAX(1,COUNT(D4:G4))),"")</f>
        <v>594005893630</v>
      </c>
      <c r="I4" s="2">
        <f t="shared" ref="I4:P4" si="1">IFERROR(INDEX(I51:I500,MATCH($C$4,$C$51:$C$500,0)),"")</f>
        <v>615563480875</v>
      </c>
      <c r="J4" s="2">
        <f t="shared" si="1"/>
        <v>486591217349</v>
      </c>
      <c r="K4" s="2">
        <f t="shared" si="1"/>
        <v>360929836864</v>
      </c>
      <c r="L4" s="2">
        <f t="shared" si="1"/>
        <v>330487533012</v>
      </c>
      <c r="M4" s="2">
        <f t="shared" si="1"/>
        <v>203197973528</v>
      </c>
      <c r="N4" s="2">
        <f t="shared" si="1"/>
        <v>231624097738</v>
      </c>
      <c r="O4" s="2">
        <f t="shared" si="1"/>
        <v>382098118077</v>
      </c>
      <c r="P4" s="2">
        <f t="shared" si="1"/>
        <v>408608024988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38307217103</v>
      </c>
      <c r="E5" s="2">
        <f>IFERROR(INDEX(E51:E500,MATCH($C$5,$C$51:$C$500,0)),"")</f>
        <v>19807790170</v>
      </c>
      <c r="H5" s="2">
        <f>IFERROR(SUM(D5:G5)*(4/MAX(1,COUNT(D5:G5))),"")</f>
        <v>116230014546</v>
      </c>
      <c r="I5" s="2">
        <f t="shared" ref="I5:P5" si="2">IFERROR(INDEX(I51:I500,MATCH($C$5,$C$51:$C$500,0)),"")</f>
        <v>70712519136</v>
      </c>
      <c r="J5" s="2">
        <f t="shared" si="2"/>
        <v>37722275219</v>
      </c>
      <c r="K5" s="2">
        <f t="shared" si="2"/>
        <v>94498014454</v>
      </c>
      <c r="L5" s="2">
        <f t="shared" si="2"/>
        <v>156722547458</v>
      </c>
      <c r="M5" s="2">
        <f t="shared" si="2"/>
        <v>39196174465</v>
      </c>
      <c r="N5" s="2">
        <f t="shared" si="2"/>
        <v>17524324733</v>
      </c>
      <c r="O5" s="2">
        <f t="shared" si="2"/>
        <v>54739698082</v>
      </c>
      <c r="P5" s="2">
        <f t="shared" si="2"/>
        <v>73923413190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2162379529347</v>
      </c>
      <c r="E6" s="2">
        <f>IFERROR(INDEX(E51:E500,MATCH($C$6,$C$51:$C$500,0)),"")</f>
        <v>2124090795013</v>
      </c>
      <c r="H6" s="2">
        <f>IFERROR(INDEX(D6:G6,COUNT(D6:G6)),"")</f>
        <v>2124090795013</v>
      </c>
      <c r="I6" s="2">
        <f t="shared" ref="I6:P6" si="3">IFERROR(INDEX(I51:I500,MATCH($C$6,$C$51:$C$500,0)),"")</f>
        <v>2104591147065</v>
      </c>
      <c r="J6" s="2">
        <f t="shared" si="3"/>
        <v>2036941822058</v>
      </c>
      <c r="K6" s="2">
        <f t="shared" si="3"/>
        <v>2000629528277</v>
      </c>
      <c r="L6" s="2">
        <f t="shared" si="3"/>
        <v>1900134318060</v>
      </c>
      <c r="M6" s="2">
        <f t="shared" si="3"/>
        <v>1731755494405</v>
      </c>
      <c r="N6" s="2">
        <f t="shared" si="3"/>
        <v>1692560481552</v>
      </c>
      <c r="O6" s="2">
        <f t="shared" si="3"/>
        <v>1675619774283</v>
      </c>
      <c r="P6" s="2">
        <f t="shared" si="3"/>
        <v>216682632998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2.0099999999999998</v>
      </c>
      <c r="E7" s="3">
        <f>IFERROR(INDEX(E51:E500,MATCH($C$7,$C$51:$C$500,0))/1000000000,"")</f>
        <v>2.0099999999999998</v>
      </c>
      <c r="H7" s="3">
        <f>IFERROR(INDEX(D7:G7,COUNT(D7:G7)),"")</f>
        <v>2.0099999999999998</v>
      </c>
      <c r="I7" s="3">
        <f t="shared" ref="I7:P7" si="4">IFERROR(INDEX(I51:I500,MATCH($C$7,$C$51:$C$500,0))/1000000000,"")</f>
        <v>2.0099999999999998</v>
      </c>
      <c r="J7" s="3">
        <f t="shared" si="4"/>
        <v>2.0099999999999998</v>
      </c>
      <c r="K7" s="3">
        <f t="shared" si="4"/>
        <v>2.0099999999999998</v>
      </c>
      <c r="L7" s="3">
        <f t="shared" si="4"/>
        <v>2.0099999999999998</v>
      </c>
      <c r="M7" s="3">
        <f t="shared" si="4"/>
        <v>2.0099999999999998</v>
      </c>
      <c r="N7" s="3">
        <f t="shared" si="4"/>
        <v>2.0099999999999998</v>
      </c>
      <c r="O7" s="3">
        <f t="shared" si="4"/>
        <v>2.0099999999999998</v>
      </c>
      <c r="P7" s="3">
        <f t="shared" si="4"/>
        <v>1.1499999999999999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-30000000000</v>
      </c>
      <c r="J8" s="2">
        <f t="shared" si="5"/>
        <v>12000000000</v>
      </c>
      <c r="K8" s="2">
        <f t="shared" si="5"/>
        <v>-582000000000</v>
      </c>
      <c r="L8" s="2">
        <f t="shared" si="5"/>
        <v>-95000000000</v>
      </c>
      <c r="M8" s="2">
        <f t="shared" si="5"/>
        <v>93000000000</v>
      </c>
      <c r="N8" s="2">
        <f t="shared" si="5"/>
        <v>38000000000</v>
      </c>
      <c r="O8" s="2">
        <f t="shared" si="5"/>
        <v>133000000000</v>
      </c>
      <c r="P8" s="2">
        <f t="shared" si="5"/>
        <v>109000000000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0.44</v>
      </c>
      <c r="E9" s="3">
        <f>IFERROR(INDEX(E51:E500,MATCH("Free cash flow per share (Quarter)",$C$51:$C$500,0)),"")</f>
        <v>-0.49</v>
      </c>
      <c r="H9" s="3">
        <f>IFERROR(INDEX(D9:G9,COUNT(D9:G9)),"")</f>
        <v>-0.49</v>
      </c>
      <c r="I9" s="3">
        <f t="shared" ref="I9:P9" si="6">IFERROR(INDEX(I51:I500,MATCH($C$9,$C$51:$C$500,0)),"")</f>
        <v>-14.71</v>
      </c>
      <c r="J9" s="3">
        <f t="shared" si="6"/>
        <v>6.16</v>
      </c>
      <c r="K9" s="3">
        <f t="shared" si="6"/>
        <v>-289.32</v>
      </c>
      <c r="L9" s="3">
        <f t="shared" si="6"/>
        <v>-47.34</v>
      </c>
      <c r="M9" s="3">
        <f t="shared" si="6"/>
        <v>46.01</v>
      </c>
      <c r="N9" s="3">
        <f t="shared" si="6"/>
        <v>18.760000000000002</v>
      </c>
      <c r="O9" s="3">
        <f t="shared" si="6"/>
        <v>66.36</v>
      </c>
      <c r="P9" s="3">
        <f t="shared" si="6"/>
        <v>95.39</v>
      </c>
    </row>
    <row r="10" spans="1:16" ht="15.5" x14ac:dyDescent="0.35">
      <c r="C10" t="s">
        <v>18</v>
      </c>
      <c r="D10" s="3">
        <f ca="1">IFERROR(IF(D9=0,"",D2/D9),"")</f>
        <v>2488.6363636363635</v>
      </c>
      <c r="E10" s="3">
        <f ca="1">IFERROR(IF(E9=0,"",E2/E9),"")</f>
        <v>-1387.7551020408164</v>
      </c>
      <c r="I10" s="3">
        <f t="shared" ref="I10:P10" ca="1" si="7">IFERROR(IF(I9=0,"",I2/I9),"")</f>
        <v>-53.02515295717199</v>
      </c>
      <c r="J10" s="3" t="str">
        <f t="shared" ca="1" si="7"/>
        <v/>
      </c>
      <c r="K10" s="3" t="str">
        <f t="shared" ca="1" si="7"/>
        <v/>
      </c>
      <c r="L10" s="3">
        <f t="shared" ca="1" si="7"/>
        <v>-17.004647232784112</v>
      </c>
      <c r="M10" s="3">
        <f t="shared" ca="1" si="7"/>
        <v>32.058248206911543</v>
      </c>
      <c r="N10" s="3">
        <f t="shared" ca="1" si="7"/>
        <v>42.643923240938165</v>
      </c>
      <c r="O10" s="3">
        <f t="shared" ca="1" si="7"/>
        <v>22.453285111512958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21002331891</v>
      </c>
      <c r="E11" s="2">
        <f>IFERROR(INDEX(E51:E500,MATCH($C$11,$C$51:$C$500,0)),"")</f>
        <v>25700840637</v>
      </c>
      <c r="H11" s="2">
        <f>IFERROR(INDEX(D11:G11,COUNT(D11:G11)),"")</f>
        <v>25700840637</v>
      </c>
      <c r="I11" s="2">
        <f t="shared" ref="I11:P11" si="8">IFERROR(INDEX(I51:I500,MATCH($C$11,$C$51:$C$500,0)),"")</f>
        <v>56998974685</v>
      </c>
      <c r="J11" s="2">
        <f t="shared" si="8"/>
        <v>99163173109</v>
      </c>
      <c r="K11" s="2">
        <f t="shared" si="8"/>
        <v>20786641210</v>
      </c>
      <c r="L11" s="2">
        <f t="shared" si="8"/>
        <v>29770766115</v>
      </c>
      <c r="M11" s="2">
        <f t="shared" si="8"/>
        <v>22171266678</v>
      </c>
      <c r="N11" s="2">
        <f t="shared" si="8"/>
        <v>31955088359</v>
      </c>
      <c r="O11" s="2">
        <f t="shared" si="8"/>
        <v>35550309995</v>
      </c>
      <c r="P11" s="2">
        <f t="shared" si="8"/>
        <v>35361776844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1366000000000</v>
      </c>
      <c r="E12" s="2">
        <f>IFERROR(INDEX(E51:E500,MATCH("Net Debt (Quarter)",$C$51:$C$500,0)),"")</f>
        <v>1372000000000</v>
      </c>
      <c r="H12" s="2">
        <f>IFERROR(INDEX(D12:G12,COUNT(D12:G12)),"")</f>
        <v>1372000000000</v>
      </c>
      <c r="I12" s="2">
        <f t="shared" ref="I12:P12" si="9">IFERROR(INDEX(I51:I500,MATCH($C$12,$C$51:$C$500,0)),"")</f>
        <v>1352000000000</v>
      </c>
      <c r="J12" s="2">
        <f t="shared" si="9"/>
        <v>1316000000000</v>
      </c>
      <c r="K12" s="2">
        <f t="shared" si="9"/>
        <v>878000000000</v>
      </c>
      <c r="L12" s="2">
        <f t="shared" si="9"/>
        <v>398000000000</v>
      </c>
      <c r="M12" s="2">
        <f t="shared" si="9"/>
        <v>446000000000</v>
      </c>
      <c r="N12" s="2">
        <f t="shared" si="9"/>
        <v>496000000000</v>
      </c>
      <c r="O12" s="2">
        <f t="shared" si="9"/>
        <v>329000000000</v>
      </c>
      <c r="P12" s="2">
        <f t="shared" si="9"/>
        <v>980000000000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1387000000000</v>
      </c>
      <c r="E13" s="2">
        <f>IFERROR(INDEX(E51:E500,MATCH("Total Debt (Quarter)",$C$51:$C$500,0)),"")</f>
        <v>1398000000000</v>
      </c>
      <c r="H13" s="2">
        <f>IFERROR(INDEX(D13:G13,COUNT(D13:G13)),"")</f>
        <v>1398000000000</v>
      </c>
      <c r="I13" s="2">
        <f t="shared" ref="I13:P13" si="10">IFERROR(INDEX(I51:I500,MATCH($C$13,$C$51:$C$500,0)),"")</f>
        <v>1409000000000</v>
      </c>
      <c r="J13" s="2">
        <f t="shared" si="10"/>
        <v>1415000000000</v>
      </c>
      <c r="K13" s="2">
        <f t="shared" si="10"/>
        <v>899000000000</v>
      </c>
      <c r="L13" s="2">
        <f t="shared" si="10"/>
        <v>428000000000</v>
      </c>
      <c r="M13" s="2">
        <f t="shared" si="10"/>
        <v>468000000000</v>
      </c>
      <c r="N13" s="2">
        <f t="shared" si="10"/>
        <v>528000000000</v>
      </c>
      <c r="O13" s="2">
        <f t="shared" si="10"/>
        <v>365000000000</v>
      </c>
      <c r="P13" s="2">
        <f t="shared" si="10"/>
        <v>1015000000000</v>
      </c>
    </row>
    <row r="14" spans="1:16" ht="15.5" x14ac:dyDescent="0.35">
      <c r="C14" t="s">
        <v>27</v>
      </c>
      <c r="D14" s="2">
        <f>IFERROR(INDEX(D51:D500,MATCH($C$14,$C$51:$C$500,0)),"")</f>
        <v>-25158607643</v>
      </c>
      <c r="E14" s="2">
        <f>IFERROR(INDEX(E51:E500,MATCH($C$14,$C$51:$C$500,0)),"")</f>
        <v>-22734144195</v>
      </c>
      <c r="H14" s="2">
        <f>IFERROR(SUM(D14:G14)*(4/MAX(1,COUNT(D14:G14))),"")</f>
        <v>-95785503676</v>
      </c>
      <c r="I14" s="2">
        <f t="shared" ref="I14:P14" si="11">IFERROR(INDEX(I51:I500,MATCH($C$14,$C$51:$C$500,0)),"")</f>
        <v>-105441284045</v>
      </c>
      <c r="J14" s="2">
        <f t="shared" si="11"/>
        <v>-71554364550</v>
      </c>
      <c r="K14" s="2">
        <f t="shared" si="11"/>
        <v>-42792848697</v>
      </c>
      <c r="L14" s="2">
        <f t="shared" si="11"/>
        <v>-36467258086</v>
      </c>
      <c r="M14" s="2">
        <f t="shared" si="11"/>
        <v>-37179813217</v>
      </c>
      <c r="N14" s="2">
        <f t="shared" si="11"/>
        <v>-42673458844</v>
      </c>
      <c r="O14" s="2">
        <f t="shared" si="11"/>
        <v>-29576580148</v>
      </c>
      <c r="P14" s="2">
        <f t="shared" si="11"/>
        <v>-27610653057</v>
      </c>
    </row>
    <row r="15" spans="1:16" ht="15.5" x14ac:dyDescent="0.35">
      <c r="C15" t="s">
        <v>28</v>
      </c>
      <c r="D15" s="2">
        <f>IFERROR(INDEX(D51:D500,MATCH($C$15,$C$51:$C$500,0)),"")</f>
        <v>-3987429067</v>
      </c>
      <c r="E15" s="2">
        <f>IFERROR(INDEX(E51:E500,MATCH($C$15,$C$51:$C$500,0)),"")</f>
        <v>-4221101400</v>
      </c>
      <c r="H15" s="2">
        <f>IFERROR(SUM(D15:G15)*(4/MAX(1,COUNT(D15:G15))),"")</f>
        <v>-16417060934</v>
      </c>
      <c r="I15" s="2">
        <f t="shared" ref="I15:P15" si="12">IFERROR(INDEX(I51:I500,MATCH($C$15,$C$51:$C$500,0)),"")</f>
        <v>-25876894108</v>
      </c>
      <c r="J15" s="2">
        <f t="shared" si="12"/>
        <v>-19176727503</v>
      </c>
      <c r="K15" s="2">
        <f t="shared" si="12"/>
        <v>-22169110711</v>
      </c>
      <c r="L15" s="2">
        <f t="shared" si="12"/>
        <v>-24622165350</v>
      </c>
      <c r="M15" s="2">
        <f t="shared" si="12"/>
        <v>-7064786752</v>
      </c>
      <c r="N15" s="2">
        <f t="shared" si="12"/>
        <v>-3927983775</v>
      </c>
      <c r="O15" s="2">
        <f t="shared" si="12"/>
        <v>-23432890350</v>
      </c>
      <c r="P15" s="2">
        <f t="shared" si="12"/>
        <v>-22082322422</v>
      </c>
    </row>
    <row r="16" spans="1:16" ht="15.5" x14ac:dyDescent="0.35">
      <c r="C16" t="s">
        <v>29</v>
      </c>
      <c r="D16" s="2">
        <f>IFERROR(INDEX(D51:D500,MATCH($C$16,$C$51:$C$500,0)),"")</f>
        <v>42276163401</v>
      </c>
      <c r="E16" s="2">
        <f>IFERROR(INDEX(E51:E500,MATCH($C$16,$C$51:$C$500,0)),"")</f>
        <v>23720749348</v>
      </c>
      <c r="H16" s="2">
        <f>IFERROR(SUM(D16:G16)*(4/MAX(1,COUNT(D16:G16))),"")</f>
        <v>131993825498</v>
      </c>
      <c r="I16" s="2">
        <f t="shared" ref="I16:P16" si="13">IFERROR(INDEX(I51:I500,MATCH($C$16,$C$51:$C$500,0)),"")</f>
        <v>92460221502</v>
      </c>
      <c r="J16" s="2">
        <f t="shared" si="13"/>
        <v>52995278661</v>
      </c>
      <c r="K16" s="2">
        <f t="shared" si="13"/>
        <v>114561341130</v>
      </c>
      <c r="L16" s="2">
        <f t="shared" si="13"/>
        <v>179671945180</v>
      </c>
      <c r="M16" s="2">
        <f t="shared" si="13"/>
        <v>42912141964</v>
      </c>
      <c r="N16" s="2">
        <f t="shared" si="13"/>
        <v>21366446070</v>
      </c>
      <c r="O16" s="2">
        <f t="shared" si="13"/>
        <v>78076530039</v>
      </c>
      <c r="P16" s="2">
        <f t="shared" si="13"/>
        <v>94312683417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2200949999999.9995</v>
      </c>
      <c r="E20" s="2">
        <f ca="1">IFERROR(E21*E2,"")</f>
        <v>1366799999999.9998</v>
      </c>
      <c r="H20" s="2">
        <f t="shared" ref="H20:P20" ca="1" si="14">IFERROR(H21*H2,"")</f>
        <v>1366799999999.9998</v>
      </c>
      <c r="I20" s="2">
        <f t="shared" ca="1" si="14"/>
        <v>1567799999999.9998</v>
      </c>
      <c r="J20" s="2" t="str">
        <f t="shared" ca="1" si="14"/>
        <v/>
      </c>
      <c r="K20" s="2" t="str">
        <f t="shared" ca="1" si="14"/>
        <v/>
      </c>
      <c r="L20" s="2">
        <f t="shared" ca="1" si="14"/>
        <v>1618049999999.9998</v>
      </c>
      <c r="M20" s="2">
        <f t="shared" ca="1" si="14"/>
        <v>2964749999999.9995</v>
      </c>
      <c r="N20" s="2">
        <f t="shared" ca="1" si="14"/>
        <v>1607999999999.9998</v>
      </c>
      <c r="O20" s="2">
        <f t="shared" ca="1" si="14"/>
        <v>2994899999999.9995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2009999999.9999998</v>
      </c>
      <c r="E21" s="2">
        <f>IFERROR(INDEX(E51:E500,MATCH($C$7,$C$51:$C$500,0)),"")</f>
        <v>2009999999.9999998</v>
      </c>
      <c r="H21" s="2">
        <f>IFERROR(INDEX(D21:G21,COUNT(D21:G21)),"")</f>
        <v>2009999999.9999998</v>
      </c>
      <c r="I21" s="2">
        <f t="shared" ref="I21:P21" si="15">IFERROR(INDEX(I51:I500,MATCH($C$7,$C$51:$C$500,0)),"")</f>
        <v>2009999999.9999998</v>
      </c>
      <c r="J21" s="2">
        <f t="shared" si="15"/>
        <v>2009999999.9999998</v>
      </c>
      <c r="K21" s="2">
        <f t="shared" si="15"/>
        <v>2009999999.9999998</v>
      </c>
      <c r="L21" s="2">
        <f t="shared" si="15"/>
        <v>2009999999.9999998</v>
      </c>
      <c r="M21" s="2">
        <f t="shared" si="15"/>
        <v>2009999999.9999998</v>
      </c>
      <c r="N21" s="2">
        <f t="shared" si="15"/>
        <v>2009999999.9999998</v>
      </c>
      <c r="O21" s="2">
        <f t="shared" si="15"/>
        <v>2009999999.9999998</v>
      </c>
      <c r="P21" s="2">
        <f t="shared" si="15"/>
        <v>1150000000</v>
      </c>
    </row>
    <row r="23" spans="1:16" ht="15.5" x14ac:dyDescent="0.35">
      <c r="B23" t="s">
        <v>45</v>
      </c>
      <c r="C23" t="s">
        <v>46</v>
      </c>
      <c r="D23" s="3">
        <f>IFERROR(D5/D6*100,"")</f>
        <v>1.7715306949177463</v>
      </c>
      <c r="E23" s="3">
        <f>IFERROR(E5/E6*100,"")</f>
        <v>0.93253029562132117</v>
      </c>
      <c r="H23" s="3">
        <f t="shared" ref="H23:P23" si="16">IFERROR(H5/H6*100,"")</f>
        <v>5.4719889949567166</v>
      </c>
      <c r="I23" s="3">
        <f t="shared" si="16"/>
        <v>3.3599171618018806</v>
      </c>
      <c r="J23" s="3">
        <f t="shared" si="16"/>
        <v>1.8519073451438957</v>
      </c>
      <c r="K23" s="3">
        <f t="shared" si="16"/>
        <v>4.7234139613736694</v>
      </c>
      <c r="L23" s="3">
        <f t="shared" si="16"/>
        <v>8.247972049576509</v>
      </c>
      <c r="M23" s="3">
        <f t="shared" si="16"/>
        <v>2.2633780918631992</v>
      </c>
      <c r="N23" s="3">
        <f t="shared" si="16"/>
        <v>1.0353736202638384</v>
      </c>
      <c r="O23" s="3">
        <f t="shared" si="16"/>
        <v>3.2668329010036419</v>
      </c>
      <c r="P23" s="3">
        <f t="shared" si="16"/>
        <v>34.115984362568788</v>
      </c>
    </row>
    <row r="24" spans="1:16" ht="15.5" x14ac:dyDescent="0.35">
      <c r="C24" t="s">
        <v>47</v>
      </c>
      <c r="D24" s="4">
        <f>IFERROR(_xlfn.RRI(5,I23,D23),"")</f>
        <v>-0.12015935174801651</v>
      </c>
      <c r="E24" s="4">
        <f>IFERROR(_xlfn.RRI(5,J23,E23),"")</f>
        <v>-0.12821631102546793</v>
      </c>
      <c r="H24" s="4">
        <f t="shared" ref="H24:P24" si="17">IFERROR(_xlfn.RRI(5,M23,H23),"")</f>
        <v>0.19310213122826436</v>
      </c>
      <c r="I24" s="4">
        <f t="shared" si="17"/>
        <v>0.26545380176389122</v>
      </c>
      <c r="J24" s="4">
        <f t="shared" si="17"/>
        <v>-0.10731452847417855</v>
      </c>
      <c r="K24" s="4">
        <f t="shared" si="17"/>
        <v>-0.32662091921977321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34.65</v>
      </c>
      <c r="J25" s="3">
        <f t="shared" si="18"/>
        <v>17.54</v>
      </c>
      <c r="K25" s="3">
        <f t="shared" si="18"/>
        <v>46.11</v>
      </c>
      <c r="L25" s="3">
        <f t="shared" si="18"/>
        <v>77.12</v>
      </c>
      <c r="M25" s="3">
        <f t="shared" si="18"/>
        <v>17.829999999999998</v>
      </c>
      <c r="N25" s="3">
        <f t="shared" si="18"/>
        <v>8.67</v>
      </c>
      <c r="O25" s="3">
        <f t="shared" si="18"/>
        <v>27.18</v>
      </c>
      <c r="P25" s="3">
        <f t="shared" si="18"/>
        <v>63.03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0.31927954317340879</v>
      </c>
      <c r="J26" s="4">
        <f t="shared" si="19"/>
        <v>-8.3872273259511632E-2</v>
      </c>
      <c r="K26" s="4">
        <f t="shared" si="19"/>
        <v>-6.0602147533618367E-2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91.430496131840812</v>
      </c>
      <c r="E27" s="3">
        <f>IFERROR(E4/E21,"")</f>
        <v>56.332163975124388</v>
      </c>
      <c r="H27" s="3">
        <f t="shared" ref="H27:P27" si="20">IFERROR(H4/H21,"")</f>
        <v>295.5253202139304</v>
      </c>
      <c r="I27" s="3">
        <f t="shared" si="20"/>
        <v>306.25048799751249</v>
      </c>
      <c r="J27" s="3">
        <f t="shared" si="20"/>
        <v>242.08518276069654</v>
      </c>
      <c r="K27" s="3">
        <f t="shared" si="20"/>
        <v>179.56708301691543</v>
      </c>
      <c r="L27" s="3">
        <f t="shared" si="20"/>
        <v>164.4216582149254</v>
      </c>
      <c r="M27" s="3">
        <f t="shared" si="20"/>
        <v>101.09351916815922</v>
      </c>
      <c r="N27" s="3">
        <f t="shared" si="20"/>
        <v>115.23586952139304</v>
      </c>
      <c r="O27" s="3">
        <f t="shared" si="20"/>
        <v>190.09856620746271</v>
      </c>
      <c r="P27" s="3">
        <f t="shared" si="20"/>
        <v>355.31132607652177</v>
      </c>
    </row>
    <row r="28" spans="1:16" ht="15.5" x14ac:dyDescent="0.35">
      <c r="C28" t="s">
        <v>52</v>
      </c>
      <c r="D28" s="4">
        <f>IFERROR(_xlfn.RRI(5,I27,D27),"")</f>
        <v>-0.21475919899017804</v>
      </c>
      <c r="E28" s="4">
        <f>IFERROR(_xlfn.RRI(5,J27,E27),"")</f>
        <v>-0.25293628141736502</v>
      </c>
      <c r="H28" s="4">
        <f t="shared" ref="H28:P28" si="21">IFERROR(_xlfn.RRI(5,M27,H27),"")</f>
        <v>0.23929379804938011</v>
      </c>
      <c r="I28" s="4">
        <f t="shared" si="21"/>
        <v>0.21589989580893065</v>
      </c>
      <c r="J28" s="4">
        <f t="shared" si="21"/>
        <v>4.9537289512496141E-2</v>
      </c>
      <c r="K28" s="4">
        <f t="shared" si="21"/>
        <v>-0.12758417401328015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0.97548460661345493</v>
      </c>
      <c r="J29" s="4">
        <f t="shared" si="22"/>
        <v>-0.61960529169377576</v>
      </c>
      <c r="K29" s="4">
        <f t="shared" si="22"/>
        <v>-0.40210062240663907</v>
      </c>
      <c r="L29" s="4">
        <f t="shared" si="22"/>
        <v>3.3252944475602924</v>
      </c>
      <c r="M29" s="4">
        <f t="shared" si="22"/>
        <v>1.0565167243367934</v>
      </c>
      <c r="N29" s="4">
        <f t="shared" si="22"/>
        <v>-0.68101545253863127</v>
      </c>
      <c r="O29" s="4">
        <f t="shared" si="22"/>
        <v>-0.56877677296525464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-3.502090022357518E-2</v>
      </c>
      <c r="I30" s="4">
        <f t="shared" si="23"/>
        <v>0.26505259225321509</v>
      </c>
      <c r="J30" s="4">
        <f t="shared" si="23"/>
        <v>0.34816013432646686</v>
      </c>
      <c r="K30" s="4">
        <f t="shared" si="23"/>
        <v>9.2113319902129565E-2</v>
      </c>
      <c r="L30" s="4">
        <f t="shared" si="23"/>
        <v>0.62643124473118794</v>
      </c>
      <c r="M30" s="4">
        <f t="shared" si="23"/>
        <v>-0.1227252452901252</v>
      </c>
      <c r="N30" s="4">
        <f t="shared" si="23"/>
        <v>-0.39380989651636195</v>
      </c>
      <c r="O30" s="4">
        <f t="shared" si="23"/>
        <v>-0.4649802799516668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1065.02</v>
      </c>
      <c r="E32" s="3">
        <f>IFERROR(INDEX(E51:E500,MATCH($A$32,$C$51:$C$500,0)),"")</f>
        <v>1045.97</v>
      </c>
      <c r="H32" s="3">
        <f>IFERROR(INDEX(D32:G32,COUNT(D32:G32)),"")</f>
        <v>1045.97</v>
      </c>
      <c r="I32" s="3">
        <f t="shared" ref="I32:P32" si="24">IFERROR(INDEX(I51:I500,MATCH($C$32,$C$51:$C$500,0)),"")</f>
        <v>1036.1199999999999</v>
      </c>
      <c r="J32" s="3">
        <f t="shared" si="24"/>
        <v>1000.95</v>
      </c>
      <c r="K32" s="3">
        <f t="shared" si="24"/>
        <v>982.18</v>
      </c>
      <c r="L32" s="3">
        <f t="shared" si="24"/>
        <v>944.91</v>
      </c>
      <c r="M32" s="3">
        <f t="shared" si="24"/>
        <v>861.21</v>
      </c>
      <c r="N32" s="3">
        <f t="shared" si="24"/>
        <v>841.71</v>
      </c>
      <c r="O32" s="3">
        <f t="shared" si="24"/>
        <v>833.29</v>
      </c>
      <c r="P32" s="3">
        <f t="shared" si="24"/>
        <v>188.84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0.64</v>
      </c>
      <c r="E33" s="3">
        <f>IFERROR(INDEX(E51:E500,MATCH($A$33,$C$51:$C$500,0)),"")</f>
        <v>1.1200000000000001</v>
      </c>
      <c r="H33" s="3">
        <f>IFERROR(INDEX(D33:G33,COUNT(D33:G33)),"")</f>
        <v>1.1200000000000001</v>
      </c>
      <c r="I33" s="3">
        <f t="shared" ref="I33:P33" si="25">IFERROR(INDEX(I51:I500,MATCH($C$33,$C$51:$C$500,0)),"")</f>
        <v>0.75</v>
      </c>
      <c r="J33" s="3">
        <f t="shared" si="25"/>
        <v>0.77</v>
      </c>
      <c r="K33" s="3">
        <f t="shared" si="25"/>
        <v>0.82</v>
      </c>
      <c r="L33" s="3">
        <f t="shared" si="25"/>
        <v>0.85</v>
      </c>
      <c r="M33" s="3">
        <f t="shared" si="25"/>
        <v>1.71</v>
      </c>
      <c r="N33" s="3">
        <f t="shared" si="25"/>
        <v>0.95</v>
      </c>
      <c r="O33" s="3">
        <f t="shared" si="25"/>
        <v>1.79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35.700000000000003</v>
      </c>
      <c r="E34" s="3">
        <f>IFERROR(INDEX(E51:E500,MATCH($A$34,$C$51:$C$500,0)),"")</f>
        <v>118.78</v>
      </c>
      <c r="H34" s="3">
        <f>IFERROR(INDEX(D34:G34,COUNT(D34:G34)),"")</f>
        <v>118.78</v>
      </c>
      <c r="I34" s="3">
        <f t="shared" ref="I34:P34" si="26">IFERROR(INDEX(I51:I500,MATCH($C$34,$C$51:$C$500,0)),"")</f>
        <v>22.51</v>
      </c>
      <c r="J34" s="3">
        <f t="shared" si="26"/>
        <v>43.9</v>
      </c>
      <c r="K34" s="3">
        <f t="shared" si="26"/>
        <v>17.46</v>
      </c>
      <c r="L34" s="3">
        <f t="shared" si="26"/>
        <v>10.44</v>
      </c>
      <c r="M34" s="3">
        <f t="shared" si="26"/>
        <v>82.73</v>
      </c>
      <c r="N34" s="3">
        <f t="shared" si="26"/>
        <v>92.27</v>
      </c>
      <c r="O34" s="3">
        <f t="shared" si="26"/>
        <v>54.82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7.44</v>
      </c>
      <c r="E35" s="3">
        <f>IFERROR(INDEX(E51:E500,MATCH($A$35,$C$51:$C$500,0)),"")</f>
        <v>20.78</v>
      </c>
      <c r="H35" s="3">
        <f>IFERROR(INDEX(D35:G35,COUNT(D35:G35)),"")</f>
        <v>20.78</v>
      </c>
      <c r="I35" s="3">
        <f t="shared" ref="I35:P35" si="27">IFERROR(INDEX(I51:I500,MATCH($C$35,$C$51:$C$500,0)),"")</f>
        <v>2.5499999999999998</v>
      </c>
      <c r="J35" s="3">
        <f t="shared" si="27"/>
        <v>3.18</v>
      </c>
      <c r="K35" s="3">
        <f t="shared" si="27"/>
        <v>4.4800000000000004</v>
      </c>
      <c r="L35" s="3">
        <f t="shared" si="27"/>
        <v>4.9000000000000004</v>
      </c>
      <c r="M35" s="3">
        <f t="shared" si="27"/>
        <v>14.59</v>
      </c>
      <c r="N35" s="3">
        <f t="shared" si="27"/>
        <v>6.94</v>
      </c>
      <c r="O35" s="3">
        <f t="shared" si="27"/>
        <v>7.84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183775297225</v>
      </c>
      <c r="E51" s="5">
        <v>113227649590</v>
      </c>
      <c r="F51" s="5">
        <v>136203981177</v>
      </c>
      <c r="G51" s="5">
        <v>116873601261</v>
      </c>
      <c r="I51" s="5">
        <v>615563480875</v>
      </c>
      <c r="J51" s="5">
        <v>486591217349</v>
      </c>
      <c r="K51" s="5">
        <v>360929836864</v>
      </c>
      <c r="L51" s="5">
        <v>330487533012</v>
      </c>
      <c r="M51" s="5">
        <v>203197973528</v>
      </c>
      <c r="N51" s="5">
        <v>231624097738</v>
      </c>
      <c r="O51" s="5">
        <v>382098118077</v>
      </c>
      <c r="P51" s="5">
        <v>408608024988</v>
      </c>
    </row>
    <row r="52" spans="2:16" ht="15.5" x14ac:dyDescent="0.35">
      <c r="C52" t="s">
        <v>211</v>
      </c>
      <c r="D52" s="5">
        <v>-98732327546</v>
      </c>
      <c r="E52" s="5">
        <v>-57809199760</v>
      </c>
      <c r="F52" s="5">
        <v>-77384792665</v>
      </c>
      <c r="G52" s="5">
        <v>-66450408489</v>
      </c>
      <c r="I52" s="5">
        <v>-333619244681</v>
      </c>
      <c r="J52" s="5">
        <v>-244826363973</v>
      </c>
      <c r="K52" s="5">
        <v>-170129201566</v>
      </c>
      <c r="L52" s="5">
        <v>-144502435949</v>
      </c>
      <c r="M52" s="5">
        <v>-114328880111</v>
      </c>
      <c r="N52" s="5">
        <v>-117497826634</v>
      </c>
      <c r="O52" s="5">
        <v>-171096255956</v>
      </c>
      <c r="P52" s="5">
        <v>-209189790739</v>
      </c>
    </row>
    <row r="53" spans="2:16" ht="15.5" x14ac:dyDescent="0.35">
      <c r="C53" t="s">
        <v>212</v>
      </c>
      <c r="D53" s="5">
        <v>85042969679</v>
      </c>
      <c r="E53" s="5">
        <v>55418449830</v>
      </c>
      <c r="F53" s="5">
        <v>58819188512</v>
      </c>
      <c r="G53" s="5">
        <v>50423192772</v>
      </c>
      <c r="I53" s="5">
        <v>281944236194</v>
      </c>
      <c r="J53" s="5">
        <v>241764853376</v>
      </c>
      <c r="K53" s="5">
        <v>190800635298</v>
      </c>
      <c r="L53" s="5">
        <v>185985097063</v>
      </c>
      <c r="M53" s="5">
        <v>88869093417</v>
      </c>
      <c r="N53" s="5">
        <v>114126271104</v>
      </c>
      <c r="O53" s="5">
        <v>211001862121</v>
      </c>
      <c r="P53" s="5">
        <v>199418234249</v>
      </c>
    </row>
    <row r="54" spans="2:16" ht="15.5" x14ac:dyDescent="0.35">
      <c r="C54" t="s">
        <v>82</v>
      </c>
      <c r="D54" s="5">
        <v>-17642477153</v>
      </c>
      <c r="E54" s="5">
        <v>-9069042068</v>
      </c>
      <c r="F54" s="5">
        <v>-20347111566</v>
      </c>
      <c r="G54" s="5">
        <v>-9891532896</v>
      </c>
      <c r="I54" s="5">
        <v>-84496168540</v>
      </c>
      <c r="J54" s="5">
        <v>-118198527931</v>
      </c>
      <c r="K54" s="5">
        <v>-39295260811</v>
      </c>
      <c r="L54" s="5">
        <v>17147401231</v>
      </c>
      <c r="M54" s="5">
        <v>-56461842758</v>
      </c>
      <c r="N54" s="5">
        <v>-93996031921</v>
      </c>
      <c r="O54" s="5">
        <v>-114110072624</v>
      </c>
      <c r="P54" s="5">
        <v>-81172273703</v>
      </c>
    </row>
    <row r="55" spans="2:16" ht="15.5" x14ac:dyDescent="0.35">
      <c r="C55" t="s">
        <v>284</v>
      </c>
      <c r="D55" s="5">
        <v>-141847613</v>
      </c>
      <c r="E55" s="5">
        <v>-731163334</v>
      </c>
      <c r="F55" s="5">
        <v>-228768885</v>
      </c>
      <c r="G55" s="5">
        <v>-366723884</v>
      </c>
      <c r="I55" s="5">
        <v>-837263528</v>
      </c>
      <c r="J55" s="5">
        <v>-758951910</v>
      </c>
      <c r="K55" s="5">
        <v>-1134723045</v>
      </c>
      <c r="L55" s="5">
        <v>-295844493</v>
      </c>
      <c r="M55" s="5">
        <v>-80410112</v>
      </c>
      <c r="N55" s="5">
        <v>-897063780</v>
      </c>
      <c r="O55" s="5">
        <v>-2023461942</v>
      </c>
      <c r="P55" s="5">
        <v>-2391818819</v>
      </c>
    </row>
    <row r="56" spans="2:16" ht="15.5" x14ac:dyDescent="0.35">
      <c r="C56" t="s">
        <v>213</v>
      </c>
      <c r="D56" s="5">
        <v>-17807430035</v>
      </c>
      <c r="E56" s="5">
        <v>-21220318097</v>
      </c>
      <c r="F56" s="5">
        <v>-31810391585</v>
      </c>
      <c r="G56" s="5">
        <v>-21426073005</v>
      </c>
      <c r="I56" s="5">
        <v>-96166196228</v>
      </c>
      <c r="J56" s="5">
        <v>-101545210715</v>
      </c>
      <c r="K56" s="5">
        <v>-99540997828</v>
      </c>
      <c r="L56" s="5">
        <v>-84056482051</v>
      </c>
      <c r="M56" s="5">
        <v>-67263430871</v>
      </c>
      <c r="N56" s="5">
        <v>-80697922205</v>
      </c>
      <c r="O56" s="5">
        <v>-101035531430</v>
      </c>
      <c r="P56" s="5">
        <v>-71615816544</v>
      </c>
    </row>
    <row r="57" spans="2:16" ht="15.5" x14ac:dyDescent="0.35">
      <c r="C57" t="s">
        <v>340</v>
      </c>
      <c r="D57" s="5">
        <v>75234242</v>
      </c>
      <c r="E57" s="5">
        <v>-51625094</v>
      </c>
      <c r="F57" s="5">
        <v>25460552</v>
      </c>
      <c r="G57" s="5">
        <v>44243726</v>
      </c>
      <c r="I57" s="5">
        <v>95082886</v>
      </c>
      <c r="J57" s="5">
        <v>-9704717</v>
      </c>
      <c r="K57" s="5">
        <v>-455779010</v>
      </c>
      <c r="L57" s="5">
        <v>-39361477109</v>
      </c>
      <c r="M57" s="5">
        <v>4523487693</v>
      </c>
      <c r="N57" s="5">
        <v>-23143054587</v>
      </c>
      <c r="O57" s="5">
        <v>-3194479799</v>
      </c>
      <c r="P57" s="5">
        <v>464609001</v>
      </c>
    </row>
    <row r="58" spans="2:16" ht="15.5" x14ac:dyDescent="0.35">
      <c r="C58" t="s">
        <v>91</v>
      </c>
      <c r="D58" s="5">
        <v>4068625662</v>
      </c>
      <c r="F58" s="5">
        <v>3688271418</v>
      </c>
      <c r="G58" s="5">
        <v>1473299428</v>
      </c>
      <c r="I58" s="5">
        <v>6689682688</v>
      </c>
      <c r="J58" s="5">
        <v>2931754988</v>
      </c>
      <c r="K58" s="5">
        <v>3054072392</v>
      </c>
      <c r="L58" s="5">
        <v>1550235733</v>
      </c>
      <c r="M58" s="5">
        <v>-1297376211</v>
      </c>
      <c r="N58" s="5">
        <v>-1982230045</v>
      </c>
    </row>
    <row r="59" spans="2:16" ht="15.5" x14ac:dyDescent="0.35">
      <c r="C59" t="s">
        <v>317</v>
      </c>
    </row>
    <row r="60" spans="2:16" ht="15.5" x14ac:dyDescent="0.35">
      <c r="C60" t="s">
        <v>81</v>
      </c>
      <c r="F60" s="5">
        <v>1065997613</v>
      </c>
      <c r="I60" s="5">
        <v>1065997613</v>
      </c>
      <c r="J60" s="5">
        <v>2490504262</v>
      </c>
      <c r="K60" s="5">
        <v>1897264466</v>
      </c>
      <c r="L60" s="5">
        <v>1672306686</v>
      </c>
      <c r="M60" s="5">
        <v>3347657641</v>
      </c>
      <c r="N60" s="5">
        <v>86311628</v>
      </c>
      <c r="O60" s="5">
        <v>97072058</v>
      </c>
      <c r="P60" s="5">
        <v>1692876820</v>
      </c>
    </row>
    <row r="61" spans="2:16" ht="15.5" x14ac:dyDescent="0.35">
      <c r="C61" t="s">
        <v>89</v>
      </c>
      <c r="D61" s="5">
        <v>67400492526</v>
      </c>
      <c r="E61" s="5">
        <v>46349407762</v>
      </c>
      <c r="F61" s="5">
        <v>38472076946</v>
      </c>
      <c r="G61" s="5">
        <v>40531659876</v>
      </c>
      <c r="I61" s="5">
        <v>197448067654</v>
      </c>
      <c r="J61" s="5">
        <v>123566325445</v>
      </c>
      <c r="K61" s="5">
        <v>151505374487</v>
      </c>
      <c r="L61" s="5">
        <v>203132498294</v>
      </c>
      <c r="M61" s="5">
        <v>32407250659</v>
      </c>
      <c r="N61" s="5">
        <v>20130239183</v>
      </c>
      <c r="O61" s="5">
        <v>96891789497</v>
      </c>
      <c r="P61" s="5">
        <v>118245960546</v>
      </c>
    </row>
    <row r="62" spans="2:16" ht="15.5" x14ac:dyDescent="0.35">
      <c r="C62" t="s">
        <v>90</v>
      </c>
      <c r="D62" s="5">
        <v>-25124329125</v>
      </c>
      <c r="E62" s="5">
        <v>-22628658414</v>
      </c>
      <c r="F62" s="5">
        <v>-26118453490</v>
      </c>
      <c r="G62" s="5">
        <v>-25757233940</v>
      </c>
      <c r="I62" s="5">
        <v>-104987846152</v>
      </c>
      <c r="J62" s="5">
        <v>-70571046784</v>
      </c>
      <c r="K62" s="5">
        <v>-36944033357</v>
      </c>
      <c r="L62" s="5">
        <v>-23460553114</v>
      </c>
      <c r="M62" s="5">
        <v>10504891305</v>
      </c>
      <c r="N62" s="5">
        <v>1236206887</v>
      </c>
      <c r="O62" s="5">
        <v>-18815259458</v>
      </c>
      <c r="P62" s="5">
        <v>-23933277129</v>
      </c>
    </row>
    <row r="63" spans="2:16" ht="15.5" x14ac:dyDescent="0.35">
      <c r="C63" t="s">
        <v>215</v>
      </c>
      <c r="D63" s="5">
        <v>34278518</v>
      </c>
      <c r="E63" s="5">
        <v>105485781</v>
      </c>
      <c r="F63" s="5">
        <v>231395136</v>
      </c>
      <c r="G63" s="5">
        <v>69063496</v>
      </c>
      <c r="I63" s="5">
        <v>453437893</v>
      </c>
      <c r="J63" s="5">
        <v>983317766</v>
      </c>
      <c r="K63" s="5">
        <v>5848815340</v>
      </c>
      <c r="L63" s="5">
        <v>13006704972</v>
      </c>
      <c r="M63" s="5">
        <v>47684704522</v>
      </c>
      <c r="N63" s="5">
        <v>43909665731</v>
      </c>
      <c r="O63" s="5">
        <v>10761320690</v>
      </c>
      <c r="P63" s="5">
        <v>3677375928</v>
      </c>
    </row>
    <row r="64" spans="2:16" ht="15.5" x14ac:dyDescent="0.35">
      <c r="C64" t="s">
        <v>27</v>
      </c>
      <c r="D64" s="5">
        <v>-25158607643</v>
      </c>
      <c r="E64" s="5">
        <v>-22734144195</v>
      </c>
      <c r="F64" s="5">
        <v>-26349848626</v>
      </c>
      <c r="G64" s="5">
        <v>-25826297436</v>
      </c>
      <c r="I64" s="5">
        <v>-105441284045</v>
      </c>
      <c r="J64" s="5">
        <v>-71554364550</v>
      </c>
      <c r="K64" s="5">
        <v>-42792848697</v>
      </c>
      <c r="L64" s="5">
        <v>-36467258086</v>
      </c>
      <c r="M64" s="5">
        <v>-37179813217</v>
      </c>
      <c r="N64" s="5">
        <v>-42673458844</v>
      </c>
      <c r="O64" s="5">
        <v>-29576580148</v>
      </c>
      <c r="P64" s="5">
        <v>-27610653057</v>
      </c>
    </row>
    <row r="65" spans="3:16" ht="15.5" x14ac:dyDescent="0.35">
      <c r="C65" t="s">
        <v>92</v>
      </c>
      <c r="D65" s="5">
        <v>-25124329125</v>
      </c>
      <c r="E65" s="5">
        <v>-22628658414</v>
      </c>
      <c r="F65" s="5">
        <v>-26118453490</v>
      </c>
      <c r="G65" s="5">
        <v>-25757233940</v>
      </c>
      <c r="I65" s="5">
        <v>-104987846152</v>
      </c>
      <c r="J65" s="5">
        <v>-70571046784</v>
      </c>
      <c r="K65" s="5">
        <v>-36944033357</v>
      </c>
      <c r="L65" s="5">
        <v>-23460553114</v>
      </c>
      <c r="M65" s="5">
        <v>10504891305</v>
      </c>
      <c r="N65" s="5">
        <v>1236206887</v>
      </c>
      <c r="O65" s="5">
        <v>-18815259458</v>
      </c>
      <c r="P65" s="5">
        <v>-23933277129</v>
      </c>
    </row>
    <row r="66" spans="3:16" ht="15.5" x14ac:dyDescent="0.35">
      <c r="C66" t="s">
        <v>29</v>
      </c>
      <c r="D66" s="5">
        <v>42276163401</v>
      </c>
      <c r="E66" s="5">
        <v>23720749348</v>
      </c>
      <c r="F66" s="5">
        <v>12353623456</v>
      </c>
      <c r="G66" s="5">
        <v>14774425936</v>
      </c>
      <c r="I66" s="5">
        <v>92460221502</v>
      </c>
      <c r="J66" s="5">
        <v>52995278661</v>
      </c>
      <c r="K66" s="5">
        <v>114561341130</v>
      </c>
      <c r="L66" s="5">
        <v>179671945180</v>
      </c>
      <c r="M66" s="5">
        <v>42912141964</v>
      </c>
      <c r="N66" s="5">
        <v>21366446070</v>
      </c>
      <c r="O66" s="5">
        <v>78076530039</v>
      </c>
      <c r="P66" s="5">
        <v>94312683417</v>
      </c>
    </row>
    <row r="67" spans="3:16" ht="15.5" x14ac:dyDescent="0.35">
      <c r="C67" t="s">
        <v>28</v>
      </c>
      <c r="D67" s="5">
        <v>-3987429067</v>
      </c>
      <c r="E67" s="5">
        <v>-4221101400</v>
      </c>
      <c r="F67" s="5">
        <v>-12005988851</v>
      </c>
      <c r="G67" s="5">
        <v>-6175865259</v>
      </c>
      <c r="I67" s="5">
        <v>-25876894108</v>
      </c>
      <c r="J67" s="5">
        <v>-19176727503</v>
      </c>
      <c r="K67" s="5">
        <v>-22169110711</v>
      </c>
      <c r="L67" s="5">
        <v>-24622165350</v>
      </c>
      <c r="M67" s="5">
        <v>-7064786752</v>
      </c>
      <c r="N67" s="5">
        <v>-3927983775</v>
      </c>
      <c r="O67" s="5">
        <v>-23432890350</v>
      </c>
      <c r="P67" s="5">
        <v>-22082322422</v>
      </c>
    </row>
    <row r="68" spans="3:16" ht="15.5" x14ac:dyDescent="0.35">
      <c r="C68" t="s">
        <v>368</v>
      </c>
      <c r="D68" s="5">
        <v>-3987429067</v>
      </c>
      <c r="E68" s="5">
        <v>-4221101400</v>
      </c>
      <c r="F68" s="5">
        <v>-5373471453</v>
      </c>
      <c r="G68" s="5">
        <v>-6175865260</v>
      </c>
      <c r="I68" s="5">
        <v>-20929993679</v>
      </c>
      <c r="J68" s="5">
        <v>-19611339260</v>
      </c>
      <c r="K68" s="5">
        <v>-18556555844</v>
      </c>
      <c r="L68" s="5">
        <v>-15787551908</v>
      </c>
      <c r="M68" s="5">
        <v>-10271546237</v>
      </c>
      <c r="N68" s="5">
        <v>-11403539272</v>
      </c>
      <c r="O68" s="5">
        <v>-18112040367</v>
      </c>
      <c r="P68" s="5">
        <v>-15879792222</v>
      </c>
    </row>
    <row r="69" spans="3:16" ht="15.5" x14ac:dyDescent="0.35">
      <c r="C69" t="s">
        <v>404</v>
      </c>
      <c r="F69" s="5">
        <v>-190007400</v>
      </c>
      <c r="I69" s="5">
        <v>-191085308</v>
      </c>
      <c r="J69" s="5">
        <v>-389301829</v>
      </c>
      <c r="K69" s="5">
        <v>-934709648</v>
      </c>
      <c r="L69" s="5">
        <v>-4644781242</v>
      </c>
      <c r="M69" s="5">
        <v>-184074389</v>
      </c>
      <c r="O69" s="5">
        <v>-10817004481</v>
      </c>
      <c r="P69" s="5">
        <v>-10070132576</v>
      </c>
    </row>
    <row r="70" spans="3:16" ht="15.5" x14ac:dyDescent="0.35">
      <c r="C70" t="s">
        <v>405</v>
      </c>
      <c r="F70" s="5">
        <v>-6442509998</v>
      </c>
      <c r="G70" s="5">
        <v>1</v>
      </c>
      <c r="I70" s="5">
        <v>-4755815121</v>
      </c>
      <c r="J70" s="5">
        <v>823913586</v>
      </c>
      <c r="K70" s="5">
        <v>-2677845219</v>
      </c>
      <c r="L70" s="5">
        <v>-4189832200</v>
      </c>
      <c r="M70" s="5">
        <v>3390833874</v>
      </c>
      <c r="N70" s="5">
        <v>7475555497</v>
      </c>
      <c r="O70" s="5">
        <v>5496154498</v>
      </c>
      <c r="P70" s="5">
        <v>3867602376</v>
      </c>
    </row>
    <row r="71" spans="3:16" ht="15.5" x14ac:dyDescent="0.35">
      <c r="C71" t="s">
        <v>406</v>
      </c>
      <c r="D71" s="5">
        <v>-3987429067</v>
      </c>
      <c r="E71" s="5">
        <v>-4221101400</v>
      </c>
      <c r="F71" s="5">
        <v>-12005988851</v>
      </c>
      <c r="G71" s="5">
        <v>-6175865259</v>
      </c>
      <c r="I71" s="5">
        <v>-25876894108</v>
      </c>
      <c r="J71" s="5">
        <v>-19176727503</v>
      </c>
      <c r="K71" s="5">
        <v>-22169110711</v>
      </c>
      <c r="L71" s="5">
        <v>-24622165350</v>
      </c>
      <c r="M71" s="5">
        <v>-7064786752</v>
      </c>
      <c r="N71" s="5">
        <v>-3927983775</v>
      </c>
      <c r="O71" s="5">
        <v>-23432890350</v>
      </c>
      <c r="P71" s="5">
        <v>-22082322422</v>
      </c>
    </row>
    <row r="72" spans="3:16" ht="15.5" x14ac:dyDescent="0.35">
      <c r="C72" t="s">
        <v>93</v>
      </c>
      <c r="D72" s="5">
        <v>38288734334</v>
      </c>
      <c r="E72" s="5">
        <v>19499647948</v>
      </c>
      <c r="F72" s="5">
        <v>347634605</v>
      </c>
      <c r="G72" s="5">
        <v>8598560677</v>
      </c>
      <c r="I72" s="5">
        <v>66583327394</v>
      </c>
      <c r="J72" s="5">
        <v>33818551158</v>
      </c>
      <c r="K72" s="5">
        <v>92392230419</v>
      </c>
      <c r="L72" s="5">
        <v>155049779830</v>
      </c>
      <c r="M72" s="5">
        <v>35847355212</v>
      </c>
      <c r="N72" s="5">
        <v>17438462295</v>
      </c>
      <c r="O72" s="5">
        <v>54643639689</v>
      </c>
      <c r="P72" s="5">
        <v>72230360995</v>
      </c>
    </row>
    <row r="73" spans="3:16" ht="15.5" x14ac:dyDescent="0.35">
      <c r="C73" t="s">
        <v>95</v>
      </c>
      <c r="D73" s="5">
        <v>38288734334</v>
      </c>
      <c r="E73" s="5">
        <v>19499647948</v>
      </c>
      <c r="F73" s="5">
        <v>347634605</v>
      </c>
      <c r="G73" s="5">
        <v>8598560677</v>
      </c>
      <c r="I73" s="5">
        <v>66583327394</v>
      </c>
      <c r="J73" s="5">
        <v>33818551158</v>
      </c>
      <c r="K73" s="5">
        <v>92392230419</v>
      </c>
      <c r="L73" s="5">
        <v>155049779830</v>
      </c>
      <c r="M73" s="5">
        <v>35847355212</v>
      </c>
      <c r="N73" s="5">
        <v>17438462295</v>
      </c>
      <c r="O73" s="5">
        <v>54643639689</v>
      </c>
      <c r="P73" s="5">
        <v>72230360995</v>
      </c>
    </row>
    <row r="74" spans="3:16" ht="15.5" x14ac:dyDescent="0.35">
      <c r="C74" t="s">
        <v>96</v>
      </c>
      <c r="F74" s="5">
        <v>-329364139</v>
      </c>
      <c r="I74" s="5">
        <v>1065997613</v>
      </c>
      <c r="J74" s="5">
        <v>2490504262</v>
      </c>
      <c r="K74" s="5">
        <v>1897264466</v>
      </c>
      <c r="L74" s="5">
        <v>1672306686</v>
      </c>
      <c r="M74" s="5">
        <v>3347657641</v>
      </c>
      <c r="N74" s="5">
        <v>86311628</v>
      </c>
      <c r="O74" s="5">
        <v>97072058</v>
      </c>
      <c r="P74" s="5">
        <v>1692876820</v>
      </c>
    </row>
    <row r="75" spans="3:16" ht="15.5" x14ac:dyDescent="0.35">
      <c r="C75" t="s">
        <v>776</v>
      </c>
      <c r="F75" s="5">
        <v>-329364139</v>
      </c>
      <c r="I75" s="5">
        <v>1065997613</v>
      </c>
      <c r="J75" s="5">
        <v>2490504262</v>
      </c>
      <c r="K75" s="5">
        <v>1897264466</v>
      </c>
      <c r="L75" s="5">
        <v>1672306686</v>
      </c>
      <c r="M75" s="5">
        <v>3347657641</v>
      </c>
      <c r="N75" s="5">
        <v>86311628</v>
      </c>
      <c r="O75" s="5">
        <v>97072058</v>
      </c>
      <c r="P75" s="5">
        <v>1692876820</v>
      </c>
    </row>
    <row r="76" spans="3:16" ht="15.5" x14ac:dyDescent="0.35">
      <c r="C76" t="s">
        <v>97</v>
      </c>
      <c r="D76" s="5">
        <v>38288734334</v>
      </c>
      <c r="E76" s="5">
        <v>19499647948</v>
      </c>
      <c r="F76" s="5">
        <v>1084268079</v>
      </c>
      <c r="G76" s="5">
        <v>8598560677</v>
      </c>
      <c r="I76" s="5">
        <v>67649325007</v>
      </c>
      <c r="J76" s="5">
        <v>36309055420</v>
      </c>
      <c r="K76" s="5">
        <v>94289494885</v>
      </c>
      <c r="L76" s="5">
        <v>156722086516</v>
      </c>
      <c r="M76" s="5">
        <v>39195012853</v>
      </c>
      <c r="N76" s="5">
        <v>17524773923</v>
      </c>
      <c r="O76" s="5">
        <v>54740711747</v>
      </c>
      <c r="P76" s="5">
        <v>73923237815</v>
      </c>
    </row>
    <row r="77" spans="3:16" ht="15.5" x14ac:dyDescent="0.35">
      <c r="C77" t="s">
        <v>98</v>
      </c>
      <c r="D77" s="5">
        <v>38288734334</v>
      </c>
      <c r="E77" s="5">
        <v>19499647948</v>
      </c>
      <c r="F77" s="5">
        <v>347634605</v>
      </c>
      <c r="G77" s="5">
        <v>8598560677</v>
      </c>
      <c r="I77" s="5">
        <v>66583327394</v>
      </c>
      <c r="J77" s="5">
        <v>33818551158</v>
      </c>
      <c r="K77" s="5">
        <v>92392230419</v>
      </c>
      <c r="L77" s="5">
        <v>155049779830</v>
      </c>
      <c r="M77" s="5">
        <v>35847355212</v>
      </c>
      <c r="N77" s="5">
        <v>17438462295</v>
      </c>
      <c r="O77" s="5">
        <v>54643639689</v>
      </c>
      <c r="P77" s="5">
        <v>72230360995</v>
      </c>
    </row>
    <row r="78" spans="3:16" ht="15.5" x14ac:dyDescent="0.35">
      <c r="C78" t="s">
        <v>8</v>
      </c>
      <c r="D78" s="5">
        <v>38307217103</v>
      </c>
      <c r="E78" s="5">
        <v>19807790170</v>
      </c>
      <c r="F78" s="5">
        <v>4519844635</v>
      </c>
      <c r="G78" s="5">
        <v>8491326351</v>
      </c>
      <c r="I78" s="5">
        <v>70712519136</v>
      </c>
      <c r="J78" s="5">
        <v>37722275219</v>
      </c>
      <c r="K78" s="5">
        <v>94498014454</v>
      </c>
      <c r="L78" s="5">
        <v>156722547458</v>
      </c>
      <c r="M78" s="5">
        <v>39196174465</v>
      </c>
      <c r="N78" s="5">
        <v>17524324733</v>
      </c>
      <c r="O78" s="5">
        <v>54739698082</v>
      </c>
      <c r="P78" s="5">
        <v>73923413190</v>
      </c>
    </row>
    <row r="79" spans="3:16" ht="15.5" x14ac:dyDescent="0.35">
      <c r="C79" t="s">
        <v>99</v>
      </c>
      <c r="D79" s="5">
        <v>-18482769</v>
      </c>
      <c r="E79" s="5">
        <v>-308142222</v>
      </c>
      <c r="F79" s="5">
        <v>-3435576556</v>
      </c>
      <c r="G79" s="5">
        <v>107234326</v>
      </c>
      <c r="I79" s="5">
        <v>-3063194129</v>
      </c>
      <c r="J79" s="5">
        <v>-1413219799</v>
      </c>
      <c r="K79" s="5">
        <v>-208519569</v>
      </c>
      <c r="L79" s="5">
        <v>-460942</v>
      </c>
      <c r="M79" s="5">
        <v>-1161612</v>
      </c>
      <c r="N79" s="5">
        <v>449190</v>
      </c>
      <c r="O79" s="5">
        <v>1013665</v>
      </c>
      <c r="P79" s="5">
        <v>-175375</v>
      </c>
    </row>
    <row r="80" spans="3:16" ht="15.5" x14ac:dyDescent="0.35">
      <c r="C80" t="s">
        <v>100</v>
      </c>
      <c r="D80" s="5">
        <v>38288734334</v>
      </c>
      <c r="E80" s="5">
        <v>19499647948</v>
      </c>
      <c r="F80" s="5">
        <v>347634605</v>
      </c>
      <c r="G80" s="5">
        <v>8598560677</v>
      </c>
      <c r="I80" s="5">
        <v>66583327394</v>
      </c>
      <c r="J80" s="5">
        <v>33818551158</v>
      </c>
      <c r="K80" s="5">
        <v>92392230419</v>
      </c>
      <c r="L80" s="5">
        <v>155049779830</v>
      </c>
      <c r="M80" s="5">
        <v>35847355212</v>
      </c>
      <c r="N80" s="5">
        <v>17438462295</v>
      </c>
      <c r="O80" s="5">
        <v>54643639689</v>
      </c>
      <c r="P80" s="5">
        <v>72230360995</v>
      </c>
    </row>
    <row r="81" spans="2:16" ht="15.5" x14ac:dyDescent="0.35">
      <c r="C81" t="s">
        <v>101</v>
      </c>
      <c r="D81" s="5">
        <v>38288734334</v>
      </c>
      <c r="E81" s="5">
        <v>19499647948</v>
      </c>
      <c r="F81" s="5">
        <v>1084268079</v>
      </c>
      <c r="G81" s="5">
        <v>8598560677</v>
      </c>
      <c r="I81" s="5">
        <v>67649325007</v>
      </c>
      <c r="J81" s="5">
        <v>36309055420</v>
      </c>
      <c r="K81" s="5">
        <v>94289494885</v>
      </c>
      <c r="L81" s="5">
        <v>156722086516</v>
      </c>
      <c r="M81" s="5">
        <v>39195012853</v>
      </c>
      <c r="N81" s="5">
        <v>17524773923</v>
      </c>
      <c r="O81" s="5">
        <v>54740711747</v>
      </c>
      <c r="P81" s="5">
        <v>73923237815</v>
      </c>
    </row>
    <row r="82" spans="2:16" ht="15.5" x14ac:dyDescent="0.35">
      <c r="C82" t="s">
        <v>102</v>
      </c>
      <c r="D82" s="5">
        <v>38288734334</v>
      </c>
      <c r="E82" s="5">
        <v>19499647948</v>
      </c>
      <c r="F82" s="5">
        <v>1084268079</v>
      </c>
      <c r="G82" s="5">
        <v>8598560677</v>
      </c>
      <c r="I82" s="5">
        <v>67649325007</v>
      </c>
      <c r="J82" s="5">
        <v>36309055420</v>
      </c>
      <c r="K82" s="5">
        <v>94289494885</v>
      </c>
      <c r="L82" s="5">
        <v>156722086516</v>
      </c>
      <c r="M82" s="5">
        <v>39195012853</v>
      </c>
      <c r="N82" s="5">
        <v>17524773923</v>
      </c>
      <c r="O82" s="5">
        <v>54740711747</v>
      </c>
      <c r="P82" s="5">
        <v>73923237815</v>
      </c>
    </row>
    <row r="84" spans="2:16" ht="15.5" x14ac:dyDescent="0.35">
      <c r="B84" t="s">
        <v>103</v>
      </c>
      <c r="C84" t="s">
        <v>104</v>
      </c>
    </row>
    <row r="85" spans="2:16" ht="15.5" x14ac:dyDescent="0.35">
      <c r="C85" t="s">
        <v>216</v>
      </c>
    </row>
    <row r="86" spans="2:16" ht="15.5" x14ac:dyDescent="0.35">
      <c r="C86" t="s">
        <v>20</v>
      </c>
      <c r="D86" s="5">
        <v>21002331891</v>
      </c>
      <c r="E86" s="5">
        <v>25700840637</v>
      </c>
      <c r="F86" s="5">
        <v>56998974685</v>
      </c>
      <c r="G86" s="5">
        <v>24924883887</v>
      </c>
      <c r="I86" s="5">
        <v>56998974685</v>
      </c>
      <c r="J86" s="5">
        <v>99163173109</v>
      </c>
      <c r="K86" s="5">
        <v>20786641210</v>
      </c>
      <c r="L86" s="5">
        <v>29770766115</v>
      </c>
      <c r="M86" s="5">
        <v>22171266678</v>
      </c>
      <c r="N86" s="5">
        <v>31955088359</v>
      </c>
      <c r="O86" s="5">
        <v>35550309995</v>
      </c>
      <c r="P86" s="5">
        <v>35361776844</v>
      </c>
    </row>
    <row r="87" spans="2:16" ht="15.5" x14ac:dyDescent="0.35">
      <c r="C87" t="s">
        <v>217</v>
      </c>
      <c r="D87" s="5">
        <v>41500343436</v>
      </c>
      <c r="E87" s="5">
        <v>32509598516</v>
      </c>
      <c r="F87" s="5">
        <v>31769991757</v>
      </c>
      <c r="G87" s="5">
        <v>32076438398</v>
      </c>
      <c r="I87" s="5">
        <v>31769991757</v>
      </c>
      <c r="J87" s="5">
        <v>38027838870</v>
      </c>
      <c r="K87" s="5">
        <v>59230900186</v>
      </c>
      <c r="L87" s="5">
        <v>40701427096</v>
      </c>
      <c r="M87" s="5">
        <v>43676631602</v>
      </c>
      <c r="N87" s="5">
        <v>56309539776</v>
      </c>
      <c r="O87" s="5">
        <v>43530308747</v>
      </c>
      <c r="P87" s="5">
        <v>75339113411</v>
      </c>
    </row>
    <row r="88" spans="2:16" ht="15.5" x14ac:dyDescent="0.35">
      <c r="C88" t="s">
        <v>219</v>
      </c>
      <c r="D88" s="5">
        <v>76840641990</v>
      </c>
      <c r="E88" s="5">
        <v>75899976085</v>
      </c>
      <c r="F88" s="5">
        <v>72499976085</v>
      </c>
      <c r="G88" s="5">
        <v>70384264088</v>
      </c>
      <c r="I88" s="5">
        <v>72499976085</v>
      </c>
      <c r="J88" s="5">
        <v>46961749950</v>
      </c>
      <c r="K88" s="5">
        <v>63905997339</v>
      </c>
      <c r="L88" s="5">
        <v>8230821345</v>
      </c>
      <c r="M88" s="5">
        <v>1299988011</v>
      </c>
      <c r="N88" s="5">
        <v>1255952244</v>
      </c>
      <c r="O88" s="5">
        <v>699402903</v>
      </c>
      <c r="P88" s="5">
        <v>1912378730</v>
      </c>
    </row>
    <row r="89" spans="2:16" ht="15.5" x14ac:dyDescent="0.35">
      <c r="C89" t="s">
        <v>218</v>
      </c>
      <c r="L89" s="5">
        <v>22825558734</v>
      </c>
      <c r="M89" s="5">
        <v>11918276630</v>
      </c>
      <c r="N89" s="5">
        <v>11700620585</v>
      </c>
      <c r="O89" s="5">
        <v>10496570501</v>
      </c>
      <c r="P89" s="5">
        <v>184297998166</v>
      </c>
    </row>
    <row r="90" spans="2:16" ht="15.5" x14ac:dyDescent="0.35">
      <c r="C90" t="s">
        <v>220</v>
      </c>
      <c r="D90" s="5">
        <v>41500343436</v>
      </c>
      <c r="E90" s="5">
        <v>32509598516</v>
      </c>
      <c r="F90" s="5">
        <v>31769991757</v>
      </c>
      <c r="G90" s="5">
        <v>32076438398</v>
      </c>
      <c r="I90" s="5">
        <v>31769991757</v>
      </c>
      <c r="J90" s="5">
        <v>38027838870</v>
      </c>
      <c r="K90" s="5">
        <v>59230900186</v>
      </c>
      <c r="L90" s="5">
        <v>40701427096</v>
      </c>
      <c r="M90" s="5">
        <v>43676631602</v>
      </c>
      <c r="N90" s="5">
        <v>56309539776</v>
      </c>
      <c r="O90" s="5">
        <v>43530308747</v>
      </c>
      <c r="P90" s="5">
        <v>75339113411</v>
      </c>
    </row>
    <row r="91" spans="2:16" ht="15.5" x14ac:dyDescent="0.35">
      <c r="C91" t="s">
        <v>110</v>
      </c>
      <c r="K91" s="5">
        <v>75003199020</v>
      </c>
      <c r="L91" s="5">
        <v>209816402392</v>
      </c>
      <c r="M91" s="5">
        <v>216853042324</v>
      </c>
      <c r="N91" s="5">
        <v>214439728575</v>
      </c>
      <c r="O91" s="5">
        <v>199835989368</v>
      </c>
      <c r="P91" s="5">
        <v>188003220893</v>
      </c>
    </row>
    <row r="92" spans="2:16" ht="15.5" x14ac:dyDescent="0.35">
      <c r="C92" t="s">
        <v>221</v>
      </c>
      <c r="K92" s="5">
        <v>75003199020</v>
      </c>
      <c r="L92" s="5">
        <v>209816402392</v>
      </c>
      <c r="M92" s="5">
        <v>216853042324</v>
      </c>
      <c r="N92" s="5">
        <v>214439728575</v>
      </c>
      <c r="O92" s="5">
        <v>199835989368</v>
      </c>
      <c r="P92" s="5">
        <v>188003220893</v>
      </c>
    </row>
    <row r="93" spans="2:16" ht="15.5" x14ac:dyDescent="0.35">
      <c r="C93" t="s">
        <v>222</v>
      </c>
      <c r="D93" s="5">
        <v>939484203701</v>
      </c>
      <c r="E93" s="5">
        <v>995007873891</v>
      </c>
      <c r="F93" s="5">
        <v>1010518579394</v>
      </c>
      <c r="G93" s="5">
        <v>1033131377789</v>
      </c>
      <c r="I93" s="5">
        <v>1010518579394</v>
      </c>
      <c r="J93" s="5">
        <v>1148796174315</v>
      </c>
      <c r="K93" s="5">
        <v>610352296743</v>
      </c>
      <c r="L93" s="5">
        <v>250367956685</v>
      </c>
      <c r="M93" s="5">
        <v>261373706104</v>
      </c>
      <c r="N93" s="5">
        <v>261695815317</v>
      </c>
      <c r="O93" s="5">
        <v>262101872319</v>
      </c>
      <c r="P93" s="5">
        <v>260573845470</v>
      </c>
    </row>
    <row r="94" spans="2:16" ht="15.5" x14ac:dyDescent="0.35">
      <c r="C94" t="s">
        <v>81</v>
      </c>
      <c r="D94" s="5">
        <v>13915598152</v>
      </c>
      <c r="E94" s="5">
        <v>13915598152</v>
      </c>
      <c r="F94" s="5">
        <v>13915598152</v>
      </c>
      <c r="G94" s="5">
        <v>13224004066</v>
      </c>
      <c r="I94" s="5">
        <v>13915598152</v>
      </c>
      <c r="J94" s="5">
        <v>12858086518</v>
      </c>
      <c r="K94" s="5">
        <v>10391521662</v>
      </c>
      <c r="L94" s="5">
        <v>5661348786</v>
      </c>
      <c r="M94" s="5">
        <v>6917645422</v>
      </c>
      <c r="N94" s="5">
        <v>3570014960</v>
      </c>
      <c r="O94" s="5">
        <v>3483705582</v>
      </c>
      <c r="P94" s="5">
        <v>3386640001</v>
      </c>
    </row>
    <row r="95" spans="2:16" ht="15.5" x14ac:dyDescent="0.35">
      <c r="C95" t="s">
        <v>223</v>
      </c>
      <c r="D95" s="5">
        <v>1119366572287</v>
      </c>
      <c r="E95" s="5">
        <v>1164827441503</v>
      </c>
      <c r="F95" s="5">
        <v>1193077859334</v>
      </c>
      <c r="G95" s="5">
        <v>1162144354610</v>
      </c>
      <c r="I95" s="5">
        <v>1193077859334</v>
      </c>
      <c r="J95" s="5">
        <v>1360495029388</v>
      </c>
      <c r="K95" s="5">
        <v>769588882367</v>
      </c>
      <c r="L95" s="5">
        <v>375952526579</v>
      </c>
      <c r="M95" s="5">
        <v>437838813457</v>
      </c>
      <c r="N95" s="5">
        <v>425381987279</v>
      </c>
      <c r="O95" s="5">
        <v>400362195097</v>
      </c>
      <c r="P95" s="5">
        <v>414475625589</v>
      </c>
    </row>
    <row r="96" spans="2:16" ht="15.5" x14ac:dyDescent="0.35">
      <c r="C96" t="s">
        <v>224</v>
      </c>
    </row>
    <row r="97" spans="3:16" ht="15.5" x14ac:dyDescent="0.35">
      <c r="C97" t="s">
        <v>226</v>
      </c>
      <c r="M97" s="5">
        <v>382409334000</v>
      </c>
      <c r="N97" s="5">
        <v>378014268000</v>
      </c>
      <c r="O97" s="5">
        <v>219635879000</v>
      </c>
    </row>
    <row r="98" spans="3:16" ht="15.5" x14ac:dyDescent="0.35">
      <c r="C98" t="s">
        <v>466</v>
      </c>
      <c r="D98" s="5">
        <v>493095116047</v>
      </c>
      <c r="E98" s="5">
        <v>492671508916</v>
      </c>
      <c r="F98" s="5">
        <v>492247901786</v>
      </c>
      <c r="I98" s="5">
        <v>492247901786</v>
      </c>
      <c r="P98" s="5">
        <v>750000000000</v>
      </c>
    </row>
    <row r="99" spans="3:16" ht="15.5" x14ac:dyDescent="0.35">
      <c r="C99" t="s">
        <v>111</v>
      </c>
      <c r="D99" s="5">
        <v>451155772142</v>
      </c>
      <c r="E99" s="5">
        <v>455895242047</v>
      </c>
      <c r="F99" s="5">
        <v>462566769267</v>
      </c>
      <c r="G99" s="5">
        <v>461953252138</v>
      </c>
      <c r="I99" s="5">
        <v>462566769267</v>
      </c>
      <c r="J99" s="5">
        <v>473943258834</v>
      </c>
      <c r="K99" s="5">
        <v>480879676725</v>
      </c>
      <c r="L99" s="5">
        <v>480600464612</v>
      </c>
      <c r="M99" s="5">
        <v>501332446435</v>
      </c>
      <c r="N99" s="5">
        <v>527234567365</v>
      </c>
      <c r="O99" s="5">
        <v>557692350959</v>
      </c>
      <c r="P99" s="5">
        <v>590326508818</v>
      </c>
    </row>
    <row r="100" spans="3:16" ht="15.5" x14ac:dyDescent="0.35">
      <c r="C100" t="s">
        <v>107</v>
      </c>
      <c r="D100" s="5">
        <v>1628526454280</v>
      </c>
      <c r="E100" s="5">
        <v>1636823303188</v>
      </c>
      <c r="F100" s="5">
        <v>1647477205420</v>
      </c>
      <c r="G100" s="5">
        <v>1666960372340</v>
      </c>
      <c r="I100" s="5">
        <v>1647477205420</v>
      </c>
      <c r="J100" s="5">
        <v>1688234096800</v>
      </c>
      <c r="K100" s="5">
        <v>946551361115</v>
      </c>
      <c r="L100" s="5">
        <v>909471964055</v>
      </c>
      <c r="M100" s="5">
        <v>271517144168</v>
      </c>
      <c r="N100" s="5">
        <v>298138511724</v>
      </c>
      <c r="O100" s="5">
        <v>324115735920</v>
      </c>
      <c r="P100" s="5">
        <v>359332093375</v>
      </c>
    </row>
    <row r="101" spans="3:16" ht="15.5" x14ac:dyDescent="0.35">
      <c r="C101" t="s">
        <v>113</v>
      </c>
      <c r="L101" s="5">
        <v>10384109</v>
      </c>
      <c r="M101" s="5">
        <v>61515788</v>
      </c>
      <c r="N101" s="5">
        <v>209536255</v>
      </c>
      <c r="O101" s="5">
        <v>532256151</v>
      </c>
      <c r="P101" s="5">
        <v>724945716</v>
      </c>
    </row>
    <row r="102" spans="3:16" ht="15.5" x14ac:dyDescent="0.35">
      <c r="C102" t="s">
        <v>227</v>
      </c>
      <c r="M102" s="5">
        <v>108225458913</v>
      </c>
      <c r="N102" s="5">
        <v>108013208913</v>
      </c>
      <c r="O102" s="5">
        <v>107725284912</v>
      </c>
      <c r="P102" s="5">
        <v>96569117606</v>
      </c>
    </row>
    <row r="103" spans="3:16" ht="15.5" x14ac:dyDescent="0.35">
      <c r="C103" t="s">
        <v>114</v>
      </c>
      <c r="D103" s="5">
        <v>8960429252</v>
      </c>
      <c r="E103" s="5">
        <v>8960429252</v>
      </c>
      <c r="F103" s="5">
        <v>8960429252</v>
      </c>
      <c r="G103" s="5">
        <v>15552832963</v>
      </c>
      <c r="I103" s="5">
        <v>8960429252</v>
      </c>
      <c r="J103" s="5">
        <v>13953571096</v>
      </c>
      <c r="K103" s="5">
        <v>13294690705</v>
      </c>
      <c r="L103" s="5">
        <v>15062382146</v>
      </c>
      <c r="M103" s="5">
        <v>19723890591</v>
      </c>
      <c r="N103" s="5">
        <v>17246968534</v>
      </c>
      <c r="O103" s="5">
        <v>9648820525</v>
      </c>
      <c r="P103" s="5">
        <v>4143573344</v>
      </c>
    </row>
    <row r="104" spans="3:16" ht="15.5" x14ac:dyDescent="0.35">
      <c r="C104" t="s">
        <v>225</v>
      </c>
      <c r="D104" s="5">
        <v>120586730565</v>
      </c>
      <c r="E104" s="5">
        <v>120586730565</v>
      </c>
      <c r="F104" s="5">
        <v>120586730565</v>
      </c>
      <c r="G104" s="5">
        <v>120586730565</v>
      </c>
      <c r="I104" s="5">
        <v>120586730565</v>
      </c>
      <c r="J104" s="5">
        <v>120586730565</v>
      </c>
      <c r="K104" s="5">
        <v>91289962038</v>
      </c>
      <c r="L104" s="5">
        <v>91289962038</v>
      </c>
    </row>
    <row r="105" spans="3:16" ht="15.5" x14ac:dyDescent="0.35">
      <c r="C105" t="s">
        <v>228</v>
      </c>
      <c r="D105" s="5">
        <v>3027324845235</v>
      </c>
      <c r="E105" s="5">
        <v>3039663914047</v>
      </c>
      <c r="F105" s="5">
        <v>3054183034655</v>
      </c>
      <c r="G105" s="5">
        <v>3081847211132</v>
      </c>
      <c r="I105" s="5">
        <v>3054183034655</v>
      </c>
      <c r="J105" s="5">
        <v>3105582651724</v>
      </c>
      <c r="K105" s="5">
        <v>2475599526548</v>
      </c>
      <c r="L105" s="5">
        <v>2207281721444</v>
      </c>
      <c r="M105" s="5">
        <v>2002735114468</v>
      </c>
      <c r="N105" s="5">
        <v>2047657427638</v>
      </c>
      <c r="O105" s="5">
        <v>1925216587628</v>
      </c>
      <c r="P105" s="5">
        <v>1260366397628</v>
      </c>
    </row>
    <row r="106" spans="3:16" ht="15.5" x14ac:dyDescent="0.35">
      <c r="C106" t="s">
        <v>115</v>
      </c>
      <c r="D106" s="5">
        <v>4146691417522</v>
      </c>
      <c r="E106" s="5">
        <v>4204491355550</v>
      </c>
      <c r="F106" s="5">
        <v>4247260893989</v>
      </c>
      <c r="G106" s="5">
        <v>4243991565742</v>
      </c>
      <c r="I106" s="5">
        <v>4247260893989</v>
      </c>
      <c r="J106" s="5">
        <v>4466077681112</v>
      </c>
      <c r="K106" s="5">
        <v>3245188408915</v>
      </c>
      <c r="L106" s="5">
        <v>2583234248023</v>
      </c>
      <c r="M106" s="5">
        <v>2440573927925</v>
      </c>
      <c r="N106" s="5">
        <v>2473039414917</v>
      </c>
      <c r="O106" s="5">
        <v>2325578782725</v>
      </c>
      <c r="P106" s="5">
        <v>1674842023217</v>
      </c>
    </row>
    <row r="107" spans="3:16" ht="15.5" x14ac:dyDescent="0.35">
      <c r="C107" t="s">
        <v>116</v>
      </c>
    </row>
    <row r="108" spans="3:16" ht="15.5" x14ac:dyDescent="0.35">
      <c r="C108" t="s">
        <v>117</v>
      </c>
    </row>
    <row r="109" spans="3:16" ht="15.5" x14ac:dyDescent="0.35">
      <c r="C109" t="s">
        <v>229</v>
      </c>
      <c r="D109" s="5">
        <v>603763776233</v>
      </c>
      <c r="E109" s="5">
        <v>673756721631</v>
      </c>
      <c r="F109" s="5">
        <v>724849515148</v>
      </c>
      <c r="G109" s="5">
        <v>782128907428</v>
      </c>
      <c r="I109" s="5">
        <v>724849515148</v>
      </c>
      <c r="J109" s="5">
        <v>1047636425565</v>
      </c>
      <c r="K109" s="5">
        <v>397257866578</v>
      </c>
      <c r="L109" s="5">
        <v>254137534883</v>
      </c>
      <c r="M109" s="5">
        <v>303707083647</v>
      </c>
      <c r="N109" s="5">
        <v>336323158224</v>
      </c>
      <c r="O109" s="5">
        <v>327204702975</v>
      </c>
      <c r="P109" s="5">
        <v>462564590846</v>
      </c>
    </row>
    <row r="110" spans="3:16" ht="15.5" x14ac:dyDescent="0.35">
      <c r="C110" t="s">
        <v>230</v>
      </c>
    </row>
    <row r="111" spans="3:16" ht="15.5" x14ac:dyDescent="0.35">
      <c r="C111" t="s">
        <v>231</v>
      </c>
      <c r="D111" s="5">
        <v>75870009219</v>
      </c>
      <c r="E111" s="5">
        <v>70609195261</v>
      </c>
      <c r="F111" s="5">
        <v>77680917063</v>
      </c>
      <c r="G111" s="5">
        <v>82955713053</v>
      </c>
      <c r="I111" s="5">
        <v>77680917063</v>
      </c>
      <c r="J111" s="5">
        <v>156019427982</v>
      </c>
      <c r="K111" s="5">
        <v>43894247564</v>
      </c>
      <c r="L111" s="5">
        <v>32549872514</v>
      </c>
      <c r="M111" s="5">
        <v>47884532991</v>
      </c>
      <c r="N111" s="5">
        <v>47000060039</v>
      </c>
      <c r="O111" s="5">
        <v>38619563499</v>
      </c>
      <c r="P111" s="5">
        <v>56206906258</v>
      </c>
    </row>
    <row r="112" spans="3:16" ht="15.5" x14ac:dyDescent="0.35">
      <c r="C112" t="s">
        <v>121</v>
      </c>
    </row>
    <row r="113" spans="3:16" ht="15.5" x14ac:dyDescent="0.35">
      <c r="C113" t="s">
        <v>232</v>
      </c>
      <c r="D113" s="5">
        <v>76840641990</v>
      </c>
      <c r="E113" s="5">
        <v>75899976085</v>
      </c>
      <c r="F113" s="5">
        <v>72499976085</v>
      </c>
      <c r="G113" s="5">
        <v>70384264088</v>
      </c>
      <c r="I113" s="5">
        <v>72499976085</v>
      </c>
      <c r="J113" s="5">
        <v>46961749950</v>
      </c>
      <c r="K113" s="5">
        <v>63905997339</v>
      </c>
      <c r="L113" s="5">
        <v>31056380079</v>
      </c>
      <c r="M113" s="5">
        <v>13218264641</v>
      </c>
      <c r="N113" s="5">
        <v>12956572829</v>
      </c>
      <c r="O113" s="5">
        <v>11195973404</v>
      </c>
      <c r="P113" s="5">
        <v>186210376896</v>
      </c>
    </row>
    <row r="114" spans="3:16" ht="15.5" x14ac:dyDescent="0.35">
      <c r="C114" t="s">
        <v>120</v>
      </c>
      <c r="D114" s="5">
        <v>29035880498</v>
      </c>
      <c r="E114" s="5">
        <v>28708914052</v>
      </c>
      <c r="F114" s="5">
        <v>40165225643</v>
      </c>
      <c r="G114" s="5">
        <v>42325523496</v>
      </c>
      <c r="I114" s="5">
        <v>40165225643</v>
      </c>
      <c r="J114" s="5">
        <v>50755341514</v>
      </c>
      <c r="K114" s="5">
        <v>53387767990</v>
      </c>
      <c r="L114" s="5">
        <v>77896792265</v>
      </c>
      <c r="M114" s="5">
        <v>77356615252</v>
      </c>
      <c r="N114" s="5">
        <v>87088590044</v>
      </c>
      <c r="O114" s="5">
        <v>81796877803</v>
      </c>
      <c r="P114" s="5">
        <v>78834558110</v>
      </c>
    </row>
    <row r="115" spans="3:16" ht="15.5" x14ac:dyDescent="0.35">
      <c r="C115" t="s">
        <v>233</v>
      </c>
      <c r="D115" s="5">
        <v>7739728374</v>
      </c>
      <c r="E115" s="5">
        <v>7175780465</v>
      </c>
      <c r="F115" s="5">
        <v>8028188054</v>
      </c>
      <c r="G115" s="5">
        <v>5465559343</v>
      </c>
      <c r="I115" s="5">
        <v>8028188054</v>
      </c>
      <c r="J115" s="5">
        <v>6208244300</v>
      </c>
      <c r="K115" s="5">
        <v>6718974151</v>
      </c>
      <c r="L115" s="5">
        <v>14573434079</v>
      </c>
      <c r="M115" s="5">
        <v>23728111383</v>
      </c>
      <c r="N115" s="5">
        <v>22969957857</v>
      </c>
      <c r="O115" s="5">
        <v>42053566145</v>
      </c>
      <c r="P115" s="5">
        <v>17832410518</v>
      </c>
    </row>
    <row r="116" spans="3:16" ht="15.5" x14ac:dyDescent="0.35">
      <c r="C116" t="s">
        <v>285</v>
      </c>
    </row>
    <row r="117" spans="3:16" ht="15.5" x14ac:dyDescent="0.35">
      <c r="C117" t="s">
        <v>286</v>
      </c>
      <c r="D117" s="5">
        <v>802536722835</v>
      </c>
      <c r="E117" s="5">
        <v>829996722835</v>
      </c>
      <c r="F117" s="5">
        <v>844996722835</v>
      </c>
      <c r="G117" s="5">
        <v>1280354691314</v>
      </c>
      <c r="I117" s="5">
        <v>844996722835</v>
      </c>
      <c r="J117" s="5">
        <v>1327138020825</v>
      </c>
      <c r="K117" s="5">
        <v>777881000000</v>
      </c>
      <c r="L117" s="5">
        <v>391881000000</v>
      </c>
      <c r="M117" s="5">
        <v>385524000000</v>
      </c>
      <c r="N117" s="5">
        <v>421933650559</v>
      </c>
      <c r="O117" s="5">
        <v>305205737550</v>
      </c>
      <c r="P117" s="5">
        <v>55483453400</v>
      </c>
    </row>
    <row r="118" spans="3:16" ht="15.5" x14ac:dyDescent="0.35">
      <c r="C118" t="s">
        <v>287</v>
      </c>
      <c r="D118" s="5">
        <v>131379866</v>
      </c>
      <c r="E118" s="5">
        <v>131379866</v>
      </c>
      <c r="F118" s="5">
        <v>131379866</v>
      </c>
      <c r="G118" s="5">
        <v>194399352</v>
      </c>
      <c r="I118" s="5">
        <v>131379866</v>
      </c>
      <c r="J118" s="5">
        <v>380696571</v>
      </c>
      <c r="L118" s="5">
        <v>87498400</v>
      </c>
      <c r="M118" s="5">
        <v>184788925</v>
      </c>
      <c r="N118" s="5">
        <v>505008925</v>
      </c>
      <c r="P118" s="5">
        <v>288001378</v>
      </c>
    </row>
    <row r="119" spans="3:16" ht="15.5" x14ac:dyDescent="0.35">
      <c r="C119" t="s">
        <v>288</v>
      </c>
      <c r="D119" s="5">
        <v>90862747156</v>
      </c>
      <c r="E119" s="5">
        <v>75022856977</v>
      </c>
      <c r="F119" s="5">
        <v>71656908441</v>
      </c>
      <c r="G119" s="5">
        <v>85917891267</v>
      </c>
      <c r="I119" s="5">
        <v>71656908441</v>
      </c>
      <c r="J119" s="5">
        <v>87485867646</v>
      </c>
      <c r="K119" s="5">
        <v>120717771580</v>
      </c>
      <c r="L119" s="5">
        <v>36092622702</v>
      </c>
      <c r="M119" s="5">
        <v>82755782639</v>
      </c>
      <c r="N119" s="5">
        <v>105702097809</v>
      </c>
      <c r="O119" s="5">
        <v>59566944203</v>
      </c>
      <c r="P119" s="5">
        <v>209630327025</v>
      </c>
    </row>
    <row r="120" spans="3:16" ht="15.5" x14ac:dyDescent="0.35">
      <c r="C120" t="s">
        <v>237</v>
      </c>
      <c r="D120" s="5">
        <v>1380548111942</v>
      </c>
      <c r="E120" s="5">
        <v>1406643838906</v>
      </c>
      <c r="F120" s="5">
        <v>1417820231776</v>
      </c>
      <c r="G120" s="5">
        <v>1358355779327</v>
      </c>
      <c r="I120" s="5">
        <v>1417820231776</v>
      </c>
      <c r="J120" s="5">
        <v>1381499433489</v>
      </c>
      <c r="K120" s="5">
        <v>847301014060</v>
      </c>
      <c r="L120" s="5">
        <v>428962395080</v>
      </c>
      <c r="M120" s="5">
        <v>405111349873</v>
      </c>
      <c r="N120" s="5">
        <v>444155775141</v>
      </c>
      <c r="O120" s="5">
        <v>322754305467</v>
      </c>
      <c r="P120" s="5">
        <v>995594799373</v>
      </c>
    </row>
    <row r="121" spans="3:16" ht="15.5" x14ac:dyDescent="0.35">
      <c r="C121" t="s">
        <v>238</v>
      </c>
      <c r="D121" s="5">
        <v>1380548111942</v>
      </c>
      <c r="E121" s="5">
        <v>1406643838906</v>
      </c>
      <c r="F121" s="5">
        <v>1417820231776</v>
      </c>
      <c r="G121" s="5">
        <v>1358355779327</v>
      </c>
      <c r="I121" s="5">
        <v>1417820231776</v>
      </c>
      <c r="J121" s="5">
        <v>1381499433489</v>
      </c>
      <c r="K121" s="5">
        <v>847301014060</v>
      </c>
      <c r="L121" s="5">
        <v>428962395080</v>
      </c>
      <c r="M121" s="5">
        <v>405111349873</v>
      </c>
      <c r="N121" s="5">
        <v>444155775141</v>
      </c>
      <c r="O121" s="5">
        <v>322754305467</v>
      </c>
      <c r="P121" s="5">
        <v>995594799373</v>
      </c>
    </row>
    <row r="122" spans="3:16" ht="15.5" x14ac:dyDescent="0.35">
      <c r="C122" t="s">
        <v>239</v>
      </c>
    </row>
    <row r="123" spans="3:16" ht="15.5" x14ac:dyDescent="0.35">
      <c r="C123" t="s">
        <v>290</v>
      </c>
      <c r="D123" s="5">
        <v>802668102701</v>
      </c>
      <c r="E123" s="5">
        <v>830128102701</v>
      </c>
      <c r="F123" s="5">
        <v>845128102701</v>
      </c>
      <c r="G123" s="5">
        <v>1280549090666</v>
      </c>
      <c r="I123" s="5">
        <v>845128102701</v>
      </c>
      <c r="J123" s="5">
        <v>1327518717396</v>
      </c>
      <c r="K123" s="5">
        <v>777881000000</v>
      </c>
      <c r="L123" s="5">
        <v>391968498400</v>
      </c>
      <c r="M123" s="5">
        <v>385708788925</v>
      </c>
      <c r="N123" s="5">
        <v>422438659484</v>
      </c>
      <c r="O123" s="5">
        <v>305205737550</v>
      </c>
      <c r="P123" s="5">
        <v>55771454778</v>
      </c>
    </row>
    <row r="124" spans="3:16" ht="15.5" x14ac:dyDescent="0.35">
      <c r="C124" t="s">
        <v>317</v>
      </c>
      <c r="P124" s="5">
        <v>319322483</v>
      </c>
    </row>
    <row r="125" spans="3:16" ht="15.5" x14ac:dyDescent="0.35">
      <c r="C125" t="s">
        <v>128</v>
      </c>
      <c r="D125" s="5">
        <v>1984311888175</v>
      </c>
      <c r="E125" s="5">
        <v>2080400560537</v>
      </c>
      <c r="F125" s="5">
        <v>2142669746924</v>
      </c>
      <c r="G125" s="5">
        <v>2140484686755</v>
      </c>
      <c r="I125" s="5">
        <v>2142669746924</v>
      </c>
      <c r="J125" s="5">
        <v>2429135859054</v>
      </c>
      <c r="K125" s="5">
        <v>1244558880638</v>
      </c>
      <c r="L125" s="5">
        <v>683099929963</v>
      </c>
      <c r="M125" s="5">
        <v>708818433520</v>
      </c>
      <c r="N125" s="5">
        <v>780478933365</v>
      </c>
      <c r="O125" s="5">
        <v>649959008442</v>
      </c>
      <c r="P125" s="5">
        <v>1458159390219</v>
      </c>
    </row>
    <row r="126" spans="3:16" ht="15.5" x14ac:dyDescent="0.35">
      <c r="C126" t="s">
        <v>129</v>
      </c>
    </row>
    <row r="127" spans="3:16" ht="15.5" x14ac:dyDescent="0.35">
      <c r="C127" t="s">
        <v>130</v>
      </c>
      <c r="D127" s="5">
        <v>201052640000</v>
      </c>
      <c r="E127" s="5">
        <v>201052640000</v>
      </c>
      <c r="F127" s="5">
        <v>201052640000</v>
      </c>
      <c r="G127" s="5">
        <v>201052640000</v>
      </c>
      <c r="I127" s="5">
        <v>201052640000</v>
      </c>
      <c r="J127" s="5">
        <v>201052640000</v>
      </c>
      <c r="K127" s="5">
        <v>201052640000</v>
      </c>
      <c r="L127" s="5">
        <v>201052640000</v>
      </c>
      <c r="M127" s="5">
        <v>201052640000</v>
      </c>
      <c r="N127" s="5">
        <v>201052640000</v>
      </c>
      <c r="O127" s="5">
        <v>201052640000</v>
      </c>
      <c r="P127" s="5">
        <v>114600000000</v>
      </c>
    </row>
    <row r="128" spans="3:16" ht="15.5" x14ac:dyDescent="0.35">
      <c r="C128" t="s">
        <v>131</v>
      </c>
      <c r="D128" s="5">
        <v>1336516015385</v>
      </c>
      <c r="E128" s="5">
        <v>1336516015385</v>
      </c>
      <c r="F128" s="5">
        <v>1336516015385</v>
      </c>
      <c r="G128" s="5">
        <v>1336516015385</v>
      </c>
      <c r="I128" s="5">
        <v>1336516015385</v>
      </c>
      <c r="J128" s="5">
        <v>1336516015385</v>
      </c>
      <c r="K128" s="5">
        <v>1336512676398</v>
      </c>
      <c r="L128" s="5">
        <v>1358996202078</v>
      </c>
      <c r="M128" s="5">
        <v>1344508932078</v>
      </c>
      <c r="N128" s="5">
        <v>1344508932078</v>
      </c>
      <c r="O128" s="5">
        <v>1344508932078</v>
      </c>
      <c r="P128" s="5">
        <v>26765142540</v>
      </c>
    </row>
    <row r="129" spans="2:16" ht="15.5" x14ac:dyDescent="0.35">
      <c r="C129" t="s">
        <v>132</v>
      </c>
      <c r="D129" s="5">
        <v>589774836194</v>
      </c>
      <c r="E129" s="5">
        <v>551467619091</v>
      </c>
      <c r="F129" s="5">
        <v>531659828921</v>
      </c>
      <c r="G129" s="5">
        <v>527831578372</v>
      </c>
      <c r="I129" s="5">
        <v>531659828921</v>
      </c>
      <c r="J129" s="5">
        <v>462004821419</v>
      </c>
      <c r="K129" s="5">
        <v>426749111055</v>
      </c>
      <c r="L129" s="5">
        <v>334052740966</v>
      </c>
      <c r="M129" s="5">
        <v>179002479345</v>
      </c>
      <c r="N129" s="5">
        <v>143153935342</v>
      </c>
      <c r="O129" s="5">
        <v>126299972065</v>
      </c>
      <c r="P129" s="5">
        <v>71338017081</v>
      </c>
    </row>
    <row r="130" spans="2:16" ht="15.5" x14ac:dyDescent="0.35">
      <c r="C130" t="s">
        <v>133</v>
      </c>
      <c r="D130" s="5">
        <v>88006248604</v>
      </c>
      <c r="E130" s="5">
        <v>88006248604</v>
      </c>
      <c r="F130" s="5">
        <v>88006248604</v>
      </c>
      <c r="G130" s="5">
        <v>88006248604</v>
      </c>
      <c r="I130" s="5">
        <v>88006248604</v>
      </c>
      <c r="J130" s="5">
        <v>88006248604</v>
      </c>
      <c r="K130" s="5">
        <v>88006248604</v>
      </c>
      <c r="L130" s="5">
        <v>88006248604</v>
      </c>
      <c r="M130" s="5">
        <v>66420410232</v>
      </c>
      <c r="N130" s="5">
        <v>66420410232</v>
      </c>
      <c r="O130" s="5">
        <v>66420410232</v>
      </c>
      <c r="P130" s="5">
        <v>51974302244</v>
      </c>
    </row>
    <row r="131" spans="2:16" ht="15.5" x14ac:dyDescent="0.35">
      <c r="C131" t="s">
        <v>134</v>
      </c>
      <c r="D131" s="5">
        <v>501768587590</v>
      </c>
      <c r="E131" s="5">
        <v>463461370487</v>
      </c>
      <c r="F131" s="5">
        <v>443653580317</v>
      </c>
      <c r="G131" s="5">
        <v>439825329768</v>
      </c>
      <c r="I131" s="5">
        <v>443653580317</v>
      </c>
      <c r="J131" s="5">
        <v>373998572815</v>
      </c>
      <c r="K131" s="5">
        <v>338742862451</v>
      </c>
      <c r="L131" s="5">
        <v>246046492362</v>
      </c>
      <c r="M131" s="5">
        <v>112582069113</v>
      </c>
      <c r="N131" s="5">
        <v>76733525110</v>
      </c>
      <c r="O131" s="5">
        <v>59879561833</v>
      </c>
      <c r="P131" s="5">
        <v>19363714837</v>
      </c>
    </row>
    <row r="132" spans="2:16" ht="15.5" x14ac:dyDescent="0.35">
      <c r="C132" t="s">
        <v>135</v>
      </c>
      <c r="D132" s="5">
        <v>589774836194</v>
      </c>
      <c r="E132" s="5">
        <v>551467619091</v>
      </c>
      <c r="F132" s="5">
        <v>531659828921</v>
      </c>
      <c r="G132" s="5">
        <v>527831578372</v>
      </c>
      <c r="I132" s="5">
        <v>531659828921</v>
      </c>
      <c r="J132" s="5">
        <v>462004821419</v>
      </c>
      <c r="K132" s="5">
        <v>426749111055</v>
      </c>
      <c r="L132" s="5">
        <v>334052740966</v>
      </c>
      <c r="M132" s="5">
        <v>179002479345</v>
      </c>
      <c r="N132" s="5">
        <v>143153935342</v>
      </c>
      <c r="O132" s="5">
        <v>126299972065</v>
      </c>
      <c r="P132" s="5">
        <v>71338017081</v>
      </c>
    </row>
    <row r="133" spans="2:16" ht="15.5" x14ac:dyDescent="0.35">
      <c r="C133" t="s">
        <v>136</v>
      </c>
      <c r="D133" s="5">
        <v>21120439616</v>
      </c>
      <c r="E133" s="5">
        <v>21138922385</v>
      </c>
      <c r="F133" s="5">
        <v>21447064607</v>
      </c>
      <c r="G133" s="5">
        <v>24882641163</v>
      </c>
      <c r="I133" s="5">
        <v>21447064607</v>
      </c>
      <c r="J133" s="5">
        <v>24510258736</v>
      </c>
      <c r="K133" s="5">
        <v>25923579162</v>
      </c>
      <c r="L133" s="5">
        <v>371386230</v>
      </c>
      <c r="M133" s="5">
        <v>273797560</v>
      </c>
      <c r="N133" s="5">
        <v>274959172</v>
      </c>
      <c r="O133" s="5">
        <v>274524558</v>
      </c>
      <c r="P133" s="5">
        <v>273510893</v>
      </c>
    </row>
    <row r="134" spans="2:16" ht="15.5" x14ac:dyDescent="0.35">
      <c r="C134" t="s">
        <v>10</v>
      </c>
      <c r="D134" s="5">
        <v>2162379529347</v>
      </c>
      <c r="E134" s="5">
        <v>2124090795013</v>
      </c>
      <c r="F134" s="5">
        <v>2104591147065</v>
      </c>
      <c r="G134" s="5">
        <v>2103506878986</v>
      </c>
      <c r="I134" s="5">
        <v>2104591147065</v>
      </c>
      <c r="J134" s="5">
        <v>2036941822058</v>
      </c>
      <c r="K134" s="5">
        <v>2000629528277</v>
      </c>
      <c r="L134" s="5">
        <v>1900134318060</v>
      </c>
      <c r="M134" s="5">
        <v>1731755494405</v>
      </c>
      <c r="N134" s="5">
        <v>1692560481552</v>
      </c>
      <c r="O134" s="5">
        <v>1675619774283</v>
      </c>
      <c r="P134" s="5">
        <v>216682632998</v>
      </c>
    </row>
    <row r="135" spans="2:16" ht="15.5" x14ac:dyDescent="0.35">
      <c r="C135" t="s">
        <v>137</v>
      </c>
      <c r="D135" s="5">
        <v>4146691417522</v>
      </c>
      <c r="E135" s="5">
        <v>4204491355550</v>
      </c>
      <c r="F135" s="5">
        <v>4247260893989</v>
      </c>
      <c r="G135" s="5">
        <v>4243991565741</v>
      </c>
      <c r="I135" s="5">
        <v>4247260893989</v>
      </c>
      <c r="J135" s="5">
        <v>4466077681112</v>
      </c>
      <c r="K135" s="5">
        <v>3245188408915</v>
      </c>
      <c r="L135" s="5">
        <v>2583234248023</v>
      </c>
      <c r="M135" s="5">
        <v>2440573927925</v>
      </c>
      <c r="N135" s="5">
        <v>2473039414917</v>
      </c>
      <c r="O135" s="5">
        <v>2325578782725</v>
      </c>
      <c r="P135" s="5">
        <v>1674842023217</v>
      </c>
    </row>
    <row r="136" spans="2:16" ht="15.5" x14ac:dyDescent="0.35">
      <c r="C136" t="s">
        <v>138</v>
      </c>
      <c r="D136" s="5">
        <v>2010526400</v>
      </c>
      <c r="E136" s="5">
        <v>2010526400</v>
      </c>
      <c r="F136" s="5">
        <v>2010526400</v>
      </c>
      <c r="G136" s="5">
        <v>2010526400</v>
      </c>
      <c r="I136" s="5">
        <v>2010526400</v>
      </c>
      <c r="J136" s="5">
        <v>2010526400</v>
      </c>
      <c r="K136" s="5">
        <v>2010526400</v>
      </c>
      <c r="L136" s="5">
        <v>2010526400</v>
      </c>
      <c r="M136" s="5">
        <v>2010526400</v>
      </c>
      <c r="N136" s="5">
        <v>2010526400</v>
      </c>
      <c r="O136" s="5">
        <v>2010526400</v>
      </c>
      <c r="P136" s="5">
        <v>1146000000</v>
      </c>
    </row>
    <row r="138" spans="2:16" ht="15.5" x14ac:dyDescent="0.35">
      <c r="B138" t="s">
        <v>139</v>
      </c>
      <c r="C138" t="s">
        <v>140</v>
      </c>
      <c r="D138" s="5">
        <v>2784330409</v>
      </c>
      <c r="E138" s="5">
        <v>-511049185</v>
      </c>
      <c r="F138" s="5">
        <v>5503671429</v>
      </c>
      <c r="G138" s="5">
        <v>3530024308</v>
      </c>
      <c r="I138" s="5">
        <v>-42887202947</v>
      </c>
      <c r="J138" s="5">
        <v>36635519919</v>
      </c>
      <c r="K138" s="5">
        <v>43449639956</v>
      </c>
      <c r="L138" s="5">
        <v>130097510671</v>
      </c>
      <c r="M138" s="5">
        <v>94228502205</v>
      </c>
      <c r="N138" s="5">
        <v>40572168385</v>
      </c>
      <c r="O138" s="5">
        <v>146714441697</v>
      </c>
      <c r="P138" s="5">
        <v>141042940257</v>
      </c>
    </row>
    <row r="139" spans="2:16" ht="15.5" x14ac:dyDescent="0.35">
      <c r="C139" t="s">
        <v>241</v>
      </c>
      <c r="D139" s="5">
        <v>96786669570</v>
      </c>
      <c r="E139" s="5">
        <v>96715679256</v>
      </c>
      <c r="F139" s="5">
        <v>89874996286</v>
      </c>
      <c r="G139" s="5">
        <v>107312799746</v>
      </c>
      <c r="I139" s="5">
        <v>400127392415</v>
      </c>
      <c r="J139" s="5">
        <v>421849849616</v>
      </c>
      <c r="K139" s="5">
        <v>341536750699</v>
      </c>
      <c r="L139" s="5">
        <v>380390408515</v>
      </c>
      <c r="M139" s="5">
        <v>226781509520</v>
      </c>
      <c r="N139" s="5">
        <v>222691368822</v>
      </c>
      <c r="O139" s="5">
        <v>421223404115</v>
      </c>
      <c r="P139" s="5">
        <v>367802868516</v>
      </c>
    </row>
    <row r="140" spans="2:16" ht="15.5" x14ac:dyDescent="0.35">
      <c r="C140" t="s">
        <v>412</v>
      </c>
      <c r="D140" s="5">
        <v>34278518</v>
      </c>
      <c r="E140" s="5">
        <v>105485781</v>
      </c>
      <c r="F140" s="5">
        <v>231395136</v>
      </c>
      <c r="G140" s="5">
        <v>69063496</v>
      </c>
      <c r="I140" s="5">
        <v>453437893</v>
      </c>
      <c r="J140" s="5">
        <v>274611365</v>
      </c>
      <c r="K140" s="5">
        <v>535134936</v>
      </c>
      <c r="L140" s="5">
        <v>13006704972</v>
      </c>
      <c r="M140" s="5">
        <v>11919017094</v>
      </c>
      <c r="N140" s="5">
        <v>43909665730</v>
      </c>
      <c r="O140" s="5">
        <v>929732518</v>
      </c>
      <c r="P140" s="5">
        <v>1041595671</v>
      </c>
    </row>
    <row r="141" spans="2:16" ht="15.5" x14ac:dyDescent="0.35">
      <c r="C141" t="s">
        <v>242</v>
      </c>
      <c r="D141" s="5">
        <v>-65060562586</v>
      </c>
      <c r="E141" s="5">
        <v>-69062233790</v>
      </c>
      <c r="F141" s="5">
        <v>-132633483416</v>
      </c>
      <c r="G141" s="5">
        <v>-68644684189</v>
      </c>
      <c r="I141" s="5">
        <v>-394792467486</v>
      </c>
      <c r="J141" s="5">
        <v>-290139109935</v>
      </c>
      <c r="K141" s="5">
        <v>-234038352184</v>
      </c>
      <c r="L141" s="5">
        <v>-188960127895</v>
      </c>
      <c r="M141" s="5">
        <v>-96458175779</v>
      </c>
      <c r="N141" s="5">
        <v>-172199124377</v>
      </c>
      <c r="O141" s="5">
        <v>-224288741610</v>
      </c>
      <c r="P141" s="5">
        <v>-184884972720</v>
      </c>
    </row>
    <row r="142" spans="2:16" ht="15.5" x14ac:dyDescent="0.35">
      <c r="C142" t="s">
        <v>467</v>
      </c>
      <c r="D142" s="5">
        <v>-25158607643</v>
      </c>
      <c r="E142" s="5">
        <v>-22734144195</v>
      </c>
      <c r="F142" s="5">
        <v>44115314037</v>
      </c>
      <c r="G142" s="5">
        <v>-25826297436</v>
      </c>
      <c r="I142" s="5">
        <v>-34976121382</v>
      </c>
      <c r="J142" s="5">
        <v>-71554364477</v>
      </c>
      <c r="K142" s="5">
        <v>-42267862288</v>
      </c>
      <c r="L142" s="5">
        <v>-36467258086</v>
      </c>
      <c r="M142" s="5">
        <v>-37179813217</v>
      </c>
      <c r="N142" s="5">
        <v>-42673458844</v>
      </c>
      <c r="O142" s="5">
        <v>-29400141795</v>
      </c>
      <c r="P142" s="5">
        <v>-27684057431</v>
      </c>
    </row>
    <row r="143" spans="2:16" ht="15.5" x14ac:dyDescent="0.35">
      <c r="C143" t="s">
        <v>148</v>
      </c>
      <c r="D143" s="5">
        <v>-3817447450</v>
      </c>
      <c r="E143" s="5">
        <v>-5535836237</v>
      </c>
      <c r="F143" s="5">
        <v>3915449386</v>
      </c>
      <c r="G143" s="5">
        <v>-9380857309</v>
      </c>
      <c r="I143" s="5">
        <v>-13699444387</v>
      </c>
      <c r="J143" s="5">
        <v>-23795466650</v>
      </c>
      <c r="K143" s="5">
        <v>-22316031207</v>
      </c>
      <c r="L143" s="5">
        <v>-37872216835</v>
      </c>
      <c r="M143" s="5">
        <v>-10834035413</v>
      </c>
      <c r="N143" s="5">
        <v>-11156282946</v>
      </c>
      <c r="O143" s="5">
        <v>-21749811531</v>
      </c>
      <c r="P143" s="5">
        <v>-15232493779</v>
      </c>
    </row>
    <row r="144" spans="2:16" ht="15.5" x14ac:dyDescent="0.35">
      <c r="C144" t="s">
        <v>149</v>
      </c>
      <c r="D144" s="5">
        <v>-6678334024</v>
      </c>
      <c r="E144" s="5">
        <v>-30230289450</v>
      </c>
      <c r="F144" s="5">
        <v>20571031210</v>
      </c>
      <c r="G144" s="5">
        <v>-16075385833</v>
      </c>
      <c r="I144" s="5">
        <v>-6578345768</v>
      </c>
      <c r="J144" s="5">
        <v>53266093238</v>
      </c>
      <c r="K144" s="5">
        <v>502303714138</v>
      </c>
      <c r="L144" s="5">
        <v>-21357108840</v>
      </c>
      <c r="M144" s="5">
        <v>-97970752160</v>
      </c>
      <c r="N144" s="5">
        <v>117387376164</v>
      </c>
      <c r="O144" s="5">
        <v>574076642859</v>
      </c>
      <c r="P144" s="5">
        <v>-89518486891</v>
      </c>
    </row>
    <row r="145" spans="3:16" ht="15.5" x14ac:dyDescent="0.35">
      <c r="C145" t="s">
        <v>150</v>
      </c>
      <c r="D145" s="5">
        <v>-804505131</v>
      </c>
      <c r="E145" s="5">
        <v>-556795413</v>
      </c>
      <c r="F145" s="5">
        <v>5999388159</v>
      </c>
      <c r="G145" s="5">
        <v>6208982802</v>
      </c>
      <c r="I145" s="5">
        <v>7301350291</v>
      </c>
      <c r="J145" s="5">
        <v>-11525081258</v>
      </c>
      <c r="K145" s="5">
        <v>-554737478999</v>
      </c>
      <c r="L145" s="5">
        <v>-101140902394</v>
      </c>
      <c r="M145" s="5">
        <v>-6041571726</v>
      </c>
      <c r="N145" s="5">
        <v>-161554766185</v>
      </c>
      <c r="O145" s="5">
        <v>-720602551405</v>
      </c>
      <c r="P145" s="5">
        <v>-32253229114</v>
      </c>
    </row>
    <row r="146" spans="3:16" ht="15.5" x14ac:dyDescent="0.35">
      <c r="C146" t="s">
        <v>470</v>
      </c>
      <c r="D146" s="5">
        <v>1098982661</v>
      </c>
      <c r="E146" s="5">
        <v>-74265970</v>
      </c>
      <c r="F146" s="5">
        <v>5971285316</v>
      </c>
      <c r="G146" s="5">
        <v>-5000178279</v>
      </c>
      <c r="I146" s="5">
        <v>970274031</v>
      </c>
      <c r="J146" s="5">
        <v>-7550753</v>
      </c>
      <c r="K146" s="5">
        <v>254818057</v>
      </c>
      <c r="L146" s="5">
        <v>1596131428</v>
      </c>
      <c r="M146" s="5">
        <v>79386752</v>
      </c>
      <c r="N146" s="5">
        <v>-312597524</v>
      </c>
      <c r="O146" s="5">
        <v>15236667084</v>
      </c>
      <c r="P146" s="5">
        <v>-524587345</v>
      </c>
    </row>
    <row r="147" spans="3:16" ht="15.5" x14ac:dyDescent="0.35">
      <c r="C147" t="s">
        <v>1118</v>
      </c>
      <c r="M147" s="5">
        <v>-4395066000</v>
      </c>
      <c r="N147" s="5">
        <v>-158378389000</v>
      </c>
      <c r="O147" s="5">
        <v>-222550000000</v>
      </c>
    </row>
    <row r="148" spans="3:16" ht="15.5" x14ac:dyDescent="0.35">
      <c r="C148" t="s">
        <v>475</v>
      </c>
      <c r="O148" s="5">
        <v>-500000000000</v>
      </c>
    </row>
    <row r="149" spans="3:16" ht="15.5" x14ac:dyDescent="0.35">
      <c r="C149" t="s">
        <v>1119</v>
      </c>
      <c r="F149" s="5">
        <v>-6982199394</v>
      </c>
      <c r="I149" s="5">
        <v>-6982199394</v>
      </c>
    </row>
    <row r="150" spans="3:16" ht="15.5" x14ac:dyDescent="0.35">
      <c r="C150" t="s">
        <v>331</v>
      </c>
    </row>
    <row r="151" spans="3:16" ht="15.5" x14ac:dyDescent="0.35">
      <c r="C151" t="s">
        <v>158</v>
      </c>
      <c r="D151" s="5">
        <v>-707234757</v>
      </c>
      <c r="E151" s="5">
        <v>-195738986</v>
      </c>
      <c r="F151" s="5">
        <v>-5521893156</v>
      </c>
      <c r="G151" s="5">
        <v>-2466523363</v>
      </c>
      <c r="I151" s="5">
        <v>-8406724346</v>
      </c>
      <c r="J151" s="5">
        <v>-7630579782</v>
      </c>
      <c r="K151" s="5">
        <v>-12696812218</v>
      </c>
      <c r="L151" s="5">
        <v>-4535036168</v>
      </c>
      <c r="M151" s="5">
        <v>-123135658</v>
      </c>
      <c r="N151" s="5">
        <v>-1771951252</v>
      </c>
      <c r="O151" s="5">
        <v>-9570845344</v>
      </c>
      <c r="P151" s="5">
        <v>-19680045444</v>
      </c>
    </row>
    <row r="152" spans="3:16" ht="15.5" x14ac:dyDescent="0.35">
      <c r="C152" t="s">
        <v>160</v>
      </c>
      <c r="F152" s="5">
        <v>-10285000000</v>
      </c>
      <c r="G152" s="5">
        <v>10285000000</v>
      </c>
      <c r="L152" s="5">
        <v>122544297335</v>
      </c>
    </row>
    <row r="153" spans="3:16" ht="15.5" x14ac:dyDescent="0.35">
      <c r="C153" t="s">
        <v>468</v>
      </c>
      <c r="K153" s="5">
        <v>-571732893239</v>
      </c>
      <c r="N153" s="5">
        <v>-287924001</v>
      </c>
      <c r="O153" s="5">
        <v>-2458695307</v>
      </c>
    </row>
    <row r="154" spans="3:16" ht="15.5" x14ac:dyDescent="0.35">
      <c r="C154" t="s">
        <v>420</v>
      </c>
      <c r="D154" s="5">
        <v>-1196253035</v>
      </c>
      <c r="E154" s="5">
        <v>-286790457</v>
      </c>
      <c r="F154" s="5">
        <v>22817195393</v>
      </c>
      <c r="G154" s="5">
        <v>3390684444</v>
      </c>
      <c r="I154" s="5">
        <v>21720000000</v>
      </c>
      <c r="J154" s="5">
        <v>-16612968290</v>
      </c>
      <c r="K154" s="5">
        <v>-40713789974</v>
      </c>
      <c r="L154" s="5">
        <v>-220746294989</v>
      </c>
      <c r="M154" s="5">
        <v>-1602756820</v>
      </c>
      <c r="N154" s="5">
        <v>-803904408</v>
      </c>
      <c r="O154" s="5">
        <v>-1093532048</v>
      </c>
      <c r="P154" s="5">
        <v>-12048596325</v>
      </c>
    </row>
    <row r="155" spans="3:16" ht="15.5" x14ac:dyDescent="0.35">
      <c r="C155" t="s">
        <v>861</v>
      </c>
      <c r="J155" s="5">
        <v>12726017567</v>
      </c>
      <c r="K155" s="5">
        <v>70151198375</v>
      </c>
    </row>
    <row r="156" spans="3:16" ht="15.5" x14ac:dyDescent="0.35">
      <c r="C156" t="s">
        <v>1120</v>
      </c>
    </row>
    <row r="157" spans="3:16" ht="15.5" x14ac:dyDescent="0.35">
      <c r="C157" t="s">
        <v>254</v>
      </c>
      <c r="O157" s="5">
        <v>-166145790</v>
      </c>
    </row>
    <row r="158" spans="3:16" ht="15.5" x14ac:dyDescent="0.35">
      <c r="C158" t="s">
        <v>161</v>
      </c>
      <c r="D158" s="5">
        <v>-6678334024</v>
      </c>
      <c r="E158" s="5">
        <v>-30230289450</v>
      </c>
      <c r="F158" s="5">
        <v>20571031210</v>
      </c>
      <c r="G158" s="5">
        <v>-16075385833</v>
      </c>
      <c r="I158" s="5">
        <v>-6578345768</v>
      </c>
      <c r="J158" s="5">
        <v>53266093238</v>
      </c>
      <c r="K158" s="5">
        <v>502303714138</v>
      </c>
      <c r="L158" s="5">
        <v>-21357108840</v>
      </c>
      <c r="M158" s="5">
        <v>-97970752160</v>
      </c>
      <c r="N158" s="5">
        <v>117387376164</v>
      </c>
      <c r="O158" s="5">
        <v>574076642859</v>
      </c>
      <c r="P158" s="5">
        <v>-89518486891</v>
      </c>
    </row>
    <row r="159" spans="3:16" ht="15.5" x14ac:dyDescent="0.35">
      <c r="C159" t="s">
        <v>480</v>
      </c>
      <c r="O159" s="5">
        <v>654196429538</v>
      </c>
    </row>
    <row r="160" spans="3:16" ht="15.5" x14ac:dyDescent="0.35">
      <c r="C160" t="s">
        <v>505</v>
      </c>
      <c r="F160" s="5">
        <v>25123591734</v>
      </c>
      <c r="I160" s="5">
        <v>25123591734</v>
      </c>
      <c r="N160" s="5">
        <v>191000000000</v>
      </c>
      <c r="O160" s="5">
        <v>309000000000</v>
      </c>
      <c r="P160" s="5">
        <v>5689609016</v>
      </c>
    </row>
    <row r="161" spans="2:16" ht="15.5" x14ac:dyDescent="0.35">
      <c r="C161" t="s">
        <v>313</v>
      </c>
      <c r="D161" s="5">
        <v>-16281686492</v>
      </c>
      <c r="E161" s="5">
        <v>-13778119949</v>
      </c>
      <c r="F161" s="5">
        <v>-499544362963</v>
      </c>
      <c r="G161" s="5">
        <v>-16014625783</v>
      </c>
      <c r="I161" s="5">
        <v>-547900980496</v>
      </c>
      <c r="J161" s="5">
        <v>91349703316</v>
      </c>
      <c r="K161" s="5">
        <v>385988387066</v>
      </c>
      <c r="L161" s="5">
        <v>-40051996707</v>
      </c>
      <c r="M161" s="5">
        <v>-59226321336</v>
      </c>
      <c r="N161" s="5">
        <v>-28324135014</v>
      </c>
      <c r="O161" s="5">
        <v>-209145204762</v>
      </c>
      <c r="P161" s="5">
        <v>-101561702354</v>
      </c>
    </row>
    <row r="162" spans="2:16" ht="15.5" x14ac:dyDescent="0.35">
      <c r="C162" t="s">
        <v>310</v>
      </c>
      <c r="F162" s="5">
        <v>495912500000</v>
      </c>
      <c r="I162" s="5">
        <v>495912500000</v>
      </c>
      <c r="P162" s="5">
        <v>-72784949041</v>
      </c>
    </row>
    <row r="163" spans="2:16" ht="15.5" x14ac:dyDescent="0.35">
      <c r="C163" t="s">
        <v>478</v>
      </c>
      <c r="D163" s="5">
        <v>9665972022</v>
      </c>
      <c r="E163" s="5">
        <v>-16390524321</v>
      </c>
      <c r="F163" s="5">
        <v>-2065000000</v>
      </c>
      <c r="G163" s="5">
        <v>2064999997</v>
      </c>
      <c r="I163" s="5">
        <v>21388226132</v>
      </c>
      <c r="J163" s="5">
        <v>-38618997389</v>
      </c>
      <c r="K163" s="5">
        <v>34266499332</v>
      </c>
      <c r="L163" s="5">
        <v>1097132282</v>
      </c>
      <c r="M163" s="5">
        <v>-35833600111</v>
      </c>
      <c r="N163" s="5">
        <v>556549345</v>
      </c>
      <c r="O163" s="5">
        <v>-1182402534</v>
      </c>
      <c r="P163" s="5">
        <v>26082719290</v>
      </c>
    </row>
    <row r="164" spans="2:16" ht="15.5" x14ac:dyDescent="0.35">
      <c r="C164" t="s">
        <v>1121</v>
      </c>
    </row>
    <row r="165" spans="2:16" ht="15.5" x14ac:dyDescent="0.35">
      <c r="C165" t="s">
        <v>314</v>
      </c>
      <c r="D165" s="5">
        <v>-62619554</v>
      </c>
      <c r="E165" s="5">
        <v>-61645180</v>
      </c>
      <c r="F165" s="5">
        <v>-61199561</v>
      </c>
      <c r="G165" s="5">
        <v>-60760047</v>
      </c>
      <c r="I165" s="5">
        <v>-242185138</v>
      </c>
      <c r="J165" s="5">
        <v>535387311</v>
      </c>
      <c r="K165" s="5">
        <v>-92626702</v>
      </c>
      <c r="L165" s="5">
        <v>-351453755</v>
      </c>
      <c r="M165" s="5">
        <v>-449864393</v>
      </c>
      <c r="N165" s="5">
        <v>-958739446</v>
      </c>
      <c r="O165" s="5">
        <v>-483895288</v>
      </c>
      <c r="P165" s="5">
        <v>-2072184295</v>
      </c>
    </row>
    <row r="166" spans="2:16" ht="15.5" x14ac:dyDescent="0.35">
      <c r="C166" t="s">
        <v>1122</v>
      </c>
    </row>
    <row r="167" spans="2:16" ht="15.5" x14ac:dyDescent="0.35">
      <c r="C167" t="s">
        <v>173</v>
      </c>
      <c r="D167" s="5">
        <v>-4698508746</v>
      </c>
      <c r="E167" s="5">
        <v>-31298134048</v>
      </c>
      <c r="F167" s="5">
        <v>32074090798</v>
      </c>
      <c r="G167" s="5">
        <v>-6336378723</v>
      </c>
      <c r="I167" s="5">
        <v>-42164198424</v>
      </c>
      <c r="J167" s="5">
        <v>78376531899</v>
      </c>
      <c r="K167" s="5">
        <v>-8984124905</v>
      </c>
      <c r="L167" s="5">
        <v>7599499437</v>
      </c>
      <c r="M167" s="5">
        <v>-9783821681</v>
      </c>
      <c r="N167" s="5">
        <v>-3595221636</v>
      </c>
      <c r="O167" s="5">
        <v>188533151</v>
      </c>
      <c r="P167" s="5">
        <v>19271224252</v>
      </c>
    </row>
    <row r="168" spans="2:16" ht="15.5" x14ac:dyDescent="0.35">
      <c r="C168" t="s">
        <v>176</v>
      </c>
      <c r="E168" s="5">
        <v>56998974685</v>
      </c>
      <c r="I168" s="5">
        <v>99163173109</v>
      </c>
      <c r="J168" s="5">
        <v>20786641210</v>
      </c>
      <c r="K168" s="5">
        <v>29770766115</v>
      </c>
      <c r="L168" s="5">
        <v>22171266678</v>
      </c>
      <c r="M168" s="5">
        <v>31955088359</v>
      </c>
      <c r="N168" s="5">
        <v>35550309995</v>
      </c>
      <c r="O168" s="5">
        <v>35361776844</v>
      </c>
      <c r="P168" s="5">
        <v>16090552592</v>
      </c>
    </row>
    <row r="169" spans="2:16" ht="15.5" x14ac:dyDescent="0.35">
      <c r="C169" t="s">
        <v>177</v>
      </c>
      <c r="D169" s="5">
        <v>-4698508746</v>
      </c>
      <c r="E169" s="5">
        <v>25700840637</v>
      </c>
      <c r="F169" s="5">
        <v>32074090798</v>
      </c>
      <c r="G169" s="5">
        <v>-6336378723</v>
      </c>
      <c r="I169" s="5">
        <v>56998974685</v>
      </c>
      <c r="J169" s="5">
        <v>99163173109</v>
      </c>
      <c r="K169" s="5">
        <v>20786641210</v>
      </c>
      <c r="L169" s="5">
        <v>29770766115</v>
      </c>
      <c r="M169" s="5">
        <v>22171266678</v>
      </c>
      <c r="N169" s="5">
        <v>31955088359</v>
      </c>
      <c r="O169" s="5">
        <v>35550309995</v>
      </c>
      <c r="P169" s="5">
        <v>35361776844</v>
      </c>
    </row>
    <row r="171" spans="2:16" ht="15.5" x14ac:dyDescent="0.35">
      <c r="B171" t="s">
        <v>178</v>
      </c>
      <c r="C171" t="s">
        <v>12</v>
      </c>
      <c r="D171" s="6">
        <v>2009999999.9999998</v>
      </c>
      <c r="E171" s="6">
        <v>2009999999.9999998</v>
      </c>
      <c r="F171" s="6">
        <v>2009999999.9999998</v>
      </c>
      <c r="G171" s="6">
        <v>2009999999.9999998</v>
      </c>
      <c r="I171" s="6">
        <v>2009999999.9999998</v>
      </c>
      <c r="J171" s="6">
        <v>2009999999.9999998</v>
      </c>
      <c r="K171" s="6">
        <v>2009999999.9999998</v>
      </c>
      <c r="L171" s="6">
        <v>2009999999.9999998</v>
      </c>
      <c r="M171" s="6">
        <v>2009999999.9999998</v>
      </c>
      <c r="N171" s="6">
        <v>2009999999.9999998</v>
      </c>
      <c r="O171" s="6">
        <v>2009999999.9999998</v>
      </c>
      <c r="P171" s="5">
        <v>1150000000</v>
      </c>
    </row>
    <row r="172" spans="2:16" ht="15.5" x14ac:dyDescent="0.35">
      <c r="C172" t="s">
        <v>179</v>
      </c>
      <c r="D172" s="6">
        <v>19.05</v>
      </c>
      <c r="E172" s="6">
        <v>9.85</v>
      </c>
      <c r="F172" s="6">
        <v>1.9</v>
      </c>
      <c r="G172" s="6">
        <v>4.22</v>
      </c>
    </row>
    <row r="173" spans="2:16" ht="15.5" x14ac:dyDescent="0.35">
      <c r="C173" t="s">
        <v>180</v>
      </c>
      <c r="D173" s="6">
        <v>35.700000000000003</v>
      </c>
      <c r="E173" s="6">
        <v>118.78</v>
      </c>
      <c r="F173" s="6">
        <v>410.53</v>
      </c>
      <c r="G173" s="6">
        <v>168.25</v>
      </c>
    </row>
    <row r="174" spans="2:16" ht="15.5" x14ac:dyDescent="0.35">
      <c r="C174" t="s">
        <v>64</v>
      </c>
      <c r="D174" s="6">
        <v>7.44</v>
      </c>
      <c r="E174" s="6">
        <v>20.78</v>
      </c>
      <c r="F174" s="6">
        <v>11.51</v>
      </c>
      <c r="G174" s="6">
        <v>12.21</v>
      </c>
    </row>
    <row r="175" spans="2:16" ht="15.5" x14ac:dyDescent="0.35">
      <c r="C175" t="s">
        <v>181</v>
      </c>
      <c r="D175" s="5">
        <v>79640000000</v>
      </c>
      <c r="E175" s="5">
        <v>66890000000</v>
      </c>
      <c r="F175" s="5">
        <v>68390000000</v>
      </c>
      <c r="G175" s="5">
        <v>55840000000</v>
      </c>
    </row>
    <row r="176" spans="2:16" ht="15.5" x14ac:dyDescent="0.35">
      <c r="C176" t="s">
        <v>182</v>
      </c>
      <c r="D176" s="6">
        <v>9.1999999999999998E-3</v>
      </c>
      <c r="E176" s="6">
        <v>4.6999999999999993E-3</v>
      </c>
      <c r="F176" s="6">
        <v>8.9999999999999998E-4</v>
      </c>
      <c r="G176" s="6">
        <v>2E-3</v>
      </c>
    </row>
    <row r="177" spans="3:7" ht="15.5" x14ac:dyDescent="0.35">
      <c r="C177" t="s">
        <v>183</v>
      </c>
      <c r="D177" s="6">
        <v>1.7899999999999999E-2</v>
      </c>
      <c r="E177" s="6">
        <v>9.3999999999999986E-3</v>
      </c>
      <c r="F177" s="6">
        <v>1.8E-3</v>
      </c>
      <c r="G177" s="6">
        <v>4.0999999999999995E-3</v>
      </c>
    </row>
    <row r="178" spans="3:7" ht="15.5" x14ac:dyDescent="0.35">
      <c r="C178" t="s">
        <v>184</v>
      </c>
      <c r="D178" s="6">
        <v>1.9099999999999999E-2</v>
      </c>
      <c r="E178" s="6">
        <v>1.3100000000000001E-2</v>
      </c>
      <c r="F178" s="6">
        <v>1.1000000000000001E-2</v>
      </c>
      <c r="G178" s="6">
        <v>1.1699999999999999E-2</v>
      </c>
    </row>
    <row r="179" spans="3:7" ht="15.5" x14ac:dyDescent="0.35">
      <c r="C179" t="s">
        <v>185</v>
      </c>
      <c r="D179" s="6">
        <v>2.68</v>
      </c>
      <c r="E179" s="6">
        <v>2.04</v>
      </c>
      <c r="F179" s="6">
        <v>1.46</v>
      </c>
      <c r="G179" s="6">
        <v>1.57</v>
      </c>
    </row>
    <row r="180" spans="3:7" ht="15.5" x14ac:dyDescent="0.35">
      <c r="C180" t="s">
        <v>186</v>
      </c>
      <c r="D180" s="5">
        <v>2162000000000</v>
      </c>
      <c r="E180" s="5">
        <v>2124000000000</v>
      </c>
      <c r="F180" s="5">
        <v>2105000000000</v>
      </c>
      <c r="G180" s="5">
        <v>2104000000000</v>
      </c>
    </row>
    <row r="181" spans="3:7" ht="15.5" x14ac:dyDescent="0.35">
      <c r="C181" t="s">
        <v>187</v>
      </c>
      <c r="D181" s="6">
        <v>0.64</v>
      </c>
      <c r="E181" s="6">
        <v>1.1200000000000001</v>
      </c>
      <c r="F181" s="6">
        <v>0.75</v>
      </c>
      <c r="G181" s="6">
        <v>0.69</v>
      </c>
    </row>
    <row r="182" spans="3:7" ht="15.5" x14ac:dyDescent="0.35">
      <c r="C182" t="s">
        <v>188</v>
      </c>
      <c r="D182" s="6">
        <v>1065.02</v>
      </c>
      <c r="E182" s="6">
        <v>1045.97</v>
      </c>
      <c r="F182" s="6">
        <v>1036.1199999999999</v>
      </c>
      <c r="G182" s="6">
        <v>1033.8699999999999</v>
      </c>
    </row>
    <row r="183" spans="3:7" ht="15.5" x14ac:dyDescent="0.35">
      <c r="C183" t="s">
        <v>189</v>
      </c>
      <c r="D183" s="6">
        <v>0.68</v>
      </c>
      <c r="E183" s="6">
        <v>1.19</v>
      </c>
      <c r="F183" s="6">
        <v>0.8</v>
      </c>
      <c r="G183" s="6">
        <v>0.73</v>
      </c>
    </row>
    <row r="184" spans="3:7" ht="15.5" x14ac:dyDescent="0.35">
      <c r="C184" t="s">
        <v>190</v>
      </c>
      <c r="D184" s="6">
        <v>1005.05</v>
      </c>
      <c r="E184" s="6">
        <v>985.99</v>
      </c>
      <c r="F184" s="6">
        <v>976.14</v>
      </c>
      <c r="G184" s="6">
        <v>973.89</v>
      </c>
    </row>
    <row r="185" spans="3:7" ht="15.5" x14ac:dyDescent="0.35">
      <c r="C185" t="s">
        <v>191</v>
      </c>
      <c r="D185" s="5">
        <v>91000000000</v>
      </c>
      <c r="E185" s="5">
        <v>75000000000</v>
      </c>
      <c r="F185" s="5">
        <v>72000000000</v>
      </c>
      <c r="G185" s="5">
        <v>86000000000</v>
      </c>
    </row>
    <row r="186" spans="3:7" ht="15.5" x14ac:dyDescent="0.35">
      <c r="C186" t="s">
        <v>192</v>
      </c>
      <c r="D186" s="5">
        <v>1296000000000</v>
      </c>
      <c r="E186" s="5">
        <v>1323000000000</v>
      </c>
      <c r="F186" s="5">
        <v>1337000000000</v>
      </c>
      <c r="G186" s="5">
        <v>1281000000000</v>
      </c>
    </row>
    <row r="187" spans="3:7" ht="15.5" x14ac:dyDescent="0.35">
      <c r="C187" t="s">
        <v>193</v>
      </c>
      <c r="D187" s="5">
        <v>2141000000000</v>
      </c>
      <c r="E187" s="5">
        <v>2103000000000</v>
      </c>
      <c r="F187" s="5">
        <v>2083000000000</v>
      </c>
      <c r="G187" s="5">
        <v>2079000000000</v>
      </c>
    </row>
    <row r="188" spans="3:7" ht="15.5" x14ac:dyDescent="0.35">
      <c r="C188" t="s">
        <v>24</v>
      </c>
      <c r="D188" s="5">
        <v>1387000000000</v>
      </c>
      <c r="E188" s="5">
        <v>1398000000000</v>
      </c>
      <c r="F188" s="5">
        <v>1409000000000</v>
      </c>
      <c r="G188" s="5">
        <v>1366000000000</v>
      </c>
    </row>
    <row r="189" spans="3:7" ht="15.5" x14ac:dyDescent="0.35">
      <c r="C189" t="s">
        <v>21</v>
      </c>
      <c r="D189" s="5">
        <v>1366000000000</v>
      </c>
      <c r="E189" s="5">
        <v>1372000000000</v>
      </c>
      <c r="F189" s="5">
        <v>1352000000000</v>
      </c>
      <c r="G189" s="5">
        <v>1342000000000</v>
      </c>
    </row>
    <row r="190" spans="3:7" ht="15.5" x14ac:dyDescent="0.35">
      <c r="C190" t="s">
        <v>194</v>
      </c>
      <c r="D190" s="5">
        <v>516000000000</v>
      </c>
      <c r="E190" s="5">
        <v>491000000000</v>
      </c>
      <c r="F190" s="5">
        <v>468000000000</v>
      </c>
      <c r="G190" s="5">
        <v>380000000000</v>
      </c>
    </row>
    <row r="191" spans="3:7" ht="15.5" x14ac:dyDescent="0.35">
      <c r="C191" t="s">
        <v>195</v>
      </c>
      <c r="D191" s="5">
        <v>3000000000</v>
      </c>
      <c r="E191" s="5">
        <v>-1000000000</v>
      </c>
      <c r="F191" s="5">
        <v>6000000000</v>
      </c>
      <c r="G191" s="5">
        <v>4000000000</v>
      </c>
    </row>
    <row r="192" spans="3:7" ht="15.5" x14ac:dyDescent="0.35">
      <c r="C192" t="s">
        <v>196</v>
      </c>
      <c r="D192" s="5">
        <v>-2000000000</v>
      </c>
      <c r="E192" s="5">
        <v>0</v>
      </c>
      <c r="F192" s="5">
        <v>17000000000</v>
      </c>
      <c r="G192" s="5">
        <v>1000000000</v>
      </c>
    </row>
    <row r="193" spans="3:16" ht="15.5" x14ac:dyDescent="0.35">
      <c r="C193" t="s">
        <v>13</v>
      </c>
      <c r="D193" s="5">
        <v>1000000000</v>
      </c>
      <c r="E193" s="5">
        <v>-1000000000</v>
      </c>
      <c r="F193" s="5">
        <v>23000000000</v>
      </c>
      <c r="G193" s="5">
        <v>4000000000</v>
      </c>
    </row>
    <row r="194" spans="3:16" ht="15.5" x14ac:dyDescent="0.35">
      <c r="C194" t="s">
        <v>16</v>
      </c>
      <c r="D194" s="6">
        <v>0.44</v>
      </c>
      <c r="E194" s="6">
        <v>-0.49</v>
      </c>
      <c r="F194" s="6">
        <v>11.34</v>
      </c>
      <c r="G194" s="6">
        <v>2.2200000000000002</v>
      </c>
    </row>
    <row r="195" spans="3:16" ht="15.5" x14ac:dyDescent="0.35">
      <c r="C195" t="s">
        <v>49</v>
      </c>
      <c r="I195" s="6">
        <v>34.65</v>
      </c>
      <c r="J195" s="6">
        <v>17.54</v>
      </c>
      <c r="K195" s="6">
        <v>46.11</v>
      </c>
      <c r="L195" s="6">
        <v>77.12</v>
      </c>
      <c r="M195" s="6">
        <v>17.829999999999998</v>
      </c>
      <c r="N195" s="6">
        <v>8.67</v>
      </c>
      <c r="O195" s="6">
        <v>27.18</v>
      </c>
      <c r="P195" s="6">
        <v>63.03</v>
      </c>
    </row>
    <row r="196" spans="3:16" ht="15.5" x14ac:dyDescent="0.35">
      <c r="C196" t="s">
        <v>63</v>
      </c>
      <c r="I196" s="6">
        <v>22.51</v>
      </c>
      <c r="J196" s="6">
        <v>43.9</v>
      </c>
      <c r="K196" s="6">
        <v>17.46</v>
      </c>
      <c r="L196" s="6">
        <v>10.44</v>
      </c>
      <c r="M196" s="6">
        <v>82.73</v>
      </c>
      <c r="N196" s="6">
        <v>92.27</v>
      </c>
      <c r="O196" s="6">
        <v>54.82</v>
      </c>
      <c r="P196" s="5">
        <v>0</v>
      </c>
    </row>
    <row r="197" spans="3:16" ht="15.5" x14ac:dyDescent="0.35">
      <c r="C197" t="s">
        <v>66</v>
      </c>
      <c r="I197" s="6">
        <v>2.5499999999999998</v>
      </c>
      <c r="J197" s="6">
        <v>3.18</v>
      </c>
      <c r="K197" s="6">
        <v>4.4800000000000004</v>
      </c>
      <c r="L197" s="6">
        <v>4.9000000000000004</v>
      </c>
      <c r="M197" s="6">
        <v>14.59</v>
      </c>
      <c r="N197" s="6">
        <v>6.94</v>
      </c>
      <c r="O197" s="6">
        <v>7.84</v>
      </c>
      <c r="P197" s="5">
        <v>0</v>
      </c>
    </row>
    <row r="198" spans="3:16" ht="15.5" x14ac:dyDescent="0.35">
      <c r="C198" t="s">
        <v>197</v>
      </c>
      <c r="I198" s="6">
        <v>272790000000.00003</v>
      </c>
      <c r="J198" s="5">
        <v>185000000000</v>
      </c>
      <c r="K198" s="5">
        <v>209660000000</v>
      </c>
      <c r="L198" s="6">
        <v>256519999999.99997</v>
      </c>
      <c r="M198" s="5">
        <v>85910000000</v>
      </c>
      <c r="N198" s="5">
        <v>79170000000</v>
      </c>
      <c r="O198" s="5">
        <v>167070000000</v>
      </c>
      <c r="P198" s="5">
        <v>181670000000</v>
      </c>
    </row>
    <row r="199" spans="3:16" ht="15.5" x14ac:dyDescent="0.35">
      <c r="C199" t="s">
        <v>198</v>
      </c>
      <c r="I199" s="6">
        <v>1.6399999999999998E-2</v>
      </c>
      <c r="J199" s="6">
        <v>7.9000000000000008E-3</v>
      </c>
      <c r="K199" s="6">
        <v>2.86E-2</v>
      </c>
      <c r="L199" s="6">
        <v>0.06</v>
      </c>
      <c r="M199" s="6">
        <v>1.47E-2</v>
      </c>
      <c r="N199" s="6">
        <v>7.0999999999999995E-3</v>
      </c>
      <c r="O199" s="6">
        <v>2.35E-2</v>
      </c>
      <c r="P199" s="6">
        <v>4.3099999999999999E-2</v>
      </c>
    </row>
    <row r="200" spans="3:16" ht="15.5" x14ac:dyDescent="0.35">
      <c r="C200" t="s">
        <v>199</v>
      </c>
      <c r="I200" s="6">
        <v>3.3399999999999999E-2</v>
      </c>
      <c r="J200" s="6">
        <v>1.7500000000000002E-2</v>
      </c>
      <c r="K200" s="6">
        <v>4.6900000000000004E-2</v>
      </c>
      <c r="L200" s="6">
        <v>8.1600000000000006E-2</v>
      </c>
      <c r="M200" s="6">
        <v>2.07E-2</v>
      </c>
      <c r="N200" s="6">
        <v>1.03E-2</v>
      </c>
      <c r="O200" s="6">
        <v>3.2599999999999997E-2</v>
      </c>
      <c r="P200" s="6">
        <v>0.33380000000000004</v>
      </c>
    </row>
    <row r="201" spans="3:16" ht="15.5" x14ac:dyDescent="0.35">
      <c r="C201" t="s">
        <v>200</v>
      </c>
      <c r="I201" s="6">
        <v>5.6900000000000006E-2</v>
      </c>
      <c r="J201" s="6">
        <v>3.9399999999999998E-2</v>
      </c>
      <c r="K201" s="6">
        <v>5.8499999999999996E-2</v>
      </c>
      <c r="L201" s="6">
        <v>9.0999999999999998E-2</v>
      </c>
      <c r="M201" s="6">
        <v>1.52E-2</v>
      </c>
      <c r="N201" s="6">
        <v>9.7000000000000003E-3</v>
      </c>
      <c r="O201" s="6">
        <v>6.0400000000000002E-2</v>
      </c>
      <c r="P201" s="6">
        <v>0.19510000000000002</v>
      </c>
    </row>
    <row r="202" spans="3:16" ht="15.5" x14ac:dyDescent="0.35">
      <c r="C202" t="s">
        <v>201</v>
      </c>
      <c r="I202" s="6">
        <v>1.87</v>
      </c>
      <c r="J202" s="6">
        <v>1.73</v>
      </c>
      <c r="K202" s="6">
        <v>3.54</v>
      </c>
      <c r="L202" s="6">
        <v>5.57</v>
      </c>
      <c r="M202" s="6">
        <v>0.87</v>
      </c>
      <c r="N202" s="6">
        <v>0.47</v>
      </c>
      <c r="O202" s="6">
        <v>3.28</v>
      </c>
      <c r="P202" s="6">
        <v>4.28</v>
      </c>
    </row>
    <row r="203" spans="3:16" ht="15.5" x14ac:dyDescent="0.35">
      <c r="C203" t="s">
        <v>60</v>
      </c>
      <c r="I203" s="6">
        <v>0.75</v>
      </c>
      <c r="J203" s="6">
        <v>0.77</v>
      </c>
      <c r="K203" s="6">
        <v>0.82</v>
      </c>
      <c r="L203" s="6">
        <v>0.85</v>
      </c>
      <c r="M203" s="6">
        <v>1.71</v>
      </c>
      <c r="N203" s="6">
        <v>0.95</v>
      </c>
      <c r="O203" s="6">
        <v>1.79</v>
      </c>
      <c r="P203" s="5">
        <v>0</v>
      </c>
    </row>
    <row r="204" spans="3:16" ht="15.5" x14ac:dyDescent="0.35">
      <c r="C204" t="s">
        <v>57</v>
      </c>
      <c r="I204" s="6">
        <v>1036.1199999999999</v>
      </c>
      <c r="J204" s="6">
        <v>1000.95</v>
      </c>
      <c r="K204" s="6">
        <v>982.18</v>
      </c>
      <c r="L204" s="6">
        <v>944.91</v>
      </c>
      <c r="M204" s="6">
        <v>861.21</v>
      </c>
      <c r="N204" s="6">
        <v>841.71</v>
      </c>
      <c r="O204" s="6">
        <v>833.29</v>
      </c>
      <c r="P204" s="6">
        <v>188.84</v>
      </c>
    </row>
    <row r="205" spans="3:16" ht="15.5" x14ac:dyDescent="0.35">
      <c r="C205" t="s">
        <v>202</v>
      </c>
      <c r="I205" s="6">
        <v>0.8</v>
      </c>
      <c r="J205" s="6">
        <v>0.82</v>
      </c>
      <c r="K205" s="6">
        <v>0.86</v>
      </c>
      <c r="L205" s="6">
        <v>0.89</v>
      </c>
      <c r="M205" s="6">
        <v>1.71</v>
      </c>
      <c r="N205" s="6">
        <v>0.95</v>
      </c>
      <c r="O205" s="6">
        <v>1.79</v>
      </c>
      <c r="P205" s="5">
        <v>0</v>
      </c>
    </row>
    <row r="206" spans="3:16" ht="15.5" x14ac:dyDescent="0.35">
      <c r="C206" t="s">
        <v>203</v>
      </c>
      <c r="I206" s="6">
        <v>976.14</v>
      </c>
      <c r="J206" s="6">
        <v>940.97</v>
      </c>
      <c r="K206" s="6">
        <v>936.78</v>
      </c>
      <c r="L206" s="6">
        <v>899.5</v>
      </c>
      <c r="M206" s="6">
        <v>861.18</v>
      </c>
      <c r="N206" s="6">
        <v>841.61</v>
      </c>
      <c r="O206" s="6">
        <v>833.02</v>
      </c>
      <c r="P206" s="6">
        <v>188.21</v>
      </c>
    </row>
    <row r="207" spans="3:16" ht="15.5" x14ac:dyDescent="0.35">
      <c r="C207" t="s">
        <v>204</v>
      </c>
      <c r="I207" s="5">
        <v>72000000000</v>
      </c>
      <c r="J207" s="5">
        <v>87000000000</v>
      </c>
      <c r="K207" s="5">
        <v>121000000000</v>
      </c>
      <c r="L207" s="5">
        <v>36000000000</v>
      </c>
      <c r="M207" s="5">
        <v>83000000000</v>
      </c>
      <c r="N207" s="5">
        <v>106000000000</v>
      </c>
      <c r="O207" s="5">
        <v>60000000000</v>
      </c>
      <c r="P207" s="5">
        <v>210000000000</v>
      </c>
    </row>
    <row r="208" spans="3:16" ht="15.5" x14ac:dyDescent="0.35">
      <c r="C208" t="s">
        <v>205</v>
      </c>
      <c r="I208" s="5">
        <v>1337000000000</v>
      </c>
      <c r="J208" s="5">
        <v>1328000000000</v>
      </c>
      <c r="K208" s="5">
        <v>778000000000</v>
      </c>
      <c r="L208" s="5">
        <v>392000000000</v>
      </c>
      <c r="M208" s="5">
        <v>386000000000</v>
      </c>
      <c r="N208" s="5">
        <v>422000000000</v>
      </c>
      <c r="O208" s="5">
        <v>305000000000</v>
      </c>
      <c r="P208" s="5">
        <v>806000000000</v>
      </c>
    </row>
    <row r="209" spans="3:16" ht="15.5" x14ac:dyDescent="0.35">
      <c r="C209" t="s">
        <v>26</v>
      </c>
      <c r="I209" s="5">
        <v>1409000000000</v>
      </c>
      <c r="J209" s="5">
        <v>1415000000000</v>
      </c>
      <c r="K209" s="5">
        <v>899000000000</v>
      </c>
      <c r="L209" s="5">
        <v>428000000000</v>
      </c>
      <c r="M209" s="5">
        <v>468000000000</v>
      </c>
      <c r="N209" s="5">
        <v>528000000000</v>
      </c>
      <c r="O209" s="5">
        <v>365000000000</v>
      </c>
      <c r="P209" s="5">
        <v>1015000000000</v>
      </c>
    </row>
    <row r="210" spans="3:16" ht="15.5" x14ac:dyDescent="0.35">
      <c r="C210" t="s">
        <v>23</v>
      </c>
      <c r="I210" s="5">
        <v>1352000000000</v>
      </c>
      <c r="J210" s="5">
        <v>1316000000000</v>
      </c>
      <c r="K210" s="5">
        <v>878000000000</v>
      </c>
      <c r="L210" s="5">
        <v>398000000000</v>
      </c>
      <c r="M210" s="5">
        <v>446000000000</v>
      </c>
      <c r="N210" s="5">
        <v>496000000000</v>
      </c>
      <c r="O210" s="5">
        <v>329000000000</v>
      </c>
      <c r="P210" s="5">
        <v>980000000000</v>
      </c>
    </row>
    <row r="211" spans="3:16" ht="15.5" x14ac:dyDescent="0.35">
      <c r="C211" t="s">
        <v>206</v>
      </c>
      <c r="I211" s="5">
        <v>468000000000</v>
      </c>
      <c r="J211" s="5">
        <v>313000000000</v>
      </c>
      <c r="K211" s="5">
        <v>372000000000</v>
      </c>
      <c r="L211" s="5">
        <v>122000000000</v>
      </c>
      <c r="M211" s="5">
        <v>134000000000</v>
      </c>
      <c r="N211" s="5">
        <v>89000000000</v>
      </c>
      <c r="O211" s="5">
        <v>73000000000</v>
      </c>
      <c r="P211" s="5">
        <v>-48000000000</v>
      </c>
    </row>
    <row r="212" spans="3:16" ht="15.5" x14ac:dyDescent="0.35">
      <c r="C212" t="s">
        <v>207</v>
      </c>
      <c r="I212" s="5">
        <v>-43000000000</v>
      </c>
      <c r="J212" s="5">
        <v>37000000000</v>
      </c>
      <c r="K212" s="5">
        <v>43000000000</v>
      </c>
      <c r="L212" s="5">
        <v>130000000000</v>
      </c>
      <c r="M212" s="5">
        <v>94000000000</v>
      </c>
      <c r="N212" s="5">
        <v>41000000000</v>
      </c>
      <c r="O212" s="5">
        <v>147000000000</v>
      </c>
      <c r="P212" s="5">
        <v>141000000000</v>
      </c>
    </row>
    <row r="213" spans="3:16" ht="15.5" x14ac:dyDescent="0.35">
      <c r="C213" t="s">
        <v>208</v>
      </c>
      <c r="I213" s="5">
        <v>13000000000</v>
      </c>
      <c r="J213" s="5">
        <v>-24000000000</v>
      </c>
      <c r="K213" s="5">
        <v>-625000000000</v>
      </c>
      <c r="L213" s="5">
        <v>-225000000000</v>
      </c>
      <c r="M213" s="5">
        <v>-2000000000</v>
      </c>
      <c r="N213" s="5">
        <v>-3000000000</v>
      </c>
      <c r="O213" s="5">
        <v>-13000000000</v>
      </c>
      <c r="P213" s="5">
        <v>-32000000000</v>
      </c>
    </row>
    <row r="214" spans="3:16" ht="15.5" x14ac:dyDescent="0.35">
      <c r="C214" t="s">
        <v>15</v>
      </c>
      <c r="I214" s="5">
        <v>-30000000000</v>
      </c>
      <c r="J214" s="5">
        <v>12000000000</v>
      </c>
      <c r="K214" s="5">
        <v>-582000000000</v>
      </c>
      <c r="L214" s="5">
        <v>-95000000000</v>
      </c>
      <c r="M214" s="5">
        <v>93000000000</v>
      </c>
      <c r="N214" s="5">
        <v>38000000000</v>
      </c>
      <c r="O214" s="5">
        <v>133000000000</v>
      </c>
      <c r="P214" s="5">
        <v>109000000000</v>
      </c>
    </row>
    <row r="215" spans="3:16" ht="15.5" x14ac:dyDescent="0.35">
      <c r="C215" t="s">
        <v>17</v>
      </c>
      <c r="I215" s="6">
        <v>-14.71</v>
      </c>
      <c r="J215" s="6">
        <v>6.16</v>
      </c>
      <c r="K215" s="6">
        <v>-289.32</v>
      </c>
      <c r="L215" s="6">
        <v>-47.34</v>
      </c>
      <c r="M215" s="6">
        <v>46.01</v>
      </c>
      <c r="N215" s="6">
        <v>18.760000000000002</v>
      </c>
      <c r="O215" s="6">
        <v>66.36</v>
      </c>
      <c r="P215" s="6">
        <v>95.39</v>
      </c>
    </row>
  </sheetData>
  <pageMargins left="0.7" right="0.7" top="0.75" bottom="0.75" header="0.3" footer="0.3"/>
  <ignoredErrors>
    <ignoredError sqref="A1:P216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1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1123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1124</v>
      </c>
      <c r="D2" s="2" vm="296">
        <f ca="1">IFERROR(_xlfn.STOCKHISTORY("XIDX:" &amp; $C$1, D3, , 0, 0, 1), "Libur")</f>
        <v>2800</v>
      </c>
      <c r="E2" s="2" vm="297">
        <f ca="1">IFERROR(_xlfn.STOCKHISTORY("XIDX:" &amp; $C$1, E3, , 0, 0, 1), "Libur")</f>
        <v>2660</v>
      </c>
      <c r="H2" s="2" vm="297">
        <f ca="1">IFERROR(INDEX(D2:G2,COUNT(D2:G2)),"")</f>
        <v>2660</v>
      </c>
      <c r="I2" s="2" vm="298">
        <f t="shared" ref="I2:Q2" ca="1" si="0">IFERROR(_xlfn.STOCKHISTORY("XIDX:" &amp; $C$1, I1, , 0, 0, 1), "Libur")</f>
        <v>2340</v>
      </c>
      <c r="J2" s="2" t="str">
        <f t="shared" ca="1" si="0"/>
        <v>Libur</v>
      </c>
      <c r="K2" s="2" vm="208">
        <f t="shared" ca="1" si="0"/>
        <v>130</v>
      </c>
      <c r="L2" s="2" vm="299">
        <f t="shared" ca="1" si="0"/>
        <v>720</v>
      </c>
      <c r="M2" s="2" vm="40">
        <f t="shared" ca="1" si="0"/>
        <v>820</v>
      </c>
      <c r="N2" s="2" vm="300">
        <f t="shared" ca="1" si="0"/>
        <v>1335</v>
      </c>
      <c r="O2" s="2" vm="301">
        <f t="shared" ca="1" si="0"/>
        <v>3560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52101291499</v>
      </c>
      <c r="E4" s="2">
        <f>IFERROR(INDEX(E51:E500,MATCH($C$4,$C$51:$C$500,0)),"")</f>
        <v>34049357782</v>
      </c>
      <c r="H4" s="2">
        <f>IFERROR(SUM(D4:G4)*(4/MAX(1,COUNT(D4:G4))),"")</f>
        <v>172301298562</v>
      </c>
      <c r="I4" s="2">
        <f t="shared" ref="I4:Q4" si="1">IFERROR(INDEX(I51:I500,MATCH($C$4,$C$51:$C$500,0)),"")</f>
        <v>142027766280</v>
      </c>
      <c r="J4" s="2">
        <f t="shared" si="1"/>
        <v>230633180518</v>
      </c>
      <c r="K4" s="2">
        <f t="shared" si="1"/>
        <v>224564188357</v>
      </c>
      <c r="L4" s="2">
        <f t="shared" si="1"/>
        <v>126226524149</v>
      </c>
      <c r="M4" s="2">
        <f t="shared" si="1"/>
        <v>19386073054</v>
      </c>
      <c r="N4" s="2">
        <f t="shared" si="1"/>
        <v>33958241996</v>
      </c>
      <c r="O4" s="2">
        <f t="shared" si="1"/>
        <v>187523116084</v>
      </c>
      <c r="P4" s="2">
        <f t="shared" si="1"/>
        <v>193640184708</v>
      </c>
      <c r="Q4" s="2">
        <f t="shared" si="1"/>
        <v>170630269813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10119792122</v>
      </c>
      <c r="E5" s="2">
        <f>IFERROR(INDEX(E51:E500,MATCH($C$5,$C$51:$C$500,0)),"")</f>
        <v>1381212313</v>
      </c>
      <c r="H5" s="2">
        <f>IFERROR(SUM(D5:G5)*(4/MAX(1,COUNT(D5:G5))),"")</f>
        <v>23002008870</v>
      </c>
      <c r="I5" s="2">
        <f t="shared" ref="I5:Q5" si="2">IFERROR(INDEX(I51:I500,MATCH($C$5,$C$51:$C$500,0)),"")</f>
        <v>4287254828</v>
      </c>
      <c r="J5" s="2">
        <f t="shared" si="2"/>
        <v>7331095951</v>
      </c>
      <c r="K5" s="2">
        <f t="shared" si="2"/>
        <v>7389250775</v>
      </c>
      <c r="L5" s="2">
        <f t="shared" si="2"/>
        <v>-40471401307</v>
      </c>
      <c r="M5" s="2">
        <f t="shared" si="2"/>
        <v>-74413142904</v>
      </c>
      <c r="N5" s="2">
        <f t="shared" si="2"/>
        <v>-78955754734</v>
      </c>
      <c r="O5" s="2">
        <f t="shared" si="2"/>
        <v>-15223380113</v>
      </c>
      <c r="P5" s="2">
        <f t="shared" si="2"/>
        <v>-17416709336</v>
      </c>
      <c r="Q5" s="2">
        <f t="shared" si="2"/>
        <v>-27320717899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28521716965</v>
      </c>
      <c r="E6" s="2">
        <f>IFERROR(INDEX(E51:E500,MATCH($C$6,$C$51:$C$500,0)),"")</f>
        <v>18482896910</v>
      </c>
      <c r="H6" s="2">
        <f>IFERROR(INDEX(D6:G6,COUNT(D6:G6)),"")</f>
        <v>18482896910</v>
      </c>
      <c r="I6" s="2">
        <f t="shared" ref="I6:Q6" si="3">IFERROR(INDEX(I51:I500,MATCH($C$6,$C$51:$C$500,0)),"")</f>
        <v>17124529497</v>
      </c>
      <c r="J6" s="2">
        <f t="shared" si="3"/>
        <v>12987313827</v>
      </c>
      <c r="K6" s="2">
        <f t="shared" si="3"/>
        <v>5973067135</v>
      </c>
      <c r="L6" s="2">
        <f t="shared" si="3"/>
        <v>-1001131762</v>
      </c>
      <c r="M6" s="2">
        <f t="shared" si="3"/>
        <v>39928279706</v>
      </c>
      <c r="N6" s="2">
        <f t="shared" si="3"/>
        <v>114757371008</v>
      </c>
      <c r="O6" s="2">
        <f t="shared" si="3"/>
        <v>193671578761</v>
      </c>
      <c r="P6" s="2">
        <f t="shared" si="3"/>
        <v>120046592460</v>
      </c>
      <c r="Q6" s="2">
        <f t="shared" si="3"/>
        <v>-16353700389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2.57</v>
      </c>
      <c r="E7" s="3">
        <f>IFERROR(INDEX(E51:E500,MATCH($C$7,$C$51:$C$500,0))/1000000000,"")</f>
        <v>2.57</v>
      </c>
      <c r="H7" s="3">
        <f>IFERROR(INDEX(D7:G7,COUNT(D7:G7)),"")</f>
        <v>2.57</v>
      </c>
      <c r="I7" s="3">
        <f t="shared" ref="I7:Q7" si="4">IFERROR(INDEX(I51:I500,MATCH($C$7,$C$51:$C$500,0))/1000000000,"")</f>
        <v>2.57</v>
      </c>
      <c r="J7" s="3">
        <f t="shared" si="4"/>
        <v>2.57</v>
      </c>
      <c r="K7" s="3">
        <f t="shared" si="4"/>
        <v>2.57</v>
      </c>
      <c r="L7" s="3">
        <f t="shared" si="4"/>
        <v>2.57</v>
      </c>
      <c r="M7" s="3">
        <f t="shared" si="4"/>
        <v>2.57</v>
      </c>
      <c r="N7" s="3">
        <f t="shared" si="4"/>
        <v>2.57</v>
      </c>
      <c r="O7" s="3">
        <f t="shared" si="4"/>
        <v>2.57</v>
      </c>
      <c r="P7" s="3">
        <f t="shared" si="4"/>
        <v>0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20000000000</v>
      </c>
      <c r="E8" s="2">
        <f>IFERROR(INDEX(E51:E500,MATCH("Free cash flow (Quarter)",$C$51:$C$500,0)),"")</f>
        <v>8000000000</v>
      </c>
      <c r="H8" s="2">
        <f>IFERROR(INDEX(D8:G8,COUNT(D8:G8)),"")</f>
        <v>8000000000</v>
      </c>
      <c r="I8" s="2">
        <f t="shared" ref="I8:Q8" si="5">IFERROR(INDEX(I51:I500,MATCH($C$8,$C$51:$C$500,0)),"")</f>
        <v>28000000000</v>
      </c>
      <c r="J8" s="2">
        <f t="shared" si="5"/>
        <v>52000000000</v>
      </c>
      <c r="K8" s="2">
        <f t="shared" si="5"/>
        <v>47000000000</v>
      </c>
      <c r="L8" s="2">
        <f t="shared" si="5"/>
        <v>18000000000</v>
      </c>
      <c r="M8" s="2">
        <f t="shared" si="5"/>
        <v>-9000000000</v>
      </c>
      <c r="N8" s="2">
        <f t="shared" si="5"/>
        <v>-17000000000</v>
      </c>
      <c r="O8" s="2">
        <f t="shared" si="5"/>
        <v>-109000000000</v>
      </c>
      <c r="P8" s="2">
        <f t="shared" si="5"/>
        <v>16000000000</v>
      </c>
      <c r="Q8" s="2">
        <f t="shared" si="5"/>
        <v>32000000000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7.91</v>
      </c>
      <c r="E9" s="3">
        <f>IFERROR(INDEX(E51:E500,MATCH("Free cash flow per share (Quarter)",$C$51:$C$500,0)),"")</f>
        <v>3.26</v>
      </c>
      <c r="H9" s="3">
        <f>IFERROR(INDEX(D9:G9,COUNT(D9:G9)),"")</f>
        <v>3.26</v>
      </c>
      <c r="I9" s="3">
        <f t="shared" ref="I9:Q9" si="6">IFERROR(INDEX(I51:I500,MATCH($C$9,$C$51:$C$500,0)),"")</f>
        <v>10.92</v>
      </c>
      <c r="J9" s="3">
        <f t="shared" si="6"/>
        <v>20.2</v>
      </c>
      <c r="K9" s="3">
        <f t="shared" si="6"/>
        <v>18.37</v>
      </c>
      <c r="L9" s="3">
        <f t="shared" si="6"/>
        <v>7.07</v>
      </c>
      <c r="M9" s="3">
        <f t="shared" si="6"/>
        <v>-3.51</v>
      </c>
      <c r="N9" s="3">
        <f t="shared" si="6"/>
        <v>-6.49</v>
      </c>
      <c r="O9" s="3">
        <f t="shared" si="6"/>
        <v>-42.61</v>
      </c>
      <c r="P9" s="3">
        <f t="shared" si="6"/>
        <v>75834.080000000002</v>
      </c>
      <c r="Q9" s="3">
        <f t="shared" si="6"/>
        <v>647721.4</v>
      </c>
    </row>
    <row r="10" spans="1:17" ht="15.5" x14ac:dyDescent="0.35">
      <c r="C10" t="s">
        <v>18</v>
      </c>
      <c r="D10" s="3">
        <f ca="1">IFERROR(IF(D9=0,"",D2/D9),"")</f>
        <v>353.98230088495575</v>
      </c>
      <c r="E10" s="3">
        <f ca="1">IFERROR(IF(E9=0,"",E2/E9),"")</f>
        <v>815.95092024539883</v>
      </c>
      <c r="I10" s="3">
        <f t="shared" ref="I10:Q10" ca="1" si="7">IFERROR(IF(I9=0,"",I2/I9),"")</f>
        <v>214.28571428571428</v>
      </c>
      <c r="J10" s="3" t="str">
        <f t="shared" ca="1" si="7"/>
        <v/>
      </c>
      <c r="K10" s="3">
        <f t="shared" ca="1" si="7"/>
        <v>7.0767555797495909</v>
      </c>
      <c r="L10" s="3">
        <f t="shared" ca="1" si="7"/>
        <v>101.83875530410184</v>
      </c>
      <c r="M10" s="3">
        <f t="shared" ca="1" si="7"/>
        <v>-233.61823361823363</v>
      </c>
      <c r="N10" s="3">
        <f t="shared" ca="1" si="7"/>
        <v>-205.70107858243452</v>
      </c>
      <c r="O10" s="3">
        <f t="shared" ca="1" si="7"/>
        <v>-83.548462802159122</v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23897303283</v>
      </c>
      <c r="E11" s="2">
        <f>IFERROR(INDEX(E51:E500,MATCH($C$11,$C$51:$C$500,0)),"")</f>
        <v>28324665237</v>
      </c>
      <c r="H11" s="2">
        <f>IFERROR(INDEX(D11:G11,COUNT(D11:G11)),"")</f>
        <v>28324665237</v>
      </c>
      <c r="I11" s="2">
        <f t="shared" ref="I11:Q11" si="8">IFERROR(INDEX(I51:I500,MATCH($C$11,$C$51:$C$500,0)),"")</f>
        <v>37221014104</v>
      </c>
      <c r="J11" s="2">
        <f t="shared" si="8"/>
        <v>25382932875</v>
      </c>
      <c r="K11" s="2">
        <f t="shared" si="8"/>
        <v>19835759031</v>
      </c>
      <c r="L11" s="2">
        <f t="shared" si="8"/>
        <v>13385197254</v>
      </c>
      <c r="M11" s="2">
        <f t="shared" si="8"/>
        <v>2466607119</v>
      </c>
      <c r="N11" s="2">
        <f t="shared" si="8"/>
        <v>1527140535</v>
      </c>
      <c r="O11" s="2">
        <f t="shared" si="8"/>
        <v>15287550542</v>
      </c>
      <c r="P11" s="2">
        <f t="shared" si="8"/>
        <v>27533357337</v>
      </c>
      <c r="Q11" s="2">
        <f t="shared" si="8"/>
        <v>19536039249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200000000000</v>
      </c>
      <c r="E12" s="2">
        <f>IFERROR(INDEX(E51:E500,MATCH("Net Debt (Quarter)",$C$51:$C$500,0)),"")</f>
        <v>171000000000</v>
      </c>
      <c r="H12" s="2">
        <f>IFERROR(INDEX(D12:G12,COUNT(D12:G12)),"")</f>
        <v>171000000000</v>
      </c>
      <c r="I12" s="2">
        <f t="shared" ref="I12:Q12" si="9">IFERROR(INDEX(I51:I500,MATCH($C$12,$C$51:$C$500,0)),"")</f>
        <v>168000000000</v>
      </c>
      <c r="J12" s="2">
        <f t="shared" si="9"/>
        <v>197000000000</v>
      </c>
      <c r="K12" s="2">
        <f t="shared" si="9"/>
        <v>211000000000</v>
      </c>
      <c r="L12" s="2">
        <f t="shared" si="9"/>
        <v>319000000000</v>
      </c>
      <c r="M12" s="2">
        <f t="shared" si="9"/>
        <v>329000000000</v>
      </c>
      <c r="N12" s="2">
        <f t="shared" si="9"/>
        <v>330000000000</v>
      </c>
      <c r="O12" s="2">
        <f t="shared" si="9"/>
        <v>334000000000</v>
      </c>
      <c r="P12" s="2">
        <f t="shared" si="9"/>
        <v>314000000000</v>
      </c>
      <c r="Q12" s="2">
        <f t="shared" si="9"/>
        <v>333000000000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224000000000</v>
      </c>
      <c r="E13" s="2">
        <f>IFERROR(INDEX(E51:E500,MATCH("Total Debt (Quarter)",$C$51:$C$500,0)),"")</f>
        <v>199000000000</v>
      </c>
      <c r="H13" s="2">
        <f>IFERROR(INDEX(D13:G13,COUNT(D13:G13)),"")</f>
        <v>199000000000</v>
      </c>
      <c r="I13" s="2">
        <f t="shared" ref="I13:Q13" si="10">IFERROR(INDEX(I51:I500,MATCH($C$13,$C$51:$C$500,0)),"")</f>
        <v>205000000000</v>
      </c>
      <c r="J13" s="2">
        <f t="shared" si="10"/>
        <v>223000000000</v>
      </c>
      <c r="K13" s="2">
        <f t="shared" si="10"/>
        <v>231000000000</v>
      </c>
      <c r="L13" s="2">
        <f t="shared" si="10"/>
        <v>332000000000</v>
      </c>
      <c r="M13" s="2">
        <f t="shared" si="10"/>
        <v>332000000000</v>
      </c>
      <c r="N13" s="2">
        <f t="shared" si="10"/>
        <v>332000000000</v>
      </c>
      <c r="O13" s="2">
        <f t="shared" si="10"/>
        <v>349000000000</v>
      </c>
      <c r="P13" s="2">
        <f t="shared" si="10"/>
        <v>341000000000</v>
      </c>
      <c r="Q13" s="2">
        <f t="shared" si="10"/>
        <v>353000000000</v>
      </c>
    </row>
    <row r="14" spans="1:17" ht="15.5" x14ac:dyDescent="0.35">
      <c r="C14" t="s">
        <v>27</v>
      </c>
      <c r="D14" s="2">
        <f>IFERROR(INDEX(D51:D500,MATCH($C$14,$C$51:$C$500,0)),"")</f>
        <v>-4484426514</v>
      </c>
      <c r="E14" s="2">
        <f>IFERROR(INDEX(E51:E500,MATCH($C$14,$C$51:$C$500,0)),"")</f>
        <v>-4504390403</v>
      </c>
      <c r="H14" s="2">
        <f>IFERROR(SUM(D14:G14)*(4/MAX(1,COUNT(D14:G14))),"")</f>
        <v>-17977633834</v>
      </c>
      <c r="I14" s="2">
        <f t="shared" ref="I14:Q14" si="11">IFERROR(INDEX(I51:I500,MATCH($C$14,$C$51:$C$500,0)),"")</f>
        <v>-17332891639</v>
      </c>
      <c r="J14" s="2">
        <f t="shared" si="11"/>
        <v>-16285940892</v>
      </c>
      <c r="K14" s="2">
        <f t="shared" si="11"/>
        <v>-15622507878</v>
      </c>
      <c r="L14" s="2">
        <f t="shared" si="11"/>
        <v>-29879210726</v>
      </c>
      <c r="M14" s="2">
        <f t="shared" si="11"/>
        <v>-42043252865</v>
      </c>
      <c r="N14" s="2">
        <f t="shared" si="11"/>
        <v>-40703843834</v>
      </c>
      <c r="O14" s="2">
        <f t="shared" si="11"/>
        <v>95793499</v>
      </c>
      <c r="P14" s="2">
        <f t="shared" si="11"/>
        <v>-474220728</v>
      </c>
      <c r="Q14" s="2">
        <f t="shared" si="11"/>
        <v>-135323661</v>
      </c>
    </row>
    <row r="15" spans="1:17" ht="15.5" x14ac:dyDescent="0.35">
      <c r="C15" t="s">
        <v>28</v>
      </c>
      <c r="D15" s="2">
        <f>IFERROR(INDEX(D51:D500,MATCH($C$15,$C$51:$C$500,0)),"")</f>
        <v>-2952279988</v>
      </c>
      <c r="E15" s="2">
        <f>IFERROR(INDEX(E51:E500,MATCH($C$15,$C$51:$C$500,0)),"")</f>
        <v>-479705362</v>
      </c>
      <c r="H15" s="2">
        <f>IFERROR(SUM(D15:G15)*(4/MAX(1,COUNT(D15:G15))),"")</f>
        <v>-6863970700</v>
      </c>
      <c r="I15" s="2">
        <f t="shared" ref="I15:Q15" si="12">IFERROR(INDEX(I51:I500,MATCH($C$15,$C$51:$C$500,0)),"")</f>
        <v>-2317286659</v>
      </c>
      <c r="J15" s="2">
        <f t="shared" si="12"/>
        <v>-7877488809</v>
      </c>
      <c r="K15" s="2">
        <f t="shared" si="12"/>
        <v>-7828288579</v>
      </c>
      <c r="L15" s="2">
        <f t="shared" si="12"/>
        <v>3626195444</v>
      </c>
      <c r="M15" s="2">
        <f t="shared" si="12"/>
        <v>11408824830</v>
      </c>
      <c r="N15" s="2">
        <f t="shared" si="12"/>
        <v>19685569635</v>
      </c>
      <c r="O15" s="2">
        <f t="shared" si="12"/>
        <v>4238693616</v>
      </c>
      <c r="P15" s="2">
        <f t="shared" si="12"/>
        <v>5325805128</v>
      </c>
      <c r="Q15" s="2">
        <f t="shared" si="12"/>
        <v>7479640965</v>
      </c>
    </row>
    <row r="16" spans="1:17" ht="15.5" x14ac:dyDescent="0.35">
      <c r="C16" t="s">
        <v>29</v>
      </c>
      <c r="D16" s="2">
        <f>IFERROR(INDEX(D51:D500,MATCH($C$16,$C$51:$C$500,0)),"")</f>
        <v>13133212233</v>
      </c>
      <c r="E16" s="2">
        <f>IFERROR(INDEX(E51:E500,MATCH($C$16,$C$51:$C$500,0)),"")</f>
        <v>1980184963</v>
      </c>
      <c r="H16" s="2">
        <f>IFERROR(SUM(D16:G16)*(4/MAX(1,COUNT(D16:G16))),"")</f>
        <v>30226794392</v>
      </c>
      <c r="I16" s="2">
        <f t="shared" ref="I16:Q16" si="13">IFERROR(INDEX(I51:I500,MATCH($C$16,$C$51:$C$500,0)),"")</f>
        <v>7022951078</v>
      </c>
      <c r="J16" s="2">
        <f t="shared" si="13"/>
        <v>14612255290</v>
      </c>
      <c r="K16" s="2">
        <f t="shared" si="13"/>
        <v>14103097365</v>
      </c>
      <c r="L16" s="2">
        <f t="shared" si="13"/>
        <v>-45025758908</v>
      </c>
      <c r="M16" s="2">
        <f t="shared" si="13"/>
        <v>-86495523938</v>
      </c>
      <c r="N16" s="2">
        <f t="shared" si="13"/>
        <v>-102596128316</v>
      </c>
      <c r="O16" s="2">
        <f t="shared" si="13"/>
        <v>-19396054797</v>
      </c>
      <c r="P16" s="2">
        <f t="shared" si="13"/>
        <v>-24326156007</v>
      </c>
      <c r="Q16" s="2">
        <f t="shared" si="13"/>
        <v>-35061640790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7196000000000</v>
      </c>
      <c r="E20" s="2">
        <f ca="1">IFERROR(E21*E2,"")</f>
        <v>6836200000000</v>
      </c>
      <c r="H20" s="2">
        <f t="shared" ref="H20:Q20" ca="1" si="14">IFERROR(H21*H2,"")</f>
        <v>6836200000000</v>
      </c>
      <c r="I20" s="2">
        <f t="shared" ca="1" si="14"/>
        <v>6013800000000</v>
      </c>
      <c r="J20" s="2" t="str">
        <f t="shared" ca="1" si="14"/>
        <v/>
      </c>
      <c r="K20" s="2">
        <f t="shared" ca="1" si="14"/>
        <v>334100000000</v>
      </c>
      <c r="L20" s="2">
        <f t="shared" ca="1" si="14"/>
        <v>1850400000000</v>
      </c>
      <c r="M20" s="2">
        <f t="shared" ca="1" si="14"/>
        <v>2107400000000</v>
      </c>
      <c r="N20" s="2">
        <f t="shared" ca="1" si="14"/>
        <v>3430950000000</v>
      </c>
      <c r="O20" s="2">
        <f t="shared" ca="1" si="14"/>
        <v>9149200000000</v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2570000000</v>
      </c>
      <c r="E21" s="2">
        <f>IFERROR(INDEX(E51:E500,MATCH($C$7,$C$51:$C$500,0)),"")</f>
        <v>2570000000</v>
      </c>
      <c r="H21" s="2">
        <f>IFERROR(INDEX(D21:G21,COUNT(D21:G21)),"")</f>
        <v>2570000000</v>
      </c>
      <c r="I21" s="2">
        <f t="shared" ref="I21:Q21" si="15">IFERROR(INDEX(I51:I500,MATCH($C$7,$C$51:$C$500,0)),"")</f>
        <v>2570000000</v>
      </c>
      <c r="J21" s="2">
        <f t="shared" si="15"/>
        <v>2570000000</v>
      </c>
      <c r="K21" s="2">
        <f t="shared" si="15"/>
        <v>2570000000</v>
      </c>
      <c r="L21" s="2">
        <f t="shared" si="15"/>
        <v>2570000000</v>
      </c>
      <c r="M21" s="2">
        <f t="shared" si="15"/>
        <v>2570000000</v>
      </c>
      <c r="N21" s="2">
        <f t="shared" si="15"/>
        <v>2570000000</v>
      </c>
      <c r="O21" s="2">
        <f t="shared" si="15"/>
        <v>2570000000</v>
      </c>
      <c r="P21" s="2">
        <f t="shared" si="15"/>
        <v>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35.481006050296173</v>
      </c>
      <c r="E23" s="3">
        <f>IFERROR(E5/E6*100,"")</f>
        <v>7.4729211536786089</v>
      </c>
      <c r="H23" s="3">
        <f t="shared" ref="H23:Q23" si="16">IFERROR(H5/H6*100,"")</f>
        <v>124.45023624816614</v>
      </c>
      <c r="I23" s="3">
        <f t="shared" si="16"/>
        <v>25.03575253703217</v>
      </c>
      <c r="J23" s="3">
        <f t="shared" si="16"/>
        <v>56.448131219860144</v>
      </c>
      <c r="K23" s="3">
        <f t="shared" si="16"/>
        <v>123.70948807358415</v>
      </c>
      <c r="L23" s="3">
        <f t="shared" si="16"/>
        <v>4042.564909353061</v>
      </c>
      <c r="M23" s="3">
        <f t="shared" si="16"/>
        <v>-186.36701468713159</v>
      </c>
      <c r="N23" s="3">
        <f t="shared" si="16"/>
        <v>-68.802338394886903</v>
      </c>
      <c r="O23" s="3">
        <f t="shared" si="16"/>
        <v>-7.8604099839483315</v>
      </c>
      <c r="P23" s="3">
        <f t="shared" si="16"/>
        <v>-14.508291305147472</v>
      </c>
      <c r="Q23" s="3">
        <f t="shared" si="16"/>
        <v>167.06138212839431</v>
      </c>
    </row>
    <row r="24" spans="1:17" ht="15.5" x14ac:dyDescent="0.35">
      <c r="C24" t="s">
        <v>47</v>
      </c>
      <c r="D24" s="4">
        <f>IFERROR(_xlfn.RRI(5,I23,D23),"")</f>
        <v>7.2227780134308084E-2</v>
      </c>
      <c r="E24" s="4">
        <f>IFERROR(_xlfn.RRI(5,J23,E23),"")</f>
        <v>-0.33262771622685861</v>
      </c>
      <c r="H24" s="4" t="str">
        <f t="shared" ref="H24:Q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>
        <f t="shared" si="17"/>
        <v>0.89128155195540071</v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1.89</v>
      </c>
      <c r="J25" s="3">
        <f t="shared" si="18"/>
        <v>2.74</v>
      </c>
      <c r="K25" s="3">
        <f t="shared" si="18"/>
        <v>2.6</v>
      </c>
      <c r="L25" s="3">
        <f t="shared" si="18"/>
        <v>-15.93</v>
      </c>
      <c r="M25" s="3">
        <f t="shared" si="18"/>
        <v>-29.11</v>
      </c>
      <c r="N25" s="3">
        <f t="shared" si="18"/>
        <v>-32.06</v>
      </c>
      <c r="O25" s="3">
        <f t="shared" si="18"/>
        <v>-5.87</v>
      </c>
      <c r="P25" s="3">
        <f t="shared" si="18"/>
        <v>-91978.9</v>
      </c>
      <c r="Q25" s="3">
        <f t="shared" si="18"/>
        <v>-549762.21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>
        <f t="shared" si="19"/>
        <v>-0.876289039606023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20.272876069649804</v>
      </c>
      <c r="E27" s="3">
        <f>IFERROR(E4/E21,"")</f>
        <v>13.248777347081711</v>
      </c>
      <c r="H27" s="3">
        <f t="shared" ref="H27:Q27" si="20">IFERROR(H4/H21,"")</f>
        <v>67.043306833463035</v>
      </c>
      <c r="I27" s="3">
        <f t="shared" si="20"/>
        <v>55.263722287937746</v>
      </c>
      <c r="J27" s="3">
        <f t="shared" si="20"/>
        <v>89.740537166536967</v>
      </c>
      <c r="K27" s="3">
        <f t="shared" si="20"/>
        <v>87.379061617509734</v>
      </c>
      <c r="L27" s="3">
        <f t="shared" si="20"/>
        <v>49.115379046303502</v>
      </c>
      <c r="M27" s="3">
        <f t="shared" si="20"/>
        <v>7.5432190871595335</v>
      </c>
      <c r="N27" s="3">
        <f t="shared" si="20"/>
        <v>13.213323733852141</v>
      </c>
      <c r="O27" s="3">
        <f t="shared" si="20"/>
        <v>72.966193028793768</v>
      </c>
      <c r="P27" s="3" t="str">
        <f t="shared" si="20"/>
        <v/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-0.18173298191922471</v>
      </c>
      <c r="E28" s="4">
        <f>IFERROR(_xlfn.RRI(5,J27,E27),"")</f>
        <v>-0.31791668290464326</v>
      </c>
      <c r="H28" s="4">
        <f t="shared" ref="H28:Q28" si="21">IFERROR(_xlfn.RRI(5,M27,H27),"")</f>
        <v>0.54796002491732154</v>
      </c>
      <c r="I28" s="4">
        <f t="shared" si="21"/>
        <v>0.33132967239561206</v>
      </c>
      <c r="J28" s="4">
        <f t="shared" si="21"/>
        <v>4.2253579667946184E-2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-0.31021897810218985</v>
      </c>
      <c r="J29" s="4">
        <f t="shared" si="22"/>
        <v>5.3846153846153891E-2</v>
      </c>
      <c r="K29" s="4">
        <f t="shared" si="22"/>
        <v>-1.1632140615191464</v>
      </c>
      <c r="L29" s="4">
        <f t="shared" si="22"/>
        <v>-0.45276537272414979</v>
      </c>
      <c r="M29" s="4">
        <f t="shared" si="22"/>
        <v>-9.2014971927635761E-2</v>
      </c>
      <c r="N29" s="4">
        <f t="shared" si="22"/>
        <v>4.4616695059625213</v>
      </c>
      <c r="O29" s="4">
        <f t="shared" si="22"/>
        <v>-0.99993618101542858</v>
      </c>
      <c r="P29" s="4">
        <f t="shared" si="22"/>
        <v>-0.83269330207327263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0.2131522101271196</v>
      </c>
      <c r="I30" s="4">
        <f t="shared" si="23"/>
        <v>-0.38418329070861812</v>
      </c>
      <c r="J30" s="4">
        <f t="shared" si="23"/>
        <v>2.7025645564429147E-2</v>
      </c>
      <c r="K30" s="4">
        <f t="shared" si="23"/>
        <v>0.7790570553295163</v>
      </c>
      <c r="L30" s="4">
        <f t="shared" si="23"/>
        <v>5.5111961456760943</v>
      </c>
      <c r="M30" s="4">
        <f t="shared" si="23"/>
        <v>-0.42912023960829543</v>
      </c>
      <c r="N30" s="4">
        <f t="shared" si="23"/>
        <v>-0.81891170163368765</v>
      </c>
      <c r="O30" s="4" t="str">
        <f t="shared" si="23"/>
        <v/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11.11</v>
      </c>
      <c r="E32" s="3">
        <f>IFERROR(INDEX(E51:E500,MATCH($A$32,$C$51:$C$500,0)),"")</f>
        <v>7.18</v>
      </c>
      <c r="H32" s="3">
        <f>IFERROR(INDEX(D32:G32,COUNT(D32:G32)),"")</f>
        <v>7.18</v>
      </c>
      <c r="I32" s="3">
        <f t="shared" ref="I32:Q32" si="24">IFERROR(INDEX(I51:I500,MATCH($C$32,$C$51:$C$500,0)),"")</f>
        <v>6.64</v>
      </c>
      <c r="J32" s="3">
        <f t="shared" si="24"/>
        <v>4.97</v>
      </c>
      <c r="K32" s="3">
        <f t="shared" si="24"/>
        <v>2.12</v>
      </c>
      <c r="L32" s="3">
        <f t="shared" si="24"/>
        <v>-0.76</v>
      </c>
      <c r="M32" s="3">
        <f t="shared" si="24"/>
        <v>14.99</v>
      </c>
      <c r="N32" s="3">
        <f t="shared" si="24"/>
        <v>44</v>
      </c>
      <c r="O32" s="3">
        <f t="shared" si="24"/>
        <v>75.099999999999994</v>
      </c>
      <c r="P32" s="3">
        <f t="shared" si="24"/>
        <v>581967.68999999994</v>
      </c>
      <c r="Q32" s="3">
        <f t="shared" si="24"/>
        <v>-365598.28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239.42</v>
      </c>
      <c r="E33" s="3">
        <f>IFERROR(INDEX(E51:E500,MATCH($A$33,$C$51:$C$500,0)),"")</f>
        <v>402.51</v>
      </c>
      <c r="H33" s="3">
        <f>IFERROR(INDEX(D33:G33,COUNT(D33:G33)),"")</f>
        <v>402.51</v>
      </c>
      <c r="I33" s="3">
        <f t="shared" ref="I33:Q33" si="25">IFERROR(INDEX(I51:I500,MATCH($C$33,$C$51:$C$500,0)),"")</f>
        <v>352.41</v>
      </c>
      <c r="J33" s="3">
        <f t="shared" si="25"/>
        <v>53.52</v>
      </c>
      <c r="K33" s="3">
        <f t="shared" si="25"/>
        <v>61.32</v>
      </c>
      <c r="L33" s="3">
        <f t="shared" si="25"/>
        <v>-947.37</v>
      </c>
      <c r="M33" s="3">
        <f t="shared" si="25"/>
        <v>54.7</v>
      </c>
      <c r="N33" s="3">
        <f t="shared" si="25"/>
        <v>30.34</v>
      </c>
      <c r="O33" s="3">
        <f t="shared" si="25"/>
        <v>47.4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666.67</v>
      </c>
      <c r="E34" s="3">
        <f>IFERROR(INDEX(E51:E500,MATCH($A$34,$C$51:$C$500,0)),"")</f>
        <v>4898.3100000000004</v>
      </c>
      <c r="H34" s="3">
        <f>IFERROR(INDEX(D34:G34,COUNT(D34:G34)),"")</f>
        <v>4898.3100000000004</v>
      </c>
      <c r="I34" s="3">
        <f t="shared" ref="I34:Q34" si="26">IFERROR(INDEX(I51:I500,MATCH($C$34,$C$51:$C$500,0)),"")</f>
        <v>1238.0999999999999</v>
      </c>
      <c r="J34" s="3">
        <f t="shared" si="26"/>
        <v>97.08</v>
      </c>
      <c r="K34" s="3">
        <f t="shared" si="26"/>
        <v>50</v>
      </c>
      <c r="L34" s="3">
        <f t="shared" si="26"/>
        <v>-45.2</v>
      </c>
      <c r="M34" s="3">
        <f t="shared" si="26"/>
        <v>-28.17</v>
      </c>
      <c r="N34" s="3">
        <f t="shared" si="26"/>
        <v>-41.64</v>
      </c>
      <c r="O34" s="3">
        <f t="shared" si="26"/>
        <v>-606.47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131.21</v>
      </c>
      <c r="E35" s="3">
        <f>IFERROR(INDEX(E51:E500,MATCH($A$35,$C$51:$C$500,0)),"")</f>
        <v>218.13</v>
      </c>
      <c r="H35" s="3">
        <f>IFERROR(INDEX(D35:G35,COUNT(D35:G35)),"")</f>
        <v>218.13</v>
      </c>
      <c r="I35" s="3">
        <f t="shared" ref="I35:Q35" si="27">IFERROR(INDEX(I51:I500,MATCH($C$35,$C$51:$C$500,0)),"")</f>
        <v>42.34</v>
      </c>
      <c r="J35" s="3">
        <f t="shared" si="27"/>
        <v>2.96</v>
      </c>
      <c r="K35" s="3">
        <f t="shared" si="27"/>
        <v>1.49</v>
      </c>
      <c r="L35" s="3">
        <f t="shared" si="27"/>
        <v>14.66</v>
      </c>
      <c r="M35" s="3">
        <f t="shared" si="27"/>
        <v>108.71</v>
      </c>
      <c r="N35" s="3">
        <f t="shared" si="27"/>
        <v>101.03</v>
      </c>
      <c r="O35" s="3">
        <f t="shared" si="27"/>
        <v>48.79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52101291499</v>
      </c>
      <c r="E51" s="5">
        <v>34049357782</v>
      </c>
      <c r="F51" s="5">
        <v>38452742857</v>
      </c>
      <c r="G51" s="5">
        <v>50451973476</v>
      </c>
      <c r="I51" s="5">
        <v>142027766280</v>
      </c>
      <c r="J51" s="5">
        <v>230633180518</v>
      </c>
      <c r="K51" s="5">
        <v>224564188357</v>
      </c>
      <c r="L51" s="5">
        <v>126226524149</v>
      </c>
      <c r="M51" s="5">
        <v>19386073054</v>
      </c>
      <c r="N51" s="5">
        <v>33958241996</v>
      </c>
      <c r="O51" s="5">
        <v>187523116084</v>
      </c>
      <c r="P51" s="5">
        <v>193640184708</v>
      </c>
      <c r="Q51" s="5">
        <v>170630269813</v>
      </c>
    </row>
    <row r="52" spans="2:17" ht="15.5" x14ac:dyDescent="0.35">
      <c r="C52" t="s">
        <v>211</v>
      </c>
      <c r="D52" s="5">
        <v>-17481239557</v>
      </c>
      <c r="E52" s="5">
        <v>-16430091160</v>
      </c>
      <c r="F52" s="5">
        <v>-21005445100</v>
      </c>
      <c r="G52" s="5">
        <v>-24511558306</v>
      </c>
      <c r="I52" s="5">
        <v>-80059659602</v>
      </c>
      <c r="J52" s="5">
        <v>-111056687503</v>
      </c>
      <c r="K52" s="5">
        <v>-113147892237</v>
      </c>
      <c r="L52" s="5">
        <v>-80849925823</v>
      </c>
      <c r="M52" s="5">
        <v>-38327664580</v>
      </c>
      <c r="N52" s="5">
        <v>-60448080942</v>
      </c>
      <c r="O52" s="5">
        <v>-104345740516</v>
      </c>
      <c r="P52" s="5">
        <v>-107139484090</v>
      </c>
      <c r="Q52" s="5">
        <v>-101717290857</v>
      </c>
    </row>
    <row r="53" spans="2:17" ht="15.5" x14ac:dyDescent="0.35">
      <c r="C53" t="s">
        <v>212</v>
      </c>
      <c r="D53" s="5">
        <v>34620051942</v>
      </c>
      <c r="E53" s="5">
        <v>17619266622</v>
      </c>
      <c r="F53" s="5">
        <v>17447297757</v>
      </c>
      <c r="G53" s="5">
        <v>25940415170</v>
      </c>
      <c r="I53" s="5">
        <v>61968106678</v>
      </c>
      <c r="J53" s="5">
        <v>119576493015</v>
      </c>
      <c r="K53" s="5">
        <v>111416296120</v>
      </c>
      <c r="L53" s="5">
        <v>45376598326</v>
      </c>
      <c r="M53" s="5">
        <v>-18941591526</v>
      </c>
      <c r="N53" s="5">
        <v>-26489838946</v>
      </c>
      <c r="O53" s="5">
        <v>83177375568</v>
      </c>
      <c r="P53" s="5">
        <v>86500700618</v>
      </c>
      <c r="Q53" s="5">
        <v>68912978956</v>
      </c>
    </row>
    <row r="54" spans="2:17" ht="15.5" x14ac:dyDescent="0.35">
      <c r="C54" t="s">
        <v>82</v>
      </c>
      <c r="D54" s="5">
        <v>-18443609249</v>
      </c>
      <c r="E54" s="5">
        <v>-12422689721</v>
      </c>
      <c r="F54" s="5">
        <v>-17079572597</v>
      </c>
      <c r="G54" s="5">
        <v>-13137344197</v>
      </c>
      <c r="I54" s="5">
        <v>-53498971035</v>
      </c>
      <c r="J54" s="5">
        <v>-88931345441</v>
      </c>
      <c r="K54" s="5">
        <v>-82313018155</v>
      </c>
      <c r="L54" s="5">
        <v>-61136655826</v>
      </c>
      <c r="M54" s="5">
        <v>-27127935560</v>
      </c>
      <c r="N54" s="5">
        <v>-39129607551</v>
      </c>
      <c r="O54" s="5">
        <v>-79775118200</v>
      </c>
      <c r="P54" s="5">
        <v>-82264868936</v>
      </c>
      <c r="Q54" s="5">
        <v>-75374024529</v>
      </c>
    </row>
    <row r="55" spans="2:17" ht="15.5" x14ac:dyDescent="0.35">
      <c r="C55" t="s">
        <v>89</v>
      </c>
      <c r="D55" s="5">
        <v>16176442693</v>
      </c>
      <c r="E55" s="5">
        <v>5196576901</v>
      </c>
      <c r="F55" s="5">
        <v>367725160</v>
      </c>
      <c r="G55" s="5">
        <v>12803070973</v>
      </c>
      <c r="I55" s="5">
        <v>8469135643</v>
      </c>
      <c r="J55" s="5">
        <v>30645147574</v>
      </c>
      <c r="K55" s="5">
        <v>29103277965</v>
      </c>
      <c r="L55" s="5">
        <v>-15760057500</v>
      </c>
      <c r="M55" s="5">
        <v>-46069527086</v>
      </c>
      <c r="N55" s="5">
        <v>-65619446497</v>
      </c>
      <c r="O55" s="5">
        <v>3402257368</v>
      </c>
      <c r="P55" s="5">
        <v>4235831682</v>
      </c>
      <c r="Q55" s="5">
        <v>-6461045573</v>
      </c>
    </row>
    <row r="56" spans="2:17" ht="15.5" x14ac:dyDescent="0.35">
      <c r="C56" t="s">
        <v>90</v>
      </c>
      <c r="D56" s="5">
        <v>-3043230460</v>
      </c>
      <c r="E56" s="5">
        <v>-3216391938</v>
      </c>
      <c r="F56" s="5">
        <v>11010352455</v>
      </c>
      <c r="G56" s="5">
        <v>-4902007806</v>
      </c>
      <c r="I56" s="5">
        <v>-1446184565</v>
      </c>
      <c r="J56" s="5">
        <v>-16032892284</v>
      </c>
      <c r="K56" s="5">
        <v>-15000180600</v>
      </c>
      <c r="L56" s="5">
        <v>-29265701408</v>
      </c>
      <c r="M56" s="5">
        <v>-40425996852</v>
      </c>
      <c r="N56" s="5">
        <v>-36976681819</v>
      </c>
      <c r="O56" s="5">
        <v>-22798312165</v>
      </c>
      <c r="P56" s="5">
        <v>-28561987689</v>
      </c>
      <c r="Q56" s="5">
        <v>-28600595217</v>
      </c>
    </row>
    <row r="57" spans="2:17" ht="15.5" x14ac:dyDescent="0.35">
      <c r="C57" t="s">
        <v>215</v>
      </c>
      <c r="K57" s="5">
        <v>55258902</v>
      </c>
      <c r="L57" s="5">
        <v>15978222</v>
      </c>
    </row>
    <row r="58" spans="2:17" ht="15.5" x14ac:dyDescent="0.35">
      <c r="C58" t="s">
        <v>27</v>
      </c>
      <c r="D58" s="5">
        <v>-4484426514</v>
      </c>
      <c r="E58" s="5">
        <v>-4504390403</v>
      </c>
      <c r="F58" s="5">
        <v>-4668795413</v>
      </c>
      <c r="G58" s="5">
        <v>-4845801361</v>
      </c>
      <c r="I58" s="5">
        <v>-17332891639</v>
      </c>
      <c r="J58" s="5">
        <v>-16285940892</v>
      </c>
      <c r="K58" s="5">
        <v>-15622507878</v>
      </c>
      <c r="L58" s="5">
        <v>-29879210726</v>
      </c>
      <c r="M58" s="5">
        <v>-42043252865</v>
      </c>
      <c r="N58" s="5">
        <v>-40703843834</v>
      </c>
      <c r="O58" s="5">
        <v>95793499</v>
      </c>
      <c r="P58" s="5">
        <v>-474220728</v>
      </c>
      <c r="Q58" s="5">
        <v>-135323661</v>
      </c>
    </row>
    <row r="59" spans="2:17" ht="15.5" x14ac:dyDescent="0.35">
      <c r="C59" t="s">
        <v>340</v>
      </c>
      <c r="O59" s="5">
        <v>-231423809</v>
      </c>
      <c r="P59" s="5">
        <v>-47438015</v>
      </c>
      <c r="Q59" s="5">
        <v>-59566068</v>
      </c>
    </row>
    <row r="60" spans="2:17" ht="15.5" x14ac:dyDescent="0.35">
      <c r="C60" t="s">
        <v>81</v>
      </c>
      <c r="D60" s="5">
        <v>-80972065</v>
      </c>
      <c r="E60" s="5">
        <v>-22844901</v>
      </c>
      <c r="F60" s="5">
        <v>-79013834</v>
      </c>
      <c r="I60" s="5">
        <v>-150039158</v>
      </c>
      <c r="J60" s="5">
        <v>-316849259</v>
      </c>
      <c r="K60" s="5">
        <v>-415051878</v>
      </c>
      <c r="L60" s="5">
        <v>-458010161</v>
      </c>
      <c r="M60" s="5">
        <v>-283584776</v>
      </c>
      <c r="N60" s="5">
        <v>-482059590</v>
      </c>
      <c r="O60" s="5">
        <v>-71633585</v>
      </c>
      <c r="P60" s="5">
        <v>-132997815</v>
      </c>
      <c r="Q60" s="5">
        <v>-98519356</v>
      </c>
    </row>
    <row r="61" spans="2:17" ht="15.5" x14ac:dyDescent="0.35">
      <c r="C61" t="s">
        <v>92</v>
      </c>
      <c r="D61" s="5">
        <v>-3043230460</v>
      </c>
      <c r="E61" s="5">
        <v>-3216391938</v>
      </c>
      <c r="F61" s="5">
        <v>11010352455</v>
      </c>
      <c r="G61" s="5">
        <v>-4902007806</v>
      </c>
      <c r="I61" s="5">
        <v>-1446184565</v>
      </c>
      <c r="J61" s="5">
        <v>-16032892284</v>
      </c>
      <c r="K61" s="5">
        <v>-15000180600</v>
      </c>
      <c r="L61" s="5">
        <v>-29265701408</v>
      </c>
      <c r="M61" s="5">
        <v>-40425996852</v>
      </c>
      <c r="N61" s="5">
        <v>-36976681819</v>
      </c>
      <c r="O61" s="5">
        <v>-22798312165</v>
      </c>
      <c r="P61" s="5">
        <v>-28561987689</v>
      </c>
      <c r="Q61" s="5">
        <v>-28600595217</v>
      </c>
    </row>
    <row r="62" spans="2:17" ht="15.5" x14ac:dyDescent="0.35">
      <c r="C62" t="s">
        <v>29</v>
      </c>
      <c r="D62" s="5">
        <v>13133212233</v>
      </c>
      <c r="E62" s="5">
        <v>1980184963</v>
      </c>
      <c r="F62" s="5">
        <v>11378077615</v>
      </c>
      <c r="G62" s="5">
        <v>7901063167</v>
      </c>
      <c r="I62" s="5">
        <v>7022951078</v>
      </c>
      <c r="J62" s="5">
        <v>14612255290</v>
      </c>
      <c r="K62" s="5">
        <v>14103097365</v>
      </c>
      <c r="L62" s="5">
        <v>-45025758908</v>
      </c>
      <c r="M62" s="5">
        <v>-86495523938</v>
      </c>
      <c r="N62" s="5">
        <v>-102596128316</v>
      </c>
      <c r="O62" s="5">
        <v>-19396054797</v>
      </c>
      <c r="P62" s="5">
        <v>-24326156007</v>
      </c>
      <c r="Q62" s="5">
        <v>-35061640790</v>
      </c>
    </row>
    <row r="63" spans="2:17" ht="15.5" x14ac:dyDescent="0.35">
      <c r="C63" t="s">
        <v>28</v>
      </c>
      <c r="D63" s="5">
        <v>-2952279988</v>
      </c>
      <c r="E63" s="5">
        <v>-479705362</v>
      </c>
      <c r="F63" s="5">
        <v>-3404980120</v>
      </c>
      <c r="G63" s="5">
        <v>-1374102024</v>
      </c>
      <c r="I63" s="5">
        <v>-2317286659</v>
      </c>
      <c r="J63" s="5">
        <v>-7877488809</v>
      </c>
      <c r="K63" s="5">
        <v>-7828288579</v>
      </c>
      <c r="L63" s="5">
        <v>3626195444</v>
      </c>
      <c r="M63" s="5">
        <v>11408824830</v>
      </c>
      <c r="N63" s="5">
        <v>19685569635</v>
      </c>
      <c r="O63" s="5">
        <v>4238693616</v>
      </c>
      <c r="P63" s="5">
        <v>5325805128</v>
      </c>
      <c r="Q63" s="5">
        <v>7479640965</v>
      </c>
    </row>
    <row r="64" spans="2:17" ht="15.5" x14ac:dyDescent="0.35">
      <c r="C64" t="s">
        <v>93</v>
      </c>
      <c r="D64" s="5">
        <v>10180932245</v>
      </c>
      <c r="E64" s="5">
        <v>1500479601</v>
      </c>
      <c r="F64" s="5">
        <v>7973097495</v>
      </c>
      <c r="G64" s="5">
        <v>6526961143</v>
      </c>
      <c r="I64" s="5">
        <v>4705664419</v>
      </c>
      <c r="J64" s="5">
        <v>6734766481</v>
      </c>
      <c r="K64" s="5">
        <v>6274808786</v>
      </c>
      <c r="L64" s="5">
        <v>-41399563464</v>
      </c>
      <c r="M64" s="5">
        <v>-75086699108</v>
      </c>
      <c r="N64" s="5">
        <v>-82910558681</v>
      </c>
      <c r="O64" s="5">
        <v>-15157361181</v>
      </c>
      <c r="P64" s="5">
        <v>-19000350879</v>
      </c>
      <c r="Q64" s="5">
        <v>-27581999825</v>
      </c>
    </row>
    <row r="65" spans="2:17" ht="15.5" x14ac:dyDescent="0.35">
      <c r="C65" t="s">
        <v>95</v>
      </c>
      <c r="D65" s="5">
        <v>10180932245</v>
      </c>
      <c r="E65" s="5">
        <v>1500479601</v>
      </c>
      <c r="F65" s="5">
        <v>7973097495</v>
      </c>
      <c r="G65" s="5">
        <v>6526961143</v>
      </c>
      <c r="I65" s="5">
        <v>4705664419</v>
      </c>
      <c r="J65" s="5">
        <v>6734766481</v>
      </c>
      <c r="K65" s="5">
        <v>6274808786</v>
      </c>
      <c r="L65" s="5">
        <v>-41399563464</v>
      </c>
      <c r="M65" s="5">
        <v>-75086699108</v>
      </c>
      <c r="N65" s="5">
        <v>-82910558681</v>
      </c>
      <c r="O65" s="5">
        <v>-15157361181</v>
      </c>
      <c r="P65" s="5">
        <v>-19000350879</v>
      </c>
      <c r="Q65" s="5">
        <v>-27581999825</v>
      </c>
    </row>
    <row r="66" spans="2:17" ht="15.5" x14ac:dyDescent="0.35">
      <c r="C66" t="s">
        <v>96</v>
      </c>
      <c r="D66" s="5">
        <v>-142112188</v>
      </c>
      <c r="E66" s="5">
        <v>-142112189</v>
      </c>
      <c r="F66" s="5">
        <v>-778739503</v>
      </c>
      <c r="G66" s="5">
        <v>70550648</v>
      </c>
      <c r="I66" s="5">
        <v>-568448749</v>
      </c>
      <c r="J66" s="5">
        <v>279480212</v>
      </c>
      <c r="K66" s="5">
        <v>699390111</v>
      </c>
      <c r="L66" s="5">
        <v>470151996</v>
      </c>
      <c r="M66" s="5">
        <v>389971428</v>
      </c>
      <c r="N66" s="5">
        <v>3472744357</v>
      </c>
      <c r="O66" s="5">
        <v>-137652517</v>
      </c>
      <c r="P66" s="5">
        <v>1450643728</v>
      </c>
      <c r="Q66" s="5">
        <v>162762570</v>
      </c>
    </row>
    <row r="67" spans="2:17" ht="15.5" x14ac:dyDescent="0.35">
      <c r="C67" t="s">
        <v>97</v>
      </c>
      <c r="D67" s="5">
        <v>10038820057</v>
      </c>
      <c r="E67" s="5">
        <v>1358367412</v>
      </c>
      <c r="F67" s="5">
        <v>7194357992</v>
      </c>
      <c r="G67" s="5">
        <v>6597511791</v>
      </c>
      <c r="I67" s="5">
        <v>4137215670</v>
      </c>
      <c r="J67" s="5">
        <v>7014246693</v>
      </c>
      <c r="K67" s="5">
        <v>6974198897</v>
      </c>
      <c r="L67" s="5">
        <v>-40929411468</v>
      </c>
      <c r="M67" s="5">
        <v>-74696727680</v>
      </c>
      <c r="N67" s="5">
        <v>-79437814324</v>
      </c>
      <c r="O67" s="5">
        <v>-15295013698</v>
      </c>
      <c r="P67" s="5">
        <v>-17549707151</v>
      </c>
      <c r="Q67" s="5">
        <v>-27419237255</v>
      </c>
    </row>
    <row r="68" spans="2:17" ht="15.5" x14ac:dyDescent="0.35">
      <c r="C68" t="s">
        <v>98</v>
      </c>
      <c r="D68" s="5">
        <v>10180932244</v>
      </c>
      <c r="E68" s="5">
        <v>1500479601</v>
      </c>
      <c r="F68" s="5">
        <v>7973097495</v>
      </c>
      <c r="G68" s="5">
        <v>6526961143</v>
      </c>
      <c r="I68" s="5">
        <v>4705664419</v>
      </c>
      <c r="J68" s="5">
        <v>6734766480</v>
      </c>
      <c r="K68" s="5">
        <v>6274808786</v>
      </c>
      <c r="L68" s="5">
        <v>-41399563464</v>
      </c>
      <c r="M68" s="5">
        <v>-75086699108</v>
      </c>
      <c r="N68" s="5">
        <v>-82910558681</v>
      </c>
      <c r="O68" s="5">
        <v>-15157361181</v>
      </c>
      <c r="P68" s="5">
        <v>-19000350879</v>
      </c>
      <c r="Q68" s="5">
        <v>-27581999825</v>
      </c>
    </row>
    <row r="69" spans="2:17" ht="15.5" x14ac:dyDescent="0.35">
      <c r="C69" t="s">
        <v>8</v>
      </c>
      <c r="D69" s="5">
        <v>10119792122</v>
      </c>
      <c r="E69" s="5">
        <v>1381212313</v>
      </c>
      <c r="F69" s="5">
        <v>7273371826</v>
      </c>
      <c r="G69" s="5">
        <v>6597511791</v>
      </c>
      <c r="I69" s="5">
        <v>4287254828</v>
      </c>
      <c r="J69" s="5">
        <v>7331095951</v>
      </c>
      <c r="K69" s="5">
        <v>7389250775</v>
      </c>
      <c r="L69" s="5">
        <v>-40471401307</v>
      </c>
      <c r="M69" s="5">
        <v>-74413142904</v>
      </c>
      <c r="N69" s="5">
        <v>-78955754734</v>
      </c>
      <c r="O69" s="5">
        <v>-15223380113</v>
      </c>
      <c r="P69" s="5">
        <v>-17416709336</v>
      </c>
      <c r="Q69" s="5">
        <v>-27320717899</v>
      </c>
    </row>
    <row r="70" spans="2:17" ht="15.5" x14ac:dyDescent="0.35">
      <c r="C70" t="s">
        <v>100</v>
      </c>
      <c r="D70" s="5">
        <v>10180932244</v>
      </c>
      <c r="E70" s="5">
        <v>1500479601</v>
      </c>
      <c r="F70" s="5">
        <v>7973097495</v>
      </c>
      <c r="G70" s="5">
        <v>6526961143</v>
      </c>
      <c r="I70" s="5">
        <v>4705664419</v>
      </c>
      <c r="J70" s="5">
        <v>6734766480</v>
      </c>
      <c r="K70" s="5">
        <v>6274808786</v>
      </c>
      <c r="L70" s="5">
        <v>-41399563464</v>
      </c>
      <c r="M70" s="5">
        <v>-75086699108</v>
      </c>
      <c r="N70" s="5">
        <v>-82910558681</v>
      </c>
      <c r="O70" s="5">
        <v>-15157361181</v>
      </c>
      <c r="P70" s="5">
        <v>-19000350879</v>
      </c>
      <c r="Q70" s="5">
        <v>-27581999825</v>
      </c>
    </row>
    <row r="71" spans="2:17" ht="15.5" x14ac:dyDescent="0.35">
      <c r="C71" t="s">
        <v>101</v>
      </c>
      <c r="D71" s="5">
        <v>10038820057</v>
      </c>
      <c r="E71" s="5">
        <v>1358367412</v>
      </c>
      <c r="F71" s="5">
        <v>7194357992</v>
      </c>
      <c r="G71" s="5">
        <v>6597511791</v>
      </c>
      <c r="I71" s="5">
        <v>4137215670</v>
      </c>
      <c r="J71" s="5">
        <v>7014246692</v>
      </c>
      <c r="K71" s="5">
        <v>6974198897</v>
      </c>
      <c r="L71" s="5">
        <v>-40929411468</v>
      </c>
      <c r="M71" s="5">
        <v>-74696727680</v>
      </c>
      <c r="N71" s="5">
        <v>-79437814324</v>
      </c>
      <c r="O71" s="5">
        <v>-15295013698</v>
      </c>
      <c r="P71" s="5">
        <v>-17549707151</v>
      </c>
      <c r="Q71" s="5">
        <v>-27419237255</v>
      </c>
    </row>
    <row r="72" spans="2:17" ht="15.5" x14ac:dyDescent="0.35">
      <c r="C72" t="s">
        <v>102</v>
      </c>
      <c r="D72" s="5">
        <v>10038820057</v>
      </c>
      <c r="E72" s="5">
        <v>1358367412</v>
      </c>
      <c r="F72" s="5">
        <v>7194357992</v>
      </c>
      <c r="G72" s="5">
        <v>6597511791</v>
      </c>
      <c r="I72" s="5">
        <v>4137215670</v>
      </c>
      <c r="J72" s="5">
        <v>7014246692</v>
      </c>
      <c r="K72" s="5">
        <v>6974198897</v>
      </c>
      <c r="L72" s="5">
        <v>-40929411468</v>
      </c>
      <c r="M72" s="5">
        <v>-74696727680</v>
      </c>
      <c r="N72" s="5">
        <v>-79437814324</v>
      </c>
      <c r="O72" s="5">
        <v>-15295013698</v>
      </c>
      <c r="P72" s="5">
        <v>-17549707151</v>
      </c>
      <c r="Q72" s="5">
        <v>-27419237255</v>
      </c>
    </row>
    <row r="74" spans="2:17" ht="15.5" x14ac:dyDescent="0.35">
      <c r="B74" t="s">
        <v>103</v>
      </c>
      <c r="C74" t="s">
        <v>104</v>
      </c>
    </row>
    <row r="75" spans="2:17" ht="15.5" x14ac:dyDescent="0.35">
      <c r="C75" t="s">
        <v>216</v>
      </c>
    </row>
    <row r="76" spans="2:17" ht="15.5" x14ac:dyDescent="0.35">
      <c r="C76" t="s">
        <v>20</v>
      </c>
      <c r="D76" s="5">
        <v>23897303283</v>
      </c>
      <c r="E76" s="5">
        <v>28324665237</v>
      </c>
      <c r="F76" s="5">
        <v>37221014104</v>
      </c>
      <c r="G76" s="5">
        <v>45948932141</v>
      </c>
      <c r="I76" s="5">
        <v>37221014104</v>
      </c>
      <c r="J76" s="5">
        <v>25382932875</v>
      </c>
      <c r="K76" s="5">
        <v>19835759031</v>
      </c>
      <c r="L76" s="5">
        <v>13385197254</v>
      </c>
      <c r="M76" s="5">
        <v>2466607119</v>
      </c>
      <c r="N76" s="5">
        <v>1527140535</v>
      </c>
      <c r="O76" s="5">
        <v>15287550542</v>
      </c>
      <c r="P76" s="5">
        <v>27533357337</v>
      </c>
      <c r="Q76" s="5">
        <v>19536039249</v>
      </c>
    </row>
    <row r="77" spans="2:17" ht="15.5" x14ac:dyDescent="0.35">
      <c r="C77" t="s">
        <v>217</v>
      </c>
      <c r="D77" s="5">
        <v>2737563778</v>
      </c>
      <c r="E77" s="5">
        <v>823063771</v>
      </c>
      <c r="F77" s="5">
        <v>1277896055</v>
      </c>
      <c r="G77" s="5">
        <v>2196429786</v>
      </c>
      <c r="I77" s="5">
        <v>1277896055</v>
      </c>
      <c r="J77" s="5">
        <v>2472399003</v>
      </c>
      <c r="K77" s="5">
        <v>5607367273</v>
      </c>
      <c r="L77" s="5">
        <v>7169251989</v>
      </c>
      <c r="M77" s="5">
        <v>775480758</v>
      </c>
      <c r="N77" s="5">
        <v>428044824</v>
      </c>
      <c r="O77" s="5">
        <v>7876027534</v>
      </c>
      <c r="P77" s="5">
        <v>6774011437</v>
      </c>
      <c r="Q77" s="5">
        <v>4972541415</v>
      </c>
    </row>
    <row r="78" spans="2:17" ht="15.5" x14ac:dyDescent="0.35">
      <c r="C78" t="s">
        <v>219</v>
      </c>
    </row>
    <row r="79" spans="2:17" ht="15.5" x14ac:dyDescent="0.35">
      <c r="C79" t="s">
        <v>218</v>
      </c>
    </row>
    <row r="80" spans="2:17" ht="15.5" x14ac:dyDescent="0.35">
      <c r="C80" t="s">
        <v>220</v>
      </c>
      <c r="D80" s="5">
        <v>2737563778</v>
      </c>
      <c r="E80" s="5">
        <v>823063771</v>
      </c>
      <c r="F80" s="5">
        <v>1277896055</v>
      </c>
      <c r="G80" s="5">
        <v>2196429786</v>
      </c>
      <c r="I80" s="5">
        <v>1277896055</v>
      </c>
      <c r="J80" s="5">
        <v>2472399003</v>
      </c>
      <c r="K80" s="5">
        <v>5607367273</v>
      </c>
      <c r="L80" s="5">
        <v>7169251989</v>
      </c>
      <c r="M80" s="5">
        <v>775480758</v>
      </c>
      <c r="N80" s="5">
        <v>428044824</v>
      </c>
      <c r="O80" s="5">
        <v>7876027534</v>
      </c>
      <c r="P80" s="5">
        <v>6774011437</v>
      </c>
      <c r="Q80" s="5">
        <v>4972541415</v>
      </c>
    </row>
    <row r="81" spans="3:17" ht="15.5" x14ac:dyDescent="0.35">
      <c r="C81" t="s">
        <v>110</v>
      </c>
      <c r="D81" s="5">
        <v>92607598</v>
      </c>
      <c r="E81" s="5">
        <v>92231442</v>
      </c>
      <c r="F81" s="5">
        <v>97618521</v>
      </c>
      <c r="G81" s="5">
        <v>238728391</v>
      </c>
      <c r="I81" s="5">
        <v>97618521</v>
      </c>
      <c r="J81" s="5">
        <v>283334860</v>
      </c>
      <c r="K81" s="5">
        <v>187789625</v>
      </c>
      <c r="L81" s="5">
        <v>295862161</v>
      </c>
      <c r="M81" s="5">
        <v>52734837</v>
      </c>
      <c r="N81" s="5">
        <v>156955053</v>
      </c>
      <c r="O81" s="5">
        <v>109404970</v>
      </c>
      <c r="P81" s="5">
        <v>103153424</v>
      </c>
      <c r="Q81" s="5">
        <v>415196228</v>
      </c>
    </row>
    <row r="82" spans="3:17" ht="15.5" x14ac:dyDescent="0.35">
      <c r="C82" t="s">
        <v>221</v>
      </c>
      <c r="D82" s="5">
        <v>92607598</v>
      </c>
      <c r="E82" s="5">
        <v>92231442</v>
      </c>
      <c r="F82" s="5">
        <v>97618521</v>
      </c>
      <c r="G82" s="5">
        <v>238728391</v>
      </c>
      <c r="I82" s="5">
        <v>97618521</v>
      </c>
      <c r="J82" s="5">
        <v>283334860</v>
      </c>
      <c r="K82" s="5">
        <v>187789625</v>
      </c>
      <c r="L82" s="5">
        <v>295862161</v>
      </c>
      <c r="M82" s="5">
        <v>52734837</v>
      </c>
      <c r="N82" s="5">
        <v>156955053</v>
      </c>
      <c r="O82" s="5">
        <v>109404970</v>
      </c>
      <c r="P82" s="5">
        <v>103153424</v>
      </c>
      <c r="Q82" s="5">
        <v>415196228</v>
      </c>
    </row>
    <row r="83" spans="3:17" ht="15.5" x14ac:dyDescent="0.35">
      <c r="C83" t="s">
        <v>222</v>
      </c>
      <c r="D83" s="5">
        <v>626168579</v>
      </c>
      <c r="E83" s="5">
        <v>665376936</v>
      </c>
      <c r="F83" s="5">
        <v>722933153</v>
      </c>
      <c r="G83" s="5">
        <v>671334047</v>
      </c>
      <c r="I83" s="5">
        <v>722933153</v>
      </c>
      <c r="J83" s="5">
        <v>679535523</v>
      </c>
      <c r="K83" s="5">
        <v>837875823</v>
      </c>
      <c r="L83" s="5">
        <v>406149853</v>
      </c>
      <c r="M83" s="5">
        <v>92705339</v>
      </c>
      <c r="N83" s="5">
        <v>393040034</v>
      </c>
      <c r="O83" s="5">
        <v>757227136</v>
      </c>
      <c r="P83" s="5">
        <v>724633427</v>
      </c>
      <c r="Q83" s="5">
        <v>796821235</v>
      </c>
    </row>
    <row r="84" spans="3:17" ht="15.5" x14ac:dyDescent="0.35">
      <c r="C84" t="s">
        <v>81</v>
      </c>
      <c r="D84" s="5">
        <v>43298345743</v>
      </c>
      <c r="E84" s="5">
        <v>43441418527</v>
      </c>
      <c r="F84" s="5">
        <v>43584491315</v>
      </c>
      <c r="G84" s="5">
        <v>7447209319</v>
      </c>
      <c r="I84" s="5">
        <v>43584491315</v>
      </c>
      <c r="J84" s="5">
        <v>44156782445</v>
      </c>
      <c r="K84" s="5">
        <v>6957029995</v>
      </c>
      <c r="L84" s="5">
        <v>43176628922</v>
      </c>
      <c r="M84" s="5">
        <v>42715287143</v>
      </c>
      <c r="N84" s="5">
        <v>42326972035</v>
      </c>
      <c r="O84" s="5">
        <v>38887075467</v>
      </c>
      <c r="P84" s="5">
        <v>2109103702</v>
      </c>
      <c r="Q84" s="5">
        <v>670137641</v>
      </c>
    </row>
    <row r="85" spans="3:17" ht="15.5" x14ac:dyDescent="0.35">
      <c r="C85" t="s">
        <v>223</v>
      </c>
      <c r="D85" s="5">
        <v>29219787889</v>
      </c>
      <c r="E85" s="5">
        <v>32753907293</v>
      </c>
      <c r="F85" s="5">
        <v>41605378644</v>
      </c>
      <c r="G85" s="5">
        <v>50218714476</v>
      </c>
      <c r="I85" s="5">
        <v>41605378644</v>
      </c>
      <c r="J85" s="5">
        <v>30877493197</v>
      </c>
      <c r="K85" s="5">
        <v>28993959315</v>
      </c>
      <c r="L85" s="5">
        <v>24263985522</v>
      </c>
      <c r="M85" s="5">
        <v>5266098551</v>
      </c>
      <c r="N85" s="5">
        <v>4054858759</v>
      </c>
      <c r="O85" s="5">
        <v>28616722291</v>
      </c>
      <c r="P85" s="5">
        <v>37596929373</v>
      </c>
      <c r="Q85" s="5">
        <v>28304551397</v>
      </c>
    </row>
    <row r="86" spans="3:17" ht="15.5" x14ac:dyDescent="0.35">
      <c r="C86" t="s">
        <v>224</v>
      </c>
    </row>
    <row r="87" spans="3:17" ht="15.5" x14ac:dyDescent="0.35">
      <c r="C87" t="s">
        <v>111</v>
      </c>
      <c r="D87" s="5">
        <v>425433003602</v>
      </c>
      <c r="E87" s="5">
        <v>426288934532</v>
      </c>
      <c r="F87" s="5">
        <v>428227718541</v>
      </c>
      <c r="G87" s="5">
        <v>435268294864</v>
      </c>
      <c r="I87" s="5">
        <v>428227718541</v>
      </c>
      <c r="J87" s="5">
        <v>443135263645</v>
      </c>
      <c r="K87" s="5">
        <v>465242308893</v>
      </c>
      <c r="L87" s="5">
        <v>492322795403</v>
      </c>
      <c r="M87" s="5">
        <v>521368423940</v>
      </c>
      <c r="N87" s="5">
        <v>550438928418</v>
      </c>
      <c r="O87" s="5">
        <v>592078891476</v>
      </c>
      <c r="P87" s="5">
        <v>526615239985</v>
      </c>
      <c r="Q87" s="5">
        <v>565009324329</v>
      </c>
    </row>
    <row r="88" spans="3:17" ht="15.5" x14ac:dyDescent="0.35">
      <c r="C88" t="s">
        <v>113</v>
      </c>
      <c r="O88" s="5">
        <v>385796348</v>
      </c>
      <c r="P88" s="5">
        <v>849614181</v>
      </c>
      <c r="Q88" s="5">
        <v>1313432014</v>
      </c>
    </row>
    <row r="89" spans="3:17" ht="15.5" x14ac:dyDescent="0.35">
      <c r="C89" t="s">
        <v>114</v>
      </c>
      <c r="D89" s="5">
        <v>39293138950</v>
      </c>
      <c r="E89" s="5">
        <v>42205336013</v>
      </c>
      <c r="F89" s="5">
        <v>42644958449</v>
      </c>
      <c r="G89" s="5">
        <v>45830294093</v>
      </c>
      <c r="I89" s="5">
        <v>42644958449</v>
      </c>
      <c r="J89" s="5">
        <v>44801913409</v>
      </c>
      <c r="K89" s="5">
        <v>52758229969</v>
      </c>
      <c r="L89" s="5">
        <v>60783782425</v>
      </c>
      <c r="M89" s="5">
        <v>57290193955</v>
      </c>
      <c r="N89" s="5">
        <v>45991361067</v>
      </c>
      <c r="O89" s="5">
        <v>26959818954</v>
      </c>
      <c r="P89" s="5">
        <v>22675241165</v>
      </c>
      <c r="Q89" s="5">
        <v>17832983947</v>
      </c>
    </row>
    <row r="90" spans="3:17" ht="15.5" x14ac:dyDescent="0.35">
      <c r="C90" t="s">
        <v>342</v>
      </c>
      <c r="D90" s="5">
        <v>20000000000</v>
      </c>
      <c r="E90" s="5">
        <v>20000000000</v>
      </c>
      <c r="F90" s="5">
        <v>20000000000</v>
      </c>
      <c r="G90" s="5">
        <v>20000000000</v>
      </c>
      <c r="I90" s="5">
        <v>20000000000</v>
      </c>
      <c r="J90" s="5">
        <v>20000000000</v>
      </c>
      <c r="K90" s="5">
        <v>20000000000</v>
      </c>
      <c r="L90" s="5">
        <v>20000000000</v>
      </c>
      <c r="M90" s="5">
        <v>20000000000</v>
      </c>
      <c r="N90" s="5">
        <v>20000000000</v>
      </c>
      <c r="O90" s="5">
        <v>20000000000</v>
      </c>
      <c r="P90" s="5">
        <v>20000000000</v>
      </c>
      <c r="Q90" s="5">
        <v>23400000000</v>
      </c>
    </row>
    <row r="91" spans="3:17" ht="15.5" x14ac:dyDescent="0.35">
      <c r="C91" t="s">
        <v>228</v>
      </c>
      <c r="D91" s="5">
        <v>485462272551</v>
      </c>
      <c r="E91" s="5">
        <v>489230400544</v>
      </c>
      <c r="F91" s="5">
        <v>491608806989</v>
      </c>
      <c r="G91" s="5">
        <v>501834718956</v>
      </c>
      <c r="I91" s="5">
        <v>491608806989</v>
      </c>
      <c r="J91" s="5">
        <v>508673307053</v>
      </c>
      <c r="K91" s="5">
        <v>538740168861</v>
      </c>
      <c r="L91" s="5">
        <v>573856807827</v>
      </c>
      <c r="M91" s="5">
        <v>599409597894</v>
      </c>
      <c r="N91" s="5">
        <v>617250652084</v>
      </c>
      <c r="O91" s="5">
        <v>640244869377</v>
      </c>
      <c r="P91" s="5">
        <v>570895075330</v>
      </c>
      <c r="Q91" s="5">
        <v>608305870289</v>
      </c>
    </row>
    <row r="92" spans="3:17" ht="15.5" x14ac:dyDescent="0.35">
      <c r="C92" t="s">
        <v>115</v>
      </c>
      <c r="D92" s="5">
        <v>514682060440</v>
      </c>
      <c r="E92" s="5">
        <v>521984307837</v>
      </c>
      <c r="F92" s="5">
        <v>533214185633</v>
      </c>
      <c r="G92" s="5">
        <v>552053433432</v>
      </c>
      <c r="I92" s="5">
        <v>533214185633</v>
      </c>
      <c r="J92" s="5">
        <v>539550800250</v>
      </c>
      <c r="K92" s="5">
        <v>567734128176</v>
      </c>
      <c r="L92" s="5">
        <v>598120793349</v>
      </c>
      <c r="M92" s="5">
        <v>604675696445</v>
      </c>
      <c r="N92" s="5">
        <v>621305510843</v>
      </c>
      <c r="O92" s="5">
        <v>668861591668</v>
      </c>
      <c r="P92" s="5">
        <v>608492004703</v>
      </c>
      <c r="Q92" s="5">
        <v>636610421686</v>
      </c>
    </row>
    <row r="93" spans="3:17" ht="15.5" x14ac:dyDescent="0.35">
      <c r="C93" t="s">
        <v>116</v>
      </c>
    </row>
    <row r="94" spans="3:17" ht="15.5" x14ac:dyDescent="0.35">
      <c r="C94" t="s">
        <v>117</v>
      </c>
    </row>
    <row r="95" spans="3:17" ht="15.5" x14ac:dyDescent="0.35">
      <c r="C95" t="s">
        <v>229</v>
      </c>
      <c r="D95" s="5">
        <v>70965696722</v>
      </c>
      <c r="E95" s="5">
        <v>94560770040</v>
      </c>
      <c r="F95" s="5">
        <v>90512616183</v>
      </c>
      <c r="G95" s="5">
        <v>209270020956</v>
      </c>
      <c r="I95" s="5">
        <v>90512616183</v>
      </c>
      <c r="J95" s="5">
        <v>194195600492</v>
      </c>
      <c r="K95" s="5">
        <v>180657232830</v>
      </c>
      <c r="L95" s="5">
        <v>218483670249</v>
      </c>
      <c r="M95" s="5">
        <v>146941822151</v>
      </c>
      <c r="N95" s="5">
        <v>72703340959</v>
      </c>
      <c r="O95" s="5">
        <v>57192554828</v>
      </c>
      <c r="P95" s="5">
        <v>55951362267</v>
      </c>
      <c r="Q95" s="5">
        <v>88816704343</v>
      </c>
    </row>
    <row r="96" spans="3:17" ht="15.5" x14ac:dyDescent="0.35">
      <c r="C96" t="s">
        <v>230</v>
      </c>
      <c r="D96" s="5">
        <v>9898218661</v>
      </c>
      <c r="E96" s="5">
        <v>37380113169</v>
      </c>
      <c r="F96" s="5">
        <v>37714996840</v>
      </c>
      <c r="G96" s="5">
        <v>33151610164</v>
      </c>
      <c r="I96" s="5">
        <v>37714996840</v>
      </c>
      <c r="J96" s="5">
        <v>22102776543</v>
      </c>
      <c r="K96" s="5">
        <v>18520958270</v>
      </c>
      <c r="L96" s="5">
        <v>10134470595</v>
      </c>
      <c r="M96" s="5">
        <v>7088140342</v>
      </c>
      <c r="N96" s="5">
        <v>5823836411</v>
      </c>
      <c r="O96" s="5">
        <v>3912365498</v>
      </c>
      <c r="P96" s="5">
        <v>3700271686</v>
      </c>
      <c r="Q96" s="5">
        <v>6096738525</v>
      </c>
    </row>
    <row r="97" spans="3:17" ht="15.5" x14ac:dyDescent="0.35">
      <c r="C97" t="s">
        <v>231</v>
      </c>
      <c r="D97" s="5">
        <v>9898218661</v>
      </c>
      <c r="E97" s="5">
        <v>37380113169</v>
      </c>
      <c r="F97" s="5">
        <v>37714996840</v>
      </c>
      <c r="G97" s="5">
        <v>33151610164</v>
      </c>
      <c r="I97" s="5">
        <v>37714996840</v>
      </c>
      <c r="J97" s="5">
        <v>22102776543</v>
      </c>
      <c r="K97" s="5">
        <v>18520958270</v>
      </c>
      <c r="L97" s="5">
        <v>10134470595</v>
      </c>
      <c r="M97" s="5">
        <v>7088140342</v>
      </c>
      <c r="N97" s="5">
        <v>5823836411</v>
      </c>
      <c r="O97" s="5">
        <v>3912365498</v>
      </c>
      <c r="P97" s="5">
        <v>3700271686</v>
      </c>
      <c r="Q97" s="5">
        <v>6096738525</v>
      </c>
    </row>
    <row r="98" spans="3:17" ht="15.5" x14ac:dyDescent="0.35">
      <c r="C98" t="s">
        <v>121</v>
      </c>
      <c r="D98" s="5">
        <v>2758570004</v>
      </c>
      <c r="E98" s="5">
        <v>2695726374</v>
      </c>
      <c r="F98" s="5">
        <v>2651922193</v>
      </c>
      <c r="I98" s="5">
        <v>2651922193</v>
      </c>
      <c r="J98" s="5">
        <v>2784464598</v>
      </c>
      <c r="L98" s="5">
        <v>2639377310</v>
      </c>
      <c r="M98" s="5">
        <v>2659818913</v>
      </c>
      <c r="N98" s="5">
        <v>2661159962</v>
      </c>
      <c r="O98" s="5">
        <v>2654317321</v>
      </c>
    </row>
    <row r="99" spans="3:17" ht="15.5" x14ac:dyDescent="0.35">
      <c r="C99" t="s">
        <v>233</v>
      </c>
      <c r="D99" s="5">
        <v>8316941795</v>
      </c>
      <c r="E99" s="5">
        <v>7130313624</v>
      </c>
      <c r="F99" s="5">
        <v>6798218251</v>
      </c>
      <c r="G99" s="5">
        <v>6997259801</v>
      </c>
      <c r="I99" s="5">
        <v>6798218251</v>
      </c>
      <c r="J99" s="5">
        <v>6277822577</v>
      </c>
      <c r="K99" s="5">
        <v>6924777851</v>
      </c>
      <c r="L99" s="5">
        <v>10253820825</v>
      </c>
      <c r="M99" s="5">
        <v>7527772195</v>
      </c>
      <c r="N99" s="5">
        <v>4029136427</v>
      </c>
      <c r="O99" s="5">
        <v>3926523561</v>
      </c>
      <c r="P99" s="5">
        <v>3248990600</v>
      </c>
      <c r="Q99" s="5">
        <v>1918387721</v>
      </c>
    </row>
    <row r="100" spans="3:17" ht="15.5" x14ac:dyDescent="0.35">
      <c r="C100" t="s">
        <v>825</v>
      </c>
      <c r="D100" s="5">
        <v>8316941795</v>
      </c>
      <c r="E100" s="5">
        <v>7130313624</v>
      </c>
      <c r="F100" s="5">
        <v>6798218251</v>
      </c>
      <c r="G100" s="5">
        <v>6997259801</v>
      </c>
      <c r="I100" s="5">
        <v>6798218251</v>
      </c>
      <c r="J100" s="5">
        <v>6277822577</v>
      </c>
      <c r="K100" s="5">
        <v>6924777851</v>
      </c>
      <c r="L100" s="5">
        <v>10253820825</v>
      </c>
      <c r="M100" s="5">
        <v>7527772195</v>
      </c>
      <c r="N100" s="5">
        <v>4029136427</v>
      </c>
      <c r="O100" s="5">
        <v>3926523561</v>
      </c>
      <c r="P100" s="5">
        <v>3248990600</v>
      </c>
      <c r="Q100" s="5">
        <v>1918387721</v>
      </c>
    </row>
    <row r="101" spans="3:17" ht="15.5" x14ac:dyDescent="0.35">
      <c r="C101" t="s">
        <v>120</v>
      </c>
      <c r="D101" s="5">
        <v>18273439527</v>
      </c>
      <c r="E101" s="5">
        <v>16701325003</v>
      </c>
      <c r="F101" s="5">
        <v>17330895044</v>
      </c>
      <c r="G101" s="5">
        <v>112926588077</v>
      </c>
      <c r="I101" s="5">
        <v>17330895044</v>
      </c>
      <c r="J101" s="5">
        <v>116640352437</v>
      </c>
      <c r="K101" s="5">
        <v>112801074687</v>
      </c>
      <c r="L101" s="5">
        <v>119028575871</v>
      </c>
      <c r="M101" s="5">
        <v>81616382934</v>
      </c>
      <c r="N101" s="5">
        <v>37640773521</v>
      </c>
      <c r="O101" s="5">
        <v>14506975370</v>
      </c>
      <c r="P101" s="5">
        <v>13176492768</v>
      </c>
      <c r="Q101" s="5">
        <v>10139277865</v>
      </c>
    </row>
    <row r="102" spans="3:17" ht="15.5" x14ac:dyDescent="0.35">
      <c r="C102" t="s">
        <v>285</v>
      </c>
    </row>
    <row r="103" spans="3:17" ht="15.5" x14ac:dyDescent="0.35">
      <c r="C103" t="s">
        <v>370</v>
      </c>
      <c r="D103" s="5">
        <v>173231800000</v>
      </c>
      <c r="E103" s="5">
        <v>178481800000</v>
      </c>
      <c r="F103" s="5">
        <v>183731800000</v>
      </c>
      <c r="G103" s="5">
        <v>188981800000</v>
      </c>
      <c r="I103" s="5">
        <v>183731800000</v>
      </c>
      <c r="J103" s="5">
        <v>204731800000</v>
      </c>
      <c r="K103" s="5">
        <v>222731800000</v>
      </c>
      <c r="L103" s="5">
        <v>285899800000</v>
      </c>
      <c r="M103" s="5">
        <v>304899800000</v>
      </c>
      <c r="N103" s="5">
        <v>319899800000</v>
      </c>
      <c r="O103" s="5">
        <v>336968378523</v>
      </c>
      <c r="P103" s="5">
        <v>333899800000</v>
      </c>
      <c r="Q103" s="5">
        <v>330509335616</v>
      </c>
    </row>
    <row r="104" spans="3:17" ht="15.5" x14ac:dyDescent="0.35">
      <c r="C104" t="s">
        <v>322</v>
      </c>
      <c r="D104" s="5">
        <v>29647987750</v>
      </c>
      <c r="P104" s="5">
        <v>1099907664</v>
      </c>
    </row>
    <row r="105" spans="3:17" ht="15.5" x14ac:dyDescent="0.35">
      <c r="C105" t="s">
        <v>288</v>
      </c>
      <c r="D105" s="5">
        <v>21000000000</v>
      </c>
      <c r="E105" s="5">
        <v>21000000000</v>
      </c>
      <c r="F105" s="5">
        <v>21000000000</v>
      </c>
      <c r="G105" s="5">
        <v>51197762798</v>
      </c>
      <c r="I105" s="5">
        <v>21000000000</v>
      </c>
      <c r="J105" s="5">
        <v>44077000000</v>
      </c>
      <c r="K105" s="5">
        <v>37401961183</v>
      </c>
      <c r="L105" s="5">
        <v>72077000000</v>
      </c>
      <c r="M105" s="5">
        <v>45000000000</v>
      </c>
      <c r="N105" s="5">
        <v>20000000000</v>
      </c>
      <c r="O105" s="5">
        <v>27656587879</v>
      </c>
      <c r="P105" s="5">
        <v>27954790736</v>
      </c>
      <c r="Q105" s="5">
        <v>66735983852</v>
      </c>
    </row>
    <row r="106" spans="3:17" ht="15.5" x14ac:dyDescent="0.35">
      <c r="C106" t="s">
        <v>237</v>
      </c>
      <c r="D106" s="5">
        <v>415194646753</v>
      </c>
      <c r="E106" s="5">
        <v>408940640887</v>
      </c>
      <c r="F106" s="5">
        <v>425577039953</v>
      </c>
      <c r="G106" s="5">
        <v>332853240970</v>
      </c>
      <c r="I106" s="5">
        <v>425577039953</v>
      </c>
      <c r="J106" s="5">
        <v>332367885931</v>
      </c>
      <c r="K106" s="5">
        <v>381103828211</v>
      </c>
      <c r="L106" s="5">
        <v>380638254863</v>
      </c>
      <c r="M106" s="5">
        <v>417805594588</v>
      </c>
      <c r="N106" s="5">
        <v>433844798876</v>
      </c>
      <c r="O106" s="5">
        <v>417997458079</v>
      </c>
      <c r="P106" s="5">
        <v>432494049976</v>
      </c>
      <c r="Q106" s="5">
        <v>564147417732</v>
      </c>
    </row>
    <row r="107" spans="3:17" ht="15.5" x14ac:dyDescent="0.35">
      <c r="C107" t="s">
        <v>238</v>
      </c>
      <c r="D107" s="5">
        <v>415194646753</v>
      </c>
      <c r="E107" s="5">
        <v>408940640887</v>
      </c>
      <c r="F107" s="5">
        <v>425577039953</v>
      </c>
      <c r="G107" s="5">
        <v>332853240970</v>
      </c>
      <c r="I107" s="5">
        <v>425577039953</v>
      </c>
      <c r="J107" s="5">
        <v>332367885931</v>
      </c>
      <c r="K107" s="5">
        <v>381103828211</v>
      </c>
      <c r="L107" s="5">
        <v>380638254863</v>
      </c>
      <c r="M107" s="5">
        <v>417805594588</v>
      </c>
      <c r="N107" s="5">
        <v>433844798876</v>
      </c>
      <c r="O107" s="5">
        <v>417997458079</v>
      </c>
      <c r="P107" s="5">
        <v>432494049976</v>
      </c>
      <c r="Q107" s="5">
        <v>564147417732</v>
      </c>
    </row>
    <row r="108" spans="3:17" ht="15.5" x14ac:dyDescent="0.35">
      <c r="C108" t="s">
        <v>239</v>
      </c>
    </row>
    <row r="109" spans="3:17" ht="15.5" x14ac:dyDescent="0.35">
      <c r="C109" t="s">
        <v>290</v>
      </c>
      <c r="D109" s="5">
        <v>325991989703</v>
      </c>
      <c r="E109" s="5">
        <v>301594001953</v>
      </c>
      <c r="F109" s="5">
        <v>306844001953</v>
      </c>
      <c r="G109" s="5">
        <v>188981800000</v>
      </c>
      <c r="I109" s="5">
        <v>306844001953</v>
      </c>
      <c r="J109" s="5">
        <v>204731800000</v>
      </c>
      <c r="K109" s="5">
        <v>222731800000</v>
      </c>
      <c r="L109" s="5">
        <v>285899800000</v>
      </c>
      <c r="M109" s="5">
        <v>312976800000</v>
      </c>
      <c r="N109" s="5">
        <v>337976800000</v>
      </c>
      <c r="O109" s="5">
        <v>336968378523</v>
      </c>
      <c r="P109" s="5">
        <v>350656295543</v>
      </c>
      <c r="Q109" s="5">
        <v>330509335616</v>
      </c>
    </row>
    <row r="110" spans="3:17" ht="15.5" x14ac:dyDescent="0.35">
      <c r="C110" t="s">
        <v>324</v>
      </c>
      <c r="D110" s="5">
        <v>73229646847</v>
      </c>
      <c r="E110" s="5">
        <v>92743029367</v>
      </c>
      <c r="F110" s="5">
        <v>104770948345</v>
      </c>
      <c r="G110" s="5">
        <v>116896562136</v>
      </c>
      <c r="I110" s="5">
        <v>104770948345</v>
      </c>
      <c r="J110" s="5">
        <v>105537994205</v>
      </c>
      <c r="K110" s="5">
        <v>143578453870</v>
      </c>
      <c r="L110" s="5">
        <v>83493417861</v>
      </c>
      <c r="M110" s="5">
        <v>90756374147</v>
      </c>
      <c r="N110" s="5">
        <v>80793737294</v>
      </c>
      <c r="O110" s="5">
        <v>60807084355</v>
      </c>
      <c r="P110" s="5">
        <v>63279128068</v>
      </c>
      <c r="Q110" s="5">
        <v>215035996440</v>
      </c>
    </row>
    <row r="111" spans="3:17" ht="15.5" x14ac:dyDescent="0.35">
      <c r="C111" t="s">
        <v>128</v>
      </c>
      <c r="D111" s="5">
        <v>486160343475</v>
      </c>
      <c r="E111" s="5">
        <v>503501410927</v>
      </c>
      <c r="F111" s="5">
        <v>516089656136</v>
      </c>
      <c r="G111" s="5">
        <v>542123261926</v>
      </c>
      <c r="I111" s="5">
        <v>516089656136</v>
      </c>
      <c r="J111" s="5">
        <v>526563486423</v>
      </c>
      <c r="K111" s="5">
        <v>561761061041</v>
      </c>
      <c r="L111" s="5">
        <v>599121925112</v>
      </c>
      <c r="M111" s="5">
        <v>564747416739</v>
      </c>
      <c r="N111" s="5">
        <v>506548139835</v>
      </c>
      <c r="O111" s="5">
        <v>475190012907</v>
      </c>
      <c r="P111" s="5">
        <v>488445412243</v>
      </c>
      <c r="Q111" s="5">
        <v>652964122075</v>
      </c>
    </row>
    <row r="112" spans="3:17" ht="15.5" x14ac:dyDescent="0.35">
      <c r="C112" t="s">
        <v>129</v>
      </c>
    </row>
    <row r="113" spans="2:17" ht="15.5" x14ac:dyDescent="0.35">
      <c r="C113" t="s">
        <v>130</v>
      </c>
      <c r="D113" s="5">
        <v>257000000000</v>
      </c>
      <c r="E113" s="5">
        <v>257000000000</v>
      </c>
      <c r="F113" s="5">
        <v>257000000000</v>
      </c>
      <c r="G113" s="5">
        <v>257000000000</v>
      </c>
      <c r="I113" s="5">
        <v>257000000000</v>
      </c>
      <c r="J113" s="5">
        <v>257000000000</v>
      </c>
      <c r="K113" s="5">
        <v>257000000000</v>
      </c>
      <c r="L113" s="5">
        <v>257000000000</v>
      </c>
      <c r="M113" s="5">
        <v>257000000000</v>
      </c>
      <c r="N113" s="5">
        <v>257000000000</v>
      </c>
      <c r="O113" s="5">
        <v>257000000000</v>
      </c>
      <c r="P113" s="5">
        <v>205000000000</v>
      </c>
      <c r="Q113" s="5">
        <v>50000000000</v>
      </c>
    </row>
    <row r="114" spans="2:17" ht="15.5" x14ac:dyDescent="0.35">
      <c r="C114" t="s">
        <v>131</v>
      </c>
      <c r="D114" s="5">
        <v>133988750000</v>
      </c>
      <c r="E114" s="5">
        <v>133988750000</v>
      </c>
      <c r="F114" s="5">
        <v>133988750000</v>
      </c>
      <c r="G114" s="5">
        <v>170908750000</v>
      </c>
      <c r="I114" s="5">
        <v>133988750000</v>
      </c>
      <c r="J114" s="5">
        <v>133988750000</v>
      </c>
      <c r="K114" s="5">
        <v>170908750000</v>
      </c>
      <c r="L114" s="5">
        <v>133988750000</v>
      </c>
      <c r="M114" s="5">
        <v>133988750000</v>
      </c>
      <c r="N114" s="5">
        <v>133988750000</v>
      </c>
      <c r="O114" s="5">
        <v>133988750000</v>
      </c>
      <c r="P114" s="5">
        <v>133988750000</v>
      </c>
      <c r="Q114" s="5">
        <v>133988750000</v>
      </c>
    </row>
    <row r="115" spans="2:17" ht="15.5" x14ac:dyDescent="0.35">
      <c r="C115" t="s">
        <v>132</v>
      </c>
      <c r="D115" s="5">
        <v>-405727549033</v>
      </c>
      <c r="E115" s="5">
        <v>-415990413938</v>
      </c>
      <c r="F115" s="5">
        <v>-417514699040</v>
      </c>
      <c r="G115" s="5">
        <v>-425570788869</v>
      </c>
      <c r="I115" s="5">
        <v>-417514699040</v>
      </c>
      <c r="J115" s="5">
        <v>-422374244998</v>
      </c>
      <c r="K115" s="5">
        <v>-429425588499</v>
      </c>
      <c r="L115" s="5">
        <v>-436114438201</v>
      </c>
      <c r="M115" s="5">
        <v>-395181695115</v>
      </c>
      <c r="N115" s="5">
        <v>-320247873481</v>
      </c>
      <c r="O115" s="5">
        <v>-236875828750</v>
      </c>
      <c r="P115" s="5">
        <v>-221794476868</v>
      </c>
      <c r="Q115" s="5">
        <v>-202938801474</v>
      </c>
    </row>
    <row r="116" spans="2:17" ht="15.5" x14ac:dyDescent="0.35">
      <c r="C116" t="s">
        <v>133</v>
      </c>
    </row>
    <row r="117" spans="2:17" ht="15.5" x14ac:dyDescent="0.35">
      <c r="C117" t="s">
        <v>134</v>
      </c>
    </row>
    <row r="118" spans="2:17" ht="15.5" x14ac:dyDescent="0.35">
      <c r="C118" t="s">
        <v>135</v>
      </c>
      <c r="D118" s="5">
        <v>-405727549033</v>
      </c>
      <c r="E118" s="5">
        <v>-415990413938</v>
      </c>
      <c r="F118" s="5">
        <v>-417514699040</v>
      </c>
      <c r="G118" s="5">
        <v>-425570788869</v>
      </c>
      <c r="I118" s="5">
        <v>-417514699040</v>
      </c>
      <c r="J118" s="5">
        <v>-422374244998</v>
      </c>
      <c r="K118" s="5">
        <v>-429425588499</v>
      </c>
      <c r="L118" s="5">
        <v>-436114438201</v>
      </c>
      <c r="M118" s="5">
        <v>-395181695115</v>
      </c>
      <c r="N118" s="5">
        <v>-320247873481</v>
      </c>
      <c r="O118" s="5">
        <v>-236875828750</v>
      </c>
      <c r="P118" s="5">
        <v>-221794476868</v>
      </c>
      <c r="Q118" s="5">
        <v>-202938801474</v>
      </c>
    </row>
    <row r="119" spans="2:17" ht="15.5" x14ac:dyDescent="0.35">
      <c r="C119" t="s">
        <v>136</v>
      </c>
      <c r="D119" s="5">
        <v>-37829745</v>
      </c>
      <c r="E119" s="5">
        <v>43142321</v>
      </c>
      <c r="F119" s="5">
        <v>65987222</v>
      </c>
      <c r="G119" s="5">
        <v>145001056</v>
      </c>
      <c r="I119" s="5">
        <v>65987222</v>
      </c>
      <c r="J119" s="5">
        <v>216026380</v>
      </c>
      <c r="K119" s="5">
        <v>532875639</v>
      </c>
      <c r="L119" s="5">
        <v>947927517</v>
      </c>
      <c r="M119" s="5">
        <v>1405937678</v>
      </c>
      <c r="N119" s="5">
        <v>1689522454</v>
      </c>
      <c r="O119" s="5">
        <v>671582044</v>
      </c>
      <c r="P119" s="5">
        <v>743215626</v>
      </c>
      <c r="Q119" s="5">
        <v>1926213444</v>
      </c>
    </row>
    <row r="120" spans="2:17" ht="15.5" x14ac:dyDescent="0.35">
      <c r="C120" t="s">
        <v>10</v>
      </c>
      <c r="D120" s="5">
        <v>28521716965</v>
      </c>
      <c r="E120" s="5">
        <v>18482896910</v>
      </c>
      <c r="F120" s="5">
        <v>17124529497</v>
      </c>
      <c r="G120" s="5">
        <v>9930171506</v>
      </c>
      <c r="I120" s="5">
        <v>17124529497</v>
      </c>
      <c r="J120" s="5">
        <v>12987313827</v>
      </c>
      <c r="K120" s="5">
        <v>5973067135</v>
      </c>
      <c r="L120" s="5">
        <v>-1001131762</v>
      </c>
      <c r="M120" s="5">
        <v>39928279706</v>
      </c>
      <c r="N120" s="5">
        <v>114757371008</v>
      </c>
      <c r="O120" s="5">
        <v>193671578761</v>
      </c>
      <c r="P120" s="5">
        <v>120046592460</v>
      </c>
      <c r="Q120" s="5">
        <v>-16353700389</v>
      </c>
    </row>
    <row r="121" spans="2:17" ht="15.5" x14ac:dyDescent="0.35">
      <c r="C121" t="s">
        <v>137</v>
      </c>
      <c r="D121" s="5">
        <v>514682060440</v>
      </c>
      <c r="E121" s="5">
        <v>521984307837</v>
      </c>
      <c r="F121" s="5">
        <v>533214185633</v>
      </c>
      <c r="G121" s="5">
        <v>552053433432</v>
      </c>
      <c r="I121" s="5">
        <v>533214185633</v>
      </c>
      <c r="J121" s="5">
        <v>539550800250</v>
      </c>
      <c r="K121" s="5">
        <v>567734128176</v>
      </c>
      <c r="L121" s="5">
        <v>598120793350</v>
      </c>
      <c r="M121" s="5">
        <v>604675696445</v>
      </c>
      <c r="N121" s="5">
        <v>621305510843</v>
      </c>
      <c r="O121" s="5">
        <v>668861591668</v>
      </c>
      <c r="P121" s="5">
        <v>608492004703</v>
      </c>
      <c r="Q121" s="5">
        <v>636610421686</v>
      </c>
    </row>
    <row r="122" spans="2:17" ht="15.5" x14ac:dyDescent="0.35">
      <c r="C122" t="s">
        <v>138</v>
      </c>
      <c r="D122" s="5">
        <v>2570000000</v>
      </c>
      <c r="E122" s="5">
        <v>2570000000</v>
      </c>
      <c r="F122" s="5">
        <v>2570000000</v>
      </c>
      <c r="G122" s="5">
        <v>2570000000</v>
      </c>
      <c r="I122" s="5">
        <v>2570000000</v>
      </c>
      <c r="J122" s="5">
        <v>2570000000</v>
      </c>
      <c r="K122" s="5">
        <v>2570000000</v>
      </c>
      <c r="L122" s="5">
        <v>2570000000</v>
      </c>
      <c r="M122" s="5">
        <v>2570000000</v>
      </c>
      <c r="N122" s="5">
        <v>2570000000</v>
      </c>
      <c r="O122" s="5">
        <v>2570000000</v>
      </c>
      <c r="P122" s="5">
        <v>205000</v>
      </c>
      <c r="Q122" s="5">
        <v>50000</v>
      </c>
    </row>
    <row r="124" spans="2:17" ht="15.5" x14ac:dyDescent="0.35">
      <c r="B124" t="s">
        <v>139</v>
      </c>
      <c r="C124" t="s">
        <v>140</v>
      </c>
      <c r="D124" s="5">
        <v>22379733832</v>
      </c>
      <c r="E124" s="5">
        <v>8431286999</v>
      </c>
      <c r="F124" s="5">
        <v>5871818257</v>
      </c>
      <c r="G124" s="5">
        <v>20204793607</v>
      </c>
      <c r="I124" s="5">
        <v>38684907606</v>
      </c>
      <c r="J124" s="5">
        <v>55329865018</v>
      </c>
      <c r="K124" s="5">
        <v>47246549768</v>
      </c>
      <c r="L124" s="5">
        <v>18200697421</v>
      </c>
      <c r="M124" s="5">
        <v>-8989081268</v>
      </c>
      <c r="N124" s="5">
        <v>-15529798144</v>
      </c>
      <c r="O124" s="5">
        <v>581621021</v>
      </c>
      <c r="P124" s="5">
        <v>19376660141</v>
      </c>
      <c r="Q124" s="5">
        <v>34935112667</v>
      </c>
    </row>
    <row r="125" spans="2:17" ht="15.5" x14ac:dyDescent="0.35">
      <c r="C125" t="s">
        <v>292</v>
      </c>
      <c r="D125" s="5">
        <v>51252026357</v>
      </c>
      <c r="E125" s="5">
        <v>39140898081</v>
      </c>
      <c r="F125" s="5">
        <v>39391060327</v>
      </c>
      <c r="G125" s="5">
        <v>48002913108</v>
      </c>
      <c r="I125" s="5">
        <v>145925668746</v>
      </c>
      <c r="J125" s="5">
        <v>231072872285</v>
      </c>
      <c r="K125" s="5">
        <v>226784108264</v>
      </c>
      <c r="L125" s="5">
        <v>121133470799</v>
      </c>
      <c r="M125" s="5">
        <v>19539910250</v>
      </c>
      <c r="N125" s="5">
        <v>39418874145</v>
      </c>
      <c r="O125" s="5">
        <v>183086068710</v>
      </c>
      <c r="P125" s="5">
        <v>195783214783</v>
      </c>
      <c r="Q125" s="5">
        <v>173049090795</v>
      </c>
    </row>
    <row r="126" spans="2:17" ht="15.5" x14ac:dyDescent="0.35">
      <c r="C126" t="s">
        <v>582</v>
      </c>
    </row>
    <row r="127" spans="2:17" ht="15.5" x14ac:dyDescent="0.35">
      <c r="C127" t="s">
        <v>764</v>
      </c>
      <c r="D127" s="5">
        <v>-4009402597</v>
      </c>
      <c r="E127" s="5">
        <v>-5092210407</v>
      </c>
      <c r="F127" s="5">
        <v>-152433597624</v>
      </c>
      <c r="G127" s="5">
        <v>19711503528</v>
      </c>
      <c r="I127" s="5">
        <v>-163800294325</v>
      </c>
      <c r="J127" s="5">
        <v>-103477251182</v>
      </c>
      <c r="K127" s="5">
        <v>-58662787879</v>
      </c>
      <c r="L127" s="5">
        <v>-24212614492</v>
      </c>
      <c r="M127" s="5">
        <v>-4763737129</v>
      </c>
      <c r="N127" s="5">
        <v>-3985222989</v>
      </c>
      <c r="O127" s="5">
        <v>-33880944974</v>
      </c>
      <c r="P127" s="5">
        <v>-37346075008</v>
      </c>
      <c r="Q127" s="5">
        <v>-34002584735</v>
      </c>
    </row>
    <row r="128" spans="2:17" ht="15.5" x14ac:dyDescent="0.35">
      <c r="C128" t="s">
        <v>765</v>
      </c>
      <c r="D128" s="5">
        <v>-14402856788</v>
      </c>
      <c r="E128" s="5">
        <v>-7536342296</v>
      </c>
      <c r="F128" s="5">
        <v>-10928719206</v>
      </c>
      <c r="G128" s="5">
        <v>-12349641476</v>
      </c>
      <c r="I128" s="5">
        <v>-42629477368</v>
      </c>
      <c r="J128" s="5">
        <v>-57340964314</v>
      </c>
      <c r="K128" s="5">
        <v>-57468245629</v>
      </c>
      <c r="L128" s="5">
        <v>-35797096887</v>
      </c>
      <c r="M128" s="5">
        <v>-12334777059</v>
      </c>
      <c r="N128" s="5">
        <v>-28040130793</v>
      </c>
      <c r="O128" s="5">
        <v>-59462559626</v>
      </c>
      <c r="P128" s="5">
        <v>-57750435550</v>
      </c>
      <c r="Q128" s="5">
        <v>-51508076586</v>
      </c>
    </row>
    <row r="129" spans="3:17" ht="15.5" x14ac:dyDescent="0.35">
      <c r="C129" t="s">
        <v>766</v>
      </c>
      <c r="D129" s="5">
        <v>-18412259385</v>
      </c>
      <c r="E129" s="5">
        <v>-12628552703</v>
      </c>
      <c r="F129" s="5">
        <v>-163362316830</v>
      </c>
      <c r="G129" s="5">
        <v>7361862052</v>
      </c>
      <c r="I129" s="5">
        <v>-206429771693</v>
      </c>
      <c r="J129" s="5">
        <v>-160818215496</v>
      </c>
      <c r="K129" s="5">
        <v>-116131033508</v>
      </c>
      <c r="L129" s="5">
        <v>-60009711379</v>
      </c>
      <c r="M129" s="5">
        <v>-17098514188</v>
      </c>
      <c r="N129" s="5">
        <v>-32025353782</v>
      </c>
      <c r="O129" s="5">
        <v>-93343504600</v>
      </c>
      <c r="P129" s="5">
        <v>-95096510558</v>
      </c>
      <c r="Q129" s="5">
        <v>-85510661321</v>
      </c>
    </row>
    <row r="130" spans="3:17" ht="15.5" x14ac:dyDescent="0.35">
      <c r="C130" t="s">
        <v>163</v>
      </c>
      <c r="D130" s="5">
        <v>-4485532340</v>
      </c>
      <c r="E130" s="5">
        <v>-4505822137</v>
      </c>
      <c r="F130" s="5">
        <v>-4667606389</v>
      </c>
      <c r="G130" s="5">
        <v>-4850161407</v>
      </c>
      <c r="I130" s="5">
        <v>-17331702615</v>
      </c>
      <c r="J130" s="5">
        <v>-16289031071</v>
      </c>
      <c r="K130" s="5">
        <v>-8201801360</v>
      </c>
      <c r="M130" s="5">
        <v>-1755581955</v>
      </c>
      <c r="N130" s="5">
        <v>-19166106339</v>
      </c>
      <c r="O130" s="5">
        <v>-52068702938</v>
      </c>
      <c r="P130" s="5">
        <v>-40583406905</v>
      </c>
      <c r="Q130" s="5">
        <v>-17369743187</v>
      </c>
    </row>
    <row r="131" spans="3:17" ht="15.5" x14ac:dyDescent="0.35">
      <c r="C131" t="s">
        <v>410</v>
      </c>
      <c r="D131" s="5">
        <v>-4180365984</v>
      </c>
      <c r="E131" s="5">
        <v>-10256277350</v>
      </c>
      <c r="F131" s="5">
        <v>-270071696</v>
      </c>
      <c r="G131" s="5">
        <v>-18162929931</v>
      </c>
      <c r="I131" s="5">
        <v>-19094005078</v>
      </c>
      <c r="J131" s="5">
        <v>-23757034365</v>
      </c>
      <c r="K131" s="5">
        <v>-53110269316</v>
      </c>
      <c r="L131" s="5">
        <v>-41900544739</v>
      </c>
      <c r="M131" s="5">
        <v>-13162183615</v>
      </c>
      <c r="N131" s="5">
        <v>-10818680607</v>
      </c>
      <c r="O131" s="5">
        <v>-43698391713</v>
      </c>
      <c r="P131" s="5">
        <v>-45188855623</v>
      </c>
      <c r="Q131" s="5">
        <v>-39450985934</v>
      </c>
    </row>
    <row r="132" spans="3:17" ht="15.5" x14ac:dyDescent="0.35">
      <c r="C132" t="s">
        <v>1125</v>
      </c>
      <c r="D132" s="5">
        <v>-1794134816</v>
      </c>
      <c r="E132" s="5">
        <v>-3318958892</v>
      </c>
      <c r="F132" s="5">
        <v>134780752845</v>
      </c>
      <c r="G132" s="5">
        <v>-12146890215</v>
      </c>
      <c r="I132" s="5">
        <v>135614718246</v>
      </c>
      <c r="J132" s="5">
        <v>25121273665</v>
      </c>
      <c r="K132" s="5">
        <v>-2094454312</v>
      </c>
      <c r="L132" s="5">
        <v>-1022517260</v>
      </c>
      <c r="M132" s="5">
        <v>3487288240</v>
      </c>
      <c r="N132" s="5">
        <v>7061468439</v>
      </c>
      <c r="O132" s="5">
        <v>9461814582</v>
      </c>
      <c r="P132" s="5">
        <v>5737995090</v>
      </c>
      <c r="Q132" s="5">
        <v>4626877691</v>
      </c>
    </row>
    <row r="133" spans="3:17" ht="15.5" x14ac:dyDescent="0.35">
      <c r="C133" t="s">
        <v>688</v>
      </c>
      <c r="O133" s="5">
        <v>-2855663020</v>
      </c>
      <c r="P133" s="5">
        <v>-1275776646</v>
      </c>
      <c r="Q133" s="5">
        <v>-409465377</v>
      </c>
    </row>
    <row r="134" spans="3:17" ht="15.5" x14ac:dyDescent="0.35">
      <c r="C134" t="s">
        <v>149</v>
      </c>
      <c r="D134" s="5">
        <v>-24763382520</v>
      </c>
      <c r="E134" s="5">
        <v>-17277918978</v>
      </c>
      <c r="F134" s="5">
        <v>-17375613795</v>
      </c>
      <c r="G134" s="5">
        <v>6237528486</v>
      </c>
      <c r="I134" s="5">
        <v>-18767045862</v>
      </c>
      <c r="J134" s="5">
        <v>-46374459665</v>
      </c>
      <c r="K134" s="5">
        <v>-40748963991</v>
      </c>
      <c r="L134" s="5">
        <v>-7262956286</v>
      </c>
      <c r="M134" s="5">
        <v>9962636853</v>
      </c>
      <c r="N134" s="5">
        <v>2918074416</v>
      </c>
      <c r="O134" s="5">
        <v>97316534810</v>
      </c>
      <c r="P134" s="5">
        <v>-7543818401</v>
      </c>
      <c r="Q134" s="5">
        <v>-27608271203</v>
      </c>
    </row>
    <row r="135" spans="3:17" ht="15.5" x14ac:dyDescent="0.35">
      <c r="C135" t="s">
        <v>150</v>
      </c>
      <c r="D135" s="5">
        <v>-2043713265</v>
      </c>
      <c r="E135" s="5">
        <v>-49716889</v>
      </c>
      <c r="F135" s="5">
        <v>2775877501</v>
      </c>
      <c r="G135" s="5">
        <v>-9572545416</v>
      </c>
      <c r="I135" s="5">
        <v>-8079780515</v>
      </c>
      <c r="J135" s="5">
        <v>-3408231509</v>
      </c>
      <c r="K135" s="5">
        <v>-47024000</v>
      </c>
      <c r="L135" s="5">
        <v>-19151000</v>
      </c>
      <c r="M135" s="5">
        <v>-34089000</v>
      </c>
      <c r="N135" s="5">
        <v>-1148686280</v>
      </c>
      <c r="O135" s="5">
        <v>-110143962626</v>
      </c>
      <c r="P135" s="5">
        <v>-3835523653</v>
      </c>
      <c r="Q135" s="5">
        <v>-2563042518</v>
      </c>
    </row>
    <row r="136" spans="3:17" ht="15.5" x14ac:dyDescent="0.35">
      <c r="C136" t="s">
        <v>158</v>
      </c>
      <c r="D136" s="5">
        <v>-2043713265</v>
      </c>
      <c r="E136" s="5">
        <v>-49716889</v>
      </c>
      <c r="F136" s="5">
        <v>247125751</v>
      </c>
      <c r="G136" s="5">
        <v>-9572545416</v>
      </c>
      <c r="I136" s="5">
        <v>-10608532265</v>
      </c>
      <c r="J136" s="5">
        <v>-3408231509</v>
      </c>
      <c r="K136" s="5">
        <v>-47024000</v>
      </c>
      <c r="L136" s="5">
        <v>-19151000</v>
      </c>
      <c r="M136" s="5">
        <v>-34089000</v>
      </c>
      <c r="N136" s="5">
        <v>-1148686280</v>
      </c>
      <c r="O136" s="5">
        <v>-110078580026</v>
      </c>
      <c r="P136" s="5">
        <v>-3830673653</v>
      </c>
      <c r="Q136" s="5">
        <v>-2549042518</v>
      </c>
    </row>
    <row r="137" spans="3:17" ht="15.5" x14ac:dyDescent="0.35">
      <c r="C137" t="s">
        <v>1126</v>
      </c>
      <c r="F137" s="5">
        <v>2528751750</v>
      </c>
      <c r="I137" s="5">
        <v>2528751750</v>
      </c>
    </row>
    <row r="138" spans="3:17" ht="15.5" x14ac:dyDescent="0.35">
      <c r="C138" t="s">
        <v>607</v>
      </c>
      <c r="O138" s="5">
        <v>-65382600</v>
      </c>
      <c r="P138" s="5">
        <v>-4850000</v>
      </c>
      <c r="Q138" s="5">
        <v>-14000000</v>
      </c>
    </row>
    <row r="139" spans="3:17" ht="15.5" x14ac:dyDescent="0.35">
      <c r="C139" t="s">
        <v>1127</v>
      </c>
    </row>
    <row r="140" spans="3:17" ht="15.5" x14ac:dyDescent="0.35">
      <c r="C140" t="s">
        <v>161</v>
      </c>
      <c r="D140" s="5">
        <v>-24763382520</v>
      </c>
      <c r="E140" s="5">
        <v>-17277918978</v>
      </c>
      <c r="F140" s="5">
        <v>-17375613795</v>
      </c>
      <c r="G140" s="5">
        <v>6237528486</v>
      </c>
      <c r="I140" s="5">
        <v>-18767045862</v>
      </c>
      <c r="J140" s="5">
        <v>-46374459665</v>
      </c>
      <c r="K140" s="5">
        <v>-40748963991</v>
      </c>
      <c r="L140" s="5">
        <v>-7262956286</v>
      </c>
      <c r="M140" s="5">
        <v>9962636853</v>
      </c>
      <c r="N140" s="5">
        <v>2918074416</v>
      </c>
      <c r="O140" s="5">
        <v>97316534810</v>
      </c>
      <c r="P140" s="5">
        <v>-7543818401</v>
      </c>
      <c r="Q140" s="5">
        <v>-27608271203</v>
      </c>
    </row>
    <row r="141" spans="3:17" ht="15.5" x14ac:dyDescent="0.35">
      <c r="C141" t="s">
        <v>551</v>
      </c>
      <c r="D141" s="5">
        <v>-5250000000</v>
      </c>
      <c r="E141" s="5">
        <v>-5250000000</v>
      </c>
      <c r="F141" s="5">
        <v>-5250000000</v>
      </c>
      <c r="G141" s="5">
        <v>-5250000000</v>
      </c>
      <c r="I141" s="5">
        <v>-18000000000</v>
      </c>
      <c r="J141" s="5">
        <v>-8334000000</v>
      </c>
      <c r="K141" s="5">
        <v>-100834000000</v>
      </c>
      <c r="N141" s="5">
        <v>-17068578523</v>
      </c>
      <c r="P141" s="5">
        <v>-10786950029</v>
      </c>
      <c r="Q141" s="5">
        <v>-33815742379</v>
      </c>
    </row>
    <row r="142" spans="3:17" ht="15.5" x14ac:dyDescent="0.35">
      <c r="C142" t="s">
        <v>312</v>
      </c>
      <c r="O142" s="5">
        <v>10868578523</v>
      </c>
    </row>
    <row r="143" spans="3:17" ht="15.5" x14ac:dyDescent="0.35">
      <c r="C143" t="s">
        <v>609</v>
      </c>
      <c r="D143" s="5">
        <v>-19513382520</v>
      </c>
      <c r="G143" s="5">
        <v>11487528486</v>
      </c>
      <c r="K143" s="5">
        <v>60085036009</v>
      </c>
      <c r="L143" s="5">
        <v>-7262956286</v>
      </c>
      <c r="M143" s="5">
        <v>9962636853</v>
      </c>
      <c r="N143" s="5">
        <v>19986652939</v>
      </c>
      <c r="O143" s="5">
        <v>-2472043713</v>
      </c>
      <c r="P143" s="5">
        <v>3243131628</v>
      </c>
      <c r="Q143" s="5">
        <v>6207471176</v>
      </c>
    </row>
    <row r="144" spans="3:17" ht="15.5" x14ac:dyDescent="0.35">
      <c r="C144" t="s">
        <v>738</v>
      </c>
      <c r="F144" s="5">
        <v>-15000000000</v>
      </c>
      <c r="J144" s="5">
        <v>14172316842</v>
      </c>
    </row>
    <row r="145" spans="2:17" ht="15.5" x14ac:dyDescent="0.35">
      <c r="C145" t="s">
        <v>739</v>
      </c>
      <c r="E145" s="5">
        <v>-12027918978</v>
      </c>
      <c r="F145" s="5">
        <v>2874386205</v>
      </c>
      <c r="I145" s="5">
        <v>-767045862</v>
      </c>
      <c r="J145" s="5">
        <v>-52212776507</v>
      </c>
    </row>
    <row r="146" spans="2:17" ht="15.5" x14ac:dyDescent="0.35">
      <c r="C146" t="s">
        <v>1128</v>
      </c>
      <c r="D146" s="5">
        <v>-19513382520</v>
      </c>
      <c r="E146" s="5">
        <v>-12027918978</v>
      </c>
      <c r="F146" s="5">
        <v>-12125613795</v>
      </c>
      <c r="G146" s="5">
        <v>11487528486</v>
      </c>
      <c r="I146" s="5">
        <v>-767045862</v>
      </c>
      <c r="J146" s="5">
        <v>-38040459665</v>
      </c>
      <c r="K146" s="5">
        <v>60085036009</v>
      </c>
      <c r="L146" s="5">
        <v>-7262956286</v>
      </c>
      <c r="M146" s="5">
        <v>9962636853</v>
      </c>
      <c r="N146" s="5">
        <v>19986652939</v>
      </c>
      <c r="O146" s="5">
        <v>-2472043713</v>
      </c>
      <c r="P146" s="5">
        <v>3243131628</v>
      </c>
      <c r="Q146" s="5">
        <v>6207471176</v>
      </c>
    </row>
    <row r="147" spans="2:17" ht="15.5" x14ac:dyDescent="0.35">
      <c r="C147" t="s">
        <v>998</v>
      </c>
      <c r="O147" s="5">
        <v>52000000000</v>
      </c>
    </row>
    <row r="148" spans="2:17" ht="15.5" x14ac:dyDescent="0.35">
      <c r="C148" t="s">
        <v>596</v>
      </c>
    </row>
    <row r="149" spans="2:17" ht="15.5" x14ac:dyDescent="0.35">
      <c r="C149" t="s">
        <v>1129</v>
      </c>
      <c r="O149" s="5">
        <v>36920000000</v>
      </c>
    </row>
    <row r="150" spans="2:17" ht="15.5" x14ac:dyDescent="0.35">
      <c r="C150" t="s">
        <v>173</v>
      </c>
      <c r="D150" s="5">
        <v>-4427361953</v>
      </c>
      <c r="E150" s="5">
        <v>-8896348868</v>
      </c>
      <c r="F150" s="5">
        <v>-8727918037</v>
      </c>
      <c r="G150" s="5">
        <v>16869776677</v>
      </c>
      <c r="I150" s="5">
        <v>11838081229</v>
      </c>
      <c r="J150" s="5">
        <v>5547173844</v>
      </c>
      <c r="K150" s="5">
        <v>6450561777</v>
      </c>
      <c r="L150" s="5">
        <v>10918590135</v>
      </c>
      <c r="M150" s="5">
        <v>939466585</v>
      </c>
      <c r="N150" s="5">
        <v>-13760410008</v>
      </c>
      <c r="O150" s="5">
        <v>-12245806795</v>
      </c>
      <c r="P150" s="5">
        <v>7997318087</v>
      </c>
      <c r="Q150" s="5">
        <v>4763798946</v>
      </c>
    </row>
    <row r="151" spans="2:17" ht="15.5" x14ac:dyDescent="0.35">
      <c r="C151" t="s">
        <v>176</v>
      </c>
      <c r="E151" s="5">
        <v>37221014104</v>
      </c>
      <c r="I151" s="5">
        <v>25382932875</v>
      </c>
      <c r="J151" s="5">
        <v>19835759031</v>
      </c>
      <c r="K151" s="5">
        <v>13385197254</v>
      </c>
      <c r="L151" s="5">
        <v>2466607119</v>
      </c>
      <c r="M151" s="5">
        <v>1527140534</v>
      </c>
      <c r="N151" s="5">
        <v>15287550542</v>
      </c>
      <c r="O151" s="5">
        <v>27533357337</v>
      </c>
      <c r="P151" s="5">
        <v>19536039249</v>
      </c>
      <c r="Q151" s="5">
        <v>14772240301</v>
      </c>
    </row>
    <row r="152" spans="2:17" ht="15.5" x14ac:dyDescent="0.35">
      <c r="C152" t="s">
        <v>177</v>
      </c>
      <c r="D152" s="5">
        <v>-4427361953</v>
      </c>
      <c r="E152" s="5">
        <v>28324665236</v>
      </c>
      <c r="F152" s="5">
        <v>-8727918037</v>
      </c>
      <c r="G152" s="5">
        <v>16869776677</v>
      </c>
      <c r="I152" s="5">
        <v>37221014104</v>
      </c>
      <c r="J152" s="5">
        <v>25382932875</v>
      </c>
      <c r="K152" s="5">
        <v>19835759031</v>
      </c>
      <c r="L152" s="5">
        <v>13385197254</v>
      </c>
      <c r="M152" s="5">
        <v>2466607119</v>
      </c>
      <c r="N152" s="5">
        <v>1527140534</v>
      </c>
      <c r="O152" s="5">
        <v>15287550542</v>
      </c>
      <c r="P152" s="5">
        <v>27533357336</v>
      </c>
      <c r="Q152" s="5">
        <v>19536039247</v>
      </c>
    </row>
    <row r="154" spans="2:17" ht="15.5" x14ac:dyDescent="0.35">
      <c r="B154" t="s">
        <v>178</v>
      </c>
      <c r="C154" t="s">
        <v>12</v>
      </c>
      <c r="D154" s="5">
        <v>2570000000</v>
      </c>
      <c r="E154" s="5">
        <v>2570000000</v>
      </c>
      <c r="F154" s="5">
        <v>2570000000</v>
      </c>
      <c r="G154" s="5">
        <v>2570000000</v>
      </c>
      <c r="I154" s="5">
        <v>2570000000</v>
      </c>
      <c r="J154" s="5">
        <v>2570000000</v>
      </c>
      <c r="K154" s="5">
        <v>2570000000</v>
      </c>
      <c r="L154" s="5">
        <v>2570000000</v>
      </c>
      <c r="M154" s="5">
        <v>2570000000</v>
      </c>
      <c r="N154" s="5">
        <v>2570000000</v>
      </c>
      <c r="O154" s="5">
        <v>2570000000</v>
      </c>
      <c r="P154" s="5">
        <v>0</v>
      </c>
      <c r="Q154" s="5">
        <v>0</v>
      </c>
    </row>
    <row r="155" spans="2:17" ht="15.5" x14ac:dyDescent="0.35">
      <c r="C155" t="s">
        <v>179</v>
      </c>
      <c r="D155" s="6">
        <v>3.99</v>
      </c>
      <c r="E155" s="6">
        <v>0.59</v>
      </c>
      <c r="F155" s="6">
        <v>3.13</v>
      </c>
      <c r="G155" s="6">
        <v>2.54</v>
      </c>
    </row>
    <row r="156" spans="2:17" ht="15.5" x14ac:dyDescent="0.35">
      <c r="C156" t="s">
        <v>180</v>
      </c>
      <c r="D156" s="6">
        <v>666.67</v>
      </c>
      <c r="E156" s="6">
        <v>4898.3100000000004</v>
      </c>
      <c r="F156" s="6">
        <v>747.6</v>
      </c>
      <c r="G156" s="6">
        <v>1326.77</v>
      </c>
    </row>
    <row r="157" spans="2:17" ht="15.5" x14ac:dyDescent="0.35">
      <c r="C157" t="s">
        <v>64</v>
      </c>
      <c r="D157" s="6">
        <v>131.21</v>
      </c>
      <c r="E157" s="6">
        <v>218.13</v>
      </c>
      <c r="F157" s="6">
        <v>156.38999999999999</v>
      </c>
      <c r="G157" s="6">
        <v>171.67</v>
      </c>
    </row>
    <row r="158" spans="2:17" ht="15.5" x14ac:dyDescent="0.35">
      <c r="C158" t="s">
        <v>181</v>
      </c>
      <c r="D158" s="5">
        <v>19080000000</v>
      </c>
      <c r="E158" s="5">
        <v>7190000000</v>
      </c>
      <c r="F158" s="5">
        <v>6460000000</v>
      </c>
      <c r="G158" s="5">
        <v>19030000000</v>
      </c>
    </row>
    <row r="159" spans="2:17" ht="15.5" x14ac:dyDescent="0.35">
      <c r="C159" t="s">
        <v>182</v>
      </c>
      <c r="D159" s="6">
        <v>1.9900000000000001E-2</v>
      </c>
      <c r="E159" s="6">
        <v>2.8999999999999998E-3</v>
      </c>
      <c r="F159" s="6">
        <v>1.5100000000000001E-2</v>
      </c>
      <c r="G159" s="6">
        <v>1.18E-2</v>
      </c>
    </row>
    <row r="160" spans="2:17" ht="15.5" x14ac:dyDescent="0.35">
      <c r="C160" t="s">
        <v>183</v>
      </c>
      <c r="D160" s="6">
        <v>0.35930000000000001</v>
      </c>
      <c r="E160" s="6">
        <v>8.2699999999999996E-2</v>
      </c>
      <c r="F160" s="6">
        <v>0.47229999999999994</v>
      </c>
      <c r="G160" s="6">
        <v>0.66700000000000004</v>
      </c>
    </row>
    <row r="161" spans="3:7" ht="15.5" x14ac:dyDescent="0.35">
      <c r="C161" t="s">
        <v>184</v>
      </c>
      <c r="D161" s="6">
        <v>3.7100000000000001E-2</v>
      </c>
      <c r="E161" s="6">
        <v>1.1899999999999999E-2</v>
      </c>
      <c r="F161" s="6">
        <v>8.9999999999999998E-4</v>
      </c>
      <c r="G161" s="6">
        <v>3.8100000000000002E-2</v>
      </c>
    </row>
    <row r="162" spans="3:7" ht="15.5" x14ac:dyDescent="0.35">
      <c r="C162" t="s">
        <v>185</v>
      </c>
      <c r="D162" s="6">
        <v>3.61</v>
      </c>
      <c r="E162" s="6">
        <v>1.1499999999999999</v>
      </c>
      <c r="F162" s="6">
        <v>0.08</v>
      </c>
      <c r="G162" s="6">
        <v>2.64</v>
      </c>
    </row>
    <row r="163" spans="3:7" ht="15.5" x14ac:dyDescent="0.35">
      <c r="C163" t="s">
        <v>186</v>
      </c>
      <c r="D163" s="5">
        <v>29000000000</v>
      </c>
      <c r="E163" s="5">
        <v>18000000000</v>
      </c>
      <c r="F163" s="5">
        <v>17000000000</v>
      </c>
      <c r="G163" s="5">
        <v>10000000000</v>
      </c>
    </row>
    <row r="164" spans="3:7" ht="15.5" x14ac:dyDescent="0.35">
      <c r="C164" t="s">
        <v>187</v>
      </c>
      <c r="D164" s="6">
        <v>239.42</v>
      </c>
      <c r="E164" s="6">
        <v>402.51</v>
      </c>
      <c r="F164" s="6">
        <v>352.41</v>
      </c>
      <c r="G164" s="6">
        <v>884.51</v>
      </c>
    </row>
    <row r="165" spans="3:7" ht="15.5" x14ac:dyDescent="0.35">
      <c r="C165" t="s">
        <v>188</v>
      </c>
      <c r="D165" s="6">
        <v>11.11</v>
      </c>
      <c r="E165" s="6">
        <v>7.18</v>
      </c>
      <c r="F165" s="6">
        <v>6.64</v>
      </c>
      <c r="G165" s="6">
        <v>3.81</v>
      </c>
    </row>
    <row r="166" spans="3:7" ht="15.5" x14ac:dyDescent="0.35">
      <c r="C166" t="s">
        <v>189</v>
      </c>
      <c r="D166" s="6">
        <v>239.42</v>
      </c>
      <c r="E166" s="6">
        <v>402.51</v>
      </c>
      <c r="F166" s="6">
        <v>352.41</v>
      </c>
      <c r="G166" s="6">
        <v>884.51</v>
      </c>
    </row>
    <row r="167" spans="3:7" ht="15.5" x14ac:dyDescent="0.35">
      <c r="C167" t="s">
        <v>190</v>
      </c>
      <c r="D167" s="6">
        <v>11.11</v>
      </c>
      <c r="E167" s="6">
        <v>7.18</v>
      </c>
      <c r="F167" s="6">
        <v>6.64</v>
      </c>
      <c r="G167" s="6">
        <v>3.81</v>
      </c>
    </row>
    <row r="168" spans="3:7" ht="15.5" x14ac:dyDescent="0.35">
      <c r="C168" t="s">
        <v>191</v>
      </c>
      <c r="D168" s="5">
        <v>21000000000</v>
      </c>
      <c r="E168" s="5">
        <v>21000000000</v>
      </c>
      <c r="F168" s="5">
        <v>21000000000</v>
      </c>
      <c r="G168" s="5">
        <v>51000000000</v>
      </c>
    </row>
    <row r="169" spans="3:7" ht="15.5" x14ac:dyDescent="0.35">
      <c r="C169" t="s">
        <v>192</v>
      </c>
      <c r="D169" s="5">
        <v>203000000000</v>
      </c>
      <c r="E169" s="5">
        <v>178000000000</v>
      </c>
      <c r="F169" s="5">
        <v>184000000000</v>
      </c>
      <c r="G169" s="5">
        <v>189000000000</v>
      </c>
    </row>
    <row r="170" spans="3:7" ht="15.5" x14ac:dyDescent="0.35">
      <c r="C170" t="s">
        <v>193</v>
      </c>
      <c r="D170" s="5">
        <v>29000000000</v>
      </c>
      <c r="E170" s="5">
        <v>18000000000</v>
      </c>
      <c r="F170" s="5">
        <v>17000000000</v>
      </c>
      <c r="G170" s="5">
        <v>10000000000</v>
      </c>
    </row>
    <row r="171" spans="3:7" ht="15.5" x14ac:dyDescent="0.35">
      <c r="C171" t="s">
        <v>24</v>
      </c>
      <c r="D171" s="5">
        <v>224000000000</v>
      </c>
      <c r="E171" s="5">
        <v>199000000000</v>
      </c>
      <c r="F171" s="5">
        <v>205000000000</v>
      </c>
      <c r="G171" s="5">
        <v>240000000000</v>
      </c>
    </row>
    <row r="172" spans="3:7" ht="15.5" x14ac:dyDescent="0.35">
      <c r="C172" t="s">
        <v>21</v>
      </c>
      <c r="D172" s="5">
        <v>200000000000</v>
      </c>
      <c r="E172" s="5">
        <v>171000000000</v>
      </c>
      <c r="F172" s="5">
        <v>168000000000</v>
      </c>
      <c r="G172" s="5">
        <v>194000000000</v>
      </c>
    </row>
    <row r="173" spans="3:7" ht="15.5" x14ac:dyDescent="0.35">
      <c r="C173" t="s">
        <v>194</v>
      </c>
      <c r="D173" s="5">
        <v>-42000000000</v>
      </c>
      <c r="E173" s="5">
        <v>-62000000000</v>
      </c>
      <c r="F173" s="5">
        <v>-49000000000</v>
      </c>
      <c r="G173" s="5">
        <v>-159000000000</v>
      </c>
    </row>
    <row r="174" spans="3:7" ht="15.5" x14ac:dyDescent="0.35">
      <c r="C174" t="s">
        <v>195</v>
      </c>
      <c r="D174" s="5">
        <v>22000000000</v>
      </c>
      <c r="E174" s="5">
        <v>8000000000</v>
      </c>
      <c r="F174" s="5">
        <v>6000000000</v>
      </c>
      <c r="G174" s="5">
        <v>20000000000</v>
      </c>
    </row>
    <row r="175" spans="3:7" ht="15.5" x14ac:dyDescent="0.35">
      <c r="C175" t="s">
        <v>196</v>
      </c>
      <c r="D175" s="5">
        <v>-2000000000</v>
      </c>
      <c r="E175" s="5">
        <v>0</v>
      </c>
      <c r="F175" s="5">
        <v>0</v>
      </c>
      <c r="G175" s="5">
        <v>-10000000000</v>
      </c>
    </row>
    <row r="176" spans="3:7" ht="15.5" x14ac:dyDescent="0.35">
      <c r="C176" t="s">
        <v>13</v>
      </c>
      <c r="D176" s="5">
        <v>20000000000</v>
      </c>
      <c r="E176" s="5">
        <v>8000000000</v>
      </c>
      <c r="F176" s="5">
        <v>6000000000</v>
      </c>
      <c r="G176" s="5">
        <v>11000000000</v>
      </c>
    </row>
    <row r="177" spans="3:17" ht="15.5" x14ac:dyDescent="0.35">
      <c r="C177" t="s">
        <v>16</v>
      </c>
      <c r="D177" s="6">
        <v>7.91</v>
      </c>
      <c r="E177" s="6">
        <v>3.26</v>
      </c>
      <c r="F177" s="6">
        <v>2.38</v>
      </c>
      <c r="G177" s="6">
        <v>4.1399999999999997</v>
      </c>
    </row>
    <row r="178" spans="3:17" ht="15.5" x14ac:dyDescent="0.35">
      <c r="C178" t="s">
        <v>49</v>
      </c>
      <c r="I178" s="6">
        <v>1.89</v>
      </c>
      <c r="J178" s="6">
        <v>2.74</v>
      </c>
      <c r="K178" s="6">
        <v>2.6</v>
      </c>
      <c r="L178" s="6">
        <v>-15.93</v>
      </c>
      <c r="M178" s="6">
        <v>-29.11</v>
      </c>
      <c r="N178" s="6">
        <v>-32.06</v>
      </c>
      <c r="O178" s="6">
        <v>-5.87</v>
      </c>
      <c r="P178" s="6">
        <v>-91978.9</v>
      </c>
      <c r="Q178" s="6">
        <v>-549762.21</v>
      </c>
    </row>
    <row r="179" spans="3:17" ht="15.5" x14ac:dyDescent="0.35">
      <c r="C179" t="s">
        <v>63</v>
      </c>
      <c r="I179" s="6">
        <v>1238.0999999999999</v>
      </c>
      <c r="J179" s="6">
        <v>97.08</v>
      </c>
      <c r="K179" s="5">
        <v>50</v>
      </c>
      <c r="L179" s="6">
        <v>-45.2</v>
      </c>
      <c r="M179" s="6">
        <v>-28.17</v>
      </c>
      <c r="N179" s="6">
        <v>-41.64</v>
      </c>
      <c r="O179" s="6">
        <v>-606.47</v>
      </c>
      <c r="P179" s="5">
        <v>0</v>
      </c>
      <c r="Q179" s="5">
        <v>0</v>
      </c>
    </row>
    <row r="180" spans="3:17" ht="15.5" x14ac:dyDescent="0.35">
      <c r="C180" t="s">
        <v>66</v>
      </c>
      <c r="I180" s="6">
        <v>42.34</v>
      </c>
      <c r="J180" s="6">
        <v>2.96</v>
      </c>
      <c r="K180" s="6">
        <v>1.49</v>
      </c>
      <c r="L180" s="6">
        <v>14.66</v>
      </c>
      <c r="M180" s="6">
        <v>108.71</v>
      </c>
      <c r="N180" s="6">
        <v>101.03</v>
      </c>
      <c r="O180" s="6">
        <v>48.79</v>
      </c>
      <c r="P180" s="5">
        <v>0</v>
      </c>
      <c r="Q180" s="5">
        <v>0</v>
      </c>
    </row>
    <row r="181" spans="3:17" ht="15.5" x14ac:dyDescent="0.35">
      <c r="C181" t="s">
        <v>197</v>
      </c>
      <c r="I181" s="5">
        <v>33280000000</v>
      </c>
      <c r="J181" s="5">
        <v>56160000000</v>
      </c>
      <c r="K181" s="5">
        <v>56230000000</v>
      </c>
      <c r="L181" s="5">
        <v>13290000000</v>
      </c>
      <c r="M181" s="5">
        <v>-16960000000</v>
      </c>
      <c r="N181" s="5">
        <v>-22450000000</v>
      </c>
      <c r="O181" s="5">
        <v>48980000000</v>
      </c>
      <c r="P181" s="5">
        <v>49120000000</v>
      </c>
    </row>
    <row r="182" spans="3:17" ht="15.5" x14ac:dyDescent="0.35">
      <c r="C182" t="s">
        <v>198</v>
      </c>
      <c r="I182" s="6">
        <v>9.1000000000000004E-3</v>
      </c>
      <c r="J182" s="6">
        <v>1.3100000000000001E-2</v>
      </c>
      <c r="K182" s="6">
        <v>1.18E-2</v>
      </c>
      <c r="L182" s="6">
        <v>-6.8400000000000002E-2</v>
      </c>
      <c r="M182" s="6">
        <v>-0.12369999999999999</v>
      </c>
      <c r="N182" s="6">
        <v>-0.1326</v>
      </c>
      <c r="O182" s="6">
        <v>-2.2499999999999999E-2</v>
      </c>
      <c r="P182" s="6">
        <v>-3.1E-2</v>
      </c>
      <c r="Q182" s="6">
        <v>-4.3200000000000002E-2</v>
      </c>
    </row>
    <row r="183" spans="3:17" ht="15.5" x14ac:dyDescent="0.35">
      <c r="C183" t="s">
        <v>199</v>
      </c>
      <c r="I183" s="6">
        <v>0.28489999999999999</v>
      </c>
      <c r="J183" s="6">
        <v>0.55210000000000004</v>
      </c>
      <c r="K183" s="6">
        <v>1.2295</v>
      </c>
      <c r="L183" s="6">
        <v>21.001300000000001</v>
      </c>
      <c r="M183" s="6">
        <v>-1.9418</v>
      </c>
      <c r="N183" s="6">
        <v>-0.72870000000000001</v>
      </c>
      <c r="O183" s="6">
        <v>-7.8100000000000003E-2</v>
      </c>
      <c r="P183" s="6">
        <v>-0.158</v>
      </c>
      <c r="Q183" s="6">
        <v>1.5037</v>
      </c>
    </row>
    <row r="184" spans="3:17" ht="15.5" x14ac:dyDescent="0.35">
      <c r="C184" t="s">
        <v>200</v>
      </c>
      <c r="I184" s="6">
        <v>2.1499999999999998E-2</v>
      </c>
      <c r="J184" s="6">
        <v>8.3699999999999997E-2</v>
      </c>
      <c r="K184" s="6">
        <v>7.5899999999999995E-2</v>
      </c>
      <c r="L184" s="6">
        <v>-3.7599999999999995E-2</v>
      </c>
      <c r="M184" s="6">
        <v>-9.1600000000000001E-2</v>
      </c>
      <c r="N184" s="6">
        <v>-0.11310000000000001</v>
      </c>
      <c r="O184" s="6">
        <v>5.7999999999999996E-3</v>
      </c>
      <c r="P184" s="6">
        <v>7.7000000000000002E-3</v>
      </c>
      <c r="Q184" s="6">
        <v>-2.3599999999999999E-2</v>
      </c>
    </row>
    <row r="185" spans="3:17" ht="15.5" x14ac:dyDescent="0.35">
      <c r="C185" t="s">
        <v>201</v>
      </c>
      <c r="I185" s="6">
        <v>0.49</v>
      </c>
      <c r="J185" s="6">
        <v>1.88</v>
      </c>
      <c r="K185" s="6">
        <v>1.86</v>
      </c>
      <c r="L185" s="6">
        <v>-0.53</v>
      </c>
      <c r="M185" s="6">
        <v>-1.1000000000000001</v>
      </c>
      <c r="N185" s="6">
        <v>-1.61</v>
      </c>
      <c r="O185" s="6">
        <v>35.520000000000003</v>
      </c>
      <c r="P185" s="6">
        <v>8.93</v>
      </c>
      <c r="Q185" s="6">
        <v>-47.75</v>
      </c>
    </row>
    <row r="186" spans="3:17" ht="15.5" x14ac:dyDescent="0.35">
      <c r="C186" t="s">
        <v>60</v>
      </c>
      <c r="I186" s="6">
        <v>352.41</v>
      </c>
      <c r="J186" s="6">
        <v>53.52</v>
      </c>
      <c r="K186" s="6">
        <v>61.32</v>
      </c>
      <c r="L186" s="6">
        <v>-947.37</v>
      </c>
      <c r="M186" s="6">
        <v>54.7</v>
      </c>
      <c r="N186" s="6">
        <v>30.34</v>
      </c>
      <c r="O186" s="6">
        <v>47.4</v>
      </c>
      <c r="P186" s="5">
        <v>0</v>
      </c>
      <c r="Q186" s="5">
        <v>0</v>
      </c>
    </row>
    <row r="187" spans="3:17" ht="15.5" x14ac:dyDescent="0.35">
      <c r="C187" t="s">
        <v>57</v>
      </c>
      <c r="I187" s="6">
        <v>6.64</v>
      </c>
      <c r="J187" s="6">
        <v>4.97</v>
      </c>
      <c r="K187" s="6">
        <v>2.12</v>
      </c>
      <c r="L187" s="6">
        <v>-0.76</v>
      </c>
      <c r="M187" s="6">
        <v>14.99</v>
      </c>
      <c r="N187" s="5">
        <v>44</v>
      </c>
      <c r="O187" s="6">
        <v>75.099999999999994</v>
      </c>
      <c r="P187" s="6">
        <v>581967.68999999994</v>
      </c>
      <c r="Q187" s="6">
        <v>-365598.28</v>
      </c>
    </row>
    <row r="188" spans="3:17" ht="15.5" x14ac:dyDescent="0.35">
      <c r="C188" t="s">
        <v>202</v>
      </c>
      <c r="I188" s="6">
        <v>352.41</v>
      </c>
      <c r="J188" s="6">
        <v>53.52</v>
      </c>
      <c r="K188" s="6">
        <v>61.32</v>
      </c>
      <c r="L188" s="6">
        <v>-947.37</v>
      </c>
      <c r="M188" s="6">
        <v>54.7</v>
      </c>
      <c r="N188" s="6">
        <v>30.34</v>
      </c>
      <c r="O188" s="6">
        <v>47.5</v>
      </c>
      <c r="P188" s="5">
        <v>0</v>
      </c>
      <c r="Q188" s="5">
        <v>0</v>
      </c>
    </row>
    <row r="189" spans="3:17" ht="15.5" x14ac:dyDescent="0.35">
      <c r="C189" t="s">
        <v>203</v>
      </c>
      <c r="I189" s="6">
        <v>6.64</v>
      </c>
      <c r="J189" s="6">
        <v>4.97</v>
      </c>
      <c r="K189" s="6">
        <v>2.12</v>
      </c>
      <c r="L189" s="6">
        <v>-0.76</v>
      </c>
      <c r="M189" s="6">
        <v>14.99</v>
      </c>
      <c r="N189" s="5">
        <v>44</v>
      </c>
      <c r="O189" s="6">
        <v>74.95</v>
      </c>
      <c r="P189" s="6">
        <v>577823.23</v>
      </c>
      <c r="Q189" s="6">
        <v>-391866.92</v>
      </c>
    </row>
    <row r="190" spans="3:17" ht="15.5" x14ac:dyDescent="0.35">
      <c r="C190" t="s">
        <v>204</v>
      </c>
      <c r="I190" s="5">
        <v>21000000000</v>
      </c>
      <c r="J190" s="5">
        <v>18000000000</v>
      </c>
      <c r="K190" s="5">
        <v>8000000000</v>
      </c>
      <c r="L190" s="5">
        <v>46000000000</v>
      </c>
      <c r="M190" s="5">
        <v>27000000000</v>
      </c>
      <c r="N190" s="5">
        <v>12000000000</v>
      </c>
      <c r="O190" s="5">
        <v>12000000000</v>
      </c>
      <c r="P190" s="5">
        <v>6000000000</v>
      </c>
      <c r="Q190" s="5">
        <v>22000000000</v>
      </c>
    </row>
    <row r="191" spans="3:17" ht="15.5" x14ac:dyDescent="0.35">
      <c r="C191" t="s">
        <v>205</v>
      </c>
      <c r="I191" s="5">
        <v>184000000000</v>
      </c>
      <c r="J191" s="5">
        <v>205000000000</v>
      </c>
      <c r="K191" s="5">
        <v>223000000000</v>
      </c>
      <c r="L191" s="5">
        <v>286000000000</v>
      </c>
      <c r="M191" s="5">
        <v>305000000000</v>
      </c>
      <c r="N191" s="5">
        <v>320000000000</v>
      </c>
      <c r="O191" s="5">
        <v>337000000000</v>
      </c>
      <c r="P191" s="5">
        <v>335000000000</v>
      </c>
      <c r="Q191" s="5">
        <v>331000000000</v>
      </c>
    </row>
    <row r="192" spans="3:17" ht="15.5" x14ac:dyDescent="0.35">
      <c r="C192" t="s">
        <v>26</v>
      </c>
      <c r="I192" s="5">
        <v>205000000000</v>
      </c>
      <c r="J192" s="5">
        <v>223000000000</v>
      </c>
      <c r="K192" s="5">
        <v>231000000000</v>
      </c>
      <c r="L192" s="5">
        <v>332000000000</v>
      </c>
      <c r="M192" s="5">
        <v>332000000000</v>
      </c>
      <c r="N192" s="5">
        <v>332000000000</v>
      </c>
      <c r="O192" s="5">
        <v>349000000000</v>
      </c>
      <c r="P192" s="5">
        <v>341000000000</v>
      </c>
      <c r="Q192" s="5">
        <v>353000000000</v>
      </c>
    </row>
    <row r="193" spans="3:17" ht="15.5" x14ac:dyDescent="0.35">
      <c r="C193" t="s">
        <v>23</v>
      </c>
      <c r="I193" s="5">
        <v>168000000000</v>
      </c>
      <c r="J193" s="5">
        <v>197000000000</v>
      </c>
      <c r="K193" s="5">
        <v>211000000000</v>
      </c>
      <c r="L193" s="5">
        <v>319000000000</v>
      </c>
      <c r="M193" s="5">
        <v>329000000000</v>
      </c>
      <c r="N193" s="5">
        <v>330000000000</v>
      </c>
      <c r="O193" s="5">
        <v>334000000000</v>
      </c>
      <c r="P193" s="5">
        <v>314000000000</v>
      </c>
      <c r="Q193" s="5">
        <v>333000000000</v>
      </c>
    </row>
    <row r="194" spans="3:17" ht="15.5" x14ac:dyDescent="0.35">
      <c r="C194" t="s">
        <v>206</v>
      </c>
      <c r="I194" s="5">
        <v>-49000000000</v>
      </c>
      <c r="J194" s="5">
        <v>-163000000000</v>
      </c>
      <c r="K194" s="5">
        <v>-152000000000</v>
      </c>
      <c r="L194" s="5">
        <v>-194000000000</v>
      </c>
      <c r="M194" s="5">
        <v>-142000000000</v>
      </c>
      <c r="N194" s="5">
        <v>-69000000000</v>
      </c>
      <c r="O194" s="5">
        <v>-29000000000</v>
      </c>
      <c r="P194" s="5">
        <v>-18000000000</v>
      </c>
      <c r="Q194" s="5">
        <v>-61000000000</v>
      </c>
    </row>
    <row r="195" spans="3:17" ht="15.5" x14ac:dyDescent="0.35">
      <c r="C195" t="s">
        <v>207</v>
      </c>
      <c r="I195" s="5">
        <v>39000000000</v>
      </c>
      <c r="J195" s="5">
        <v>55000000000</v>
      </c>
      <c r="K195" s="5">
        <v>47000000000</v>
      </c>
      <c r="L195" s="5">
        <v>18000000000</v>
      </c>
      <c r="M195" s="5">
        <v>-9000000000</v>
      </c>
      <c r="N195" s="5">
        <v>-16000000000</v>
      </c>
      <c r="O195" s="5">
        <v>1000000000</v>
      </c>
      <c r="P195" s="5">
        <v>19000000000</v>
      </c>
      <c r="Q195" s="5">
        <v>35000000000</v>
      </c>
    </row>
    <row r="196" spans="3:17" ht="15.5" x14ac:dyDescent="0.35">
      <c r="C196" t="s">
        <v>208</v>
      </c>
      <c r="I196" s="5">
        <v>-11000000000</v>
      </c>
      <c r="J196" s="5">
        <v>-3000000000</v>
      </c>
      <c r="K196" s="5">
        <v>0</v>
      </c>
      <c r="L196" s="5">
        <v>0</v>
      </c>
      <c r="M196" s="5">
        <v>0</v>
      </c>
      <c r="N196" s="5">
        <v>-1000000000</v>
      </c>
      <c r="O196" s="5">
        <v>-110000000000</v>
      </c>
      <c r="P196" s="5">
        <v>-4000000000</v>
      </c>
      <c r="Q196" s="5">
        <v>-3000000000</v>
      </c>
    </row>
    <row r="197" spans="3:17" ht="15.5" x14ac:dyDescent="0.35">
      <c r="C197" t="s">
        <v>15</v>
      </c>
      <c r="I197" s="5">
        <v>28000000000</v>
      </c>
      <c r="J197" s="5">
        <v>52000000000</v>
      </c>
      <c r="K197" s="5">
        <v>47000000000</v>
      </c>
      <c r="L197" s="5">
        <v>18000000000</v>
      </c>
      <c r="M197" s="5">
        <v>-9000000000</v>
      </c>
      <c r="N197" s="5">
        <v>-17000000000</v>
      </c>
      <c r="O197" s="5">
        <v>-109000000000</v>
      </c>
      <c r="P197" s="5">
        <v>16000000000</v>
      </c>
      <c r="Q197" s="5">
        <v>32000000000</v>
      </c>
    </row>
    <row r="198" spans="3:17" ht="15.5" x14ac:dyDescent="0.35">
      <c r="C198" t="s">
        <v>17</v>
      </c>
      <c r="I198" s="6">
        <v>10.92</v>
      </c>
      <c r="J198" s="6">
        <v>20.2</v>
      </c>
      <c r="K198" s="6">
        <v>18.37</v>
      </c>
      <c r="L198" s="6">
        <v>7.07</v>
      </c>
      <c r="M198" s="6">
        <v>-3.51</v>
      </c>
      <c r="N198" s="6">
        <v>-6.49</v>
      </c>
      <c r="O198" s="6">
        <v>-42.61</v>
      </c>
      <c r="P198" s="6">
        <v>75834.080000000002</v>
      </c>
      <c r="Q198" s="6">
        <v>647721.4</v>
      </c>
    </row>
  </sheetData>
  <pageMargins left="0.7" right="0.7" top="0.75" bottom="0.75" header="0.3" footer="0.3"/>
  <ignoredErrors>
    <ignoredError sqref="A1:Q199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Q1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1130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1131</v>
      </c>
      <c r="D2" s="2" vm="302">
        <f ca="1">IFERROR(_xlfn.STOCKHISTORY("XIDX:" &amp; $C$1, D3, , 0, 0, 1), "Libur")</f>
        <v>615</v>
      </c>
      <c r="E2" s="2" vm="303">
        <f ca="1">IFERROR(_xlfn.STOCKHISTORY("XIDX:" &amp; $C$1, E3, , 0, 0, 1), "Libur")</f>
        <v>540</v>
      </c>
      <c r="H2" s="2" vm="303">
        <f ca="1">IFERROR(INDEX(D2:G2,COUNT(D2:G2)),"")</f>
        <v>540</v>
      </c>
      <c r="I2" s="2" t="str">
        <f t="shared" ref="I2:Q2" ca="1" si="0">IFERROR(_xlfn.STOCKHISTORY("XIDX:" &amp; $C$1, I1, , 0, 0, 1), "Libur")</f>
        <v>Libur</v>
      </c>
      <c r="J2" s="2" vm="304">
        <f t="shared" ca="1" si="0"/>
        <v>159</v>
      </c>
      <c r="K2" s="2" vm="305">
        <f t="shared" ca="1" si="0"/>
        <v>199</v>
      </c>
      <c r="L2" s="2" vm="306">
        <f t="shared" ca="1" si="0"/>
        <v>505</v>
      </c>
      <c r="M2" s="2" vm="168">
        <f t="shared" ca="1" si="0"/>
        <v>740</v>
      </c>
      <c r="N2" s="2" vm="11">
        <f t="shared" ca="1" si="0"/>
        <v>585</v>
      </c>
      <c r="O2" s="2" vm="307">
        <f t="shared" ca="1" si="0"/>
        <v>1085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341137038993</v>
      </c>
      <c r="E4" s="2">
        <f>IFERROR(INDEX(E51:E500,MATCH($C$4,$C$51:$C$500,0)),"")</f>
        <v>4167635667</v>
      </c>
      <c r="H4" s="2">
        <f>IFERROR(SUM(D4:G4)*(4/MAX(1,COUNT(D4:G4))),"")</f>
        <v>690609349320</v>
      </c>
      <c r="I4" s="2">
        <f t="shared" ref="I4:Q4" si="1">IFERROR(INDEX(I51:I500,MATCH($C$4,$C$51:$C$500,0)),"")</f>
        <v>16680180984</v>
      </c>
      <c r="J4" s="2">
        <f t="shared" si="1"/>
        <v>17941740236</v>
      </c>
      <c r="K4" s="2">
        <f t="shared" si="1"/>
        <v>12473596156</v>
      </c>
      <c r="L4" s="2">
        <f t="shared" si="1"/>
        <v>4876773323</v>
      </c>
      <c r="M4" s="2">
        <f t="shared" si="1"/>
        <v>1806154116</v>
      </c>
      <c r="N4" s="2">
        <f t="shared" si="1"/>
        <v>1628481178</v>
      </c>
      <c r="O4" s="2">
        <f t="shared" si="1"/>
        <v>17788407151</v>
      </c>
      <c r="P4" s="2">
        <f t="shared" si="1"/>
        <v>23017235774</v>
      </c>
      <c r="Q4" s="2">
        <f t="shared" si="1"/>
        <v>300000000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-85053712771</v>
      </c>
      <c r="E5" s="2">
        <f>IFERROR(INDEX(E51:E500,MATCH($C$5,$C$51:$C$500,0)),"")</f>
        <v>893433897</v>
      </c>
      <c r="H5" s="2">
        <f>IFERROR(SUM(D5:G5)*(4/MAX(1,COUNT(D5:G5))),"")</f>
        <v>-168320557748</v>
      </c>
      <c r="I5" s="2">
        <f t="shared" ref="I5:Q5" si="2">IFERROR(INDEX(I51:I500,MATCH($C$5,$C$51:$C$500,0)),"")</f>
        <v>205578794</v>
      </c>
      <c r="J5" s="2">
        <f t="shared" si="2"/>
        <v>1004086492</v>
      </c>
      <c r="K5" s="2">
        <f t="shared" si="2"/>
        <v>233023920</v>
      </c>
      <c r="L5" s="2">
        <f t="shared" si="2"/>
        <v>-1503820574</v>
      </c>
      <c r="M5" s="2">
        <f t="shared" si="2"/>
        <v>-5971217524</v>
      </c>
      <c r="N5" s="2">
        <f t="shared" si="2"/>
        <v>900703102</v>
      </c>
      <c r="O5" s="2">
        <f t="shared" si="2"/>
        <v>3297452528</v>
      </c>
      <c r="P5" s="2">
        <f t="shared" si="2"/>
        <v>3057779319</v>
      </c>
      <c r="Q5" s="2">
        <f t="shared" si="2"/>
        <v>97198991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1993842833747</v>
      </c>
      <c r="E6" s="2">
        <f>IFERROR(INDEX(E51:E500,MATCH($C$6,$C$51:$C$500,0)),"")</f>
        <v>801563408420</v>
      </c>
      <c r="H6" s="2">
        <f>IFERROR(INDEX(D6:G6,COUNT(D6:G6)),"")</f>
        <v>801563408420</v>
      </c>
      <c r="I6" s="2">
        <f t="shared" ref="I6:Q6" si="3">IFERROR(INDEX(I51:I500,MATCH($C$6,$C$51:$C$500,0)),"")</f>
        <v>801563408420</v>
      </c>
      <c r="J6" s="2">
        <f t="shared" si="3"/>
        <v>801357757029</v>
      </c>
      <c r="K6" s="2">
        <f t="shared" si="3"/>
        <v>800353784650</v>
      </c>
      <c r="L6" s="2">
        <f t="shared" si="3"/>
        <v>800120706671</v>
      </c>
      <c r="M6" s="2">
        <f t="shared" si="3"/>
        <v>801623258970</v>
      </c>
      <c r="N6" s="2">
        <f t="shared" si="3"/>
        <v>807595396114</v>
      </c>
      <c r="O6" s="2">
        <f t="shared" si="3"/>
        <v>806676811207</v>
      </c>
      <c r="P6" s="2">
        <f t="shared" si="3"/>
        <v>603256108699</v>
      </c>
      <c r="Q6" s="2">
        <f t="shared" si="3"/>
        <v>600196912892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8</v>
      </c>
      <c r="E7" s="3">
        <f>IFERROR(INDEX(E51:E500,MATCH($C$7,$C$51:$C$500,0))/1000000000,"")</f>
        <v>8</v>
      </c>
      <c r="H7" s="3">
        <f>IFERROR(INDEX(D7:G7,COUNT(D7:G7)),"")</f>
        <v>8</v>
      </c>
      <c r="I7" s="3">
        <f t="shared" ref="I7:Q7" si="4">IFERROR(INDEX(I51:I500,MATCH($C$7,$C$51:$C$500,0))/1000000000,"")</f>
        <v>8</v>
      </c>
      <c r="J7" s="3">
        <f t="shared" si="4"/>
        <v>8</v>
      </c>
      <c r="K7" s="3">
        <f t="shared" si="4"/>
        <v>8</v>
      </c>
      <c r="L7" s="3">
        <f t="shared" si="4"/>
        <v>8</v>
      </c>
      <c r="M7" s="3">
        <f t="shared" si="4"/>
        <v>8</v>
      </c>
      <c r="N7" s="3">
        <f t="shared" si="4"/>
        <v>8</v>
      </c>
      <c r="O7" s="3">
        <f t="shared" si="4"/>
        <v>8</v>
      </c>
      <c r="P7" s="3">
        <f t="shared" si="4"/>
        <v>6</v>
      </c>
      <c r="Q7" s="3">
        <f t="shared" si="4"/>
        <v>6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978000000000</v>
      </c>
      <c r="E8" s="2">
        <f>IFERROR(INDEX(E51:E500,MATCH("Free cash flow (Quarter)",$C$51:$C$500,0)),"")</f>
        <v>3000000000</v>
      </c>
      <c r="H8" s="2">
        <f>IFERROR(INDEX(D8:G8,COUNT(D8:G8)),"")</f>
        <v>3000000000</v>
      </c>
      <c r="I8" s="2">
        <f t="shared" ref="I8:Q8" si="5">IFERROR(INDEX(I51:I500,MATCH($C$8,$C$51:$C$500,0)),"")</f>
        <v>4000000000</v>
      </c>
      <c r="J8" s="2">
        <f t="shared" si="5"/>
        <v>4000000000</v>
      </c>
      <c r="K8" s="2">
        <f t="shared" si="5"/>
        <v>0</v>
      </c>
      <c r="L8" s="2">
        <f t="shared" si="5"/>
        <v>-3000000000</v>
      </c>
      <c r="M8" s="2">
        <f t="shared" si="5"/>
        <v>-5000000000</v>
      </c>
      <c r="N8" s="2">
        <f t="shared" si="5"/>
        <v>-4000000000</v>
      </c>
      <c r="O8" s="2">
        <f t="shared" si="5"/>
        <v>-35000000000</v>
      </c>
      <c r="P8" s="2">
        <f t="shared" si="5"/>
        <v>-2000000000</v>
      </c>
      <c r="Q8" s="2">
        <f t="shared" si="5"/>
        <v>-54000000000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122.22</v>
      </c>
      <c r="E9" s="3">
        <f>IFERROR(INDEX(E51:E500,MATCH("Free cash flow per share (Quarter)",$C$51:$C$500,0)),"")</f>
        <v>0.4</v>
      </c>
      <c r="H9" s="3">
        <f>IFERROR(INDEX(D9:G9,COUNT(D9:G9)),"")</f>
        <v>0.4</v>
      </c>
      <c r="I9" s="3">
        <f t="shared" ref="I9:Q9" si="6">IFERROR(INDEX(I51:I500,MATCH($C$9,$C$51:$C$500,0)),"")</f>
        <v>0.44</v>
      </c>
      <c r="J9" s="3">
        <f t="shared" si="6"/>
        <v>0.49</v>
      </c>
      <c r="K9" s="3">
        <f t="shared" si="6"/>
        <v>-0.03</v>
      </c>
      <c r="L9" s="3">
        <f t="shared" si="6"/>
        <v>-0.31</v>
      </c>
      <c r="M9" s="3">
        <f t="shared" si="6"/>
        <v>-0.67</v>
      </c>
      <c r="N9" s="3">
        <f t="shared" si="6"/>
        <v>-0.44</v>
      </c>
      <c r="O9" s="3">
        <f t="shared" si="6"/>
        <v>-4.43</v>
      </c>
      <c r="P9" s="3">
        <f t="shared" si="6"/>
        <v>-0.3</v>
      </c>
      <c r="Q9" s="3">
        <f t="shared" si="6"/>
        <v>-9.0500000000000007</v>
      </c>
    </row>
    <row r="10" spans="1:17" ht="15.5" x14ac:dyDescent="0.35">
      <c r="C10" t="s">
        <v>18</v>
      </c>
      <c r="D10" s="3">
        <f ca="1">IFERROR(IF(D9=0,"",D2/D9),"")</f>
        <v>5.0319096710849287</v>
      </c>
      <c r="E10" s="3">
        <f ca="1">IFERROR(IF(E9=0,"",E2/E9),"")</f>
        <v>1350</v>
      </c>
      <c r="I10" s="3" t="str">
        <f t="shared" ref="I10:Q10" ca="1" si="7">IFERROR(IF(I9=0,"",I2/I9),"")</f>
        <v/>
      </c>
      <c r="J10" s="3">
        <f t="shared" ca="1" si="7"/>
        <v>324.48979591836735</v>
      </c>
      <c r="K10" s="3">
        <f t="shared" ca="1" si="7"/>
        <v>-6633.3333333333339</v>
      </c>
      <c r="L10" s="3">
        <f t="shared" ca="1" si="7"/>
        <v>-1629.0322580645161</v>
      </c>
      <c r="M10" s="3">
        <f t="shared" ca="1" si="7"/>
        <v>-1104.4776119402984</v>
      </c>
      <c r="N10" s="3">
        <f t="shared" ca="1" si="7"/>
        <v>-1329.5454545454545</v>
      </c>
      <c r="O10" s="3">
        <f t="shared" ca="1" si="7"/>
        <v>-244.92099322799098</v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529646607961</v>
      </c>
      <c r="E11" s="2">
        <f>IFERROR(INDEX(E51:E500,MATCH($C$11,$C$51:$C$500,0)),"")</f>
        <v>146105522523</v>
      </c>
      <c r="H11" s="2">
        <f>IFERROR(INDEX(D11:G11,COUNT(D11:G11)),"")</f>
        <v>146105522523</v>
      </c>
      <c r="I11" s="2">
        <f t="shared" ref="I11:Q11" si="8">IFERROR(INDEX(I51:I500,MATCH($C$11,$C$51:$C$500,0)),"")</f>
        <v>146105522523</v>
      </c>
      <c r="J11" s="2">
        <f t="shared" si="8"/>
        <v>143839901566</v>
      </c>
      <c r="K11" s="2">
        <f t="shared" si="8"/>
        <v>139917119261</v>
      </c>
      <c r="L11" s="2">
        <f t="shared" si="8"/>
        <v>140134971635</v>
      </c>
      <c r="M11" s="2">
        <f t="shared" si="8"/>
        <v>142641092552</v>
      </c>
      <c r="N11" s="2">
        <f t="shared" si="8"/>
        <v>148026420500</v>
      </c>
      <c r="O11" s="2">
        <f t="shared" si="8"/>
        <v>151550957000</v>
      </c>
      <c r="P11" s="2">
        <f t="shared" si="8"/>
        <v>3352787000</v>
      </c>
      <c r="Q11" s="2">
        <f t="shared" si="8"/>
        <v>22191733895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-413000000000</v>
      </c>
      <c r="E12" s="2">
        <f>IFERROR(INDEX(E51:E500,MATCH("Net Debt (Quarter)",$C$51:$C$500,0)),"")</f>
        <v>-146000000000</v>
      </c>
      <c r="H12" s="2">
        <f>IFERROR(INDEX(D12:G12,COUNT(D12:G12)),"")</f>
        <v>-146000000000</v>
      </c>
      <c r="I12" s="2">
        <f t="shared" ref="I12:Q12" si="9">IFERROR(INDEX(I51:I500,MATCH($C$12,$C$51:$C$500,0)),"")</f>
        <v>-146000000000</v>
      </c>
      <c r="J12" s="2">
        <f t="shared" si="9"/>
        <v>-144000000000</v>
      </c>
      <c r="K12" s="2">
        <f t="shared" si="9"/>
        <v>-140000000000</v>
      </c>
      <c r="L12" s="2">
        <f t="shared" si="9"/>
        <v>-140000000000</v>
      </c>
      <c r="M12" s="2">
        <f t="shared" si="9"/>
        <v>-143000000000</v>
      </c>
      <c r="N12" s="2">
        <f t="shared" si="9"/>
        <v>-148000000000</v>
      </c>
      <c r="O12" s="2">
        <f t="shared" si="9"/>
        <v>-152000000000</v>
      </c>
      <c r="P12" s="2">
        <f t="shared" si="9"/>
        <v>13000000000</v>
      </c>
      <c r="Q12" s="2">
        <f t="shared" si="9"/>
        <v>11000000000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117000000000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Q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17000000000</v>
      </c>
      <c r="Q13" s="2">
        <f t="shared" si="10"/>
        <v>34000000000</v>
      </c>
    </row>
    <row r="14" spans="1:17" ht="15.5" x14ac:dyDescent="0.35">
      <c r="C14" t="s">
        <v>27</v>
      </c>
      <c r="D14" s="2">
        <f>IFERROR(INDEX(D51:D500,MATCH($C$14,$C$51:$C$500,0)),"")</f>
        <v>-2271226642</v>
      </c>
      <c r="E14" s="2">
        <f>IFERROR(INDEX(E51:E500,MATCH($C$14,$C$51:$C$500,0)),"")</f>
        <v>-151864820</v>
      </c>
      <c r="H14" s="2">
        <f>IFERROR(SUM(D14:G14)*(4/MAX(1,COUNT(D14:G14))),"")</f>
        <v>-4846182924</v>
      </c>
      <c r="I14" s="2">
        <f t="shared" ref="I14:Q14" si="11">IFERROR(INDEX(I51:I500,MATCH($C$14,$C$51:$C$500,0)),"")</f>
        <v>-643145438</v>
      </c>
      <c r="J14" s="2">
        <f t="shared" si="11"/>
        <v>-715620411</v>
      </c>
      <c r="K14" s="2">
        <f t="shared" si="11"/>
        <v>-655605284</v>
      </c>
      <c r="L14" s="2">
        <f t="shared" si="11"/>
        <v>-480102702</v>
      </c>
      <c r="M14" s="2">
        <f t="shared" si="11"/>
        <v>-244879279</v>
      </c>
      <c r="N14" s="2">
        <f t="shared" si="11"/>
        <v>-59785571</v>
      </c>
      <c r="O14" s="2">
        <f t="shared" si="11"/>
        <v>-1051923416</v>
      </c>
      <c r="P14" s="2">
        <f t="shared" si="11"/>
        <v>-2978465754</v>
      </c>
      <c r="Q14" s="2">
        <f t="shared" si="11"/>
        <v>-875750</v>
      </c>
    </row>
    <row r="15" spans="1:17" ht="15.5" x14ac:dyDescent="0.35">
      <c r="C15" t="s">
        <v>28</v>
      </c>
      <c r="D15" s="2">
        <f>IFERROR(INDEX(D51:D500,MATCH($C$15,$C$51:$C$500,0)),"")</f>
        <v>-17564800</v>
      </c>
      <c r="E15" s="2">
        <f>IFERROR(INDEX(E51:E500,MATCH($C$15,$C$51:$C$500,0)),"")</f>
        <v>-268431823</v>
      </c>
      <c r="H15" s="2">
        <f>IFERROR(SUM(D15:G15)*(4/MAX(1,COUNT(D15:G15))),"")</f>
        <v>-571993246</v>
      </c>
      <c r="I15" s="2">
        <f t="shared" ref="I15:Q15" si="12">IFERROR(INDEX(I51:I500,MATCH($C$15,$C$51:$C$500,0)),"")</f>
        <v>-417257793</v>
      </c>
      <c r="J15" s="2">
        <f t="shared" si="12"/>
        <v>-477521731</v>
      </c>
      <c r="K15" s="2">
        <f t="shared" si="12"/>
        <v>-812475248</v>
      </c>
      <c r="L15" s="2">
        <f t="shared" si="12"/>
        <v>-55565320</v>
      </c>
      <c r="M15" s="2">
        <f t="shared" si="12"/>
        <v>-1109499552</v>
      </c>
      <c r="N15" s="2">
        <f t="shared" si="12"/>
        <v>422080647</v>
      </c>
      <c r="O15" s="2">
        <f t="shared" si="12"/>
        <v>-1397209838</v>
      </c>
      <c r="P15" s="2">
        <f t="shared" si="12"/>
        <v>-2110035212</v>
      </c>
      <c r="Q15" s="2">
        <f t="shared" si="12"/>
        <v>-14121313</v>
      </c>
    </row>
    <row r="16" spans="1:17" ht="15.5" x14ac:dyDescent="0.35">
      <c r="C16" t="s">
        <v>29</v>
      </c>
      <c r="D16" s="2">
        <f>IFERROR(INDEX(D51:D500,MATCH($C$16,$C$51:$C$500,0)),"")</f>
        <v>-184292562586</v>
      </c>
      <c r="E16" s="2">
        <f>IFERROR(INDEX(E51:E500,MATCH($C$16,$C$51:$C$500,0)),"")</f>
        <v>1088590849</v>
      </c>
      <c r="H16" s="2">
        <f>IFERROR(SUM(D16:G16)*(4/MAX(1,COUNT(D16:G16))),"")</f>
        <v>-366407943474</v>
      </c>
      <c r="I16" s="2">
        <f t="shared" ref="I16:Q16" si="13">IFERROR(INDEX(I51:I500,MATCH($C$16,$C$51:$C$500,0)),"")</f>
        <v>549582282</v>
      </c>
      <c r="J16" s="2">
        <f t="shared" si="13"/>
        <v>1680231452</v>
      </c>
      <c r="K16" s="2">
        <f t="shared" si="13"/>
        <v>1482197174</v>
      </c>
      <c r="L16" s="2">
        <f t="shared" si="13"/>
        <v>-1272002621</v>
      </c>
      <c r="M16" s="2">
        <f t="shared" si="13"/>
        <v>-4864899652</v>
      </c>
      <c r="N16" s="2">
        <f t="shared" si="13"/>
        <v>485109828</v>
      </c>
      <c r="O16" s="2">
        <f t="shared" si="13"/>
        <v>4711370346</v>
      </c>
      <c r="P16" s="2">
        <f t="shared" si="13"/>
        <v>5169231019</v>
      </c>
      <c r="Q16" s="2">
        <f t="shared" si="13"/>
        <v>113274830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4920000000000</v>
      </c>
      <c r="E20" s="2">
        <f ca="1">IFERROR(E21*E2,"")</f>
        <v>4320000000000</v>
      </c>
      <c r="H20" s="2">
        <f t="shared" ref="H20:Q20" ca="1" si="14">IFERROR(H21*H2,"")</f>
        <v>4320000000000</v>
      </c>
      <c r="I20" s="2" t="str">
        <f t="shared" ca="1" si="14"/>
        <v/>
      </c>
      <c r="J20" s="2">
        <f t="shared" ca="1" si="14"/>
        <v>1272000000000</v>
      </c>
      <c r="K20" s="2">
        <f t="shared" ca="1" si="14"/>
        <v>1592000000000</v>
      </c>
      <c r="L20" s="2">
        <f t="shared" ca="1" si="14"/>
        <v>4040000000000</v>
      </c>
      <c r="M20" s="2">
        <f t="shared" ca="1" si="14"/>
        <v>5920000000000</v>
      </c>
      <c r="N20" s="2">
        <f t="shared" ca="1" si="14"/>
        <v>4680000000000</v>
      </c>
      <c r="O20" s="2">
        <f t="shared" ca="1" si="14"/>
        <v>8680000000000</v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8000000000</v>
      </c>
      <c r="E21" s="2">
        <f>IFERROR(INDEX(E51:E500,MATCH($C$7,$C$51:$C$500,0)),"")</f>
        <v>8000000000</v>
      </c>
      <c r="H21" s="2">
        <f>IFERROR(INDEX(D21:G21,COUNT(D21:G21)),"")</f>
        <v>8000000000</v>
      </c>
      <c r="I21" s="2">
        <f t="shared" ref="I21:Q21" si="15">IFERROR(INDEX(I51:I500,MATCH($C$7,$C$51:$C$500,0)),"")</f>
        <v>8000000000</v>
      </c>
      <c r="J21" s="2">
        <f t="shared" si="15"/>
        <v>8000000000</v>
      </c>
      <c r="K21" s="2">
        <f t="shared" si="15"/>
        <v>8000000000</v>
      </c>
      <c r="L21" s="2">
        <f t="shared" si="15"/>
        <v>8000000000</v>
      </c>
      <c r="M21" s="2">
        <f t="shared" si="15"/>
        <v>8000000000</v>
      </c>
      <c r="N21" s="2">
        <f t="shared" si="15"/>
        <v>8000000000</v>
      </c>
      <c r="O21" s="2">
        <f t="shared" si="15"/>
        <v>8000000000</v>
      </c>
      <c r="P21" s="2">
        <f t="shared" si="15"/>
        <v>6000000000</v>
      </c>
      <c r="Q21" s="2">
        <f t="shared" si="15"/>
        <v>6000000000</v>
      </c>
    </row>
    <row r="23" spans="1:17" ht="15.5" x14ac:dyDescent="0.35">
      <c r="B23" t="s">
        <v>45</v>
      </c>
      <c r="C23" t="s">
        <v>46</v>
      </c>
      <c r="D23" s="3">
        <f>IFERROR(D5/D6*100,"")</f>
        <v>-4.2658183148347648</v>
      </c>
      <c r="E23" s="3">
        <f>IFERROR(E5/E6*100,"")</f>
        <v>0.11146141248651686</v>
      </c>
      <c r="H23" s="3">
        <f t="shared" ref="H23:Q23" si="16">IFERROR(H5/H6*100,"")</f>
        <v>-20.999032138927689</v>
      </c>
      <c r="I23" s="3">
        <f t="shared" si="16"/>
        <v>2.5647227884968725E-2</v>
      </c>
      <c r="J23" s="3">
        <f t="shared" si="16"/>
        <v>0.12529815593507301</v>
      </c>
      <c r="K23" s="3">
        <f t="shared" si="16"/>
        <v>2.9115114399303164E-2</v>
      </c>
      <c r="L23" s="3">
        <f t="shared" si="16"/>
        <v>-0.18794921334517506</v>
      </c>
      <c r="M23" s="3">
        <f t="shared" si="16"/>
        <v>-0.74489075225591317</v>
      </c>
      <c r="N23" s="3">
        <f t="shared" si="16"/>
        <v>0.11152900404509697</v>
      </c>
      <c r="O23" s="3">
        <f t="shared" si="16"/>
        <v>0.40876996613627042</v>
      </c>
      <c r="P23" s="3">
        <f t="shared" si="16"/>
        <v>0.50687913058924461</v>
      </c>
      <c r="Q23" s="3">
        <f t="shared" si="16"/>
        <v>1.6194516984709997E-2</v>
      </c>
    </row>
    <row r="24" spans="1:17" ht="15.5" x14ac:dyDescent="0.35">
      <c r="C24" t="s">
        <v>47</v>
      </c>
      <c r="D24" s="4" t="str">
        <f>IFERROR(_xlfn.RRI(5,I23,D23),"")</f>
        <v/>
      </c>
      <c r="E24" s="4">
        <f>IFERROR(_xlfn.RRI(5,J23,E23),"")</f>
        <v>-2.3131799205258652E-2</v>
      </c>
      <c r="H24" s="4">
        <f t="shared" ref="H24:Q24" si="17">IFERROR(_xlfn.RRI(5,M23,H23),"")</f>
        <v>0.94994040804604318</v>
      </c>
      <c r="I24" s="4">
        <f t="shared" si="17"/>
        <v>-0.25470102947467066</v>
      </c>
      <c r="J24" s="4">
        <f t="shared" si="17"/>
        <v>-0.21060723789214053</v>
      </c>
      <c r="K24" s="4">
        <f t="shared" si="17"/>
        <v>-0.43526745291011071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0.02</v>
      </c>
      <c r="J25" s="3">
        <f t="shared" si="18"/>
        <v>0.15</v>
      </c>
      <c r="K25" s="3">
        <f t="shared" si="18"/>
        <v>0.08</v>
      </c>
      <c r="L25" s="3">
        <f t="shared" si="18"/>
        <v>-0.17</v>
      </c>
      <c r="M25" s="3">
        <f t="shared" si="18"/>
        <v>-0.75</v>
      </c>
      <c r="N25" s="3">
        <f t="shared" si="18"/>
        <v>0.11</v>
      </c>
      <c r="O25" s="3">
        <f t="shared" si="18"/>
        <v>0.41</v>
      </c>
      <c r="P25" s="3">
        <f t="shared" si="18"/>
        <v>0.51</v>
      </c>
      <c r="Q25" s="3">
        <f t="shared" si="18"/>
        <v>0.02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-0.28890526663955163</v>
      </c>
      <c r="J26" s="4">
        <f t="shared" si="19"/>
        <v>-0.1821729320639407</v>
      </c>
      <c r="K26" s="4">
        <f t="shared" si="19"/>
        <v>-0.30959494556032219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42.642129874124997</v>
      </c>
      <c r="E27" s="3">
        <f>IFERROR(E4/E21,"")</f>
        <v>0.52095445837499998</v>
      </c>
      <c r="H27" s="3">
        <f t="shared" ref="H27:Q27" si="20">IFERROR(H4/H21,"")</f>
        <v>86.326168664999997</v>
      </c>
      <c r="I27" s="3">
        <f t="shared" si="20"/>
        <v>2.085022623</v>
      </c>
      <c r="J27" s="3">
        <f t="shared" si="20"/>
        <v>2.2427175295000001</v>
      </c>
      <c r="K27" s="3">
        <f t="shared" si="20"/>
        <v>1.5591995194999999</v>
      </c>
      <c r="L27" s="3">
        <f t="shared" si="20"/>
        <v>0.60959666537500001</v>
      </c>
      <c r="M27" s="3">
        <f t="shared" si="20"/>
        <v>0.22576926450000001</v>
      </c>
      <c r="N27" s="3">
        <f t="shared" si="20"/>
        <v>0.20356014724999999</v>
      </c>
      <c r="O27" s="3">
        <f t="shared" si="20"/>
        <v>2.2235508938750002</v>
      </c>
      <c r="P27" s="3">
        <f t="shared" si="20"/>
        <v>3.8362059623333336</v>
      </c>
      <c r="Q27" s="3">
        <f t="shared" si="20"/>
        <v>0.05</v>
      </c>
    </row>
    <row r="28" spans="1:17" ht="15.5" x14ac:dyDescent="0.35">
      <c r="C28" t="s">
        <v>52</v>
      </c>
      <c r="D28" s="4">
        <f>IFERROR(_xlfn.RRI(5,I27,D27),"")</f>
        <v>0.82871329971162266</v>
      </c>
      <c r="E28" s="4">
        <f>IFERROR(_xlfn.RRI(5,J27,E27),"")</f>
        <v>-0.25319874982477308</v>
      </c>
      <c r="H28" s="4">
        <f t="shared" ref="H28:Q28" si="21">IFERROR(_xlfn.RRI(5,M27,H27),"")</f>
        <v>2.2846986323184657</v>
      </c>
      <c r="I28" s="4">
        <f t="shared" si="21"/>
        <v>0.59251526167538082</v>
      </c>
      <c r="J28" s="4">
        <f t="shared" si="21"/>
        <v>1.7180528803577566E-3</v>
      </c>
      <c r="K28" s="4">
        <f t="shared" si="21"/>
        <v>-0.16478178863697424</v>
      </c>
      <c r="L28" s="4">
        <f t="shared" si="21"/>
        <v>0.64897668688532262</v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-0.8666666666666667</v>
      </c>
      <c r="J29" s="4">
        <f t="shared" si="22"/>
        <v>0.87499999999999989</v>
      </c>
      <c r="K29" s="4">
        <f t="shared" si="22"/>
        <v>-1.4705882352941175</v>
      </c>
      <c r="L29" s="4">
        <f t="shared" si="22"/>
        <v>-0.77333333333333332</v>
      </c>
      <c r="M29" s="4">
        <f t="shared" si="22"/>
        <v>-7.8181818181818183</v>
      </c>
      <c r="N29" s="4">
        <f t="shared" si="22"/>
        <v>-0.73170731707317072</v>
      </c>
      <c r="O29" s="4">
        <f t="shared" si="22"/>
        <v>-0.19607843137254907</v>
      </c>
      <c r="P29" s="4">
        <f t="shared" si="22"/>
        <v>24.5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40.40298897130959</v>
      </c>
      <c r="I30" s="4">
        <f t="shared" si="23"/>
        <v>-7.0314207841928836E-2</v>
      </c>
      <c r="J30" s="4">
        <f t="shared" si="23"/>
        <v>0.43837751452052076</v>
      </c>
      <c r="K30" s="4">
        <f t="shared" si="23"/>
        <v>1.5577559853298104</v>
      </c>
      <c r="L30" s="4">
        <f t="shared" si="23"/>
        <v>1.7000870411880178</v>
      </c>
      <c r="M30" s="4">
        <f t="shared" si="23"/>
        <v>0.10910346425876848</v>
      </c>
      <c r="N30" s="4">
        <f t="shared" si="23"/>
        <v>-0.90845267009146158</v>
      </c>
      <c r="O30" s="4">
        <f t="shared" si="23"/>
        <v>-0.42037760336451074</v>
      </c>
      <c r="P30" s="4">
        <f t="shared" si="23"/>
        <v>75.724119246666675</v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261.58999999999997</v>
      </c>
      <c r="E32" s="3">
        <f>IFERROR(INDEX(E51:E500,MATCH($A$32,$C$51:$C$500,0)),"")</f>
        <v>100.18</v>
      </c>
      <c r="H32" s="3">
        <f>IFERROR(INDEX(D32:G32,COUNT(D32:G32)),"")</f>
        <v>100.18</v>
      </c>
      <c r="I32" s="3">
        <f t="shared" ref="I32:Q32" si="24">IFERROR(INDEX(I51:I500,MATCH($C$32,$C$51:$C$500,0)),"")</f>
        <v>100.18</v>
      </c>
      <c r="J32" s="3">
        <f t="shared" si="24"/>
        <v>100.15</v>
      </c>
      <c r="K32" s="3">
        <f t="shared" si="24"/>
        <v>100.03</v>
      </c>
      <c r="L32" s="3">
        <f t="shared" si="24"/>
        <v>100</v>
      </c>
      <c r="M32" s="3">
        <f t="shared" si="24"/>
        <v>100.19</v>
      </c>
      <c r="N32" s="3">
        <f t="shared" si="24"/>
        <v>100.93</v>
      </c>
      <c r="O32" s="3">
        <f t="shared" si="24"/>
        <v>100.82</v>
      </c>
      <c r="P32" s="3">
        <f t="shared" si="24"/>
        <v>100.54</v>
      </c>
      <c r="Q32" s="3">
        <f t="shared" si="24"/>
        <v>100.03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2.35</v>
      </c>
      <c r="E33" s="3">
        <f>IFERROR(INDEX(E51:E500,MATCH($A$33,$C$51:$C$500,0)),"")</f>
        <v>3.15</v>
      </c>
      <c r="H33" s="3">
        <f>IFERROR(INDEX(D33:G33,COUNT(D33:G33)),"")</f>
        <v>3.15</v>
      </c>
      <c r="I33" s="3">
        <f t="shared" ref="I33:Q33" si="25">IFERROR(INDEX(I51:I500,MATCH($C$33,$C$51:$C$500,0)),"")</f>
        <v>3.15</v>
      </c>
      <c r="J33" s="3">
        <f t="shared" si="25"/>
        <v>1.59</v>
      </c>
      <c r="K33" s="3">
        <f t="shared" si="25"/>
        <v>1.99</v>
      </c>
      <c r="L33" s="3">
        <f t="shared" si="25"/>
        <v>5.05</v>
      </c>
      <c r="M33" s="3">
        <f t="shared" si="25"/>
        <v>7.39</v>
      </c>
      <c r="N33" s="3">
        <f t="shared" si="25"/>
        <v>5.8</v>
      </c>
      <c r="O33" s="3">
        <f t="shared" si="25"/>
        <v>10.76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-57.86</v>
      </c>
      <c r="E34" s="3">
        <f>IFERROR(INDEX(E51:E500,MATCH($A$34,$C$51:$C$500,0)),"")</f>
        <v>3160</v>
      </c>
      <c r="H34" s="3">
        <f>IFERROR(INDEX(D34:G34,COUNT(D34:G34)),"")</f>
        <v>3160</v>
      </c>
      <c r="I34" s="3">
        <f t="shared" ref="I34:Q34" si="26">IFERROR(INDEX(I51:I500,MATCH($C$34,$C$51:$C$500,0)),"")</f>
        <v>15800</v>
      </c>
      <c r="J34" s="3">
        <f t="shared" si="26"/>
        <v>1060</v>
      </c>
      <c r="K34" s="3">
        <f t="shared" si="26"/>
        <v>2487.5</v>
      </c>
      <c r="L34" s="3">
        <f t="shared" si="26"/>
        <v>-2970.59</v>
      </c>
      <c r="M34" s="3">
        <f t="shared" si="26"/>
        <v>-986.67</v>
      </c>
      <c r="N34" s="3">
        <f t="shared" si="26"/>
        <v>5318.18</v>
      </c>
      <c r="O34" s="3">
        <f t="shared" si="26"/>
        <v>2646.34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14.42</v>
      </c>
      <c r="E35" s="3">
        <f>IFERROR(INDEX(E51:E500,MATCH($A$35,$C$51:$C$500,0)),"")</f>
        <v>606.66</v>
      </c>
      <c r="H35" s="3">
        <f>IFERROR(INDEX(D35:G35,COUNT(D35:G35)),"")</f>
        <v>606.66</v>
      </c>
      <c r="I35" s="3">
        <f t="shared" ref="I35:Q35" si="27">IFERROR(INDEX(I51:I500,MATCH($C$35,$C$51:$C$500,0)),"")</f>
        <v>151.58000000000001</v>
      </c>
      <c r="J35" s="3">
        <f t="shared" si="27"/>
        <v>70.91</v>
      </c>
      <c r="K35" s="3">
        <f t="shared" si="27"/>
        <v>127.65</v>
      </c>
      <c r="L35" s="3">
        <f t="shared" si="27"/>
        <v>828.53</v>
      </c>
      <c r="M35" s="3">
        <f t="shared" si="27"/>
        <v>3278.14</v>
      </c>
      <c r="N35" s="3">
        <f t="shared" si="27"/>
        <v>2874.24</v>
      </c>
      <c r="O35" s="3">
        <f t="shared" si="27"/>
        <v>488.02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72</v>
      </c>
      <c r="E50" t="s">
        <v>73</v>
      </c>
      <c r="F50" t="s">
        <v>74</v>
      </c>
      <c r="G50" t="s">
        <v>282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341137038993</v>
      </c>
      <c r="E51" s="5">
        <v>4167635667</v>
      </c>
      <c r="F51" s="5">
        <v>4944631824</v>
      </c>
      <c r="G51" s="5">
        <v>4079314078</v>
      </c>
      <c r="I51" s="5">
        <v>16680180984</v>
      </c>
      <c r="J51" s="5">
        <v>17941740236</v>
      </c>
      <c r="K51" s="5">
        <v>12473596156</v>
      </c>
      <c r="L51" s="5">
        <v>4876773323</v>
      </c>
      <c r="M51" s="5">
        <v>1806154116</v>
      </c>
      <c r="N51" s="5">
        <v>1628481178</v>
      </c>
      <c r="O51" s="5">
        <v>17788407151</v>
      </c>
      <c r="P51" s="5">
        <v>23017235774</v>
      </c>
      <c r="Q51" s="5">
        <v>300000000</v>
      </c>
    </row>
    <row r="52" spans="2:17" ht="15.5" x14ac:dyDescent="0.35">
      <c r="C52" t="s">
        <v>211</v>
      </c>
      <c r="D52" s="5">
        <v>-536565427622</v>
      </c>
      <c r="E52" s="5">
        <v>-1632620479</v>
      </c>
      <c r="F52" s="5">
        <v>-1888225654</v>
      </c>
      <c r="G52" s="5">
        <v>-1258511842</v>
      </c>
      <c r="I52" s="5">
        <v>-6827189940</v>
      </c>
      <c r="J52" s="5">
        <v>-7742434196</v>
      </c>
      <c r="K52" s="5">
        <v>-5048183774</v>
      </c>
      <c r="L52" s="5">
        <v>-2111964725</v>
      </c>
      <c r="M52" s="5">
        <v>-1857183204</v>
      </c>
      <c r="N52" s="5">
        <v>-2008396883</v>
      </c>
      <c r="O52" s="5">
        <v>-4230399402</v>
      </c>
      <c r="P52" s="5">
        <v>-4437308879</v>
      </c>
    </row>
    <row r="53" spans="2:17" ht="15.5" x14ac:dyDescent="0.35">
      <c r="C53" t="s">
        <v>212</v>
      </c>
      <c r="D53" s="5">
        <v>-195428388629</v>
      </c>
      <c r="E53" s="5">
        <v>2535015188</v>
      </c>
      <c r="F53" s="5">
        <v>3056406170</v>
      </c>
      <c r="G53" s="5">
        <v>2820802236</v>
      </c>
      <c r="I53" s="5">
        <v>9852991044</v>
      </c>
      <c r="J53" s="5">
        <v>10199306040</v>
      </c>
      <c r="K53" s="5">
        <v>7425412382</v>
      </c>
      <c r="L53" s="5">
        <v>2764808598</v>
      </c>
      <c r="M53" s="5">
        <v>-51029088</v>
      </c>
      <c r="N53" s="5">
        <v>-379915705</v>
      </c>
      <c r="O53" s="5">
        <v>13558007749</v>
      </c>
      <c r="P53" s="5">
        <v>18579926895</v>
      </c>
      <c r="Q53" s="5">
        <v>300000000</v>
      </c>
    </row>
    <row r="54" spans="2:17" ht="15.5" x14ac:dyDescent="0.35">
      <c r="C54" t="s">
        <v>82</v>
      </c>
      <c r="D54" s="5">
        <v>-40825222450</v>
      </c>
      <c r="E54" s="5">
        <v>-1494222702</v>
      </c>
      <c r="F54" s="5">
        <v>-1851990016</v>
      </c>
      <c r="G54" s="5">
        <v>-2160773475</v>
      </c>
      <c r="I54" s="5">
        <v>-9468844502</v>
      </c>
      <c r="J54" s="5">
        <v>-8580781611</v>
      </c>
      <c r="K54" s="5">
        <v>-7068615211</v>
      </c>
      <c r="L54" s="5">
        <v>-6014704044</v>
      </c>
      <c r="M54" s="5">
        <v>-6227327844</v>
      </c>
      <c r="N54" s="5">
        <v>-4802219369</v>
      </c>
      <c r="O54" s="5">
        <v>-13859754558</v>
      </c>
      <c r="P54" s="5">
        <v>-10500128158</v>
      </c>
      <c r="Q54" s="5">
        <v>-187851746</v>
      </c>
    </row>
    <row r="55" spans="2:17" ht="15.5" x14ac:dyDescent="0.35">
      <c r="C55" t="s">
        <v>675</v>
      </c>
      <c r="D55" s="5">
        <v>-2007522223</v>
      </c>
      <c r="E55" s="5">
        <v>-6901415</v>
      </c>
      <c r="F55" s="5">
        <v>-5929593</v>
      </c>
      <c r="G55" s="5">
        <v>-5842783</v>
      </c>
      <c r="I55" s="5">
        <v>-25225985</v>
      </c>
      <c r="J55" s="5">
        <v>-46641348</v>
      </c>
      <c r="L55" s="5">
        <v>-31133228</v>
      </c>
      <c r="M55" s="5">
        <v>-100395672</v>
      </c>
      <c r="N55" s="5">
        <v>-98060012</v>
      </c>
      <c r="O55" s="5">
        <v>-461565921</v>
      </c>
      <c r="P55" s="5">
        <v>-1725753892</v>
      </c>
    </row>
    <row r="56" spans="2:17" ht="15.5" x14ac:dyDescent="0.35">
      <c r="C56" t="s">
        <v>213</v>
      </c>
      <c r="D56" s="5">
        <v>-32668455409</v>
      </c>
      <c r="E56" s="5">
        <v>-1001369178</v>
      </c>
      <c r="F56" s="5">
        <v>-1288106589</v>
      </c>
      <c r="G56" s="5">
        <v>-1506579051</v>
      </c>
      <c r="I56" s="5">
        <v>-7256357254</v>
      </c>
      <c r="J56" s="5">
        <v>-6583447094</v>
      </c>
      <c r="L56" s="5">
        <v>-4619235094</v>
      </c>
      <c r="M56" s="5">
        <v>-5055668422</v>
      </c>
      <c r="N56" s="5">
        <v>-3921990839</v>
      </c>
      <c r="O56" s="5">
        <v>-11323011692</v>
      </c>
      <c r="P56" s="5">
        <v>-7062702934</v>
      </c>
      <c r="Q56" s="5">
        <v>-187851746</v>
      </c>
    </row>
    <row r="57" spans="2:17" ht="15.5" x14ac:dyDescent="0.35">
      <c r="C57" t="s">
        <v>81</v>
      </c>
      <c r="D57" s="5">
        <v>-99230134615</v>
      </c>
      <c r="E57" s="5">
        <v>52031</v>
      </c>
      <c r="F57" s="5">
        <v>16398</v>
      </c>
      <c r="G57" s="5">
        <v>-18640</v>
      </c>
      <c r="I57" s="5">
        <v>72597</v>
      </c>
      <c r="J57" s="5">
        <v>-114113</v>
      </c>
      <c r="K57" s="5">
        <v>54059</v>
      </c>
      <c r="L57" s="5">
        <v>1149475</v>
      </c>
      <c r="M57" s="5">
        <v>-2906820</v>
      </c>
      <c r="N57" s="5">
        <v>6487373</v>
      </c>
      <c r="O57" s="5">
        <v>16707980</v>
      </c>
      <c r="P57" s="5">
        <v>1416488</v>
      </c>
      <c r="Q57" s="5">
        <v>1954526</v>
      </c>
    </row>
    <row r="58" spans="2:17" ht="15.5" x14ac:dyDescent="0.35">
      <c r="C58" t="s">
        <v>89</v>
      </c>
      <c r="D58" s="5">
        <v>-236253611079</v>
      </c>
      <c r="E58" s="5">
        <v>1040792486</v>
      </c>
      <c r="F58" s="5">
        <v>1204416154</v>
      </c>
      <c r="G58" s="5">
        <v>660028761</v>
      </c>
      <c r="I58" s="5">
        <v>384146542</v>
      </c>
      <c r="J58" s="5">
        <v>1618524429</v>
      </c>
      <c r="K58" s="5">
        <v>356797171</v>
      </c>
      <c r="L58" s="5">
        <v>-3249895446</v>
      </c>
      <c r="M58" s="5">
        <v>-6278356932</v>
      </c>
      <c r="N58" s="5">
        <v>-5182135074</v>
      </c>
      <c r="O58" s="5">
        <v>-301746809</v>
      </c>
      <c r="P58" s="5">
        <v>8079798737</v>
      </c>
      <c r="Q58" s="5">
        <v>112148254</v>
      </c>
    </row>
    <row r="59" spans="2:17" ht="15.5" x14ac:dyDescent="0.35">
      <c r="C59" t="s">
        <v>90</v>
      </c>
      <c r="D59" s="5">
        <v>51961048493</v>
      </c>
      <c r="E59" s="5">
        <v>47798363</v>
      </c>
      <c r="F59" s="5">
        <v>-114008421</v>
      </c>
      <c r="G59" s="5">
        <v>114333065</v>
      </c>
      <c r="I59" s="5">
        <v>165435740</v>
      </c>
      <c r="J59" s="5">
        <v>61707023</v>
      </c>
      <c r="K59" s="5">
        <v>1125400003</v>
      </c>
      <c r="L59" s="5">
        <v>1977892825</v>
      </c>
      <c r="M59" s="5">
        <v>1413457280</v>
      </c>
      <c r="N59" s="5">
        <v>5667244902</v>
      </c>
      <c r="O59" s="5">
        <v>5013117155</v>
      </c>
      <c r="P59" s="5">
        <v>-2910567718</v>
      </c>
      <c r="Q59" s="5">
        <v>1126576</v>
      </c>
    </row>
    <row r="60" spans="2:17" ht="15.5" x14ac:dyDescent="0.35">
      <c r="C60" t="s">
        <v>215</v>
      </c>
      <c r="D60" s="5">
        <v>10189660400</v>
      </c>
      <c r="E60" s="5">
        <v>393203152</v>
      </c>
      <c r="F60" s="5">
        <v>393084947</v>
      </c>
      <c r="G60" s="5">
        <v>459598124</v>
      </c>
      <c r="I60" s="5">
        <v>1697844081</v>
      </c>
      <c r="J60" s="5">
        <v>1898306886</v>
      </c>
      <c r="K60" s="5">
        <v>1980522701</v>
      </c>
      <c r="L60" s="5">
        <v>2086600951</v>
      </c>
      <c r="M60" s="5">
        <v>2062059643</v>
      </c>
      <c r="N60" s="5">
        <v>4793636003</v>
      </c>
      <c r="O60" s="5">
        <v>6487090591</v>
      </c>
      <c r="P60" s="5">
        <v>1314689444</v>
      </c>
      <c r="Q60" s="5">
        <v>2326</v>
      </c>
    </row>
    <row r="61" spans="2:17" ht="15.5" x14ac:dyDescent="0.35">
      <c r="C61" t="s">
        <v>27</v>
      </c>
      <c r="D61" s="5">
        <v>-2271226642</v>
      </c>
      <c r="E61" s="5">
        <v>-151864820</v>
      </c>
      <c r="F61" s="5">
        <v>-172634313</v>
      </c>
      <c r="G61" s="5">
        <v>-164934183</v>
      </c>
      <c r="I61" s="5">
        <v>-643145438</v>
      </c>
      <c r="J61" s="5">
        <v>-715620411</v>
      </c>
      <c r="K61" s="5">
        <v>-655605284</v>
      </c>
      <c r="L61" s="5">
        <v>-480102702</v>
      </c>
      <c r="M61" s="5">
        <v>-244879279</v>
      </c>
      <c r="N61" s="5">
        <v>-59785571</v>
      </c>
      <c r="O61" s="5">
        <v>-1051923416</v>
      </c>
      <c r="P61" s="5">
        <v>-2978465754</v>
      </c>
      <c r="Q61" s="5">
        <v>-875750</v>
      </c>
    </row>
    <row r="62" spans="2:17" ht="15.5" x14ac:dyDescent="0.35">
      <c r="C62" t="s">
        <v>92</v>
      </c>
      <c r="D62" s="5">
        <v>51961048493</v>
      </c>
      <c r="E62" s="5">
        <v>47798363</v>
      </c>
      <c r="F62" s="5">
        <v>-114008421</v>
      </c>
      <c r="G62" s="5">
        <v>114333065</v>
      </c>
      <c r="I62" s="5">
        <v>165435740</v>
      </c>
      <c r="J62" s="5">
        <v>61707023</v>
      </c>
      <c r="K62" s="5">
        <v>1125400003</v>
      </c>
      <c r="L62" s="5">
        <v>1977892825</v>
      </c>
      <c r="M62" s="5">
        <v>1413457280</v>
      </c>
      <c r="N62" s="5">
        <v>5667244902</v>
      </c>
      <c r="O62" s="5">
        <v>5013117155</v>
      </c>
      <c r="P62" s="5">
        <v>-2910567718</v>
      </c>
      <c r="Q62" s="5">
        <v>1126576</v>
      </c>
    </row>
    <row r="63" spans="2:17" ht="15.5" x14ac:dyDescent="0.35">
      <c r="C63" t="s">
        <v>29</v>
      </c>
      <c r="D63" s="5">
        <v>-184292562586</v>
      </c>
      <c r="E63" s="5">
        <v>1088590849</v>
      </c>
      <c r="F63" s="5">
        <v>1090407733</v>
      </c>
      <c r="G63" s="5">
        <v>774361826</v>
      </c>
      <c r="I63" s="5">
        <v>549582282</v>
      </c>
      <c r="J63" s="5">
        <v>1680231452</v>
      </c>
      <c r="K63" s="5">
        <v>1482197174</v>
      </c>
      <c r="L63" s="5">
        <v>-1272002621</v>
      </c>
      <c r="M63" s="5">
        <v>-4864899652</v>
      </c>
      <c r="N63" s="5">
        <v>485109828</v>
      </c>
      <c r="O63" s="5">
        <v>4711370346</v>
      </c>
      <c r="P63" s="5">
        <v>5169231019</v>
      </c>
      <c r="Q63" s="5">
        <v>113274830</v>
      </c>
    </row>
    <row r="64" spans="2:17" ht="15.5" x14ac:dyDescent="0.35">
      <c r="C64" t="s">
        <v>28</v>
      </c>
      <c r="D64" s="5">
        <v>-17564800</v>
      </c>
      <c r="E64" s="5">
        <v>-268431823</v>
      </c>
      <c r="F64" s="5">
        <v>-125768650</v>
      </c>
      <c r="G64" s="5">
        <v>-23057320</v>
      </c>
      <c r="I64" s="5">
        <v>-417257793</v>
      </c>
      <c r="J64" s="5">
        <v>-477521731</v>
      </c>
      <c r="K64" s="5">
        <v>-812475248</v>
      </c>
      <c r="L64" s="5">
        <v>-55565320</v>
      </c>
      <c r="M64" s="5">
        <v>-1109499552</v>
      </c>
      <c r="N64" s="5">
        <v>422080647</v>
      </c>
      <c r="O64" s="5">
        <v>-1397209838</v>
      </c>
      <c r="P64" s="5">
        <v>-2110035212</v>
      </c>
      <c r="Q64" s="5">
        <v>-14121313</v>
      </c>
    </row>
    <row r="65" spans="2:17" ht="15.5" x14ac:dyDescent="0.35">
      <c r="C65" t="s">
        <v>93</v>
      </c>
      <c r="D65" s="5">
        <v>-184310127386</v>
      </c>
      <c r="E65" s="5">
        <v>820159026</v>
      </c>
      <c r="F65" s="5">
        <v>964639083</v>
      </c>
      <c r="G65" s="5">
        <v>751304506</v>
      </c>
      <c r="I65" s="5">
        <v>132324489</v>
      </c>
      <c r="J65" s="5">
        <v>1202709721</v>
      </c>
      <c r="K65" s="5">
        <v>669721926</v>
      </c>
      <c r="L65" s="5">
        <v>-1327567941</v>
      </c>
      <c r="M65" s="5">
        <v>-5974399204</v>
      </c>
      <c r="N65" s="5">
        <v>907190475</v>
      </c>
      <c r="O65" s="5">
        <v>3314160508</v>
      </c>
      <c r="P65" s="5">
        <v>3059195807</v>
      </c>
      <c r="Q65" s="5">
        <v>99153517</v>
      </c>
    </row>
    <row r="66" spans="2:17" ht="15.5" x14ac:dyDescent="0.35">
      <c r="C66" t="s">
        <v>95</v>
      </c>
      <c r="D66" s="5">
        <v>-184310127386</v>
      </c>
      <c r="E66" s="5">
        <v>820159026</v>
      </c>
      <c r="F66" s="5">
        <v>964639083</v>
      </c>
      <c r="G66" s="5">
        <v>751304506</v>
      </c>
      <c r="I66" s="5">
        <v>132324489</v>
      </c>
      <c r="J66" s="5">
        <v>1202709721</v>
      </c>
      <c r="K66" s="5">
        <v>669721926</v>
      </c>
      <c r="L66" s="5">
        <v>-1327567941</v>
      </c>
      <c r="M66" s="5">
        <v>-5974399204</v>
      </c>
      <c r="N66" s="5">
        <v>907190475</v>
      </c>
      <c r="O66" s="5">
        <v>3314160508</v>
      </c>
      <c r="P66" s="5">
        <v>3059195807</v>
      </c>
      <c r="Q66" s="5">
        <v>99153517</v>
      </c>
    </row>
    <row r="67" spans="2:17" ht="15.5" x14ac:dyDescent="0.35">
      <c r="C67" t="s">
        <v>96</v>
      </c>
      <c r="D67" s="5">
        <v>26280000</v>
      </c>
      <c r="E67" s="5">
        <v>73326902</v>
      </c>
      <c r="I67" s="5">
        <v>73326902</v>
      </c>
      <c r="J67" s="5">
        <v>-198737342</v>
      </c>
      <c r="K67" s="5">
        <v>-436643947</v>
      </c>
      <c r="L67" s="5">
        <v>-175103158</v>
      </c>
      <c r="M67" s="5">
        <v>274860</v>
      </c>
    </row>
    <row r="68" spans="2:17" ht="15.5" x14ac:dyDescent="0.35">
      <c r="C68" t="s">
        <v>97</v>
      </c>
      <c r="D68" s="5">
        <v>-184283847386</v>
      </c>
      <c r="E68" s="5">
        <v>893485928</v>
      </c>
      <c r="F68" s="5">
        <v>964639083</v>
      </c>
      <c r="G68" s="5">
        <v>751304506</v>
      </c>
      <c r="I68" s="5">
        <v>205651391</v>
      </c>
      <c r="J68" s="5">
        <v>1003972379</v>
      </c>
      <c r="K68" s="5">
        <v>233077979</v>
      </c>
      <c r="L68" s="5">
        <v>-1502671099</v>
      </c>
      <c r="M68" s="5">
        <v>-5974124344</v>
      </c>
      <c r="N68" s="5">
        <v>907190475</v>
      </c>
      <c r="O68" s="5">
        <v>3314160508</v>
      </c>
      <c r="P68" s="5">
        <v>3059195807</v>
      </c>
      <c r="Q68" s="5">
        <v>99153517</v>
      </c>
    </row>
    <row r="69" spans="2:17" ht="15.5" x14ac:dyDescent="0.35">
      <c r="C69" t="s">
        <v>98</v>
      </c>
      <c r="D69" s="5">
        <v>-184310127386</v>
      </c>
      <c r="E69" s="5">
        <v>820159026</v>
      </c>
      <c r="F69" s="5">
        <v>964639083</v>
      </c>
      <c r="G69" s="5">
        <v>751304506</v>
      </c>
      <c r="I69" s="5">
        <v>132324489</v>
      </c>
      <c r="J69" s="5">
        <v>1202709721</v>
      </c>
      <c r="K69" s="5">
        <v>669721926</v>
      </c>
      <c r="L69" s="5">
        <v>-1327567941</v>
      </c>
      <c r="M69" s="5">
        <v>-5974399204</v>
      </c>
      <c r="N69" s="5">
        <v>907190475</v>
      </c>
      <c r="O69" s="5">
        <v>3314160508</v>
      </c>
      <c r="P69" s="5">
        <v>3059195807</v>
      </c>
      <c r="Q69" s="5">
        <v>99153517</v>
      </c>
    </row>
    <row r="70" spans="2:17" ht="15.5" x14ac:dyDescent="0.35">
      <c r="C70" t="s">
        <v>8</v>
      </c>
      <c r="D70" s="5">
        <v>-85053712771</v>
      </c>
      <c r="E70" s="5">
        <v>893433897</v>
      </c>
      <c r="F70" s="5">
        <v>964622685</v>
      </c>
      <c r="G70" s="5">
        <v>751323146</v>
      </c>
      <c r="I70" s="5">
        <v>205578794</v>
      </c>
      <c r="J70" s="5">
        <v>1004086492</v>
      </c>
      <c r="K70" s="5">
        <v>233023920</v>
      </c>
      <c r="L70" s="5">
        <v>-1503820574</v>
      </c>
      <c r="M70" s="5">
        <v>-5971217524</v>
      </c>
      <c r="N70" s="5">
        <v>900703102</v>
      </c>
      <c r="O70" s="5">
        <v>3297452528</v>
      </c>
      <c r="P70" s="5">
        <v>3057779319</v>
      </c>
      <c r="Q70" s="5">
        <v>97198991</v>
      </c>
    </row>
    <row r="71" spans="2:17" ht="15.5" x14ac:dyDescent="0.35">
      <c r="C71" t="s">
        <v>100</v>
      </c>
      <c r="D71" s="5">
        <v>-184310127386</v>
      </c>
      <c r="E71" s="5">
        <v>820159026</v>
      </c>
      <c r="F71" s="5">
        <v>964639083</v>
      </c>
      <c r="G71" s="5">
        <v>751304506</v>
      </c>
      <c r="I71" s="5">
        <v>132324489</v>
      </c>
      <c r="J71" s="5">
        <v>1202709721</v>
      </c>
      <c r="K71" s="5">
        <v>669721926</v>
      </c>
      <c r="L71" s="5">
        <v>-1327567941</v>
      </c>
      <c r="M71" s="5">
        <v>-5974399204</v>
      </c>
      <c r="N71" s="5">
        <v>907190475</v>
      </c>
      <c r="O71" s="5">
        <v>3314160508</v>
      </c>
      <c r="P71" s="5">
        <v>3059195807</v>
      </c>
      <c r="Q71" s="5">
        <v>99153517</v>
      </c>
    </row>
    <row r="72" spans="2:17" ht="15.5" x14ac:dyDescent="0.35">
      <c r="C72" t="s">
        <v>101</v>
      </c>
      <c r="D72" s="5">
        <v>-184283847386</v>
      </c>
      <c r="E72" s="5">
        <v>893485928</v>
      </c>
      <c r="F72" s="5">
        <v>964639083</v>
      </c>
      <c r="G72" s="5">
        <v>751304506</v>
      </c>
      <c r="I72" s="5">
        <v>205651391</v>
      </c>
      <c r="J72" s="5">
        <v>1003972379</v>
      </c>
      <c r="K72" s="5">
        <v>233077979</v>
      </c>
      <c r="L72" s="5">
        <v>-1502671099</v>
      </c>
      <c r="M72" s="5">
        <v>-5974124344</v>
      </c>
      <c r="N72" s="5">
        <v>907190475</v>
      </c>
      <c r="O72" s="5">
        <v>3314160508</v>
      </c>
      <c r="P72" s="5">
        <v>3059195807</v>
      </c>
      <c r="Q72" s="5">
        <v>99153517</v>
      </c>
    </row>
    <row r="73" spans="2:17" ht="15.5" x14ac:dyDescent="0.35">
      <c r="C73" t="s">
        <v>102</v>
      </c>
      <c r="D73" s="5">
        <v>-184283847386</v>
      </c>
      <c r="E73" s="5">
        <v>893485928</v>
      </c>
      <c r="F73" s="5">
        <v>964639083</v>
      </c>
      <c r="G73" s="5">
        <v>751304506</v>
      </c>
      <c r="I73" s="5">
        <v>205651391</v>
      </c>
      <c r="J73" s="5">
        <v>1003972379</v>
      </c>
      <c r="K73" s="5">
        <v>233077979</v>
      </c>
      <c r="L73" s="5">
        <v>-1502671099</v>
      </c>
      <c r="M73" s="5">
        <v>-5974124344</v>
      </c>
      <c r="N73" s="5">
        <v>907190475</v>
      </c>
      <c r="O73" s="5">
        <v>3314160508</v>
      </c>
      <c r="P73" s="5">
        <v>3059195807</v>
      </c>
      <c r="Q73" s="5">
        <v>99153517</v>
      </c>
    </row>
    <row r="75" spans="2:17" ht="15.5" x14ac:dyDescent="0.35">
      <c r="B75" t="s">
        <v>103</v>
      </c>
      <c r="C75" t="s">
        <v>104</v>
      </c>
    </row>
    <row r="76" spans="2:17" ht="15.5" x14ac:dyDescent="0.35">
      <c r="C76" t="s">
        <v>216</v>
      </c>
    </row>
    <row r="77" spans="2:17" ht="15.5" x14ac:dyDescent="0.35">
      <c r="C77" t="s">
        <v>20</v>
      </c>
      <c r="D77" s="5">
        <v>529646607961</v>
      </c>
      <c r="E77" s="5">
        <v>146105522523</v>
      </c>
      <c r="F77" s="5">
        <v>144209521639</v>
      </c>
      <c r="G77" s="5">
        <v>142660960460</v>
      </c>
      <c r="I77" s="5">
        <v>146105522523</v>
      </c>
      <c r="J77" s="5">
        <v>143839901566</v>
      </c>
      <c r="K77" s="5">
        <v>139917119261</v>
      </c>
      <c r="L77" s="5">
        <v>140134971635</v>
      </c>
      <c r="M77" s="5">
        <v>142641092552</v>
      </c>
      <c r="N77" s="5">
        <v>148026420500</v>
      </c>
      <c r="O77" s="5">
        <v>151550957000</v>
      </c>
      <c r="P77" s="5">
        <v>3352787000</v>
      </c>
      <c r="Q77" s="5">
        <v>22191733895</v>
      </c>
    </row>
    <row r="78" spans="2:17" ht="15.5" x14ac:dyDescent="0.35">
      <c r="C78" t="s">
        <v>217</v>
      </c>
      <c r="D78" s="5">
        <v>279117674667</v>
      </c>
      <c r="E78" s="5">
        <v>66955625</v>
      </c>
      <c r="F78" s="5">
        <v>65841973</v>
      </c>
      <c r="G78" s="5">
        <v>193036058</v>
      </c>
      <c r="I78" s="5">
        <v>66955625</v>
      </c>
      <c r="J78" s="5">
        <v>117240260</v>
      </c>
      <c r="K78" s="5">
        <v>188891795</v>
      </c>
      <c r="L78" s="5">
        <v>139256297</v>
      </c>
      <c r="M78" s="5">
        <v>160524783</v>
      </c>
      <c r="O78" s="5">
        <v>505087263</v>
      </c>
      <c r="P78" s="5">
        <v>561794909</v>
      </c>
    </row>
    <row r="79" spans="2:17" ht="15.5" x14ac:dyDescent="0.35">
      <c r="C79" t="s">
        <v>219</v>
      </c>
    </row>
    <row r="80" spans="2:17" ht="15.5" x14ac:dyDescent="0.35">
      <c r="C80" t="s">
        <v>218</v>
      </c>
    </row>
    <row r="81" spans="3:17" ht="15.5" x14ac:dyDescent="0.35">
      <c r="C81" t="s">
        <v>220</v>
      </c>
      <c r="D81" s="5">
        <v>279117674667</v>
      </c>
      <c r="E81" s="5">
        <v>66955625</v>
      </c>
      <c r="F81" s="5">
        <v>65841973</v>
      </c>
      <c r="G81" s="5">
        <v>193036058</v>
      </c>
      <c r="I81" s="5">
        <v>66955625</v>
      </c>
      <c r="J81" s="5">
        <v>117240260</v>
      </c>
      <c r="K81" s="5">
        <v>188891795</v>
      </c>
      <c r="L81" s="5">
        <v>139256297</v>
      </c>
      <c r="M81" s="5">
        <v>160524783</v>
      </c>
      <c r="O81" s="5">
        <v>505087263</v>
      </c>
      <c r="P81" s="5">
        <v>561794909</v>
      </c>
    </row>
    <row r="82" spans="3:17" ht="15.5" x14ac:dyDescent="0.35">
      <c r="C82" t="s">
        <v>110</v>
      </c>
      <c r="M82" s="5">
        <v>74560367</v>
      </c>
      <c r="N82" s="5">
        <v>164708795</v>
      </c>
      <c r="O82" s="5">
        <v>517232876</v>
      </c>
      <c r="Q82" s="5">
        <v>278224022</v>
      </c>
    </row>
    <row r="83" spans="3:17" ht="15.5" x14ac:dyDescent="0.35">
      <c r="C83" t="s">
        <v>221</v>
      </c>
      <c r="M83" s="5">
        <v>74560367</v>
      </c>
      <c r="N83" s="5">
        <v>164708795</v>
      </c>
      <c r="O83" s="5">
        <v>517232876</v>
      </c>
      <c r="Q83" s="5">
        <v>278224022</v>
      </c>
    </row>
    <row r="84" spans="3:17" ht="15.5" x14ac:dyDescent="0.35">
      <c r="C84" t="s">
        <v>222</v>
      </c>
      <c r="D84" s="5">
        <v>181505093207</v>
      </c>
      <c r="E84" s="5">
        <v>791419431</v>
      </c>
      <c r="F84" s="5">
        <v>771824163</v>
      </c>
      <c r="G84" s="5">
        <v>801525490</v>
      </c>
      <c r="I84" s="5">
        <v>791419431</v>
      </c>
      <c r="J84" s="5">
        <v>784524657</v>
      </c>
      <c r="K84" s="5">
        <v>624932294</v>
      </c>
      <c r="L84" s="5">
        <v>464565658</v>
      </c>
      <c r="M84" s="5">
        <v>531855060</v>
      </c>
      <c r="N84" s="5">
        <v>606870721</v>
      </c>
      <c r="O84" s="5">
        <v>741677102</v>
      </c>
      <c r="P84" s="5">
        <v>736051929</v>
      </c>
      <c r="Q84" s="5">
        <v>677307128</v>
      </c>
    </row>
    <row r="85" spans="3:17" ht="15.5" x14ac:dyDescent="0.35">
      <c r="C85" t="s">
        <v>81</v>
      </c>
      <c r="D85" s="5">
        <v>1375852810375</v>
      </c>
      <c r="E85" s="5">
        <v>-736742338</v>
      </c>
      <c r="F85" s="5">
        <v>-810010850</v>
      </c>
      <c r="G85" s="5">
        <v>-810010850</v>
      </c>
      <c r="I85" s="5">
        <v>-736742338</v>
      </c>
      <c r="J85" s="5">
        <v>-810010850</v>
      </c>
      <c r="K85" s="5">
        <v>-611472245</v>
      </c>
      <c r="L85" s="5">
        <v>-174828298</v>
      </c>
      <c r="M85" s="5">
        <v>274860</v>
      </c>
    </row>
    <row r="86" spans="3:17" ht="15.5" x14ac:dyDescent="0.35">
      <c r="C86" t="s">
        <v>223</v>
      </c>
      <c r="D86" s="5">
        <v>1066888776315</v>
      </c>
      <c r="E86" s="5">
        <v>146998725979</v>
      </c>
      <c r="F86" s="5">
        <v>145418091499</v>
      </c>
      <c r="G86" s="5">
        <v>143923241525</v>
      </c>
      <c r="I86" s="5">
        <v>146998725979</v>
      </c>
      <c r="J86" s="5">
        <v>144850905244</v>
      </c>
      <c r="K86" s="5">
        <v>140756584350</v>
      </c>
      <c r="L86" s="5">
        <v>140814296090</v>
      </c>
      <c r="M86" s="5">
        <v>143464989012</v>
      </c>
      <c r="N86" s="5">
        <v>148882142706</v>
      </c>
      <c r="O86" s="5">
        <v>153989900157</v>
      </c>
      <c r="P86" s="5">
        <v>14608989865</v>
      </c>
      <c r="Q86" s="5">
        <v>23492774516</v>
      </c>
    </row>
    <row r="87" spans="3:17" ht="15.5" x14ac:dyDescent="0.35">
      <c r="C87" t="s">
        <v>224</v>
      </c>
    </row>
    <row r="88" spans="3:17" ht="15.5" x14ac:dyDescent="0.35">
      <c r="C88" t="s">
        <v>111</v>
      </c>
      <c r="D88" s="5">
        <v>1502853312177</v>
      </c>
      <c r="E88" s="5">
        <v>657902970091</v>
      </c>
      <c r="F88" s="5">
        <v>658426157462</v>
      </c>
      <c r="G88" s="5">
        <v>658982898754</v>
      </c>
      <c r="I88" s="5">
        <v>657902970091</v>
      </c>
      <c r="J88" s="5">
        <v>659840158905</v>
      </c>
      <c r="K88" s="5">
        <v>662346359763</v>
      </c>
      <c r="L88" s="5">
        <v>660852077827</v>
      </c>
      <c r="M88" s="5">
        <v>660344573114</v>
      </c>
      <c r="N88" s="5">
        <v>658149072620</v>
      </c>
      <c r="O88" s="5">
        <v>656156482276</v>
      </c>
      <c r="P88" s="5">
        <v>607998592863</v>
      </c>
      <c r="Q88" s="5">
        <v>607623600521</v>
      </c>
    </row>
    <row r="89" spans="3:17" ht="15.5" x14ac:dyDescent="0.35">
      <c r="C89" t="s">
        <v>114</v>
      </c>
      <c r="D89" s="5">
        <v>264102401</v>
      </c>
      <c r="E89" s="5">
        <v>264102401</v>
      </c>
      <c r="F89" s="5">
        <v>245628567</v>
      </c>
      <c r="G89" s="5">
        <v>245628567</v>
      </c>
      <c r="I89" s="5">
        <v>264102401</v>
      </c>
      <c r="J89" s="5">
        <v>245628567</v>
      </c>
      <c r="K89" s="5">
        <v>152917488</v>
      </c>
      <c r="L89" s="5">
        <v>551593031</v>
      </c>
      <c r="M89" s="5">
        <v>557770281</v>
      </c>
      <c r="N89" s="5">
        <v>1667347357</v>
      </c>
      <c r="O89" s="5">
        <v>1245266710</v>
      </c>
      <c r="P89" s="5">
        <v>2407876048</v>
      </c>
      <c r="Q89" s="5">
        <v>4343246526</v>
      </c>
    </row>
    <row r="90" spans="3:17" ht="15.5" x14ac:dyDescent="0.35">
      <c r="C90" t="s">
        <v>225</v>
      </c>
      <c r="N90" s="5">
        <v>71967355</v>
      </c>
      <c r="O90" s="5">
        <v>71967355</v>
      </c>
      <c r="P90" s="5">
        <v>71967355</v>
      </c>
      <c r="Q90" s="5">
        <v>71967355</v>
      </c>
    </row>
    <row r="91" spans="3:17" ht="15.5" x14ac:dyDescent="0.35">
      <c r="C91" t="s">
        <v>228</v>
      </c>
      <c r="D91" s="5">
        <v>3253933841163</v>
      </c>
      <c r="E91" s="5">
        <v>658167072492</v>
      </c>
      <c r="F91" s="5">
        <v>658671786029</v>
      </c>
      <c r="G91" s="5">
        <v>659228527321</v>
      </c>
      <c r="I91" s="5">
        <v>658167072492</v>
      </c>
      <c r="J91" s="5">
        <v>660085787472</v>
      </c>
      <c r="K91" s="5">
        <v>662499277251</v>
      </c>
      <c r="L91" s="5">
        <v>661403670858</v>
      </c>
      <c r="M91" s="5">
        <v>660902343395</v>
      </c>
      <c r="N91" s="5">
        <v>659888387332</v>
      </c>
      <c r="O91" s="5">
        <v>657473716341</v>
      </c>
      <c r="P91" s="5">
        <v>610478436266</v>
      </c>
      <c r="Q91" s="5">
        <v>612038814402</v>
      </c>
    </row>
    <row r="92" spans="3:17" ht="15.5" x14ac:dyDescent="0.35">
      <c r="C92" t="s">
        <v>115</v>
      </c>
      <c r="D92" s="5">
        <v>4320822617478</v>
      </c>
      <c r="E92" s="5">
        <v>805165798471</v>
      </c>
      <c r="F92" s="5">
        <v>804089877528</v>
      </c>
      <c r="G92" s="5">
        <v>803151768846</v>
      </c>
      <c r="I92" s="5">
        <v>805165798471</v>
      </c>
      <c r="J92" s="5">
        <v>804936692716</v>
      </c>
      <c r="K92" s="5">
        <v>803255861601</v>
      </c>
      <c r="L92" s="5">
        <v>802217966948</v>
      </c>
      <c r="M92" s="5">
        <v>804367332407</v>
      </c>
      <c r="N92" s="5">
        <v>808770530038</v>
      </c>
      <c r="O92" s="5">
        <v>811463616498</v>
      </c>
      <c r="P92" s="5">
        <v>625087426131</v>
      </c>
      <c r="Q92" s="5">
        <v>635531588918</v>
      </c>
    </row>
    <row r="93" spans="3:17" ht="15.5" x14ac:dyDescent="0.35">
      <c r="C93" t="s">
        <v>116</v>
      </c>
    </row>
    <row r="94" spans="3:17" ht="15.5" x14ac:dyDescent="0.35">
      <c r="C94" t="s">
        <v>117</v>
      </c>
    </row>
    <row r="95" spans="3:17" ht="15.5" x14ac:dyDescent="0.35">
      <c r="C95" t="s">
        <v>229</v>
      </c>
      <c r="D95" s="5">
        <v>1216050828884</v>
      </c>
      <c r="E95" s="5">
        <v>2401924600</v>
      </c>
      <c r="F95" s="5">
        <v>2303461562</v>
      </c>
      <c r="G95" s="5">
        <v>2329991963</v>
      </c>
      <c r="I95" s="5">
        <v>2401924600</v>
      </c>
      <c r="J95" s="5">
        <v>2462442213</v>
      </c>
      <c r="K95" s="5">
        <v>2206997470</v>
      </c>
      <c r="L95" s="5">
        <v>1543246071</v>
      </c>
      <c r="M95" s="5">
        <v>2477862767</v>
      </c>
      <c r="N95" s="5">
        <v>1061584592</v>
      </c>
      <c r="O95" s="5">
        <v>3935393271</v>
      </c>
      <c r="P95" s="5">
        <v>16433244247</v>
      </c>
      <c r="Q95" s="5">
        <v>22652175565</v>
      </c>
    </row>
    <row r="96" spans="3:17" ht="15.5" x14ac:dyDescent="0.35">
      <c r="C96" t="s">
        <v>236</v>
      </c>
      <c r="P96" s="5">
        <v>3993938255</v>
      </c>
      <c r="Q96" s="5">
        <v>3839530812</v>
      </c>
    </row>
    <row r="97" spans="3:17" ht="15.5" x14ac:dyDescent="0.35">
      <c r="C97" t="s">
        <v>230</v>
      </c>
      <c r="D97" s="5">
        <v>502226765409</v>
      </c>
      <c r="E97" s="5">
        <v>506914804</v>
      </c>
      <c r="F97" s="5">
        <v>311418664</v>
      </c>
      <c r="G97" s="5">
        <v>287047147</v>
      </c>
      <c r="I97" s="5">
        <v>506914804</v>
      </c>
      <c r="J97" s="5">
        <v>258614290</v>
      </c>
      <c r="K97" s="5">
        <v>290510211</v>
      </c>
      <c r="L97" s="5">
        <v>116533480</v>
      </c>
      <c r="M97" s="5">
        <v>183671353</v>
      </c>
      <c r="N97" s="5">
        <v>187130377</v>
      </c>
      <c r="O97" s="5">
        <v>457690766</v>
      </c>
      <c r="P97" s="5">
        <v>559207890</v>
      </c>
      <c r="Q97" s="5">
        <v>286291288</v>
      </c>
    </row>
    <row r="98" spans="3:17" ht="15.5" x14ac:dyDescent="0.35">
      <c r="C98" t="s">
        <v>231</v>
      </c>
      <c r="D98" s="5">
        <v>502226765409</v>
      </c>
      <c r="E98" s="5">
        <v>506914804</v>
      </c>
      <c r="F98" s="5">
        <v>311418664</v>
      </c>
      <c r="G98" s="5">
        <v>287047147</v>
      </c>
      <c r="I98" s="5">
        <v>506914804</v>
      </c>
      <c r="J98" s="5">
        <v>258614290</v>
      </c>
      <c r="K98" s="5">
        <v>290510211</v>
      </c>
      <c r="L98" s="5">
        <v>116533480</v>
      </c>
      <c r="M98" s="5">
        <v>183671353</v>
      </c>
      <c r="N98" s="5">
        <v>187130377</v>
      </c>
      <c r="O98" s="5">
        <v>457690766</v>
      </c>
      <c r="P98" s="5">
        <v>559207890</v>
      </c>
      <c r="Q98" s="5">
        <v>286291288</v>
      </c>
    </row>
    <row r="99" spans="3:17" ht="15.5" x14ac:dyDescent="0.35">
      <c r="C99" t="s">
        <v>121</v>
      </c>
      <c r="D99" s="5">
        <v>596087845261</v>
      </c>
      <c r="E99" s="5">
        <v>398400273</v>
      </c>
      <c r="F99" s="5">
        <v>710290581</v>
      </c>
      <c r="G99" s="5">
        <v>775899930</v>
      </c>
      <c r="I99" s="5">
        <v>398400273</v>
      </c>
      <c r="J99" s="5">
        <v>356018700</v>
      </c>
      <c r="K99" s="5">
        <v>275981977</v>
      </c>
      <c r="L99" s="5">
        <v>179712729</v>
      </c>
      <c r="M99" s="5">
        <v>159482072</v>
      </c>
      <c r="N99" s="5">
        <v>46781944</v>
      </c>
      <c r="O99" s="5">
        <v>1534467219</v>
      </c>
      <c r="P99" s="5">
        <v>1972006849</v>
      </c>
      <c r="Q99" s="5">
        <v>13603628</v>
      </c>
    </row>
    <row r="100" spans="3:17" ht="15.5" x14ac:dyDescent="0.35">
      <c r="C100" t="s">
        <v>232</v>
      </c>
      <c r="D100" s="5">
        <v>596087845261</v>
      </c>
      <c r="E100" s="5">
        <v>398400273</v>
      </c>
      <c r="F100" s="5">
        <v>710290581</v>
      </c>
      <c r="G100" s="5">
        <v>775899930</v>
      </c>
      <c r="I100" s="5">
        <v>398400273</v>
      </c>
      <c r="J100" s="5">
        <v>356018700</v>
      </c>
      <c r="K100" s="5">
        <v>275981977</v>
      </c>
      <c r="L100" s="5">
        <v>179712729</v>
      </c>
      <c r="M100" s="5">
        <v>159482072</v>
      </c>
      <c r="N100" s="5">
        <v>46781944</v>
      </c>
      <c r="O100" s="5">
        <v>1534467219</v>
      </c>
      <c r="P100" s="5">
        <v>1972006849</v>
      </c>
      <c r="Q100" s="5">
        <v>13603628</v>
      </c>
    </row>
    <row r="101" spans="3:17" ht="15.5" x14ac:dyDescent="0.35">
      <c r="C101" t="s">
        <v>233</v>
      </c>
      <c r="D101" s="5">
        <v>158914213</v>
      </c>
      <c r="E101" s="5">
        <v>143612505</v>
      </c>
      <c r="F101" s="5">
        <v>323562529</v>
      </c>
      <c r="G101" s="5">
        <v>182167245</v>
      </c>
      <c r="I101" s="5">
        <v>143612505</v>
      </c>
      <c r="J101" s="5">
        <v>452723728</v>
      </c>
      <c r="K101" s="5">
        <v>440181408</v>
      </c>
      <c r="L101" s="5">
        <v>66588526</v>
      </c>
      <c r="M101" s="5">
        <v>47662247</v>
      </c>
      <c r="N101" s="5">
        <v>807660</v>
      </c>
      <c r="O101" s="5">
        <v>810621938</v>
      </c>
      <c r="P101" s="5">
        <v>551851604</v>
      </c>
      <c r="Q101" s="5">
        <v>68621481</v>
      </c>
    </row>
    <row r="102" spans="3:17" ht="15.5" x14ac:dyDescent="0.35">
      <c r="C102" t="s">
        <v>390</v>
      </c>
      <c r="D102" s="5">
        <v>116955532000</v>
      </c>
    </row>
    <row r="103" spans="3:17" ht="15.5" x14ac:dyDescent="0.35">
      <c r="C103" t="s">
        <v>120</v>
      </c>
      <c r="D103" s="5">
        <v>621772001</v>
      </c>
      <c r="E103" s="5">
        <v>913112546</v>
      </c>
      <c r="F103" s="5">
        <v>341112415</v>
      </c>
      <c r="G103" s="5">
        <v>425071116</v>
      </c>
      <c r="I103" s="5">
        <v>913112546</v>
      </c>
      <c r="J103" s="5">
        <v>841815106</v>
      </c>
      <c r="K103" s="5">
        <v>850872705</v>
      </c>
      <c r="L103" s="5">
        <v>930750211</v>
      </c>
      <c r="M103" s="5">
        <v>1567994014</v>
      </c>
      <c r="N103" s="5">
        <v>477083586</v>
      </c>
      <c r="O103" s="5">
        <v>753451035</v>
      </c>
      <c r="P103" s="5">
        <v>658543220</v>
      </c>
      <c r="Q103" s="5">
        <v>866785208</v>
      </c>
    </row>
    <row r="104" spans="3:17" ht="15.5" x14ac:dyDescent="0.35">
      <c r="C104" t="s">
        <v>285</v>
      </c>
    </row>
    <row r="105" spans="3:17" ht="15.5" x14ac:dyDescent="0.35">
      <c r="C105" t="s">
        <v>370</v>
      </c>
      <c r="P105" s="5">
        <v>7583333333</v>
      </c>
      <c r="Q105" s="5">
        <v>17199387112</v>
      </c>
    </row>
    <row r="106" spans="3:17" ht="15.5" x14ac:dyDescent="0.35">
      <c r="C106" t="s">
        <v>288</v>
      </c>
      <c r="P106" s="5">
        <v>7583333333</v>
      </c>
      <c r="Q106" s="5">
        <v>17199387112</v>
      </c>
    </row>
    <row r="107" spans="3:17" ht="15.5" x14ac:dyDescent="0.35">
      <c r="C107" t="s">
        <v>237</v>
      </c>
      <c r="D107" s="5">
        <v>1110928954847</v>
      </c>
      <c r="E107" s="5">
        <v>1200465451</v>
      </c>
      <c r="F107" s="5">
        <v>1116493474</v>
      </c>
      <c r="G107" s="5">
        <v>1116493474</v>
      </c>
      <c r="I107" s="5">
        <v>1200465451</v>
      </c>
      <c r="J107" s="5">
        <v>1116493474</v>
      </c>
      <c r="K107" s="5">
        <v>695079481</v>
      </c>
      <c r="L107" s="5">
        <v>554014206</v>
      </c>
      <c r="M107" s="5">
        <v>266210670</v>
      </c>
      <c r="N107" s="5">
        <v>113549332</v>
      </c>
      <c r="O107" s="5">
        <v>851412020</v>
      </c>
      <c r="P107" s="5">
        <v>5398073185</v>
      </c>
      <c r="Q107" s="5">
        <v>12682500461</v>
      </c>
    </row>
    <row r="108" spans="3:17" ht="15.5" x14ac:dyDescent="0.35">
      <c r="C108" t="s">
        <v>238</v>
      </c>
      <c r="D108" s="5">
        <v>1110928954847</v>
      </c>
      <c r="E108" s="5">
        <v>1200465451</v>
      </c>
      <c r="F108" s="5">
        <v>1116493474</v>
      </c>
      <c r="G108" s="5">
        <v>1116493474</v>
      </c>
      <c r="I108" s="5">
        <v>1200465451</v>
      </c>
      <c r="J108" s="5">
        <v>1116493474</v>
      </c>
      <c r="K108" s="5">
        <v>695079481</v>
      </c>
      <c r="L108" s="5">
        <v>554014206</v>
      </c>
      <c r="M108" s="5">
        <v>266210670</v>
      </c>
      <c r="N108" s="5">
        <v>113549332</v>
      </c>
      <c r="O108" s="5">
        <v>851412020</v>
      </c>
      <c r="P108" s="5">
        <v>5398073185</v>
      </c>
      <c r="Q108" s="5">
        <v>12682500461</v>
      </c>
    </row>
    <row r="109" spans="3:17" ht="15.5" x14ac:dyDescent="0.35">
      <c r="C109" t="s">
        <v>239</v>
      </c>
    </row>
    <row r="110" spans="3:17" ht="15.5" x14ac:dyDescent="0.35">
      <c r="C110" t="s">
        <v>128</v>
      </c>
      <c r="D110" s="5">
        <v>2326979783731</v>
      </c>
      <c r="E110" s="5">
        <v>3602390051</v>
      </c>
      <c r="F110" s="5">
        <v>3419955036</v>
      </c>
      <c r="G110" s="5">
        <v>3446485437</v>
      </c>
      <c r="I110" s="5">
        <v>3602390051</v>
      </c>
      <c r="J110" s="5">
        <v>3578935687</v>
      </c>
      <c r="K110" s="5">
        <v>2902076951</v>
      </c>
      <c r="L110" s="5">
        <v>2097260277</v>
      </c>
      <c r="M110" s="5">
        <v>2744073437</v>
      </c>
      <c r="N110" s="5">
        <v>1175133924</v>
      </c>
      <c r="O110" s="5">
        <v>4786805291</v>
      </c>
      <c r="P110" s="5">
        <v>21831317432</v>
      </c>
      <c r="Q110" s="5">
        <v>35334676026</v>
      </c>
    </row>
    <row r="111" spans="3:17" ht="15.5" x14ac:dyDescent="0.35">
      <c r="C111" t="s">
        <v>129</v>
      </c>
    </row>
    <row r="112" spans="3:17" ht="15.5" x14ac:dyDescent="0.35">
      <c r="C112" t="s">
        <v>130</v>
      </c>
      <c r="D112" s="5">
        <v>800111150400</v>
      </c>
      <c r="E112" s="5">
        <v>800111150400</v>
      </c>
      <c r="F112" s="5">
        <v>800111150400</v>
      </c>
      <c r="G112" s="5">
        <v>800111150400</v>
      </c>
      <c r="I112" s="5">
        <v>800111150400</v>
      </c>
      <c r="J112" s="5">
        <v>800111150400</v>
      </c>
      <c r="K112" s="5">
        <v>800111150400</v>
      </c>
      <c r="L112" s="5">
        <v>800111150400</v>
      </c>
      <c r="M112" s="5">
        <v>800111040400</v>
      </c>
      <c r="N112" s="5">
        <v>800109200400</v>
      </c>
      <c r="O112" s="5">
        <v>800106542000</v>
      </c>
      <c r="P112" s="5">
        <v>600000000000</v>
      </c>
      <c r="Q112" s="5">
        <v>600000000000</v>
      </c>
    </row>
    <row r="113" spans="2:17" ht="15.5" x14ac:dyDescent="0.35">
      <c r="C113" t="s">
        <v>131</v>
      </c>
      <c r="D113" s="5">
        <v>8892032</v>
      </c>
      <c r="E113" s="5">
        <v>8892032</v>
      </c>
      <c r="F113" s="5">
        <v>8892032</v>
      </c>
      <c r="G113" s="5">
        <v>8892032</v>
      </c>
      <c r="I113" s="5">
        <v>8892032</v>
      </c>
      <c r="J113" s="5">
        <v>8892032</v>
      </c>
      <c r="K113" s="5">
        <v>8892032</v>
      </c>
      <c r="L113" s="5">
        <v>8892032</v>
      </c>
      <c r="M113" s="5">
        <v>8883232</v>
      </c>
      <c r="N113" s="5">
        <v>8736032</v>
      </c>
    </row>
    <row r="114" spans="2:17" ht="15.5" x14ac:dyDescent="0.35">
      <c r="C114" t="s">
        <v>132</v>
      </c>
      <c r="D114" s="5">
        <v>-82924706010</v>
      </c>
      <c r="E114" s="5">
        <v>2155286761</v>
      </c>
      <c r="F114" s="5">
        <v>1335121376</v>
      </c>
      <c r="G114" s="5">
        <v>370498691</v>
      </c>
      <c r="I114" s="5">
        <v>2155286761</v>
      </c>
      <c r="J114" s="5">
        <v>2022976479</v>
      </c>
      <c r="K114" s="5">
        <v>820351382</v>
      </c>
      <c r="L114" s="5">
        <v>150683515</v>
      </c>
      <c r="M114" s="5">
        <v>1479400931</v>
      </c>
      <c r="N114" s="5">
        <v>7450893315</v>
      </c>
      <c r="O114" s="5">
        <v>6550190213</v>
      </c>
      <c r="P114" s="5">
        <v>3252737685</v>
      </c>
      <c r="Q114" s="5">
        <v>194958366</v>
      </c>
    </row>
    <row r="115" spans="2:17" ht="15.5" x14ac:dyDescent="0.35">
      <c r="C115" t="s">
        <v>133</v>
      </c>
      <c r="D115" s="5">
        <v>288100064000</v>
      </c>
      <c r="E115" s="5">
        <v>1800000000</v>
      </c>
      <c r="F115" s="5">
        <v>1800000000</v>
      </c>
      <c r="G115" s="5">
        <v>1800000000</v>
      </c>
      <c r="I115" s="5">
        <v>1800000000</v>
      </c>
      <c r="J115" s="5">
        <v>1650000000</v>
      </c>
      <c r="K115" s="5">
        <v>1500000000</v>
      </c>
      <c r="L115" s="5">
        <v>1500000000</v>
      </c>
    </row>
    <row r="116" spans="2:17" ht="15.5" x14ac:dyDescent="0.35">
      <c r="C116" t="s">
        <v>134</v>
      </c>
      <c r="D116" s="5">
        <v>-371024770010</v>
      </c>
      <c r="E116" s="5">
        <v>355286761</v>
      </c>
      <c r="F116" s="5">
        <v>-464878624</v>
      </c>
      <c r="G116" s="5">
        <v>-1429501309</v>
      </c>
      <c r="I116" s="5">
        <v>355286761</v>
      </c>
      <c r="J116" s="5">
        <v>372976479</v>
      </c>
      <c r="K116" s="5">
        <v>-679648618</v>
      </c>
      <c r="L116" s="5">
        <v>-1349316485</v>
      </c>
    </row>
    <row r="117" spans="2:17" ht="15.5" x14ac:dyDescent="0.35">
      <c r="C117" t="s">
        <v>135</v>
      </c>
      <c r="D117" s="5">
        <v>-82924706010</v>
      </c>
      <c r="E117" s="5">
        <v>2155286761</v>
      </c>
      <c r="F117" s="5">
        <v>1335121376</v>
      </c>
      <c r="G117" s="5">
        <v>370498691</v>
      </c>
      <c r="I117" s="5">
        <v>2155286761</v>
      </c>
      <c r="J117" s="5">
        <v>2022976479</v>
      </c>
      <c r="K117" s="5">
        <v>820351382</v>
      </c>
      <c r="L117" s="5">
        <v>150683515</v>
      </c>
      <c r="M117" s="5">
        <v>1479400931</v>
      </c>
      <c r="N117" s="5">
        <v>7450893315</v>
      </c>
      <c r="O117" s="5">
        <v>6550190213</v>
      </c>
      <c r="P117" s="5">
        <v>3252737685</v>
      </c>
      <c r="Q117" s="5">
        <v>194958366</v>
      </c>
    </row>
    <row r="118" spans="2:17" ht="15.5" x14ac:dyDescent="0.35">
      <c r="C118" t="s">
        <v>136</v>
      </c>
      <c r="D118" s="5">
        <v>-99205313050</v>
      </c>
      <c r="E118" s="5">
        <v>24821565</v>
      </c>
      <c r="F118" s="5">
        <v>24769534</v>
      </c>
      <c r="G118" s="5">
        <v>24753136</v>
      </c>
      <c r="I118" s="5">
        <v>24821565</v>
      </c>
      <c r="J118" s="5">
        <v>24748968</v>
      </c>
      <c r="K118" s="5">
        <v>24863081</v>
      </c>
      <c r="L118" s="5">
        <v>24809022</v>
      </c>
      <c r="M118" s="5">
        <v>23659547</v>
      </c>
      <c r="N118" s="5">
        <v>26566367</v>
      </c>
      <c r="O118" s="5">
        <v>20078994</v>
      </c>
      <c r="P118" s="5">
        <v>3371014</v>
      </c>
      <c r="Q118" s="5">
        <v>1954526</v>
      </c>
    </row>
    <row r="119" spans="2:17" ht="15.5" x14ac:dyDescent="0.35">
      <c r="C119" t="s">
        <v>10</v>
      </c>
      <c r="D119" s="5">
        <v>1993842833747</v>
      </c>
      <c r="E119" s="5">
        <v>801563408420</v>
      </c>
      <c r="F119" s="5">
        <v>800669922492</v>
      </c>
      <c r="G119" s="5">
        <v>799705283409</v>
      </c>
      <c r="I119" s="5">
        <v>801563408420</v>
      </c>
      <c r="J119" s="5">
        <v>801357757029</v>
      </c>
      <c r="K119" s="5">
        <v>800353784650</v>
      </c>
      <c r="L119" s="5">
        <v>800120706671</v>
      </c>
      <c r="M119" s="5">
        <v>801623258970</v>
      </c>
      <c r="N119" s="5">
        <v>807595396114</v>
      </c>
      <c r="O119" s="5">
        <v>806676811207</v>
      </c>
      <c r="P119" s="5">
        <v>603256108699</v>
      </c>
      <c r="Q119" s="5">
        <v>600196912892</v>
      </c>
    </row>
    <row r="120" spans="2:17" ht="15.5" x14ac:dyDescent="0.35">
      <c r="C120" t="s">
        <v>137</v>
      </c>
      <c r="D120" s="5">
        <v>4320822617478</v>
      </c>
      <c r="E120" s="5">
        <v>805165798471</v>
      </c>
      <c r="F120" s="5">
        <v>804089877528</v>
      </c>
      <c r="G120" s="5">
        <v>803151768846</v>
      </c>
      <c r="I120" s="5">
        <v>805165798471</v>
      </c>
      <c r="J120" s="5">
        <v>804936692716</v>
      </c>
      <c r="K120" s="5">
        <v>803255861601</v>
      </c>
      <c r="L120" s="5">
        <v>802217966948</v>
      </c>
      <c r="M120" s="5">
        <v>804367332407</v>
      </c>
      <c r="N120" s="5">
        <v>808770530038</v>
      </c>
      <c r="O120" s="5">
        <v>811463616498</v>
      </c>
      <c r="P120" s="5">
        <v>625087426131</v>
      </c>
      <c r="Q120" s="5">
        <v>635531588918</v>
      </c>
    </row>
    <row r="121" spans="2:17" ht="15.5" x14ac:dyDescent="0.35">
      <c r="C121" t="s">
        <v>138</v>
      </c>
      <c r="D121" s="5">
        <v>8001111504</v>
      </c>
      <c r="E121" s="5">
        <v>8001111504</v>
      </c>
      <c r="F121" s="5">
        <v>8001111504</v>
      </c>
      <c r="G121" s="5">
        <v>8001111504</v>
      </c>
      <c r="I121" s="5">
        <v>8001111504</v>
      </c>
      <c r="J121" s="5">
        <v>8001111504</v>
      </c>
      <c r="K121" s="5">
        <v>8001111504</v>
      </c>
      <c r="L121" s="5">
        <v>8001111504</v>
      </c>
      <c r="M121" s="5">
        <v>8001110404</v>
      </c>
      <c r="N121" s="5">
        <v>8001092004</v>
      </c>
      <c r="O121" s="5">
        <v>8000986500</v>
      </c>
      <c r="P121" s="5">
        <v>6000000000</v>
      </c>
      <c r="Q121" s="5">
        <v>6000000000</v>
      </c>
    </row>
    <row r="123" spans="2:17" ht="15.5" x14ac:dyDescent="0.35">
      <c r="B123" t="s">
        <v>139</v>
      </c>
      <c r="C123" t="s">
        <v>140</v>
      </c>
      <c r="D123" s="5">
        <v>977881269438</v>
      </c>
      <c r="E123" s="5">
        <v>3259428884</v>
      </c>
      <c r="F123" s="5">
        <v>1606881179</v>
      </c>
      <c r="G123" s="5">
        <v>112319680</v>
      </c>
      <c r="I123" s="5">
        <v>4098831487</v>
      </c>
      <c r="J123" s="5">
        <v>4187545736</v>
      </c>
      <c r="K123" s="5">
        <v>3605683917</v>
      </c>
      <c r="L123" s="5">
        <v>-345168818</v>
      </c>
      <c r="M123" s="5">
        <v>-1286779394</v>
      </c>
      <c r="N123" s="5">
        <v>-766527353</v>
      </c>
      <c r="O123" s="5">
        <v>9586837788</v>
      </c>
      <c r="P123" s="5">
        <v>9014609705</v>
      </c>
      <c r="Q123" s="5">
        <v>411943606</v>
      </c>
    </row>
    <row r="124" spans="2:17" ht="15.5" x14ac:dyDescent="0.35">
      <c r="C124" t="s">
        <v>292</v>
      </c>
      <c r="D124" s="5">
        <v>341306876053</v>
      </c>
      <c r="E124" s="5">
        <v>4889329114</v>
      </c>
      <c r="F124" s="5">
        <v>5029096757</v>
      </c>
      <c r="G124" s="5">
        <v>4076525003</v>
      </c>
      <c r="I124" s="5">
        <v>17517079702</v>
      </c>
      <c r="J124" s="5">
        <v>18217210991</v>
      </c>
      <c r="K124" s="5">
        <v>12523750702</v>
      </c>
      <c r="L124" s="5">
        <v>4628649853</v>
      </c>
      <c r="M124" s="5">
        <v>1814901389</v>
      </c>
      <c r="N124" s="5">
        <v>2104187153</v>
      </c>
      <c r="O124" s="5">
        <v>17109914014</v>
      </c>
      <c r="P124" s="5">
        <v>22455440865</v>
      </c>
      <c r="Q124" s="5">
        <v>659766030</v>
      </c>
    </row>
    <row r="125" spans="2:17" ht="15.5" x14ac:dyDescent="0.35">
      <c r="C125" t="s">
        <v>1132</v>
      </c>
      <c r="K125" s="5">
        <v>-10242984202</v>
      </c>
      <c r="L125" s="5">
        <v>-6580316920</v>
      </c>
      <c r="M125" s="5">
        <v>-4918861147</v>
      </c>
      <c r="N125" s="5">
        <v>-7865641167</v>
      </c>
      <c r="O125" s="5">
        <v>-12265603650</v>
      </c>
      <c r="P125" s="5">
        <v>-11744845350</v>
      </c>
      <c r="Q125" s="5">
        <v>-246949000</v>
      </c>
    </row>
    <row r="126" spans="2:17" ht="15.5" x14ac:dyDescent="0.35">
      <c r="C126" t="s">
        <v>1133</v>
      </c>
      <c r="D126" s="5">
        <v>-2240116618</v>
      </c>
      <c r="E126" s="5">
        <v>-1425506697</v>
      </c>
      <c r="F126" s="5">
        <v>-1875022459</v>
      </c>
      <c r="G126" s="5">
        <v>-1903997049</v>
      </c>
      <c r="I126" s="5">
        <v>-6787916787</v>
      </c>
      <c r="J126" s="5">
        <v>-7213008080</v>
      </c>
    </row>
    <row r="127" spans="2:17" ht="15.5" x14ac:dyDescent="0.35">
      <c r="C127" t="s">
        <v>1134</v>
      </c>
      <c r="D127" s="5">
        <v>-12560632443</v>
      </c>
      <c r="E127" s="5">
        <v>-930004417</v>
      </c>
      <c r="F127" s="5">
        <v>-783764534</v>
      </c>
      <c r="G127" s="5">
        <v>-747434065</v>
      </c>
      <c r="I127" s="5">
        <v>-3462463982</v>
      </c>
      <c r="J127" s="5">
        <v>-2862528317</v>
      </c>
    </row>
    <row r="128" spans="2:17" ht="15.5" x14ac:dyDescent="0.35">
      <c r="C128" t="s">
        <v>1135</v>
      </c>
      <c r="D128" s="5">
        <v>643456708688</v>
      </c>
      <c r="E128" s="5">
        <v>484272552</v>
      </c>
      <c r="F128" s="5">
        <v>-983879219</v>
      </c>
      <c r="G128" s="5">
        <v>-1607438150</v>
      </c>
      <c r="I128" s="5">
        <v>-4222566089</v>
      </c>
      <c r="J128" s="5">
        <v>-5136815333</v>
      </c>
    </row>
    <row r="129" spans="3:17" ht="15.5" x14ac:dyDescent="0.35">
      <c r="C129" t="s">
        <v>317</v>
      </c>
    </row>
    <row r="130" spans="3:17" ht="15.5" x14ac:dyDescent="0.35">
      <c r="C130" t="s">
        <v>766</v>
      </c>
      <c r="D130" s="5">
        <v>628655959627</v>
      </c>
      <c r="E130" s="5">
        <v>-1871238562</v>
      </c>
      <c r="F130" s="5">
        <v>-3642666212</v>
      </c>
      <c r="G130" s="5">
        <v>-4258869264</v>
      </c>
      <c r="I130" s="5">
        <v>-14472946858</v>
      </c>
      <c r="J130" s="5">
        <v>-15212351730</v>
      </c>
      <c r="K130" s="5">
        <v>-10242984202</v>
      </c>
      <c r="L130" s="5">
        <v>-6580316920</v>
      </c>
      <c r="M130" s="5">
        <v>-4918861147</v>
      </c>
      <c r="N130" s="5">
        <v>-7865641167</v>
      </c>
      <c r="O130" s="5">
        <v>-12265603650</v>
      </c>
      <c r="P130" s="5">
        <v>-11744845350</v>
      </c>
      <c r="Q130" s="5">
        <v>-246949000</v>
      </c>
    </row>
    <row r="131" spans="3:17" ht="15.5" x14ac:dyDescent="0.35">
      <c r="C131" t="s">
        <v>767</v>
      </c>
      <c r="N131" s="5">
        <v>-234600500</v>
      </c>
      <c r="O131" s="5">
        <v>-175406875</v>
      </c>
      <c r="P131" s="5">
        <v>-32209500</v>
      </c>
    </row>
    <row r="132" spans="3:17" ht="15.5" x14ac:dyDescent="0.35">
      <c r="C132" t="s">
        <v>614</v>
      </c>
      <c r="D132" s="5">
        <v>10189660400</v>
      </c>
      <c r="E132" s="5">
        <v>393203152</v>
      </c>
      <c r="F132" s="5">
        <v>393084947</v>
      </c>
      <c r="G132" s="5">
        <v>459598124</v>
      </c>
      <c r="I132" s="5">
        <v>1697844081</v>
      </c>
      <c r="J132" s="5">
        <v>1898306886</v>
      </c>
      <c r="K132" s="5">
        <v>1980522701</v>
      </c>
      <c r="L132" s="5">
        <v>2086600951</v>
      </c>
      <c r="M132" s="5">
        <v>2062059643</v>
      </c>
      <c r="N132" s="5">
        <v>5146160084</v>
      </c>
      <c r="O132" s="5">
        <v>5969857715</v>
      </c>
      <c r="P132" s="5">
        <v>1314689444</v>
      </c>
      <c r="Q132" s="5">
        <v>2326</v>
      </c>
    </row>
    <row r="133" spans="3:17" ht="15.5" x14ac:dyDescent="0.35">
      <c r="C133" t="s">
        <v>326</v>
      </c>
      <c r="D133" s="5">
        <v>-2271226642</v>
      </c>
      <c r="E133" s="5">
        <v>-151864820</v>
      </c>
      <c r="F133" s="5">
        <v>-172634313</v>
      </c>
      <c r="G133" s="5">
        <v>-164934183</v>
      </c>
      <c r="I133" s="5">
        <v>-643145438</v>
      </c>
      <c r="J133" s="5">
        <v>-715620411</v>
      </c>
      <c r="K133" s="5">
        <v>-655605284</v>
      </c>
      <c r="L133" s="5">
        <v>-480102702</v>
      </c>
      <c r="M133" s="5">
        <v>-244879279</v>
      </c>
      <c r="N133" s="5">
        <v>-59785571</v>
      </c>
      <c r="O133" s="5">
        <v>-1051923416</v>
      </c>
      <c r="P133" s="5">
        <v>-2978465754</v>
      </c>
      <c r="Q133" s="5">
        <v>-875750</v>
      </c>
    </row>
    <row r="134" spans="3:17" ht="15.5" x14ac:dyDescent="0.35">
      <c r="C134" t="s">
        <v>1136</v>
      </c>
      <c r="N134" s="5">
        <v>143152648</v>
      </c>
    </row>
    <row r="135" spans="3:17" ht="15.5" x14ac:dyDescent="0.35">
      <c r="C135" t="s">
        <v>149</v>
      </c>
      <c r="D135" s="5">
        <v>-594346964000</v>
      </c>
      <c r="L135" s="5">
        <v>118800</v>
      </c>
      <c r="M135" s="5">
        <v>1987200</v>
      </c>
      <c r="N135" s="5">
        <v>11394432</v>
      </c>
      <c r="O135" s="5">
        <v>183529270412</v>
      </c>
      <c r="P135" s="5">
        <v>-17044979670</v>
      </c>
      <c r="Q135" s="5">
        <v>-72369981796</v>
      </c>
    </row>
    <row r="136" spans="3:17" ht="15.5" x14ac:dyDescent="0.35">
      <c r="C136" t="s">
        <v>150</v>
      </c>
      <c r="D136" s="5">
        <v>-19500000</v>
      </c>
      <c r="E136" s="5">
        <v>-1378365000</v>
      </c>
      <c r="F136" s="5">
        <v>-58320000</v>
      </c>
      <c r="G136" s="5">
        <v>-367041900</v>
      </c>
      <c r="I136" s="5">
        <v>-1848147530</v>
      </c>
      <c r="J136" s="5">
        <v>-264763431</v>
      </c>
      <c r="K136" s="5">
        <v>-3823536291</v>
      </c>
      <c r="L136" s="5">
        <v>-2161070899</v>
      </c>
      <c r="M136" s="5">
        <v>-4100535754</v>
      </c>
      <c r="N136" s="5">
        <v>-2769403579</v>
      </c>
      <c r="O136" s="5">
        <v>-44917938200</v>
      </c>
      <c r="P136" s="5">
        <v>-10808576930</v>
      </c>
      <c r="Q136" s="5">
        <v>93993172085</v>
      </c>
    </row>
    <row r="137" spans="3:17" ht="15.5" x14ac:dyDescent="0.35">
      <c r="C137" t="s">
        <v>158</v>
      </c>
      <c r="D137" s="5">
        <v>-19500000</v>
      </c>
      <c r="E137" s="5">
        <v>-86445000</v>
      </c>
      <c r="F137" s="5">
        <v>-58320000</v>
      </c>
      <c r="G137" s="5">
        <v>-367041900</v>
      </c>
      <c r="I137" s="5">
        <v>-556227530</v>
      </c>
      <c r="J137" s="5">
        <v>-264763431</v>
      </c>
      <c r="K137" s="5">
        <v>-3823536291</v>
      </c>
      <c r="L137" s="5">
        <v>-2161070899</v>
      </c>
      <c r="M137" s="5">
        <v>-4100535754</v>
      </c>
      <c r="N137" s="5">
        <v>-2769403579</v>
      </c>
      <c r="O137" s="5">
        <v>-44484520250</v>
      </c>
      <c r="P137" s="5">
        <v>-2808576930</v>
      </c>
      <c r="Q137" s="5">
        <v>-54711850521</v>
      </c>
    </row>
    <row r="138" spans="3:17" ht="15.5" x14ac:dyDescent="0.35">
      <c r="C138" t="s">
        <v>160</v>
      </c>
      <c r="O138" s="5">
        <v>88354167</v>
      </c>
    </row>
    <row r="139" spans="3:17" ht="15.5" x14ac:dyDescent="0.35">
      <c r="C139" t="s">
        <v>313</v>
      </c>
      <c r="O139" s="5">
        <v>-16577271588</v>
      </c>
      <c r="P139" s="5">
        <v>-17044979670</v>
      </c>
    </row>
    <row r="140" spans="3:17" ht="15.5" x14ac:dyDescent="0.35">
      <c r="C140" t="s">
        <v>253</v>
      </c>
      <c r="O140" s="5">
        <v>-521772117</v>
      </c>
      <c r="P140" s="5">
        <v>-8000000000</v>
      </c>
    </row>
    <row r="141" spans="3:17" ht="15.5" x14ac:dyDescent="0.35">
      <c r="C141" t="s">
        <v>1137</v>
      </c>
      <c r="Q141" s="5">
        <v>150537500000</v>
      </c>
    </row>
    <row r="142" spans="3:17" ht="15.5" x14ac:dyDescent="0.35">
      <c r="C142" t="s">
        <v>355</v>
      </c>
      <c r="D142" s="5">
        <v>-594346964000</v>
      </c>
    </row>
    <row r="143" spans="3:17" ht="15.5" x14ac:dyDescent="0.35">
      <c r="C143" t="s">
        <v>161</v>
      </c>
      <c r="D143" s="5">
        <v>-594346964000</v>
      </c>
      <c r="L143" s="5">
        <v>118800</v>
      </c>
      <c r="M143" s="5">
        <v>1987200</v>
      </c>
      <c r="N143" s="5">
        <v>11394432</v>
      </c>
      <c r="O143" s="5">
        <v>183529270412</v>
      </c>
      <c r="P143" s="5">
        <v>-17044979670</v>
      </c>
      <c r="Q143" s="5">
        <v>-72369981796</v>
      </c>
    </row>
    <row r="144" spans="3:17" ht="15.5" x14ac:dyDescent="0.35">
      <c r="C144" t="s">
        <v>818</v>
      </c>
      <c r="O144" s="5">
        <v>206000000000</v>
      </c>
    </row>
    <row r="145" spans="2:17" ht="15.5" x14ac:dyDescent="0.35">
      <c r="C145" t="s">
        <v>1138</v>
      </c>
      <c r="L145" s="5">
        <v>118800</v>
      </c>
      <c r="M145" s="5">
        <v>1987200</v>
      </c>
      <c r="N145" s="5">
        <v>11394432</v>
      </c>
      <c r="O145" s="5">
        <v>106542000</v>
      </c>
    </row>
    <row r="146" spans="2:17" ht="15.5" x14ac:dyDescent="0.35">
      <c r="C146" t="s">
        <v>596</v>
      </c>
      <c r="O146" s="5">
        <v>-6000000000</v>
      </c>
    </row>
    <row r="147" spans="2:17" ht="15.5" x14ac:dyDescent="0.35">
      <c r="C147" t="s">
        <v>1139</v>
      </c>
      <c r="Q147" s="5">
        <v>-72369981796</v>
      </c>
    </row>
    <row r="148" spans="2:17" ht="15.5" x14ac:dyDescent="0.35">
      <c r="C148" t="s">
        <v>173</v>
      </c>
      <c r="D148" s="5">
        <v>383514805438</v>
      </c>
      <c r="E148" s="5">
        <v>1881063884</v>
      </c>
      <c r="F148" s="5">
        <v>1548561179</v>
      </c>
      <c r="G148" s="5">
        <v>-254722220</v>
      </c>
      <c r="I148" s="5">
        <v>2250683957</v>
      </c>
      <c r="J148" s="5">
        <v>3922782305</v>
      </c>
      <c r="K148" s="5">
        <v>-217852374</v>
      </c>
      <c r="L148" s="5">
        <v>-2506120917</v>
      </c>
      <c r="M148" s="5">
        <v>-5385327948</v>
      </c>
      <c r="N148" s="5">
        <v>-3524536500</v>
      </c>
      <c r="O148" s="5">
        <v>148198170000</v>
      </c>
      <c r="P148" s="5">
        <v>-18838946895</v>
      </c>
      <c r="Q148" s="5">
        <v>22035133895</v>
      </c>
    </row>
    <row r="149" spans="2:17" ht="15.5" x14ac:dyDescent="0.35">
      <c r="C149" t="s">
        <v>176</v>
      </c>
      <c r="D149" s="5">
        <v>146105522523</v>
      </c>
      <c r="I149" s="5">
        <v>143839901566</v>
      </c>
      <c r="J149" s="5">
        <v>139917119261</v>
      </c>
      <c r="K149" s="5">
        <v>140134971635</v>
      </c>
      <c r="L149" s="5">
        <v>142641092552</v>
      </c>
      <c r="M149" s="5">
        <v>148026420500</v>
      </c>
      <c r="N149" s="5">
        <v>151550957000</v>
      </c>
      <c r="O149" s="5">
        <v>3352787000</v>
      </c>
      <c r="P149" s="5">
        <v>22191733895</v>
      </c>
      <c r="Q149" s="5">
        <v>156600000</v>
      </c>
    </row>
    <row r="150" spans="2:17" ht="15.5" x14ac:dyDescent="0.35">
      <c r="C150" t="s">
        <v>1140</v>
      </c>
      <c r="D150" s="5">
        <v>26280000</v>
      </c>
      <c r="E150" s="5">
        <v>14937000</v>
      </c>
      <c r="I150" s="5">
        <v>14937000</v>
      </c>
    </row>
    <row r="151" spans="2:17" ht="15.5" x14ac:dyDescent="0.35">
      <c r="C151" t="s">
        <v>177</v>
      </c>
      <c r="D151" s="5">
        <v>529646607961</v>
      </c>
      <c r="E151" s="5">
        <v>1896000884</v>
      </c>
      <c r="F151" s="5">
        <v>1548561179</v>
      </c>
      <c r="G151" s="5">
        <v>-254722220</v>
      </c>
      <c r="I151" s="5">
        <v>146105522523</v>
      </c>
      <c r="J151" s="5">
        <v>143839901566</v>
      </c>
      <c r="K151" s="5">
        <v>139917119261</v>
      </c>
      <c r="L151" s="5">
        <v>140134971635</v>
      </c>
      <c r="M151" s="5">
        <v>142641092552</v>
      </c>
      <c r="N151" s="5">
        <v>148026420500</v>
      </c>
      <c r="O151" s="5">
        <v>151550957000</v>
      </c>
      <c r="P151" s="5">
        <v>3352787000</v>
      </c>
      <c r="Q151" s="5">
        <v>22191733895</v>
      </c>
    </row>
    <row r="153" spans="2:17" ht="15.5" x14ac:dyDescent="0.35">
      <c r="B153" t="s">
        <v>178</v>
      </c>
      <c r="C153" t="s">
        <v>12</v>
      </c>
      <c r="D153" s="5">
        <v>8000000000</v>
      </c>
      <c r="E153" s="5">
        <v>8000000000</v>
      </c>
      <c r="F153" s="5">
        <v>8000000000</v>
      </c>
      <c r="G153" s="5">
        <v>8000000000</v>
      </c>
      <c r="I153" s="5">
        <v>8000000000</v>
      </c>
      <c r="J153" s="5">
        <v>8000000000</v>
      </c>
      <c r="K153" s="5">
        <v>8000000000</v>
      </c>
      <c r="L153" s="5">
        <v>8000000000</v>
      </c>
      <c r="M153" s="5">
        <v>8000000000</v>
      </c>
      <c r="N153" s="5">
        <v>8000000000</v>
      </c>
      <c r="O153" s="5">
        <v>8000000000</v>
      </c>
      <c r="P153" s="5">
        <v>6000000000</v>
      </c>
      <c r="Q153" s="5">
        <v>6000000000</v>
      </c>
    </row>
    <row r="154" spans="2:17" ht="15.5" x14ac:dyDescent="0.35">
      <c r="C154" t="s">
        <v>179</v>
      </c>
      <c r="D154" s="6">
        <v>-10.63</v>
      </c>
      <c r="E154" s="6">
        <v>0.1</v>
      </c>
      <c r="F154" s="6">
        <v>0.12</v>
      </c>
      <c r="G154" s="6">
        <v>0.09</v>
      </c>
    </row>
    <row r="155" spans="2:17" ht="15.5" x14ac:dyDescent="0.35">
      <c r="C155" t="s">
        <v>180</v>
      </c>
      <c r="D155" s="6">
        <v>-57.86</v>
      </c>
      <c r="E155" s="5">
        <v>3160</v>
      </c>
      <c r="F155" s="5">
        <v>1200</v>
      </c>
      <c r="G155" s="6">
        <v>1611.11</v>
      </c>
    </row>
    <row r="156" spans="2:17" ht="15.5" x14ac:dyDescent="0.35">
      <c r="C156" t="s">
        <v>64</v>
      </c>
      <c r="D156" s="6">
        <v>14.42</v>
      </c>
      <c r="E156" s="6">
        <v>606.66</v>
      </c>
      <c r="F156" s="6">
        <v>233.01</v>
      </c>
      <c r="G156" s="6">
        <v>284.39999999999998</v>
      </c>
    </row>
    <row r="157" spans="2:17" ht="15.5" x14ac:dyDescent="0.35">
      <c r="C157" t="s">
        <v>181</v>
      </c>
      <c r="D157" s="5">
        <v>-183690000000</v>
      </c>
      <c r="E157" s="5">
        <v>1650000000</v>
      </c>
      <c r="F157" s="5">
        <v>1820000000</v>
      </c>
      <c r="G157" s="5">
        <v>840000000</v>
      </c>
    </row>
    <row r="158" spans="2:17" ht="15.5" x14ac:dyDescent="0.35">
      <c r="C158" t="s">
        <v>182</v>
      </c>
      <c r="D158" s="6">
        <v>-1.9699999999999999E-2</v>
      </c>
      <c r="E158" s="6">
        <v>1E-3</v>
      </c>
      <c r="F158" s="6">
        <v>1.1999999999999999E-3</v>
      </c>
      <c r="G158" s="6">
        <v>8.9999999999999998E-4</v>
      </c>
    </row>
    <row r="159" spans="2:17" ht="15.5" x14ac:dyDescent="0.35">
      <c r="C159" t="s">
        <v>183</v>
      </c>
      <c r="D159" s="6">
        <v>-4.0599999999999997E-2</v>
      </c>
      <c r="E159" s="6">
        <v>1E-3</v>
      </c>
      <c r="F159" s="6">
        <v>1.1999999999999999E-3</v>
      </c>
      <c r="G159" s="6">
        <v>8.9999999999999998E-4</v>
      </c>
    </row>
    <row r="160" spans="2:17" ht="15.5" x14ac:dyDescent="0.35">
      <c r="C160" t="s">
        <v>184</v>
      </c>
      <c r="D160" s="6">
        <v>-0.12089999999999999</v>
      </c>
      <c r="E160" s="6">
        <v>1.2999999999999999E-3</v>
      </c>
      <c r="F160" s="6">
        <v>1.5E-3</v>
      </c>
      <c r="G160" s="6">
        <v>8.0000000000000004E-4</v>
      </c>
    </row>
    <row r="161" spans="3:7" ht="15.5" x14ac:dyDescent="0.35">
      <c r="C161" t="s">
        <v>185</v>
      </c>
      <c r="D161" s="6">
        <v>-104.02</v>
      </c>
      <c r="E161" s="6">
        <v>6.85</v>
      </c>
      <c r="F161" s="6">
        <v>6.98</v>
      </c>
      <c r="G161" s="5">
        <v>4</v>
      </c>
    </row>
    <row r="162" spans="3:7" ht="15.5" x14ac:dyDescent="0.35">
      <c r="C162" t="s">
        <v>186</v>
      </c>
      <c r="D162" s="5">
        <v>1994000000000</v>
      </c>
      <c r="E162" s="5">
        <v>802000000000</v>
      </c>
      <c r="F162" s="5">
        <v>801000000000</v>
      </c>
      <c r="G162" s="5">
        <v>800000000000</v>
      </c>
    </row>
    <row r="163" spans="3:7" ht="15.5" x14ac:dyDescent="0.35">
      <c r="C163" t="s">
        <v>187</v>
      </c>
      <c r="D163" s="6">
        <v>2.35</v>
      </c>
      <c r="E163" s="6">
        <v>3.15</v>
      </c>
      <c r="F163" s="6">
        <v>1.44</v>
      </c>
      <c r="G163" s="6">
        <v>1.45</v>
      </c>
    </row>
    <row r="164" spans="3:7" ht="15.5" x14ac:dyDescent="0.35">
      <c r="C164" t="s">
        <v>188</v>
      </c>
      <c r="D164" s="6">
        <v>261.58999999999997</v>
      </c>
      <c r="E164" s="6">
        <v>100.18</v>
      </c>
      <c r="F164" s="6">
        <v>100.07</v>
      </c>
      <c r="G164" s="6">
        <v>99.95</v>
      </c>
    </row>
    <row r="165" spans="3:7" ht="15.5" x14ac:dyDescent="0.35">
      <c r="C165" t="s">
        <v>189</v>
      </c>
      <c r="D165" s="6">
        <v>2.35</v>
      </c>
      <c r="E165" s="6">
        <v>3.15</v>
      </c>
      <c r="F165" s="6">
        <v>1.44</v>
      </c>
      <c r="G165" s="6">
        <v>1.45</v>
      </c>
    </row>
    <row r="166" spans="3:7" ht="15.5" x14ac:dyDescent="0.35">
      <c r="C166" t="s">
        <v>190</v>
      </c>
      <c r="D166" s="6">
        <v>261.58999999999997</v>
      </c>
      <c r="E166" s="6">
        <v>100.18</v>
      </c>
      <c r="F166" s="6">
        <v>100.07</v>
      </c>
      <c r="G166" s="6">
        <v>99.95</v>
      </c>
    </row>
    <row r="167" spans="3:7" ht="15.5" x14ac:dyDescent="0.35">
      <c r="C167" t="s">
        <v>191</v>
      </c>
      <c r="D167" s="5">
        <v>117000000000</v>
      </c>
    </row>
    <row r="168" spans="3:7" ht="15.5" x14ac:dyDescent="0.35">
      <c r="C168" t="s">
        <v>192</v>
      </c>
    </row>
    <row r="169" spans="3:7" ht="15.5" x14ac:dyDescent="0.35">
      <c r="C169" t="s">
        <v>193</v>
      </c>
      <c r="D169" s="5">
        <v>2093000000000</v>
      </c>
      <c r="E169" s="5">
        <v>802000000000</v>
      </c>
      <c r="F169" s="5">
        <v>801000000000</v>
      </c>
      <c r="G169" s="5">
        <v>800000000000</v>
      </c>
    </row>
    <row r="170" spans="3:7" ht="15.5" x14ac:dyDescent="0.35">
      <c r="C170" t="s">
        <v>24</v>
      </c>
      <c r="D170" s="5">
        <v>117000000000</v>
      </c>
    </row>
    <row r="171" spans="3:7" ht="15.5" x14ac:dyDescent="0.35">
      <c r="C171" t="s">
        <v>21</v>
      </c>
      <c r="D171" s="5">
        <v>-413000000000</v>
      </c>
      <c r="E171" s="5">
        <v>-146000000000</v>
      </c>
      <c r="F171" s="5">
        <v>-144000000000</v>
      </c>
      <c r="G171" s="5">
        <v>-143000000000</v>
      </c>
    </row>
    <row r="172" spans="3:7" ht="15.5" x14ac:dyDescent="0.35">
      <c r="C172" t="s">
        <v>194</v>
      </c>
      <c r="D172" s="5">
        <v>-149000000000</v>
      </c>
      <c r="E172" s="5">
        <v>145000000000</v>
      </c>
      <c r="F172" s="5">
        <v>143000000000</v>
      </c>
      <c r="G172" s="5">
        <v>142000000000</v>
      </c>
    </row>
    <row r="173" spans="3:7" ht="15.5" x14ac:dyDescent="0.35">
      <c r="C173" t="s">
        <v>195</v>
      </c>
      <c r="D173" s="5">
        <v>978000000000</v>
      </c>
      <c r="E173" s="5">
        <v>3000000000</v>
      </c>
      <c r="F173" s="5">
        <v>2000000000</v>
      </c>
      <c r="G173" s="5">
        <v>0</v>
      </c>
    </row>
    <row r="174" spans="3:7" ht="15.5" x14ac:dyDescent="0.35">
      <c r="C174" t="s">
        <v>196</v>
      </c>
      <c r="D174" s="5">
        <v>0</v>
      </c>
      <c r="E174" s="5">
        <v>0</v>
      </c>
      <c r="F174" s="5">
        <v>0</v>
      </c>
      <c r="G174" s="5">
        <v>0</v>
      </c>
    </row>
    <row r="175" spans="3:7" ht="15.5" x14ac:dyDescent="0.35">
      <c r="C175" t="s">
        <v>13</v>
      </c>
      <c r="D175" s="5">
        <v>978000000000</v>
      </c>
      <c r="E175" s="5">
        <v>3000000000</v>
      </c>
      <c r="F175" s="5">
        <v>2000000000</v>
      </c>
      <c r="G175" s="5">
        <v>0</v>
      </c>
    </row>
    <row r="176" spans="3:7" ht="15.5" x14ac:dyDescent="0.35">
      <c r="C176" t="s">
        <v>16</v>
      </c>
      <c r="D176" s="6">
        <v>122.22</v>
      </c>
      <c r="E176" s="6">
        <v>0.4</v>
      </c>
      <c r="F176" s="6">
        <v>0.19</v>
      </c>
      <c r="G176" s="6">
        <v>-0.03</v>
      </c>
    </row>
    <row r="177" spans="3:17" ht="15.5" x14ac:dyDescent="0.35">
      <c r="C177" t="s">
        <v>49</v>
      </c>
      <c r="I177" s="6">
        <v>0.02</v>
      </c>
      <c r="J177" s="6">
        <v>0.15</v>
      </c>
      <c r="K177" s="6">
        <v>0.08</v>
      </c>
      <c r="L177" s="6">
        <v>-0.17</v>
      </c>
      <c r="M177" s="6">
        <v>-0.75</v>
      </c>
      <c r="N177" s="6">
        <v>0.11</v>
      </c>
      <c r="O177" s="6">
        <v>0.41</v>
      </c>
      <c r="P177" s="6">
        <v>0.51</v>
      </c>
      <c r="Q177" s="6">
        <v>0.02</v>
      </c>
    </row>
    <row r="178" spans="3:17" ht="15.5" x14ac:dyDescent="0.35">
      <c r="C178" t="s">
        <v>63</v>
      </c>
      <c r="I178" s="5">
        <v>15800</v>
      </c>
      <c r="J178" s="5">
        <v>1060</v>
      </c>
      <c r="K178" s="6">
        <v>2487.5</v>
      </c>
      <c r="L178" s="6">
        <v>-2970.59</v>
      </c>
      <c r="M178" s="6">
        <v>-986.67</v>
      </c>
      <c r="N178" s="6">
        <v>5318.18</v>
      </c>
      <c r="O178" s="6">
        <v>2646.34</v>
      </c>
      <c r="P178" s="5">
        <v>0</v>
      </c>
      <c r="Q178" s="5">
        <v>0</v>
      </c>
    </row>
    <row r="179" spans="3:17" ht="15.5" x14ac:dyDescent="0.35">
      <c r="C179" t="s">
        <v>66</v>
      </c>
      <c r="I179" s="6">
        <v>151.58000000000001</v>
      </c>
      <c r="J179" s="6">
        <v>70.91</v>
      </c>
      <c r="K179" s="6">
        <v>127.65</v>
      </c>
      <c r="L179" s="6">
        <v>828.53</v>
      </c>
      <c r="M179" s="6">
        <v>3278.14</v>
      </c>
      <c r="N179" s="6">
        <v>2874.24</v>
      </c>
      <c r="O179" s="6">
        <v>488.02</v>
      </c>
      <c r="P179" s="5">
        <v>0</v>
      </c>
      <c r="Q179" s="5">
        <v>0</v>
      </c>
    </row>
    <row r="180" spans="3:17" ht="15.5" x14ac:dyDescent="0.35">
      <c r="C180" t="s">
        <v>197</v>
      </c>
      <c r="I180" s="5">
        <v>2880000000</v>
      </c>
      <c r="J180" s="5">
        <v>4310000000</v>
      </c>
      <c r="K180" s="5">
        <v>2690000000</v>
      </c>
      <c r="L180" s="5">
        <v>-1600000000</v>
      </c>
      <c r="M180" s="5">
        <v>-4370000000</v>
      </c>
      <c r="N180" s="5">
        <v>-3900000000</v>
      </c>
      <c r="O180" s="5">
        <v>3450000000</v>
      </c>
      <c r="P180" s="5">
        <v>10510000000</v>
      </c>
    </row>
    <row r="181" spans="3:17" ht="15.5" x14ac:dyDescent="0.35">
      <c r="C181" t="s">
        <v>198</v>
      </c>
      <c r="I181" s="6">
        <v>2.0000000000000001E-4</v>
      </c>
      <c r="J181" s="6">
        <v>1.5E-3</v>
      </c>
      <c r="K181" s="6">
        <v>8.0000000000000004E-4</v>
      </c>
      <c r="L181" s="6">
        <v>-1.7000000000000001E-3</v>
      </c>
      <c r="M181" s="6">
        <v>-7.4000000000000003E-3</v>
      </c>
      <c r="N181" s="6">
        <v>1.1000000000000001E-3</v>
      </c>
      <c r="O181" s="6">
        <v>4.0999999999999995E-3</v>
      </c>
      <c r="P181" s="6">
        <v>4.8999999999999998E-3</v>
      </c>
      <c r="Q181" s="6">
        <v>2.0000000000000001E-4</v>
      </c>
    </row>
    <row r="182" spans="3:17" ht="15.5" x14ac:dyDescent="0.35">
      <c r="C182" t="s">
        <v>199</v>
      </c>
      <c r="I182" s="6">
        <v>2.0000000000000001E-4</v>
      </c>
      <c r="J182" s="6">
        <v>1.5E-3</v>
      </c>
      <c r="K182" s="6">
        <v>8.0000000000000004E-4</v>
      </c>
      <c r="L182" s="6">
        <v>-1.7000000000000001E-3</v>
      </c>
      <c r="M182" s="6">
        <v>-7.4000000000000003E-3</v>
      </c>
      <c r="N182" s="6">
        <v>1.1000000000000001E-3</v>
      </c>
      <c r="O182" s="6">
        <v>4.0999999999999995E-3</v>
      </c>
      <c r="P182" s="6">
        <v>5.1000000000000004E-3</v>
      </c>
      <c r="Q182" s="6">
        <v>2.0000000000000001E-4</v>
      </c>
    </row>
    <row r="183" spans="3:17" ht="15.5" x14ac:dyDescent="0.35">
      <c r="C183" t="s">
        <v>200</v>
      </c>
      <c r="I183" s="6">
        <v>5.0000000000000001E-4</v>
      </c>
      <c r="J183" s="6">
        <v>2E-3</v>
      </c>
      <c r="K183" s="6">
        <v>4.0000000000000002E-4</v>
      </c>
      <c r="L183" s="6">
        <v>-4.0999999999999995E-3</v>
      </c>
      <c r="M183" s="6">
        <v>-7.8000000000000005E-3</v>
      </c>
      <c r="N183" s="6">
        <v>-6.4000000000000003E-3</v>
      </c>
      <c r="O183" s="6">
        <v>-4.0000000000000002E-4</v>
      </c>
      <c r="P183" s="6">
        <v>1.32E-2</v>
      </c>
      <c r="Q183" s="6">
        <v>4.0000000000000002E-4</v>
      </c>
    </row>
    <row r="184" spans="3:17" ht="15.5" x14ac:dyDescent="0.35">
      <c r="C184" t="s">
        <v>201</v>
      </c>
      <c r="I184" s="6">
        <v>0.6</v>
      </c>
      <c r="J184" s="6">
        <v>2.2599999999999998</v>
      </c>
      <c r="K184" s="6">
        <v>0.54</v>
      </c>
      <c r="L184" s="6">
        <v>-6.77</v>
      </c>
      <c r="M184" s="6">
        <v>-25.64</v>
      </c>
      <c r="N184" s="6">
        <v>-86.68</v>
      </c>
      <c r="O184" s="6">
        <v>-0.28999999999999998</v>
      </c>
      <c r="P184" s="6">
        <v>2.71</v>
      </c>
      <c r="Q184" s="6">
        <v>128.06</v>
      </c>
    </row>
    <row r="185" spans="3:17" ht="15.5" x14ac:dyDescent="0.35">
      <c r="C185" t="s">
        <v>60</v>
      </c>
      <c r="I185" s="6">
        <v>3.15</v>
      </c>
      <c r="J185" s="6">
        <v>1.59</v>
      </c>
      <c r="K185" s="6">
        <v>1.99</v>
      </c>
      <c r="L185" s="6">
        <v>5.05</v>
      </c>
      <c r="M185" s="6">
        <v>7.39</v>
      </c>
      <c r="N185" s="6">
        <v>5.8</v>
      </c>
      <c r="O185" s="6">
        <v>10.76</v>
      </c>
      <c r="P185" s="5">
        <v>0</v>
      </c>
      <c r="Q185" s="5">
        <v>0</v>
      </c>
    </row>
    <row r="186" spans="3:17" ht="15.5" x14ac:dyDescent="0.35">
      <c r="C186" t="s">
        <v>57</v>
      </c>
      <c r="I186" s="6">
        <v>100.18</v>
      </c>
      <c r="J186" s="6">
        <v>100.15</v>
      </c>
      <c r="K186" s="6">
        <v>100.03</v>
      </c>
      <c r="L186" s="5">
        <v>100</v>
      </c>
      <c r="M186" s="6">
        <v>100.19</v>
      </c>
      <c r="N186" s="6">
        <v>100.93</v>
      </c>
      <c r="O186" s="6">
        <v>100.82</v>
      </c>
      <c r="P186" s="6">
        <v>100.54</v>
      </c>
      <c r="Q186" s="6">
        <v>100.03</v>
      </c>
    </row>
    <row r="187" spans="3:17" ht="15.5" x14ac:dyDescent="0.35">
      <c r="C187" t="s">
        <v>202</v>
      </c>
      <c r="I187" s="6">
        <v>3.15</v>
      </c>
      <c r="J187" s="6">
        <v>1.59</v>
      </c>
      <c r="K187" s="6">
        <v>1.99</v>
      </c>
      <c r="L187" s="6">
        <v>5.05</v>
      </c>
      <c r="M187" s="6">
        <v>7.39</v>
      </c>
      <c r="N187" s="6">
        <v>5.8</v>
      </c>
      <c r="O187" s="6">
        <v>10.76</v>
      </c>
      <c r="P187" s="5">
        <v>0</v>
      </c>
      <c r="Q187" s="5">
        <v>0</v>
      </c>
    </row>
    <row r="188" spans="3:17" ht="15.5" x14ac:dyDescent="0.35">
      <c r="C188" t="s">
        <v>203</v>
      </c>
      <c r="I188" s="6">
        <v>100.18</v>
      </c>
      <c r="J188" s="6">
        <v>100.15</v>
      </c>
      <c r="K188" s="6">
        <v>100.03</v>
      </c>
      <c r="L188" s="5">
        <v>100</v>
      </c>
      <c r="M188" s="6">
        <v>100.19</v>
      </c>
      <c r="N188" s="6">
        <v>100.92</v>
      </c>
      <c r="O188" s="6">
        <v>100.81</v>
      </c>
      <c r="P188" s="6">
        <v>100.53</v>
      </c>
      <c r="Q188" s="6">
        <v>100.02</v>
      </c>
    </row>
    <row r="189" spans="3:17" ht="15.5" x14ac:dyDescent="0.35">
      <c r="C189" t="s">
        <v>204</v>
      </c>
      <c r="P189" s="5">
        <v>12000000000</v>
      </c>
      <c r="Q189" s="5">
        <v>21000000000</v>
      </c>
    </row>
    <row r="190" spans="3:17" ht="15.5" x14ac:dyDescent="0.35">
      <c r="C190" t="s">
        <v>205</v>
      </c>
      <c r="P190" s="5">
        <v>5000000000</v>
      </c>
      <c r="Q190" s="5">
        <v>13000000000</v>
      </c>
    </row>
    <row r="191" spans="3:17" ht="15.5" x14ac:dyDescent="0.35">
      <c r="C191" t="s">
        <v>26</v>
      </c>
      <c r="P191" s="5">
        <v>17000000000</v>
      </c>
      <c r="Q191" s="5">
        <v>34000000000</v>
      </c>
    </row>
    <row r="192" spans="3:17" ht="15.5" x14ac:dyDescent="0.35">
      <c r="C192" t="s">
        <v>23</v>
      </c>
      <c r="I192" s="5">
        <v>-146000000000</v>
      </c>
      <c r="J192" s="5">
        <v>-144000000000</v>
      </c>
      <c r="K192" s="5">
        <v>-140000000000</v>
      </c>
      <c r="L192" s="5">
        <v>-140000000000</v>
      </c>
      <c r="M192" s="5">
        <v>-143000000000</v>
      </c>
      <c r="N192" s="5">
        <v>-148000000000</v>
      </c>
      <c r="O192" s="5">
        <v>-152000000000</v>
      </c>
      <c r="P192" s="5">
        <v>13000000000</v>
      </c>
      <c r="Q192" s="5">
        <v>11000000000</v>
      </c>
    </row>
    <row r="193" spans="3:17" ht="15.5" x14ac:dyDescent="0.35">
      <c r="C193" t="s">
        <v>206</v>
      </c>
      <c r="I193" s="5">
        <v>145000000000</v>
      </c>
      <c r="J193" s="5">
        <v>142000000000</v>
      </c>
      <c r="K193" s="5">
        <v>139000000000</v>
      </c>
      <c r="L193" s="5">
        <v>139000000000</v>
      </c>
      <c r="M193" s="5">
        <v>141000000000</v>
      </c>
      <c r="N193" s="5">
        <v>148000000000</v>
      </c>
      <c r="O193" s="5">
        <v>150000000000</v>
      </c>
      <c r="P193" s="5">
        <v>-2000000000</v>
      </c>
      <c r="Q193" s="5">
        <v>1000000000</v>
      </c>
    </row>
    <row r="194" spans="3:17" ht="15.5" x14ac:dyDescent="0.35">
      <c r="C194" t="s">
        <v>207</v>
      </c>
      <c r="I194" s="5">
        <v>4000000000</v>
      </c>
      <c r="J194" s="5">
        <v>4000000000</v>
      </c>
      <c r="K194" s="5">
        <v>4000000000</v>
      </c>
      <c r="L194" s="5">
        <v>0</v>
      </c>
      <c r="M194" s="5">
        <v>-1000000000</v>
      </c>
      <c r="N194" s="5">
        <v>-1000000000</v>
      </c>
      <c r="O194" s="5">
        <v>10000000000</v>
      </c>
      <c r="P194" s="5">
        <v>9000000000</v>
      </c>
      <c r="Q194" s="5">
        <v>0</v>
      </c>
    </row>
    <row r="195" spans="3:17" ht="15.5" x14ac:dyDescent="0.35">
      <c r="C195" t="s">
        <v>208</v>
      </c>
      <c r="I195" s="5">
        <v>-1000000000</v>
      </c>
      <c r="J195" s="5">
        <v>0</v>
      </c>
      <c r="K195" s="5">
        <v>-4000000000</v>
      </c>
      <c r="L195" s="5">
        <v>-2000000000</v>
      </c>
      <c r="M195" s="5">
        <v>-4000000000</v>
      </c>
      <c r="N195" s="5">
        <v>-3000000000</v>
      </c>
      <c r="O195" s="5">
        <v>-45000000000</v>
      </c>
      <c r="P195" s="5">
        <v>-11000000000</v>
      </c>
      <c r="Q195" s="5">
        <v>-55000000000</v>
      </c>
    </row>
    <row r="196" spans="3:17" ht="15.5" x14ac:dyDescent="0.35">
      <c r="C196" t="s">
        <v>15</v>
      </c>
      <c r="I196" s="5">
        <v>4000000000</v>
      </c>
      <c r="J196" s="5">
        <v>4000000000</v>
      </c>
      <c r="K196" s="5">
        <v>0</v>
      </c>
      <c r="L196" s="5">
        <v>-3000000000</v>
      </c>
      <c r="M196" s="5">
        <v>-5000000000</v>
      </c>
      <c r="N196" s="5">
        <v>-4000000000</v>
      </c>
      <c r="O196" s="5">
        <v>-35000000000</v>
      </c>
      <c r="P196" s="5">
        <v>-2000000000</v>
      </c>
      <c r="Q196" s="5">
        <v>-54000000000</v>
      </c>
    </row>
    <row r="197" spans="3:17" ht="15.5" x14ac:dyDescent="0.35">
      <c r="C197" t="s">
        <v>17</v>
      </c>
      <c r="I197" s="6">
        <v>0.44</v>
      </c>
      <c r="J197" s="6">
        <v>0.49</v>
      </c>
      <c r="K197" s="6">
        <v>-0.03</v>
      </c>
      <c r="L197" s="6">
        <v>-0.31</v>
      </c>
      <c r="M197" s="6">
        <v>-0.67</v>
      </c>
      <c r="N197" s="6">
        <v>-0.44</v>
      </c>
      <c r="O197" s="6">
        <v>-4.43</v>
      </c>
      <c r="P197" s="6">
        <v>-0.3</v>
      </c>
      <c r="Q197" s="6">
        <v>-9.0500000000000007</v>
      </c>
    </row>
  </sheetData>
  <pageMargins left="0.7" right="0.7" top="0.75" bottom="0.75" header="0.3" footer="0.3"/>
  <ignoredErrors>
    <ignoredError sqref="A1:Q198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2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1141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1142</v>
      </c>
      <c r="D2" s="2" vm="308">
        <f ca="1">IFERROR(_xlfn.STOCKHISTORY("XIDX:" &amp; $C$1, D3, , 0, 0, 1), "Libur")</f>
        <v>131</v>
      </c>
      <c r="E2" s="2" vm="309">
        <f ca="1">IFERROR(_xlfn.STOCKHISTORY("XIDX:" &amp; $C$1, E3, , 0, 0, 1), "Libur")</f>
        <v>117</v>
      </c>
      <c r="H2" s="2" vm="309">
        <f ca="1">IFERROR(INDEX(D2:G2,COUNT(D2:G2)),"")</f>
        <v>117</v>
      </c>
      <c r="I2" s="2" vm="310">
        <f t="shared" ref="I2:P2" ca="1" si="0">IFERROR(_xlfn.STOCKHISTORY("XIDX:" &amp; $C$1, I1, , 0, 0, 1), "Libur")</f>
        <v>123</v>
      </c>
      <c r="J2" s="2" vm="216">
        <f t="shared" ca="1" si="0"/>
        <v>94</v>
      </c>
      <c r="K2" s="2" vm="311">
        <f t="shared" ca="1" si="0"/>
        <v>114</v>
      </c>
      <c r="L2" s="2" vm="312">
        <f t="shared" ca="1" si="0"/>
        <v>109</v>
      </c>
      <c r="M2" s="2" vm="164">
        <f t="shared" ca="1" si="0"/>
        <v>195</v>
      </c>
      <c r="N2" s="2" vm="245">
        <f t="shared" ca="1" si="0"/>
        <v>128</v>
      </c>
      <c r="O2" s="2" vm="313">
        <f t="shared" ca="1" si="0"/>
        <v>83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34574227097</v>
      </c>
      <c r="E4" s="2">
        <f>IFERROR(INDEX(E51:E500,MATCH($C$4,$C$51:$C$500,0)),"")</f>
        <v>26881028814</v>
      </c>
      <c r="H4" s="2">
        <f>IFERROR(SUM(D4:G4)*(4/MAX(1,COUNT(D4:G4))),"")</f>
        <v>122910511822</v>
      </c>
      <c r="I4" s="2">
        <f t="shared" ref="I4:P4" si="1">IFERROR(INDEX(I51:I500,MATCH($C$4,$C$51:$C$500,0)),"")</f>
        <v>73905480208</v>
      </c>
      <c r="J4" s="2">
        <f t="shared" si="1"/>
        <v>100709558383</v>
      </c>
      <c r="K4" s="2">
        <f t="shared" si="1"/>
        <v>84805835926</v>
      </c>
      <c r="L4" s="2">
        <f t="shared" si="1"/>
        <v>79236924565</v>
      </c>
      <c r="M4" s="2">
        <f t="shared" si="1"/>
        <v>72427580175</v>
      </c>
      <c r="N4" s="2">
        <f t="shared" si="1"/>
        <v>65475480450</v>
      </c>
      <c r="O4" s="2">
        <f t="shared" si="1"/>
        <v>63419433727</v>
      </c>
      <c r="P4" s="2">
        <f t="shared" si="1"/>
        <v>30770320009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5946293924</v>
      </c>
      <c r="E5" s="2">
        <f>IFERROR(INDEX(E51:E500,MATCH($C$5,$C$51:$C$500,0)),"")</f>
        <v>2262448617</v>
      </c>
      <c r="H5" s="2">
        <f>IFERROR(SUM(D5:G5)*(4/MAX(1,COUNT(D5:G5))),"")</f>
        <v>16417485082</v>
      </c>
      <c r="I5" s="2">
        <f t="shared" ref="I5:P5" si="2">IFERROR(INDEX(I51:I500,MATCH($C$5,$C$51:$C$500,0)),"")</f>
        <v>4469118021</v>
      </c>
      <c r="J5" s="2">
        <f t="shared" si="2"/>
        <v>6171258825</v>
      </c>
      <c r="K5" s="2">
        <f t="shared" si="2"/>
        <v>10224169012</v>
      </c>
      <c r="L5" s="2">
        <f t="shared" si="2"/>
        <v>4452733282</v>
      </c>
      <c r="M5" s="2">
        <f t="shared" si="2"/>
        <v>5731182386</v>
      </c>
      <c r="N5" s="2">
        <f t="shared" si="2"/>
        <v>3027503431</v>
      </c>
      <c r="O5" s="2">
        <f t="shared" si="2"/>
        <v>1450644272</v>
      </c>
      <c r="P5" s="2">
        <f t="shared" si="2"/>
        <v>484710801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132498134472</v>
      </c>
      <c r="E6" s="2">
        <f>IFERROR(INDEX(E51:E500,MATCH($C$6,$C$51:$C$500,0)),"")</f>
        <v>126551840548</v>
      </c>
      <c r="H6" s="2">
        <f>IFERROR(INDEX(D6:G6,COUNT(D6:G6)),"")</f>
        <v>126551840548</v>
      </c>
      <c r="I6" s="2">
        <f t="shared" ref="I6:P6" si="3">IFERROR(INDEX(I51:I500,MATCH($C$6,$C$51:$C$500,0)),"")</f>
        <v>124289391931</v>
      </c>
      <c r="J6" s="2">
        <f t="shared" si="3"/>
        <v>123812747800</v>
      </c>
      <c r="K6" s="2">
        <f t="shared" si="3"/>
        <v>121633984837</v>
      </c>
      <c r="L6" s="2">
        <f t="shared" si="3"/>
        <v>117427530716</v>
      </c>
      <c r="M6" s="2">
        <f t="shared" si="3"/>
        <v>110212459511</v>
      </c>
      <c r="N6" s="2">
        <f t="shared" si="3"/>
        <v>66745176250</v>
      </c>
      <c r="O6" s="2">
        <f t="shared" si="3"/>
        <v>64092672924</v>
      </c>
      <c r="P6" s="2">
        <f t="shared" si="3"/>
        <v>21872748948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0.8</v>
      </c>
      <c r="E7" s="3">
        <f>IFERROR(INDEX(E51:E500,MATCH($C$7,$C$51:$C$500,0))/1000000000,"")</f>
        <v>0.8</v>
      </c>
      <c r="H7" s="3">
        <f>IFERROR(INDEX(D7:G7,COUNT(D7:G7)),"")</f>
        <v>0.8</v>
      </c>
      <c r="I7" s="3">
        <f t="shared" ref="I7:P7" si="4">IFERROR(INDEX(I51:I500,MATCH($C$7,$C$51:$C$500,0))/1000000000,"")</f>
        <v>0.8</v>
      </c>
      <c r="J7" s="3">
        <f t="shared" si="4"/>
        <v>0.8</v>
      </c>
      <c r="K7" s="3">
        <f t="shared" si="4"/>
        <v>0.8</v>
      </c>
      <c r="L7" s="3">
        <f t="shared" si="4"/>
        <v>0.8</v>
      </c>
      <c r="M7" s="3">
        <f t="shared" si="4"/>
        <v>0.75</v>
      </c>
      <c r="N7" s="3">
        <f t="shared" si="4"/>
        <v>0.38</v>
      </c>
      <c r="O7" s="3">
        <f t="shared" si="4"/>
        <v>0.38</v>
      </c>
      <c r="P7" s="3">
        <f t="shared" si="4"/>
        <v>0.22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-17000000000</v>
      </c>
      <c r="E8" s="2">
        <f>IFERROR(INDEX(E51:E500,MATCH("Free cash flow (Quarter)",$C$51:$C$500,0)),"")</f>
        <v>-31000000000</v>
      </c>
      <c r="H8" s="2">
        <f>IFERROR(INDEX(D8:G8,COUNT(D8:G8)),"")</f>
        <v>-31000000000</v>
      </c>
      <c r="I8" s="2">
        <f t="shared" ref="I8:P8" si="5">IFERROR(INDEX(I51:I500,MATCH($C$8,$C$51:$C$500,0)),"")</f>
        <v>-9000000000</v>
      </c>
      <c r="J8" s="2">
        <f t="shared" si="5"/>
        <v>16000000000</v>
      </c>
      <c r="K8" s="2">
        <f t="shared" si="5"/>
        <v>26000000000</v>
      </c>
      <c r="L8" s="2">
        <f t="shared" si="5"/>
        <v>-7000000000</v>
      </c>
      <c r="M8" s="2">
        <f t="shared" si="5"/>
        <v>7000000000</v>
      </c>
      <c r="N8" s="2">
        <f t="shared" si="5"/>
        <v>8000000000</v>
      </c>
      <c r="O8" s="2">
        <f t="shared" si="5"/>
        <v>-36000000000</v>
      </c>
      <c r="P8" s="2">
        <f t="shared" si="5"/>
        <v>-2000000000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-20.71</v>
      </c>
      <c r="E9" s="3">
        <f>IFERROR(INDEX(E51:E500,MATCH("Free cash flow per share (Quarter)",$C$51:$C$500,0)),"")</f>
        <v>-38.69</v>
      </c>
      <c r="H9" s="3">
        <f>IFERROR(INDEX(D9:G9,COUNT(D9:G9)),"")</f>
        <v>-38.69</v>
      </c>
      <c r="I9" s="3">
        <f t="shared" ref="I9:P9" si="6">IFERROR(INDEX(I51:I500,MATCH($C$9,$C$51:$C$500,0)),"")</f>
        <v>-10.71</v>
      </c>
      <c r="J9" s="3">
        <f t="shared" si="6"/>
        <v>19.52</v>
      </c>
      <c r="K9" s="3">
        <f t="shared" si="6"/>
        <v>32.43</v>
      </c>
      <c r="L9" s="3">
        <f t="shared" si="6"/>
        <v>-9.3000000000000007</v>
      </c>
      <c r="M9" s="3">
        <f t="shared" si="6"/>
        <v>9.19</v>
      </c>
      <c r="N9" s="3">
        <f t="shared" si="6"/>
        <v>21.93</v>
      </c>
      <c r="O9" s="3">
        <f t="shared" si="6"/>
        <v>-94.8</v>
      </c>
      <c r="P9" s="3">
        <f t="shared" si="6"/>
        <v>-8.51</v>
      </c>
    </row>
    <row r="10" spans="1:16" ht="15.5" x14ac:dyDescent="0.35">
      <c r="C10" t="s">
        <v>18</v>
      </c>
      <c r="D10" s="3">
        <f ca="1">IFERROR(IF(D9=0,"",D2/D9),"")</f>
        <v>-6.3254466441332688</v>
      </c>
      <c r="E10" s="3">
        <f ca="1">IFERROR(IF(E9=0,"",E2/E9),"")</f>
        <v>-3.0240372189196179</v>
      </c>
      <c r="I10" s="3">
        <f t="shared" ref="I10:P10" ca="1" si="7">IFERROR(IF(I9=0,"",I2/I9),"")</f>
        <v>-11.484593837535012</v>
      </c>
      <c r="J10" s="3">
        <f t="shared" ca="1" si="7"/>
        <v>4.8155737704918034</v>
      </c>
      <c r="K10" s="3">
        <f t="shared" ca="1" si="7"/>
        <v>3.5152636447733578</v>
      </c>
      <c r="L10" s="3">
        <f t="shared" ca="1" si="7"/>
        <v>-11.72043010752688</v>
      </c>
      <c r="M10" s="3">
        <f t="shared" ca="1" si="7"/>
        <v>21.218715995647443</v>
      </c>
      <c r="N10" s="3">
        <f t="shared" ca="1" si="7"/>
        <v>5.8367533059735521</v>
      </c>
      <c r="O10" s="3">
        <f t="shared" ca="1" si="7"/>
        <v>-0.87552742616033763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4608916013</v>
      </c>
      <c r="E11" s="2">
        <f>IFERROR(INDEX(E51:E500,MATCH($C$11,$C$51:$C$500,0)),"")</f>
        <v>2217721057</v>
      </c>
      <c r="H11" s="2">
        <f>IFERROR(INDEX(D11:G11,COUNT(D11:G11)),"")</f>
        <v>2217721057</v>
      </c>
      <c r="I11" s="2">
        <f t="shared" ref="I11:P11" si="8">IFERROR(INDEX(I51:I500,MATCH($C$11,$C$51:$C$500,0)),"")</f>
        <v>2613674856</v>
      </c>
      <c r="J11" s="2">
        <f t="shared" si="8"/>
        <v>9339064162</v>
      </c>
      <c r="K11" s="2">
        <f t="shared" si="8"/>
        <v>7904865775</v>
      </c>
      <c r="L11" s="2">
        <f t="shared" si="8"/>
        <v>8011782399</v>
      </c>
      <c r="M11" s="2">
        <f t="shared" si="8"/>
        <v>3534922099</v>
      </c>
      <c r="N11" s="2">
        <f t="shared" si="8"/>
        <v>6149373699</v>
      </c>
      <c r="O11" s="2">
        <f t="shared" si="8"/>
        <v>516829024</v>
      </c>
      <c r="P11" s="2">
        <f t="shared" si="8"/>
        <v>523138851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245000000000</v>
      </c>
      <c r="E12" s="2">
        <f>IFERROR(INDEX(E51:E500,MATCH("Net Debt (Quarter)",$C$51:$C$500,0)),"")</f>
        <v>134000000000</v>
      </c>
      <c r="H12" s="2">
        <f>IFERROR(INDEX(D12:G12,COUNT(D12:G12)),"")</f>
        <v>134000000000</v>
      </c>
      <c r="I12" s="2">
        <f t="shared" ref="I12:P12" si="9">IFERROR(INDEX(I51:I500,MATCH($C$12,$C$51:$C$500,0)),"")</f>
        <v>89000000000</v>
      </c>
      <c r="J12" s="2">
        <f t="shared" si="9"/>
        <v>52000000000</v>
      </c>
      <c r="K12" s="2">
        <f t="shared" si="9"/>
        <v>17000000000</v>
      </c>
      <c r="L12" s="2">
        <f t="shared" si="9"/>
        <v>2000000000</v>
      </c>
      <c r="M12" s="2">
        <f t="shared" si="9"/>
        <v>9000000000</v>
      </c>
      <c r="N12" s="2">
        <f t="shared" si="9"/>
        <v>13000000000</v>
      </c>
      <c r="O12" s="2">
        <f t="shared" si="9"/>
        <v>32000000000</v>
      </c>
      <c r="P12" s="2">
        <f t="shared" si="9"/>
        <v>32000000000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249000000000</v>
      </c>
      <c r="E13" s="2">
        <f>IFERROR(INDEX(E51:E500,MATCH("Total Debt (Quarter)",$C$51:$C$500,0)),"")</f>
        <v>136000000000</v>
      </c>
      <c r="H13" s="2">
        <f>IFERROR(INDEX(D13:G13,COUNT(D13:G13)),"")</f>
        <v>136000000000</v>
      </c>
      <c r="I13" s="2">
        <f t="shared" ref="I13:P13" si="10">IFERROR(INDEX(I51:I500,MATCH($C$13,$C$51:$C$500,0)),"")</f>
        <v>92000000000</v>
      </c>
      <c r="J13" s="2">
        <f t="shared" si="10"/>
        <v>62000000000</v>
      </c>
      <c r="K13" s="2">
        <f t="shared" si="10"/>
        <v>25000000000</v>
      </c>
      <c r="L13" s="2">
        <f t="shared" si="10"/>
        <v>10000000000</v>
      </c>
      <c r="M13" s="2">
        <f t="shared" si="10"/>
        <v>12000000000</v>
      </c>
      <c r="N13" s="2">
        <f t="shared" si="10"/>
        <v>19000000000</v>
      </c>
      <c r="O13" s="2">
        <f t="shared" si="10"/>
        <v>33000000000</v>
      </c>
      <c r="P13" s="2">
        <f t="shared" si="10"/>
        <v>33000000000</v>
      </c>
    </row>
    <row r="14" spans="1:16" ht="15.5" x14ac:dyDescent="0.35">
      <c r="C14" t="s">
        <v>27</v>
      </c>
      <c r="D14" s="2">
        <f>IFERROR(INDEX(D51:D500,MATCH($C$14,$C$51:$C$500,0)),"")</f>
        <v>-3932051389</v>
      </c>
      <c r="E14" s="2">
        <f>IFERROR(INDEX(E51:E500,MATCH($C$14,$C$51:$C$500,0)),"")</f>
        <v>-2285172332</v>
      </c>
      <c r="H14" s="2">
        <f>IFERROR(SUM(D14:G14)*(4/MAX(1,COUNT(D14:G14))),"")</f>
        <v>-12434447442</v>
      </c>
      <c r="I14" s="2">
        <f t="shared" ref="I14:P14" si="11">IFERROR(INDEX(I51:I500,MATCH($C$14,$C$51:$C$500,0)),"")</f>
        <v>-5864384536</v>
      </c>
      <c r="J14" s="2">
        <f t="shared" si="11"/>
        <v>-3205229506</v>
      </c>
      <c r="K14" s="2">
        <f t="shared" si="11"/>
        <v>-1962608744</v>
      </c>
      <c r="L14" s="2">
        <f t="shared" si="11"/>
        <v>-757869580</v>
      </c>
      <c r="M14" s="2">
        <f t="shared" si="11"/>
        <v>-1277473236</v>
      </c>
      <c r="N14" s="2">
        <f t="shared" si="11"/>
        <v>-2380403785</v>
      </c>
      <c r="O14" s="2">
        <f t="shared" si="11"/>
        <v>-3073200872</v>
      </c>
      <c r="P14" s="2">
        <f t="shared" si="11"/>
        <v>-2207154493</v>
      </c>
    </row>
    <row r="15" spans="1:16" ht="15.5" x14ac:dyDescent="0.35">
      <c r="C15" t="s">
        <v>28</v>
      </c>
      <c r="D15" s="2">
        <f>IFERROR(INDEX(D51:D500,MATCH($C$15,$C$51:$C$500,0)),"")</f>
        <v>-166833807</v>
      </c>
      <c r="E15" s="2">
        <f>IFERROR(INDEX(E51:E500,MATCH($C$15,$C$51:$C$500,0)),"")</f>
        <v>-328017278</v>
      </c>
      <c r="H15" s="2">
        <f>IFERROR(SUM(D15:G15)*(4/MAX(1,COUNT(D15:G15))),"")</f>
        <v>-989702170</v>
      </c>
      <c r="I15" s="2">
        <f t="shared" ref="I15:P15" si="12">IFERROR(INDEX(I51:I500,MATCH($C$15,$C$51:$C$500,0)),"")</f>
        <v>-2404505606</v>
      </c>
      <c r="J15" s="2">
        <f t="shared" si="12"/>
        <v>-3295958474</v>
      </c>
      <c r="K15" s="2">
        <f t="shared" si="12"/>
        <v>-2555576591</v>
      </c>
      <c r="L15" s="2">
        <f t="shared" si="12"/>
        <v>-1550375837</v>
      </c>
      <c r="M15" s="2">
        <f t="shared" si="12"/>
        <v>-566304992</v>
      </c>
      <c r="N15" s="2">
        <f t="shared" si="12"/>
        <v>-1249298834</v>
      </c>
      <c r="O15" s="2">
        <f t="shared" si="12"/>
        <v>-1316446220</v>
      </c>
      <c r="P15" s="2">
        <f t="shared" si="12"/>
        <v>-1083339794</v>
      </c>
    </row>
    <row r="16" spans="1:16" ht="15.5" x14ac:dyDescent="0.35">
      <c r="C16" t="s">
        <v>29</v>
      </c>
      <c r="D16" s="2">
        <f>IFERROR(INDEX(D51:D500,MATCH($C$16,$C$51:$C$500,0)),"")</f>
        <v>6113127731</v>
      </c>
      <c r="E16" s="2">
        <f>IFERROR(INDEX(E51:E500,MATCH($C$16,$C$51:$C$500,0)),"")</f>
        <v>2590465895</v>
      </c>
      <c r="H16" s="2">
        <f>IFERROR(SUM(D16:G16)*(4/MAX(1,COUNT(D16:G16))),"")</f>
        <v>17407187252</v>
      </c>
      <c r="I16" s="2">
        <f t="shared" ref="I16:P16" si="13">IFERROR(INDEX(I51:I500,MATCH($C$16,$C$51:$C$500,0)),"")</f>
        <v>6888300694</v>
      </c>
      <c r="J16" s="2">
        <f t="shared" si="13"/>
        <v>9448481491</v>
      </c>
      <c r="K16" s="2">
        <f t="shared" si="13"/>
        <v>12787735410</v>
      </c>
      <c r="L16" s="2">
        <f t="shared" si="13"/>
        <v>5887714393</v>
      </c>
      <c r="M16" s="2">
        <f t="shared" si="13"/>
        <v>6258288621</v>
      </c>
      <c r="N16" s="2">
        <f t="shared" si="13"/>
        <v>4276513673</v>
      </c>
      <c r="O16" s="2">
        <f t="shared" si="13"/>
        <v>2788760187</v>
      </c>
      <c r="P16" s="2">
        <f t="shared" si="13"/>
        <v>1651582804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104800000000</v>
      </c>
      <c r="E20" s="2">
        <f ca="1">IFERROR(E21*E2,"")</f>
        <v>93600000000</v>
      </c>
      <c r="H20" s="2">
        <f t="shared" ref="H20:P20" ca="1" si="14">IFERROR(H21*H2,"")</f>
        <v>93600000000</v>
      </c>
      <c r="I20" s="2">
        <f t="shared" ca="1" si="14"/>
        <v>98400000000</v>
      </c>
      <c r="J20" s="2">
        <f t="shared" ca="1" si="14"/>
        <v>75200000000</v>
      </c>
      <c r="K20" s="2">
        <f t="shared" ca="1" si="14"/>
        <v>91200000000</v>
      </c>
      <c r="L20" s="2">
        <f t="shared" ca="1" si="14"/>
        <v>87200000000</v>
      </c>
      <c r="M20" s="2">
        <f t="shared" ca="1" si="14"/>
        <v>146250000000</v>
      </c>
      <c r="N20" s="2">
        <f t="shared" ca="1" si="14"/>
        <v>48640000000</v>
      </c>
      <c r="O20" s="2">
        <f t="shared" ca="1" si="14"/>
        <v>31540000000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800000000</v>
      </c>
      <c r="E21" s="2">
        <f>IFERROR(INDEX(E51:E500,MATCH($C$7,$C$51:$C$500,0)),"")</f>
        <v>800000000</v>
      </c>
      <c r="H21" s="2">
        <f>IFERROR(INDEX(D21:G21,COUNT(D21:G21)),"")</f>
        <v>800000000</v>
      </c>
      <c r="I21" s="2">
        <f t="shared" ref="I21:P21" si="15">IFERROR(INDEX(I51:I500,MATCH($C$7,$C$51:$C$500,0)),"")</f>
        <v>800000000</v>
      </c>
      <c r="J21" s="2">
        <f t="shared" si="15"/>
        <v>800000000</v>
      </c>
      <c r="K21" s="2">
        <f t="shared" si="15"/>
        <v>800000000</v>
      </c>
      <c r="L21" s="2">
        <f t="shared" si="15"/>
        <v>800000000</v>
      </c>
      <c r="M21" s="2">
        <f t="shared" si="15"/>
        <v>750000000</v>
      </c>
      <c r="N21" s="2">
        <f t="shared" si="15"/>
        <v>380000000</v>
      </c>
      <c r="O21" s="2">
        <f t="shared" si="15"/>
        <v>380000000</v>
      </c>
      <c r="P21" s="2">
        <f t="shared" si="15"/>
        <v>220000000</v>
      </c>
    </row>
    <row r="23" spans="1:16" ht="15.5" x14ac:dyDescent="0.35">
      <c r="B23" t="s">
        <v>45</v>
      </c>
      <c r="C23" t="s">
        <v>46</v>
      </c>
      <c r="D23" s="3">
        <f>IFERROR(D5/D6*100,"")</f>
        <v>4.4878321854837839</v>
      </c>
      <c r="E23" s="3">
        <f>IFERROR(E5/E6*100,"")</f>
        <v>1.7877642926432771</v>
      </c>
      <c r="H23" s="3">
        <f t="shared" ref="H23:P23" si="16">IFERROR(H5/H6*100,"")</f>
        <v>12.972932681902</v>
      </c>
      <c r="I23" s="3">
        <f t="shared" si="16"/>
        <v>3.5957356871462189</v>
      </c>
      <c r="J23" s="3">
        <f t="shared" si="16"/>
        <v>4.9843484896795101</v>
      </c>
      <c r="K23" s="3">
        <f t="shared" si="16"/>
        <v>8.4056845014995307</v>
      </c>
      <c r="L23" s="3">
        <f t="shared" si="16"/>
        <v>3.7918989310683817</v>
      </c>
      <c r="M23" s="3">
        <f t="shared" si="16"/>
        <v>5.2001220292411556</v>
      </c>
      <c r="N23" s="3">
        <f t="shared" si="16"/>
        <v>4.5359134563675676</v>
      </c>
      <c r="O23" s="3">
        <f t="shared" si="16"/>
        <v>2.2633543052887641</v>
      </c>
      <c r="P23" s="3">
        <f t="shared" si="16"/>
        <v>2.2160488475972793</v>
      </c>
    </row>
    <row r="24" spans="1:16" ht="15.5" x14ac:dyDescent="0.35">
      <c r="C24" t="s">
        <v>47</v>
      </c>
      <c r="D24" s="4">
        <f>IFERROR(_xlfn.RRI(5,I23,D23),"")</f>
        <v>4.5321227312960843E-2</v>
      </c>
      <c r="E24" s="4">
        <f>IFERROR(_xlfn.RRI(5,J23,E23),"")</f>
        <v>-0.18540756616619281</v>
      </c>
      <c r="H24" s="4">
        <f t="shared" ref="H24:P24" si="17">IFERROR(_xlfn.RRI(5,M23,H23),"")</f>
        <v>0.20061820935759123</v>
      </c>
      <c r="I24" s="4">
        <f t="shared" si="17"/>
        <v>-4.5393031949316875E-2</v>
      </c>
      <c r="J24" s="4">
        <f t="shared" si="17"/>
        <v>0.17103849347039501</v>
      </c>
      <c r="K24" s="4">
        <f t="shared" si="17"/>
        <v>0.30556575858802759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5.62</v>
      </c>
      <c r="J25" s="3">
        <f t="shared" si="18"/>
        <v>7.71</v>
      </c>
      <c r="K25" s="3">
        <f t="shared" si="18"/>
        <v>12.81</v>
      </c>
      <c r="L25" s="3">
        <f t="shared" si="18"/>
        <v>5.45</v>
      </c>
      <c r="M25" s="3">
        <f t="shared" si="18"/>
        <v>7.59</v>
      </c>
      <c r="N25" s="3">
        <f t="shared" si="18"/>
        <v>8.07</v>
      </c>
      <c r="O25" s="3">
        <f t="shared" si="18"/>
        <v>3.93</v>
      </c>
      <c r="P25" s="3">
        <f t="shared" si="18"/>
        <v>2.5499999999999998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-6.9808094084374717E-2</v>
      </c>
      <c r="J26" s="4">
        <f t="shared" si="19"/>
        <v>0.14428015342979927</v>
      </c>
      <c r="K26" s="4">
        <f t="shared" si="19"/>
        <v>0.38102579306808648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43.217783871249999</v>
      </c>
      <c r="E27" s="3">
        <f>IFERROR(E4/E21,"")</f>
        <v>33.601286017500001</v>
      </c>
      <c r="H27" s="3">
        <f t="shared" ref="H27:P27" si="20">IFERROR(H4/H21,"")</f>
        <v>153.63813977749999</v>
      </c>
      <c r="I27" s="3">
        <f t="shared" si="20"/>
        <v>92.381850259999993</v>
      </c>
      <c r="J27" s="3">
        <f t="shared" si="20"/>
        <v>125.88694797875</v>
      </c>
      <c r="K27" s="3">
        <f t="shared" si="20"/>
        <v>106.0072949075</v>
      </c>
      <c r="L27" s="3">
        <f t="shared" si="20"/>
        <v>99.046155706250005</v>
      </c>
      <c r="M27" s="3">
        <f t="shared" si="20"/>
        <v>96.570106899999999</v>
      </c>
      <c r="N27" s="3">
        <f t="shared" si="20"/>
        <v>172.30389592105263</v>
      </c>
      <c r="O27" s="3">
        <f t="shared" si="20"/>
        <v>166.89324665000001</v>
      </c>
      <c r="P27" s="3">
        <f t="shared" si="20"/>
        <v>139.86509095</v>
      </c>
    </row>
    <row r="28" spans="1:16" ht="15.5" x14ac:dyDescent="0.35">
      <c r="C28" t="s">
        <v>52</v>
      </c>
      <c r="D28" s="4">
        <f>IFERROR(_xlfn.RRI(5,I27,D27),"")</f>
        <v>-0.14095647755603213</v>
      </c>
      <c r="E28" s="4">
        <f>IFERROR(_xlfn.RRI(5,J27,E27),"")</f>
        <v>-0.23215238621442968</v>
      </c>
      <c r="H28" s="4">
        <f t="shared" ref="H28:P28" si="21">IFERROR(_xlfn.RRI(5,M27,H27),"")</f>
        <v>9.7314872842126698E-2</v>
      </c>
      <c r="I28" s="4">
        <f t="shared" si="21"/>
        <v>-0.11720815667237294</v>
      </c>
      <c r="J28" s="4">
        <f t="shared" si="21"/>
        <v>-5.4833352140018943E-2</v>
      </c>
      <c r="K28" s="4">
        <f t="shared" si="21"/>
        <v>-5.3925615113434855E-2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-0.27107652399481191</v>
      </c>
      <c r="J29" s="4">
        <f t="shared" si="22"/>
        <v>-0.39812646370023425</v>
      </c>
      <c r="K29" s="4">
        <f t="shared" si="22"/>
        <v>1.3504587155963304</v>
      </c>
      <c r="L29" s="4">
        <f t="shared" si="22"/>
        <v>-0.28194993412384711</v>
      </c>
      <c r="M29" s="4">
        <f t="shared" si="22"/>
        <v>-5.9479553903345778E-2</v>
      </c>
      <c r="N29" s="4">
        <f t="shared" si="22"/>
        <v>1.053435114503817</v>
      </c>
      <c r="O29" s="4">
        <f t="shared" si="22"/>
        <v>0.54117647058823548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0.66307710167202705</v>
      </c>
      <c r="I30" s="4">
        <f t="shared" si="23"/>
        <v>-0.2661522759643497</v>
      </c>
      <c r="J30" s="4">
        <f t="shared" si="23"/>
        <v>0.18753099103789622</v>
      </c>
      <c r="K30" s="4">
        <f t="shared" si="23"/>
        <v>7.028177067159741E-2</v>
      </c>
      <c r="L30" s="4">
        <f t="shared" si="23"/>
        <v>2.5639909551037329E-2</v>
      </c>
      <c r="M30" s="4">
        <f t="shared" si="23"/>
        <v>-0.4395361382644119</v>
      </c>
      <c r="N30" s="4">
        <f t="shared" si="23"/>
        <v>3.2419821530583301E-2</v>
      </c>
      <c r="O30" s="4">
        <f t="shared" si="23"/>
        <v>0.19324447234415512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165.9</v>
      </c>
      <c r="E32" s="3">
        <f>IFERROR(INDEX(E51:E500,MATCH($A$32,$C$51:$C$500,0)),"")</f>
        <v>158.49</v>
      </c>
      <c r="H32" s="3">
        <f>IFERROR(INDEX(D32:G32,COUNT(D32:G32)),"")</f>
        <v>158.49</v>
      </c>
      <c r="I32" s="3">
        <f t="shared" ref="I32:P32" si="24">IFERROR(INDEX(I51:I500,MATCH($C$32,$C$51:$C$500,0)),"")</f>
        <v>155.65</v>
      </c>
      <c r="J32" s="3">
        <f t="shared" si="24"/>
        <v>155.06</v>
      </c>
      <c r="K32" s="3">
        <f t="shared" si="24"/>
        <v>152.33000000000001</v>
      </c>
      <c r="L32" s="3">
        <f t="shared" si="24"/>
        <v>147.59</v>
      </c>
      <c r="M32" s="3">
        <f t="shared" si="24"/>
        <v>146.94999999999999</v>
      </c>
      <c r="N32" s="3">
        <f t="shared" si="24"/>
        <v>177.99</v>
      </c>
      <c r="O32" s="3">
        <f t="shared" si="24"/>
        <v>170.91</v>
      </c>
      <c r="P32" s="3">
        <f t="shared" si="24"/>
        <v>98.3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0.71</v>
      </c>
      <c r="E33" s="3">
        <f>IFERROR(INDEX(E51:E500,MATCH($A$33,$C$51:$C$500,0)),"")</f>
        <v>0.76</v>
      </c>
      <c r="H33" s="3">
        <f>IFERROR(INDEX(D33:G33,COUNT(D33:G33)),"")</f>
        <v>0.76</v>
      </c>
      <c r="I33" s="3">
        <f t="shared" ref="I33:P33" si="25">IFERROR(INDEX(I51:I500,MATCH($C$33,$C$51:$C$500,0)),"")</f>
        <v>0.79</v>
      </c>
      <c r="J33" s="3">
        <f t="shared" si="25"/>
        <v>0.61</v>
      </c>
      <c r="K33" s="3">
        <f t="shared" si="25"/>
        <v>0.75</v>
      </c>
      <c r="L33" s="3">
        <f t="shared" si="25"/>
        <v>0.74</v>
      </c>
      <c r="M33" s="3">
        <f t="shared" si="25"/>
        <v>1.33</v>
      </c>
      <c r="N33" s="3">
        <f t="shared" si="25"/>
        <v>0.72</v>
      </c>
      <c r="O33" s="3">
        <f t="shared" si="25"/>
        <v>0.48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15.7</v>
      </c>
      <c r="E34" s="3">
        <f>IFERROR(INDEX(E51:E500,MATCH($A$34,$C$51:$C$500,0)),"")</f>
        <v>42.76</v>
      </c>
      <c r="H34" s="3">
        <f>IFERROR(INDEX(D34:G34,COUNT(D34:G34)),"")</f>
        <v>42.76</v>
      </c>
      <c r="I34" s="3">
        <f t="shared" ref="I34:P34" si="26">IFERROR(INDEX(I51:I500,MATCH($C$34,$C$51:$C$500,0)),"")</f>
        <v>21.89</v>
      </c>
      <c r="J34" s="3">
        <f t="shared" si="26"/>
        <v>12.19</v>
      </c>
      <c r="K34" s="3">
        <f t="shared" si="26"/>
        <v>8.9</v>
      </c>
      <c r="L34" s="3">
        <f t="shared" si="26"/>
        <v>20</v>
      </c>
      <c r="M34" s="3">
        <f t="shared" si="26"/>
        <v>25.69</v>
      </c>
      <c r="N34" s="3">
        <f t="shared" si="26"/>
        <v>15.86</v>
      </c>
      <c r="O34" s="3">
        <f t="shared" si="26"/>
        <v>20.87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2.7</v>
      </c>
      <c r="E35" s="3">
        <f>IFERROR(INDEX(E51:E500,MATCH($A$35,$C$51:$C$500,0)),"")</f>
        <v>3.59</v>
      </c>
      <c r="H35" s="3">
        <f>IFERROR(INDEX(D35:G35,COUNT(D35:G35)),"")</f>
        <v>3.59</v>
      </c>
      <c r="I35" s="3">
        <f t="shared" ref="I35:P35" si="27">IFERROR(INDEX(I51:I500,MATCH($C$35,$C$51:$C$500,0)),"")</f>
        <v>1.33</v>
      </c>
      <c r="J35" s="3">
        <f t="shared" si="27"/>
        <v>0.75</v>
      </c>
      <c r="K35" s="3">
        <f t="shared" si="27"/>
        <v>1.07</v>
      </c>
      <c r="L35" s="3">
        <f t="shared" si="27"/>
        <v>1.0900000000000001</v>
      </c>
      <c r="M35" s="3">
        <f t="shared" si="27"/>
        <v>2.02</v>
      </c>
      <c r="N35" s="3">
        <f t="shared" si="27"/>
        <v>0.73</v>
      </c>
      <c r="O35" s="3">
        <f t="shared" si="27"/>
        <v>0.48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34574227097</v>
      </c>
      <c r="E51" s="5">
        <v>26881028814</v>
      </c>
      <c r="F51" s="5">
        <v>20528623312</v>
      </c>
      <c r="G51" s="5">
        <v>20478521203</v>
      </c>
      <c r="I51" s="5">
        <v>73905480208</v>
      </c>
      <c r="J51" s="5">
        <v>100709558383</v>
      </c>
      <c r="K51" s="5">
        <v>84805835926</v>
      </c>
      <c r="L51" s="5">
        <v>79236924565</v>
      </c>
      <c r="M51" s="5">
        <v>72427580175</v>
      </c>
      <c r="N51" s="5">
        <v>65475480450</v>
      </c>
      <c r="O51" s="5">
        <v>63419433727</v>
      </c>
      <c r="P51" s="5">
        <v>30770320009</v>
      </c>
    </row>
    <row r="52" spans="2:16" ht="15.5" x14ac:dyDescent="0.35">
      <c r="C52" t="s">
        <v>211</v>
      </c>
      <c r="D52" s="5">
        <v>-16345402182</v>
      </c>
      <c r="E52" s="5">
        <v>-13224928125</v>
      </c>
      <c r="F52" s="5">
        <v>-9309453084</v>
      </c>
      <c r="G52" s="5">
        <v>-11997242634</v>
      </c>
      <c r="I52" s="5">
        <v>-40618154144</v>
      </c>
      <c r="J52" s="5">
        <v>-66693951226</v>
      </c>
      <c r="K52" s="5">
        <v>-57235942546</v>
      </c>
      <c r="L52" s="5">
        <v>-56543373410</v>
      </c>
      <c r="M52" s="5">
        <v>-50093070651</v>
      </c>
      <c r="N52" s="5">
        <v>-45956594289</v>
      </c>
      <c r="O52" s="5">
        <v>-42974164351</v>
      </c>
      <c r="P52" s="5">
        <v>-21452901217</v>
      </c>
    </row>
    <row r="53" spans="2:16" ht="15.5" x14ac:dyDescent="0.35">
      <c r="C53" t="s">
        <v>212</v>
      </c>
      <c r="D53" s="5">
        <v>18228824915</v>
      </c>
      <c r="E53" s="5">
        <v>13656100689</v>
      </c>
      <c r="F53" s="5">
        <v>11219170228</v>
      </c>
      <c r="G53" s="5">
        <v>8481278569</v>
      </c>
      <c r="I53" s="5">
        <v>33287326064</v>
      </c>
      <c r="J53" s="5">
        <v>34015607157</v>
      </c>
      <c r="K53" s="5">
        <v>27569893380</v>
      </c>
      <c r="L53" s="5">
        <v>22693551155</v>
      </c>
      <c r="M53" s="5">
        <v>22334509524</v>
      </c>
      <c r="N53" s="5">
        <v>19518886161</v>
      </c>
      <c r="O53" s="5">
        <v>20445269376</v>
      </c>
      <c r="P53" s="5">
        <v>9317418792</v>
      </c>
    </row>
    <row r="54" spans="2:16" ht="15.5" x14ac:dyDescent="0.35">
      <c r="C54" t="s">
        <v>82</v>
      </c>
      <c r="D54" s="5">
        <v>-9301031370</v>
      </c>
      <c r="E54" s="5">
        <v>-8985680279</v>
      </c>
      <c r="F54" s="5">
        <v>-7502795142</v>
      </c>
      <c r="G54" s="5">
        <v>-6046005723</v>
      </c>
      <c r="I54" s="5">
        <v>-24584464192</v>
      </c>
      <c r="J54" s="5">
        <v>-22125827071</v>
      </c>
      <c r="K54" s="5">
        <v>-18610764868</v>
      </c>
      <c r="L54" s="5">
        <v>-15818985188</v>
      </c>
      <c r="M54" s="5">
        <v>-15092554026</v>
      </c>
      <c r="N54" s="5">
        <v>-14551049312</v>
      </c>
      <c r="O54" s="5">
        <v>-14919850219</v>
      </c>
      <c r="P54" s="5">
        <v>-5856043527</v>
      </c>
    </row>
    <row r="55" spans="2:16" ht="15.5" x14ac:dyDescent="0.35">
      <c r="C55" t="s">
        <v>213</v>
      </c>
      <c r="D55" s="5">
        <v>-9301031370</v>
      </c>
      <c r="E55" s="5">
        <v>-8985680279</v>
      </c>
      <c r="F55" s="5">
        <v>-7502795142</v>
      </c>
      <c r="G55" s="5">
        <v>-6046005723</v>
      </c>
      <c r="I55" s="5">
        <v>-24584464192</v>
      </c>
      <c r="J55" s="5">
        <v>-22125827071</v>
      </c>
      <c r="K55" s="5">
        <v>-18610764868</v>
      </c>
      <c r="L55" s="5">
        <v>-15818985188</v>
      </c>
      <c r="M55" s="5">
        <v>-15092554026</v>
      </c>
      <c r="N55" s="5">
        <v>-14551049312</v>
      </c>
      <c r="O55" s="5">
        <v>-14919850219</v>
      </c>
      <c r="P55" s="5">
        <v>-5856043527</v>
      </c>
    </row>
    <row r="56" spans="2:16" ht="15.5" x14ac:dyDescent="0.35">
      <c r="C56" t="s">
        <v>89</v>
      </c>
      <c r="D56" s="5">
        <v>8927793545</v>
      </c>
      <c r="E56" s="5">
        <v>4670420410</v>
      </c>
      <c r="F56" s="5">
        <v>3716375086</v>
      </c>
      <c r="G56" s="5">
        <v>2435272846</v>
      </c>
      <c r="I56" s="5">
        <v>8702861872</v>
      </c>
      <c r="J56" s="5">
        <v>11889780086</v>
      </c>
      <c r="K56" s="5">
        <v>8959128512</v>
      </c>
      <c r="L56" s="5">
        <v>6874565967</v>
      </c>
      <c r="M56" s="5">
        <v>7241955498</v>
      </c>
      <c r="N56" s="5">
        <v>4967836849</v>
      </c>
      <c r="O56" s="5">
        <v>5525419157</v>
      </c>
      <c r="P56" s="5">
        <v>3461375265</v>
      </c>
    </row>
    <row r="57" spans="2:16" ht="15.5" x14ac:dyDescent="0.35">
      <c r="C57" t="s">
        <v>90</v>
      </c>
      <c r="D57" s="5">
        <v>-2814665814</v>
      </c>
      <c r="E57" s="5">
        <v>-2079954515</v>
      </c>
      <c r="F57" s="5">
        <v>-811250714</v>
      </c>
      <c r="G57" s="5">
        <v>-732046578</v>
      </c>
      <c r="I57" s="5">
        <v>-1814561178</v>
      </c>
      <c r="J57" s="5">
        <v>-2441298595</v>
      </c>
      <c r="K57" s="5">
        <v>3828606898</v>
      </c>
      <c r="L57" s="5">
        <v>-986851574</v>
      </c>
      <c r="M57" s="5">
        <v>-983666877</v>
      </c>
      <c r="N57" s="5">
        <v>-691323176</v>
      </c>
      <c r="O57" s="5">
        <v>-2736658970</v>
      </c>
      <c r="P57" s="5">
        <v>-1809792461</v>
      </c>
    </row>
    <row r="58" spans="2:16" ht="15.5" x14ac:dyDescent="0.35">
      <c r="C58" t="s">
        <v>27</v>
      </c>
      <c r="D58" s="5">
        <v>-3932051389</v>
      </c>
      <c r="E58" s="5">
        <v>-2285172332</v>
      </c>
      <c r="F58" s="5">
        <v>-1962335322</v>
      </c>
      <c r="G58" s="5">
        <v>-1356027123</v>
      </c>
      <c r="I58" s="5">
        <v>-5864384536</v>
      </c>
      <c r="J58" s="5">
        <v>-3205229506</v>
      </c>
      <c r="K58" s="5">
        <v>-1962608744</v>
      </c>
      <c r="L58" s="5">
        <v>-757869580</v>
      </c>
      <c r="M58" s="5">
        <v>-1277473236</v>
      </c>
      <c r="N58" s="5">
        <v>-2380403785</v>
      </c>
      <c r="O58" s="5">
        <v>-3073200872</v>
      </c>
      <c r="P58" s="5">
        <v>-2207154493</v>
      </c>
    </row>
    <row r="59" spans="2:16" ht="15.5" x14ac:dyDescent="0.35">
      <c r="C59" t="s">
        <v>215</v>
      </c>
      <c r="F59" s="5">
        <v>-236006756</v>
      </c>
      <c r="G59" s="5">
        <v>236006756</v>
      </c>
      <c r="O59" s="5">
        <v>7999863</v>
      </c>
    </row>
    <row r="60" spans="2:16" ht="15.5" x14ac:dyDescent="0.35">
      <c r="C60" t="s">
        <v>321</v>
      </c>
      <c r="D60" s="5">
        <v>1603102143</v>
      </c>
      <c r="F60" s="5">
        <v>650097802</v>
      </c>
      <c r="G60" s="5">
        <v>493785915</v>
      </c>
      <c r="I60" s="5">
        <v>3184420831</v>
      </c>
      <c r="J60" s="5">
        <v>-320914209</v>
      </c>
      <c r="K60" s="5">
        <v>3919741675</v>
      </c>
      <c r="L60" s="5">
        <v>-468861466</v>
      </c>
      <c r="M60" s="5">
        <v>-392303789</v>
      </c>
      <c r="N60" s="5">
        <v>-178839134</v>
      </c>
      <c r="O60" s="5">
        <v>289956596</v>
      </c>
      <c r="P60" s="5">
        <v>21766099</v>
      </c>
    </row>
    <row r="61" spans="2:16" ht="15.5" x14ac:dyDescent="0.35">
      <c r="C61" t="s">
        <v>81</v>
      </c>
      <c r="D61" s="5">
        <v>-485716568</v>
      </c>
      <c r="E61" s="5">
        <v>205217817</v>
      </c>
      <c r="F61" s="5">
        <v>736993562</v>
      </c>
      <c r="G61" s="5">
        <v>-105812126</v>
      </c>
      <c r="I61" s="5">
        <v>865402527</v>
      </c>
      <c r="J61" s="5">
        <v>1084845120</v>
      </c>
      <c r="K61" s="5">
        <v>1871473967</v>
      </c>
      <c r="L61" s="5">
        <v>239879472</v>
      </c>
      <c r="M61" s="5">
        <v>686110148</v>
      </c>
      <c r="N61" s="5">
        <v>1867919743</v>
      </c>
      <c r="O61" s="5">
        <v>38585443</v>
      </c>
      <c r="P61" s="5">
        <v>375595933</v>
      </c>
    </row>
    <row r="62" spans="2:16" ht="15.5" x14ac:dyDescent="0.35">
      <c r="C62" t="s">
        <v>92</v>
      </c>
      <c r="D62" s="5">
        <v>-2814665814</v>
      </c>
      <c r="E62" s="5">
        <v>-2079954515</v>
      </c>
      <c r="F62" s="5">
        <v>-811250714</v>
      </c>
      <c r="G62" s="5">
        <v>-732046578</v>
      </c>
      <c r="I62" s="5">
        <v>-1814561178</v>
      </c>
      <c r="J62" s="5">
        <v>-2441298595</v>
      </c>
      <c r="K62" s="5">
        <v>3828606898</v>
      </c>
      <c r="L62" s="5">
        <v>-986851574</v>
      </c>
      <c r="M62" s="5">
        <v>-983666877</v>
      </c>
      <c r="N62" s="5">
        <v>-691323176</v>
      </c>
      <c r="O62" s="5">
        <v>-2736658970</v>
      </c>
      <c r="P62" s="5">
        <v>-1809792461</v>
      </c>
    </row>
    <row r="63" spans="2:16" ht="15.5" x14ac:dyDescent="0.35">
      <c r="C63" t="s">
        <v>29</v>
      </c>
      <c r="D63" s="5">
        <v>6113127731</v>
      </c>
      <c r="E63" s="5">
        <v>2590465895</v>
      </c>
      <c r="F63" s="5">
        <v>2905124372</v>
      </c>
      <c r="G63" s="5">
        <v>1703226268</v>
      </c>
      <c r="I63" s="5">
        <v>6888300694</v>
      </c>
      <c r="J63" s="5">
        <v>9448481491</v>
      </c>
      <c r="K63" s="5">
        <v>12787735410</v>
      </c>
      <c r="L63" s="5">
        <v>5887714393</v>
      </c>
      <c r="M63" s="5">
        <v>6258288621</v>
      </c>
      <c r="N63" s="5">
        <v>4276513673</v>
      </c>
      <c r="O63" s="5">
        <v>2788760187</v>
      </c>
      <c r="P63" s="5">
        <v>1651582804</v>
      </c>
    </row>
    <row r="64" spans="2:16" ht="15.5" x14ac:dyDescent="0.35">
      <c r="C64" t="s">
        <v>28</v>
      </c>
      <c r="D64" s="5">
        <v>-166833807</v>
      </c>
      <c r="E64" s="5">
        <v>-328017278</v>
      </c>
      <c r="F64" s="5">
        <v>-1993846097</v>
      </c>
      <c r="G64" s="5">
        <v>-205073508</v>
      </c>
      <c r="I64" s="5">
        <v>-2404505606</v>
      </c>
      <c r="J64" s="5">
        <v>-3295958474</v>
      </c>
      <c r="K64" s="5">
        <v>-2555576591</v>
      </c>
      <c r="L64" s="5">
        <v>-1550375837</v>
      </c>
      <c r="M64" s="5">
        <v>-566304992</v>
      </c>
      <c r="N64" s="5">
        <v>-1249298834</v>
      </c>
      <c r="O64" s="5">
        <v>-1316446220</v>
      </c>
      <c r="P64" s="5">
        <v>-1083339794</v>
      </c>
    </row>
    <row r="65" spans="2:16" ht="15.5" x14ac:dyDescent="0.35">
      <c r="C65" t="s">
        <v>404</v>
      </c>
      <c r="D65" s="5">
        <v>-75511367</v>
      </c>
      <c r="E65" s="5">
        <v>-262069373</v>
      </c>
      <c r="F65" s="5">
        <v>-1845274530</v>
      </c>
      <c r="I65" s="5">
        <v>-1845274530</v>
      </c>
      <c r="J65" s="5">
        <v>-2679160220</v>
      </c>
      <c r="K65" s="5">
        <v>-2267647250</v>
      </c>
      <c r="L65" s="5">
        <v>-1536094140</v>
      </c>
      <c r="M65" s="5">
        <v>-518132850</v>
      </c>
      <c r="N65" s="5">
        <v>-1249298834</v>
      </c>
      <c r="O65" s="5">
        <v>-1316446220</v>
      </c>
      <c r="P65" s="5">
        <v>-1083339794</v>
      </c>
    </row>
    <row r="66" spans="2:16" ht="15.5" x14ac:dyDescent="0.35">
      <c r="C66" t="s">
        <v>405</v>
      </c>
      <c r="F66" s="5">
        <v>59891346</v>
      </c>
      <c r="I66" s="5">
        <v>59891346</v>
      </c>
      <c r="J66" s="5">
        <v>40353727</v>
      </c>
      <c r="K66" s="5">
        <v>19040779</v>
      </c>
      <c r="L66" s="5">
        <v>39412601</v>
      </c>
      <c r="M66" s="5">
        <v>-41072142</v>
      </c>
    </row>
    <row r="67" spans="2:16" ht="15.5" x14ac:dyDescent="0.35">
      <c r="C67" t="s">
        <v>368</v>
      </c>
      <c r="D67" s="5">
        <v>-91322440</v>
      </c>
      <c r="E67" s="5">
        <v>-65947905</v>
      </c>
      <c r="F67" s="5">
        <v>-208462913</v>
      </c>
      <c r="G67" s="5">
        <v>-205073508</v>
      </c>
      <c r="I67" s="5">
        <v>-619122422</v>
      </c>
      <c r="J67" s="5">
        <v>-657151981</v>
      </c>
      <c r="K67" s="5">
        <v>-306970120</v>
      </c>
      <c r="L67" s="5">
        <v>-53694298</v>
      </c>
      <c r="M67" s="5">
        <v>-7100000</v>
      </c>
    </row>
    <row r="68" spans="2:16" ht="15.5" x14ac:dyDescent="0.35">
      <c r="C68" t="s">
        <v>406</v>
      </c>
      <c r="D68" s="5">
        <v>-166833807</v>
      </c>
      <c r="E68" s="5">
        <v>-328017278</v>
      </c>
      <c r="F68" s="5">
        <v>-1993846097</v>
      </c>
      <c r="G68" s="5">
        <v>-205073508</v>
      </c>
      <c r="I68" s="5">
        <v>-2404505606</v>
      </c>
      <c r="J68" s="5">
        <v>-3295958474</v>
      </c>
      <c r="K68" s="5">
        <v>-2555576591</v>
      </c>
      <c r="L68" s="5">
        <v>-1550375837</v>
      </c>
      <c r="M68" s="5">
        <v>-566304992</v>
      </c>
      <c r="N68" s="5">
        <v>-1249298834</v>
      </c>
      <c r="O68" s="5">
        <v>-1316446220</v>
      </c>
      <c r="P68" s="5">
        <v>-1083339794</v>
      </c>
    </row>
    <row r="69" spans="2:16" ht="15.5" x14ac:dyDescent="0.35">
      <c r="C69" t="s">
        <v>95</v>
      </c>
      <c r="D69" s="5">
        <v>5946293924</v>
      </c>
      <c r="E69" s="5">
        <v>2262448617</v>
      </c>
      <c r="F69" s="5">
        <v>911278275</v>
      </c>
      <c r="G69" s="5">
        <v>1498152760</v>
      </c>
      <c r="I69" s="5">
        <v>4483795088</v>
      </c>
      <c r="J69" s="5">
        <v>6152523017</v>
      </c>
      <c r="K69" s="5">
        <v>10232158819</v>
      </c>
      <c r="L69" s="5">
        <v>4337338556</v>
      </c>
      <c r="M69" s="5">
        <v>5691983629</v>
      </c>
      <c r="N69" s="5">
        <v>3027214839</v>
      </c>
      <c r="O69" s="5">
        <v>1472313967</v>
      </c>
      <c r="P69" s="5">
        <v>568243010</v>
      </c>
    </row>
    <row r="70" spans="2:16" ht="15.5" x14ac:dyDescent="0.35">
      <c r="C70" t="s">
        <v>96</v>
      </c>
      <c r="F70" s="5">
        <v>-14670787</v>
      </c>
      <c r="I70" s="5">
        <v>-14670787</v>
      </c>
      <c r="J70" s="5">
        <v>18736916</v>
      </c>
      <c r="K70" s="5">
        <v>-7989752</v>
      </c>
      <c r="L70" s="5">
        <v>115394737</v>
      </c>
      <c r="M70" s="5">
        <v>39198732</v>
      </c>
      <c r="N70" s="5">
        <v>288592</v>
      </c>
      <c r="O70" s="5">
        <v>-21669695</v>
      </c>
      <c r="P70" s="5">
        <v>-83532209</v>
      </c>
    </row>
    <row r="71" spans="2:16" ht="15.5" x14ac:dyDescent="0.35">
      <c r="C71" t="s">
        <v>97</v>
      </c>
      <c r="D71" s="5">
        <v>5946293924</v>
      </c>
      <c r="E71" s="5">
        <v>2262448617</v>
      </c>
      <c r="F71" s="5">
        <v>896607488</v>
      </c>
      <c r="G71" s="5">
        <v>1498152760</v>
      </c>
      <c r="I71" s="5">
        <v>4469124301</v>
      </c>
      <c r="J71" s="5">
        <v>6171259933</v>
      </c>
      <c r="K71" s="5">
        <v>10224169067</v>
      </c>
      <c r="L71" s="5">
        <v>4452733293</v>
      </c>
      <c r="M71" s="5">
        <v>5731182361</v>
      </c>
      <c r="N71" s="5">
        <v>3027503431</v>
      </c>
      <c r="O71" s="5">
        <v>1450644272</v>
      </c>
      <c r="P71" s="5">
        <v>484710801</v>
      </c>
    </row>
    <row r="72" spans="2:16" ht="15.5" x14ac:dyDescent="0.35">
      <c r="C72" t="s">
        <v>98</v>
      </c>
      <c r="D72" s="5">
        <v>5946293924</v>
      </c>
      <c r="E72" s="5">
        <v>2262448617</v>
      </c>
      <c r="F72" s="5">
        <v>911278275</v>
      </c>
      <c r="G72" s="5">
        <v>1498152760</v>
      </c>
      <c r="I72" s="5">
        <v>4483795088</v>
      </c>
      <c r="J72" s="5">
        <v>6152523017</v>
      </c>
      <c r="K72" s="5">
        <v>10232158819</v>
      </c>
      <c r="L72" s="5">
        <v>4337338556</v>
      </c>
      <c r="M72" s="5">
        <v>5691983629</v>
      </c>
      <c r="N72" s="5">
        <v>3027214839</v>
      </c>
      <c r="O72" s="5">
        <v>1472313967</v>
      </c>
      <c r="P72" s="5">
        <v>568243010</v>
      </c>
    </row>
    <row r="73" spans="2:16" ht="15.5" x14ac:dyDescent="0.35">
      <c r="C73" t="s">
        <v>8</v>
      </c>
      <c r="D73" s="5">
        <v>5946293924</v>
      </c>
      <c r="E73" s="5">
        <v>2262448617</v>
      </c>
      <c r="F73" s="5">
        <v>896601208</v>
      </c>
      <c r="G73" s="5">
        <v>1498152760</v>
      </c>
      <c r="I73" s="5">
        <v>4469118021</v>
      </c>
      <c r="J73" s="5">
        <v>6171258825</v>
      </c>
      <c r="K73" s="5">
        <v>10224169012</v>
      </c>
      <c r="L73" s="5">
        <v>4452733282</v>
      </c>
      <c r="M73" s="5">
        <v>5731182386</v>
      </c>
      <c r="N73" s="5">
        <v>3027503431</v>
      </c>
      <c r="O73" s="5">
        <v>1450644272</v>
      </c>
      <c r="P73" s="5">
        <v>484710801</v>
      </c>
    </row>
    <row r="74" spans="2:16" ht="15.5" x14ac:dyDescent="0.35">
      <c r="C74" t="s">
        <v>99</v>
      </c>
      <c r="F74" s="5">
        <v>6280</v>
      </c>
      <c r="I74" s="5">
        <v>6280</v>
      </c>
      <c r="J74" s="5">
        <v>1108</v>
      </c>
      <c r="K74" s="5">
        <v>55</v>
      </c>
      <c r="L74" s="5">
        <v>11</v>
      </c>
      <c r="M74" s="5">
        <v>-25</v>
      </c>
    </row>
    <row r="75" spans="2:16" ht="15.5" x14ac:dyDescent="0.35">
      <c r="C75" t="s">
        <v>100</v>
      </c>
      <c r="D75" s="5">
        <v>5946293924</v>
      </c>
      <c r="E75" s="5">
        <v>2262448617</v>
      </c>
      <c r="F75" s="5">
        <v>911278275</v>
      </c>
      <c r="G75" s="5">
        <v>1498152760</v>
      </c>
      <c r="I75" s="5">
        <v>4483795088</v>
      </c>
      <c r="J75" s="5">
        <v>6152523017</v>
      </c>
      <c r="K75" s="5">
        <v>10232158819</v>
      </c>
      <c r="L75" s="5">
        <v>4337338556</v>
      </c>
      <c r="M75" s="5">
        <v>5691983629</v>
      </c>
      <c r="N75" s="5">
        <v>3027214839</v>
      </c>
      <c r="O75" s="5">
        <v>1472313967</v>
      </c>
      <c r="P75" s="5">
        <v>568243010</v>
      </c>
    </row>
    <row r="76" spans="2:16" ht="15.5" x14ac:dyDescent="0.35">
      <c r="C76" t="s">
        <v>101</v>
      </c>
      <c r="D76" s="5">
        <v>5946293924</v>
      </c>
      <c r="E76" s="5">
        <v>2262448617</v>
      </c>
      <c r="F76" s="5">
        <v>896607488</v>
      </c>
      <c r="G76" s="5">
        <v>1498152760</v>
      </c>
      <c r="I76" s="5">
        <v>4469124301</v>
      </c>
      <c r="J76" s="5">
        <v>6171259933</v>
      </c>
      <c r="K76" s="5">
        <v>10224169067</v>
      </c>
      <c r="L76" s="5">
        <v>4452733293</v>
      </c>
      <c r="M76" s="5">
        <v>5731182361</v>
      </c>
      <c r="N76" s="5">
        <v>3027503431</v>
      </c>
      <c r="O76" s="5">
        <v>1450644272</v>
      </c>
      <c r="P76" s="5">
        <v>484710801</v>
      </c>
    </row>
    <row r="77" spans="2:16" ht="15.5" x14ac:dyDescent="0.35">
      <c r="C77" t="s">
        <v>102</v>
      </c>
      <c r="D77" s="5">
        <v>5946293924</v>
      </c>
      <c r="E77" s="5">
        <v>2262448617</v>
      </c>
      <c r="F77" s="5">
        <v>896607488</v>
      </c>
      <c r="G77" s="5">
        <v>1498152760</v>
      </c>
      <c r="I77" s="5">
        <v>4469124301</v>
      </c>
      <c r="J77" s="5">
        <v>6171259933</v>
      </c>
      <c r="K77" s="5">
        <v>10224169067</v>
      </c>
      <c r="L77" s="5">
        <v>4452733293</v>
      </c>
      <c r="M77" s="5">
        <v>5731182361</v>
      </c>
      <c r="N77" s="5">
        <v>3027503431</v>
      </c>
      <c r="O77" s="5">
        <v>1450644272</v>
      </c>
      <c r="P77" s="5">
        <v>484710801</v>
      </c>
    </row>
    <row r="79" spans="2:16" ht="15.5" x14ac:dyDescent="0.35">
      <c r="B79" t="s">
        <v>103</v>
      </c>
      <c r="C79" t="s">
        <v>104</v>
      </c>
    </row>
    <row r="80" spans="2:16" ht="15.5" x14ac:dyDescent="0.35">
      <c r="C80" t="s">
        <v>216</v>
      </c>
    </row>
    <row r="81" spans="3:16" ht="15.5" x14ac:dyDescent="0.35">
      <c r="C81" t="s">
        <v>20</v>
      </c>
      <c r="D81" s="5">
        <v>4608916013</v>
      </c>
      <c r="E81" s="5">
        <v>2217721057</v>
      </c>
      <c r="F81" s="5">
        <v>2613674856</v>
      </c>
      <c r="G81" s="5">
        <v>5288295164</v>
      </c>
      <c r="I81" s="5">
        <v>2613674856</v>
      </c>
      <c r="J81" s="5">
        <v>9339064162</v>
      </c>
      <c r="K81" s="5">
        <v>7904865775</v>
      </c>
      <c r="L81" s="5">
        <v>8011782399</v>
      </c>
      <c r="M81" s="5">
        <v>3534922099</v>
      </c>
      <c r="N81" s="5">
        <v>6149373699</v>
      </c>
      <c r="O81" s="5">
        <v>516829024</v>
      </c>
      <c r="P81" s="5">
        <v>523138851</v>
      </c>
    </row>
    <row r="82" spans="3:16" ht="15.5" x14ac:dyDescent="0.35">
      <c r="C82" t="s">
        <v>217</v>
      </c>
      <c r="D82" s="5">
        <v>18130234835</v>
      </c>
      <c r="E82" s="5">
        <v>16205849068</v>
      </c>
      <c r="F82" s="5">
        <v>11958661106</v>
      </c>
      <c r="G82" s="5">
        <v>10128897634</v>
      </c>
      <c r="I82" s="5">
        <v>11958661106</v>
      </c>
      <c r="J82" s="5">
        <v>12875973078</v>
      </c>
      <c r="K82" s="5">
        <v>16190383800</v>
      </c>
      <c r="L82" s="5">
        <v>16852825976</v>
      </c>
      <c r="M82" s="5">
        <v>15444580714</v>
      </c>
      <c r="N82" s="5">
        <v>12136244545</v>
      </c>
      <c r="O82" s="5">
        <v>12491219864</v>
      </c>
      <c r="P82" s="5">
        <v>7417632708</v>
      </c>
    </row>
    <row r="83" spans="3:16" ht="15.5" x14ac:dyDescent="0.35">
      <c r="C83" t="s">
        <v>218</v>
      </c>
      <c r="L83" s="5">
        <v>8547000</v>
      </c>
    </row>
    <row r="84" spans="3:16" ht="15.5" x14ac:dyDescent="0.35">
      <c r="C84" t="s">
        <v>219</v>
      </c>
      <c r="D84" s="5">
        <v>6527034548</v>
      </c>
      <c r="E84" s="5">
        <v>6012565904</v>
      </c>
      <c r="F84" s="5">
        <v>4685732412</v>
      </c>
      <c r="G84" s="5">
        <v>3870319662</v>
      </c>
      <c r="I84" s="5">
        <v>4685732412</v>
      </c>
      <c r="J84" s="5">
        <v>3279320137</v>
      </c>
      <c r="K84" s="5">
        <v>2291902153</v>
      </c>
      <c r="L84" s="5">
        <v>4986236274</v>
      </c>
    </row>
    <row r="85" spans="3:16" ht="15.5" x14ac:dyDescent="0.35">
      <c r="C85" t="s">
        <v>220</v>
      </c>
      <c r="D85" s="5">
        <v>18130234835</v>
      </c>
      <c r="E85" s="5">
        <v>16205849068</v>
      </c>
      <c r="F85" s="5">
        <v>11958661106</v>
      </c>
      <c r="G85" s="5">
        <v>10128897634</v>
      </c>
      <c r="I85" s="5">
        <v>11958661106</v>
      </c>
      <c r="J85" s="5">
        <v>12875973078</v>
      </c>
      <c r="K85" s="5">
        <v>16190383800</v>
      </c>
      <c r="L85" s="5">
        <v>16852825976</v>
      </c>
      <c r="M85" s="5">
        <v>15444580714</v>
      </c>
      <c r="N85" s="5">
        <v>12136244545</v>
      </c>
      <c r="O85" s="5">
        <v>12491219864</v>
      </c>
      <c r="P85" s="5">
        <v>7417632708</v>
      </c>
    </row>
    <row r="86" spans="3:16" ht="15.5" x14ac:dyDescent="0.35">
      <c r="C86" t="s">
        <v>110</v>
      </c>
      <c r="D86" s="5">
        <v>543060650</v>
      </c>
      <c r="E86" s="5">
        <v>4793472469</v>
      </c>
      <c r="F86" s="5">
        <v>3313986267</v>
      </c>
      <c r="G86" s="5">
        <v>2054023111</v>
      </c>
      <c r="I86" s="5">
        <v>3313986267</v>
      </c>
      <c r="J86" s="5">
        <v>3032580042</v>
      </c>
      <c r="K86" s="5">
        <v>2859485543</v>
      </c>
      <c r="L86" s="5">
        <v>2584358305</v>
      </c>
      <c r="M86" s="5">
        <v>1718504714</v>
      </c>
      <c r="N86" s="5">
        <v>1163346993</v>
      </c>
      <c r="O86" s="5">
        <v>628604282</v>
      </c>
      <c r="P86" s="5">
        <v>385405620</v>
      </c>
    </row>
    <row r="87" spans="3:16" ht="15.5" x14ac:dyDescent="0.35">
      <c r="C87" t="s">
        <v>222</v>
      </c>
      <c r="D87" s="5">
        <v>23349017880</v>
      </c>
      <c r="E87" s="5">
        <v>23321720525</v>
      </c>
      <c r="F87" s="5">
        <v>23247997179</v>
      </c>
      <c r="G87" s="5">
        <v>19584892282</v>
      </c>
      <c r="I87" s="5">
        <v>23247997179</v>
      </c>
      <c r="J87" s="5">
        <v>19779892282</v>
      </c>
      <c r="K87" s="5">
        <v>21599892282</v>
      </c>
      <c r="L87" s="5">
        <v>19067216087</v>
      </c>
    </row>
    <row r="88" spans="3:16" ht="15.5" x14ac:dyDescent="0.35">
      <c r="C88" t="s">
        <v>81</v>
      </c>
      <c r="D88" s="5">
        <v>27907722370</v>
      </c>
      <c r="E88" s="5">
        <v>27907722370</v>
      </c>
      <c r="F88" s="5">
        <v>27907722370</v>
      </c>
      <c r="G88" s="5">
        <v>27922393157</v>
      </c>
      <c r="I88" s="5">
        <v>27907722370</v>
      </c>
      <c r="J88" s="5">
        <v>27922393157</v>
      </c>
      <c r="K88" s="5">
        <v>27903656241</v>
      </c>
      <c r="L88" s="5">
        <v>27845626471</v>
      </c>
      <c r="M88" s="5">
        <v>26680770024</v>
      </c>
      <c r="N88" s="5">
        <v>25655481782</v>
      </c>
      <c r="O88" s="5">
        <v>25655193190</v>
      </c>
      <c r="P88" s="5">
        <v>-92406320</v>
      </c>
    </row>
    <row r="89" spans="3:16" ht="15.5" x14ac:dyDescent="0.35">
      <c r="C89" t="s">
        <v>223</v>
      </c>
      <c r="D89" s="5">
        <v>73081360769</v>
      </c>
      <c r="E89" s="5">
        <v>69843000260</v>
      </c>
      <c r="F89" s="5">
        <v>60670644812</v>
      </c>
      <c r="G89" s="5">
        <v>51369648928</v>
      </c>
      <c r="I89" s="5">
        <v>60670644812</v>
      </c>
      <c r="J89" s="5">
        <v>52720325880</v>
      </c>
      <c r="K89" s="5">
        <v>53046136217</v>
      </c>
      <c r="L89" s="5">
        <v>52160068676</v>
      </c>
      <c r="M89" s="5">
        <v>54823160889</v>
      </c>
      <c r="N89" s="5">
        <v>20236527028</v>
      </c>
      <c r="O89" s="5">
        <v>14988217105</v>
      </c>
      <c r="P89" s="5">
        <v>11786634266</v>
      </c>
    </row>
    <row r="90" spans="3:16" ht="15.5" x14ac:dyDescent="0.35">
      <c r="C90" t="s">
        <v>224</v>
      </c>
    </row>
    <row r="91" spans="3:16" ht="15.5" x14ac:dyDescent="0.35">
      <c r="C91" t="s">
        <v>107</v>
      </c>
      <c r="D91" s="5">
        <v>59786721335</v>
      </c>
      <c r="E91" s="5">
        <v>59871384130</v>
      </c>
      <c r="F91" s="5">
        <v>58284683206</v>
      </c>
      <c r="G91" s="5">
        <v>64992707234</v>
      </c>
      <c r="I91" s="5">
        <v>58284683206</v>
      </c>
      <c r="J91" s="5">
        <v>50649159773</v>
      </c>
      <c r="K91" s="5">
        <v>37627051287</v>
      </c>
      <c r="L91" s="5">
        <v>22881191420</v>
      </c>
      <c r="M91" s="5">
        <v>5121767875</v>
      </c>
    </row>
    <row r="92" spans="3:16" ht="15.5" x14ac:dyDescent="0.35">
      <c r="C92" t="s">
        <v>114</v>
      </c>
      <c r="D92" s="5">
        <v>234395983</v>
      </c>
      <c r="E92" s="5">
        <v>234395982</v>
      </c>
      <c r="F92" s="5">
        <v>234396132</v>
      </c>
      <c r="G92" s="5">
        <v>170366723</v>
      </c>
      <c r="I92" s="5">
        <v>234396132</v>
      </c>
      <c r="J92" s="5">
        <v>170366872</v>
      </c>
      <c r="K92" s="5">
        <v>135297916</v>
      </c>
      <c r="L92" s="5">
        <v>114003617</v>
      </c>
      <c r="M92" s="5">
        <v>107138249</v>
      </c>
      <c r="N92" s="5">
        <v>127091158</v>
      </c>
      <c r="O92" s="5">
        <v>1376471390</v>
      </c>
      <c r="P92" s="5">
        <v>2692917610</v>
      </c>
    </row>
    <row r="93" spans="3:16" ht="15.5" x14ac:dyDescent="0.35">
      <c r="C93" t="s">
        <v>111</v>
      </c>
      <c r="D93" s="5">
        <v>289849853862</v>
      </c>
      <c r="E93" s="5">
        <v>277177472943</v>
      </c>
      <c r="F93" s="5">
        <v>251949463661</v>
      </c>
      <c r="G93" s="5">
        <v>150225318952</v>
      </c>
      <c r="I93" s="5">
        <v>251949463661</v>
      </c>
      <c r="J93" s="5">
        <v>106554178069</v>
      </c>
      <c r="K93" s="5">
        <v>70526535194</v>
      </c>
      <c r="L93" s="5">
        <v>52527712389</v>
      </c>
      <c r="M93" s="5">
        <v>59908394348</v>
      </c>
      <c r="N93" s="5">
        <v>59663311781</v>
      </c>
      <c r="O93" s="5">
        <v>75071606466</v>
      </c>
      <c r="P93" s="5">
        <v>37595792427</v>
      </c>
    </row>
    <row r="94" spans="3:16" ht="15.5" x14ac:dyDescent="0.35">
      <c r="C94" t="s">
        <v>228</v>
      </c>
      <c r="D94" s="5">
        <v>356779875684</v>
      </c>
      <c r="E94" s="5">
        <v>344250471866</v>
      </c>
      <c r="F94" s="5">
        <v>317494076117</v>
      </c>
      <c r="G94" s="5">
        <v>222495919394</v>
      </c>
      <c r="I94" s="5">
        <v>317494076117</v>
      </c>
      <c r="J94" s="5">
        <v>167274437861</v>
      </c>
      <c r="K94" s="5">
        <v>113697673676</v>
      </c>
      <c r="L94" s="5">
        <v>79404792086</v>
      </c>
      <c r="M94" s="5">
        <v>67119936844</v>
      </c>
      <c r="N94" s="5">
        <v>61965619143</v>
      </c>
      <c r="O94" s="5">
        <v>77515872289</v>
      </c>
      <c r="P94" s="5">
        <v>40288710037</v>
      </c>
    </row>
    <row r="95" spans="3:16" ht="15.5" x14ac:dyDescent="0.35">
      <c r="C95" t="s">
        <v>115</v>
      </c>
      <c r="D95" s="5">
        <v>429861236453</v>
      </c>
      <c r="E95" s="5">
        <v>414093472126</v>
      </c>
      <c r="F95" s="5">
        <v>378164720929</v>
      </c>
      <c r="G95" s="5">
        <v>273865568322</v>
      </c>
      <c r="I95" s="5">
        <v>378164720929</v>
      </c>
      <c r="J95" s="5">
        <v>219994763741</v>
      </c>
      <c r="K95" s="5">
        <v>166743809893</v>
      </c>
      <c r="L95" s="5">
        <v>131564860762</v>
      </c>
      <c r="M95" s="5">
        <v>121943097733</v>
      </c>
      <c r="N95" s="5">
        <v>82202146171</v>
      </c>
      <c r="O95" s="5">
        <v>92504089394</v>
      </c>
      <c r="P95" s="5">
        <v>52075344303</v>
      </c>
    </row>
    <row r="96" spans="3:16" ht="15.5" x14ac:dyDescent="0.35">
      <c r="C96" t="s">
        <v>116</v>
      </c>
    </row>
    <row r="97" spans="3:16" ht="15.5" x14ac:dyDescent="0.35">
      <c r="C97" t="s">
        <v>117</v>
      </c>
    </row>
    <row r="98" spans="3:16" ht="15.5" x14ac:dyDescent="0.35">
      <c r="C98" t="s">
        <v>229</v>
      </c>
      <c r="D98" s="5">
        <v>165809312504</v>
      </c>
      <c r="E98" s="5">
        <v>235736153194</v>
      </c>
      <c r="F98" s="5">
        <v>216118814925</v>
      </c>
      <c r="G98" s="5">
        <v>113405676457</v>
      </c>
      <c r="I98" s="5">
        <v>216118814925</v>
      </c>
      <c r="J98" s="5">
        <v>64828825323</v>
      </c>
      <c r="K98" s="5">
        <v>31374000216</v>
      </c>
      <c r="L98" s="5">
        <v>11780044897</v>
      </c>
      <c r="M98" s="5">
        <v>6974418958</v>
      </c>
      <c r="N98" s="5">
        <v>11810512910</v>
      </c>
      <c r="O98" s="5">
        <v>18670103563</v>
      </c>
      <c r="P98" s="5">
        <v>13515498185</v>
      </c>
    </row>
    <row r="99" spans="3:16" ht="15.5" x14ac:dyDescent="0.35">
      <c r="C99" t="s">
        <v>286</v>
      </c>
      <c r="D99" s="5">
        <v>2993473958</v>
      </c>
      <c r="E99" s="5">
        <v>5316644229</v>
      </c>
      <c r="F99" s="5">
        <v>4202568774</v>
      </c>
      <c r="G99" s="5">
        <v>2351532079</v>
      </c>
      <c r="I99" s="5">
        <v>4202568774</v>
      </c>
      <c r="J99" s="5">
        <v>3591499014</v>
      </c>
    </row>
    <row r="100" spans="3:16" ht="15.5" x14ac:dyDescent="0.35">
      <c r="C100" t="s">
        <v>230</v>
      </c>
      <c r="M100" s="5">
        <v>1499960453</v>
      </c>
      <c r="N100" s="5">
        <v>1362286581</v>
      </c>
      <c r="O100" s="5">
        <v>1950562598</v>
      </c>
      <c r="P100" s="5">
        <v>2303822374</v>
      </c>
    </row>
    <row r="101" spans="3:16" ht="15.5" x14ac:dyDescent="0.35">
      <c r="C101" t="s">
        <v>231</v>
      </c>
      <c r="D101" s="5">
        <v>6527034548</v>
      </c>
      <c r="E101" s="5">
        <v>6012565904</v>
      </c>
      <c r="F101" s="5">
        <v>4685732412</v>
      </c>
      <c r="G101" s="5">
        <v>3870319662</v>
      </c>
      <c r="I101" s="5">
        <v>4685732412</v>
      </c>
      <c r="J101" s="5">
        <v>3279320137</v>
      </c>
      <c r="K101" s="5">
        <v>2291902153</v>
      </c>
      <c r="L101" s="5">
        <v>4994783274</v>
      </c>
      <c r="M101" s="5">
        <v>1499960453</v>
      </c>
      <c r="N101" s="5">
        <v>1362286581</v>
      </c>
      <c r="O101" s="5">
        <v>1950562598</v>
      </c>
      <c r="P101" s="5">
        <v>2303822374</v>
      </c>
    </row>
    <row r="102" spans="3:16" ht="15.5" x14ac:dyDescent="0.35">
      <c r="C102" t="s">
        <v>233</v>
      </c>
      <c r="D102" s="5">
        <v>221401717</v>
      </c>
      <c r="E102" s="5">
        <v>412486465</v>
      </c>
      <c r="F102" s="5">
        <v>427339735</v>
      </c>
      <c r="G102" s="5">
        <v>310603255</v>
      </c>
      <c r="I102" s="5">
        <v>427339735</v>
      </c>
      <c r="J102" s="5">
        <v>444014469</v>
      </c>
      <c r="K102" s="5">
        <v>446012077</v>
      </c>
      <c r="L102" s="5">
        <v>205649205</v>
      </c>
      <c r="M102" s="5">
        <v>222310656</v>
      </c>
      <c r="N102" s="5">
        <v>169788598</v>
      </c>
      <c r="O102" s="5">
        <v>65249681</v>
      </c>
      <c r="P102" s="5">
        <v>39352742</v>
      </c>
    </row>
    <row r="103" spans="3:16" ht="15.5" x14ac:dyDescent="0.35">
      <c r="C103" t="s">
        <v>120</v>
      </c>
      <c r="D103" s="5">
        <v>487293885</v>
      </c>
      <c r="E103" s="5">
        <v>360485204</v>
      </c>
      <c r="F103" s="5">
        <v>268246937</v>
      </c>
      <c r="G103" s="5">
        <v>810760271</v>
      </c>
      <c r="I103" s="5">
        <v>268246937</v>
      </c>
      <c r="J103" s="5">
        <v>109625212</v>
      </c>
      <c r="K103" s="5">
        <v>104458900</v>
      </c>
      <c r="L103" s="5">
        <v>109716601</v>
      </c>
      <c r="M103" s="5">
        <v>145566800</v>
      </c>
      <c r="N103" s="5">
        <v>219113000</v>
      </c>
      <c r="O103" s="5">
        <v>195110751</v>
      </c>
      <c r="P103" s="5">
        <v>270886581</v>
      </c>
    </row>
    <row r="104" spans="3:16" ht="15.5" x14ac:dyDescent="0.35">
      <c r="C104" t="s">
        <v>1060</v>
      </c>
      <c r="D104" s="5">
        <v>30227025190</v>
      </c>
      <c r="E104" s="5">
        <v>19134849361</v>
      </c>
      <c r="F104" s="5">
        <v>18100758999</v>
      </c>
      <c r="G104" s="5">
        <v>24807912553</v>
      </c>
      <c r="I104" s="5">
        <v>18100758999</v>
      </c>
      <c r="J104" s="5">
        <v>20730228777</v>
      </c>
      <c r="K104" s="5">
        <v>12957651606</v>
      </c>
      <c r="L104" s="5">
        <v>482555508</v>
      </c>
      <c r="M104" s="5">
        <v>1248769490</v>
      </c>
      <c r="N104" s="5">
        <v>579093488</v>
      </c>
      <c r="O104" s="5">
        <v>1591124932</v>
      </c>
      <c r="P104" s="5">
        <v>6512029893</v>
      </c>
    </row>
    <row r="105" spans="3:16" ht="15.5" x14ac:dyDescent="0.35">
      <c r="C105" t="s">
        <v>859</v>
      </c>
      <c r="D105" s="5">
        <v>12500000000</v>
      </c>
      <c r="E105" s="5">
        <v>12500000000</v>
      </c>
      <c r="F105" s="5">
        <v>7500000000</v>
      </c>
      <c r="I105" s="5">
        <v>7500000000</v>
      </c>
      <c r="N105" s="5">
        <v>605464623</v>
      </c>
      <c r="O105" s="5">
        <v>1806464000</v>
      </c>
    </row>
    <row r="106" spans="3:16" ht="15.5" x14ac:dyDescent="0.35">
      <c r="C106" t="s">
        <v>121</v>
      </c>
      <c r="D106" s="5">
        <v>44505189347</v>
      </c>
      <c r="E106" s="5">
        <v>138662438345</v>
      </c>
      <c r="F106" s="5">
        <v>137878439025</v>
      </c>
      <c r="G106" s="5">
        <v>45677519000</v>
      </c>
      <c r="I106" s="5">
        <v>137878439025</v>
      </c>
      <c r="J106" s="5">
        <v>10163291500</v>
      </c>
      <c r="K106" s="5">
        <v>5110878000</v>
      </c>
      <c r="M106" s="5">
        <v>204695000</v>
      </c>
      <c r="O106" s="5">
        <v>227356900</v>
      </c>
    </row>
    <row r="107" spans="3:16" ht="15.5" x14ac:dyDescent="0.35">
      <c r="C107" t="s">
        <v>285</v>
      </c>
    </row>
    <row r="108" spans="3:16" ht="15.5" x14ac:dyDescent="0.35">
      <c r="C108" t="s">
        <v>371</v>
      </c>
      <c r="D108" s="5">
        <v>97380490163</v>
      </c>
      <c r="E108" s="5">
        <v>26401184628</v>
      </c>
      <c r="F108" s="5">
        <v>14500386134</v>
      </c>
      <c r="G108" s="5">
        <v>9163429094</v>
      </c>
      <c r="I108" s="5">
        <v>14500386134</v>
      </c>
      <c r="J108" s="5">
        <v>6287212331</v>
      </c>
      <c r="K108" s="5">
        <v>192835723</v>
      </c>
      <c r="L108" s="5">
        <v>1379723567</v>
      </c>
      <c r="M108" s="5">
        <v>3020457732</v>
      </c>
      <c r="N108" s="5">
        <v>2540031678</v>
      </c>
      <c r="O108" s="5">
        <v>7780916223</v>
      </c>
      <c r="P108" s="5">
        <v>9953024582</v>
      </c>
    </row>
    <row r="109" spans="3:16" ht="15.5" x14ac:dyDescent="0.35">
      <c r="C109" t="s">
        <v>288</v>
      </c>
      <c r="D109" s="5">
        <v>38197507748</v>
      </c>
      <c r="E109" s="5">
        <v>24770358857</v>
      </c>
      <c r="F109" s="5">
        <v>12492800643</v>
      </c>
      <c r="G109" s="5">
        <v>10418053635</v>
      </c>
      <c r="I109" s="5">
        <v>12492800643</v>
      </c>
      <c r="J109" s="5">
        <v>5254461065</v>
      </c>
      <c r="K109" s="5">
        <v>2026366780</v>
      </c>
      <c r="L109" s="5">
        <v>1640734158</v>
      </c>
      <c r="M109" s="5">
        <v>3450868866</v>
      </c>
      <c r="N109" s="5">
        <v>6155372005</v>
      </c>
      <c r="O109" s="5">
        <v>7099865139</v>
      </c>
      <c r="P109" s="5">
        <v>5246223717</v>
      </c>
    </row>
    <row r="110" spans="3:16" ht="15.5" x14ac:dyDescent="0.35">
      <c r="C110" t="s">
        <v>237</v>
      </c>
      <c r="D110" s="5">
        <v>131553789477</v>
      </c>
      <c r="E110" s="5">
        <v>51805478384</v>
      </c>
      <c r="F110" s="5">
        <v>37756514073</v>
      </c>
      <c r="G110" s="5">
        <v>37067124222</v>
      </c>
      <c r="I110" s="5">
        <v>37756514073</v>
      </c>
      <c r="J110" s="5">
        <v>31353190618</v>
      </c>
      <c r="K110" s="5">
        <v>13735824840</v>
      </c>
      <c r="L110" s="5">
        <v>2357285149</v>
      </c>
      <c r="M110" s="5">
        <v>4756219264</v>
      </c>
      <c r="N110" s="5">
        <v>3646457011</v>
      </c>
      <c r="O110" s="5">
        <v>9741312907</v>
      </c>
      <c r="P110" s="5">
        <v>16687097170</v>
      </c>
    </row>
    <row r="111" spans="3:16" ht="15.5" x14ac:dyDescent="0.35">
      <c r="C111" t="s">
        <v>238</v>
      </c>
      <c r="D111" s="5">
        <v>131553789477</v>
      </c>
      <c r="E111" s="5">
        <v>51805478384</v>
      </c>
      <c r="F111" s="5">
        <v>37756514073</v>
      </c>
      <c r="G111" s="5">
        <v>37067124222</v>
      </c>
      <c r="I111" s="5">
        <v>37756514073</v>
      </c>
      <c r="J111" s="5">
        <v>31353190618</v>
      </c>
      <c r="K111" s="5">
        <v>13735824840</v>
      </c>
      <c r="L111" s="5">
        <v>2357285149</v>
      </c>
      <c r="M111" s="5">
        <v>4756219264</v>
      </c>
      <c r="N111" s="5">
        <v>3646457011</v>
      </c>
      <c r="O111" s="5">
        <v>9741312907</v>
      </c>
      <c r="P111" s="5">
        <v>16687097170</v>
      </c>
    </row>
    <row r="112" spans="3:16" ht="15.5" x14ac:dyDescent="0.35">
      <c r="C112" t="s">
        <v>291</v>
      </c>
    </row>
    <row r="113" spans="2:16" ht="15.5" x14ac:dyDescent="0.35">
      <c r="C113" t="s">
        <v>239</v>
      </c>
    </row>
    <row r="114" spans="2:16" ht="15.5" x14ac:dyDescent="0.35">
      <c r="C114" t="s">
        <v>290</v>
      </c>
      <c r="D114" s="5">
        <v>100373964121</v>
      </c>
      <c r="E114" s="5">
        <v>31717828857</v>
      </c>
      <c r="F114" s="5">
        <v>18702954908</v>
      </c>
      <c r="G114" s="5">
        <v>11514961173</v>
      </c>
      <c r="I114" s="5">
        <v>18702954908</v>
      </c>
      <c r="J114" s="5">
        <v>9878711345</v>
      </c>
      <c r="K114" s="5">
        <v>192835723</v>
      </c>
      <c r="L114" s="5">
        <v>1379723567</v>
      </c>
      <c r="M114" s="5">
        <v>3020457732</v>
      </c>
      <c r="N114" s="5">
        <v>2540031678</v>
      </c>
      <c r="O114" s="5">
        <v>7780916223</v>
      </c>
      <c r="P114" s="5">
        <v>9953024582</v>
      </c>
    </row>
    <row r="115" spans="2:16" ht="15.5" x14ac:dyDescent="0.35">
      <c r="C115" t="s">
        <v>128</v>
      </c>
      <c r="D115" s="5">
        <v>297363101981</v>
      </c>
      <c r="E115" s="5">
        <v>287541631578</v>
      </c>
      <c r="F115" s="5">
        <v>253875328998</v>
      </c>
      <c r="G115" s="5">
        <v>150472800679</v>
      </c>
      <c r="I115" s="5">
        <v>253875328998</v>
      </c>
      <c r="J115" s="5">
        <v>96182015941</v>
      </c>
      <c r="K115" s="5">
        <v>45109825056</v>
      </c>
      <c r="L115" s="5">
        <v>14137330046</v>
      </c>
      <c r="M115" s="5">
        <v>11730638222</v>
      </c>
      <c r="N115" s="5">
        <v>15456969921</v>
      </c>
      <c r="O115" s="5">
        <v>28411416470</v>
      </c>
      <c r="P115" s="5">
        <v>30202595355</v>
      </c>
    </row>
    <row r="116" spans="2:16" ht="15.5" x14ac:dyDescent="0.35">
      <c r="C116" t="s">
        <v>129</v>
      </c>
    </row>
    <row r="117" spans="2:16" ht="15.5" x14ac:dyDescent="0.35">
      <c r="C117" t="s">
        <v>130</v>
      </c>
      <c r="D117" s="5">
        <v>79849939400</v>
      </c>
      <c r="E117" s="5">
        <v>79849939400</v>
      </c>
      <c r="F117" s="5">
        <v>79849939400</v>
      </c>
      <c r="G117" s="5">
        <v>79849939400</v>
      </c>
      <c r="I117" s="5">
        <v>79849939400</v>
      </c>
      <c r="J117" s="5">
        <v>79849939400</v>
      </c>
      <c r="K117" s="5">
        <v>79849939400</v>
      </c>
      <c r="L117" s="5">
        <v>79562898000</v>
      </c>
      <c r="M117" s="5">
        <v>75000021000</v>
      </c>
      <c r="N117" s="5">
        <v>37500010500</v>
      </c>
      <c r="O117" s="5">
        <v>37500010500</v>
      </c>
      <c r="P117" s="5">
        <v>22500000000</v>
      </c>
    </row>
    <row r="118" spans="2:16" ht="15.5" x14ac:dyDescent="0.35">
      <c r="C118" t="s">
        <v>132</v>
      </c>
      <c r="D118" s="5">
        <v>24740446373</v>
      </c>
      <c r="E118" s="5">
        <v>18794152449</v>
      </c>
      <c r="F118" s="5">
        <v>16531703832</v>
      </c>
      <c r="G118" s="5">
        <v>15620431837</v>
      </c>
      <c r="I118" s="5">
        <v>16531703832</v>
      </c>
      <c r="J118" s="5">
        <v>16040411994</v>
      </c>
      <c r="K118" s="5">
        <v>13880387055</v>
      </c>
      <c r="L118" s="5">
        <v>10019005159</v>
      </c>
      <c r="M118" s="5">
        <v>8531667412</v>
      </c>
      <c r="N118" s="5">
        <v>3589683968</v>
      </c>
      <c r="O118" s="5">
        <v>937469234</v>
      </c>
      <c r="P118" s="5">
        <v>-534844732</v>
      </c>
    </row>
    <row r="119" spans="2:16" ht="15.5" x14ac:dyDescent="0.35">
      <c r="C119" t="s">
        <v>136</v>
      </c>
      <c r="D119" s="5">
        <v>26329</v>
      </c>
      <c r="E119" s="5">
        <v>26329</v>
      </c>
      <c r="F119" s="5">
        <v>26329</v>
      </c>
      <c r="G119" s="5">
        <v>3249</v>
      </c>
      <c r="I119" s="5">
        <v>26329</v>
      </c>
      <c r="J119" s="5">
        <v>3249</v>
      </c>
      <c r="K119" s="5">
        <v>2141</v>
      </c>
      <c r="L119" s="5">
        <v>1086</v>
      </c>
      <c r="M119" s="5">
        <v>1075</v>
      </c>
    </row>
    <row r="120" spans="2:16" ht="15.5" x14ac:dyDescent="0.35">
      <c r="C120" t="s">
        <v>10</v>
      </c>
      <c r="D120" s="5">
        <v>132498134472</v>
      </c>
      <c r="E120" s="5">
        <v>126551840548</v>
      </c>
      <c r="F120" s="5">
        <v>124289391931</v>
      </c>
      <c r="G120" s="5">
        <v>123392767643</v>
      </c>
      <c r="I120" s="5">
        <v>124289391931</v>
      </c>
      <c r="J120" s="5">
        <v>123812747800</v>
      </c>
      <c r="K120" s="5">
        <v>121633984837</v>
      </c>
      <c r="L120" s="5">
        <v>117427530716</v>
      </c>
      <c r="M120" s="5">
        <v>110212459511</v>
      </c>
      <c r="N120" s="5">
        <v>66745176250</v>
      </c>
      <c r="O120" s="5">
        <v>64092672924</v>
      </c>
      <c r="P120" s="5">
        <v>21872748948</v>
      </c>
    </row>
    <row r="121" spans="2:16" ht="15.5" x14ac:dyDescent="0.35">
      <c r="C121" t="s">
        <v>137</v>
      </c>
      <c r="D121" s="5">
        <v>429861236453</v>
      </c>
      <c r="E121" s="5">
        <v>414093472126</v>
      </c>
      <c r="F121" s="5">
        <v>378164720929</v>
      </c>
      <c r="G121" s="5">
        <v>273865568322</v>
      </c>
      <c r="I121" s="5">
        <v>378164720929</v>
      </c>
      <c r="J121" s="5">
        <v>219994763741</v>
      </c>
      <c r="K121" s="5">
        <v>166743809893</v>
      </c>
      <c r="L121" s="5">
        <v>131564860762</v>
      </c>
      <c r="M121" s="5">
        <v>121943097733</v>
      </c>
      <c r="N121" s="5">
        <v>82202146171</v>
      </c>
      <c r="O121" s="5">
        <v>92504089394</v>
      </c>
      <c r="P121" s="5">
        <v>52075344303</v>
      </c>
    </row>
    <row r="122" spans="2:16" ht="15.5" x14ac:dyDescent="0.35">
      <c r="C122" t="s">
        <v>138</v>
      </c>
      <c r="D122" s="5">
        <v>798679394</v>
      </c>
      <c r="E122" s="5">
        <v>798499394</v>
      </c>
      <c r="F122" s="5">
        <v>798499394</v>
      </c>
      <c r="G122" s="5">
        <v>798499394</v>
      </c>
      <c r="I122" s="5">
        <v>798499394</v>
      </c>
      <c r="J122" s="5">
        <v>798499394</v>
      </c>
      <c r="K122" s="5">
        <v>798499394</v>
      </c>
      <c r="L122" s="5">
        <v>795628830</v>
      </c>
      <c r="M122" s="5">
        <v>750000210</v>
      </c>
      <c r="N122" s="5">
        <v>375000105</v>
      </c>
      <c r="O122" s="5">
        <v>375000105</v>
      </c>
      <c r="P122" s="5">
        <v>222500000</v>
      </c>
    </row>
    <row r="124" spans="2:16" ht="15.5" x14ac:dyDescent="0.35">
      <c r="B124" t="s">
        <v>139</v>
      </c>
      <c r="C124" t="s">
        <v>140</v>
      </c>
      <c r="D124" s="5">
        <v>7787627152</v>
      </c>
      <c r="E124" s="5">
        <v>2729432548</v>
      </c>
      <c r="F124" s="5">
        <v>13271684814</v>
      </c>
      <c r="G124" s="5">
        <v>-16341575269</v>
      </c>
      <c r="I124" s="5">
        <v>7978705445</v>
      </c>
      <c r="J124" s="5">
        <v>33234319304</v>
      </c>
      <c r="K124" s="5">
        <v>28123920110</v>
      </c>
      <c r="L124" s="5">
        <v>-5142901287</v>
      </c>
      <c r="M124" s="5">
        <v>11333718278</v>
      </c>
      <c r="N124" s="5">
        <v>10240650714</v>
      </c>
      <c r="O124" s="5">
        <v>9345154228</v>
      </c>
      <c r="P124" s="5">
        <v>5495693301</v>
      </c>
    </row>
    <row r="125" spans="2:16" ht="15.5" x14ac:dyDescent="0.35">
      <c r="C125" t="s">
        <v>292</v>
      </c>
      <c r="D125" s="5">
        <v>27831467311</v>
      </c>
      <c r="E125" s="5">
        <v>27266423371</v>
      </c>
      <c r="F125" s="5">
        <v>7982158617</v>
      </c>
      <c r="G125" s="5">
        <v>11978885906</v>
      </c>
      <c r="I125" s="5">
        <v>79700720844</v>
      </c>
      <c r="J125" s="5">
        <v>115298154713</v>
      </c>
      <c r="K125" s="5">
        <v>98976050123</v>
      </c>
      <c r="L125" s="5">
        <v>77359326980</v>
      </c>
      <c r="M125" s="5">
        <v>69601544006</v>
      </c>
      <c r="N125" s="5">
        <v>65830455769</v>
      </c>
      <c r="O125" s="5">
        <v>58344147336</v>
      </c>
      <c r="P125" s="5">
        <v>27710649426</v>
      </c>
    </row>
    <row r="126" spans="2:16" ht="15.5" x14ac:dyDescent="0.35">
      <c r="C126" t="s">
        <v>242</v>
      </c>
      <c r="D126" s="5">
        <v>-23217890530</v>
      </c>
      <c r="E126" s="5">
        <v>-14370367795</v>
      </c>
      <c r="F126" s="5">
        <v>8556924738</v>
      </c>
      <c r="G126" s="5">
        <v>-27278721149</v>
      </c>
      <c r="I126" s="5">
        <v>-64300194930</v>
      </c>
      <c r="J126" s="5">
        <v>-74309114258</v>
      </c>
      <c r="K126" s="5">
        <v>-67941476419</v>
      </c>
      <c r="L126" s="5">
        <v>-81339152221</v>
      </c>
      <c r="M126" s="5">
        <v>-57385552474</v>
      </c>
      <c r="N126" s="5">
        <v>-52986842420</v>
      </c>
      <c r="O126" s="5">
        <v>-45972377542</v>
      </c>
      <c r="P126" s="5">
        <v>-21085485632</v>
      </c>
    </row>
    <row r="127" spans="2:16" ht="15.5" x14ac:dyDescent="0.35">
      <c r="C127" t="s">
        <v>530</v>
      </c>
      <c r="D127" s="5">
        <v>-427818180</v>
      </c>
      <c r="E127" s="5">
        <v>-67032905</v>
      </c>
      <c r="F127" s="5">
        <v>-2012178951</v>
      </c>
      <c r="G127" s="5">
        <v>390221342</v>
      </c>
      <c r="I127" s="5">
        <v>-2422838460</v>
      </c>
      <c r="J127" s="5">
        <v>-5634336765</v>
      </c>
      <c r="K127" s="5">
        <v>-2819518817</v>
      </c>
      <c r="L127" s="5">
        <v>-585833863</v>
      </c>
      <c r="M127" s="5">
        <v>-280130960</v>
      </c>
      <c r="N127" s="5">
        <v>-730875748</v>
      </c>
    </row>
    <row r="128" spans="2:16" ht="15.5" x14ac:dyDescent="0.35">
      <c r="C128" t="s">
        <v>152</v>
      </c>
      <c r="D128" s="5">
        <v>3464278</v>
      </c>
      <c r="E128" s="5">
        <v>1602003</v>
      </c>
      <c r="F128" s="5">
        <v>9369511</v>
      </c>
      <c r="G128" s="5">
        <v>2379873</v>
      </c>
      <c r="I128" s="5">
        <v>229161320</v>
      </c>
      <c r="J128" s="5">
        <v>279672226</v>
      </c>
      <c r="K128" s="5">
        <v>426720585</v>
      </c>
      <c r="L128" s="5">
        <v>31278316</v>
      </c>
      <c r="M128" s="5">
        <v>4410125</v>
      </c>
      <c r="N128" s="5">
        <v>5889864</v>
      </c>
      <c r="O128" s="5">
        <v>1844882</v>
      </c>
      <c r="P128" s="5">
        <v>84520</v>
      </c>
    </row>
    <row r="129" spans="3:16" ht="15.5" x14ac:dyDescent="0.35">
      <c r="C129" t="s">
        <v>163</v>
      </c>
      <c r="D129" s="5">
        <v>-3932051389</v>
      </c>
      <c r="E129" s="5">
        <v>-2285172332</v>
      </c>
      <c r="F129" s="5">
        <v>-1962335322</v>
      </c>
      <c r="G129" s="5">
        <v>-1356027123</v>
      </c>
      <c r="I129" s="5">
        <v>-5864384536</v>
      </c>
      <c r="J129" s="5">
        <v>-3205229506</v>
      </c>
      <c r="K129" s="5">
        <v>-1962608744</v>
      </c>
      <c r="L129" s="5">
        <v>-757869580</v>
      </c>
      <c r="M129" s="5">
        <v>-1277473236</v>
      </c>
      <c r="N129" s="5">
        <v>-2380403785</v>
      </c>
      <c r="O129" s="5">
        <v>-3129579975</v>
      </c>
      <c r="P129" s="5">
        <v>-2237935938</v>
      </c>
    </row>
    <row r="130" spans="3:16" ht="15.5" x14ac:dyDescent="0.35">
      <c r="C130" t="s">
        <v>1143</v>
      </c>
      <c r="D130" s="5">
        <v>171271200</v>
      </c>
      <c r="E130" s="5">
        <v>-171271200</v>
      </c>
      <c r="O130" s="5">
        <v>42689527</v>
      </c>
      <c r="P130" s="5">
        <v>29761000</v>
      </c>
    </row>
    <row r="131" spans="3:16" ht="15.5" x14ac:dyDescent="0.35">
      <c r="C131" t="s">
        <v>1144</v>
      </c>
      <c r="E131" s="5">
        <v>38810048</v>
      </c>
      <c r="F131" s="5">
        <v>194230359</v>
      </c>
      <c r="G131" s="5">
        <v>64221490</v>
      </c>
      <c r="I131" s="5">
        <v>287729227</v>
      </c>
      <c r="J131" s="5">
        <v>280991235</v>
      </c>
      <c r="K131" s="5">
        <v>120257000</v>
      </c>
      <c r="L131" s="5">
        <v>37677900</v>
      </c>
      <c r="M131" s="5">
        <v>428435000</v>
      </c>
      <c r="N131" s="5">
        <v>399235726</v>
      </c>
      <c r="O131" s="5">
        <v>58430000</v>
      </c>
      <c r="P131" s="5">
        <v>1078619925</v>
      </c>
    </row>
    <row r="132" spans="3:16" ht="15.5" x14ac:dyDescent="0.35">
      <c r="C132" t="s">
        <v>860</v>
      </c>
      <c r="D132" s="5">
        <v>7359184462</v>
      </c>
      <c r="E132" s="5">
        <v>-7683558642</v>
      </c>
      <c r="F132" s="5">
        <v>503515862</v>
      </c>
      <c r="G132" s="5">
        <v>-142535608</v>
      </c>
      <c r="I132" s="5">
        <v>348511980</v>
      </c>
      <c r="J132" s="5">
        <v>524181659</v>
      </c>
      <c r="K132" s="5">
        <v>1324496382</v>
      </c>
      <c r="L132" s="5">
        <v>111671181</v>
      </c>
      <c r="M132" s="5">
        <v>242485817</v>
      </c>
      <c r="N132" s="5">
        <v>103191308</v>
      </c>
    </row>
    <row r="133" spans="3:16" ht="15.5" x14ac:dyDescent="0.35">
      <c r="C133" t="s">
        <v>149</v>
      </c>
      <c r="D133" s="5">
        <v>12839638693</v>
      </c>
      <c r="E133" s="5">
        <v>30555001895</v>
      </c>
      <c r="F133" s="5">
        <v>-92664396908</v>
      </c>
      <c r="G133" s="5">
        <v>38015735571</v>
      </c>
      <c r="I133" s="5">
        <v>-30047615209</v>
      </c>
      <c r="J133" s="5">
        <v>-14726742679</v>
      </c>
      <c r="K133" s="5">
        <v>-16702731744</v>
      </c>
      <c r="L133" s="5">
        <v>-2107248144</v>
      </c>
      <c r="M133" s="5">
        <v>25891198292</v>
      </c>
      <c r="N133" s="5">
        <v>-12866414996</v>
      </c>
      <c r="O133" s="5">
        <v>33961240600</v>
      </c>
      <c r="P133" s="5">
        <v>1969323435</v>
      </c>
    </row>
    <row r="134" spans="3:16" ht="15.5" x14ac:dyDescent="0.35">
      <c r="C134" t="s">
        <v>150</v>
      </c>
      <c r="D134" s="5">
        <v>-18236070889</v>
      </c>
      <c r="E134" s="5">
        <v>-33680388242</v>
      </c>
      <c r="F134" s="5">
        <v>74381684815</v>
      </c>
      <c r="G134" s="5">
        <v>-22256365023</v>
      </c>
      <c r="I134" s="5">
        <v>13007113487</v>
      </c>
      <c r="J134" s="5">
        <v>-17073378238</v>
      </c>
      <c r="K134" s="5">
        <v>-11528104990</v>
      </c>
      <c r="L134" s="5">
        <v>11727009731</v>
      </c>
      <c r="M134" s="5">
        <v>-39839368170</v>
      </c>
      <c r="N134" s="5">
        <v>8258308957</v>
      </c>
      <c r="O134" s="5">
        <v>-43312704655</v>
      </c>
      <c r="P134" s="5">
        <v>-7008371779</v>
      </c>
    </row>
    <row r="135" spans="3:16" ht="15.5" x14ac:dyDescent="0.35">
      <c r="C135" t="s">
        <v>160</v>
      </c>
      <c r="D135" s="5">
        <v>6134045015</v>
      </c>
      <c r="E135" s="5">
        <v>1885045046</v>
      </c>
      <c r="F135" s="5">
        <v>-8671390015</v>
      </c>
      <c r="G135" s="5">
        <v>11574713441</v>
      </c>
      <c r="I135" s="5">
        <v>32264022344</v>
      </c>
      <c r="J135" s="5">
        <v>20071862237</v>
      </c>
      <c r="K135" s="5">
        <v>9612477490</v>
      </c>
      <c r="L135" s="5">
        <v>1383575761</v>
      </c>
      <c r="M135" s="5">
        <v>3317636365</v>
      </c>
      <c r="N135" s="5">
        <v>8917000000</v>
      </c>
      <c r="O135" s="5">
        <v>1580818182</v>
      </c>
      <c r="P135" s="5">
        <v>380000000</v>
      </c>
    </row>
    <row r="136" spans="3:16" ht="15.5" x14ac:dyDescent="0.35">
      <c r="C136" t="s">
        <v>422</v>
      </c>
      <c r="J136" s="5">
        <v>-150000000</v>
      </c>
      <c r="K136" s="5">
        <v>-2521080000</v>
      </c>
      <c r="L136" s="5">
        <v>-3069550000</v>
      </c>
    </row>
    <row r="137" spans="3:16" ht="15.5" x14ac:dyDescent="0.35">
      <c r="C137" t="s">
        <v>158</v>
      </c>
      <c r="D137" s="5">
        <v>-24327846254</v>
      </c>
      <c r="E137" s="5">
        <v>-33619855076</v>
      </c>
      <c r="F137" s="5">
        <v>74099810801</v>
      </c>
      <c r="G137" s="5">
        <v>-28275958796</v>
      </c>
      <c r="I137" s="5">
        <v>-16529439037</v>
      </c>
      <c r="J137" s="5">
        <v>-17650876607</v>
      </c>
      <c r="K137" s="5">
        <v>-2227075831</v>
      </c>
      <c r="L137" s="5">
        <v>-2256035730</v>
      </c>
      <c r="M137" s="5">
        <v>-4441098741</v>
      </c>
      <c r="N137" s="5">
        <v>-2018293888</v>
      </c>
      <c r="O137" s="5">
        <v>-44893522837</v>
      </c>
      <c r="P137" s="5">
        <v>-7388371779</v>
      </c>
    </row>
    <row r="138" spans="3:16" ht="15.5" x14ac:dyDescent="0.35">
      <c r="C138" t="s">
        <v>156</v>
      </c>
      <c r="D138" s="5">
        <v>-1542269650</v>
      </c>
      <c r="E138" s="5">
        <v>-1945578212</v>
      </c>
      <c r="F138" s="5">
        <v>7644457998</v>
      </c>
      <c r="G138" s="5">
        <v>-10914989271</v>
      </c>
      <c r="I138" s="5">
        <v>-9396145454</v>
      </c>
      <c r="J138" s="5">
        <v>-18576494265</v>
      </c>
      <c r="K138" s="5">
        <v>-16181572245</v>
      </c>
      <c r="L138" s="5">
        <v>-17920232375</v>
      </c>
      <c r="M138" s="5">
        <v>-5196685000</v>
      </c>
    </row>
    <row r="139" spans="3:16" ht="15.5" x14ac:dyDescent="0.35">
      <c r="C139" t="s">
        <v>331</v>
      </c>
      <c r="K139" s="5">
        <v>-1185854404</v>
      </c>
      <c r="L139" s="5">
        <v>33530000000</v>
      </c>
      <c r="M139" s="5">
        <v>-33530000000</v>
      </c>
    </row>
    <row r="140" spans="3:16" ht="15.5" x14ac:dyDescent="0.35">
      <c r="C140" t="s">
        <v>846</v>
      </c>
      <c r="D140" s="5">
        <v>1500000000</v>
      </c>
      <c r="F140" s="5">
        <v>1440000000</v>
      </c>
      <c r="G140" s="5">
        <v>2292000000</v>
      </c>
      <c r="I140" s="5">
        <v>3732000000</v>
      </c>
      <c r="J140" s="5">
        <v>4950000000</v>
      </c>
      <c r="K140" s="5">
        <v>1000000000</v>
      </c>
    </row>
    <row r="141" spans="3:16" ht="15.5" x14ac:dyDescent="0.35">
      <c r="C141" t="s">
        <v>328</v>
      </c>
      <c r="J141" s="5">
        <v>-2650000000</v>
      </c>
    </row>
    <row r="142" spans="3:16" ht="15.5" x14ac:dyDescent="0.35">
      <c r="C142" t="s">
        <v>887</v>
      </c>
      <c r="J142" s="5">
        <v>-914136085</v>
      </c>
    </row>
    <row r="143" spans="3:16" ht="15.5" x14ac:dyDescent="0.35">
      <c r="C143" t="s">
        <v>1145</v>
      </c>
      <c r="J143" s="5">
        <v>-3067869603</v>
      </c>
    </row>
    <row r="144" spans="3:16" ht="15.5" x14ac:dyDescent="0.35">
      <c r="C144" t="s">
        <v>1146</v>
      </c>
      <c r="K144" s="5">
        <v>4500000000</v>
      </c>
    </row>
    <row r="145" spans="3:16" ht="15.5" x14ac:dyDescent="0.35">
      <c r="C145" t="s">
        <v>447</v>
      </c>
      <c r="L145" s="5">
        <v>1059408749</v>
      </c>
      <c r="M145" s="5">
        <v>11774502631</v>
      </c>
      <c r="N145" s="5">
        <v>7609602845</v>
      </c>
    </row>
    <row r="146" spans="3:16" ht="15.5" x14ac:dyDescent="0.35">
      <c r="C146" t="s">
        <v>448</v>
      </c>
      <c r="L146" s="5">
        <v>-1000156674</v>
      </c>
      <c r="M146" s="5">
        <v>-11763723425</v>
      </c>
      <c r="N146" s="5">
        <v>-6250000000</v>
      </c>
    </row>
    <row r="147" spans="3:16" ht="15.5" x14ac:dyDescent="0.35">
      <c r="C147" t="s">
        <v>1147</v>
      </c>
    </row>
    <row r="148" spans="3:16" ht="15.5" x14ac:dyDescent="0.35">
      <c r="C148" t="s">
        <v>161</v>
      </c>
      <c r="D148" s="5">
        <v>12839638693</v>
      </c>
      <c r="E148" s="5">
        <v>30555001895</v>
      </c>
      <c r="F148" s="5">
        <v>-92664396908</v>
      </c>
      <c r="G148" s="5">
        <v>38015735571</v>
      </c>
      <c r="I148" s="5">
        <v>-30047615209</v>
      </c>
      <c r="J148" s="5">
        <v>-14726742679</v>
      </c>
      <c r="K148" s="5">
        <v>-16702731744</v>
      </c>
      <c r="L148" s="5">
        <v>-2107248144</v>
      </c>
      <c r="M148" s="5">
        <v>25891198292</v>
      </c>
      <c r="N148" s="5">
        <v>-12866414996</v>
      </c>
      <c r="O148" s="5">
        <v>33961240600</v>
      </c>
      <c r="P148" s="5">
        <v>1969323435</v>
      </c>
    </row>
    <row r="149" spans="3:16" ht="15.5" x14ac:dyDescent="0.35">
      <c r="C149" t="s">
        <v>333</v>
      </c>
      <c r="K149" s="5">
        <v>1000</v>
      </c>
      <c r="M149" s="5">
        <v>1100</v>
      </c>
      <c r="O149" s="5">
        <v>40769279705</v>
      </c>
      <c r="P149" s="5">
        <v>5225000000</v>
      </c>
    </row>
    <row r="150" spans="3:16" ht="15.5" x14ac:dyDescent="0.35">
      <c r="C150" t="s">
        <v>1071</v>
      </c>
    </row>
    <row r="151" spans="3:16" ht="15.5" x14ac:dyDescent="0.35">
      <c r="C151" t="s">
        <v>1148</v>
      </c>
      <c r="M151" s="5">
        <v>38486100010</v>
      </c>
    </row>
    <row r="152" spans="3:16" ht="15.5" x14ac:dyDescent="0.35">
      <c r="C152" t="s">
        <v>1043</v>
      </c>
      <c r="K152" s="5">
        <v>353060922</v>
      </c>
      <c r="L152" s="5">
        <v>5612338710</v>
      </c>
    </row>
    <row r="153" spans="3:16" ht="15.5" x14ac:dyDescent="0.35">
      <c r="C153" t="s">
        <v>168</v>
      </c>
      <c r="D153" s="5">
        <v>-10898401499</v>
      </c>
      <c r="E153" s="5">
        <v>-4409363327</v>
      </c>
      <c r="F153" s="5">
        <v>-3377377341</v>
      </c>
      <c r="G153" s="5">
        <v>-2646228119</v>
      </c>
      <c r="I153" s="5">
        <v>-8484588304</v>
      </c>
      <c r="J153" s="5">
        <v>-2690659887</v>
      </c>
      <c r="K153" s="5">
        <v>-7887105222</v>
      </c>
      <c r="L153" s="5">
        <v>-3450868873</v>
      </c>
      <c r="M153" s="5">
        <v>-7418550067</v>
      </c>
      <c r="N153" s="5">
        <v>-6251377679</v>
      </c>
      <c r="O153" s="5">
        <v>-5365579102</v>
      </c>
      <c r="P153" s="5">
        <v>-4433892502</v>
      </c>
    </row>
    <row r="154" spans="3:16" ht="15.5" x14ac:dyDescent="0.35">
      <c r="C154" t="s">
        <v>314</v>
      </c>
      <c r="D154" s="5">
        <v>-8132215647</v>
      </c>
      <c r="E154" s="5">
        <v>-7059376748</v>
      </c>
      <c r="F154" s="5">
        <v>-22600070829</v>
      </c>
      <c r="G154" s="5">
        <v>11082899395</v>
      </c>
      <c r="I154" s="5">
        <v>-22600070829</v>
      </c>
      <c r="J154" s="5">
        <v>-14835387429</v>
      </c>
      <c r="K154" s="5">
        <v>-3247911576</v>
      </c>
      <c r="L154" s="5">
        <v>-968717183</v>
      </c>
      <c r="M154" s="5">
        <v>-3820887918</v>
      </c>
      <c r="N154" s="5">
        <v>-6959037835</v>
      </c>
      <c r="O154" s="5">
        <v>-7645176079</v>
      </c>
      <c r="P154" s="5">
        <v>-4712428230</v>
      </c>
    </row>
    <row r="155" spans="3:16" ht="15.5" x14ac:dyDescent="0.35">
      <c r="C155" t="s">
        <v>561</v>
      </c>
      <c r="D155" s="5">
        <v>14185449607</v>
      </c>
      <c r="E155" s="5">
        <v>6539300393</v>
      </c>
      <c r="F155" s="5">
        <v>-23039313081</v>
      </c>
      <c r="G155" s="5">
        <v>13945825081</v>
      </c>
      <c r="N155" s="5">
        <v>1920000000</v>
      </c>
      <c r="O155" s="5">
        <v>4396252076</v>
      </c>
      <c r="P155" s="5">
        <v>5790190000</v>
      </c>
    </row>
    <row r="156" spans="3:16" ht="15.5" x14ac:dyDescent="0.35">
      <c r="C156" t="s">
        <v>794</v>
      </c>
      <c r="F156" s="5">
        <v>21000</v>
      </c>
      <c r="I156" s="5">
        <v>21000</v>
      </c>
    </row>
    <row r="157" spans="3:16" ht="15.5" x14ac:dyDescent="0.35">
      <c r="C157" t="s">
        <v>816</v>
      </c>
      <c r="D157" s="5">
        <v>16481869747</v>
      </c>
      <c r="E157" s="5">
        <v>28578162600</v>
      </c>
      <c r="F157" s="5">
        <v>-12079670000</v>
      </c>
      <c r="G157" s="5">
        <v>12079670000</v>
      </c>
    </row>
    <row r="158" spans="3:16" ht="15.5" x14ac:dyDescent="0.35">
      <c r="C158" t="s">
        <v>308</v>
      </c>
      <c r="F158" s="5">
        <v>18887628992</v>
      </c>
      <c r="G158" s="5">
        <v>-18887628992</v>
      </c>
      <c r="P158" s="5">
        <v>-10924545833</v>
      </c>
    </row>
    <row r="159" spans="3:16" ht="15.5" x14ac:dyDescent="0.35">
      <c r="C159" t="s">
        <v>307</v>
      </c>
      <c r="D159" s="5">
        <v>12500000000</v>
      </c>
      <c r="F159" s="5">
        <v>-48259783653</v>
      </c>
      <c r="G159" s="5">
        <v>17335004559</v>
      </c>
      <c r="P159" s="5">
        <v>11025000000</v>
      </c>
    </row>
    <row r="160" spans="3:16" ht="15.5" x14ac:dyDescent="0.35">
      <c r="C160" t="s">
        <v>1149</v>
      </c>
      <c r="D160" s="5">
        <v>-12500000000</v>
      </c>
      <c r="E160" s="5">
        <v>12500000000</v>
      </c>
      <c r="F160" s="5">
        <v>9683072716</v>
      </c>
      <c r="I160" s="5">
        <v>9683072716</v>
      </c>
    </row>
    <row r="161" spans="2:16" ht="15.5" x14ac:dyDescent="0.35">
      <c r="C161" t="s">
        <v>742</v>
      </c>
      <c r="D161" s="5">
        <v>7500000000</v>
      </c>
      <c r="E161" s="5">
        <v>-7500000000</v>
      </c>
      <c r="F161" s="5">
        <v>-2183072716</v>
      </c>
      <c r="I161" s="5">
        <v>-2183072716</v>
      </c>
      <c r="M161" s="5">
        <v>-605464623</v>
      </c>
      <c r="N161" s="5">
        <v>-1200999377</v>
      </c>
    </row>
    <row r="162" spans="2:16" ht="15.5" x14ac:dyDescent="0.35">
      <c r="C162" t="s">
        <v>1150</v>
      </c>
      <c r="D162" s="5">
        <v>-7500000000</v>
      </c>
      <c r="O162" s="5">
        <v>1806464000</v>
      </c>
    </row>
    <row r="163" spans="2:16" ht="15.5" x14ac:dyDescent="0.35">
      <c r="C163" t="s">
        <v>312</v>
      </c>
      <c r="D163" s="5">
        <v>1298960578</v>
      </c>
      <c r="E163" s="5">
        <v>2000000000</v>
      </c>
      <c r="F163" s="5">
        <v>-439231039</v>
      </c>
      <c r="G163" s="5">
        <v>6425613438</v>
      </c>
      <c r="I163" s="5">
        <v>7113043672</v>
      </c>
      <c r="J163" s="5">
        <v>7705937692</v>
      </c>
      <c r="L163" s="5">
        <v>4050000000</v>
      </c>
    </row>
    <row r="164" spans="2:16" ht="15.5" x14ac:dyDescent="0.35">
      <c r="C164" t="s">
        <v>313</v>
      </c>
      <c r="D164" s="5">
        <v>-96024093</v>
      </c>
      <c r="E164" s="5">
        <v>-93721023</v>
      </c>
      <c r="F164" s="5">
        <v>-9256596757</v>
      </c>
      <c r="G164" s="5">
        <v>-326922821</v>
      </c>
      <c r="I164" s="5">
        <v>-9583519578</v>
      </c>
      <c r="K164" s="5">
        <v>-4050000000</v>
      </c>
    </row>
    <row r="165" spans="2:16" ht="15.5" x14ac:dyDescent="0.35">
      <c r="C165" t="s">
        <v>992</v>
      </c>
      <c r="G165" s="5">
        <v>3000000000</v>
      </c>
      <c r="L165" s="5">
        <v>-4500000000</v>
      </c>
    </row>
    <row r="166" spans="2:16" ht="15.5" x14ac:dyDescent="0.35">
      <c r="C166" t="s">
        <v>1151</v>
      </c>
      <c r="F166" s="5">
        <v>-4200</v>
      </c>
      <c r="I166" s="5">
        <v>-4200</v>
      </c>
    </row>
    <row r="167" spans="2:16" ht="15.5" x14ac:dyDescent="0.35">
      <c r="C167" t="s">
        <v>162</v>
      </c>
      <c r="G167" s="5">
        <v>-3992496970</v>
      </c>
      <c r="I167" s="5">
        <v>-3992496970</v>
      </c>
      <c r="J167" s="5">
        <v>-3992496970</v>
      </c>
      <c r="K167" s="5">
        <v>-6370776868</v>
      </c>
      <c r="L167" s="5">
        <v>-2850000798</v>
      </c>
      <c r="M167" s="5">
        <v>-750000210</v>
      </c>
      <c r="N167" s="5">
        <v>-375000105</v>
      </c>
    </row>
    <row r="168" spans="2:16" ht="15.5" x14ac:dyDescent="0.35">
      <c r="C168" t="s">
        <v>173</v>
      </c>
      <c r="D168" s="5">
        <v>2391194956</v>
      </c>
      <c r="E168" s="5">
        <v>-395953799</v>
      </c>
      <c r="F168" s="5">
        <v>-5011027279</v>
      </c>
      <c r="G168" s="5">
        <v>-582204721</v>
      </c>
      <c r="I168" s="5">
        <v>-9061796277</v>
      </c>
      <c r="J168" s="5">
        <v>1434198387</v>
      </c>
      <c r="K168" s="5">
        <v>-106916624</v>
      </c>
      <c r="L168" s="5">
        <v>4476860300</v>
      </c>
      <c r="M168" s="5">
        <v>-2614451600</v>
      </c>
      <c r="N168" s="5">
        <v>5632544675</v>
      </c>
      <c r="O168" s="5">
        <v>-6309827</v>
      </c>
      <c r="P168" s="5">
        <v>456644957</v>
      </c>
    </row>
    <row r="169" spans="2:16" ht="15.5" x14ac:dyDescent="0.35">
      <c r="C169" t="s">
        <v>176</v>
      </c>
      <c r="E169" s="5">
        <v>2613674856</v>
      </c>
      <c r="I169" s="5">
        <v>9339064162</v>
      </c>
      <c r="J169" s="5">
        <v>7904865775</v>
      </c>
      <c r="K169" s="5">
        <v>8011782399</v>
      </c>
      <c r="L169" s="5">
        <v>3534922099</v>
      </c>
      <c r="M169" s="5">
        <v>6149373699</v>
      </c>
      <c r="N169" s="5">
        <v>516829024</v>
      </c>
      <c r="O169" s="5">
        <v>523138851</v>
      </c>
      <c r="P169" s="5">
        <v>66493894</v>
      </c>
    </row>
    <row r="170" spans="2:16" ht="15.5" x14ac:dyDescent="0.35">
      <c r="C170" t="s">
        <v>177</v>
      </c>
      <c r="D170" s="5">
        <v>2391194956</v>
      </c>
      <c r="E170" s="5">
        <v>2217721057</v>
      </c>
      <c r="F170" s="5">
        <v>-5011027279</v>
      </c>
      <c r="G170" s="5">
        <v>-582204721</v>
      </c>
      <c r="I170" s="5">
        <v>277267885</v>
      </c>
      <c r="J170" s="5">
        <v>9339064162</v>
      </c>
      <c r="K170" s="5">
        <v>7904865775</v>
      </c>
      <c r="L170" s="5">
        <v>8011782399</v>
      </c>
      <c r="M170" s="5">
        <v>3534922099</v>
      </c>
      <c r="N170" s="5">
        <v>6149373699</v>
      </c>
      <c r="O170" s="5">
        <v>516829024</v>
      </c>
      <c r="P170" s="5">
        <v>523138851</v>
      </c>
    </row>
    <row r="172" spans="2:16" ht="15.5" x14ac:dyDescent="0.35">
      <c r="B172" t="s">
        <v>178</v>
      </c>
      <c r="C172" t="s">
        <v>12</v>
      </c>
      <c r="D172" s="5">
        <v>800000000</v>
      </c>
      <c r="E172" s="5">
        <v>800000000</v>
      </c>
      <c r="F172" s="5">
        <v>800000000</v>
      </c>
      <c r="G172" s="5">
        <v>800000000</v>
      </c>
      <c r="I172" s="5">
        <v>800000000</v>
      </c>
      <c r="J172" s="5">
        <v>800000000</v>
      </c>
      <c r="K172" s="5">
        <v>800000000</v>
      </c>
      <c r="L172" s="5">
        <v>800000000</v>
      </c>
      <c r="M172" s="5">
        <v>750000000</v>
      </c>
      <c r="N172" s="5">
        <v>380000000</v>
      </c>
      <c r="O172" s="5">
        <v>380000000</v>
      </c>
      <c r="P172" s="5">
        <v>220000000</v>
      </c>
    </row>
    <row r="173" spans="2:16" ht="15.5" x14ac:dyDescent="0.35">
      <c r="C173" t="s">
        <v>179</v>
      </c>
      <c r="D173" s="6">
        <v>7.45</v>
      </c>
      <c r="E173" s="6">
        <v>2.83</v>
      </c>
      <c r="F173" s="6">
        <v>1.1399999999999999</v>
      </c>
      <c r="G173" s="6">
        <v>1.88</v>
      </c>
    </row>
    <row r="174" spans="2:16" ht="15.5" x14ac:dyDescent="0.35">
      <c r="C174" t="s">
        <v>180</v>
      </c>
      <c r="D174" s="6">
        <v>15.7</v>
      </c>
      <c r="E174" s="6">
        <v>42.76</v>
      </c>
      <c r="F174" s="6">
        <v>107.89</v>
      </c>
      <c r="G174" s="6">
        <v>54.26</v>
      </c>
    </row>
    <row r="175" spans="2:16" ht="15.5" x14ac:dyDescent="0.35">
      <c r="C175" t="s">
        <v>64</v>
      </c>
      <c r="D175" s="6">
        <v>2.7</v>
      </c>
      <c r="E175" s="6">
        <v>3.59</v>
      </c>
      <c r="F175" s="6">
        <v>4.78</v>
      </c>
      <c r="G175" s="6">
        <v>3.98</v>
      </c>
    </row>
    <row r="176" spans="2:16" ht="15.5" x14ac:dyDescent="0.35">
      <c r="C176" t="s">
        <v>181</v>
      </c>
      <c r="D176" s="5">
        <v>14110000000</v>
      </c>
      <c r="E176" s="5">
        <v>11510000000</v>
      </c>
      <c r="F176" s="5">
        <v>8570000000</v>
      </c>
      <c r="G176" s="5">
        <v>5560000000</v>
      </c>
    </row>
    <row r="177" spans="3:7" ht="15.5" x14ac:dyDescent="0.35">
      <c r="C177" t="s">
        <v>182</v>
      </c>
      <c r="D177" s="6">
        <v>1.38E-2</v>
      </c>
      <c r="E177" s="6">
        <v>5.5000000000000005E-3</v>
      </c>
      <c r="F177" s="6">
        <v>2.3999999999999998E-3</v>
      </c>
      <c r="G177" s="6">
        <v>5.5000000000000005E-3</v>
      </c>
    </row>
    <row r="178" spans="3:7" ht="15.5" x14ac:dyDescent="0.35">
      <c r="C178" t="s">
        <v>183</v>
      </c>
      <c r="D178" s="6">
        <v>4.4900000000000002E-2</v>
      </c>
      <c r="E178" s="6">
        <v>1.7899999999999999E-2</v>
      </c>
      <c r="F178" s="6">
        <v>7.3000000000000001E-3</v>
      </c>
      <c r="G178" s="6">
        <v>1.21E-2</v>
      </c>
    </row>
    <row r="179" spans="3:7" ht="15.5" x14ac:dyDescent="0.35">
      <c r="C179" t="s">
        <v>184</v>
      </c>
      <c r="D179" s="6">
        <v>4.0399999999999998E-2</v>
      </c>
      <c r="E179" s="6">
        <v>2.7400000000000001E-2</v>
      </c>
      <c r="F179" s="6">
        <v>2.3E-2</v>
      </c>
      <c r="G179" s="6">
        <v>1.5700000000000002E-2</v>
      </c>
    </row>
    <row r="180" spans="3:7" ht="15.5" x14ac:dyDescent="0.35">
      <c r="C180" t="s">
        <v>185</v>
      </c>
      <c r="D180" s="6">
        <v>2.27</v>
      </c>
      <c r="E180" s="6">
        <v>2.04</v>
      </c>
      <c r="F180" s="6">
        <v>1.89</v>
      </c>
      <c r="G180" s="6">
        <v>1.8</v>
      </c>
    </row>
    <row r="181" spans="3:7" ht="15.5" x14ac:dyDescent="0.35">
      <c r="C181" t="s">
        <v>186</v>
      </c>
      <c r="D181" s="5">
        <v>132000000000</v>
      </c>
      <c r="E181" s="5">
        <v>127000000000</v>
      </c>
      <c r="F181" s="5">
        <v>124000000000</v>
      </c>
      <c r="G181" s="5">
        <v>123000000000</v>
      </c>
    </row>
    <row r="182" spans="3:7" ht="15.5" x14ac:dyDescent="0.35">
      <c r="C182" t="s">
        <v>187</v>
      </c>
      <c r="D182" s="6">
        <v>0.71</v>
      </c>
      <c r="E182" s="6">
        <v>0.76</v>
      </c>
      <c r="F182" s="6">
        <v>0.79</v>
      </c>
      <c r="G182" s="6">
        <v>0.66</v>
      </c>
    </row>
    <row r="183" spans="3:7" ht="15.5" x14ac:dyDescent="0.35">
      <c r="C183" t="s">
        <v>188</v>
      </c>
      <c r="D183" s="6">
        <v>165.9</v>
      </c>
      <c r="E183" s="6">
        <v>158.49</v>
      </c>
      <c r="F183" s="6">
        <v>155.65</v>
      </c>
      <c r="G183" s="6">
        <v>154.53</v>
      </c>
    </row>
    <row r="184" spans="3:7" ht="15.5" x14ac:dyDescent="0.35">
      <c r="C184" t="s">
        <v>189</v>
      </c>
      <c r="D184" s="6">
        <v>0.71</v>
      </c>
      <c r="E184" s="6">
        <v>0.76</v>
      </c>
      <c r="F184" s="6">
        <v>0.79</v>
      </c>
      <c r="G184" s="6">
        <v>0.66</v>
      </c>
    </row>
    <row r="185" spans="3:7" ht="15.5" x14ac:dyDescent="0.35">
      <c r="C185" t="s">
        <v>190</v>
      </c>
      <c r="D185" s="6">
        <v>165.9</v>
      </c>
      <c r="E185" s="6">
        <v>158.49</v>
      </c>
      <c r="F185" s="6">
        <v>155.65</v>
      </c>
      <c r="G185" s="6">
        <v>154.53</v>
      </c>
    </row>
    <row r="186" spans="3:7" ht="15.5" x14ac:dyDescent="0.35">
      <c r="C186" t="s">
        <v>191</v>
      </c>
      <c r="D186" s="5">
        <v>119000000000</v>
      </c>
      <c r="E186" s="5">
        <v>85000000000</v>
      </c>
      <c r="F186" s="5">
        <v>55000000000</v>
      </c>
      <c r="G186" s="5">
        <v>41000000000</v>
      </c>
    </row>
    <row r="187" spans="3:7" ht="15.5" x14ac:dyDescent="0.35">
      <c r="C187" t="s">
        <v>192</v>
      </c>
      <c r="D187" s="5">
        <v>131000000000</v>
      </c>
      <c r="E187" s="5">
        <v>51000000000</v>
      </c>
      <c r="F187" s="5">
        <v>37000000000</v>
      </c>
      <c r="G187" s="5">
        <v>36000000000</v>
      </c>
    </row>
    <row r="188" spans="3:7" ht="15.5" x14ac:dyDescent="0.35">
      <c r="C188" t="s">
        <v>193</v>
      </c>
      <c r="D188" s="5">
        <v>132000000000</v>
      </c>
      <c r="E188" s="5">
        <v>127000000000</v>
      </c>
      <c r="F188" s="5">
        <v>124000000000</v>
      </c>
      <c r="G188" s="5">
        <v>123000000000</v>
      </c>
    </row>
    <row r="189" spans="3:7" ht="15.5" x14ac:dyDescent="0.35">
      <c r="C189" t="s">
        <v>24</v>
      </c>
      <c r="D189" s="5">
        <v>249000000000</v>
      </c>
      <c r="E189" s="5">
        <v>136000000000</v>
      </c>
      <c r="F189" s="5">
        <v>92000000000</v>
      </c>
      <c r="G189" s="5">
        <v>77000000000</v>
      </c>
    </row>
    <row r="190" spans="3:7" ht="15.5" x14ac:dyDescent="0.35">
      <c r="C190" t="s">
        <v>21</v>
      </c>
      <c r="D190" s="5">
        <v>245000000000</v>
      </c>
      <c r="E190" s="5">
        <v>134000000000</v>
      </c>
      <c r="F190" s="5">
        <v>89000000000</v>
      </c>
      <c r="G190" s="5">
        <v>72000000000</v>
      </c>
    </row>
    <row r="191" spans="3:7" ht="15.5" x14ac:dyDescent="0.35">
      <c r="C191" t="s">
        <v>194</v>
      </c>
      <c r="D191" s="5">
        <v>-93000000000</v>
      </c>
      <c r="E191" s="5">
        <v>-166000000000</v>
      </c>
      <c r="F191" s="5">
        <v>-155000000000</v>
      </c>
      <c r="G191" s="5">
        <v>-62000000000</v>
      </c>
    </row>
    <row r="192" spans="3:7" ht="15.5" x14ac:dyDescent="0.35">
      <c r="C192" t="s">
        <v>195</v>
      </c>
      <c r="D192" s="5">
        <v>8000000000</v>
      </c>
      <c r="E192" s="5">
        <v>3000000000</v>
      </c>
      <c r="F192" s="5">
        <v>13000000000</v>
      </c>
      <c r="G192" s="5">
        <v>-16000000000</v>
      </c>
    </row>
    <row r="193" spans="3:16" ht="15.5" x14ac:dyDescent="0.35">
      <c r="C193" t="s">
        <v>196</v>
      </c>
      <c r="D193" s="5">
        <v>-24000000000</v>
      </c>
      <c r="E193" s="5">
        <v>-34000000000</v>
      </c>
      <c r="F193" s="5">
        <v>74000000000</v>
      </c>
      <c r="G193" s="5">
        <v>-28000000000</v>
      </c>
    </row>
    <row r="194" spans="3:16" ht="15.5" x14ac:dyDescent="0.35">
      <c r="C194" t="s">
        <v>13</v>
      </c>
      <c r="D194" s="5">
        <v>-17000000000</v>
      </c>
      <c r="E194" s="5">
        <v>-31000000000</v>
      </c>
      <c r="F194" s="5">
        <v>87000000000</v>
      </c>
      <c r="G194" s="5">
        <v>-45000000000</v>
      </c>
    </row>
    <row r="195" spans="3:16" ht="15.5" x14ac:dyDescent="0.35">
      <c r="C195" t="s">
        <v>16</v>
      </c>
      <c r="D195" s="6">
        <v>-20.71</v>
      </c>
      <c r="E195" s="6">
        <v>-38.69</v>
      </c>
      <c r="F195" s="6">
        <v>109.42</v>
      </c>
      <c r="G195" s="6">
        <v>-55.88</v>
      </c>
    </row>
    <row r="196" spans="3:16" ht="15.5" x14ac:dyDescent="0.35">
      <c r="C196" t="s">
        <v>49</v>
      </c>
      <c r="I196" s="6">
        <v>5.62</v>
      </c>
      <c r="J196" s="6">
        <v>7.71</v>
      </c>
      <c r="K196" s="6">
        <v>12.81</v>
      </c>
      <c r="L196" s="6">
        <v>5.45</v>
      </c>
      <c r="M196" s="6">
        <v>7.59</v>
      </c>
      <c r="N196" s="6">
        <v>8.07</v>
      </c>
      <c r="O196" s="6">
        <v>3.93</v>
      </c>
      <c r="P196" s="6">
        <v>2.5499999999999998</v>
      </c>
    </row>
    <row r="197" spans="3:16" ht="15.5" x14ac:dyDescent="0.35">
      <c r="C197" t="s">
        <v>63</v>
      </c>
      <c r="I197" s="6">
        <v>21.89</v>
      </c>
      <c r="J197" s="6">
        <v>12.19</v>
      </c>
      <c r="K197" s="6">
        <v>8.9</v>
      </c>
      <c r="L197" s="5">
        <v>20</v>
      </c>
      <c r="M197" s="6">
        <v>25.69</v>
      </c>
      <c r="N197" s="6">
        <v>15.86</v>
      </c>
      <c r="O197" s="6">
        <v>20.87</v>
      </c>
      <c r="P197" s="5">
        <v>0</v>
      </c>
    </row>
    <row r="198" spans="3:16" ht="15.5" x14ac:dyDescent="0.35">
      <c r="C198" t="s">
        <v>66</v>
      </c>
      <c r="I198" s="6">
        <v>1.33</v>
      </c>
      <c r="J198" s="6">
        <v>0.75</v>
      </c>
      <c r="K198" s="6">
        <v>1.07</v>
      </c>
      <c r="L198" s="6">
        <v>1.0900000000000001</v>
      </c>
      <c r="M198" s="6">
        <v>2.02</v>
      </c>
      <c r="N198" s="6">
        <v>0.73</v>
      </c>
      <c r="O198" s="6">
        <v>0.48</v>
      </c>
      <c r="P198" s="5">
        <v>0</v>
      </c>
    </row>
    <row r="199" spans="3:16" ht="15.5" x14ac:dyDescent="0.35">
      <c r="C199" t="s">
        <v>197</v>
      </c>
      <c r="I199" s="5">
        <v>22650000000</v>
      </c>
      <c r="J199" s="5">
        <v>23840000000</v>
      </c>
      <c r="K199" s="5">
        <v>17290000000</v>
      </c>
      <c r="L199" s="5">
        <v>14660000000</v>
      </c>
      <c r="M199" s="5">
        <v>15080000000</v>
      </c>
      <c r="N199" s="5">
        <v>13300000000</v>
      </c>
      <c r="O199" s="5">
        <v>16700000000</v>
      </c>
      <c r="P199" s="5">
        <v>8600000000</v>
      </c>
    </row>
    <row r="200" spans="3:16" ht="15.5" x14ac:dyDescent="0.35">
      <c r="C200" t="s">
        <v>198</v>
      </c>
      <c r="I200" s="6">
        <v>1.1899999999999999E-2</v>
      </c>
      <c r="J200" s="6">
        <v>2.7999999999999997E-2</v>
      </c>
      <c r="K200" s="6">
        <v>6.1399999999999996E-2</v>
      </c>
      <c r="L200" s="6">
        <v>3.3000000000000002E-2</v>
      </c>
      <c r="M200" s="6">
        <v>4.6699999999999998E-2</v>
      </c>
      <c r="N200" s="6">
        <v>3.6799999999999999E-2</v>
      </c>
      <c r="O200" s="6">
        <v>1.5900000000000001E-2</v>
      </c>
      <c r="P200" s="6">
        <v>1.09E-2</v>
      </c>
    </row>
    <row r="201" spans="3:16" ht="15.5" x14ac:dyDescent="0.35">
      <c r="C201" t="s">
        <v>199</v>
      </c>
      <c r="I201" s="6">
        <v>3.61E-2</v>
      </c>
      <c r="J201" s="6">
        <v>4.9699999999999994E-2</v>
      </c>
      <c r="K201" s="6">
        <v>8.4100000000000008E-2</v>
      </c>
      <c r="L201" s="6">
        <v>3.6900000000000002E-2</v>
      </c>
      <c r="M201" s="6">
        <v>5.16E-2</v>
      </c>
      <c r="N201" s="6">
        <v>4.5400000000000003E-2</v>
      </c>
      <c r="O201" s="6">
        <v>2.3E-2</v>
      </c>
      <c r="P201" s="6">
        <v>2.6000000000000002E-2</v>
      </c>
    </row>
    <row r="202" spans="3:16" ht="15.5" x14ac:dyDescent="0.35">
      <c r="C202" t="s">
        <v>200</v>
      </c>
      <c r="I202" s="6">
        <v>5.4900000000000004E-2</v>
      </c>
      <c r="J202" s="6">
        <v>8.1799999999999998E-2</v>
      </c>
      <c r="K202" s="6">
        <v>7.0199999999999999E-2</v>
      </c>
      <c r="L202" s="6">
        <v>5.8600000000000006E-2</v>
      </c>
      <c r="M202" s="6">
        <v>7.8100000000000003E-2</v>
      </c>
      <c r="N202" s="6">
        <v>6.8900000000000003E-2</v>
      </c>
      <c r="O202" s="6">
        <v>9.8299999999999998E-2</v>
      </c>
      <c r="P202" s="6">
        <v>0.17949999999999999</v>
      </c>
    </row>
    <row r="203" spans="3:16" ht="15.5" x14ac:dyDescent="0.35">
      <c r="C203" t="s">
        <v>201</v>
      </c>
      <c r="I203" s="6">
        <v>1.48</v>
      </c>
      <c r="J203" s="6">
        <v>3.71</v>
      </c>
      <c r="K203" s="6">
        <v>4.5599999999999996</v>
      </c>
      <c r="L203" s="6">
        <v>9.07</v>
      </c>
      <c r="M203" s="6">
        <v>5.67</v>
      </c>
      <c r="N203" s="6">
        <v>2.09</v>
      </c>
      <c r="O203" s="6">
        <v>1.8</v>
      </c>
      <c r="P203" s="6">
        <v>1.57</v>
      </c>
    </row>
    <row r="204" spans="3:16" ht="15.5" x14ac:dyDescent="0.35">
      <c r="C204" t="s">
        <v>60</v>
      </c>
      <c r="I204" s="6">
        <v>0.79</v>
      </c>
      <c r="J204" s="6">
        <v>0.61</v>
      </c>
      <c r="K204" s="6">
        <v>0.75</v>
      </c>
      <c r="L204" s="6">
        <v>0.74</v>
      </c>
      <c r="M204" s="6">
        <v>1.33</v>
      </c>
      <c r="N204" s="6">
        <v>0.72</v>
      </c>
      <c r="O204" s="6">
        <v>0.48</v>
      </c>
      <c r="P204" s="5">
        <v>0</v>
      </c>
    </row>
    <row r="205" spans="3:16" ht="15.5" x14ac:dyDescent="0.35">
      <c r="C205" t="s">
        <v>57</v>
      </c>
      <c r="I205" s="6">
        <v>155.65</v>
      </c>
      <c r="J205" s="6">
        <v>155.06</v>
      </c>
      <c r="K205" s="6">
        <v>152.33000000000001</v>
      </c>
      <c r="L205" s="6">
        <v>147.59</v>
      </c>
      <c r="M205" s="6">
        <v>146.94999999999999</v>
      </c>
      <c r="N205" s="6">
        <v>177.99</v>
      </c>
      <c r="O205" s="6">
        <v>170.91</v>
      </c>
      <c r="P205" s="6">
        <v>98.3</v>
      </c>
    </row>
    <row r="206" spans="3:16" ht="15.5" x14ac:dyDescent="0.35">
      <c r="C206" t="s">
        <v>202</v>
      </c>
      <c r="I206" s="6">
        <v>0.79</v>
      </c>
      <c r="J206" s="6">
        <v>0.61</v>
      </c>
      <c r="K206" s="6">
        <v>0.75</v>
      </c>
      <c r="L206" s="6">
        <v>0.74</v>
      </c>
      <c r="M206" s="6">
        <v>1.33</v>
      </c>
      <c r="N206" s="6">
        <v>0.72</v>
      </c>
      <c r="O206" s="6">
        <v>0.48</v>
      </c>
      <c r="P206" s="5">
        <v>0</v>
      </c>
    </row>
    <row r="207" spans="3:16" ht="15.5" x14ac:dyDescent="0.35">
      <c r="C207" t="s">
        <v>203</v>
      </c>
      <c r="I207" s="6">
        <v>155.65</v>
      </c>
      <c r="J207" s="6">
        <v>155.06</v>
      </c>
      <c r="K207" s="6">
        <v>152.33000000000001</v>
      </c>
      <c r="L207" s="6">
        <v>147.59</v>
      </c>
      <c r="M207" s="6">
        <v>146.94999999999999</v>
      </c>
      <c r="N207" s="6">
        <v>177.99</v>
      </c>
      <c r="O207" s="6">
        <v>170.91</v>
      </c>
      <c r="P207" s="6">
        <v>98.3</v>
      </c>
    </row>
    <row r="208" spans="3:16" ht="15.5" x14ac:dyDescent="0.35">
      <c r="C208" t="s">
        <v>204</v>
      </c>
      <c r="I208" s="5">
        <v>55000000000</v>
      </c>
      <c r="J208" s="5">
        <v>31000000000</v>
      </c>
      <c r="K208" s="5">
        <v>12000000000</v>
      </c>
      <c r="L208" s="5">
        <v>8000000000</v>
      </c>
      <c r="M208" s="5">
        <v>8000000000</v>
      </c>
      <c r="N208" s="5">
        <v>16000000000</v>
      </c>
      <c r="O208" s="5">
        <v>23000000000</v>
      </c>
      <c r="P208" s="5">
        <v>16000000000</v>
      </c>
    </row>
    <row r="209" spans="3:16" ht="15.5" x14ac:dyDescent="0.35">
      <c r="C209" t="s">
        <v>205</v>
      </c>
      <c r="I209" s="5">
        <v>37000000000</v>
      </c>
      <c r="J209" s="5">
        <v>31000000000</v>
      </c>
      <c r="K209" s="5">
        <v>13000000000</v>
      </c>
      <c r="L209" s="5">
        <v>2000000000</v>
      </c>
      <c r="M209" s="5">
        <v>4000000000</v>
      </c>
      <c r="N209" s="5">
        <v>3000000000</v>
      </c>
      <c r="O209" s="5">
        <v>9000000000</v>
      </c>
      <c r="P209" s="5">
        <v>16000000000</v>
      </c>
    </row>
    <row r="210" spans="3:16" ht="15.5" x14ac:dyDescent="0.35">
      <c r="C210" t="s">
        <v>26</v>
      </c>
      <c r="I210" s="5">
        <v>92000000000</v>
      </c>
      <c r="J210" s="5">
        <v>62000000000</v>
      </c>
      <c r="K210" s="5">
        <v>25000000000</v>
      </c>
      <c r="L210" s="5">
        <v>10000000000</v>
      </c>
      <c r="M210" s="5">
        <v>12000000000</v>
      </c>
      <c r="N210" s="5">
        <v>19000000000</v>
      </c>
      <c r="O210" s="5">
        <v>33000000000</v>
      </c>
      <c r="P210" s="5">
        <v>33000000000</v>
      </c>
    </row>
    <row r="211" spans="3:16" ht="15.5" x14ac:dyDescent="0.35">
      <c r="C211" t="s">
        <v>23</v>
      </c>
      <c r="I211" s="5">
        <v>89000000000</v>
      </c>
      <c r="J211" s="5">
        <v>52000000000</v>
      </c>
      <c r="K211" s="5">
        <v>17000000000</v>
      </c>
      <c r="L211" s="5">
        <v>2000000000</v>
      </c>
      <c r="M211" s="5">
        <v>9000000000</v>
      </c>
      <c r="N211" s="5">
        <v>13000000000</v>
      </c>
      <c r="O211" s="5">
        <v>32000000000</v>
      </c>
      <c r="P211" s="5">
        <v>32000000000</v>
      </c>
    </row>
    <row r="212" spans="3:16" ht="15.5" x14ac:dyDescent="0.35">
      <c r="C212" t="s">
        <v>206</v>
      </c>
      <c r="I212" s="5">
        <v>-155000000000</v>
      </c>
      <c r="J212" s="5">
        <v>-12000000000</v>
      </c>
      <c r="K212" s="5">
        <v>22000000000</v>
      </c>
      <c r="L212" s="5">
        <v>40000000000</v>
      </c>
      <c r="M212" s="5">
        <v>48000000000</v>
      </c>
      <c r="N212" s="5">
        <v>8000000000</v>
      </c>
      <c r="O212" s="5">
        <v>-4000000000</v>
      </c>
      <c r="P212" s="5">
        <v>-2000000000</v>
      </c>
    </row>
    <row r="213" spans="3:16" ht="15.5" x14ac:dyDescent="0.35">
      <c r="C213" t="s">
        <v>207</v>
      </c>
      <c r="I213" s="5">
        <v>8000000000</v>
      </c>
      <c r="J213" s="5">
        <v>33000000000</v>
      </c>
      <c r="K213" s="5">
        <v>28000000000</v>
      </c>
      <c r="L213" s="5">
        <v>-5000000000</v>
      </c>
      <c r="M213" s="5">
        <v>11000000000</v>
      </c>
      <c r="N213" s="5">
        <v>10000000000</v>
      </c>
      <c r="O213" s="5">
        <v>9000000000</v>
      </c>
      <c r="P213" s="5">
        <v>5000000000</v>
      </c>
    </row>
    <row r="214" spans="3:16" ht="15.5" x14ac:dyDescent="0.35">
      <c r="C214" t="s">
        <v>208</v>
      </c>
      <c r="I214" s="5">
        <v>-17000000000</v>
      </c>
      <c r="J214" s="5">
        <v>-18000000000</v>
      </c>
      <c r="K214" s="5">
        <v>-2000000000</v>
      </c>
      <c r="L214" s="5">
        <v>-2000000000</v>
      </c>
      <c r="M214" s="5">
        <v>-4000000000</v>
      </c>
      <c r="N214" s="5">
        <v>-2000000000</v>
      </c>
      <c r="O214" s="5">
        <v>-45000000000</v>
      </c>
      <c r="P214" s="5">
        <v>-7000000000</v>
      </c>
    </row>
    <row r="215" spans="3:16" ht="15.5" x14ac:dyDescent="0.35">
      <c r="C215" t="s">
        <v>15</v>
      </c>
      <c r="I215" s="5">
        <v>-9000000000</v>
      </c>
      <c r="J215" s="5">
        <v>16000000000</v>
      </c>
      <c r="K215" s="5">
        <v>26000000000</v>
      </c>
      <c r="L215" s="5">
        <v>-7000000000</v>
      </c>
      <c r="M215" s="5">
        <v>7000000000</v>
      </c>
      <c r="N215" s="5">
        <v>8000000000</v>
      </c>
      <c r="O215" s="5">
        <v>-36000000000</v>
      </c>
      <c r="P215" s="5">
        <v>-2000000000</v>
      </c>
    </row>
    <row r="216" spans="3:16" ht="15.5" x14ac:dyDescent="0.35">
      <c r="C216" t="s">
        <v>17</v>
      </c>
      <c r="I216" s="6">
        <v>-10.71</v>
      </c>
      <c r="J216" s="6">
        <v>19.52</v>
      </c>
      <c r="K216" s="6">
        <v>32.43</v>
      </c>
      <c r="L216" s="6">
        <v>-9.3000000000000007</v>
      </c>
      <c r="M216" s="6">
        <v>9.19</v>
      </c>
      <c r="N216" s="6">
        <v>21.93</v>
      </c>
      <c r="O216" s="6">
        <v>-94.8</v>
      </c>
      <c r="P216" s="6">
        <v>-8.51</v>
      </c>
    </row>
  </sheetData>
  <pageMargins left="0.7" right="0.7" top="0.75" bottom="0.75" header="0.3" footer="0.3"/>
  <ignoredErrors>
    <ignoredError sqref="A1:P217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22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1152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1153</v>
      </c>
      <c r="D2" s="2" vm="314">
        <f ca="1">IFERROR(_xlfn.STOCKHISTORY("XIDX:" &amp; $C$1, D3, , 0, 0, 1), "Libur")</f>
        <v>200.809</v>
      </c>
      <c r="E2" s="2" vm="315">
        <f ca="1">IFERROR(_xlfn.STOCKHISTORY("XIDX:" &amp; $C$1, E3, , 0, 0, 1), "Libur")</f>
        <v>73.438699999999997</v>
      </c>
      <c r="H2" s="2" vm="315">
        <f ca="1">IFERROR(INDEX(D2:G2,COUNT(D2:G2)),"")</f>
        <v>73.438699999999997</v>
      </c>
      <c r="I2" s="2" vm="316">
        <f t="shared" ref="I2:P2" ca="1" si="0">IFERROR(_xlfn.STOCKHISTORY("XIDX:" &amp; $C$1, I1, , 0, 0, 1), "Libur")</f>
        <v>192.7766</v>
      </c>
      <c r="J2" s="2" vm="317">
        <f t="shared" ca="1" si="0"/>
        <v>17.3626</v>
      </c>
      <c r="K2" s="2" vm="318">
        <f t="shared" ca="1" si="0"/>
        <v>37.054299999999998</v>
      </c>
      <c r="L2" s="2" vm="319">
        <f t="shared" ca="1" si="0"/>
        <v>56.746000000000002</v>
      </c>
      <c r="M2" s="2" vm="320">
        <f t="shared" ca="1" si="0"/>
        <v>60.980800000000002</v>
      </c>
      <c r="N2" s="2" vm="321">
        <f t="shared" ca="1" si="0"/>
        <v>148.21709999999999</v>
      </c>
      <c r="O2" s="2" vm="322">
        <f t="shared" ca="1" si="0"/>
        <v>192.6823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38366976537</v>
      </c>
      <c r="E4" s="2">
        <f>IFERROR(INDEX(E51:E500,MATCH($C$4,$C$51:$C$500,0)),"")</f>
        <v>43442138921</v>
      </c>
      <c r="H4" s="2">
        <f>IFERROR(SUM(D4:G4)*(4/MAX(1,COUNT(D4:G4))),"")</f>
        <v>163618230916</v>
      </c>
      <c r="I4" s="2">
        <f t="shared" ref="I4:P4" si="1">IFERROR(INDEX(I51:I500,MATCH($C$4,$C$51:$C$500,0)),"")</f>
        <v>165084182499</v>
      </c>
      <c r="J4" s="2">
        <f t="shared" si="1"/>
        <v>161089602162</v>
      </c>
      <c r="K4" s="2">
        <f t="shared" si="1"/>
        <v>171060029289</v>
      </c>
      <c r="L4" s="2">
        <f t="shared" si="1"/>
        <v>289795165323</v>
      </c>
      <c r="M4" s="2">
        <f t="shared" si="1"/>
        <v>224437956140</v>
      </c>
      <c r="N4" s="2">
        <f t="shared" si="1"/>
        <v>171048708670</v>
      </c>
      <c r="O4" s="2">
        <f t="shared" si="1"/>
        <v>216197806076</v>
      </c>
      <c r="P4" s="2">
        <f t="shared" si="1"/>
        <v>157581399731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-15195152856</v>
      </c>
      <c r="E5" s="2">
        <f>IFERROR(INDEX(E51:E500,MATCH($C$5,$C$51:$C$500,0)),"")</f>
        <v>-15375074534</v>
      </c>
      <c r="H5" s="2">
        <f>IFERROR(SUM(D5:G5)*(4/MAX(1,COUNT(D5:G5))),"")</f>
        <v>-61140454780</v>
      </c>
      <c r="I5" s="2">
        <f t="shared" ref="I5:P5" si="2">IFERROR(INDEX(I51:I500,MATCH($C$5,$C$51:$C$500,0)),"")</f>
        <v>-250145272123</v>
      </c>
      <c r="J5" s="2">
        <f t="shared" si="2"/>
        <v>-52530257310</v>
      </c>
      <c r="K5" s="2">
        <f t="shared" si="2"/>
        <v>-53690020918</v>
      </c>
      <c r="L5" s="2">
        <f t="shared" si="2"/>
        <v>6264256256</v>
      </c>
      <c r="M5" s="2">
        <f t="shared" si="2"/>
        <v>8639008198</v>
      </c>
      <c r="N5" s="2">
        <f t="shared" si="2"/>
        <v>2690656168</v>
      </c>
      <c r="O5" s="2">
        <f t="shared" si="2"/>
        <v>7948385221</v>
      </c>
      <c r="P5" s="2">
        <f t="shared" si="2"/>
        <v>3109536772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82217730997</v>
      </c>
      <c r="E6" s="2">
        <f>IFERROR(INDEX(E51:E500,MATCH($C$6,$C$51:$C$500,0)),"")</f>
        <v>97412883853</v>
      </c>
      <c r="H6" s="2">
        <f>IFERROR(INDEX(D6:G6,COUNT(D6:G6)),"")</f>
        <v>97412883853</v>
      </c>
      <c r="I6" s="2">
        <f t="shared" ref="I6:P6" si="3">IFERROR(INDEX(I51:I500,MATCH($C$6,$C$51:$C$500,0)),"")</f>
        <v>112787958387</v>
      </c>
      <c r="J6" s="2">
        <f t="shared" si="3"/>
        <v>98072627126</v>
      </c>
      <c r="K6" s="2">
        <f t="shared" si="3"/>
        <v>150603066920</v>
      </c>
      <c r="L6" s="2">
        <f t="shared" si="3"/>
        <v>204293087838</v>
      </c>
      <c r="M6" s="2">
        <f t="shared" si="3"/>
        <v>218832136935</v>
      </c>
      <c r="N6" s="2">
        <f t="shared" si="3"/>
        <v>112068982561</v>
      </c>
      <c r="O6" s="2">
        <f t="shared" si="3"/>
        <v>109361193193</v>
      </c>
      <c r="P6" s="2">
        <f t="shared" si="3"/>
        <v>50216465430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3.56</v>
      </c>
      <c r="E7" s="3">
        <f>IFERROR(INDEX(E51:E500,MATCH($C$7,$C$51:$C$500,0))/1000000000,"")</f>
        <v>3.56</v>
      </c>
      <c r="H7" s="3">
        <f>IFERROR(INDEX(D7:G7,COUNT(D7:G7)),"")</f>
        <v>3.56</v>
      </c>
      <c r="I7" s="3">
        <f t="shared" ref="I7:P7" si="4">IFERROR(INDEX(I51:I500,MATCH($C$7,$C$51:$C$500,0))/1000000000,"")</f>
        <v>3.56</v>
      </c>
      <c r="J7" s="3">
        <f t="shared" si="4"/>
        <v>0.89</v>
      </c>
      <c r="K7" s="3">
        <f t="shared" si="4"/>
        <v>0.89</v>
      </c>
      <c r="L7" s="3">
        <f t="shared" si="4"/>
        <v>0.89</v>
      </c>
      <c r="M7" s="3">
        <f t="shared" si="4"/>
        <v>0.89</v>
      </c>
      <c r="N7" s="3">
        <f t="shared" si="4"/>
        <v>0.56000000000000005</v>
      </c>
      <c r="O7" s="3">
        <f t="shared" si="4"/>
        <v>0.56000000000000005</v>
      </c>
      <c r="P7" s="3">
        <f t="shared" si="4"/>
        <v>0.34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-20000000000</v>
      </c>
      <c r="E8" s="2">
        <f>IFERROR(INDEX(E51:E500,MATCH("Free cash flow (Quarter)",$C$51:$C$500,0)),"")</f>
        <v>-28000000000</v>
      </c>
      <c r="H8" s="2">
        <f>IFERROR(INDEX(D8:G8,COUNT(D8:G8)),"")</f>
        <v>-28000000000</v>
      </c>
      <c r="I8" s="2">
        <f t="shared" ref="I8:P8" si="5">IFERROR(INDEX(I51:I500,MATCH($C$8,$C$51:$C$500,0)),"")</f>
        <v>-103000000000</v>
      </c>
      <c r="J8" s="2">
        <f t="shared" si="5"/>
        <v>-60000000000</v>
      </c>
      <c r="K8" s="2">
        <f t="shared" si="5"/>
        <v>-20000000000</v>
      </c>
      <c r="L8" s="2">
        <f t="shared" si="5"/>
        <v>-135000000000</v>
      </c>
      <c r="M8" s="2">
        <f t="shared" si="5"/>
        <v>-27000000000</v>
      </c>
      <c r="N8" s="2">
        <f t="shared" si="5"/>
        <v>-35000000000</v>
      </c>
      <c r="O8" s="2">
        <f t="shared" si="5"/>
        <v>-44000000000</v>
      </c>
      <c r="P8" s="2">
        <f t="shared" si="5"/>
        <v>-59000000000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-5.62</v>
      </c>
      <c r="E9" s="3">
        <f>IFERROR(INDEX(E51:E500,MATCH("Free cash flow per share (Quarter)",$C$51:$C$500,0)),"")</f>
        <v>-7.74</v>
      </c>
      <c r="H9" s="3">
        <f>IFERROR(INDEX(D9:G9,COUNT(D9:G9)),"")</f>
        <v>-7.74</v>
      </c>
      <c r="I9" s="3">
        <f t="shared" ref="I9:P9" si="6">IFERROR(INDEX(I51:I500,MATCH($C$9,$C$51:$C$500,0)),"")</f>
        <v>-28.97</v>
      </c>
      <c r="J9" s="3">
        <f t="shared" si="6"/>
        <v>-67.53</v>
      </c>
      <c r="K9" s="3">
        <f t="shared" si="6"/>
        <v>-22.09</v>
      </c>
      <c r="L9" s="3">
        <f t="shared" si="6"/>
        <v>-151.35</v>
      </c>
      <c r="M9" s="3">
        <f t="shared" si="6"/>
        <v>-30.77</v>
      </c>
      <c r="N9" s="3">
        <f t="shared" si="6"/>
        <v>-62.71</v>
      </c>
      <c r="O9" s="3">
        <f t="shared" si="6"/>
        <v>-79.16</v>
      </c>
      <c r="P9" s="3">
        <f t="shared" si="6"/>
        <v>-174.26</v>
      </c>
    </row>
    <row r="10" spans="1:16" ht="15.5" x14ac:dyDescent="0.35">
      <c r="C10" t="s">
        <v>18</v>
      </c>
      <c r="D10" s="3">
        <f ca="1">IFERROR(IF(D9=0,"",D2/D9),"")</f>
        <v>-35.731138790035587</v>
      </c>
      <c r="E10" s="3">
        <f ca="1">IFERROR(IF(E9=0,"",E2/E9),"")</f>
        <v>-9.4882041343669243</v>
      </c>
      <c r="I10" s="3">
        <f t="shared" ref="I10:P10" ca="1" si="7">IFERROR(IF(I9=0,"",I2/I9),"")</f>
        <v>-6.6543527787366248</v>
      </c>
      <c r="J10" s="3">
        <f t="shared" ca="1" si="7"/>
        <v>-0.25710943284466165</v>
      </c>
      <c r="K10" s="3">
        <f t="shared" ca="1" si="7"/>
        <v>-1.6774241738343141</v>
      </c>
      <c r="L10" s="3">
        <f t="shared" ca="1" si="7"/>
        <v>-0.37493227618103736</v>
      </c>
      <c r="M10" s="3">
        <f t="shared" ca="1" si="7"/>
        <v>-1.9818264543386417</v>
      </c>
      <c r="N10" s="3">
        <f t="shared" ca="1" si="7"/>
        <v>-2.3635321320363576</v>
      </c>
      <c r="O10" s="3">
        <f t="shared" ca="1" si="7"/>
        <v>-2.4340866599292572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34559104331</v>
      </c>
      <c r="E11" s="2">
        <f>IFERROR(INDEX(E51:E500,MATCH($C$11,$C$51:$C$500,0)),"")</f>
        <v>39331834098</v>
      </c>
      <c r="H11" s="2">
        <f>IFERROR(INDEX(D11:G11,COUNT(D11:G11)),"")</f>
        <v>39331834098</v>
      </c>
      <c r="I11" s="2">
        <f t="shared" ref="I11:P11" si="8">IFERROR(INDEX(I51:I500,MATCH($C$11,$C$51:$C$500,0)),"")</f>
        <v>88836045363</v>
      </c>
      <c r="J11" s="2">
        <f t="shared" si="8"/>
        <v>2538648195</v>
      </c>
      <c r="K11" s="2">
        <f t="shared" si="8"/>
        <v>108156508334</v>
      </c>
      <c r="L11" s="2">
        <f t="shared" si="8"/>
        <v>1221110631</v>
      </c>
      <c r="M11" s="2">
        <f t="shared" si="8"/>
        <v>75065944922</v>
      </c>
      <c r="N11" s="2">
        <f t="shared" si="8"/>
        <v>88644585</v>
      </c>
      <c r="O11" s="2">
        <f t="shared" si="8"/>
        <v>489696253</v>
      </c>
      <c r="P11" s="2">
        <f t="shared" si="8"/>
        <v>260190289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320000000000</v>
      </c>
      <c r="E12" s="2">
        <f>IFERROR(INDEX(E51:E500,MATCH("Net Debt (Quarter)",$C$51:$C$500,0)),"")</f>
        <v>316000000000</v>
      </c>
      <c r="H12" s="2">
        <f>IFERROR(INDEX(D12:G12,COUNT(D12:G12)),"")</f>
        <v>316000000000</v>
      </c>
      <c r="I12" s="2">
        <f t="shared" ref="I12:P12" si="9">IFERROR(INDEX(I51:I500,MATCH($C$12,$C$51:$C$500,0)),"")</f>
        <v>296000000000</v>
      </c>
      <c r="J12" s="2">
        <f t="shared" si="9"/>
        <v>289000000000</v>
      </c>
      <c r="K12" s="2">
        <f t="shared" si="9"/>
        <v>229000000000</v>
      </c>
      <c r="L12" s="2">
        <f t="shared" si="9"/>
        <v>209000000000</v>
      </c>
      <c r="M12" s="2">
        <f t="shared" si="9"/>
        <v>55000000000</v>
      </c>
      <c r="N12" s="2">
        <f t="shared" si="9"/>
        <v>107000000000</v>
      </c>
      <c r="O12" s="2">
        <f t="shared" si="9"/>
        <v>90000000000</v>
      </c>
      <c r="P12" s="2">
        <f t="shared" si="9"/>
        <v>96000000000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355000000000</v>
      </c>
      <c r="E13" s="2">
        <f>IFERROR(INDEX(E51:E500,MATCH("Total Debt (Quarter)",$C$51:$C$500,0)),"")</f>
        <v>355000000000</v>
      </c>
      <c r="H13" s="2">
        <f>IFERROR(INDEX(D13:G13,COUNT(D13:G13)),"")</f>
        <v>355000000000</v>
      </c>
      <c r="I13" s="2">
        <f t="shared" ref="I13:P13" si="10">IFERROR(INDEX(I51:I500,MATCH($C$13,$C$51:$C$500,0)),"")</f>
        <v>385000000000</v>
      </c>
      <c r="J13" s="2">
        <f t="shared" si="10"/>
        <v>292000000000</v>
      </c>
      <c r="K13" s="2">
        <f t="shared" si="10"/>
        <v>337000000000</v>
      </c>
      <c r="L13" s="2">
        <f t="shared" si="10"/>
        <v>210000000000</v>
      </c>
      <c r="M13" s="2">
        <f t="shared" si="10"/>
        <v>130000000000</v>
      </c>
      <c r="N13" s="2">
        <f t="shared" si="10"/>
        <v>107000000000</v>
      </c>
      <c r="O13" s="2">
        <f t="shared" si="10"/>
        <v>91000000000</v>
      </c>
      <c r="P13" s="2">
        <f t="shared" si="10"/>
        <v>96000000000</v>
      </c>
    </row>
    <row r="14" spans="1:16" ht="15.5" x14ac:dyDescent="0.35">
      <c r="C14" t="s">
        <v>27</v>
      </c>
      <c r="D14" s="2">
        <f>IFERROR(INDEX(D51:D500,MATCH($C$14,$C$51:$C$500,0)),"")</f>
        <v>-7480779903</v>
      </c>
      <c r="E14" s="2">
        <f>IFERROR(INDEX(E51:E500,MATCH($C$14,$C$51:$C$500,0)),"")</f>
        <v>-7185071959</v>
      </c>
      <c r="H14" s="2">
        <f>IFERROR(SUM(D14:G14)*(4/MAX(1,COUNT(D14:G14))),"")</f>
        <v>-29331703724</v>
      </c>
      <c r="I14" s="2">
        <f t="shared" ref="I14:P14" si="11">IFERROR(INDEX(I51:I500,MATCH($C$14,$C$51:$C$500,0)),"")</f>
        <v>-30852495077</v>
      </c>
      <c r="J14" s="2">
        <f t="shared" si="11"/>
        <v>-31245385994</v>
      </c>
      <c r="K14" s="2">
        <f t="shared" si="11"/>
        <v>-28933324905</v>
      </c>
      <c r="L14" s="2">
        <f t="shared" si="11"/>
        <v>-11674178841</v>
      </c>
      <c r="M14" s="2">
        <f t="shared" si="11"/>
        <v>-14142751637</v>
      </c>
      <c r="N14" s="2">
        <f t="shared" si="11"/>
        <v>-12372331538</v>
      </c>
      <c r="O14" s="2">
        <f t="shared" si="11"/>
        <v>-12694456518</v>
      </c>
      <c r="P14" s="2">
        <f t="shared" si="11"/>
        <v>-11475022904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2563203</v>
      </c>
      <c r="H15" s="2">
        <f>IFERROR(SUM(D15:G15)*(4/MAX(1,COUNT(D15:G15))),"")</f>
        <v>5126406</v>
      </c>
      <c r="I15" s="2">
        <f t="shared" ref="I15:P15" si="12">IFERROR(INDEX(I51:I500,MATCH($C$15,$C$51:$C$500,0)),"")</f>
        <v>9526820239</v>
      </c>
      <c r="J15" s="2">
        <f t="shared" si="12"/>
        <v>-358967026</v>
      </c>
      <c r="K15" s="2">
        <f t="shared" si="12"/>
        <v>391761784</v>
      </c>
      <c r="L15" s="2">
        <f t="shared" si="12"/>
        <v>-3585734134</v>
      </c>
      <c r="M15" s="2">
        <f t="shared" si="12"/>
        <v>-2217229983</v>
      </c>
      <c r="N15" s="2">
        <f t="shared" si="12"/>
        <v>-976914774</v>
      </c>
      <c r="O15" s="2">
        <f t="shared" si="12"/>
        <v>-2806484715</v>
      </c>
      <c r="P15" s="2">
        <f t="shared" si="12"/>
        <v>-1104260720</v>
      </c>
    </row>
    <row r="16" spans="1:16" ht="15.5" x14ac:dyDescent="0.35">
      <c r="C16" t="s">
        <v>29</v>
      </c>
      <c r="D16" s="2">
        <f>IFERROR(INDEX(D51:D500,MATCH($C$16,$C$51:$C$500,0)),"")</f>
        <v>-15195152856</v>
      </c>
      <c r="E16" s="2">
        <f>IFERROR(INDEX(E51:E500,MATCH($C$16,$C$51:$C$500,0)),"")</f>
        <v>-15044244167</v>
      </c>
      <c r="H16" s="2">
        <f>IFERROR(SUM(D16:G16)*(4/MAX(1,COUNT(D16:G16))),"")</f>
        <v>-60478794046</v>
      </c>
      <c r="I16" s="2">
        <f t="shared" ref="I16:P16" si="13">IFERROR(INDEX(I51:I500,MATCH($C$16,$C$51:$C$500,0)),"")</f>
        <v>-260385098061</v>
      </c>
      <c r="J16" s="2">
        <f t="shared" si="13"/>
        <v>-52202257651</v>
      </c>
      <c r="K16" s="2">
        <f t="shared" si="13"/>
        <v>-50831622872</v>
      </c>
      <c r="L16" s="2">
        <f t="shared" si="13"/>
        <v>10376623131</v>
      </c>
      <c r="M16" s="2">
        <f t="shared" si="13"/>
        <v>10749861691</v>
      </c>
      <c r="N16" s="2">
        <f t="shared" si="13"/>
        <v>3715043422</v>
      </c>
      <c r="O16" s="2">
        <f t="shared" si="13"/>
        <v>10763692936</v>
      </c>
      <c r="P16" s="2">
        <f t="shared" si="13"/>
        <v>4195216992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714880040000</v>
      </c>
      <c r="E20" s="2">
        <f ca="1">IFERROR(E21*E2,"")</f>
        <v>261441772000</v>
      </c>
      <c r="H20" s="2">
        <f t="shared" ref="H20:P20" ca="1" si="14">IFERROR(H21*H2,"")</f>
        <v>261441772000</v>
      </c>
      <c r="I20" s="2">
        <f t="shared" ca="1" si="14"/>
        <v>686284696000</v>
      </c>
      <c r="J20" s="2">
        <f t="shared" ca="1" si="14"/>
        <v>15452714000</v>
      </c>
      <c r="K20" s="2">
        <f t="shared" ca="1" si="14"/>
        <v>32978326999.999996</v>
      </c>
      <c r="L20" s="2">
        <f t="shared" ca="1" si="14"/>
        <v>50503940000</v>
      </c>
      <c r="M20" s="2">
        <f t="shared" ca="1" si="14"/>
        <v>54272912000</v>
      </c>
      <c r="N20" s="2">
        <f t="shared" ca="1" si="14"/>
        <v>83001576000</v>
      </c>
      <c r="O20" s="2">
        <f t="shared" ca="1" si="14"/>
        <v>107902088000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3560000000</v>
      </c>
      <c r="E21" s="2">
        <f>IFERROR(INDEX(E51:E500,MATCH($C$7,$C$51:$C$500,0)),"")</f>
        <v>3560000000</v>
      </c>
      <c r="H21" s="2">
        <f>IFERROR(INDEX(D21:G21,COUNT(D21:G21)),"")</f>
        <v>3560000000</v>
      </c>
      <c r="I21" s="2">
        <f t="shared" ref="I21:P21" si="15">IFERROR(INDEX(I51:I500,MATCH($C$7,$C$51:$C$500,0)),"")</f>
        <v>3560000000</v>
      </c>
      <c r="J21" s="2">
        <f t="shared" si="15"/>
        <v>890000000</v>
      </c>
      <c r="K21" s="2">
        <f t="shared" si="15"/>
        <v>890000000</v>
      </c>
      <c r="L21" s="2">
        <f t="shared" si="15"/>
        <v>890000000</v>
      </c>
      <c r="M21" s="2">
        <f t="shared" si="15"/>
        <v>890000000</v>
      </c>
      <c r="N21" s="2">
        <f t="shared" si="15"/>
        <v>560000000</v>
      </c>
      <c r="O21" s="2">
        <f t="shared" si="15"/>
        <v>560000000</v>
      </c>
      <c r="P21" s="2">
        <f t="shared" si="15"/>
        <v>340000000</v>
      </c>
    </row>
    <row r="23" spans="1:16" ht="15.5" x14ac:dyDescent="0.35">
      <c r="B23" t="s">
        <v>45</v>
      </c>
      <c r="C23" t="s">
        <v>46</v>
      </c>
      <c r="D23" s="3">
        <f>IFERROR(D5/D6*100,"")</f>
        <v>-18.481600832008425</v>
      </c>
      <c r="E23" s="3">
        <f>IFERROR(E5/E6*100,"")</f>
        <v>-15.783409674229143</v>
      </c>
      <c r="H23" s="3">
        <f t="shared" ref="H23:P23" si="16">IFERROR(H5/H6*100,"")</f>
        <v>-62.764238529539305</v>
      </c>
      <c r="I23" s="3">
        <f t="shared" si="16"/>
        <v>-221.78366884228652</v>
      </c>
      <c r="J23" s="3">
        <f t="shared" si="16"/>
        <v>-53.562608496773635</v>
      </c>
      <c r="K23" s="3">
        <f t="shared" si="16"/>
        <v>-35.650018300437409</v>
      </c>
      <c r="L23" s="3">
        <f t="shared" si="16"/>
        <v>3.066308469999445</v>
      </c>
      <c r="M23" s="3">
        <f t="shared" si="16"/>
        <v>3.9477785662560412</v>
      </c>
      <c r="N23" s="3">
        <f t="shared" si="16"/>
        <v>2.4008928309271078</v>
      </c>
      <c r="O23" s="3">
        <f t="shared" si="16"/>
        <v>7.2680125270512876</v>
      </c>
      <c r="P23" s="3">
        <f t="shared" si="16"/>
        <v>6.1922653165117438</v>
      </c>
    </row>
    <row r="24" spans="1:16" ht="15.5" x14ac:dyDescent="0.35">
      <c r="C24" t="s">
        <v>47</v>
      </c>
      <c r="D24" s="4">
        <f>IFERROR(_xlfn.RRI(5,I23,D23),"")</f>
        <v>-0.39163810430326518</v>
      </c>
      <c r="E24" s="4">
        <f>IFERROR(_xlfn.RRI(5,J23,E23),"")</f>
        <v>-0.2168087585362769</v>
      </c>
      <c r="H24" s="4" t="str">
        <f t="shared" ref="H24:P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-70.48</v>
      </c>
      <c r="J25" s="3">
        <f t="shared" si="18"/>
        <v>-59.07</v>
      </c>
      <c r="K25" s="3">
        <f t="shared" si="18"/>
        <v>-56.69</v>
      </c>
      <c r="L25" s="3">
        <f t="shared" si="18"/>
        <v>7.44</v>
      </c>
      <c r="M25" s="3">
        <f t="shared" si="18"/>
        <v>9.59</v>
      </c>
      <c r="N25" s="3">
        <f t="shared" si="18"/>
        <v>4.8899999999999997</v>
      </c>
      <c r="O25" s="3">
        <f t="shared" si="18"/>
        <v>14.2</v>
      </c>
      <c r="P25" s="3">
        <f t="shared" si="18"/>
        <v>9.09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10.7772406002809</v>
      </c>
      <c r="E27" s="3">
        <f>IFERROR(E4/E21,"")</f>
        <v>12.202848011516854</v>
      </c>
      <c r="H27" s="3">
        <f t="shared" ref="H27:P27" si="20">IFERROR(H4/H21,"")</f>
        <v>45.960177223595508</v>
      </c>
      <c r="I27" s="3">
        <f t="shared" si="20"/>
        <v>46.371961376123593</v>
      </c>
      <c r="J27" s="3">
        <f t="shared" si="20"/>
        <v>180.99955299101123</v>
      </c>
      <c r="K27" s="3">
        <f t="shared" si="20"/>
        <v>192.2022801</v>
      </c>
      <c r="L27" s="3">
        <f t="shared" si="20"/>
        <v>325.61254530674159</v>
      </c>
      <c r="M27" s="3">
        <f t="shared" si="20"/>
        <v>252.17747880898875</v>
      </c>
      <c r="N27" s="3">
        <f t="shared" si="20"/>
        <v>305.44412262499998</v>
      </c>
      <c r="O27" s="3">
        <f t="shared" si="20"/>
        <v>386.06751085000002</v>
      </c>
      <c r="P27" s="3">
        <f t="shared" si="20"/>
        <v>463.47470509117647</v>
      </c>
    </row>
    <row r="28" spans="1:16" ht="15.5" x14ac:dyDescent="0.35">
      <c r="C28" t="s">
        <v>52</v>
      </c>
      <c r="D28" s="4">
        <f>IFERROR(_xlfn.RRI(5,I27,D27),"")</f>
        <v>-0.25312070065677039</v>
      </c>
      <c r="E28" s="4">
        <f>IFERROR(_xlfn.RRI(5,J27,E27),"")</f>
        <v>-0.41688160754259207</v>
      </c>
      <c r="H28" s="4">
        <f t="shared" ref="H28:P28" si="21">IFERROR(_xlfn.RRI(5,M27,H27),"")</f>
        <v>-0.28856524217555568</v>
      </c>
      <c r="I28" s="4">
        <f t="shared" si="21"/>
        <v>-0.31409378420058398</v>
      </c>
      <c r="J28" s="4">
        <f t="shared" si="21"/>
        <v>-0.14058515853933429</v>
      </c>
      <c r="K28" s="4">
        <f t="shared" si="21"/>
        <v>-0.16141613936629451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0.19316065684780775</v>
      </c>
      <c r="J29" s="4">
        <f t="shared" si="22"/>
        <v>4.1982713000529241E-2</v>
      </c>
      <c r="K29" s="4">
        <f t="shared" si="22"/>
        <v>-8.6196236559139781</v>
      </c>
      <c r="L29" s="4">
        <f t="shared" si="22"/>
        <v>-0.2241918665276329</v>
      </c>
      <c r="M29" s="4">
        <f t="shared" si="22"/>
        <v>0.96114519427402878</v>
      </c>
      <c r="N29" s="4">
        <f t="shared" si="22"/>
        <v>-0.65563380281690131</v>
      </c>
      <c r="O29" s="4">
        <f t="shared" si="22"/>
        <v>0.56215621562156215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-8.8800244869544874E-3</v>
      </c>
      <c r="I30" s="4">
        <f t="shared" si="23"/>
        <v>-0.74380068563801094</v>
      </c>
      <c r="J30" s="4">
        <f t="shared" si="23"/>
        <v>-5.8286130128946206E-2</v>
      </c>
      <c r="K30" s="4">
        <f t="shared" si="23"/>
        <v>-0.40972090028368885</v>
      </c>
      <c r="L30" s="4">
        <f t="shared" si="23"/>
        <v>0.29120390466500007</v>
      </c>
      <c r="M30" s="4">
        <f t="shared" si="23"/>
        <v>-0.17439079645152569</v>
      </c>
      <c r="N30" s="4">
        <f t="shared" si="23"/>
        <v>-0.20883235693024915</v>
      </c>
      <c r="O30" s="4">
        <f t="shared" si="23"/>
        <v>-0.16701492744021193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23.1</v>
      </c>
      <c r="E32" s="3">
        <f>IFERROR(INDEX(E51:E500,MATCH($A$32,$C$51:$C$500,0)),"")</f>
        <v>27.37</v>
      </c>
      <c r="H32" s="3">
        <f>IFERROR(INDEX(D32:G32,COUNT(D32:G32)),"")</f>
        <v>27.37</v>
      </c>
      <c r="I32" s="3">
        <f t="shared" ref="I32:P32" si="24">IFERROR(INDEX(I51:I500,MATCH($C$32,$C$51:$C$500,0)),"")</f>
        <v>31.69</v>
      </c>
      <c r="J32" s="3">
        <f t="shared" si="24"/>
        <v>110.2</v>
      </c>
      <c r="K32" s="3">
        <f t="shared" si="24"/>
        <v>169.24</v>
      </c>
      <c r="L32" s="3">
        <f t="shared" si="24"/>
        <v>229.58</v>
      </c>
      <c r="M32" s="3">
        <f t="shared" si="24"/>
        <v>245.92</v>
      </c>
      <c r="N32" s="3">
        <f t="shared" si="24"/>
        <v>200.02</v>
      </c>
      <c r="O32" s="3">
        <f t="shared" si="24"/>
        <v>195.2</v>
      </c>
      <c r="P32" s="3">
        <f t="shared" si="24"/>
        <v>147.69999999999999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5.54</v>
      </c>
      <c r="E33" s="3">
        <f>IFERROR(INDEX(E51:E500,MATCH($A$33,$C$51:$C$500,0)),"")</f>
        <v>11.91</v>
      </c>
      <c r="H33" s="3">
        <f>IFERROR(INDEX(D33:G33,COUNT(D33:G33)),"")</f>
        <v>11.91</v>
      </c>
      <c r="I33" s="3">
        <f t="shared" ref="I33:P33" si="25">IFERROR(INDEX(I51:I500,MATCH($C$33,$C$51:$C$500,0)),"")</f>
        <v>10.6</v>
      </c>
      <c r="J33" s="3">
        <f t="shared" si="25"/>
        <v>0.74</v>
      </c>
      <c r="K33" s="3">
        <f t="shared" si="25"/>
        <v>1.03</v>
      </c>
      <c r="L33" s="3">
        <f t="shared" si="25"/>
        <v>1.17</v>
      </c>
      <c r="M33" s="3">
        <f t="shared" si="25"/>
        <v>1.17</v>
      </c>
      <c r="N33" s="3">
        <f t="shared" si="25"/>
        <v>3.5</v>
      </c>
      <c r="O33" s="3">
        <f t="shared" si="25"/>
        <v>4.66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-29.98</v>
      </c>
      <c r="E34" s="3">
        <f>IFERROR(INDEX(E51:E500,MATCH($A$34,$C$51:$C$500,0)),"")</f>
        <v>-77.069999999999993</v>
      </c>
      <c r="H34" s="3">
        <f>IFERROR(INDEX(D34:G34,COUNT(D34:G34)),"")</f>
        <v>-77.069999999999993</v>
      </c>
      <c r="I34" s="3">
        <f t="shared" ref="I34:P34" si="26">IFERROR(INDEX(I51:I500,MATCH($C$34,$C$51:$C$500,0)),"")</f>
        <v>-4.7699999999999996</v>
      </c>
      <c r="J34" s="3">
        <f t="shared" si="26"/>
        <v>-1.39</v>
      </c>
      <c r="K34" s="3">
        <f t="shared" si="26"/>
        <v>-3.09</v>
      </c>
      <c r="L34" s="3">
        <f t="shared" si="26"/>
        <v>36.020000000000003</v>
      </c>
      <c r="M34" s="3">
        <f t="shared" si="26"/>
        <v>30.03</v>
      </c>
      <c r="N34" s="3">
        <f t="shared" si="26"/>
        <v>143.15</v>
      </c>
      <c r="O34" s="3">
        <f t="shared" si="26"/>
        <v>64.08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11.88</v>
      </c>
      <c r="E35" s="3">
        <f>IFERROR(INDEX(E51:E500,MATCH($A$35,$C$51:$C$500,0)),"")</f>
        <v>26.71</v>
      </c>
      <c r="H35" s="3">
        <f>IFERROR(INDEX(D35:G35,COUNT(D35:G35)),"")</f>
        <v>26.71</v>
      </c>
      <c r="I35" s="3">
        <f t="shared" ref="I35:P35" si="27">IFERROR(INDEX(I51:I500,MATCH($C$35,$C$51:$C$500,0)),"")</f>
        <v>7.24</v>
      </c>
      <c r="J35" s="3">
        <f t="shared" si="27"/>
        <v>0.45</v>
      </c>
      <c r="K35" s="3">
        <f t="shared" si="27"/>
        <v>0.91</v>
      </c>
      <c r="L35" s="3">
        <f t="shared" si="27"/>
        <v>0.82</v>
      </c>
      <c r="M35" s="3">
        <f t="shared" si="27"/>
        <v>1.1399999999999999</v>
      </c>
      <c r="N35" s="3">
        <f t="shared" si="27"/>
        <v>2.29</v>
      </c>
      <c r="O35" s="3">
        <f t="shared" si="27"/>
        <v>2.36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38366976537</v>
      </c>
      <c r="E51" s="5">
        <v>43442138921</v>
      </c>
      <c r="F51" s="5">
        <v>53626570131</v>
      </c>
      <c r="G51" s="5">
        <v>38302165830</v>
      </c>
      <c r="I51" s="5">
        <v>165084182499</v>
      </c>
      <c r="J51" s="5">
        <v>161089602162</v>
      </c>
      <c r="K51" s="5">
        <v>171060029289</v>
      </c>
      <c r="L51" s="5">
        <v>289795165323</v>
      </c>
      <c r="M51" s="5">
        <v>224437956140</v>
      </c>
      <c r="N51" s="5">
        <v>171048708670</v>
      </c>
      <c r="O51" s="5">
        <v>216197806076</v>
      </c>
      <c r="P51" s="5">
        <v>157581399731</v>
      </c>
    </row>
    <row r="52" spans="2:16" ht="15.5" x14ac:dyDescent="0.35">
      <c r="C52" t="s">
        <v>211</v>
      </c>
      <c r="D52" s="5">
        <v>-36575752913</v>
      </c>
      <c r="E52" s="5">
        <v>-40054144331</v>
      </c>
      <c r="F52" s="5">
        <v>-54038103230</v>
      </c>
      <c r="G52" s="5">
        <v>-37679127244</v>
      </c>
      <c r="I52" s="5">
        <v>-161263770657</v>
      </c>
      <c r="J52" s="5">
        <v>-152035413806</v>
      </c>
      <c r="K52" s="5">
        <v>-157836386861</v>
      </c>
      <c r="L52" s="5">
        <v>-233269281315</v>
      </c>
      <c r="M52" s="5">
        <v>-186111621563</v>
      </c>
      <c r="N52" s="5">
        <v>-143396373624</v>
      </c>
      <c r="O52" s="5">
        <v>-180574517564</v>
      </c>
      <c r="P52" s="5">
        <v>-133757529933</v>
      </c>
    </row>
    <row r="53" spans="2:16" ht="15.5" x14ac:dyDescent="0.35">
      <c r="C53" t="s">
        <v>212</v>
      </c>
      <c r="D53" s="5">
        <v>1791223624</v>
      </c>
      <c r="E53" s="5">
        <v>3387994590</v>
      </c>
      <c r="F53" s="5">
        <v>-411533099</v>
      </c>
      <c r="G53" s="5">
        <v>623038586</v>
      </c>
      <c r="I53" s="5">
        <v>3820411842</v>
      </c>
      <c r="J53" s="5">
        <v>9054188356</v>
      </c>
      <c r="K53" s="5">
        <v>13223642428</v>
      </c>
      <c r="L53" s="5">
        <v>56525884008</v>
      </c>
      <c r="M53" s="5">
        <v>38326334577</v>
      </c>
      <c r="N53" s="5">
        <v>27652335046</v>
      </c>
      <c r="O53" s="5">
        <v>35623288512</v>
      </c>
      <c r="P53" s="5">
        <v>23823869798</v>
      </c>
    </row>
    <row r="54" spans="2:16" ht="15.5" x14ac:dyDescent="0.35">
      <c r="C54" t="s">
        <v>82</v>
      </c>
      <c r="D54" s="5">
        <v>-10861588244</v>
      </c>
      <c r="E54" s="5">
        <v>-12952293528</v>
      </c>
      <c r="F54" s="5">
        <v>-143173660520</v>
      </c>
      <c r="G54" s="5">
        <v>-14311099720</v>
      </c>
      <c r="I54" s="5">
        <v>-233812464889</v>
      </c>
      <c r="J54" s="5">
        <v>-30945968404</v>
      </c>
      <c r="K54" s="5">
        <v>-36806683016</v>
      </c>
      <c r="L54" s="5">
        <v>-34593056319</v>
      </c>
      <c r="M54" s="5">
        <v>-13418099058</v>
      </c>
      <c r="N54" s="5">
        <v>-11560019307</v>
      </c>
      <c r="O54" s="5">
        <v>-12251732518</v>
      </c>
      <c r="P54" s="5">
        <v>-8141461013</v>
      </c>
    </row>
    <row r="55" spans="2:16" ht="15.5" x14ac:dyDescent="0.35">
      <c r="C55" t="s">
        <v>284</v>
      </c>
      <c r="D55" s="5">
        <v>-5497295480</v>
      </c>
      <c r="E55" s="5">
        <v>-5561020990</v>
      </c>
      <c r="F55" s="5">
        <v>-1500826741</v>
      </c>
      <c r="G55" s="5">
        <v>-1007659696</v>
      </c>
      <c r="I55" s="5">
        <v>-4943579279</v>
      </c>
      <c r="J55" s="5">
        <v>-5952022547</v>
      </c>
      <c r="K55" s="5">
        <v>-5041699839</v>
      </c>
      <c r="L55" s="5">
        <v>-5533284018</v>
      </c>
      <c r="M55" s="5">
        <v>-3372749046</v>
      </c>
      <c r="N55" s="5">
        <v>-2500811416</v>
      </c>
      <c r="O55" s="5">
        <v>-3271251636</v>
      </c>
      <c r="P55" s="5">
        <v>-3937377730</v>
      </c>
    </row>
    <row r="56" spans="2:16" ht="15.5" x14ac:dyDescent="0.35">
      <c r="C56" t="s">
        <v>213</v>
      </c>
      <c r="D56" s="5">
        <v>-5730194406</v>
      </c>
      <c r="E56" s="5">
        <v>-7387808697</v>
      </c>
      <c r="F56" s="5">
        <v>-11807088825</v>
      </c>
      <c r="G56" s="5">
        <v>-9444487628</v>
      </c>
      <c r="I56" s="5">
        <v>-35869602486</v>
      </c>
      <c r="J56" s="5">
        <v>-24535759755</v>
      </c>
      <c r="K56" s="5">
        <v>-29481002441</v>
      </c>
      <c r="L56" s="5">
        <v>-28558067280</v>
      </c>
      <c r="M56" s="5">
        <v>-9728374018</v>
      </c>
      <c r="N56" s="5">
        <v>-9401649600</v>
      </c>
      <c r="O56" s="5">
        <v>-9739661528</v>
      </c>
      <c r="P56" s="5">
        <v>-5148986061</v>
      </c>
    </row>
    <row r="57" spans="2:16" ht="15.5" x14ac:dyDescent="0.35">
      <c r="C57" t="s">
        <v>1154</v>
      </c>
      <c r="D57" s="5">
        <v>-157404667</v>
      </c>
      <c r="G57" s="5">
        <v>142714500</v>
      </c>
    </row>
    <row r="58" spans="2:16" ht="15.5" x14ac:dyDescent="0.35">
      <c r="C58" t="s">
        <v>81</v>
      </c>
      <c r="F58" s="5">
        <v>-126319</v>
      </c>
      <c r="I58" s="5">
        <v>-126319</v>
      </c>
      <c r="J58" s="5">
        <v>-182484</v>
      </c>
    </row>
    <row r="59" spans="2:16" ht="15.5" x14ac:dyDescent="0.35">
      <c r="C59" t="s">
        <v>89</v>
      </c>
      <c r="D59" s="5">
        <v>-9070364620</v>
      </c>
      <c r="E59" s="5">
        <v>-9564298938</v>
      </c>
      <c r="F59" s="5">
        <v>-143585193619</v>
      </c>
      <c r="G59" s="5">
        <v>-13688061134</v>
      </c>
      <c r="I59" s="5">
        <v>-229992053047</v>
      </c>
      <c r="J59" s="5">
        <v>-21891780048</v>
      </c>
      <c r="K59" s="5">
        <v>-23583040588</v>
      </c>
      <c r="L59" s="5">
        <v>21932827689</v>
      </c>
      <c r="M59" s="5">
        <v>24908235519</v>
      </c>
      <c r="N59" s="5">
        <v>16092315739</v>
      </c>
      <c r="O59" s="5">
        <v>23371555994</v>
      </c>
      <c r="P59" s="5">
        <v>15682408785</v>
      </c>
    </row>
    <row r="60" spans="2:16" ht="15.5" x14ac:dyDescent="0.35">
      <c r="C60" t="s">
        <v>90</v>
      </c>
      <c r="D60" s="5">
        <v>-6124788236</v>
      </c>
      <c r="E60" s="5">
        <v>-5479945229</v>
      </c>
      <c r="F60" s="5">
        <v>-7002702737</v>
      </c>
      <c r="G60" s="5">
        <v>-7394756274</v>
      </c>
      <c r="I60" s="5">
        <v>-30393045014</v>
      </c>
      <c r="J60" s="5">
        <v>-30310477603</v>
      </c>
      <c r="K60" s="5">
        <v>-27248582284</v>
      </c>
      <c r="L60" s="5">
        <v>-11556204558</v>
      </c>
      <c r="M60" s="5">
        <v>-14158373828</v>
      </c>
      <c r="N60" s="5">
        <v>-12377272317</v>
      </c>
      <c r="O60" s="5">
        <v>-12607863058</v>
      </c>
      <c r="P60" s="5">
        <v>-11487191793</v>
      </c>
    </row>
    <row r="61" spans="2:16" ht="15.5" x14ac:dyDescent="0.35">
      <c r="C61" t="s">
        <v>27</v>
      </c>
      <c r="D61" s="5">
        <v>-7480779903</v>
      </c>
      <c r="E61" s="5">
        <v>-7185071959</v>
      </c>
      <c r="F61" s="5">
        <v>-7498787776</v>
      </c>
      <c r="G61" s="5">
        <v>-7398232580</v>
      </c>
      <c r="I61" s="5">
        <v>-30852495077</v>
      </c>
      <c r="J61" s="5">
        <v>-31245385994</v>
      </c>
      <c r="K61" s="5">
        <v>-28933324905</v>
      </c>
      <c r="L61" s="5">
        <v>-11674178841</v>
      </c>
      <c r="M61" s="5">
        <v>-14142751637</v>
      </c>
      <c r="N61" s="5">
        <v>-12372331538</v>
      </c>
      <c r="O61" s="5">
        <v>-12694456518</v>
      </c>
      <c r="P61" s="5">
        <v>-11475022904</v>
      </c>
    </row>
    <row r="62" spans="2:16" ht="15.5" x14ac:dyDescent="0.35">
      <c r="C62" t="s">
        <v>215</v>
      </c>
      <c r="D62" s="5">
        <v>1333596394</v>
      </c>
      <c r="E62" s="5">
        <v>1639824607</v>
      </c>
      <c r="F62" s="5">
        <v>465781366</v>
      </c>
      <c r="G62" s="5">
        <v>2835836</v>
      </c>
      <c r="I62" s="5">
        <v>469643324</v>
      </c>
      <c r="J62" s="5">
        <v>953828318</v>
      </c>
      <c r="K62" s="5">
        <v>1698865522</v>
      </c>
      <c r="L62" s="5">
        <v>92939980</v>
      </c>
      <c r="M62" s="5">
        <v>19000540</v>
      </c>
      <c r="N62" s="5">
        <v>2353044</v>
      </c>
      <c r="O62" s="5">
        <v>3908501</v>
      </c>
      <c r="P62" s="5">
        <v>3722827</v>
      </c>
    </row>
    <row r="63" spans="2:16" ht="15.5" x14ac:dyDescent="0.35">
      <c r="C63" t="s">
        <v>340</v>
      </c>
      <c r="D63" s="5">
        <v>22395273</v>
      </c>
      <c r="E63" s="5">
        <v>65302123</v>
      </c>
      <c r="F63" s="5">
        <v>30303673</v>
      </c>
      <c r="G63" s="5">
        <v>640470</v>
      </c>
      <c r="I63" s="5">
        <v>-10193261</v>
      </c>
      <c r="J63" s="5">
        <v>-18919927</v>
      </c>
      <c r="K63" s="5">
        <v>-14122901</v>
      </c>
      <c r="L63" s="5">
        <v>25034303</v>
      </c>
      <c r="M63" s="5">
        <v>-34622731</v>
      </c>
      <c r="N63" s="5">
        <v>-7293823</v>
      </c>
      <c r="O63" s="5">
        <v>82684959</v>
      </c>
      <c r="P63" s="5">
        <v>-15891716</v>
      </c>
    </row>
    <row r="64" spans="2:16" ht="15.5" x14ac:dyDescent="0.35">
      <c r="C64" t="s">
        <v>92</v>
      </c>
      <c r="D64" s="5">
        <v>-6124788236</v>
      </c>
      <c r="E64" s="5">
        <v>-5479945229</v>
      </c>
      <c r="F64" s="5">
        <v>-7002702737</v>
      </c>
      <c r="G64" s="5">
        <v>-7394756274</v>
      </c>
      <c r="I64" s="5">
        <v>-30393045014</v>
      </c>
      <c r="J64" s="5">
        <v>-30310477603</v>
      </c>
      <c r="K64" s="5">
        <v>-27248582284</v>
      </c>
      <c r="L64" s="5">
        <v>-11556204558</v>
      </c>
      <c r="M64" s="5">
        <v>-14158373828</v>
      </c>
      <c r="N64" s="5">
        <v>-12377272317</v>
      </c>
      <c r="O64" s="5">
        <v>-12607863058</v>
      </c>
      <c r="P64" s="5">
        <v>-11487191793</v>
      </c>
    </row>
    <row r="65" spans="2:16" ht="15.5" x14ac:dyDescent="0.35">
      <c r="C65" t="s">
        <v>29</v>
      </c>
      <c r="D65" s="5">
        <v>-15195152856</v>
      </c>
      <c r="E65" s="5">
        <v>-15044244167</v>
      </c>
      <c r="F65" s="5">
        <v>-150587896356</v>
      </c>
      <c r="G65" s="5">
        <v>-21082817408</v>
      </c>
      <c r="I65" s="5">
        <v>-260385098061</v>
      </c>
      <c r="J65" s="5">
        <v>-52202257651</v>
      </c>
      <c r="K65" s="5">
        <v>-50831622872</v>
      </c>
      <c r="L65" s="5">
        <v>10376623131</v>
      </c>
      <c r="M65" s="5">
        <v>10749861691</v>
      </c>
      <c r="N65" s="5">
        <v>3715043422</v>
      </c>
      <c r="O65" s="5">
        <v>10763692936</v>
      </c>
      <c r="P65" s="5">
        <v>4195216992</v>
      </c>
    </row>
    <row r="66" spans="2:16" ht="15.5" x14ac:dyDescent="0.35">
      <c r="C66" t="s">
        <v>28</v>
      </c>
      <c r="E66" s="5">
        <v>2563203</v>
      </c>
      <c r="F66" s="5">
        <v>3347377499</v>
      </c>
      <c r="I66" s="5">
        <v>9526820239</v>
      </c>
      <c r="J66" s="5">
        <v>-358967026</v>
      </c>
      <c r="K66" s="5">
        <v>391761784</v>
      </c>
      <c r="L66" s="5">
        <v>-3585734134</v>
      </c>
      <c r="M66" s="5">
        <v>-2217229983</v>
      </c>
      <c r="N66" s="5">
        <v>-976914774</v>
      </c>
      <c r="O66" s="5">
        <v>-2806484715</v>
      </c>
      <c r="P66" s="5">
        <v>-1104260720</v>
      </c>
    </row>
    <row r="67" spans="2:16" ht="15.5" x14ac:dyDescent="0.35">
      <c r="C67" t="s">
        <v>95</v>
      </c>
      <c r="D67" s="5">
        <v>-15195152856</v>
      </c>
      <c r="E67" s="5">
        <v>-15041680964</v>
      </c>
      <c r="F67" s="5">
        <v>-147240518857</v>
      </c>
      <c r="G67" s="5">
        <v>-21082817408</v>
      </c>
      <c r="I67" s="5">
        <v>-250858277822</v>
      </c>
      <c r="J67" s="5">
        <v>-52561224677</v>
      </c>
      <c r="K67" s="5">
        <v>-50439861088</v>
      </c>
      <c r="L67" s="5">
        <v>6620432696</v>
      </c>
      <c r="M67" s="5">
        <v>8532631708</v>
      </c>
      <c r="N67" s="5">
        <v>2738128648</v>
      </c>
      <c r="O67" s="5">
        <v>7957208221</v>
      </c>
      <c r="P67" s="5">
        <v>3090956272</v>
      </c>
    </row>
    <row r="68" spans="2:16" ht="15.5" x14ac:dyDescent="0.35">
      <c r="C68" t="s">
        <v>96</v>
      </c>
      <c r="E68" s="5">
        <v>-333393570</v>
      </c>
      <c r="F68" s="5">
        <v>-333133236</v>
      </c>
      <c r="G68" s="5">
        <v>1</v>
      </c>
      <c r="I68" s="5">
        <v>712879380</v>
      </c>
      <c r="J68" s="5">
        <v>30784883</v>
      </c>
      <c r="K68" s="5">
        <v>-3250159830</v>
      </c>
      <c r="L68" s="5">
        <v>-356176440</v>
      </c>
      <c r="M68" s="5">
        <v>106376490</v>
      </c>
      <c r="N68" s="5">
        <v>-47472480</v>
      </c>
      <c r="O68" s="5">
        <v>-8823000</v>
      </c>
      <c r="P68" s="5">
        <v>18580500</v>
      </c>
    </row>
    <row r="69" spans="2:16" ht="15.5" x14ac:dyDescent="0.35">
      <c r="C69" t="s">
        <v>97</v>
      </c>
      <c r="D69" s="5">
        <v>-15195152856</v>
      </c>
      <c r="E69" s="5">
        <v>-15375074534</v>
      </c>
      <c r="F69" s="5">
        <v>-147573652093</v>
      </c>
      <c r="G69" s="5">
        <v>-21082817407</v>
      </c>
      <c r="I69" s="5">
        <v>-250145398442</v>
      </c>
      <c r="J69" s="5">
        <v>-52530439794</v>
      </c>
      <c r="K69" s="5">
        <v>-53690020918</v>
      </c>
      <c r="L69" s="5">
        <v>6264256256</v>
      </c>
      <c r="M69" s="5">
        <v>8639008198</v>
      </c>
      <c r="N69" s="5">
        <v>2690656168</v>
      </c>
      <c r="O69" s="5">
        <v>7948385221</v>
      </c>
      <c r="P69" s="5">
        <v>3109536772</v>
      </c>
    </row>
    <row r="70" spans="2:16" ht="15.5" x14ac:dyDescent="0.35">
      <c r="C70" t="s">
        <v>98</v>
      </c>
      <c r="D70" s="5">
        <v>-15195152856</v>
      </c>
      <c r="E70" s="5">
        <v>-15041680964</v>
      </c>
      <c r="F70" s="5">
        <v>-147240518857</v>
      </c>
      <c r="G70" s="5">
        <v>-21082817408</v>
      </c>
      <c r="I70" s="5">
        <v>-250858277822</v>
      </c>
      <c r="J70" s="5">
        <v>-52561224677</v>
      </c>
      <c r="K70" s="5">
        <v>-50439861088</v>
      </c>
      <c r="L70" s="5">
        <v>6620432696</v>
      </c>
      <c r="M70" s="5">
        <v>8532631708</v>
      </c>
      <c r="N70" s="5">
        <v>2738128648</v>
      </c>
      <c r="O70" s="5">
        <v>7957208221</v>
      </c>
      <c r="P70" s="5">
        <v>3090956272</v>
      </c>
    </row>
    <row r="71" spans="2:16" ht="15.5" x14ac:dyDescent="0.35">
      <c r="C71" t="s">
        <v>8</v>
      </c>
      <c r="D71" s="5">
        <v>-15195152856</v>
      </c>
      <c r="E71" s="5">
        <v>-15375074534</v>
      </c>
      <c r="F71" s="5">
        <v>-147573525774</v>
      </c>
      <c r="G71" s="5">
        <v>-21082817405</v>
      </c>
      <c r="I71" s="5">
        <v>-250145272123</v>
      </c>
      <c r="J71" s="5">
        <v>-52530257310</v>
      </c>
      <c r="K71" s="5">
        <v>-53690020918</v>
      </c>
      <c r="L71" s="5">
        <v>6264256256</v>
      </c>
      <c r="M71" s="5">
        <v>8639008198</v>
      </c>
      <c r="N71" s="5">
        <v>2690656168</v>
      </c>
      <c r="O71" s="5">
        <v>7948385221</v>
      </c>
      <c r="P71" s="5">
        <v>3109536772</v>
      </c>
    </row>
    <row r="72" spans="2:16" ht="15.5" x14ac:dyDescent="0.35">
      <c r="C72" t="s">
        <v>100</v>
      </c>
      <c r="D72" s="5">
        <v>-15195152856</v>
      </c>
      <c r="E72" s="5">
        <v>-15041680964</v>
      </c>
      <c r="F72" s="5">
        <v>-147240518857</v>
      </c>
      <c r="G72" s="5">
        <v>-21082817408</v>
      </c>
      <c r="I72" s="5">
        <v>-250858277822</v>
      </c>
      <c r="J72" s="5">
        <v>-52561224677</v>
      </c>
      <c r="K72" s="5">
        <v>-50439861088</v>
      </c>
      <c r="L72" s="5">
        <v>6620432696</v>
      </c>
      <c r="M72" s="5">
        <v>8532631708</v>
      </c>
      <c r="N72" s="5">
        <v>2738128648</v>
      </c>
      <c r="O72" s="5">
        <v>7957208221</v>
      </c>
      <c r="P72" s="5">
        <v>3090956272</v>
      </c>
    </row>
    <row r="73" spans="2:16" ht="15.5" x14ac:dyDescent="0.35">
      <c r="C73" t="s">
        <v>101</v>
      </c>
      <c r="D73" s="5">
        <v>-15195152856</v>
      </c>
      <c r="E73" s="5">
        <v>-15375074534</v>
      </c>
      <c r="F73" s="5">
        <v>-147573652093</v>
      </c>
      <c r="G73" s="5">
        <v>-21082817405</v>
      </c>
      <c r="I73" s="5">
        <v>-250145398442</v>
      </c>
      <c r="J73" s="5">
        <v>-52530439794</v>
      </c>
      <c r="K73" s="5">
        <v>-53690020918</v>
      </c>
      <c r="L73" s="5">
        <v>6264256256</v>
      </c>
      <c r="M73" s="5">
        <v>8639008198</v>
      </c>
      <c r="N73" s="5">
        <v>2690656168</v>
      </c>
      <c r="O73" s="5">
        <v>7948385221</v>
      </c>
      <c r="P73" s="5">
        <v>3109536772</v>
      </c>
    </row>
    <row r="74" spans="2:16" ht="15.5" x14ac:dyDescent="0.35">
      <c r="C74" t="s">
        <v>102</v>
      </c>
      <c r="D74" s="5">
        <v>-15195152856</v>
      </c>
      <c r="E74" s="5">
        <v>-15375074534</v>
      </c>
      <c r="F74" s="5">
        <v>-147573652093</v>
      </c>
      <c r="G74" s="5">
        <v>-21082817405</v>
      </c>
      <c r="I74" s="5">
        <v>-250145398442</v>
      </c>
      <c r="J74" s="5">
        <v>-52530439794</v>
      </c>
      <c r="K74" s="5">
        <v>-53690020918</v>
      </c>
      <c r="L74" s="5">
        <v>6264256256</v>
      </c>
      <c r="M74" s="5">
        <v>8639008198</v>
      </c>
      <c r="N74" s="5">
        <v>2690656168</v>
      </c>
      <c r="O74" s="5">
        <v>7948385221</v>
      </c>
      <c r="P74" s="5">
        <v>3109536772</v>
      </c>
    </row>
    <row r="76" spans="2:16" ht="15.5" x14ac:dyDescent="0.35">
      <c r="B76" t="s">
        <v>103</v>
      </c>
      <c r="C76" t="s">
        <v>104</v>
      </c>
    </row>
    <row r="77" spans="2:16" ht="15.5" x14ac:dyDescent="0.35">
      <c r="C77" t="s">
        <v>216</v>
      </c>
    </row>
    <row r="78" spans="2:16" ht="15.5" x14ac:dyDescent="0.35">
      <c r="C78" t="s">
        <v>20</v>
      </c>
      <c r="D78" s="5">
        <v>34559104331</v>
      </c>
      <c r="E78" s="5">
        <v>39331834098</v>
      </c>
      <c r="F78" s="5">
        <v>88836045363</v>
      </c>
      <c r="G78" s="5">
        <v>1485343730</v>
      </c>
      <c r="I78" s="5">
        <v>88836045363</v>
      </c>
      <c r="J78" s="5">
        <v>2538648195</v>
      </c>
      <c r="K78" s="5">
        <v>108156508334</v>
      </c>
      <c r="L78" s="5">
        <v>1221110631</v>
      </c>
      <c r="M78" s="5">
        <v>75065944922</v>
      </c>
      <c r="N78" s="5">
        <v>88644585</v>
      </c>
      <c r="O78" s="5">
        <v>489696253</v>
      </c>
      <c r="P78" s="5">
        <v>260190289</v>
      </c>
    </row>
    <row r="79" spans="2:16" ht="15.5" x14ac:dyDescent="0.35">
      <c r="C79" t="s">
        <v>217</v>
      </c>
      <c r="D79" s="5">
        <v>51415557460</v>
      </c>
      <c r="E79" s="5">
        <v>57243351609</v>
      </c>
      <c r="F79" s="5">
        <v>59013642151</v>
      </c>
      <c r="G79" s="5">
        <v>69091321075</v>
      </c>
      <c r="I79" s="5">
        <v>59013642151</v>
      </c>
      <c r="J79" s="5">
        <v>83981068398</v>
      </c>
      <c r="K79" s="5">
        <v>88075161275</v>
      </c>
      <c r="L79" s="5">
        <v>138898673053</v>
      </c>
      <c r="M79" s="5">
        <v>94235811605</v>
      </c>
      <c r="N79" s="5">
        <v>67725320270</v>
      </c>
      <c r="O79" s="5">
        <v>76332173527</v>
      </c>
      <c r="P79" s="5">
        <v>40818469727</v>
      </c>
    </row>
    <row r="80" spans="2:16" ht="15.5" x14ac:dyDescent="0.35">
      <c r="C80" t="s">
        <v>219</v>
      </c>
    </row>
    <row r="81" spans="3:16" ht="15.5" x14ac:dyDescent="0.35">
      <c r="C81" t="s">
        <v>218</v>
      </c>
    </row>
    <row r="82" spans="3:16" ht="15.5" x14ac:dyDescent="0.35">
      <c r="C82" t="s">
        <v>220</v>
      </c>
      <c r="D82" s="5">
        <v>51415557460</v>
      </c>
      <c r="E82" s="5">
        <v>57243351609</v>
      </c>
      <c r="F82" s="5">
        <v>59013642151</v>
      </c>
      <c r="G82" s="5">
        <v>69091321075</v>
      </c>
      <c r="I82" s="5">
        <v>59013642151</v>
      </c>
      <c r="J82" s="5">
        <v>83981068398</v>
      </c>
      <c r="K82" s="5">
        <v>88075161275</v>
      </c>
      <c r="L82" s="5">
        <v>138898673053</v>
      </c>
      <c r="M82" s="5">
        <v>94235811605</v>
      </c>
      <c r="N82" s="5">
        <v>67725320270</v>
      </c>
      <c r="O82" s="5">
        <v>76332173527</v>
      </c>
      <c r="P82" s="5">
        <v>40818469727</v>
      </c>
    </row>
    <row r="83" spans="3:16" ht="15.5" x14ac:dyDescent="0.35">
      <c r="C83" t="s">
        <v>110</v>
      </c>
      <c r="D83" s="5">
        <v>60507020</v>
      </c>
      <c r="E83" s="5">
        <v>70893830</v>
      </c>
      <c r="F83" s="5">
        <v>84930326</v>
      </c>
      <c r="G83" s="5">
        <v>106988617</v>
      </c>
      <c r="I83" s="5">
        <v>84930326</v>
      </c>
      <c r="J83" s="5">
        <v>603432275</v>
      </c>
      <c r="K83" s="5">
        <v>589019552</v>
      </c>
      <c r="L83" s="5">
        <v>111626000</v>
      </c>
    </row>
    <row r="84" spans="3:16" ht="15.5" x14ac:dyDescent="0.35">
      <c r="C84" t="s">
        <v>221</v>
      </c>
      <c r="D84" s="5">
        <v>60507020</v>
      </c>
      <c r="E84" s="5">
        <v>70893830</v>
      </c>
      <c r="F84" s="5">
        <v>84930326</v>
      </c>
      <c r="G84" s="5">
        <v>106988617</v>
      </c>
      <c r="I84" s="5">
        <v>84930326</v>
      </c>
      <c r="J84" s="5">
        <v>603432275</v>
      </c>
      <c r="K84" s="5">
        <v>589019552</v>
      </c>
      <c r="L84" s="5">
        <v>111626000</v>
      </c>
    </row>
    <row r="85" spans="3:16" ht="15.5" x14ac:dyDescent="0.35">
      <c r="C85" t="s">
        <v>222</v>
      </c>
      <c r="D85" s="5">
        <v>40701589549</v>
      </c>
      <c r="E85" s="5">
        <v>33196878857</v>
      </c>
      <c r="F85" s="5">
        <v>27948034047</v>
      </c>
      <c r="G85" s="5">
        <v>101708302993</v>
      </c>
      <c r="I85" s="5">
        <v>27948034047</v>
      </c>
      <c r="J85" s="5">
        <v>105000791484</v>
      </c>
      <c r="K85" s="5">
        <v>90338075915</v>
      </c>
      <c r="L85" s="5">
        <v>94138505136</v>
      </c>
      <c r="M85" s="5">
        <v>79881572808</v>
      </c>
      <c r="N85" s="5">
        <v>76910896783</v>
      </c>
      <c r="O85" s="5">
        <v>57820845432</v>
      </c>
      <c r="P85" s="5">
        <v>33904281544</v>
      </c>
    </row>
    <row r="86" spans="3:16" ht="15.5" x14ac:dyDescent="0.35">
      <c r="C86" t="s">
        <v>81</v>
      </c>
      <c r="D86" s="5">
        <v>-3191383567</v>
      </c>
      <c r="E86" s="5">
        <v>-3191383567</v>
      </c>
      <c r="F86" s="5">
        <v>-2857989997</v>
      </c>
      <c r="G86" s="5">
        <v>-2524856761</v>
      </c>
      <c r="I86" s="5">
        <v>-2857989997</v>
      </c>
      <c r="J86" s="5">
        <v>-3570869377</v>
      </c>
      <c r="K86" s="5">
        <v>-3601654260</v>
      </c>
      <c r="L86" s="5">
        <v>-21155603520</v>
      </c>
      <c r="M86" s="5">
        <v>4682010</v>
      </c>
      <c r="N86" s="5">
        <v>-101694480</v>
      </c>
      <c r="O86" s="5">
        <v>-54222000</v>
      </c>
      <c r="P86" s="5">
        <v>-45399000</v>
      </c>
    </row>
    <row r="87" spans="3:16" ht="15.5" x14ac:dyDescent="0.35">
      <c r="C87" t="s">
        <v>223</v>
      </c>
      <c r="D87" s="5">
        <v>291842397832</v>
      </c>
      <c r="E87" s="5">
        <v>308240163635</v>
      </c>
      <c r="F87" s="5">
        <v>371409096065</v>
      </c>
      <c r="G87" s="5">
        <v>212030539954</v>
      </c>
      <c r="I87" s="5">
        <v>371409096065</v>
      </c>
      <c r="J87" s="5">
        <v>227058026878</v>
      </c>
      <c r="K87" s="5">
        <v>322016251005</v>
      </c>
      <c r="L87" s="5">
        <v>284173876309</v>
      </c>
      <c r="M87" s="5">
        <v>273848147193</v>
      </c>
      <c r="N87" s="5">
        <v>161986171773</v>
      </c>
      <c r="O87" s="5">
        <v>145913697234</v>
      </c>
      <c r="P87" s="5">
        <v>89464521517</v>
      </c>
    </row>
    <row r="88" spans="3:16" ht="15.5" x14ac:dyDescent="0.35">
      <c r="C88" t="s">
        <v>224</v>
      </c>
    </row>
    <row r="89" spans="3:16" ht="15.5" x14ac:dyDescent="0.35">
      <c r="C89" t="s">
        <v>111</v>
      </c>
      <c r="D89" s="5">
        <v>163557045773</v>
      </c>
      <c r="E89" s="5">
        <v>164624119996</v>
      </c>
      <c r="F89" s="5">
        <v>154469228230</v>
      </c>
      <c r="G89" s="5">
        <v>155558508814</v>
      </c>
      <c r="I89" s="5">
        <v>154469228230</v>
      </c>
      <c r="J89" s="5">
        <v>180720052859</v>
      </c>
      <c r="K89" s="5">
        <v>174353361970</v>
      </c>
      <c r="L89" s="5">
        <v>113353753899</v>
      </c>
      <c r="M89" s="5">
        <v>62932946502</v>
      </c>
      <c r="N89" s="5">
        <v>67899416744</v>
      </c>
      <c r="O89" s="5">
        <v>70453472318</v>
      </c>
      <c r="P89" s="5">
        <v>70980880027</v>
      </c>
    </row>
    <row r="90" spans="3:16" ht="15.5" x14ac:dyDescent="0.35">
      <c r="C90" t="s">
        <v>114</v>
      </c>
      <c r="D90" s="5">
        <v>10954131786</v>
      </c>
      <c r="E90" s="5">
        <v>10954131786</v>
      </c>
      <c r="F90" s="5">
        <v>10734643713</v>
      </c>
      <c r="G90" s="5">
        <v>7230719001</v>
      </c>
      <c r="I90" s="5">
        <v>10734643713</v>
      </c>
      <c r="J90" s="5">
        <v>1295587731</v>
      </c>
      <c r="K90" s="5">
        <v>1541191371</v>
      </c>
      <c r="L90" s="5">
        <v>385139017</v>
      </c>
      <c r="M90" s="5">
        <v>639217733</v>
      </c>
      <c r="N90" s="5">
        <v>604825926</v>
      </c>
      <c r="O90" s="5">
        <v>811418190</v>
      </c>
      <c r="P90" s="5">
        <v>675038405</v>
      </c>
    </row>
    <row r="91" spans="3:16" ht="15.5" x14ac:dyDescent="0.35">
      <c r="C91" t="s">
        <v>113</v>
      </c>
      <c r="D91" s="5">
        <v>4146054070</v>
      </c>
      <c r="E91" s="5">
        <v>4258958978</v>
      </c>
      <c r="F91" s="5">
        <v>2643863887</v>
      </c>
      <c r="G91" s="5">
        <v>56761918</v>
      </c>
      <c r="I91" s="5">
        <v>2643863887</v>
      </c>
      <c r="J91" s="5">
        <v>71456011</v>
      </c>
      <c r="K91" s="5">
        <v>91884437</v>
      </c>
      <c r="L91" s="5">
        <v>116539971</v>
      </c>
    </row>
    <row r="92" spans="3:16" ht="15.5" x14ac:dyDescent="0.35">
      <c r="C92" t="s">
        <v>228</v>
      </c>
      <c r="D92" s="5">
        <v>181671731629</v>
      </c>
      <c r="E92" s="5">
        <v>182851710760</v>
      </c>
      <c r="F92" s="5">
        <v>170862235830</v>
      </c>
      <c r="G92" s="5">
        <v>165860489733</v>
      </c>
      <c r="I92" s="5">
        <v>170862235830</v>
      </c>
      <c r="J92" s="5">
        <v>212717081959</v>
      </c>
      <c r="K92" s="5">
        <v>206943482481</v>
      </c>
      <c r="L92" s="5">
        <v>200880536275</v>
      </c>
      <c r="M92" s="5">
        <v>96836164235</v>
      </c>
      <c r="N92" s="5">
        <v>101768242670</v>
      </c>
      <c r="O92" s="5">
        <v>104528890508</v>
      </c>
      <c r="P92" s="5">
        <v>73285218049</v>
      </c>
    </row>
    <row r="93" spans="3:16" ht="15.5" x14ac:dyDescent="0.35">
      <c r="C93" t="s">
        <v>115</v>
      </c>
      <c r="D93" s="5">
        <v>473514129461</v>
      </c>
      <c r="E93" s="5">
        <v>491091874395</v>
      </c>
      <c r="F93" s="5">
        <v>542271331895</v>
      </c>
      <c r="G93" s="5">
        <v>377891029687</v>
      </c>
      <c r="I93" s="5">
        <v>542271331895</v>
      </c>
      <c r="J93" s="5">
        <v>439775108837</v>
      </c>
      <c r="K93" s="5">
        <v>528959733486</v>
      </c>
      <c r="L93" s="5">
        <v>485054412584</v>
      </c>
      <c r="M93" s="5">
        <v>370684311428</v>
      </c>
      <c r="N93" s="5">
        <v>263754414443</v>
      </c>
      <c r="O93" s="5">
        <v>250442587742</v>
      </c>
      <c r="P93" s="5">
        <v>162749739566</v>
      </c>
    </row>
    <row r="94" spans="3:16" ht="15.5" x14ac:dyDescent="0.35">
      <c r="C94" t="s">
        <v>116</v>
      </c>
    </row>
    <row r="95" spans="3:16" ht="15.5" x14ac:dyDescent="0.35">
      <c r="C95" t="s">
        <v>117</v>
      </c>
    </row>
    <row r="96" spans="3:16" ht="15.5" x14ac:dyDescent="0.35">
      <c r="C96" t="s">
        <v>229</v>
      </c>
      <c r="D96" s="5">
        <v>179059191978</v>
      </c>
      <c r="E96" s="5">
        <v>180731475787</v>
      </c>
      <c r="F96" s="5">
        <v>226094221727</v>
      </c>
      <c r="G96" s="5">
        <v>179125217255</v>
      </c>
      <c r="I96" s="5">
        <v>226094221727</v>
      </c>
      <c r="J96" s="5">
        <v>170878662416</v>
      </c>
      <c r="K96" s="5">
        <v>117662360007</v>
      </c>
      <c r="L96" s="5">
        <v>146027758905</v>
      </c>
      <c r="M96" s="5">
        <v>140133633808</v>
      </c>
      <c r="N96" s="5">
        <v>135290031399</v>
      </c>
      <c r="O96" s="5">
        <v>124836918044</v>
      </c>
      <c r="P96" s="5">
        <v>101161992091</v>
      </c>
    </row>
    <row r="97" spans="3:16" ht="15.5" x14ac:dyDescent="0.35">
      <c r="C97" t="s">
        <v>236</v>
      </c>
      <c r="D97" s="5">
        <v>144844644181</v>
      </c>
      <c r="E97" s="5">
        <v>144638070031</v>
      </c>
      <c r="F97" s="5">
        <v>184859000000</v>
      </c>
      <c r="I97" s="5">
        <v>184859000000</v>
      </c>
      <c r="J97" s="5">
        <v>71683642650</v>
      </c>
      <c r="K97" s="5">
        <v>74522776508</v>
      </c>
      <c r="L97" s="5">
        <v>71406551256</v>
      </c>
      <c r="M97" s="5">
        <v>111035713637</v>
      </c>
      <c r="N97" s="5">
        <v>81386805746</v>
      </c>
      <c r="O97" s="5">
        <v>67357367630</v>
      </c>
      <c r="P97" s="5">
        <v>79626107436</v>
      </c>
    </row>
    <row r="98" spans="3:16" ht="15.5" x14ac:dyDescent="0.35">
      <c r="C98" t="s">
        <v>230</v>
      </c>
    </row>
    <row r="99" spans="3:16" ht="15.5" x14ac:dyDescent="0.35">
      <c r="C99" t="s">
        <v>231</v>
      </c>
      <c r="D99" s="5">
        <v>30078355850</v>
      </c>
      <c r="E99" s="5">
        <v>31949307436</v>
      </c>
      <c r="F99" s="5">
        <v>39234996345</v>
      </c>
      <c r="G99" s="5">
        <v>56765081192</v>
      </c>
      <c r="I99" s="5">
        <v>39234996345</v>
      </c>
      <c r="J99" s="5">
        <v>35913952613</v>
      </c>
      <c r="K99" s="5">
        <v>23491663990</v>
      </c>
      <c r="L99" s="5">
        <v>64213902999</v>
      </c>
      <c r="M99" s="5">
        <v>19086630725</v>
      </c>
      <c r="N99" s="5">
        <v>41918178016</v>
      </c>
      <c r="O99" s="5">
        <v>46563431929</v>
      </c>
      <c r="P99" s="5">
        <v>12622228610</v>
      </c>
    </row>
    <row r="100" spans="3:16" ht="15.5" x14ac:dyDescent="0.35">
      <c r="C100" t="s">
        <v>121</v>
      </c>
      <c r="D100" s="5">
        <v>508545433</v>
      </c>
      <c r="E100" s="5">
        <v>631323916</v>
      </c>
      <c r="F100" s="5">
        <v>443323868</v>
      </c>
      <c r="G100" s="5">
        <v>117372557833</v>
      </c>
      <c r="I100" s="5">
        <v>443323868</v>
      </c>
      <c r="J100" s="5">
        <v>2379933735</v>
      </c>
      <c r="K100" s="5">
        <v>2564403745</v>
      </c>
      <c r="L100" s="5">
        <v>2517509563</v>
      </c>
    </row>
    <row r="101" spans="3:16" ht="15.5" x14ac:dyDescent="0.35">
      <c r="C101" t="s">
        <v>232</v>
      </c>
      <c r="D101" s="5">
        <v>508545433</v>
      </c>
      <c r="E101" s="5">
        <v>631323916</v>
      </c>
      <c r="F101" s="5">
        <v>443323868</v>
      </c>
      <c r="G101" s="5">
        <v>117372557833</v>
      </c>
      <c r="I101" s="5">
        <v>443323868</v>
      </c>
      <c r="J101" s="5">
        <v>2379933735</v>
      </c>
      <c r="K101" s="5">
        <v>2564403745</v>
      </c>
      <c r="L101" s="5">
        <v>2517509563</v>
      </c>
    </row>
    <row r="102" spans="3:16" ht="15.5" x14ac:dyDescent="0.35">
      <c r="C102" t="s">
        <v>233</v>
      </c>
      <c r="D102" s="5">
        <v>364070442</v>
      </c>
      <c r="E102" s="5">
        <v>977207717</v>
      </c>
      <c r="F102" s="5">
        <v>342399874</v>
      </c>
      <c r="G102" s="5">
        <v>2346018846</v>
      </c>
      <c r="I102" s="5">
        <v>342399874</v>
      </c>
      <c r="J102" s="5">
        <v>330120762</v>
      </c>
      <c r="K102" s="5">
        <v>2117365267</v>
      </c>
      <c r="L102" s="5">
        <v>2447917791</v>
      </c>
      <c r="M102" s="5">
        <v>2138477653</v>
      </c>
      <c r="N102" s="5">
        <v>1610858246</v>
      </c>
      <c r="O102" s="5">
        <v>2808800626</v>
      </c>
      <c r="P102" s="5">
        <v>2298654753</v>
      </c>
    </row>
    <row r="103" spans="3:16" ht="15.5" x14ac:dyDescent="0.35">
      <c r="C103" t="s">
        <v>120</v>
      </c>
      <c r="D103" s="5">
        <v>1412244227</v>
      </c>
      <c r="E103" s="5">
        <v>779763975</v>
      </c>
      <c r="F103" s="5">
        <v>1131791634</v>
      </c>
      <c r="G103" s="5">
        <v>2554384768</v>
      </c>
      <c r="I103" s="5">
        <v>1131791634</v>
      </c>
      <c r="J103" s="5">
        <v>5628023844</v>
      </c>
      <c r="K103" s="5">
        <v>7138949447</v>
      </c>
      <c r="L103" s="5">
        <v>426692757</v>
      </c>
      <c r="M103" s="5">
        <v>582066169</v>
      </c>
      <c r="N103" s="5">
        <v>248894131</v>
      </c>
      <c r="O103" s="5">
        <v>608862970</v>
      </c>
      <c r="P103" s="5">
        <v>501356821</v>
      </c>
    </row>
    <row r="104" spans="3:16" ht="15.5" x14ac:dyDescent="0.35">
      <c r="C104" t="s">
        <v>285</v>
      </c>
    </row>
    <row r="105" spans="3:16" ht="15.5" x14ac:dyDescent="0.35">
      <c r="C105" t="s">
        <v>286</v>
      </c>
      <c r="J105" s="5">
        <v>17090277778</v>
      </c>
      <c r="K105" s="5">
        <v>55091388889</v>
      </c>
      <c r="L105" s="5">
        <v>84273009841</v>
      </c>
      <c r="M105" s="5">
        <v>11413422685</v>
      </c>
      <c r="N105" s="5">
        <v>15673517220</v>
      </c>
      <c r="O105" s="5">
        <v>14925504226</v>
      </c>
      <c r="P105" s="5">
        <v>9790210863</v>
      </c>
    </row>
    <row r="106" spans="3:16" ht="15.5" x14ac:dyDescent="0.35">
      <c r="C106" t="s">
        <v>371</v>
      </c>
      <c r="D106" s="5">
        <v>8046708548</v>
      </c>
      <c r="E106" s="5">
        <v>8493541077</v>
      </c>
      <c r="O106" s="5">
        <v>368079316</v>
      </c>
      <c r="P106" s="5">
        <v>1065771164</v>
      </c>
    </row>
    <row r="107" spans="3:16" ht="15.5" x14ac:dyDescent="0.35">
      <c r="C107" t="s">
        <v>287</v>
      </c>
      <c r="D107" s="5">
        <v>6342009</v>
      </c>
      <c r="E107" s="5">
        <v>12597428</v>
      </c>
      <c r="F107" s="5">
        <v>21820781</v>
      </c>
      <c r="G107" s="5">
        <v>30845884</v>
      </c>
      <c r="I107" s="5">
        <v>21820781</v>
      </c>
      <c r="J107" s="5">
        <v>56859725</v>
      </c>
      <c r="K107" s="5">
        <v>98273670</v>
      </c>
      <c r="L107" s="5">
        <v>68550000</v>
      </c>
      <c r="N107" s="5">
        <v>286234263</v>
      </c>
      <c r="O107" s="5">
        <v>676077963</v>
      </c>
      <c r="P107" s="5">
        <v>294771989</v>
      </c>
    </row>
    <row r="108" spans="3:16" ht="15.5" x14ac:dyDescent="0.35">
      <c r="C108" t="s">
        <v>528</v>
      </c>
      <c r="J108" s="5">
        <v>50000000000</v>
      </c>
    </row>
    <row r="109" spans="3:16" ht="15.5" x14ac:dyDescent="0.35">
      <c r="C109" t="s">
        <v>288</v>
      </c>
      <c r="D109" s="5">
        <v>1748026402</v>
      </c>
      <c r="E109" s="5">
        <v>1703106179</v>
      </c>
      <c r="F109" s="5">
        <v>35038944</v>
      </c>
      <c r="G109" s="5">
        <v>34333590</v>
      </c>
      <c r="I109" s="5">
        <v>35038944</v>
      </c>
      <c r="J109" s="5">
        <v>52775858389</v>
      </c>
      <c r="K109" s="5">
        <v>7419003104</v>
      </c>
      <c r="L109" s="5">
        <v>5015184539</v>
      </c>
      <c r="M109" s="5">
        <v>7290745624</v>
      </c>
      <c r="N109" s="5">
        <v>10125295260</v>
      </c>
      <c r="O109" s="5">
        <v>7458599860</v>
      </c>
      <c r="P109" s="5">
        <v>5635384122</v>
      </c>
    </row>
    <row r="110" spans="3:16" ht="15.5" x14ac:dyDescent="0.35">
      <c r="C110" t="s">
        <v>237</v>
      </c>
      <c r="D110" s="5">
        <v>212237206486</v>
      </c>
      <c r="E110" s="5">
        <v>212947514755</v>
      </c>
      <c r="F110" s="5">
        <v>203389151781</v>
      </c>
      <c r="G110" s="5">
        <v>203264931655</v>
      </c>
      <c r="I110" s="5">
        <v>203389151781</v>
      </c>
      <c r="J110" s="5">
        <v>170823819295</v>
      </c>
      <c r="K110" s="5">
        <v>260694306559</v>
      </c>
      <c r="L110" s="5">
        <v>134733565841</v>
      </c>
      <c r="M110" s="5">
        <v>11718540685</v>
      </c>
      <c r="N110" s="5">
        <v>16395400483</v>
      </c>
      <c r="O110" s="5">
        <v>16244476505</v>
      </c>
      <c r="P110" s="5">
        <v>11371282045</v>
      </c>
    </row>
    <row r="111" spans="3:16" ht="15.5" x14ac:dyDescent="0.35">
      <c r="C111" t="s">
        <v>238</v>
      </c>
      <c r="D111" s="5">
        <v>212237206486</v>
      </c>
      <c r="E111" s="5">
        <v>212947514755</v>
      </c>
      <c r="F111" s="5">
        <v>203389151781</v>
      </c>
      <c r="G111" s="5">
        <v>203264931655</v>
      </c>
      <c r="I111" s="5">
        <v>203389151781</v>
      </c>
      <c r="J111" s="5">
        <v>170823819295</v>
      </c>
      <c r="K111" s="5">
        <v>260694306559</v>
      </c>
      <c r="L111" s="5">
        <v>134733565841</v>
      </c>
      <c r="M111" s="5">
        <v>11718540685</v>
      </c>
      <c r="N111" s="5">
        <v>16395400483</v>
      </c>
      <c r="O111" s="5">
        <v>16244476505</v>
      </c>
      <c r="P111" s="5">
        <v>11371282045</v>
      </c>
    </row>
    <row r="112" spans="3:16" ht="15.5" x14ac:dyDescent="0.35">
      <c r="C112" t="s">
        <v>239</v>
      </c>
    </row>
    <row r="113" spans="3:16" ht="15.5" x14ac:dyDescent="0.35">
      <c r="C113" t="s">
        <v>290</v>
      </c>
      <c r="D113" s="5">
        <v>8053050557</v>
      </c>
      <c r="E113" s="5">
        <v>8506138505</v>
      </c>
      <c r="F113" s="5">
        <v>21820781</v>
      </c>
      <c r="G113" s="5">
        <v>30845884</v>
      </c>
      <c r="I113" s="5">
        <v>21820781</v>
      </c>
      <c r="J113" s="5">
        <v>17147137503</v>
      </c>
      <c r="K113" s="5">
        <v>55189662559</v>
      </c>
      <c r="L113" s="5">
        <v>84341559841</v>
      </c>
      <c r="M113" s="5">
        <v>11413422685</v>
      </c>
      <c r="N113" s="5">
        <v>15959751483</v>
      </c>
      <c r="O113" s="5">
        <v>15969661505</v>
      </c>
      <c r="P113" s="5">
        <v>11150754016</v>
      </c>
    </row>
    <row r="114" spans="3:16" ht="15.5" x14ac:dyDescent="0.35">
      <c r="C114" t="s">
        <v>1155</v>
      </c>
      <c r="D114" s="5">
        <v>200000000000</v>
      </c>
      <c r="E114" s="5">
        <v>200000000000</v>
      </c>
      <c r="F114" s="5">
        <v>200000000000</v>
      </c>
      <c r="G114" s="5">
        <v>200000000000</v>
      </c>
      <c r="I114" s="5">
        <v>200000000000</v>
      </c>
      <c r="J114" s="5">
        <v>150000000000</v>
      </c>
      <c r="K114" s="5">
        <v>200000000000</v>
      </c>
      <c r="L114" s="5">
        <v>49650000000</v>
      </c>
    </row>
    <row r="115" spans="3:16" ht="15.5" x14ac:dyDescent="0.35">
      <c r="C115" t="s">
        <v>240</v>
      </c>
    </row>
    <row r="116" spans="3:16" ht="15.5" x14ac:dyDescent="0.35">
      <c r="C116" t="s">
        <v>128</v>
      </c>
      <c r="D116" s="5">
        <v>391296398464</v>
      </c>
      <c r="E116" s="5">
        <v>393678990542</v>
      </c>
      <c r="F116" s="5">
        <v>429483373508</v>
      </c>
      <c r="G116" s="5">
        <v>382390148910</v>
      </c>
      <c r="I116" s="5">
        <v>429483373508</v>
      </c>
      <c r="J116" s="5">
        <v>341702481711</v>
      </c>
      <c r="K116" s="5">
        <v>378356666566</v>
      </c>
      <c r="L116" s="5">
        <v>280761324746</v>
      </c>
      <c r="M116" s="5">
        <v>151852174493</v>
      </c>
      <c r="N116" s="5">
        <v>151685431882</v>
      </c>
      <c r="O116" s="5">
        <v>141081394549</v>
      </c>
      <c r="P116" s="5">
        <v>112533274136</v>
      </c>
    </row>
    <row r="117" spans="3:16" ht="15.5" x14ac:dyDescent="0.35">
      <c r="C117" t="s">
        <v>129</v>
      </c>
    </row>
    <row r="118" spans="3:16" ht="15.5" x14ac:dyDescent="0.35">
      <c r="C118" t="s">
        <v>130</v>
      </c>
      <c r="D118" s="5">
        <v>355945592400</v>
      </c>
      <c r="E118" s="5">
        <v>355945592400</v>
      </c>
      <c r="F118" s="5">
        <v>355945592400</v>
      </c>
      <c r="G118" s="5">
        <v>88986398100</v>
      </c>
      <c r="I118" s="5">
        <v>355945592400</v>
      </c>
      <c r="J118" s="5">
        <v>88986398100</v>
      </c>
      <c r="K118" s="5">
        <v>88986398100</v>
      </c>
      <c r="L118" s="5">
        <v>88986398100</v>
      </c>
      <c r="M118" s="5">
        <v>88986398100</v>
      </c>
      <c r="N118" s="5">
        <v>56028493800</v>
      </c>
      <c r="O118" s="5">
        <v>56024210500</v>
      </c>
      <c r="P118" s="5">
        <v>34000000000</v>
      </c>
    </row>
    <row r="119" spans="3:16" ht="15.5" x14ac:dyDescent="0.35">
      <c r="C119" t="s">
        <v>131</v>
      </c>
      <c r="D119" s="5">
        <v>82133306607</v>
      </c>
      <c r="E119" s="5">
        <v>82133306607</v>
      </c>
      <c r="F119" s="5">
        <v>82133306607</v>
      </c>
      <c r="G119" s="5">
        <v>84231771204</v>
      </c>
      <c r="I119" s="5">
        <v>82133306607</v>
      </c>
      <c r="J119" s="5">
        <v>84231771204</v>
      </c>
      <c r="K119" s="5">
        <v>84231771204</v>
      </c>
      <c r="L119" s="5">
        <v>105035880294</v>
      </c>
      <c r="M119" s="5">
        <v>105035880294</v>
      </c>
      <c r="N119" s="5">
        <v>39869638418</v>
      </c>
      <c r="O119" s="5">
        <v>39856788518</v>
      </c>
      <c r="P119" s="5">
        <v>10684656476</v>
      </c>
    </row>
    <row r="120" spans="3:16" ht="15.5" x14ac:dyDescent="0.35">
      <c r="C120" t="s">
        <v>132</v>
      </c>
      <c r="D120" s="5">
        <v>-352669784443</v>
      </c>
      <c r="E120" s="5">
        <v>-337474631587</v>
      </c>
      <c r="F120" s="5">
        <v>-322439168554</v>
      </c>
      <c r="G120" s="5">
        <v>-175198513758</v>
      </c>
      <c r="I120" s="5">
        <v>-322439168554</v>
      </c>
      <c r="J120" s="5">
        <v>-71581017051</v>
      </c>
      <c r="K120" s="5">
        <v>-19019974858</v>
      </c>
      <c r="L120" s="5">
        <v>31425609227</v>
      </c>
      <c r="M120" s="5">
        <v>24805176531</v>
      </c>
      <c r="N120" s="5">
        <v>16272544823</v>
      </c>
      <c r="O120" s="5">
        <v>13534416175</v>
      </c>
      <c r="P120" s="5">
        <v>5577207954</v>
      </c>
    </row>
    <row r="121" spans="3:16" ht="15.5" x14ac:dyDescent="0.35">
      <c r="C121" t="s">
        <v>134</v>
      </c>
      <c r="D121" s="5">
        <v>-352770284443</v>
      </c>
      <c r="E121" s="5">
        <v>-337575131587</v>
      </c>
      <c r="F121" s="5">
        <v>-322539668554</v>
      </c>
      <c r="G121" s="5">
        <v>-175299013758</v>
      </c>
      <c r="I121" s="5">
        <v>-322539668554</v>
      </c>
      <c r="J121" s="5">
        <v>-71681517051</v>
      </c>
      <c r="K121" s="5">
        <v>-19120474858</v>
      </c>
      <c r="L121" s="5">
        <v>31325109227</v>
      </c>
      <c r="M121" s="5">
        <v>24704676531</v>
      </c>
      <c r="N121" s="5">
        <v>16172044823</v>
      </c>
      <c r="O121" s="5">
        <v>13433916175</v>
      </c>
      <c r="P121" s="5">
        <v>5577207954</v>
      </c>
    </row>
    <row r="122" spans="3:16" ht="15.5" x14ac:dyDescent="0.35">
      <c r="C122" t="s">
        <v>133</v>
      </c>
      <c r="D122" s="5">
        <v>100500000</v>
      </c>
      <c r="E122" s="5">
        <v>100500000</v>
      </c>
      <c r="F122" s="5">
        <v>100500000</v>
      </c>
      <c r="G122" s="5">
        <v>100500000</v>
      </c>
      <c r="I122" s="5">
        <v>100500000</v>
      </c>
      <c r="J122" s="5">
        <v>100500000</v>
      </c>
      <c r="K122" s="5">
        <v>100500000</v>
      </c>
      <c r="L122" s="5">
        <v>100500000</v>
      </c>
      <c r="M122" s="5">
        <v>100500000</v>
      </c>
      <c r="N122" s="5">
        <v>100500000</v>
      </c>
      <c r="O122" s="5">
        <v>100500000</v>
      </c>
    </row>
    <row r="123" spans="3:16" ht="15.5" x14ac:dyDescent="0.35">
      <c r="C123" t="s">
        <v>135</v>
      </c>
      <c r="D123" s="5">
        <v>-352669784443</v>
      </c>
      <c r="E123" s="5">
        <v>-337474631587</v>
      </c>
      <c r="F123" s="5">
        <v>-322439168554</v>
      </c>
      <c r="G123" s="5">
        <v>-175198513758</v>
      </c>
      <c r="I123" s="5">
        <v>-322439168554</v>
      </c>
      <c r="J123" s="5">
        <v>-71581017051</v>
      </c>
      <c r="K123" s="5">
        <v>-19019974858</v>
      </c>
      <c r="L123" s="5">
        <v>31425609227</v>
      </c>
      <c r="M123" s="5">
        <v>24805176531</v>
      </c>
      <c r="N123" s="5">
        <v>16272544823</v>
      </c>
      <c r="O123" s="5">
        <v>13534416175</v>
      </c>
      <c r="P123" s="5">
        <v>5577207954</v>
      </c>
    </row>
    <row r="124" spans="3:16" ht="15.5" x14ac:dyDescent="0.35">
      <c r="C124" t="s">
        <v>136</v>
      </c>
      <c r="F124" s="5">
        <v>6217931</v>
      </c>
      <c r="G124" s="5">
        <v>6081992</v>
      </c>
      <c r="I124" s="5">
        <v>6217931</v>
      </c>
      <c r="J124" s="5">
        <v>6344250</v>
      </c>
      <c r="K124" s="5">
        <v>6526734</v>
      </c>
      <c r="L124" s="5">
        <v>803737</v>
      </c>
    </row>
    <row r="125" spans="3:16" ht="15.5" x14ac:dyDescent="0.35">
      <c r="C125" t="s">
        <v>10</v>
      </c>
      <c r="D125" s="5">
        <v>82217730997</v>
      </c>
      <c r="E125" s="5">
        <v>97412883853</v>
      </c>
      <c r="F125" s="5">
        <v>112787958387</v>
      </c>
      <c r="G125" s="5">
        <v>-4499119223</v>
      </c>
      <c r="I125" s="5">
        <v>112787958387</v>
      </c>
      <c r="J125" s="5">
        <v>98072627126</v>
      </c>
      <c r="K125" s="5">
        <v>150603066920</v>
      </c>
      <c r="L125" s="5">
        <v>204293087838</v>
      </c>
      <c r="M125" s="5">
        <v>218832136935</v>
      </c>
      <c r="N125" s="5">
        <v>112068982561</v>
      </c>
      <c r="O125" s="5">
        <v>109361193193</v>
      </c>
      <c r="P125" s="5">
        <v>50216465430</v>
      </c>
    </row>
    <row r="126" spans="3:16" ht="15.5" x14ac:dyDescent="0.35">
      <c r="C126" t="s">
        <v>137</v>
      </c>
      <c r="D126" s="5">
        <v>473514129461</v>
      </c>
      <c r="E126" s="5">
        <v>491091874395</v>
      </c>
      <c r="F126" s="5">
        <v>542271331895</v>
      </c>
      <c r="G126" s="5">
        <v>377891029687</v>
      </c>
      <c r="I126" s="5">
        <v>542271331895</v>
      </c>
      <c r="J126" s="5">
        <v>439775108837</v>
      </c>
      <c r="K126" s="5">
        <v>528959733486</v>
      </c>
      <c r="L126" s="5">
        <v>485054412584</v>
      </c>
      <c r="M126" s="5">
        <v>370684311428</v>
      </c>
      <c r="N126" s="5">
        <v>263754414443</v>
      </c>
      <c r="O126" s="5">
        <v>250442587742</v>
      </c>
      <c r="P126" s="5">
        <v>162749739566</v>
      </c>
    </row>
    <row r="127" spans="3:16" ht="15.5" x14ac:dyDescent="0.35">
      <c r="C127" t="s">
        <v>138</v>
      </c>
      <c r="D127" s="5">
        <v>3559455924</v>
      </c>
      <c r="E127" s="5">
        <v>3559455924</v>
      </c>
      <c r="F127" s="5">
        <v>3559455924</v>
      </c>
      <c r="G127" s="5">
        <v>889863981</v>
      </c>
      <c r="I127" s="5">
        <v>3559455924</v>
      </c>
      <c r="J127" s="5">
        <v>889863981</v>
      </c>
      <c r="K127" s="5">
        <v>889863981</v>
      </c>
      <c r="L127" s="5">
        <v>889863981</v>
      </c>
      <c r="M127" s="5">
        <v>889863981</v>
      </c>
      <c r="N127" s="5">
        <v>560284938</v>
      </c>
      <c r="O127" s="5">
        <v>560242105</v>
      </c>
      <c r="P127" s="5">
        <v>340000000</v>
      </c>
    </row>
    <row r="129" spans="2:16" ht="15.5" x14ac:dyDescent="0.35">
      <c r="B129" t="s">
        <v>139</v>
      </c>
      <c r="C129" t="s">
        <v>140</v>
      </c>
      <c r="D129" s="5">
        <v>-17035727267</v>
      </c>
      <c r="E129" s="5">
        <v>-23400711953</v>
      </c>
      <c r="F129" s="5">
        <v>-53421068334</v>
      </c>
      <c r="G129" s="5">
        <v>-38932680901</v>
      </c>
      <c r="I129" s="5">
        <v>-91989102398</v>
      </c>
      <c r="J129" s="5">
        <v>-43772791726</v>
      </c>
      <c r="K129" s="5">
        <v>-8682439283</v>
      </c>
      <c r="L129" s="5">
        <v>-77748378471</v>
      </c>
      <c r="M129" s="5">
        <v>-26118359500</v>
      </c>
      <c r="N129" s="5">
        <v>-32719704184</v>
      </c>
      <c r="O129" s="5">
        <v>-9593332513</v>
      </c>
      <c r="P129" s="5">
        <v>-19108589342</v>
      </c>
    </row>
    <row r="130" spans="2:16" ht="15.5" x14ac:dyDescent="0.35">
      <c r="C130" t="s">
        <v>292</v>
      </c>
      <c r="D130" s="5">
        <v>44245379596</v>
      </c>
      <c r="E130" s="5">
        <v>45217454934</v>
      </c>
      <c r="F130" s="5">
        <v>14704546733</v>
      </c>
      <c r="G130" s="5">
        <v>25233727086</v>
      </c>
      <c r="I130" s="5">
        <v>138937617027</v>
      </c>
      <c r="J130" s="5">
        <v>166942627516</v>
      </c>
      <c r="K130" s="5">
        <v>222291739012</v>
      </c>
      <c r="L130" s="5">
        <v>245132303875</v>
      </c>
      <c r="M130" s="5">
        <v>197927464805</v>
      </c>
      <c r="N130" s="5">
        <v>179615706898</v>
      </c>
      <c r="O130" s="5">
        <v>180684102276</v>
      </c>
      <c r="P130" s="5">
        <v>135337604723</v>
      </c>
    </row>
    <row r="131" spans="2:16" ht="15.5" x14ac:dyDescent="0.35">
      <c r="C131" t="s">
        <v>293</v>
      </c>
      <c r="D131" s="5">
        <v>-33975579268</v>
      </c>
      <c r="E131" s="5">
        <v>-45463233015</v>
      </c>
      <c r="F131" s="5">
        <v>-70778963685</v>
      </c>
      <c r="G131" s="5">
        <v>-34590592481</v>
      </c>
      <c r="I131" s="5">
        <v>-129821707343</v>
      </c>
      <c r="J131" s="5">
        <v>-126005496699</v>
      </c>
      <c r="K131" s="5">
        <v>-159777621234</v>
      </c>
      <c r="L131" s="5">
        <v>-217604458449</v>
      </c>
      <c r="M131" s="5">
        <v>-183092457740</v>
      </c>
      <c r="N131" s="5">
        <v>-180995786345</v>
      </c>
      <c r="O131" s="5">
        <v>-158554285457</v>
      </c>
      <c r="P131" s="5">
        <v>-129807250773</v>
      </c>
    </row>
    <row r="132" spans="2:16" ht="15.5" x14ac:dyDescent="0.35">
      <c r="C132" t="s">
        <v>393</v>
      </c>
      <c r="D132" s="5">
        <v>-14055325112</v>
      </c>
      <c r="E132" s="5">
        <v>-8660431556</v>
      </c>
      <c r="F132" s="5">
        <v>-7554529498</v>
      </c>
      <c r="G132" s="5">
        <v>-8582031603</v>
      </c>
      <c r="I132" s="5">
        <v>-33284803837</v>
      </c>
      <c r="J132" s="5">
        <v>-33185207645</v>
      </c>
      <c r="K132" s="5">
        <v>-30744017153</v>
      </c>
      <c r="L132" s="5">
        <v>-23105380386</v>
      </c>
      <c r="M132" s="5">
        <v>-10859596359</v>
      </c>
      <c r="N132" s="5">
        <v>-5722760087</v>
      </c>
      <c r="O132" s="5">
        <v>-10628946183</v>
      </c>
      <c r="P132" s="5">
        <v>-5506162579</v>
      </c>
    </row>
    <row r="133" spans="2:16" ht="15.5" x14ac:dyDescent="0.35">
      <c r="C133" t="s">
        <v>843</v>
      </c>
      <c r="D133" s="5">
        <v>-6446300980</v>
      </c>
      <c r="E133" s="5">
        <v>-8609966065</v>
      </c>
      <c r="F133" s="5">
        <v>16283800413</v>
      </c>
      <c r="G133" s="5">
        <v>-13598387159</v>
      </c>
      <c r="I133" s="5">
        <v>-38394440605</v>
      </c>
      <c r="J133" s="5">
        <v>-21233157222</v>
      </c>
      <c r="K133" s="5">
        <v>-13218080525</v>
      </c>
      <c r="L133" s="5">
        <v>-66906241368</v>
      </c>
      <c r="M133" s="5">
        <v>-7110274890</v>
      </c>
      <c r="N133" s="5">
        <v>-4843429733</v>
      </c>
      <c r="O133" s="5">
        <v>-5978028608</v>
      </c>
      <c r="P133" s="5">
        <v>-5888108916</v>
      </c>
    </row>
    <row r="134" spans="2:16" ht="15.5" x14ac:dyDescent="0.35">
      <c r="C134" t="s">
        <v>1156</v>
      </c>
      <c r="F134" s="5">
        <v>957084113</v>
      </c>
      <c r="I134" s="5">
        <v>957084113</v>
      </c>
    </row>
    <row r="135" spans="2:16" ht="15.5" x14ac:dyDescent="0.35">
      <c r="C135" t="s">
        <v>689</v>
      </c>
      <c r="D135" s="5">
        <v>1333596394</v>
      </c>
      <c r="E135" s="5">
        <v>1639824607</v>
      </c>
      <c r="F135" s="5">
        <v>465781366</v>
      </c>
      <c r="G135" s="5">
        <v>2835836</v>
      </c>
      <c r="I135" s="5">
        <v>469643324</v>
      </c>
      <c r="J135" s="5">
        <v>953828318</v>
      </c>
      <c r="K135" s="5">
        <v>1698865522</v>
      </c>
      <c r="L135" s="5">
        <v>92939980</v>
      </c>
      <c r="M135" s="5">
        <v>19000540</v>
      </c>
      <c r="N135" s="5">
        <v>2353044</v>
      </c>
      <c r="O135" s="5">
        <v>3908501</v>
      </c>
      <c r="P135" s="5">
        <v>3722827</v>
      </c>
    </row>
    <row r="136" spans="2:16" ht="15.5" x14ac:dyDescent="0.35">
      <c r="C136" t="s">
        <v>297</v>
      </c>
      <c r="D136" s="5">
        <v>-7480779903</v>
      </c>
      <c r="E136" s="5">
        <v>-7185071959</v>
      </c>
      <c r="F136" s="5">
        <v>-7498787776</v>
      </c>
      <c r="G136" s="5">
        <v>-7398232580</v>
      </c>
      <c r="I136" s="5">
        <v>-30852495077</v>
      </c>
      <c r="J136" s="5">
        <v>-31245385994</v>
      </c>
      <c r="K136" s="5">
        <v>-28933324905</v>
      </c>
      <c r="L136" s="5">
        <v>-11674178841</v>
      </c>
      <c r="M136" s="5">
        <v>-14142751636</v>
      </c>
      <c r="N136" s="5">
        <v>-12372331538</v>
      </c>
      <c r="O136" s="5">
        <v>-12815460468</v>
      </c>
      <c r="P136" s="5">
        <v>-11573369363</v>
      </c>
    </row>
    <row r="137" spans="2:16" ht="15.5" x14ac:dyDescent="0.35">
      <c r="C137" t="s">
        <v>1157</v>
      </c>
      <c r="D137" s="5">
        <v>-257220321</v>
      </c>
      <c r="E137" s="5">
        <v>-79103000</v>
      </c>
    </row>
    <row r="138" spans="2:16" ht="15.5" x14ac:dyDescent="0.35">
      <c r="C138" t="s">
        <v>168</v>
      </c>
      <c r="D138" s="5">
        <v>-399497673</v>
      </c>
      <c r="E138" s="5">
        <v>-260185899</v>
      </c>
    </row>
    <row r="139" spans="2:16" ht="15.5" x14ac:dyDescent="0.35">
      <c r="C139" t="s">
        <v>1158</v>
      </c>
      <c r="M139" s="5">
        <v>-7295684304</v>
      </c>
      <c r="N139" s="5">
        <v>-6508783227</v>
      </c>
      <c r="O139" s="5">
        <v>316376700</v>
      </c>
      <c r="P139" s="5">
        <v>31468985</v>
      </c>
    </row>
    <row r="140" spans="2:16" ht="15.5" x14ac:dyDescent="0.35">
      <c r="C140" t="s">
        <v>530</v>
      </c>
      <c r="L140" s="5">
        <v>-3683363282</v>
      </c>
      <c r="M140" s="5">
        <v>-1564059916</v>
      </c>
      <c r="N140" s="5">
        <v>-1894673196</v>
      </c>
      <c r="O140" s="5">
        <v>-2620999274</v>
      </c>
      <c r="P140" s="5">
        <v>-1706494246</v>
      </c>
    </row>
    <row r="141" spans="2:16" ht="15.5" x14ac:dyDescent="0.35">
      <c r="C141" t="s">
        <v>317</v>
      </c>
    </row>
    <row r="142" spans="2:16" ht="15.5" x14ac:dyDescent="0.35">
      <c r="C142" t="s">
        <v>149</v>
      </c>
      <c r="D142" s="5">
        <v>14991329948</v>
      </c>
      <c r="E142" s="5">
        <v>-20008493094</v>
      </c>
      <c r="F142" s="5">
        <v>42826021068</v>
      </c>
      <c r="G142" s="5">
        <v>34944680627</v>
      </c>
      <c r="I142" s="5">
        <v>66284561999</v>
      </c>
      <c r="J142" s="5">
        <v>-58949249347</v>
      </c>
      <c r="K142" s="5">
        <v>126586716535</v>
      </c>
      <c r="L142" s="5">
        <v>80673413690</v>
      </c>
      <c r="M142" s="5">
        <v>102362175633</v>
      </c>
      <c r="N142" s="5">
        <v>34733356694</v>
      </c>
      <c r="O142" s="5">
        <v>44389483490</v>
      </c>
      <c r="P142" s="5">
        <v>56645506611</v>
      </c>
    </row>
    <row r="143" spans="2:16" ht="15.5" x14ac:dyDescent="0.35">
      <c r="C143" t="s">
        <v>150</v>
      </c>
      <c r="D143" s="5">
        <v>-2934906598</v>
      </c>
      <c r="E143" s="5">
        <v>-5874076249</v>
      </c>
      <c r="F143" s="5">
        <v>-8939639988</v>
      </c>
      <c r="G143" s="5">
        <v>4143238659</v>
      </c>
      <c r="I143" s="5">
        <v>5116548680</v>
      </c>
      <c r="J143" s="5">
        <v>-16320264784</v>
      </c>
      <c r="K143" s="5">
        <v>-10968879549</v>
      </c>
      <c r="L143" s="5">
        <v>-76769869510</v>
      </c>
      <c r="M143" s="5">
        <v>-1266515796</v>
      </c>
      <c r="N143" s="5">
        <v>-2414704178</v>
      </c>
      <c r="O143" s="5">
        <v>-34566645013</v>
      </c>
      <c r="P143" s="5">
        <v>-37424449517</v>
      </c>
    </row>
    <row r="144" spans="2:16" ht="15.5" x14ac:dyDescent="0.35">
      <c r="C144" t="s">
        <v>158</v>
      </c>
      <c r="D144" s="5">
        <v>-2970942634</v>
      </c>
      <c r="E144" s="5">
        <v>-4146076249</v>
      </c>
      <c r="F144" s="5">
        <v>-4338389627</v>
      </c>
      <c r="G144" s="5">
        <v>-4929761341</v>
      </c>
      <c r="I144" s="5">
        <v>-11132678440</v>
      </c>
      <c r="J144" s="5">
        <v>-16320264784</v>
      </c>
      <c r="K144" s="5">
        <v>-6445279572</v>
      </c>
      <c r="L144" s="5">
        <v>-56932785157</v>
      </c>
      <c r="M144" s="5">
        <v>-1266961890</v>
      </c>
      <c r="N144" s="5">
        <v>-2414704178</v>
      </c>
      <c r="O144" s="5">
        <v>-1493554104</v>
      </c>
      <c r="P144" s="5">
        <v>-37444230285</v>
      </c>
    </row>
    <row r="145" spans="3:16" ht="15.5" x14ac:dyDescent="0.35">
      <c r="C145" t="s">
        <v>253</v>
      </c>
      <c r="K145" s="5">
        <v>-4528104482</v>
      </c>
      <c r="O145" s="5">
        <v>-33264000000</v>
      </c>
      <c r="P145" s="5">
        <v>-2695010632</v>
      </c>
    </row>
    <row r="146" spans="3:16" ht="15.5" x14ac:dyDescent="0.35">
      <c r="C146" t="s">
        <v>1075</v>
      </c>
      <c r="G146" s="5">
        <v>-11500000000</v>
      </c>
    </row>
    <row r="147" spans="3:16" ht="15.5" x14ac:dyDescent="0.35">
      <c r="C147" t="s">
        <v>160</v>
      </c>
      <c r="D147" s="5">
        <v>36036036</v>
      </c>
      <c r="F147" s="5">
        <v>-2009250361</v>
      </c>
      <c r="G147" s="5">
        <v>20573000000</v>
      </c>
      <c r="I147" s="5">
        <v>18841227120</v>
      </c>
      <c r="K147" s="5">
        <v>4504505</v>
      </c>
      <c r="L147" s="5">
        <v>172509647</v>
      </c>
      <c r="M147" s="5">
        <v>446094</v>
      </c>
      <c r="O147" s="5">
        <v>190909091</v>
      </c>
      <c r="P147" s="5">
        <v>3200000000</v>
      </c>
    </row>
    <row r="148" spans="3:16" ht="15.5" x14ac:dyDescent="0.35">
      <c r="C148" t="s">
        <v>1159</v>
      </c>
      <c r="P148" s="5">
        <v>-485208600</v>
      </c>
    </row>
    <row r="149" spans="3:16" ht="15.5" x14ac:dyDescent="0.35">
      <c r="C149" t="s">
        <v>424</v>
      </c>
      <c r="E149" s="5">
        <v>-1728000000</v>
      </c>
      <c r="F149" s="5">
        <v>-2592000000</v>
      </c>
      <c r="I149" s="5">
        <v>-2592000000</v>
      </c>
      <c r="L149" s="5">
        <v>-9602000</v>
      </c>
    </row>
    <row r="150" spans="3:16" ht="15.5" x14ac:dyDescent="0.35">
      <c r="C150" t="s">
        <v>781</v>
      </c>
    </row>
    <row r="151" spans="3:16" ht="15.5" x14ac:dyDescent="0.35">
      <c r="C151" t="s">
        <v>1160</v>
      </c>
      <c r="L151" s="5">
        <v>-19999992000</v>
      </c>
    </row>
    <row r="152" spans="3:16" ht="15.5" x14ac:dyDescent="0.35">
      <c r="C152" t="s">
        <v>1161</v>
      </c>
    </row>
    <row r="153" spans="3:16" ht="15.5" x14ac:dyDescent="0.35">
      <c r="C153" t="s">
        <v>1098</v>
      </c>
    </row>
    <row r="154" spans="3:16" ht="15.5" x14ac:dyDescent="0.35">
      <c r="C154" t="s">
        <v>1162</v>
      </c>
    </row>
    <row r="155" spans="3:16" ht="15.5" x14ac:dyDescent="0.35">
      <c r="C155" t="s">
        <v>161</v>
      </c>
      <c r="D155" s="5">
        <v>14991329948</v>
      </c>
      <c r="E155" s="5">
        <v>-20008493094</v>
      </c>
      <c r="F155" s="5">
        <v>42826021068</v>
      </c>
      <c r="G155" s="5">
        <v>34944680627</v>
      </c>
      <c r="I155" s="5">
        <v>66284561999</v>
      </c>
      <c r="J155" s="5">
        <v>-58949249347</v>
      </c>
      <c r="K155" s="5">
        <v>126586716535</v>
      </c>
      <c r="L155" s="5">
        <v>80673413690</v>
      </c>
      <c r="M155" s="5">
        <v>102362175633</v>
      </c>
      <c r="N155" s="5">
        <v>34733356694</v>
      </c>
      <c r="O155" s="5">
        <v>44389483490</v>
      </c>
      <c r="P155" s="5">
        <v>56645506611</v>
      </c>
    </row>
    <row r="156" spans="3:16" ht="15.5" x14ac:dyDescent="0.35">
      <c r="C156" t="s">
        <v>680</v>
      </c>
      <c r="P156" s="5">
        <v>33000000000</v>
      </c>
    </row>
    <row r="157" spans="3:16" ht="15.5" x14ac:dyDescent="0.35">
      <c r="C157" t="s">
        <v>572</v>
      </c>
      <c r="O157" s="5">
        <v>30299500542</v>
      </c>
    </row>
    <row r="158" spans="3:16" ht="15.5" x14ac:dyDescent="0.35">
      <c r="C158" t="s">
        <v>1163</v>
      </c>
      <c r="M158" s="5">
        <v>279600</v>
      </c>
      <c r="N158" s="5">
        <v>17133200</v>
      </c>
      <c r="O158" s="5">
        <v>20896842000</v>
      </c>
    </row>
    <row r="159" spans="3:16" ht="15.5" x14ac:dyDescent="0.35">
      <c r="C159" t="s">
        <v>596</v>
      </c>
      <c r="F159" s="5">
        <v>-2098464597</v>
      </c>
      <c r="I159" s="5">
        <v>-2098464597</v>
      </c>
    </row>
    <row r="160" spans="3:16" ht="15.5" x14ac:dyDescent="0.35">
      <c r="C160" t="s">
        <v>308</v>
      </c>
    </row>
    <row r="161" spans="3:16" ht="15.5" x14ac:dyDescent="0.35">
      <c r="C161" t="s">
        <v>279</v>
      </c>
      <c r="M161" s="5">
        <v>-18030000000</v>
      </c>
    </row>
    <row r="162" spans="3:16" ht="15.5" x14ac:dyDescent="0.35">
      <c r="C162" t="s">
        <v>435</v>
      </c>
      <c r="N162" s="5">
        <v>18030000000</v>
      </c>
    </row>
    <row r="163" spans="3:16" ht="15.5" x14ac:dyDescent="0.35">
      <c r="C163" t="s">
        <v>1164</v>
      </c>
      <c r="F163" s="5">
        <v>-115000000000</v>
      </c>
      <c r="G163" s="5">
        <v>115000000000</v>
      </c>
    </row>
    <row r="164" spans="3:16" ht="15.5" x14ac:dyDescent="0.35">
      <c r="C164" t="s">
        <v>609</v>
      </c>
      <c r="E164" s="5">
        <v>-40000000000</v>
      </c>
      <c r="F164" s="5">
        <v>80708055558</v>
      </c>
      <c r="G164" s="5">
        <v>-62956891653</v>
      </c>
      <c r="I164" s="5">
        <v>6289968463</v>
      </c>
      <c r="J164" s="5">
        <v>-16263579576</v>
      </c>
      <c r="K164" s="5">
        <v>-23691295794</v>
      </c>
      <c r="L164" s="5">
        <v>-41622777301</v>
      </c>
      <c r="M164" s="5">
        <v>27221706764</v>
      </c>
      <c r="N164" s="5">
        <v>14029438116</v>
      </c>
      <c r="O164" s="5">
        <v>-12268739806</v>
      </c>
      <c r="P164" s="5">
        <v>24632480377</v>
      </c>
    </row>
    <row r="165" spans="3:16" ht="15.5" x14ac:dyDescent="0.35">
      <c r="C165" t="s">
        <v>311</v>
      </c>
      <c r="L165" s="5">
        <v>72859587156</v>
      </c>
      <c r="N165" s="5">
        <v>3816980330</v>
      </c>
      <c r="O165" s="5">
        <v>13000000000</v>
      </c>
      <c r="P165" s="5">
        <v>2500000000</v>
      </c>
    </row>
    <row r="166" spans="3:16" ht="15.5" x14ac:dyDescent="0.35">
      <c r="C166" t="s">
        <v>271</v>
      </c>
      <c r="F166" s="5">
        <v>-2734444444</v>
      </c>
      <c r="G166" s="5">
        <v>-17090277778</v>
      </c>
      <c r="I166" s="5">
        <v>-19824722222</v>
      </c>
      <c r="J166" s="5">
        <v>-42601111112</v>
      </c>
      <c r="M166" s="5">
        <v>-4260094535</v>
      </c>
      <c r="O166" s="5">
        <v>-5920080816</v>
      </c>
      <c r="P166" s="5">
        <v>-4041641200</v>
      </c>
    </row>
    <row r="167" spans="3:16" ht="15.5" x14ac:dyDescent="0.35">
      <c r="C167" t="s">
        <v>1165</v>
      </c>
      <c r="D167" s="5">
        <v>15000000000</v>
      </c>
      <c r="E167" s="5">
        <v>20000000000</v>
      </c>
      <c r="F167" s="5">
        <v>-185000000000</v>
      </c>
      <c r="I167" s="5">
        <v>-185000000000</v>
      </c>
    </row>
    <row r="168" spans="3:16" ht="15.5" x14ac:dyDescent="0.35">
      <c r="C168" t="s">
        <v>1166</v>
      </c>
    </row>
    <row r="169" spans="3:16" ht="15.5" x14ac:dyDescent="0.35">
      <c r="C169" t="s">
        <v>314</v>
      </c>
      <c r="D169" s="5">
        <v>-8670052</v>
      </c>
      <c r="E169" s="5">
        <v>-8493094</v>
      </c>
      <c r="F169" s="5">
        <v>-8319749</v>
      </c>
      <c r="G169" s="5">
        <v>-8149942</v>
      </c>
      <c r="I169" s="5">
        <v>-41413945</v>
      </c>
      <c r="J169" s="5">
        <v>-84558659</v>
      </c>
      <c r="K169" s="5">
        <v>-71987671</v>
      </c>
      <c r="L169" s="5">
        <v>-213396165</v>
      </c>
      <c r="M169" s="5">
        <v>-332559160</v>
      </c>
      <c r="N169" s="5">
        <v>-462503105</v>
      </c>
      <c r="O169" s="5">
        <v>-643181073</v>
      </c>
      <c r="P169" s="5">
        <v>-800404603</v>
      </c>
    </row>
    <row r="170" spans="3:16" ht="15.5" x14ac:dyDescent="0.35">
      <c r="C170" t="s">
        <v>658</v>
      </c>
      <c r="P170" s="5">
        <v>4410117181</v>
      </c>
    </row>
    <row r="171" spans="3:16" ht="15.5" x14ac:dyDescent="0.35">
      <c r="C171" t="s">
        <v>167</v>
      </c>
      <c r="M171" s="5">
        <v>-361023612</v>
      </c>
      <c r="N171" s="5">
        <v>-697691847</v>
      </c>
      <c r="O171" s="5">
        <v>-974857357</v>
      </c>
      <c r="P171" s="5">
        <v>-3055045144</v>
      </c>
    </row>
    <row r="172" spans="3:16" ht="15.5" x14ac:dyDescent="0.35">
      <c r="C172" t="s">
        <v>553</v>
      </c>
    </row>
    <row r="173" spans="3:16" ht="15.5" x14ac:dyDescent="0.35">
      <c r="C173" t="s">
        <v>1167</v>
      </c>
      <c r="K173" s="5">
        <v>150350000000</v>
      </c>
      <c r="L173" s="5">
        <v>49650000000</v>
      </c>
    </row>
    <row r="174" spans="3:16" ht="15.5" x14ac:dyDescent="0.35">
      <c r="C174" t="s">
        <v>173</v>
      </c>
      <c r="D174" s="5">
        <v>-4979303917</v>
      </c>
      <c r="E174" s="5">
        <v>-49283281296</v>
      </c>
      <c r="F174" s="5">
        <v>-19534687254</v>
      </c>
      <c r="G174" s="5">
        <v>155238385</v>
      </c>
      <c r="I174" s="5">
        <v>-20587991719</v>
      </c>
      <c r="J174" s="5">
        <v>-119042305857</v>
      </c>
      <c r="K174" s="5">
        <v>106935397703</v>
      </c>
      <c r="L174" s="5">
        <v>-73844834291</v>
      </c>
      <c r="M174" s="5">
        <v>74977300337</v>
      </c>
      <c r="N174" s="5">
        <v>-401051668</v>
      </c>
      <c r="O174" s="5">
        <v>229505964</v>
      </c>
      <c r="P174" s="5">
        <v>112467752</v>
      </c>
    </row>
    <row r="175" spans="3:16" ht="15.5" x14ac:dyDescent="0.35">
      <c r="C175" t="s">
        <v>174</v>
      </c>
    </row>
    <row r="176" spans="3:16" ht="15.5" x14ac:dyDescent="0.35">
      <c r="C176" t="s">
        <v>176</v>
      </c>
      <c r="E176" s="5">
        <v>88836045363</v>
      </c>
      <c r="I176" s="5">
        <v>2538648195</v>
      </c>
      <c r="J176" s="5">
        <v>108156508334</v>
      </c>
      <c r="K176" s="5">
        <v>1221110631</v>
      </c>
      <c r="L176" s="5">
        <v>75065944922</v>
      </c>
      <c r="M176" s="5">
        <v>88644585</v>
      </c>
      <c r="N176" s="5">
        <v>489696253</v>
      </c>
      <c r="O176" s="5">
        <v>260190289</v>
      </c>
      <c r="P176" s="5">
        <v>147722537</v>
      </c>
    </row>
    <row r="177" spans="2:16" ht="15.5" x14ac:dyDescent="0.35">
      <c r="C177" t="s">
        <v>1168</v>
      </c>
      <c r="D177" s="5">
        <v>206574150</v>
      </c>
      <c r="E177" s="5">
        <v>-220929969</v>
      </c>
      <c r="F177" s="5">
        <v>106885388887</v>
      </c>
      <c r="I177" s="5">
        <v>106885388887</v>
      </c>
      <c r="J177" s="5">
        <v>13424445718</v>
      </c>
    </row>
    <row r="178" spans="2:16" ht="15.5" x14ac:dyDescent="0.35">
      <c r="C178" t="s">
        <v>1169</v>
      </c>
    </row>
    <row r="179" spans="2:16" ht="15.5" x14ac:dyDescent="0.35">
      <c r="C179" t="s">
        <v>177</v>
      </c>
      <c r="D179" s="5">
        <v>-4772729767</v>
      </c>
      <c r="E179" s="5">
        <v>39331834098</v>
      </c>
      <c r="F179" s="5">
        <v>87350701633</v>
      </c>
      <c r="G179" s="5">
        <v>155238385</v>
      </c>
      <c r="I179" s="5">
        <v>88836045363</v>
      </c>
      <c r="J179" s="5">
        <v>2538648195</v>
      </c>
      <c r="K179" s="5">
        <v>108156508334</v>
      </c>
      <c r="L179" s="5">
        <v>1221110631</v>
      </c>
      <c r="M179" s="5">
        <v>75065944922</v>
      </c>
      <c r="N179" s="5">
        <v>88644585</v>
      </c>
      <c r="O179" s="5">
        <v>489696253</v>
      </c>
      <c r="P179" s="5">
        <v>260190289</v>
      </c>
    </row>
    <row r="181" spans="2:16" ht="15.5" x14ac:dyDescent="0.35">
      <c r="B181" t="s">
        <v>178</v>
      </c>
      <c r="C181" t="s">
        <v>12</v>
      </c>
      <c r="D181" s="5">
        <v>3560000000</v>
      </c>
      <c r="E181" s="5">
        <v>3560000000</v>
      </c>
      <c r="F181" s="5">
        <v>3560000000</v>
      </c>
      <c r="G181" s="5">
        <v>890000000</v>
      </c>
      <c r="I181" s="5">
        <v>3560000000</v>
      </c>
      <c r="J181" s="5">
        <v>890000000</v>
      </c>
      <c r="K181" s="5">
        <v>890000000</v>
      </c>
      <c r="L181" s="5">
        <v>890000000</v>
      </c>
      <c r="M181" s="5">
        <v>890000000</v>
      </c>
      <c r="N181" s="5">
        <v>560000000</v>
      </c>
      <c r="O181" s="5">
        <v>560000000</v>
      </c>
      <c r="P181" s="5">
        <v>340000000</v>
      </c>
    </row>
    <row r="182" spans="2:16" ht="15.5" x14ac:dyDescent="0.35">
      <c r="C182" t="s">
        <v>179</v>
      </c>
      <c r="D182" s="6">
        <v>-4.2699999999999996</v>
      </c>
      <c r="E182" s="6">
        <v>-4.2300000000000004</v>
      </c>
      <c r="F182" s="6">
        <v>-41.37</v>
      </c>
      <c r="G182" s="6">
        <v>-23.69</v>
      </c>
    </row>
    <row r="183" spans="2:16" ht="15.5" x14ac:dyDescent="0.35">
      <c r="C183" t="s">
        <v>180</v>
      </c>
      <c r="D183" s="6">
        <v>-29.98</v>
      </c>
      <c r="E183" s="6">
        <v>-77.069999999999993</v>
      </c>
      <c r="F183" s="6">
        <v>-8.1199999999999992</v>
      </c>
      <c r="G183" s="6">
        <v>-18.149999999999999</v>
      </c>
    </row>
    <row r="184" spans="2:16" ht="15.5" x14ac:dyDescent="0.35">
      <c r="C184" t="s">
        <v>64</v>
      </c>
      <c r="D184" s="6">
        <v>11.88</v>
      </c>
      <c r="E184" s="6">
        <v>26.71</v>
      </c>
      <c r="F184" s="6">
        <v>22.3</v>
      </c>
      <c r="G184" s="6">
        <v>9.99</v>
      </c>
    </row>
    <row r="185" spans="2:16" ht="15.5" x14ac:dyDescent="0.35">
      <c r="C185" t="s">
        <v>181</v>
      </c>
      <c r="D185" s="5">
        <v>-4900000000</v>
      </c>
      <c r="E185" s="5">
        <v>-5040000000</v>
      </c>
      <c r="F185" s="5">
        <v>-139950000000</v>
      </c>
      <c r="G185" s="5">
        <v>-10110000000</v>
      </c>
    </row>
    <row r="186" spans="2:16" ht="15.5" x14ac:dyDescent="0.35">
      <c r="C186" t="s">
        <v>182</v>
      </c>
      <c r="D186" s="6">
        <v>-3.2099999999999997E-2</v>
      </c>
      <c r="E186" s="6">
        <v>-3.0600000000000002E-2</v>
      </c>
      <c r="F186" s="6">
        <v>-0.27149999999999996</v>
      </c>
      <c r="G186" s="6">
        <v>-5.5800000000000002E-2</v>
      </c>
    </row>
    <row r="187" spans="2:16" ht="15.5" x14ac:dyDescent="0.35">
      <c r="C187" t="s">
        <v>183</v>
      </c>
      <c r="D187" s="6">
        <v>-0.18479999999999999</v>
      </c>
      <c r="E187" s="6">
        <v>-0.15439999999999998</v>
      </c>
      <c r="F187" s="6">
        <v>-1.3055000000000001</v>
      </c>
      <c r="G187" s="6">
        <v>4.6795999999999998</v>
      </c>
    </row>
    <row r="188" spans="2:16" ht="15.5" x14ac:dyDescent="0.35">
      <c r="C188" t="s">
        <v>184</v>
      </c>
      <c r="D188" s="6">
        <v>-0.03</v>
      </c>
      <c r="E188" s="6">
        <v>-3.0499999999999999E-2</v>
      </c>
      <c r="F188" s="6">
        <v>-0.55770000000000008</v>
      </c>
      <c r="G188" s="6">
        <v>-6.3E-2</v>
      </c>
    </row>
    <row r="189" spans="2:16" ht="15.5" x14ac:dyDescent="0.35">
      <c r="C189" t="s">
        <v>185</v>
      </c>
      <c r="D189" s="6">
        <v>-1.21</v>
      </c>
      <c r="E189" s="6">
        <v>-1.33</v>
      </c>
      <c r="F189" s="6">
        <v>-19.149999999999999</v>
      </c>
      <c r="G189" s="6">
        <v>-1.85</v>
      </c>
    </row>
    <row r="190" spans="2:16" ht="15.5" x14ac:dyDescent="0.35">
      <c r="C190" t="s">
        <v>186</v>
      </c>
      <c r="D190" s="5">
        <v>82000000000</v>
      </c>
      <c r="E190" s="5">
        <v>97000000000</v>
      </c>
      <c r="F190" s="5">
        <v>113000000000</v>
      </c>
      <c r="G190" s="5">
        <v>-4000000000</v>
      </c>
    </row>
    <row r="191" spans="2:16" ht="15.5" x14ac:dyDescent="0.35">
      <c r="C191" t="s">
        <v>187</v>
      </c>
      <c r="D191" s="6">
        <v>5.54</v>
      </c>
      <c r="E191" s="6">
        <v>11.91</v>
      </c>
      <c r="F191" s="6">
        <v>10.6</v>
      </c>
      <c r="G191" s="6">
        <v>-84.98</v>
      </c>
    </row>
    <row r="192" spans="2:16" ht="15.5" x14ac:dyDescent="0.35">
      <c r="C192" t="s">
        <v>188</v>
      </c>
      <c r="D192" s="6">
        <v>23.1</v>
      </c>
      <c r="E192" s="6">
        <v>27.37</v>
      </c>
      <c r="F192" s="6">
        <v>31.69</v>
      </c>
      <c r="G192" s="6">
        <v>-5.0599999999999996</v>
      </c>
    </row>
    <row r="193" spans="3:16" ht="15.5" x14ac:dyDescent="0.35">
      <c r="C193" t="s">
        <v>189</v>
      </c>
      <c r="D193" s="6">
        <v>5.84</v>
      </c>
      <c r="E193" s="6">
        <v>12.46</v>
      </c>
      <c r="F193" s="6">
        <v>10.86</v>
      </c>
      <c r="G193" s="6">
        <v>-83.82</v>
      </c>
    </row>
    <row r="194" spans="3:16" ht="15.5" x14ac:dyDescent="0.35">
      <c r="C194" t="s">
        <v>190</v>
      </c>
      <c r="D194" s="6">
        <v>21.93</v>
      </c>
      <c r="E194" s="6">
        <v>26.17</v>
      </c>
      <c r="F194" s="6">
        <v>30.94</v>
      </c>
      <c r="G194" s="6">
        <v>-5.13</v>
      </c>
    </row>
    <row r="195" spans="3:16" ht="15.5" x14ac:dyDescent="0.35">
      <c r="C195" t="s">
        <v>191</v>
      </c>
      <c r="D195" s="5">
        <v>147000000000</v>
      </c>
      <c r="E195" s="5">
        <v>146000000000</v>
      </c>
      <c r="F195" s="5">
        <v>185000000000</v>
      </c>
      <c r="G195" s="5">
        <v>0</v>
      </c>
    </row>
    <row r="196" spans="3:16" ht="15.5" x14ac:dyDescent="0.35">
      <c r="C196" t="s">
        <v>192</v>
      </c>
      <c r="D196" s="5">
        <v>208000000000</v>
      </c>
      <c r="E196" s="5">
        <v>209000000000</v>
      </c>
      <c r="F196" s="5">
        <v>200000000000</v>
      </c>
      <c r="G196" s="5">
        <v>200000000000</v>
      </c>
    </row>
    <row r="197" spans="3:16" ht="15.5" x14ac:dyDescent="0.35">
      <c r="C197" t="s">
        <v>193</v>
      </c>
      <c r="D197" s="5">
        <v>82000000000</v>
      </c>
      <c r="E197" s="5">
        <v>97000000000</v>
      </c>
      <c r="F197" s="5">
        <v>113000000000</v>
      </c>
      <c r="G197" s="5">
        <v>-5000000000</v>
      </c>
    </row>
    <row r="198" spans="3:16" ht="15.5" x14ac:dyDescent="0.35">
      <c r="C198" t="s">
        <v>24</v>
      </c>
      <c r="D198" s="5">
        <v>355000000000</v>
      </c>
      <c r="E198" s="5">
        <v>355000000000</v>
      </c>
      <c r="F198" s="5">
        <v>385000000000</v>
      </c>
      <c r="G198" s="5">
        <v>200000000000</v>
      </c>
    </row>
    <row r="199" spans="3:16" ht="15.5" x14ac:dyDescent="0.35">
      <c r="C199" t="s">
        <v>21</v>
      </c>
      <c r="D199" s="5">
        <v>320000000000</v>
      </c>
      <c r="E199" s="5">
        <v>316000000000</v>
      </c>
      <c r="F199" s="5">
        <v>296000000000</v>
      </c>
      <c r="G199" s="5">
        <v>199000000000</v>
      </c>
    </row>
    <row r="200" spans="3:16" ht="15.5" x14ac:dyDescent="0.35">
      <c r="C200" t="s">
        <v>194</v>
      </c>
      <c r="D200" s="5">
        <v>113000000000</v>
      </c>
      <c r="E200" s="5">
        <v>128000000000</v>
      </c>
      <c r="F200" s="5">
        <v>145000000000</v>
      </c>
      <c r="G200" s="5">
        <v>33000000000</v>
      </c>
    </row>
    <row r="201" spans="3:16" ht="15.5" x14ac:dyDescent="0.35">
      <c r="C201" t="s">
        <v>195</v>
      </c>
      <c r="D201" s="5">
        <v>-17000000000</v>
      </c>
      <c r="E201" s="5">
        <v>-23000000000</v>
      </c>
      <c r="F201" s="5">
        <v>-53000000000</v>
      </c>
      <c r="G201" s="5">
        <v>-39000000000</v>
      </c>
    </row>
    <row r="202" spans="3:16" ht="15.5" x14ac:dyDescent="0.35">
      <c r="C202" t="s">
        <v>196</v>
      </c>
      <c r="D202" s="5">
        <v>-3000000000</v>
      </c>
      <c r="E202" s="5">
        <v>-4000000000</v>
      </c>
      <c r="F202" s="5">
        <v>-4000000000</v>
      </c>
      <c r="G202" s="5">
        <v>-5000000000</v>
      </c>
    </row>
    <row r="203" spans="3:16" ht="15.5" x14ac:dyDescent="0.35">
      <c r="C203" t="s">
        <v>13</v>
      </c>
      <c r="D203" s="5">
        <v>-20000000000</v>
      </c>
      <c r="E203" s="5">
        <v>-28000000000</v>
      </c>
      <c r="F203" s="5">
        <v>-58000000000</v>
      </c>
      <c r="G203" s="5">
        <v>-44000000000</v>
      </c>
    </row>
    <row r="204" spans="3:16" ht="15.5" x14ac:dyDescent="0.35">
      <c r="C204" t="s">
        <v>16</v>
      </c>
      <c r="D204" s="6">
        <v>-5.62</v>
      </c>
      <c r="E204" s="6">
        <v>-7.74</v>
      </c>
      <c r="F204" s="6">
        <v>-16.23</v>
      </c>
      <c r="G204" s="6">
        <v>-49.29</v>
      </c>
    </row>
    <row r="205" spans="3:16" ht="15.5" x14ac:dyDescent="0.35">
      <c r="C205" t="s">
        <v>49</v>
      </c>
      <c r="I205" s="6">
        <v>-70.48</v>
      </c>
      <c r="J205" s="6">
        <v>-59.07</v>
      </c>
      <c r="K205" s="6">
        <v>-56.69</v>
      </c>
      <c r="L205" s="6">
        <v>7.44</v>
      </c>
      <c r="M205" s="6">
        <v>9.59</v>
      </c>
      <c r="N205" s="6">
        <v>4.8899999999999997</v>
      </c>
      <c r="O205" s="6">
        <v>14.2</v>
      </c>
      <c r="P205" s="6">
        <v>9.09</v>
      </c>
    </row>
    <row r="206" spans="3:16" ht="15.5" x14ac:dyDescent="0.35">
      <c r="C206" t="s">
        <v>63</v>
      </c>
      <c r="I206" s="6">
        <v>-4.7699999999999996</v>
      </c>
      <c r="J206" s="6">
        <v>-1.39</v>
      </c>
      <c r="K206" s="6">
        <v>-3.09</v>
      </c>
      <c r="L206" s="6">
        <v>36.020000000000003</v>
      </c>
      <c r="M206" s="6">
        <v>30.03</v>
      </c>
      <c r="N206" s="6">
        <v>143.15</v>
      </c>
      <c r="O206" s="6">
        <v>64.08</v>
      </c>
      <c r="P206" s="5">
        <v>0</v>
      </c>
    </row>
    <row r="207" spans="3:16" ht="15.5" x14ac:dyDescent="0.35">
      <c r="C207" t="s">
        <v>66</v>
      </c>
      <c r="I207" s="6">
        <v>7.24</v>
      </c>
      <c r="J207" s="6">
        <v>0.45</v>
      </c>
      <c r="K207" s="6">
        <v>0.91</v>
      </c>
      <c r="L207" s="6">
        <v>0.82</v>
      </c>
      <c r="M207" s="6">
        <v>1.1399999999999999</v>
      </c>
      <c r="N207" s="6">
        <v>2.29</v>
      </c>
      <c r="O207" s="6">
        <v>2.36</v>
      </c>
      <c r="P207" s="5">
        <v>0</v>
      </c>
    </row>
    <row r="208" spans="3:16" ht="15.5" x14ac:dyDescent="0.35">
      <c r="C208" t="s">
        <v>197</v>
      </c>
      <c r="I208" s="5">
        <v>-215260000000</v>
      </c>
      <c r="J208" s="5">
        <v>-14440000000</v>
      </c>
      <c r="K208" s="5">
        <v>-16820000000</v>
      </c>
      <c r="L208" s="5">
        <v>28700000000</v>
      </c>
      <c r="M208" s="5">
        <v>31150000000</v>
      </c>
      <c r="N208" s="5">
        <v>22340000000</v>
      </c>
      <c r="O208" s="5">
        <v>28030000000</v>
      </c>
      <c r="P208" s="5">
        <v>20430000000</v>
      </c>
    </row>
    <row r="209" spans="3:16" ht="15.5" x14ac:dyDescent="0.35">
      <c r="C209" t="s">
        <v>198</v>
      </c>
      <c r="I209" s="6">
        <v>-0.46259999999999996</v>
      </c>
      <c r="J209" s="6">
        <v>-0.1195</v>
      </c>
      <c r="K209" s="6">
        <v>-9.5399999999999985E-2</v>
      </c>
      <c r="L209" s="6">
        <v>1.3600000000000001E-2</v>
      </c>
      <c r="M209" s="6">
        <v>2.3E-2</v>
      </c>
      <c r="N209" s="6">
        <v>1.04E-2</v>
      </c>
      <c r="O209" s="6">
        <v>3.1800000000000002E-2</v>
      </c>
      <c r="P209" s="6">
        <v>1.9E-2</v>
      </c>
    </row>
    <row r="210" spans="3:16" ht="15.5" x14ac:dyDescent="0.35">
      <c r="C210" t="s">
        <v>199</v>
      </c>
      <c r="I210" s="6">
        <v>-2.2242999999999999</v>
      </c>
      <c r="J210" s="6">
        <v>-0.53600000000000003</v>
      </c>
      <c r="K210" s="6">
        <v>-0.33500000000000002</v>
      </c>
      <c r="L210" s="6">
        <v>3.2400000000000005E-2</v>
      </c>
      <c r="M210" s="6">
        <v>3.9E-2</v>
      </c>
      <c r="N210" s="6">
        <v>2.4399999999999998E-2</v>
      </c>
      <c r="O210" s="6">
        <v>7.2800000000000004E-2</v>
      </c>
      <c r="P210" s="6">
        <v>6.1600000000000002E-2</v>
      </c>
    </row>
    <row r="211" spans="3:16" ht="15.5" x14ac:dyDescent="0.35">
      <c r="C211" t="s">
        <v>200</v>
      </c>
      <c r="I211" s="6">
        <v>-0.78620000000000001</v>
      </c>
      <c r="J211" s="6">
        <v>-6.4399999999999999E-2</v>
      </c>
      <c r="K211" s="6">
        <v>-6.2899999999999998E-2</v>
      </c>
      <c r="L211" s="6">
        <v>7.6999999999999999E-2</v>
      </c>
      <c r="M211" s="6">
        <v>0.13880000000000001</v>
      </c>
      <c r="N211" s="6">
        <v>0.12670000000000001</v>
      </c>
      <c r="O211" s="6">
        <v>0.24969999999999998</v>
      </c>
      <c r="P211" s="6">
        <v>0.50929999999999997</v>
      </c>
    </row>
    <row r="212" spans="3:16" ht="15.5" x14ac:dyDescent="0.35">
      <c r="C212" t="s">
        <v>201</v>
      </c>
      <c r="I212" s="6">
        <v>-7.45</v>
      </c>
      <c r="J212" s="6">
        <v>-0.7</v>
      </c>
      <c r="K212" s="6">
        <v>-0.82</v>
      </c>
      <c r="L212" s="6">
        <v>1.88</v>
      </c>
      <c r="M212" s="6">
        <v>1.76</v>
      </c>
      <c r="N212" s="6">
        <v>1.3</v>
      </c>
      <c r="O212" s="6">
        <v>1.84</v>
      </c>
      <c r="P212" s="6">
        <v>1.37</v>
      </c>
    </row>
    <row r="213" spans="3:16" ht="15.5" x14ac:dyDescent="0.35">
      <c r="C213" t="s">
        <v>60</v>
      </c>
      <c r="I213" s="6">
        <v>10.6</v>
      </c>
      <c r="J213" s="6">
        <v>0.74</v>
      </c>
      <c r="K213" s="6">
        <v>1.03</v>
      </c>
      <c r="L213" s="6">
        <v>1.17</v>
      </c>
      <c r="M213" s="6">
        <v>1.17</v>
      </c>
      <c r="N213" s="6">
        <v>3.5</v>
      </c>
      <c r="O213" s="6">
        <v>4.66</v>
      </c>
      <c r="P213" s="5">
        <v>0</v>
      </c>
    </row>
    <row r="214" spans="3:16" ht="15.5" x14ac:dyDescent="0.35">
      <c r="C214" t="s">
        <v>57</v>
      </c>
      <c r="I214" s="6">
        <v>31.69</v>
      </c>
      <c r="J214" s="6">
        <v>110.2</v>
      </c>
      <c r="K214" s="6">
        <v>169.24</v>
      </c>
      <c r="L214" s="6">
        <v>229.58</v>
      </c>
      <c r="M214" s="6">
        <v>245.92</v>
      </c>
      <c r="N214" s="6">
        <v>200.02</v>
      </c>
      <c r="O214" s="6">
        <v>195.2</v>
      </c>
      <c r="P214" s="6">
        <v>147.69999999999999</v>
      </c>
    </row>
    <row r="215" spans="3:16" ht="15.5" x14ac:dyDescent="0.35">
      <c r="C215" t="s">
        <v>202</v>
      </c>
      <c r="I215" s="6">
        <v>10.86</v>
      </c>
      <c r="J215" s="6">
        <v>0.74</v>
      </c>
      <c r="K215" s="6">
        <v>1.03</v>
      </c>
      <c r="L215" s="6">
        <v>1.17</v>
      </c>
      <c r="M215" s="6">
        <v>1.17</v>
      </c>
      <c r="N215" s="6">
        <v>3.5</v>
      </c>
      <c r="O215" s="6">
        <v>4.66</v>
      </c>
      <c r="P215" s="5">
        <v>0</v>
      </c>
    </row>
    <row r="216" spans="3:16" ht="15.5" x14ac:dyDescent="0.35">
      <c r="C216" t="s">
        <v>203</v>
      </c>
      <c r="I216" s="6">
        <v>30.94</v>
      </c>
      <c r="J216" s="6">
        <v>110.12</v>
      </c>
      <c r="K216" s="6">
        <v>169.13</v>
      </c>
      <c r="L216" s="6">
        <v>229.45</v>
      </c>
      <c r="M216" s="6">
        <v>245.92</v>
      </c>
      <c r="N216" s="6">
        <v>200.02</v>
      </c>
      <c r="O216" s="6">
        <v>195.2</v>
      </c>
      <c r="P216" s="6">
        <v>147.69999999999999</v>
      </c>
    </row>
    <row r="217" spans="3:16" ht="15.5" x14ac:dyDescent="0.35">
      <c r="C217" t="s">
        <v>204</v>
      </c>
      <c r="I217" s="5">
        <v>185000000000</v>
      </c>
      <c r="J217" s="5">
        <v>124000000000</v>
      </c>
      <c r="K217" s="5">
        <v>82000000000</v>
      </c>
      <c r="L217" s="5">
        <v>76000000000</v>
      </c>
      <c r="M217" s="5">
        <v>118000000000</v>
      </c>
      <c r="N217" s="5">
        <v>91000000000</v>
      </c>
      <c r="O217" s="5">
        <v>75000000000</v>
      </c>
      <c r="P217" s="5">
        <v>85000000000</v>
      </c>
    </row>
    <row r="218" spans="3:16" ht="15.5" x14ac:dyDescent="0.35">
      <c r="C218" t="s">
        <v>205</v>
      </c>
      <c r="I218" s="5">
        <v>200000000000</v>
      </c>
      <c r="J218" s="5">
        <v>167000000000</v>
      </c>
      <c r="K218" s="5">
        <v>255000000000</v>
      </c>
      <c r="L218" s="5">
        <v>134000000000</v>
      </c>
      <c r="M218" s="5">
        <v>11000000000</v>
      </c>
      <c r="N218" s="5">
        <v>16000000000</v>
      </c>
      <c r="O218" s="5">
        <v>16000000000</v>
      </c>
      <c r="P218" s="5">
        <v>11000000000</v>
      </c>
    </row>
    <row r="219" spans="3:16" ht="15.5" x14ac:dyDescent="0.35">
      <c r="C219" t="s">
        <v>26</v>
      </c>
      <c r="I219" s="5">
        <v>385000000000</v>
      </c>
      <c r="J219" s="5">
        <v>292000000000</v>
      </c>
      <c r="K219" s="5">
        <v>337000000000</v>
      </c>
      <c r="L219" s="5">
        <v>210000000000</v>
      </c>
      <c r="M219" s="5">
        <v>130000000000</v>
      </c>
      <c r="N219" s="5">
        <v>107000000000</v>
      </c>
      <c r="O219" s="5">
        <v>91000000000</v>
      </c>
      <c r="P219" s="5">
        <v>96000000000</v>
      </c>
    </row>
    <row r="220" spans="3:16" ht="15.5" x14ac:dyDescent="0.35">
      <c r="C220" t="s">
        <v>23</v>
      </c>
      <c r="I220" s="5">
        <v>296000000000</v>
      </c>
      <c r="J220" s="5">
        <v>289000000000</v>
      </c>
      <c r="K220" s="5">
        <v>229000000000</v>
      </c>
      <c r="L220" s="5">
        <v>209000000000</v>
      </c>
      <c r="M220" s="5">
        <v>55000000000</v>
      </c>
      <c r="N220" s="5">
        <v>107000000000</v>
      </c>
      <c r="O220" s="5">
        <v>90000000000</v>
      </c>
      <c r="P220" s="5">
        <v>96000000000</v>
      </c>
    </row>
    <row r="221" spans="3:16" ht="15.5" x14ac:dyDescent="0.35">
      <c r="C221" t="s">
        <v>206</v>
      </c>
      <c r="I221" s="5">
        <v>145000000000</v>
      </c>
      <c r="J221" s="5">
        <v>56000000000</v>
      </c>
      <c r="K221" s="5">
        <v>204000000000</v>
      </c>
      <c r="L221" s="5">
        <v>138000000000</v>
      </c>
      <c r="M221" s="5">
        <v>134000000000</v>
      </c>
      <c r="N221" s="5">
        <v>27000000000</v>
      </c>
      <c r="O221" s="5">
        <v>21000000000</v>
      </c>
      <c r="P221" s="5">
        <v>-12000000000</v>
      </c>
    </row>
    <row r="222" spans="3:16" ht="15.5" x14ac:dyDescent="0.35">
      <c r="C222" t="s">
        <v>207</v>
      </c>
      <c r="I222" s="5">
        <v>-92000000000</v>
      </c>
      <c r="J222" s="5">
        <v>-44000000000</v>
      </c>
      <c r="K222" s="5">
        <v>-9000000000</v>
      </c>
      <c r="L222" s="5">
        <v>-78000000000</v>
      </c>
      <c r="M222" s="5">
        <v>-26000000000</v>
      </c>
      <c r="N222" s="5">
        <v>-33000000000</v>
      </c>
      <c r="O222" s="5">
        <v>-10000000000</v>
      </c>
      <c r="P222" s="5">
        <v>-19000000000</v>
      </c>
    </row>
    <row r="223" spans="3:16" ht="15.5" x14ac:dyDescent="0.35">
      <c r="C223" t="s">
        <v>208</v>
      </c>
      <c r="I223" s="5">
        <v>-11000000000</v>
      </c>
      <c r="J223" s="5">
        <v>-16000000000</v>
      </c>
      <c r="K223" s="5">
        <v>-11000000000</v>
      </c>
      <c r="L223" s="5">
        <v>-57000000000</v>
      </c>
      <c r="M223" s="5">
        <v>-1000000000</v>
      </c>
      <c r="N223" s="5">
        <v>-2000000000</v>
      </c>
      <c r="O223" s="5">
        <v>-35000000000</v>
      </c>
      <c r="P223" s="5">
        <v>-40000000000</v>
      </c>
    </row>
    <row r="224" spans="3:16" ht="15.5" x14ac:dyDescent="0.35">
      <c r="C224" t="s">
        <v>15</v>
      </c>
      <c r="I224" s="5">
        <v>-103000000000</v>
      </c>
      <c r="J224" s="5">
        <v>-60000000000</v>
      </c>
      <c r="K224" s="5">
        <v>-20000000000</v>
      </c>
      <c r="L224" s="5">
        <v>-135000000000</v>
      </c>
      <c r="M224" s="5">
        <v>-27000000000</v>
      </c>
      <c r="N224" s="5">
        <v>-35000000000</v>
      </c>
      <c r="O224" s="5">
        <v>-44000000000</v>
      </c>
      <c r="P224" s="5">
        <v>-59000000000</v>
      </c>
    </row>
    <row r="225" spans="3:16" ht="15.5" x14ac:dyDescent="0.35">
      <c r="C225" t="s">
        <v>17</v>
      </c>
      <c r="I225" s="6">
        <v>-28.97</v>
      </c>
      <c r="J225" s="6">
        <v>-67.53</v>
      </c>
      <c r="K225" s="6">
        <v>-22.09</v>
      </c>
      <c r="L225" s="6">
        <v>-151.35</v>
      </c>
      <c r="M225" s="6">
        <v>-30.77</v>
      </c>
      <c r="N225" s="6">
        <v>-62.71</v>
      </c>
      <c r="O225" s="6">
        <v>-79.16</v>
      </c>
      <c r="P225" s="6">
        <v>-174.26</v>
      </c>
    </row>
  </sheetData>
  <pageMargins left="0.7" right="0.7" top="0.75" bottom="0.75" header="0.3" footer="0.3"/>
  <ignoredErrors>
    <ignoredError sqref="A1:P226" numberStoredAsText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18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1170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1171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P2" ca="1" si="0">IFERROR(_xlfn.STOCKHISTORY("XIDX:" &amp; $C$1, I1, , 0, 0, 1), "Libur")</f>
        <v>Libur</v>
      </c>
      <c r="J2" s="2" vm="323">
        <f t="shared" ca="1" si="0"/>
        <v>11</v>
      </c>
      <c r="K2" s="2" vm="324">
        <f t="shared" ca="1" si="0"/>
        <v>12</v>
      </c>
      <c r="L2" s="2" vm="325">
        <f t="shared" ca="1" si="0"/>
        <v>96</v>
      </c>
      <c r="M2" s="2" vm="312">
        <f t="shared" ca="1" si="0"/>
        <v>109</v>
      </c>
      <c r="N2" s="2" vm="207">
        <f t="shared" ca="1" si="0"/>
        <v>165</v>
      </c>
      <c r="O2" s="2" vm="326">
        <f t="shared" ca="1" si="0"/>
        <v>890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0</v>
      </c>
      <c r="E4" s="2">
        <f>IFERROR(INDEX(E51:E500,MATCH($C$4,$C$51:$C$500,0)),"")</f>
        <v>0</v>
      </c>
      <c r="H4" s="2">
        <f>IFERROR(SUM(D4:G4)*(4/MAX(1,COUNT(D4:G4))),"")</f>
        <v>0</v>
      </c>
      <c r="I4" s="2">
        <f t="shared" ref="I4:P4" si="1">IFERROR(INDEX(I51:I500,MATCH($C$4,$C$51:$C$500,0)),"")</f>
        <v>0</v>
      </c>
      <c r="J4" s="2">
        <f t="shared" si="1"/>
        <v>1328006083</v>
      </c>
      <c r="K4" s="2">
        <f t="shared" si="1"/>
        <v>853734399</v>
      </c>
      <c r="L4" s="2">
        <f t="shared" si="1"/>
        <v>918021149</v>
      </c>
      <c r="M4" s="2">
        <f t="shared" si="1"/>
        <v>54902595928</v>
      </c>
      <c r="N4" s="2">
        <f t="shared" si="1"/>
        <v>125916873577</v>
      </c>
      <c r="O4" s="2">
        <f t="shared" si="1"/>
        <v>207203695294</v>
      </c>
      <c r="P4" s="2">
        <f t="shared" si="1"/>
        <v>110101064744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-2034251070</v>
      </c>
      <c r="E5" s="2">
        <f>IFERROR(INDEX(E51:E500,MATCH($C$5,$C$51:$C$500,0)),"")</f>
        <v>-1465182115</v>
      </c>
      <c r="H5" s="2">
        <f>IFERROR(SUM(D5:G5)*(4/MAX(1,COUNT(D5:G5))),"")</f>
        <v>-6998866370</v>
      </c>
      <c r="I5" s="2">
        <f t="shared" ref="I5:P5" si="2">IFERROR(INDEX(I51:I500,MATCH($C$5,$C$51:$C$500,0)),"")</f>
        <v>-2602431625</v>
      </c>
      <c r="J5" s="2">
        <f t="shared" si="2"/>
        <v>-4970221443</v>
      </c>
      <c r="K5" s="2">
        <f t="shared" si="2"/>
        <v>-15862023559</v>
      </c>
      <c r="L5" s="2">
        <f t="shared" si="2"/>
        <v>-43194926613</v>
      </c>
      <c r="M5" s="2">
        <f t="shared" si="2"/>
        <v>-231570807654</v>
      </c>
      <c r="N5" s="2">
        <f t="shared" si="2"/>
        <v>-29089557193</v>
      </c>
      <c r="O5" s="2">
        <f t="shared" si="2"/>
        <v>23612681307</v>
      </c>
      <c r="P5" s="2">
        <f t="shared" si="2"/>
        <v>18959740192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37615519789</v>
      </c>
      <c r="E6" s="2">
        <f>IFERROR(INDEX(E51:E500,MATCH($C$6,$C$51:$C$500,0)),"")</f>
        <v>39649770859</v>
      </c>
      <c r="H6" s="2">
        <f>IFERROR(INDEX(D6:G6,COUNT(D6:G6)),"")</f>
        <v>39649770859</v>
      </c>
      <c r="I6" s="2">
        <f t="shared" ref="I6:P6" si="3">IFERROR(INDEX(I51:I500,MATCH($C$6,$C$51:$C$500,0)),"")</f>
        <v>41114952974</v>
      </c>
      <c r="J6" s="2">
        <f t="shared" si="3"/>
        <v>43717384599</v>
      </c>
      <c r="K6" s="2">
        <f t="shared" si="3"/>
        <v>48687606042</v>
      </c>
      <c r="L6" s="2">
        <f t="shared" si="3"/>
        <v>64549629601</v>
      </c>
      <c r="M6" s="2">
        <f t="shared" si="3"/>
        <v>107744556213</v>
      </c>
      <c r="N6" s="2">
        <f t="shared" si="3"/>
        <v>339315363867</v>
      </c>
      <c r="O6" s="2">
        <f t="shared" si="3"/>
        <v>368373301060</v>
      </c>
      <c r="P6" s="2">
        <f t="shared" si="3"/>
        <v>145843754120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2.08</v>
      </c>
      <c r="E7" s="3">
        <f>IFERROR(INDEX(E51:E500,MATCH($C$7,$C$51:$C$500,0))/1000000000,"")</f>
        <v>2.08</v>
      </c>
      <c r="H7" s="3">
        <f>IFERROR(INDEX(D7:G7,COUNT(D7:G7)),"")</f>
        <v>2.08</v>
      </c>
      <c r="I7" s="3">
        <f t="shared" ref="I7:P7" si="4">IFERROR(INDEX(I51:I500,MATCH($C$7,$C$51:$C$500,0))/1000000000,"")</f>
        <v>2.08</v>
      </c>
      <c r="J7" s="3">
        <f t="shared" si="4"/>
        <v>2.08</v>
      </c>
      <c r="K7" s="3">
        <f t="shared" si="4"/>
        <v>2.08</v>
      </c>
      <c r="L7" s="3">
        <f t="shared" si="4"/>
        <v>2.08</v>
      </c>
      <c r="M7" s="3">
        <f t="shared" si="4"/>
        <v>2.08</v>
      </c>
      <c r="N7" s="3">
        <f t="shared" si="4"/>
        <v>2.08</v>
      </c>
      <c r="O7" s="3">
        <f t="shared" si="4"/>
        <v>2.08</v>
      </c>
      <c r="P7" s="3">
        <f t="shared" si="4"/>
        <v>1.46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10000000000</v>
      </c>
      <c r="J8" s="2">
        <f t="shared" si="5"/>
        <v>3000000000</v>
      </c>
      <c r="K8" s="2">
        <f t="shared" si="5"/>
        <v>10000000000</v>
      </c>
      <c r="L8" s="2">
        <f t="shared" si="5"/>
        <v>11000000000</v>
      </c>
      <c r="M8" s="2">
        <f t="shared" si="5"/>
        <v>-246000000000</v>
      </c>
      <c r="N8" s="2">
        <f t="shared" si="5"/>
        <v>89000000000</v>
      </c>
      <c r="O8" s="2">
        <f t="shared" si="5"/>
        <v>-40000000000</v>
      </c>
      <c r="P8" s="2">
        <f t="shared" si="5"/>
        <v>-8000000000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0.16</v>
      </c>
      <c r="E9" s="3">
        <f>IFERROR(INDEX(E51:E500,MATCH("Free cash flow per share (Quarter)",$C$51:$C$500,0)),"")</f>
        <v>-0.24</v>
      </c>
      <c r="H9" s="3">
        <f>IFERROR(INDEX(D9:G9,COUNT(D9:G9)),"")</f>
        <v>-0.24</v>
      </c>
      <c r="I9" s="3">
        <f t="shared" ref="I9:P9" si="6">IFERROR(INDEX(I51:I500,MATCH($C$9,$C$51:$C$500,0)),"")</f>
        <v>4.8</v>
      </c>
      <c r="J9" s="3">
        <f t="shared" si="6"/>
        <v>1.49</v>
      </c>
      <c r="K9" s="3">
        <f t="shared" si="6"/>
        <v>4.88</v>
      </c>
      <c r="L9" s="3">
        <f t="shared" si="6"/>
        <v>5.43</v>
      </c>
      <c r="M9" s="3">
        <f t="shared" si="6"/>
        <v>-118.03</v>
      </c>
      <c r="N9" s="3">
        <f t="shared" si="6"/>
        <v>42.76</v>
      </c>
      <c r="O9" s="3">
        <f t="shared" si="6"/>
        <v>-19.12</v>
      </c>
      <c r="P9" s="3">
        <f t="shared" si="6"/>
        <v>-5.29</v>
      </c>
    </row>
    <row r="10" spans="1:1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P10" ca="1" si="7">IFERROR(IF(I9=0,"",I2/I9),"")</f>
        <v/>
      </c>
      <c r="J10" s="3">
        <f t="shared" ca="1" si="7"/>
        <v>7.3825503355704702</v>
      </c>
      <c r="K10" s="3">
        <f t="shared" ca="1" si="7"/>
        <v>2.459016393442623</v>
      </c>
      <c r="L10" s="3">
        <f t="shared" ca="1" si="7"/>
        <v>17.679558011049725</v>
      </c>
      <c r="M10" s="3">
        <f t="shared" ca="1" si="7"/>
        <v>-0.92349402694230276</v>
      </c>
      <c r="N10" s="3">
        <f t="shared" ca="1" si="7"/>
        <v>3.8587464920486436</v>
      </c>
      <c r="O10" s="3">
        <f t="shared" ca="1" si="7"/>
        <v>-46.548117154811713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748667031</v>
      </c>
      <c r="E11" s="2">
        <f>IFERROR(INDEX(E51:E500,MATCH($C$11,$C$51:$C$500,0)),"")</f>
        <v>531146923</v>
      </c>
      <c r="H11" s="2">
        <f>IFERROR(INDEX(D11:G11,COUNT(D11:G11)),"")</f>
        <v>531146923</v>
      </c>
      <c r="I11" s="2">
        <f t="shared" ref="I11:P11" si="8">IFERROR(INDEX(I51:I500,MATCH($C$11,$C$51:$C$500,0)),"")</f>
        <v>942594052</v>
      </c>
      <c r="J11" s="2">
        <f t="shared" si="8"/>
        <v>1385265865</v>
      </c>
      <c r="K11" s="2">
        <f t="shared" si="8"/>
        <v>3489566183</v>
      </c>
      <c r="L11" s="2">
        <f t="shared" si="8"/>
        <v>7297686669</v>
      </c>
      <c r="M11" s="2">
        <f t="shared" si="8"/>
        <v>7141898354</v>
      </c>
      <c r="N11" s="2">
        <f t="shared" si="8"/>
        <v>296514330526</v>
      </c>
      <c r="O11" s="2">
        <f t="shared" si="8"/>
        <v>205124075495</v>
      </c>
      <c r="P11" s="2">
        <f t="shared" si="8"/>
        <v>870501792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30000000000</v>
      </c>
      <c r="E12" s="2">
        <f>IFERROR(INDEX(E51:E500,MATCH("Net Debt (Quarter)",$C$51:$C$500,0)),"")</f>
        <v>30000000000</v>
      </c>
      <c r="H12" s="2">
        <f>IFERROR(INDEX(D12:G12,COUNT(D12:G12)),"")</f>
        <v>30000000000</v>
      </c>
      <c r="I12" s="2">
        <f t="shared" ref="I12:P12" si="9">IFERROR(INDEX(I51:I500,MATCH($C$12,$C$51:$C$500,0)),"")</f>
        <v>30000000000</v>
      </c>
      <c r="J12" s="2">
        <f t="shared" si="9"/>
        <v>40000000000</v>
      </c>
      <c r="K12" s="2">
        <f t="shared" si="9"/>
        <v>43000000000</v>
      </c>
      <c r="L12" s="2">
        <f t="shared" si="9"/>
        <v>52000000000</v>
      </c>
      <c r="M12" s="2">
        <f t="shared" si="9"/>
        <v>62000000000</v>
      </c>
      <c r="N12" s="2">
        <f t="shared" si="9"/>
        <v>-227000000000</v>
      </c>
      <c r="O12" s="2">
        <f t="shared" si="9"/>
        <v>-139000000000</v>
      </c>
      <c r="P12" s="2">
        <f t="shared" si="9"/>
        <v>-1000000000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31000000000</v>
      </c>
      <c r="E13" s="2">
        <f>IFERROR(INDEX(E51:E500,MATCH("Total Debt (Quarter)",$C$51:$C$500,0)),"")</f>
        <v>31000000000</v>
      </c>
      <c r="H13" s="2">
        <f>IFERROR(INDEX(D13:G13,COUNT(D13:G13)),"")</f>
        <v>31000000000</v>
      </c>
      <c r="I13" s="2">
        <f t="shared" ref="I13:P13" si="10">IFERROR(INDEX(I51:I500,MATCH($C$13,$C$51:$C$500,0)),"")</f>
        <v>31000000000</v>
      </c>
      <c r="J13" s="2">
        <f t="shared" si="10"/>
        <v>41000000000</v>
      </c>
      <c r="K13" s="2">
        <f t="shared" si="10"/>
        <v>46000000000</v>
      </c>
      <c r="L13" s="2">
        <f t="shared" si="10"/>
        <v>59000000000</v>
      </c>
      <c r="M13" s="2">
        <f t="shared" si="10"/>
        <v>69000000000</v>
      </c>
      <c r="N13" s="2">
        <f t="shared" si="10"/>
        <v>69000000000</v>
      </c>
      <c r="O13" s="2">
        <f t="shared" si="10"/>
        <v>66000000000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-9360015</v>
      </c>
      <c r="E14" s="2">
        <f>IFERROR(INDEX(E51:E500,MATCH($C$14,$C$51:$C$500,0)),"")</f>
        <v>-19334594</v>
      </c>
      <c r="H14" s="2">
        <f>IFERROR(SUM(D14:G14)*(4/MAX(1,COUNT(D14:G14))),"")</f>
        <v>-57389218</v>
      </c>
      <c r="I14" s="2">
        <f t="shared" ref="I14:P14" si="11">IFERROR(INDEX(I51:I500,MATCH($C$14,$C$51:$C$500,0)),"")</f>
        <v>-53064125</v>
      </c>
      <c r="J14" s="2">
        <f t="shared" si="11"/>
        <v>-38279582</v>
      </c>
      <c r="K14" s="2">
        <f t="shared" si="11"/>
        <v>-33693024</v>
      </c>
      <c r="L14" s="2">
        <f t="shared" si="11"/>
        <v>-39148597</v>
      </c>
      <c r="M14" s="2">
        <f t="shared" si="11"/>
        <v>-35065120</v>
      </c>
      <c r="N14" s="2">
        <f t="shared" si="11"/>
        <v>-29867545</v>
      </c>
      <c r="O14" s="2">
        <f t="shared" si="11"/>
        <v>-164263172</v>
      </c>
      <c r="P14" s="2">
        <f t="shared" si="11"/>
        <v>-46205625</v>
      </c>
    </row>
    <row r="15" spans="1:16" ht="15.5" x14ac:dyDescent="0.35">
      <c r="C15" t="s">
        <v>28</v>
      </c>
      <c r="D15" s="2">
        <f>IFERROR(INDEX(D51:D500,MATCH($C$15,$C$51:$C$500,0)),"")</f>
        <v>-24800000</v>
      </c>
      <c r="E15" s="2">
        <f>IFERROR(INDEX(E51:E500,MATCH($C$15,$C$51:$C$500,0)),"")</f>
        <v>-72000000</v>
      </c>
      <c r="H15" s="2">
        <f>IFERROR(SUM(D15:G15)*(4/MAX(1,COUNT(D15:G15))),"")</f>
        <v>-193600000</v>
      </c>
      <c r="I15" s="2">
        <f t="shared" ref="I15:P15" si="12">IFERROR(INDEX(I51:I500,MATCH($C$15,$C$51:$C$500,0)),"")</f>
        <v>-288000000</v>
      </c>
      <c r="J15" s="2">
        <f t="shared" si="12"/>
        <v>-533233003</v>
      </c>
      <c r="K15" s="2">
        <f t="shared" si="12"/>
        <v>-169709197</v>
      </c>
      <c r="L15" s="2">
        <f t="shared" si="12"/>
        <v>-687084686</v>
      </c>
      <c r="M15" s="2">
        <f t="shared" si="12"/>
        <v>-1798020588</v>
      </c>
      <c r="N15" s="2">
        <f t="shared" si="12"/>
        <v>-3798260556</v>
      </c>
      <c r="O15" s="2">
        <f t="shared" si="12"/>
        <v>-3824963783</v>
      </c>
      <c r="P15" s="2">
        <f t="shared" si="12"/>
        <v>-1678939437</v>
      </c>
    </row>
    <row r="16" spans="1:16" ht="15.5" x14ac:dyDescent="0.35">
      <c r="C16" t="s">
        <v>29</v>
      </c>
      <c r="D16" s="2">
        <f>IFERROR(INDEX(D51:D500,MATCH($C$16,$C$51:$C$500,0)),"")</f>
        <v>-2009451070</v>
      </c>
      <c r="E16" s="2">
        <f>IFERROR(INDEX(E51:E500,MATCH($C$16,$C$51:$C$500,0)),"")</f>
        <v>-1393182115</v>
      </c>
      <c r="H16" s="2">
        <f>IFERROR(SUM(D16:G16)*(4/MAX(1,COUNT(D16:G16))),"")</f>
        <v>-6805266370</v>
      </c>
      <c r="I16" s="2">
        <f t="shared" ref="I16:P16" si="13">IFERROR(INDEX(I51:I500,MATCH($C$16,$C$51:$C$500,0)),"")</f>
        <v>-2305401008</v>
      </c>
      <c r="J16" s="2">
        <f t="shared" si="13"/>
        <v>-4442370922</v>
      </c>
      <c r="K16" s="2">
        <f t="shared" si="13"/>
        <v>-15721924548</v>
      </c>
      <c r="L16" s="2">
        <f t="shared" si="13"/>
        <v>-42527007877</v>
      </c>
      <c r="M16" s="2">
        <f t="shared" si="13"/>
        <v>-229807628249</v>
      </c>
      <c r="N16" s="2">
        <f t="shared" si="13"/>
        <v>-25363754132</v>
      </c>
      <c r="O16" s="2">
        <f t="shared" si="13"/>
        <v>27537247848</v>
      </c>
      <c r="P16" s="2">
        <f t="shared" si="13"/>
        <v>20249961826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 t="str">
        <f ca="1">IFERROR(D21*D2,"")</f>
        <v/>
      </c>
      <c r="E20" s="2" t="str">
        <f ca="1">IFERROR(E21*E2,"")</f>
        <v/>
      </c>
      <c r="H20" s="2" t="str">
        <f t="shared" ref="H20:P20" ca="1" si="14">IFERROR(H21*H2,"")</f>
        <v/>
      </c>
      <c r="I20" s="2" t="str">
        <f t="shared" ca="1" si="14"/>
        <v/>
      </c>
      <c r="J20" s="2">
        <f t="shared" ca="1" si="14"/>
        <v>22880000000</v>
      </c>
      <c r="K20" s="2">
        <f t="shared" ca="1" si="14"/>
        <v>24960000000</v>
      </c>
      <c r="L20" s="2">
        <f t="shared" ca="1" si="14"/>
        <v>199680000000</v>
      </c>
      <c r="M20" s="2">
        <f t="shared" ca="1" si="14"/>
        <v>226720000000</v>
      </c>
      <c r="N20" s="2">
        <f t="shared" ca="1" si="14"/>
        <v>343200000000</v>
      </c>
      <c r="O20" s="2">
        <f t="shared" ca="1" si="14"/>
        <v>1851200000000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2080000000</v>
      </c>
      <c r="E21" s="2">
        <f>IFERROR(INDEX(E51:E500,MATCH($C$7,$C$51:$C$500,0)),"")</f>
        <v>2080000000</v>
      </c>
      <c r="H21" s="2">
        <f>IFERROR(INDEX(D21:G21,COUNT(D21:G21)),"")</f>
        <v>2080000000</v>
      </c>
      <c r="I21" s="2">
        <f t="shared" ref="I21:P21" si="15">IFERROR(INDEX(I51:I500,MATCH($C$7,$C$51:$C$500,0)),"")</f>
        <v>2080000000</v>
      </c>
      <c r="J21" s="2">
        <f t="shared" si="15"/>
        <v>2080000000</v>
      </c>
      <c r="K21" s="2">
        <f t="shared" si="15"/>
        <v>2080000000</v>
      </c>
      <c r="L21" s="2">
        <f t="shared" si="15"/>
        <v>2080000000</v>
      </c>
      <c r="M21" s="2">
        <f t="shared" si="15"/>
        <v>2080000000</v>
      </c>
      <c r="N21" s="2">
        <f t="shared" si="15"/>
        <v>2080000000</v>
      </c>
      <c r="O21" s="2">
        <f t="shared" si="15"/>
        <v>2080000000</v>
      </c>
      <c r="P21" s="2">
        <f t="shared" si="15"/>
        <v>1460000000</v>
      </c>
    </row>
    <row r="23" spans="1:16" ht="15.5" x14ac:dyDescent="0.35">
      <c r="B23" t="s">
        <v>45</v>
      </c>
      <c r="C23" t="s">
        <v>46</v>
      </c>
      <c r="D23" s="3">
        <f>IFERROR(D5/D6*100,"")</f>
        <v>-5.4080099953713283</v>
      </c>
      <c r="E23" s="3">
        <f>IFERROR(E5/E6*100,"")</f>
        <v>-3.6953104223739088</v>
      </c>
      <c r="H23" s="3">
        <f t="shared" ref="H23:P23" si="16">IFERROR(H5/H6*100,"")</f>
        <v>-17.651719589727076</v>
      </c>
      <c r="I23" s="3">
        <f t="shared" si="16"/>
        <v>-6.3296475777211967</v>
      </c>
      <c r="J23" s="3">
        <f t="shared" si="16"/>
        <v>-11.36898167305665</v>
      </c>
      <c r="K23" s="3">
        <f t="shared" si="16"/>
        <v>-32.57918153814493</v>
      </c>
      <c r="L23" s="3">
        <f t="shared" si="16"/>
        <v>-66.917388806102181</v>
      </c>
      <c r="M23" s="3">
        <f t="shared" si="16"/>
        <v>-214.92576125721666</v>
      </c>
      <c r="N23" s="3">
        <f t="shared" si="16"/>
        <v>-8.5730150446126316</v>
      </c>
      <c r="O23" s="3">
        <f t="shared" si="16"/>
        <v>6.4099871622221638</v>
      </c>
      <c r="P23" s="3">
        <f t="shared" si="16"/>
        <v>13.000035761833145</v>
      </c>
    </row>
    <row r="24" spans="1:16" ht="15.5" x14ac:dyDescent="0.35">
      <c r="C24" t="s">
        <v>47</v>
      </c>
      <c r="D24" s="4">
        <f>IFERROR(_xlfn.RRI(5,I23,D23),"")</f>
        <v>-3.0982565057990685E-2</v>
      </c>
      <c r="E24" s="4">
        <f>IFERROR(_xlfn.RRI(5,J23,E23),"")</f>
        <v>-0.20129597669871635</v>
      </c>
      <c r="H24" s="4">
        <f t="shared" ref="H24:P24" si="17">IFERROR(_xlfn.RRI(5,M23,H23),"")</f>
        <v>-0.39340376667939747</v>
      </c>
      <c r="I24" s="4">
        <f t="shared" si="17"/>
        <v>-5.8870928842230996E-2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-1.24</v>
      </c>
      <c r="J25" s="3">
        <f t="shared" si="18"/>
        <v>-2.39</v>
      </c>
      <c r="K25" s="3">
        <f t="shared" si="18"/>
        <v>-7.62</v>
      </c>
      <c r="L25" s="3">
        <f t="shared" si="18"/>
        <v>-20.73</v>
      </c>
      <c r="M25" s="3">
        <f t="shared" si="18"/>
        <v>-111.09</v>
      </c>
      <c r="N25" s="3">
        <f t="shared" si="18"/>
        <v>-13.99</v>
      </c>
      <c r="O25" s="3">
        <f t="shared" si="18"/>
        <v>11.37</v>
      </c>
      <c r="P25" s="3">
        <f t="shared" si="18"/>
        <v>12.74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-0.38408498141747516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0</v>
      </c>
      <c r="E27" s="3">
        <f>IFERROR(E4/E21,"")</f>
        <v>0</v>
      </c>
      <c r="H27" s="3">
        <f t="shared" ref="H27:P27" si="20">IFERROR(H4/H21,"")</f>
        <v>0</v>
      </c>
      <c r="I27" s="3">
        <f t="shared" si="20"/>
        <v>0</v>
      </c>
      <c r="J27" s="3">
        <f t="shared" si="20"/>
        <v>0.6384644629807692</v>
      </c>
      <c r="K27" s="3">
        <f t="shared" si="20"/>
        <v>0.41044923028846153</v>
      </c>
      <c r="L27" s="3">
        <f t="shared" si="20"/>
        <v>0.44135632163461541</v>
      </c>
      <c r="M27" s="3">
        <f t="shared" si="20"/>
        <v>26.39547881153846</v>
      </c>
      <c r="N27" s="3">
        <f t="shared" si="20"/>
        <v>60.536958450480768</v>
      </c>
      <c r="O27" s="3">
        <f t="shared" si="20"/>
        <v>99.617161199038463</v>
      </c>
      <c r="P27" s="3">
        <f t="shared" si="20"/>
        <v>75.411688180821912</v>
      </c>
    </row>
    <row r="28" spans="1:16" ht="15.5" x14ac:dyDescent="0.35">
      <c r="C28" t="s">
        <v>52</v>
      </c>
      <c r="D28" s="4">
        <f>IFERROR(_xlfn.RRI(5,I27,D27),"")</f>
        <v>0</v>
      </c>
      <c r="E28" s="4">
        <f>IFERROR(_xlfn.RRI(5,J27,E27),"")</f>
        <v>-1</v>
      </c>
      <c r="H28" s="4">
        <f t="shared" ref="H28:P28" si="21">IFERROR(_xlfn.RRI(5,M27,H27),"")</f>
        <v>-1</v>
      </c>
      <c r="I28" s="4">
        <f t="shared" si="21"/>
        <v>-1</v>
      </c>
      <c r="J28" s="4">
        <f t="shared" si="21"/>
        <v>-0.63578274777228216</v>
      </c>
      <c r="K28" s="4">
        <f t="shared" si="21"/>
        <v>-0.64749591312574917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-0.48117154811715485</v>
      </c>
      <c r="J29" s="4">
        <f t="shared" si="22"/>
        <v>-0.68635170603674545</v>
      </c>
      <c r="K29" s="4">
        <f t="shared" si="22"/>
        <v>-0.63241678726483352</v>
      </c>
      <c r="L29" s="4">
        <f t="shared" si="22"/>
        <v>-0.81339454496354302</v>
      </c>
      <c r="M29" s="4">
        <f t="shared" si="22"/>
        <v>6.9406719085060766</v>
      </c>
      <c r="N29" s="4">
        <f t="shared" si="22"/>
        <v>-2.2304309586631486</v>
      </c>
      <c r="O29" s="4">
        <f t="shared" si="22"/>
        <v>-0.10753532182103619</v>
      </c>
      <c r="P29" s="4" t="str">
        <f t="shared" si="22"/>
        <v/>
      </c>
    </row>
    <row r="30" spans="1:16" ht="15.5" x14ac:dyDescent="0.35">
      <c r="C30" t="s">
        <v>54</v>
      </c>
      <c r="H30" s="4" t="str">
        <f t="shared" ref="H30:P30" si="23">IFERROR(((H27-I27)/I27)*100%,"")</f>
        <v/>
      </c>
      <c r="I30" s="4">
        <f t="shared" si="23"/>
        <v>-1</v>
      </c>
      <c r="J30" s="4">
        <f t="shared" si="23"/>
        <v>0.55552603310294868</v>
      </c>
      <c r="K30" s="4">
        <f t="shared" si="23"/>
        <v>-7.002752613055549E-2</v>
      </c>
      <c r="L30" s="4">
        <f t="shared" si="23"/>
        <v>-0.98327909393931201</v>
      </c>
      <c r="M30" s="4">
        <f t="shared" si="23"/>
        <v>-0.56397745299460389</v>
      </c>
      <c r="N30" s="4">
        <f t="shared" si="23"/>
        <v>-0.39230391910560597</v>
      </c>
      <c r="O30" s="4">
        <f t="shared" si="23"/>
        <v>0.32097773703430088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18.04</v>
      </c>
      <c r="E32" s="3">
        <f>IFERROR(INDEX(E51:E500,MATCH($A$32,$C$51:$C$500,0)),"")</f>
        <v>19.02</v>
      </c>
      <c r="H32" s="3">
        <f>IFERROR(INDEX(D32:G32,COUNT(D32:G32)),"")</f>
        <v>19.02</v>
      </c>
      <c r="I32" s="3">
        <f t="shared" ref="I32:P32" si="24">IFERROR(INDEX(I51:I500,MATCH($C$32,$C$51:$C$500,0)),"")</f>
        <v>19.72</v>
      </c>
      <c r="J32" s="3">
        <f t="shared" si="24"/>
        <v>20.97</v>
      </c>
      <c r="K32" s="3">
        <f t="shared" si="24"/>
        <v>23.35</v>
      </c>
      <c r="L32" s="3">
        <f t="shared" si="24"/>
        <v>30.96</v>
      </c>
      <c r="M32" s="3">
        <f t="shared" si="24"/>
        <v>51.68</v>
      </c>
      <c r="N32" s="3">
        <f t="shared" si="24"/>
        <v>162.75</v>
      </c>
      <c r="O32" s="3">
        <f t="shared" si="24"/>
        <v>176.7</v>
      </c>
      <c r="P32" s="3">
        <f t="shared" si="24"/>
        <v>100.04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4.49</v>
      </c>
      <c r="E33" s="3">
        <f>IFERROR(INDEX(E51:E500,MATCH($A$33,$C$51:$C$500,0)),"")</f>
        <v>4.26</v>
      </c>
      <c r="H33" s="3">
        <f>IFERROR(INDEX(D33:G33,COUNT(D33:G33)),"")</f>
        <v>4.26</v>
      </c>
      <c r="I33" s="3">
        <f t="shared" ref="I33:P33" si="25">IFERROR(INDEX(I51:I500,MATCH($C$33,$C$51:$C$500,0)),"")</f>
        <v>4.1100000000000003</v>
      </c>
      <c r="J33" s="3">
        <f t="shared" si="25"/>
        <v>0.52</v>
      </c>
      <c r="K33" s="3">
        <f t="shared" si="25"/>
        <v>0.51</v>
      </c>
      <c r="L33" s="3">
        <f t="shared" si="25"/>
        <v>3.1</v>
      </c>
      <c r="M33" s="3">
        <f t="shared" si="25"/>
        <v>2.11</v>
      </c>
      <c r="N33" s="3">
        <f t="shared" si="25"/>
        <v>1.01</v>
      </c>
      <c r="O33" s="3">
        <f t="shared" si="25"/>
        <v>5.04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-82.65</v>
      </c>
      <c r="E34" s="3">
        <f>IFERROR(INDEX(E51:E500,MATCH($A$34,$C$51:$C$500,0)),"")</f>
        <v>-115.71</v>
      </c>
      <c r="H34" s="3">
        <f>IFERROR(INDEX(D34:G34,COUNT(D34:G34)),"")</f>
        <v>-115.71</v>
      </c>
      <c r="I34" s="3">
        <f t="shared" ref="I34:P34" si="26">IFERROR(INDEX(I51:I500,MATCH($C$34,$C$51:$C$500,0)),"")</f>
        <v>-65.319999999999993</v>
      </c>
      <c r="J34" s="3">
        <f t="shared" si="26"/>
        <v>-4.5999999999999996</v>
      </c>
      <c r="K34" s="3">
        <f t="shared" si="26"/>
        <v>-1.57</v>
      </c>
      <c r="L34" s="3">
        <f t="shared" si="26"/>
        <v>-4.63</v>
      </c>
      <c r="M34" s="3">
        <f t="shared" si="26"/>
        <v>-0.98</v>
      </c>
      <c r="N34" s="3">
        <f t="shared" si="26"/>
        <v>-11.79</v>
      </c>
      <c r="O34" s="3">
        <f t="shared" si="26"/>
        <v>78.28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0</v>
      </c>
      <c r="E35" s="3">
        <f>IFERROR(INDEX(E51:E500,MATCH($A$35,$C$51:$C$500,0)),"")</f>
        <v>0</v>
      </c>
      <c r="H35" s="3">
        <f>IFERROR(INDEX(D35:G35,COUNT(D35:G35)),"")</f>
        <v>0</v>
      </c>
      <c r="I35" s="3">
        <f t="shared" ref="I35:P35" si="27">IFERROR(INDEX(I51:I500,MATCH($C$35,$C$51:$C$500,0)),"")</f>
        <v>0</v>
      </c>
      <c r="J35" s="3">
        <f t="shared" si="27"/>
        <v>17.27</v>
      </c>
      <c r="K35" s="3">
        <f t="shared" si="27"/>
        <v>29.3</v>
      </c>
      <c r="L35" s="3">
        <f t="shared" si="27"/>
        <v>218.02</v>
      </c>
      <c r="M35" s="3">
        <f t="shared" si="27"/>
        <v>4.1399999999999997</v>
      </c>
      <c r="N35" s="3">
        <f t="shared" si="27"/>
        <v>2.73</v>
      </c>
      <c r="O35" s="3">
        <f t="shared" si="27"/>
        <v>8.9499999999999993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J51" s="5">
        <v>1328006083</v>
      </c>
      <c r="K51" s="5">
        <v>853734399</v>
      </c>
      <c r="L51" s="5">
        <v>918021149</v>
      </c>
      <c r="M51" s="5">
        <v>54902595928</v>
      </c>
      <c r="N51" s="5">
        <v>125916873577</v>
      </c>
      <c r="O51" s="5">
        <v>207203695294</v>
      </c>
      <c r="P51" s="5">
        <v>110101064744</v>
      </c>
    </row>
    <row r="52" spans="2:16" ht="15.5" x14ac:dyDescent="0.35">
      <c r="C52" t="s">
        <v>211</v>
      </c>
      <c r="J52" s="5">
        <v>-1194915217</v>
      </c>
      <c r="K52" s="5">
        <v>-506803185</v>
      </c>
      <c r="L52" s="5">
        <v>-34403155512</v>
      </c>
      <c r="M52" s="5">
        <v>-267860931312</v>
      </c>
      <c r="N52" s="5">
        <v>-138323919188</v>
      </c>
      <c r="O52" s="5">
        <v>-172200749625</v>
      </c>
      <c r="P52" s="5">
        <v>-82752671167</v>
      </c>
    </row>
    <row r="53" spans="2:16" ht="15.5" x14ac:dyDescent="0.35">
      <c r="C53" t="s">
        <v>212</v>
      </c>
      <c r="J53" s="5">
        <v>133090866</v>
      </c>
      <c r="K53" s="5">
        <v>346931214</v>
      </c>
      <c r="L53" s="5">
        <v>-33485134363</v>
      </c>
      <c r="M53" s="5">
        <v>-212958335384</v>
      </c>
      <c r="N53" s="5">
        <v>-12407045611</v>
      </c>
      <c r="O53" s="5">
        <v>35002945669</v>
      </c>
      <c r="P53" s="5">
        <v>27348393577</v>
      </c>
    </row>
    <row r="54" spans="2:16" ht="15.5" x14ac:dyDescent="0.35">
      <c r="C54" t="s">
        <v>82</v>
      </c>
      <c r="D54" s="5">
        <v>-2206138175</v>
      </c>
      <c r="E54" s="5">
        <v>-1887705550</v>
      </c>
      <c r="F54" s="5">
        <v>-2338841358</v>
      </c>
      <c r="G54" s="5">
        <v>-1956150777</v>
      </c>
      <c r="I54" s="5">
        <v>-8411432426</v>
      </c>
      <c r="J54" s="5">
        <v>-7638814326</v>
      </c>
      <c r="K54" s="5">
        <v>-11985610283</v>
      </c>
      <c r="L54" s="5">
        <v>-8651180622</v>
      </c>
      <c r="M54" s="5">
        <v>-14645393278</v>
      </c>
      <c r="N54" s="5">
        <v>-16080639586</v>
      </c>
      <c r="O54" s="5">
        <v>-12032409870</v>
      </c>
      <c r="P54" s="5">
        <v>-8690464404</v>
      </c>
    </row>
    <row r="55" spans="2:16" ht="15.5" x14ac:dyDescent="0.35">
      <c r="C55" t="s">
        <v>87</v>
      </c>
      <c r="D55" s="5">
        <v>-2206138175</v>
      </c>
      <c r="E55" s="5">
        <v>-1887705550</v>
      </c>
      <c r="F55" s="5">
        <v>-2338841358</v>
      </c>
      <c r="G55" s="5">
        <v>-1956150777</v>
      </c>
      <c r="I55" s="5">
        <v>-8411432426</v>
      </c>
      <c r="J55" s="5">
        <v>-7638814326</v>
      </c>
      <c r="K55" s="5">
        <v>-11985610283</v>
      </c>
      <c r="L55" s="5">
        <v>-8651180622</v>
      </c>
      <c r="M55" s="5">
        <v>-14645393278</v>
      </c>
      <c r="N55" s="5">
        <v>-16080639586</v>
      </c>
      <c r="O55" s="5">
        <v>-12032409870</v>
      </c>
      <c r="P55" s="5">
        <v>-8690464404</v>
      </c>
    </row>
    <row r="56" spans="2:16" ht="15.5" x14ac:dyDescent="0.35">
      <c r="C56" t="s">
        <v>89</v>
      </c>
      <c r="D56" s="5">
        <v>-2206138175</v>
      </c>
      <c r="E56" s="5">
        <v>-1887705550</v>
      </c>
      <c r="F56" s="5">
        <v>-2338841358</v>
      </c>
      <c r="G56" s="5">
        <v>-1956150777</v>
      </c>
      <c r="I56" s="5">
        <v>-8411432426</v>
      </c>
      <c r="J56" s="5">
        <v>-7505723460</v>
      </c>
      <c r="K56" s="5">
        <v>-11638679069</v>
      </c>
      <c r="L56" s="5">
        <v>-42136314985</v>
      </c>
      <c r="M56" s="5">
        <v>-227603728662</v>
      </c>
      <c r="N56" s="5">
        <v>-28487685197</v>
      </c>
      <c r="O56" s="5">
        <v>22970535799</v>
      </c>
      <c r="P56" s="5">
        <v>18657929173</v>
      </c>
    </row>
    <row r="57" spans="2:16" ht="15.5" x14ac:dyDescent="0.35">
      <c r="C57" t="s">
        <v>90</v>
      </c>
      <c r="D57" s="5">
        <v>196687105</v>
      </c>
      <c r="E57" s="5">
        <v>494523435</v>
      </c>
      <c r="F57" s="5">
        <v>4344149943</v>
      </c>
      <c r="G57" s="5">
        <v>142072012</v>
      </c>
      <c r="I57" s="5">
        <v>6106031418</v>
      </c>
      <c r="J57" s="5">
        <v>3063352538</v>
      </c>
      <c r="K57" s="5">
        <v>-4083245479</v>
      </c>
      <c r="L57" s="5">
        <v>-390692892</v>
      </c>
      <c r="M57" s="5">
        <v>-2203899587</v>
      </c>
      <c r="N57" s="5">
        <v>3123931065</v>
      </c>
      <c r="O57" s="5">
        <v>4566712049</v>
      </c>
      <c r="P57" s="5">
        <v>1592032653</v>
      </c>
    </row>
    <row r="58" spans="2:16" ht="15.5" x14ac:dyDescent="0.35">
      <c r="C58" t="s">
        <v>215</v>
      </c>
      <c r="D58" s="5">
        <v>102846</v>
      </c>
      <c r="E58" s="5">
        <v>176530</v>
      </c>
      <c r="F58" s="5">
        <v>139362</v>
      </c>
      <c r="G58" s="5">
        <v>444875</v>
      </c>
      <c r="I58" s="5">
        <v>3379835</v>
      </c>
      <c r="J58" s="5">
        <v>2850188</v>
      </c>
      <c r="K58" s="5">
        <v>44820871</v>
      </c>
      <c r="L58" s="5">
        <v>33651503</v>
      </c>
      <c r="M58" s="5">
        <v>1130426958</v>
      </c>
      <c r="N58" s="5">
        <v>8049402994</v>
      </c>
      <c r="O58" s="5">
        <v>5555317091</v>
      </c>
      <c r="P58" s="5">
        <v>8055129</v>
      </c>
    </row>
    <row r="59" spans="2:16" ht="15.5" x14ac:dyDescent="0.35">
      <c r="C59" t="s">
        <v>27</v>
      </c>
      <c r="D59" s="5">
        <v>-9360015</v>
      </c>
      <c r="E59" s="5">
        <v>-19334594</v>
      </c>
      <c r="F59" s="5">
        <v>-17852103</v>
      </c>
      <c r="G59" s="5">
        <v>-10932182</v>
      </c>
      <c r="I59" s="5">
        <v>-53064125</v>
      </c>
      <c r="J59" s="5">
        <v>-38279582</v>
      </c>
      <c r="K59" s="5">
        <v>-33693024</v>
      </c>
      <c r="L59" s="5">
        <v>-39148597</v>
      </c>
      <c r="M59" s="5">
        <v>-35065120</v>
      </c>
      <c r="N59" s="5">
        <v>-29867545</v>
      </c>
      <c r="O59" s="5">
        <v>-164263172</v>
      </c>
      <c r="P59" s="5">
        <v>-46205625</v>
      </c>
    </row>
    <row r="60" spans="2:16" ht="15.5" x14ac:dyDescent="0.35">
      <c r="C60" t="s">
        <v>605</v>
      </c>
      <c r="D60" s="5">
        <v>-797359780</v>
      </c>
      <c r="E60" s="5">
        <v>-222239146</v>
      </c>
      <c r="F60" s="5">
        <v>-640484973</v>
      </c>
      <c r="G60" s="5">
        <v>-648028854</v>
      </c>
      <c r="I60" s="5">
        <v>-2733656524</v>
      </c>
      <c r="J60" s="5">
        <v>-3972157744</v>
      </c>
      <c r="K60" s="5">
        <v>-4860375976</v>
      </c>
      <c r="L60" s="5">
        <v>-5755017466</v>
      </c>
      <c r="M60" s="5">
        <v>-5755184664</v>
      </c>
      <c r="N60" s="5">
        <v>-6457192069</v>
      </c>
      <c r="O60" s="5">
        <v>-3059460821</v>
      </c>
      <c r="P60" s="5">
        <v>-3573060780</v>
      </c>
    </row>
    <row r="61" spans="2:16" ht="15.5" x14ac:dyDescent="0.35">
      <c r="C61" t="s">
        <v>81</v>
      </c>
    </row>
    <row r="62" spans="2:16" ht="15.5" x14ac:dyDescent="0.35">
      <c r="C62" t="s">
        <v>92</v>
      </c>
      <c r="D62" s="5">
        <v>196687105</v>
      </c>
      <c r="E62" s="5">
        <v>494523435</v>
      </c>
      <c r="F62" s="5">
        <v>4344149943</v>
      </c>
      <c r="G62" s="5">
        <v>142072012</v>
      </c>
      <c r="I62" s="5">
        <v>6106031418</v>
      </c>
      <c r="J62" s="5">
        <v>3063352538</v>
      </c>
      <c r="K62" s="5">
        <v>-4083245479</v>
      </c>
      <c r="L62" s="5">
        <v>-390692892</v>
      </c>
      <c r="M62" s="5">
        <v>-2203899587</v>
      </c>
      <c r="N62" s="5">
        <v>3123931065</v>
      </c>
      <c r="O62" s="5">
        <v>4566712049</v>
      </c>
      <c r="P62" s="5">
        <v>1592032653</v>
      </c>
    </row>
    <row r="63" spans="2:16" ht="15.5" x14ac:dyDescent="0.35">
      <c r="C63" t="s">
        <v>29</v>
      </c>
      <c r="D63" s="5">
        <v>-2009451070</v>
      </c>
      <c r="E63" s="5">
        <v>-1393182115</v>
      </c>
      <c r="F63" s="5">
        <v>2005308585</v>
      </c>
      <c r="G63" s="5">
        <v>-1814078765</v>
      </c>
      <c r="I63" s="5">
        <v>-2305401008</v>
      </c>
      <c r="J63" s="5">
        <v>-4442370922</v>
      </c>
      <c r="K63" s="5">
        <v>-15721924548</v>
      </c>
      <c r="L63" s="5">
        <v>-42527007877</v>
      </c>
      <c r="M63" s="5">
        <v>-229807628249</v>
      </c>
      <c r="N63" s="5">
        <v>-25363754132</v>
      </c>
      <c r="O63" s="5">
        <v>27537247848</v>
      </c>
      <c r="P63" s="5">
        <v>20249961826</v>
      </c>
    </row>
    <row r="64" spans="2:16" ht="15.5" x14ac:dyDescent="0.35">
      <c r="C64" t="s">
        <v>28</v>
      </c>
      <c r="D64" s="5">
        <v>-24800000</v>
      </c>
      <c r="E64" s="5">
        <v>-72000000</v>
      </c>
      <c r="F64" s="5">
        <v>-72000000</v>
      </c>
      <c r="G64" s="5">
        <v>-72000000</v>
      </c>
      <c r="I64" s="5">
        <v>-288000000</v>
      </c>
      <c r="J64" s="5">
        <v>-533233003</v>
      </c>
      <c r="K64" s="5">
        <v>-169709197</v>
      </c>
      <c r="L64" s="5">
        <v>-687084686</v>
      </c>
      <c r="M64" s="5">
        <v>-1798020588</v>
      </c>
      <c r="N64" s="5">
        <v>-3798260556</v>
      </c>
      <c r="O64" s="5">
        <v>-3824963783</v>
      </c>
      <c r="P64" s="5">
        <v>-1678939437</v>
      </c>
    </row>
    <row r="65" spans="2:16" ht="15.5" x14ac:dyDescent="0.35">
      <c r="C65" t="s">
        <v>95</v>
      </c>
      <c r="D65" s="5">
        <v>-2034251070</v>
      </c>
      <c r="E65" s="5">
        <v>-1465182115</v>
      </c>
      <c r="F65" s="5">
        <v>1933308585</v>
      </c>
      <c r="G65" s="5">
        <v>-1886078765</v>
      </c>
      <c r="I65" s="5">
        <v>-2593401008</v>
      </c>
      <c r="J65" s="5">
        <v>-4975603925</v>
      </c>
      <c r="K65" s="5">
        <v>-15891633745</v>
      </c>
      <c r="L65" s="5">
        <v>-43214092563</v>
      </c>
      <c r="M65" s="5">
        <v>-231605648837</v>
      </c>
      <c r="N65" s="5">
        <v>-29162014688</v>
      </c>
      <c r="O65" s="5">
        <v>23712284065</v>
      </c>
      <c r="P65" s="5">
        <v>18571022389</v>
      </c>
    </row>
    <row r="66" spans="2:16" ht="15.5" x14ac:dyDescent="0.35">
      <c r="C66" t="s">
        <v>96</v>
      </c>
      <c r="F66" s="5">
        <v>-9030617</v>
      </c>
      <c r="I66" s="5">
        <v>-9030617</v>
      </c>
      <c r="J66" s="5">
        <v>5382482</v>
      </c>
      <c r="K66" s="5">
        <v>29610186</v>
      </c>
      <c r="L66" s="5">
        <v>19165950</v>
      </c>
      <c r="M66" s="5">
        <v>34841183</v>
      </c>
      <c r="N66" s="5">
        <v>72457495</v>
      </c>
      <c r="O66" s="5">
        <v>-99602758</v>
      </c>
      <c r="P66" s="5">
        <v>388717803</v>
      </c>
    </row>
    <row r="67" spans="2:16" ht="15.5" x14ac:dyDescent="0.35">
      <c r="C67" t="s">
        <v>97</v>
      </c>
      <c r="D67" s="5">
        <v>-2034251070</v>
      </c>
      <c r="E67" s="5">
        <v>-1465182115</v>
      </c>
      <c r="F67" s="5">
        <v>1924277968</v>
      </c>
      <c r="G67" s="5">
        <v>-1886078765</v>
      </c>
      <c r="I67" s="5">
        <v>-2602431625</v>
      </c>
      <c r="J67" s="5">
        <v>-4970221443</v>
      </c>
      <c r="K67" s="5">
        <v>-15862023559</v>
      </c>
      <c r="L67" s="5">
        <v>-43194926613</v>
      </c>
      <c r="M67" s="5">
        <v>-231570807654</v>
      </c>
      <c r="N67" s="5">
        <v>-29089557193</v>
      </c>
      <c r="O67" s="5">
        <v>23612681307</v>
      </c>
      <c r="P67" s="5">
        <v>18959740192</v>
      </c>
    </row>
    <row r="68" spans="2:16" ht="15.5" x14ac:dyDescent="0.35">
      <c r="C68" t="s">
        <v>98</v>
      </c>
      <c r="D68" s="5">
        <v>-2034251070</v>
      </c>
      <c r="E68" s="5">
        <v>-1465182115</v>
      </c>
      <c r="F68" s="5">
        <v>1933308585</v>
      </c>
      <c r="G68" s="5">
        <v>-1886078765</v>
      </c>
      <c r="I68" s="5">
        <v>-2593401008</v>
      </c>
      <c r="J68" s="5">
        <v>-4975603925</v>
      </c>
      <c r="K68" s="5">
        <v>-15891633745</v>
      </c>
      <c r="L68" s="5">
        <v>-43214092563</v>
      </c>
      <c r="M68" s="5">
        <v>-231605648837</v>
      </c>
      <c r="N68" s="5">
        <v>-29162014688</v>
      </c>
      <c r="O68" s="5">
        <v>23712284065</v>
      </c>
      <c r="P68" s="5">
        <v>18571022389</v>
      </c>
    </row>
    <row r="69" spans="2:16" ht="15.5" x14ac:dyDescent="0.35">
      <c r="C69" t="s">
        <v>8</v>
      </c>
      <c r="D69" s="5">
        <v>-2034251070</v>
      </c>
      <c r="E69" s="5">
        <v>-1465182115</v>
      </c>
      <c r="F69" s="5">
        <v>1924277968</v>
      </c>
      <c r="G69" s="5">
        <v>-1886078765</v>
      </c>
      <c r="I69" s="5">
        <v>-2602431625</v>
      </c>
      <c r="J69" s="5">
        <v>-4970221443</v>
      </c>
      <c r="K69" s="5">
        <v>-15862023559</v>
      </c>
      <c r="L69" s="5">
        <v>-43194926613</v>
      </c>
      <c r="M69" s="5">
        <v>-231570807654</v>
      </c>
      <c r="N69" s="5">
        <v>-29089557193</v>
      </c>
      <c r="O69" s="5">
        <v>23612681307</v>
      </c>
      <c r="P69" s="5">
        <v>18959740192</v>
      </c>
    </row>
    <row r="70" spans="2:16" ht="15.5" x14ac:dyDescent="0.35">
      <c r="C70" t="s">
        <v>100</v>
      </c>
      <c r="D70" s="5">
        <v>-2034251070</v>
      </c>
      <c r="E70" s="5">
        <v>-1465182115</v>
      </c>
      <c r="F70" s="5">
        <v>1933308585</v>
      </c>
      <c r="G70" s="5">
        <v>-1886078765</v>
      </c>
      <c r="I70" s="5">
        <v>-2593401008</v>
      </c>
      <c r="J70" s="5">
        <v>-4975603925</v>
      </c>
      <c r="K70" s="5">
        <v>-15891633745</v>
      </c>
      <c r="L70" s="5">
        <v>-43214092563</v>
      </c>
      <c r="M70" s="5">
        <v>-231605648837</v>
      </c>
      <c r="N70" s="5">
        <v>-29162014688</v>
      </c>
      <c r="O70" s="5">
        <v>23712284065</v>
      </c>
      <c r="P70" s="5">
        <v>18571022389</v>
      </c>
    </row>
    <row r="71" spans="2:16" ht="15.5" x14ac:dyDescent="0.35">
      <c r="C71" t="s">
        <v>101</v>
      </c>
      <c r="D71" s="5">
        <v>-2034251070</v>
      </c>
      <c r="E71" s="5">
        <v>-1465182115</v>
      </c>
      <c r="F71" s="5">
        <v>1924277968</v>
      </c>
      <c r="G71" s="5">
        <v>-1886078765</v>
      </c>
      <c r="I71" s="5">
        <v>-2602431625</v>
      </c>
      <c r="J71" s="5">
        <v>-4970221443</v>
      </c>
      <c r="K71" s="5">
        <v>-15862023559</v>
      </c>
      <c r="L71" s="5">
        <v>-43194926613</v>
      </c>
      <c r="M71" s="5">
        <v>-231570807654</v>
      </c>
      <c r="N71" s="5">
        <v>-29089557193</v>
      </c>
      <c r="O71" s="5">
        <v>23612681307</v>
      </c>
      <c r="P71" s="5">
        <v>18959740192</v>
      </c>
    </row>
    <row r="72" spans="2:16" ht="15.5" x14ac:dyDescent="0.35">
      <c r="C72" t="s">
        <v>102</v>
      </c>
      <c r="D72" s="5">
        <v>-2034251070</v>
      </c>
      <c r="E72" s="5">
        <v>-1465182115</v>
      </c>
      <c r="F72" s="5">
        <v>1924277968</v>
      </c>
      <c r="G72" s="5">
        <v>-1886078765</v>
      </c>
      <c r="I72" s="5">
        <v>-2602431625</v>
      </c>
      <c r="J72" s="5">
        <v>-4970221443</v>
      </c>
      <c r="K72" s="5">
        <v>-15862023559</v>
      </c>
      <c r="L72" s="5">
        <v>-43194926613</v>
      </c>
      <c r="M72" s="5">
        <v>-231570807654</v>
      </c>
      <c r="N72" s="5">
        <v>-29089557193</v>
      </c>
      <c r="O72" s="5">
        <v>23612681307</v>
      </c>
      <c r="P72" s="5">
        <v>18959740192</v>
      </c>
    </row>
    <row r="74" spans="2:16" ht="15.5" x14ac:dyDescent="0.35">
      <c r="B74" t="s">
        <v>103</v>
      </c>
      <c r="C74" t="s">
        <v>104</v>
      </c>
    </row>
    <row r="75" spans="2:16" ht="15.5" x14ac:dyDescent="0.35">
      <c r="C75" t="s">
        <v>216</v>
      </c>
    </row>
    <row r="76" spans="2:16" ht="15.5" x14ac:dyDescent="0.35">
      <c r="C76" t="s">
        <v>20</v>
      </c>
      <c r="D76" s="5">
        <v>748667031</v>
      </c>
      <c r="E76" s="5">
        <v>531146923</v>
      </c>
      <c r="F76" s="5">
        <v>942594052</v>
      </c>
      <c r="G76" s="5">
        <v>921619957</v>
      </c>
      <c r="I76" s="5">
        <v>942594052</v>
      </c>
      <c r="J76" s="5">
        <v>1385265865</v>
      </c>
      <c r="K76" s="5">
        <v>3489566183</v>
      </c>
      <c r="L76" s="5">
        <v>7297686669</v>
      </c>
      <c r="M76" s="5">
        <v>7141898354</v>
      </c>
      <c r="N76" s="5">
        <v>296514330526</v>
      </c>
      <c r="O76" s="5">
        <v>205124075495</v>
      </c>
      <c r="P76" s="5">
        <v>870501792</v>
      </c>
    </row>
    <row r="77" spans="2:16" ht="15.5" x14ac:dyDescent="0.35">
      <c r="C77" t="s">
        <v>217</v>
      </c>
      <c r="M77" s="5">
        <v>121350000</v>
      </c>
      <c r="N77" s="5">
        <v>18994594084</v>
      </c>
      <c r="O77" s="5">
        <v>67113540397</v>
      </c>
      <c r="P77" s="5">
        <v>63234701243</v>
      </c>
    </row>
    <row r="78" spans="2:16" ht="15.5" x14ac:dyDescent="0.35">
      <c r="C78" t="s">
        <v>219</v>
      </c>
      <c r="D78" s="5">
        <v>93169648</v>
      </c>
      <c r="E78" s="5">
        <v>81431599</v>
      </c>
      <c r="F78" s="5">
        <v>77474327</v>
      </c>
      <c r="G78" s="5">
        <v>53809249</v>
      </c>
      <c r="I78" s="5">
        <v>77474327</v>
      </c>
      <c r="J78" s="5">
        <v>30440775</v>
      </c>
      <c r="K78" s="5">
        <v>502547423</v>
      </c>
      <c r="L78" s="5">
        <v>443639924</v>
      </c>
      <c r="M78" s="5">
        <v>1745542424</v>
      </c>
      <c r="N78" s="5">
        <v>3050220418</v>
      </c>
      <c r="O78" s="5">
        <v>964565741</v>
      </c>
      <c r="P78" s="5">
        <v>45386783634</v>
      </c>
    </row>
    <row r="79" spans="2:16" ht="15.5" x14ac:dyDescent="0.35">
      <c r="C79" t="s">
        <v>218</v>
      </c>
    </row>
    <row r="80" spans="2:16" ht="15.5" x14ac:dyDescent="0.35">
      <c r="C80" t="s">
        <v>220</v>
      </c>
      <c r="M80" s="5">
        <v>121350000</v>
      </c>
      <c r="N80" s="5">
        <v>18994594084</v>
      </c>
      <c r="O80" s="5">
        <v>67113540397</v>
      </c>
      <c r="P80" s="5">
        <v>63234701243</v>
      </c>
    </row>
    <row r="81" spans="3:16" ht="15.5" x14ac:dyDescent="0.35">
      <c r="C81" t="s">
        <v>110</v>
      </c>
      <c r="G81" s="5">
        <v>43488834098</v>
      </c>
      <c r="K81" s="5">
        <v>40881471861</v>
      </c>
      <c r="L81" s="5">
        <v>51735636925</v>
      </c>
      <c r="M81" s="5">
        <v>48180459029</v>
      </c>
      <c r="N81" s="5">
        <v>1221490723</v>
      </c>
      <c r="O81" s="5">
        <v>1450782433</v>
      </c>
      <c r="P81" s="5">
        <v>9993762510</v>
      </c>
    </row>
    <row r="82" spans="3:16" ht="15.5" x14ac:dyDescent="0.35">
      <c r="C82" t="s">
        <v>221</v>
      </c>
      <c r="G82" s="5">
        <v>43488834098</v>
      </c>
      <c r="K82" s="5">
        <v>40881471861</v>
      </c>
      <c r="L82" s="5">
        <v>51735636925</v>
      </c>
      <c r="M82" s="5">
        <v>48180459029</v>
      </c>
      <c r="N82" s="5">
        <v>1221490723</v>
      </c>
      <c r="O82" s="5">
        <v>1450782433</v>
      </c>
      <c r="P82" s="5">
        <v>9993762510</v>
      </c>
    </row>
    <row r="83" spans="3:16" ht="15.5" x14ac:dyDescent="0.35">
      <c r="C83" t="s">
        <v>579</v>
      </c>
      <c r="M83" s="5">
        <v>10813561350</v>
      </c>
    </row>
    <row r="84" spans="3:16" ht="15.5" x14ac:dyDescent="0.35">
      <c r="C84" t="s">
        <v>81</v>
      </c>
      <c r="D84" s="5">
        <v>1290734072</v>
      </c>
      <c r="E84" s="5">
        <v>1294382207</v>
      </c>
      <c r="F84" s="5">
        <v>1290734072</v>
      </c>
      <c r="G84" s="5">
        <v>1299764689</v>
      </c>
      <c r="I84" s="5">
        <v>1290734072</v>
      </c>
      <c r="J84" s="5">
        <v>1299764689</v>
      </c>
      <c r="K84" s="5">
        <v>1294382207</v>
      </c>
      <c r="L84" s="5">
        <v>1264772021</v>
      </c>
      <c r="M84" s="5">
        <v>1245606070</v>
      </c>
      <c r="N84" s="5">
        <v>1210764887</v>
      </c>
      <c r="O84" s="5">
        <v>1138307392</v>
      </c>
      <c r="P84" s="5">
        <v>1237910150</v>
      </c>
    </row>
    <row r="85" spans="3:16" ht="15.5" x14ac:dyDescent="0.35">
      <c r="C85" t="s">
        <v>223</v>
      </c>
      <c r="D85" s="5">
        <v>70377410579</v>
      </c>
      <c r="E85" s="5">
        <v>67151328590</v>
      </c>
      <c r="F85" s="5">
        <v>60300528868</v>
      </c>
      <c r="G85" s="5">
        <v>14725591236</v>
      </c>
      <c r="I85" s="5">
        <v>60300528868</v>
      </c>
      <c r="J85" s="5">
        <v>72760984269</v>
      </c>
      <c r="K85" s="5">
        <v>43098186827</v>
      </c>
      <c r="L85" s="5">
        <v>60535311425</v>
      </c>
      <c r="M85" s="5">
        <v>109984017012</v>
      </c>
      <c r="N85" s="5">
        <v>499070274106</v>
      </c>
      <c r="O85" s="5">
        <v>400192252828</v>
      </c>
      <c r="P85" s="5">
        <v>171807635498</v>
      </c>
    </row>
    <row r="86" spans="3:16" ht="15.5" x14ac:dyDescent="0.35">
      <c r="C86" t="s">
        <v>224</v>
      </c>
    </row>
    <row r="87" spans="3:16" ht="15.5" x14ac:dyDescent="0.35">
      <c r="C87" t="s">
        <v>111</v>
      </c>
      <c r="D87" s="5">
        <v>11678694369</v>
      </c>
      <c r="E87" s="5">
        <v>11794985319</v>
      </c>
      <c r="F87" s="5">
        <v>11912672842</v>
      </c>
      <c r="G87" s="5">
        <v>12017214533</v>
      </c>
      <c r="I87" s="5">
        <v>11912672842</v>
      </c>
      <c r="J87" s="5">
        <v>12373035634</v>
      </c>
      <c r="K87" s="5">
        <v>12915287582</v>
      </c>
      <c r="L87" s="5">
        <v>12912581622</v>
      </c>
      <c r="M87" s="5">
        <v>12231272027</v>
      </c>
      <c r="N87" s="5">
        <v>10883641373</v>
      </c>
      <c r="O87" s="5">
        <v>10741608466</v>
      </c>
      <c r="P87" s="5">
        <v>11395801877</v>
      </c>
    </row>
    <row r="88" spans="3:16" ht="15.5" x14ac:dyDescent="0.35">
      <c r="C88" t="s">
        <v>580</v>
      </c>
      <c r="M88" s="5">
        <v>10813561350</v>
      </c>
    </row>
    <row r="89" spans="3:16" ht="15.5" x14ac:dyDescent="0.35">
      <c r="C89" t="s">
        <v>228</v>
      </c>
      <c r="D89" s="5">
        <v>11678694369</v>
      </c>
      <c r="E89" s="5">
        <v>11794985319</v>
      </c>
      <c r="F89" s="5">
        <v>11912672842</v>
      </c>
      <c r="G89" s="5">
        <v>55506048631</v>
      </c>
      <c r="I89" s="5">
        <v>11912672842</v>
      </c>
      <c r="J89" s="5">
        <v>12373035634</v>
      </c>
      <c r="K89" s="5">
        <v>53796759443</v>
      </c>
      <c r="L89" s="5">
        <v>64648218547</v>
      </c>
      <c r="M89" s="5">
        <v>71346642406</v>
      </c>
      <c r="N89" s="5">
        <v>31099726180</v>
      </c>
      <c r="O89" s="5">
        <v>79305931296</v>
      </c>
      <c r="P89" s="5">
        <v>86783635423</v>
      </c>
    </row>
    <row r="90" spans="3:16" ht="15.5" x14ac:dyDescent="0.35">
      <c r="C90" t="s">
        <v>115</v>
      </c>
      <c r="D90" s="5">
        <v>82056104948</v>
      </c>
      <c r="E90" s="5">
        <v>78946313909</v>
      </c>
      <c r="F90" s="5">
        <v>72213201710</v>
      </c>
      <c r="G90" s="5">
        <v>70231639867</v>
      </c>
      <c r="I90" s="5">
        <v>72213201710</v>
      </c>
      <c r="J90" s="5">
        <v>85134019903</v>
      </c>
      <c r="K90" s="5">
        <v>96894946270</v>
      </c>
      <c r="L90" s="5">
        <v>125183529972</v>
      </c>
      <c r="M90" s="5">
        <v>181330659418</v>
      </c>
      <c r="N90" s="5">
        <v>530170000286</v>
      </c>
      <c r="O90" s="5">
        <v>479498184124</v>
      </c>
      <c r="P90" s="5">
        <v>258591270921</v>
      </c>
    </row>
    <row r="91" spans="3:16" ht="15.5" x14ac:dyDescent="0.35">
      <c r="C91" t="s">
        <v>116</v>
      </c>
    </row>
    <row r="92" spans="3:16" ht="15.5" x14ac:dyDescent="0.35">
      <c r="C92" t="s">
        <v>117</v>
      </c>
    </row>
    <row r="93" spans="3:16" ht="15.5" x14ac:dyDescent="0.35">
      <c r="C93" t="s">
        <v>229</v>
      </c>
      <c r="D93" s="5">
        <v>44288692664</v>
      </c>
      <c r="E93" s="5">
        <v>23830427118</v>
      </c>
      <c r="F93" s="5">
        <v>15639767069</v>
      </c>
      <c r="G93" s="5">
        <v>15583348970</v>
      </c>
      <c r="I93" s="5">
        <v>15639767069</v>
      </c>
      <c r="J93" s="5">
        <v>25931392375</v>
      </c>
      <c r="K93" s="5">
        <v>47512896101</v>
      </c>
      <c r="L93" s="5">
        <v>60189869405</v>
      </c>
      <c r="M93" s="5">
        <v>73096414459</v>
      </c>
      <c r="N93" s="5">
        <v>146911528150</v>
      </c>
      <c r="O93" s="5">
        <v>67522565784</v>
      </c>
      <c r="P93" s="5">
        <v>66905744998</v>
      </c>
    </row>
    <row r="94" spans="3:16" ht="15.5" x14ac:dyDescent="0.35">
      <c r="C94" t="s">
        <v>230</v>
      </c>
    </row>
    <row r="95" spans="3:16" ht="15.5" x14ac:dyDescent="0.35">
      <c r="C95" t="s">
        <v>231</v>
      </c>
      <c r="D95" s="5">
        <v>93169648</v>
      </c>
      <c r="E95" s="5">
        <v>81431599</v>
      </c>
      <c r="F95" s="5">
        <v>77474327</v>
      </c>
      <c r="G95" s="5">
        <v>53809249</v>
      </c>
      <c r="I95" s="5">
        <v>77474327</v>
      </c>
      <c r="J95" s="5">
        <v>30440775</v>
      </c>
      <c r="K95" s="5">
        <v>502547423</v>
      </c>
      <c r="L95" s="5">
        <v>443639924</v>
      </c>
      <c r="M95" s="5">
        <v>1745542424</v>
      </c>
      <c r="N95" s="5">
        <v>3050220418</v>
      </c>
      <c r="O95" s="5">
        <v>964565741</v>
      </c>
      <c r="P95" s="5">
        <v>45386783634</v>
      </c>
    </row>
    <row r="96" spans="3:16" ht="15.5" x14ac:dyDescent="0.35">
      <c r="C96" t="s">
        <v>121</v>
      </c>
      <c r="J96" s="5">
        <v>4010572</v>
      </c>
      <c r="L96" s="5">
        <v>47004618</v>
      </c>
      <c r="P96" s="5">
        <v>20177026859</v>
      </c>
    </row>
    <row r="97" spans="3:16" ht="15.5" x14ac:dyDescent="0.35">
      <c r="C97" t="s">
        <v>233</v>
      </c>
      <c r="D97" s="5">
        <v>32399050</v>
      </c>
      <c r="E97" s="5">
        <v>140693372</v>
      </c>
      <c r="F97" s="5">
        <v>20483512</v>
      </c>
      <c r="G97" s="5">
        <v>33895775</v>
      </c>
      <c r="I97" s="5">
        <v>20483512</v>
      </c>
      <c r="J97" s="5">
        <v>19890053</v>
      </c>
      <c r="K97" s="5">
        <v>36540890</v>
      </c>
      <c r="L97" s="5">
        <v>39495900</v>
      </c>
      <c r="M97" s="5">
        <v>46067826</v>
      </c>
      <c r="N97" s="5">
        <v>142318911</v>
      </c>
      <c r="O97" s="5">
        <v>44805344</v>
      </c>
      <c r="P97" s="5">
        <v>849523008</v>
      </c>
    </row>
    <row r="98" spans="3:16" ht="15.5" x14ac:dyDescent="0.35">
      <c r="C98" t="s">
        <v>120</v>
      </c>
      <c r="D98" s="5">
        <v>1009068543</v>
      </c>
      <c r="E98" s="5">
        <v>255606200</v>
      </c>
      <c r="F98" s="5">
        <v>158815152</v>
      </c>
      <c r="G98" s="5">
        <v>144018769</v>
      </c>
      <c r="I98" s="5">
        <v>158815152</v>
      </c>
      <c r="J98" s="5">
        <v>117357480</v>
      </c>
      <c r="K98" s="5">
        <v>633893011</v>
      </c>
      <c r="L98" s="5">
        <v>373178080</v>
      </c>
      <c r="M98" s="5">
        <v>400620806</v>
      </c>
      <c r="N98" s="5">
        <v>71834774427</v>
      </c>
      <c r="O98" s="5">
        <v>496053149</v>
      </c>
      <c r="P98" s="5">
        <v>361022361</v>
      </c>
    </row>
    <row r="99" spans="3:16" ht="15.5" x14ac:dyDescent="0.35">
      <c r="C99" t="s">
        <v>285</v>
      </c>
    </row>
    <row r="100" spans="3:16" ht="15.5" x14ac:dyDescent="0.35">
      <c r="C100" t="s">
        <v>286</v>
      </c>
      <c r="E100" s="5">
        <v>15321857702</v>
      </c>
      <c r="F100" s="5">
        <v>15321857702</v>
      </c>
      <c r="G100" s="5">
        <v>15321857702</v>
      </c>
      <c r="I100" s="5">
        <v>15321857702</v>
      </c>
      <c r="J100" s="5">
        <v>15321857702</v>
      </c>
    </row>
    <row r="101" spans="3:16" ht="15.5" x14ac:dyDescent="0.35">
      <c r="C101" t="s">
        <v>371</v>
      </c>
      <c r="G101" s="5">
        <v>61136375</v>
      </c>
      <c r="J101" s="5">
        <v>61136376</v>
      </c>
      <c r="K101" s="5">
        <v>177114467</v>
      </c>
      <c r="O101" s="5">
        <v>78219558</v>
      </c>
      <c r="P101" s="5">
        <v>223407327</v>
      </c>
    </row>
    <row r="102" spans="3:16" ht="15.5" x14ac:dyDescent="0.35">
      <c r="C102" t="s">
        <v>288</v>
      </c>
      <c r="D102" s="5">
        <v>30654055423</v>
      </c>
      <c r="E102" s="5">
        <v>15352695947</v>
      </c>
      <c r="F102" s="5">
        <v>15382994078</v>
      </c>
      <c r="G102" s="5">
        <v>15351625177</v>
      </c>
      <c r="I102" s="5">
        <v>15382994078</v>
      </c>
      <c r="J102" s="5">
        <v>25759693495</v>
      </c>
      <c r="K102" s="5">
        <v>46073637000</v>
      </c>
      <c r="L102" s="5">
        <v>58965573106</v>
      </c>
      <c r="M102" s="5">
        <v>68965573106</v>
      </c>
      <c r="N102" s="5">
        <v>69043792664</v>
      </c>
      <c r="O102" s="5">
        <v>66017141550</v>
      </c>
      <c r="P102" s="5">
        <v>131389136</v>
      </c>
    </row>
    <row r="103" spans="3:16" ht="15.5" x14ac:dyDescent="0.35">
      <c r="C103" t="s">
        <v>237</v>
      </c>
      <c r="D103" s="5">
        <v>151892495</v>
      </c>
      <c r="E103" s="5">
        <v>15466115932</v>
      </c>
      <c r="F103" s="5">
        <v>15458481667</v>
      </c>
      <c r="G103" s="5">
        <v>15457615891</v>
      </c>
      <c r="I103" s="5">
        <v>15458481667</v>
      </c>
      <c r="J103" s="5">
        <v>15485242929</v>
      </c>
      <c r="K103" s="5">
        <v>694444126</v>
      </c>
      <c r="L103" s="5">
        <v>444030966</v>
      </c>
      <c r="M103" s="5">
        <v>489688746</v>
      </c>
      <c r="N103" s="5">
        <v>43943108269</v>
      </c>
      <c r="O103" s="5">
        <v>43602317280</v>
      </c>
      <c r="P103" s="5">
        <v>45841771803</v>
      </c>
    </row>
    <row r="104" spans="3:16" ht="15.5" x14ac:dyDescent="0.35">
      <c r="C104" t="s">
        <v>238</v>
      </c>
      <c r="D104" s="5">
        <v>151892495</v>
      </c>
      <c r="E104" s="5">
        <v>15466115932</v>
      </c>
      <c r="F104" s="5">
        <v>15458481667</v>
      </c>
      <c r="G104" s="5">
        <v>15457615891</v>
      </c>
      <c r="I104" s="5">
        <v>15458481667</v>
      </c>
      <c r="J104" s="5">
        <v>15485242929</v>
      </c>
      <c r="K104" s="5">
        <v>694444126</v>
      </c>
      <c r="L104" s="5">
        <v>444030966</v>
      </c>
      <c r="M104" s="5">
        <v>489688746</v>
      </c>
      <c r="N104" s="5">
        <v>43943108269</v>
      </c>
      <c r="O104" s="5">
        <v>43602317280</v>
      </c>
      <c r="P104" s="5">
        <v>45841771803</v>
      </c>
    </row>
    <row r="105" spans="3:16" ht="15.5" x14ac:dyDescent="0.35">
      <c r="C105" t="s">
        <v>239</v>
      </c>
    </row>
    <row r="106" spans="3:16" ht="15.5" x14ac:dyDescent="0.35">
      <c r="C106" t="s">
        <v>290</v>
      </c>
      <c r="G106" s="5">
        <v>61136375</v>
      </c>
      <c r="J106" s="5">
        <v>61136376</v>
      </c>
      <c r="K106" s="5">
        <v>177114467</v>
      </c>
      <c r="O106" s="5">
        <v>78219558</v>
      </c>
      <c r="P106" s="5">
        <v>223407327</v>
      </c>
    </row>
    <row r="107" spans="3:16" ht="15.5" x14ac:dyDescent="0.35">
      <c r="C107" t="s">
        <v>128</v>
      </c>
      <c r="D107" s="5">
        <v>44440585159</v>
      </c>
      <c r="E107" s="5">
        <v>39296543050</v>
      </c>
      <c r="F107" s="5">
        <v>31098248736</v>
      </c>
      <c r="G107" s="5">
        <v>31040964861</v>
      </c>
      <c r="I107" s="5">
        <v>31098248736</v>
      </c>
      <c r="J107" s="5">
        <v>41416635304</v>
      </c>
      <c r="K107" s="5">
        <v>48207340227</v>
      </c>
      <c r="L107" s="5">
        <v>60633900371</v>
      </c>
      <c r="M107" s="5">
        <v>73586103205</v>
      </c>
      <c r="N107" s="5">
        <v>190854636419</v>
      </c>
      <c r="O107" s="5">
        <v>111124883064</v>
      </c>
      <c r="P107" s="5">
        <v>112747516801</v>
      </c>
    </row>
    <row r="108" spans="3:16" ht="15.5" x14ac:dyDescent="0.35">
      <c r="C108" t="s">
        <v>129</v>
      </c>
    </row>
    <row r="109" spans="3:16" ht="15.5" x14ac:dyDescent="0.35">
      <c r="C109" t="s">
        <v>130</v>
      </c>
      <c r="D109" s="5">
        <v>208485082900</v>
      </c>
      <c r="E109" s="5">
        <v>208485082900</v>
      </c>
      <c r="F109" s="5">
        <v>208485082900</v>
      </c>
      <c r="G109" s="5">
        <v>208485082900</v>
      </c>
      <c r="I109" s="5">
        <v>208485082900</v>
      </c>
      <c r="J109" s="5">
        <v>208485082900</v>
      </c>
      <c r="K109" s="5">
        <v>208485082900</v>
      </c>
      <c r="L109" s="5">
        <v>208485082900</v>
      </c>
      <c r="M109" s="5">
        <v>208485082900</v>
      </c>
      <c r="N109" s="5">
        <v>208485082900</v>
      </c>
      <c r="O109" s="5">
        <v>208477177900</v>
      </c>
      <c r="P109" s="5">
        <v>145780500000</v>
      </c>
    </row>
    <row r="110" spans="3:16" ht="15.5" x14ac:dyDescent="0.35">
      <c r="C110" t="s">
        <v>131</v>
      </c>
      <c r="D110" s="5">
        <v>127674195465</v>
      </c>
      <c r="E110" s="5">
        <v>127674195465</v>
      </c>
      <c r="F110" s="5">
        <v>127674195465</v>
      </c>
      <c r="G110" s="5">
        <v>127674195465</v>
      </c>
      <c r="I110" s="5">
        <v>127674195465</v>
      </c>
      <c r="J110" s="5">
        <v>127674195465</v>
      </c>
      <c r="K110" s="5">
        <v>127674195465</v>
      </c>
      <c r="L110" s="5">
        <v>127674195465</v>
      </c>
      <c r="M110" s="5">
        <v>127674195465</v>
      </c>
      <c r="N110" s="5">
        <v>127674195465</v>
      </c>
      <c r="O110" s="5">
        <v>127650480465</v>
      </c>
      <c r="P110" s="5">
        <v>-8569707268</v>
      </c>
    </row>
    <row r="111" spans="3:16" ht="15.5" x14ac:dyDescent="0.35">
      <c r="C111" t="s">
        <v>132</v>
      </c>
      <c r="D111" s="5">
        <v>-299834492648</v>
      </c>
      <c r="E111" s="5">
        <v>-297803889713</v>
      </c>
      <c r="F111" s="5">
        <v>-296335059463</v>
      </c>
      <c r="G111" s="5">
        <v>-298268368048</v>
      </c>
      <c r="I111" s="5">
        <v>-296335059463</v>
      </c>
      <c r="J111" s="5">
        <v>-293741658455</v>
      </c>
      <c r="K111" s="5">
        <v>-288766054530</v>
      </c>
      <c r="L111" s="5">
        <v>-272874420785</v>
      </c>
      <c r="M111" s="5">
        <v>-229660328222</v>
      </c>
      <c r="N111" s="5">
        <v>1945320615</v>
      </c>
      <c r="O111" s="5">
        <v>31107335303</v>
      </c>
      <c r="P111" s="5">
        <v>7395051238</v>
      </c>
    </row>
    <row r="112" spans="3:16" ht="15.5" x14ac:dyDescent="0.35">
      <c r="C112" t="s">
        <v>10</v>
      </c>
      <c r="D112" s="5">
        <v>37615519789</v>
      </c>
      <c r="E112" s="5">
        <v>39649770859</v>
      </c>
      <c r="F112" s="5">
        <v>41114952974</v>
      </c>
      <c r="G112" s="5">
        <v>39190675006</v>
      </c>
      <c r="I112" s="5">
        <v>41114952974</v>
      </c>
      <c r="J112" s="5">
        <v>43717384599</v>
      </c>
      <c r="K112" s="5">
        <v>48687606042</v>
      </c>
      <c r="L112" s="5">
        <v>64549629601</v>
      </c>
      <c r="M112" s="5">
        <v>107744556213</v>
      </c>
      <c r="N112" s="5">
        <v>339315363867</v>
      </c>
      <c r="O112" s="5">
        <v>368373301060</v>
      </c>
      <c r="P112" s="5">
        <v>145843754120</v>
      </c>
    </row>
    <row r="113" spans="2:16" ht="15.5" x14ac:dyDescent="0.35">
      <c r="C113" t="s">
        <v>137</v>
      </c>
      <c r="D113" s="5">
        <v>82056104948</v>
      </c>
      <c r="E113" s="5">
        <v>78946313909</v>
      </c>
      <c r="F113" s="5">
        <v>72213201710</v>
      </c>
      <c r="G113" s="5">
        <v>70231639867</v>
      </c>
      <c r="I113" s="5">
        <v>72213201710</v>
      </c>
      <c r="J113" s="5">
        <v>85134019903</v>
      </c>
      <c r="K113" s="5">
        <v>96894946269</v>
      </c>
      <c r="L113" s="5">
        <v>125183529972</v>
      </c>
      <c r="M113" s="5">
        <v>181330659418</v>
      </c>
      <c r="N113" s="5">
        <v>530170000286</v>
      </c>
      <c r="O113" s="5">
        <v>479498184124</v>
      </c>
      <c r="P113" s="5">
        <v>258591270921</v>
      </c>
    </row>
    <row r="114" spans="2:16" ht="15.5" x14ac:dyDescent="0.35">
      <c r="C114" t="s">
        <v>138</v>
      </c>
      <c r="D114" s="5">
        <v>2084850829</v>
      </c>
      <c r="E114" s="5">
        <v>2084850829</v>
      </c>
      <c r="F114" s="5">
        <v>2084850829</v>
      </c>
      <c r="G114" s="5">
        <v>2084850829</v>
      </c>
      <c r="I114" s="5">
        <v>2084850829</v>
      </c>
      <c r="J114" s="5">
        <v>2084850829</v>
      </c>
      <c r="K114" s="5">
        <v>2084850829</v>
      </c>
      <c r="L114" s="5">
        <v>2084850829</v>
      </c>
      <c r="M114" s="5">
        <v>2084850829</v>
      </c>
      <c r="N114" s="5">
        <v>2084850829</v>
      </c>
      <c r="O114" s="5">
        <v>2084771779</v>
      </c>
      <c r="P114" s="5">
        <v>1457805000</v>
      </c>
    </row>
    <row r="116" spans="2:16" ht="15.5" x14ac:dyDescent="0.35">
      <c r="B116" t="s">
        <v>139</v>
      </c>
      <c r="C116" t="s">
        <v>140</v>
      </c>
      <c r="D116" s="5">
        <v>101321112</v>
      </c>
      <c r="E116" s="5">
        <v>-503360547</v>
      </c>
      <c r="F116" s="5">
        <v>457268597</v>
      </c>
      <c r="G116" s="5">
        <v>-384900415</v>
      </c>
      <c r="I116" s="5">
        <v>10016152866</v>
      </c>
      <c r="J116" s="5">
        <v>3100110686</v>
      </c>
      <c r="K116" s="5">
        <v>10177919542</v>
      </c>
      <c r="L116" s="5">
        <v>11323744800</v>
      </c>
      <c r="M116" s="5">
        <v>-246072015025</v>
      </c>
      <c r="N116" s="5">
        <v>89153940475</v>
      </c>
      <c r="O116" s="5">
        <v>-39871253751</v>
      </c>
      <c r="P116" s="5">
        <v>-7715458097</v>
      </c>
    </row>
    <row r="117" spans="2:16" ht="15.5" x14ac:dyDescent="0.35">
      <c r="C117" t="s">
        <v>241</v>
      </c>
      <c r="D117" s="5">
        <v>121530602</v>
      </c>
      <c r="E117" s="5">
        <v>83616824</v>
      </c>
      <c r="F117" s="5">
        <v>15487485189</v>
      </c>
      <c r="G117" s="5">
        <v>-12046752101</v>
      </c>
      <c r="I117" s="5">
        <v>15807086090</v>
      </c>
      <c r="J117" s="5">
        <v>7790035507</v>
      </c>
      <c r="K117" s="5">
        <v>21889915481</v>
      </c>
      <c r="L117" s="5">
        <v>43926080222</v>
      </c>
      <c r="M117" s="5">
        <v>24619451047</v>
      </c>
      <c r="N117" s="5">
        <v>126606549614</v>
      </c>
      <c r="O117" s="5">
        <v>222135994236</v>
      </c>
      <c r="P117" s="5">
        <v>26791650086</v>
      </c>
    </row>
    <row r="118" spans="2:16" ht="15.5" x14ac:dyDescent="0.35">
      <c r="C118" t="s">
        <v>242</v>
      </c>
      <c r="D118" s="5">
        <v>-460765059</v>
      </c>
      <c r="E118" s="5">
        <v>476460380</v>
      </c>
      <c r="F118" s="5">
        <v>-1550707711</v>
      </c>
      <c r="G118" s="5">
        <v>-18174621</v>
      </c>
      <c r="I118" s="5">
        <v>-1527339237</v>
      </c>
      <c r="J118" s="5">
        <v>-1666850860</v>
      </c>
      <c r="K118" s="5">
        <v>-307549937</v>
      </c>
      <c r="L118" s="5">
        <v>-21994818774</v>
      </c>
      <c r="M118" s="5">
        <v>-250215210001</v>
      </c>
      <c r="N118" s="5">
        <v>-22256751317</v>
      </c>
      <c r="O118" s="5">
        <v>-258281379387</v>
      </c>
      <c r="P118" s="5">
        <v>-27753740524</v>
      </c>
    </row>
    <row r="119" spans="2:16" ht="15.5" x14ac:dyDescent="0.35">
      <c r="C119" t="s">
        <v>1172</v>
      </c>
      <c r="D119" s="5">
        <v>-3957272</v>
      </c>
      <c r="E119" s="5">
        <v>3957272</v>
      </c>
    </row>
    <row r="120" spans="2:16" ht="15.5" x14ac:dyDescent="0.35">
      <c r="C120" t="s">
        <v>345</v>
      </c>
      <c r="D120" s="5">
        <v>-574012356</v>
      </c>
      <c r="E120" s="5">
        <v>-785454749</v>
      </c>
      <c r="F120" s="5">
        <v>-1820569585</v>
      </c>
      <c r="G120" s="5">
        <v>-603662627</v>
      </c>
      <c r="I120" s="5">
        <v>-3761574788</v>
      </c>
      <c r="J120" s="5">
        <v>-2630484654</v>
      </c>
      <c r="K120" s="5">
        <v>-2301777937</v>
      </c>
      <c r="L120" s="5">
        <v>-4442344082</v>
      </c>
      <c r="M120" s="5">
        <v>-6753351497</v>
      </c>
      <c r="N120" s="5">
        <v>-4926783146</v>
      </c>
      <c r="O120" s="5">
        <v>-3400144255</v>
      </c>
      <c r="P120" s="5">
        <v>-4001919999</v>
      </c>
    </row>
    <row r="121" spans="2:16" ht="15.5" x14ac:dyDescent="0.35">
      <c r="C121" t="s">
        <v>411</v>
      </c>
      <c r="D121" s="5">
        <v>1326525237</v>
      </c>
      <c r="F121" s="5">
        <v>-13662764011</v>
      </c>
      <c r="G121" s="5">
        <v>13662764011</v>
      </c>
      <c r="K121" s="5">
        <v>438008411</v>
      </c>
      <c r="O121" s="5">
        <v>9293762510</v>
      </c>
      <c r="P121" s="5">
        <v>5581232812</v>
      </c>
    </row>
    <row r="122" spans="2:16" ht="15.5" x14ac:dyDescent="0.35">
      <c r="C122" t="s">
        <v>410</v>
      </c>
      <c r="D122" s="5">
        <v>6914905526</v>
      </c>
      <c r="E122" s="5">
        <v>-8803343040</v>
      </c>
      <c r="F122" s="5">
        <v>1768627666</v>
      </c>
      <c r="G122" s="5">
        <v>-1472673534</v>
      </c>
      <c r="I122" s="5">
        <v>-2365745706</v>
      </c>
      <c r="J122" s="5">
        <v>-3488449294</v>
      </c>
      <c r="K122" s="5">
        <v>-6073662608</v>
      </c>
      <c r="L122" s="5">
        <v>-3799386927</v>
      </c>
      <c r="M122" s="5">
        <v>-8454196561</v>
      </c>
      <c r="N122" s="5">
        <v>-9728753515</v>
      </c>
      <c r="O122" s="5">
        <v>-4482943394</v>
      </c>
      <c r="P122" s="5">
        <v>-8843712784</v>
      </c>
    </row>
    <row r="123" spans="2:16" ht="15.5" x14ac:dyDescent="0.35">
      <c r="C123" t="s">
        <v>1173</v>
      </c>
      <c r="D123" s="5">
        <v>102846</v>
      </c>
      <c r="E123" s="5">
        <v>176530</v>
      </c>
      <c r="F123" s="5">
        <v>139362</v>
      </c>
      <c r="G123" s="5">
        <v>444875</v>
      </c>
      <c r="I123" s="5">
        <v>3379835</v>
      </c>
      <c r="J123" s="5">
        <v>2850188</v>
      </c>
      <c r="K123" s="5">
        <v>44820871</v>
      </c>
      <c r="L123" s="5">
        <v>33651503</v>
      </c>
      <c r="M123" s="5">
        <v>1130426958</v>
      </c>
      <c r="N123" s="5">
        <v>8049402994</v>
      </c>
      <c r="O123" s="5">
        <v>5555317091</v>
      </c>
      <c r="P123" s="5">
        <v>8055129</v>
      </c>
    </row>
    <row r="124" spans="2:16" ht="15.5" x14ac:dyDescent="0.35">
      <c r="C124" t="s">
        <v>148</v>
      </c>
      <c r="D124" s="5">
        <v>-99186399</v>
      </c>
      <c r="E124" s="5">
        <v>31403357</v>
      </c>
      <c r="F124" s="5">
        <v>-197406213</v>
      </c>
      <c r="G124" s="5">
        <v>-36722265</v>
      </c>
      <c r="I124" s="5">
        <v>-297030617</v>
      </c>
      <c r="J124" s="5">
        <v>-2123471386</v>
      </c>
      <c r="K124" s="5">
        <v>-1356000301</v>
      </c>
      <c r="L124" s="5">
        <v>630711785</v>
      </c>
      <c r="M124" s="5">
        <v>-2743224094</v>
      </c>
      <c r="N124" s="5">
        <v>-3736709721</v>
      </c>
      <c r="O124" s="5">
        <v>-9442923088</v>
      </c>
      <c r="P124" s="5">
        <v>-1081000301</v>
      </c>
    </row>
    <row r="125" spans="2:16" ht="15.5" x14ac:dyDescent="0.35">
      <c r="C125" t="s">
        <v>27</v>
      </c>
      <c r="D125" s="5">
        <v>-806719795</v>
      </c>
      <c r="E125" s="5">
        <v>-241573740</v>
      </c>
      <c r="F125" s="5">
        <v>-605272951</v>
      </c>
      <c r="G125" s="5">
        <v>-658961036</v>
      </c>
      <c r="I125" s="5">
        <v>-2733656524</v>
      </c>
      <c r="J125" s="5">
        <v>-4010437326</v>
      </c>
      <c r="K125" s="5">
        <v>-4894069000</v>
      </c>
      <c r="L125" s="5">
        <v>-5794166063</v>
      </c>
      <c r="M125" s="5">
        <v>-5790249784</v>
      </c>
      <c r="N125" s="5">
        <v>-6487059614</v>
      </c>
      <c r="O125" s="5">
        <v>-3223723993</v>
      </c>
      <c r="P125" s="5">
        <v>-3573060780</v>
      </c>
    </row>
    <row r="126" spans="2:16" ht="15.5" x14ac:dyDescent="0.35">
      <c r="C126" t="s">
        <v>568</v>
      </c>
      <c r="D126" s="5">
        <v>-6317102218</v>
      </c>
      <c r="E126" s="5">
        <v>8731396619</v>
      </c>
      <c r="F126" s="5">
        <v>1037736851</v>
      </c>
      <c r="G126" s="5">
        <v>788836883</v>
      </c>
      <c r="I126" s="5">
        <v>4891033813</v>
      </c>
      <c r="J126" s="5">
        <v>9226918511</v>
      </c>
      <c r="K126" s="5">
        <v>2738234562</v>
      </c>
      <c r="L126" s="5">
        <v>2764017136</v>
      </c>
      <c r="M126" s="5">
        <v>2134338907</v>
      </c>
      <c r="N126" s="5">
        <v>1634045180</v>
      </c>
      <c r="O126" s="5">
        <v>1974786529</v>
      </c>
      <c r="P126" s="5">
        <v>5157038264</v>
      </c>
    </row>
    <row r="127" spans="2:16" ht="15.5" x14ac:dyDescent="0.35">
      <c r="C127" t="s">
        <v>149</v>
      </c>
      <c r="D127" s="5">
        <v>-20498226</v>
      </c>
      <c r="E127" s="5">
        <v>-30298131</v>
      </c>
      <c r="F127" s="5">
        <v>-25756903</v>
      </c>
      <c r="G127" s="5">
        <v>-29246112</v>
      </c>
      <c r="I127" s="5">
        <v>-10437835794</v>
      </c>
      <c r="J127" s="5">
        <v>-5108063894</v>
      </c>
      <c r="K127" s="5">
        <v>-13407464634</v>
      </c>
      <c r="L127" s="5">
        <v>-10000000000</v>
      </c>
      <c r="M127" s="5">
        <v>-41333212076</v>
      </c>
      <c r="N127" s="5">
        <v>2980051556</v>
      </c>
      <c r="O127" s="5">
        <v>242048312661</v>
      </c>
      <c r="P127" s="5">
        <v>4025898827</v>
      </c>
    </row>
    <row r="128" spans="2:16" ht="15.5" x14ac:dyDescent="0.35">
      <c r="C128" t="s">
        <v>150</v>
      </c>
      <c r="D128" s="5">
        <v>116290950</v>
      </c>
      <c r="E128" s="5">
        <v>117687523</v>
      </c>
      <c r="F128" s="5">
        <v>-387818101</v>
      </c>
      <c r="G128" s="5">
        <v>107300680</v>
      </c>
      <c r="I128" s="5">
        <v>-31997000</v>
      </c>
      <c r="J128" s="5">
        <v>-203856100</v>
      </c>
      <c r="K128" s="5">
        <v>-520705027</v>
      </c>
      <c r="L128" s="5">
        <v>-1167956486</v>
      </c>
      <c r="M128" s="5">
        <v>-1967205071</v>
      </c>
      <c r="N128" s="5">
        <v>-743737000</v>
      </c>
      <c r="O128" s="5">
        <v>2076514793</v>
      </c>
      <c r="P128" s="5">
        <v>-2652165550</v>
      </c>
    </row>
    <row r="129" spans="2:16" ht="15.5" x14ac:dyDescent="0.35">
      <c r="C129" t="s">
        <v>158</v>
      </c>
      <c r="D129" s="5">
        <v>233978473</v>
      </c>
      <c r="F129" s="5">
        <v>-355821101</v>
      </c>
      <c r="G129" s="5">
        <v>107300680</v>
      </c>
    </row>
    <row r="130" spans="2:16" ht="15.5" x14ac:dyDescent="0.35">
      <c r="C130" t="s">
        <v>160</v>
      </c>
      <c r="D130" s="5">
        <v>-117687523</v>
      </c>
      <c r="E130" s="5">
        <v>117687523</v>
      </c>
      <c r="F130" s="5">
        <v>-31997000</v>
      </c>
      <c r="I130" s="5">
        <v>-31997000</v>
      </c>
      <c r="J130" s="5">
        <v>-203856100</v>
      </c>
      <c r="K130" s="5">
        <v>-520705027</v>
      </c>
      <c r="L130" s="5">
        <v>-1167956486</v>
      </c>
      <c r="M130" s="5">
        <v>-1967205071</v>
      </c>
      <c r="N130" s="5">
        <v>-743737000</v>
      </c>
      <c r="O130" s="5">
        <v>-82855000</v>
      </c>
      <c r="P130" s="5">
        <v>-672795757</v>
      </c>
    </row>
    <row r="131" spans="2:16" ht="15.5" x14ac:dyDescent="0.35">
      <c r="C131" t="s">
        <v>1174</v>
      </c>
      <c r="O131" s="5">
        <v>2159369793</v>
      </c>
      <c r="P131" s="5">
        <v>-1979369793</v>
      </c>
    </row>
    <row r="132" spans="2:16" ht="15.5" x14ac:dyDescent="0.35">
      <c r="C132" t="s">
        <v>161</v>
      </c>
      <c r="D132" s="5">
        <v>-20498226</v>
      </c>
      <c r="E132" s="5">
        <v>-30298131</v>
      </c>
      <c r="F132" s="5">
        <v>-25756903</v>
      </c>
      <c r="G132" s="5">
        <v>-29246112</v>
      </c>
      <c r="I132" s="5">
        <v>-10437835794</v>
      </c>
      <c r="J132" s="5">
        <v>-5108063894</v>
      </c>
      <c r="K132" s="5">
        <v>-13407464634</v>
      </c>
      <c r="L132" s="5">
        <v>-10000000000</v>
      </c>
      <c r="M132" s="5">
        <v>-41333212076</v>
      </c>
      <c r="N132" s="5">
        <v>2980051556</v>
      </c>
      <c r="O132" s="5">
        <v>242048312661</v>
      </c>
      <c r="P132" s="5">
        <v>4025898827</v>
      </c>
    </row>
    <row r="133" spans="2:16" ht="15.5" x14ac:dyDescent="0.35">
      <c r="C133" t="s">
        <v>610</v>
      </c>
    </row>
    <row r="134" spans="2:16" ht="15.5" x14ac:dyDescent="0.35">
      <c r="C134" t="s">
        <v>998</v>
      </c>
      <c r="N134" s="5">
        <v>31620000</v>
      </c>
      <c r="O134" s="5">
        <v>198817262875</v>
      </c>
    </row>
    <row r="135" spans="2:16" ht="15.5" x14ac:dyDescent="0.35">
      <c r="C135" t="s">
        <v>609</v>
      </c>
      <c r="F135" s="5">
        <v>4010572</v>
      </c>
      <c r="K135" s="5">
        <v>-364644095</v>
      </c>
      <c r="M135" s="5">
        <v>-41254992518</v>
      </c>
      <c r="O135" s="5">
        <v>-22509514859</v>
      </c>
      <c r="P135" s="5">
        <v>45517544420</v>
      </c>
    </row>
    <row r="136" spans="2:16" ht="15.5" x14ac:dyDescent="0.35">
      <c r="C136" t="s">
        <v>1175</v>
      </c>
    </row>
    <row r="137" spans="2:16" ht="15.5" x14ac:dyDescent="0.35">
      <c r="C137" t="s">
        <v>167</v>
      </c>
      <c r="D137" s="5">
        <v>-20498226</v>
      </c>
      <c r="E137" s="5">
        <v>-30298131</v>
      </c>
      <c r="F137" s="5">
        <v>-29767475</v>
      </c>
      <c r="G137" s="5">
        <v>-29246112</v>
      </c>
      <c r="I137" s="5">
        <v>-115978092</v>
      </c>
      <c r="J137" s="5">
        <v>-108063894</v>
      </c>
      <c r="K137" s="5">
        <v>-42820539</v>
      </c>
      <c r="M137" s="5">
        <v>-78219558</v>
      </c>
      <c r="N137" s="5">
        <v>-145187769</v>
      </c>
      <c r="O137" s="5">
        <v>-131389136</v>
      </c>
      <c r="P137" s="5">
        <v>354796463</v>
      </c>
    </row>
    <row r="138" spans="2:16" ht="15.5" x14ac:dyDescent="0.35">
      <c r="C138" t="s">
        <v>174</v>
      </c>
      <c r="D138" s="5">
        <v>20406272</v>
      </c>
      <c r="E138" s="5">
        <v>4524026</v>
      </c>
      <c r="F138" s="5">
        <v>-22719498</v>
      </c>
      <c r="G138" s="5">
        <v>11751290</v>
      </c>
      <c r="I138" s="5">
        <v>11008115</v>
      </c>
      <c r="J138" s="5">
        <v>107508990</v>
      </c>
      <c r="K138" s="5">
        <v>-57870367</v>
      </c>
    </row>
    <row r="139" spans="2:16" ht="15.5" x14ac:dyDescent="0.35">
      <c r="C139" t="s">
        <v>173</v>
      </c>
      <c r="D139" s="5">
        <v>217520108</v>
      </c>
      <c r="E139" s="5">
        <v>-411447129</v>
      </c>
      <c r="F139" s="5">
        <v>20974095</v>
      </c>
      <c r="G139" s="5">
        <v>-295094557</v>
      </c>
      <c r="I139" s="5">
        <v>-442671813</v>
      </c>
      <c r="J139" s="5">
        <v>-2104300318</v>
      </c>
      <c r="K139" s="5">
        <v>-3808120486</v>
      </c>
      <c r="L139" s="5">
        <v>155788314</v>
      </c>
      <c r="M139" s="5">
        <v>-289372432172</v>
      </c>
      <c r="N139" s="5">
        <v>91390255031</v>
      </c>
      <c r="O139" s="5">
        <v>204253573703</v>
      </c>
      <c r="P139" s="5">
        <v>-6341724820</v>
      </c>
    </row>
    <row r="140" spans="2:16" ht="15.5" x14ac:dyDescent="0.35">
      <c r="C140" t="s">
        <v>176</v>
      </c>
      <c r="E140" s="5">
        <v>942594052</v>
      </c>
      <c r="I140" s="5">
        <v>1385265865</v>
      </c>
      <c r="J140" s="5">
        <v>3489566183</v>
      </c>
      <c r="K140" s="5">
        <v>7297686669</v>
      </c>
      <c r="L140" s="5">
        <v>7141898354</v>
      </c>
      <c r="M140" s="5">
        <v>296514330526</v>
      </c>
      <c r="N140" s="5">
        <v>205124075495</v>
      </c>
      <c r="O140" s="5">
        <v>870501792</v>
      </c>
      <c r="P140" s="5">
        <v>7212226612</v>
      </c>
    </row>
    <row r="141" spans="2:16" ht="15.5" x14ac:dyDescent="0.35">
      <c r="C141" t="s">
        <v>177</v>
      </c>
      <c r="D141" s="5">
        <v>217520108</v>
      </c>
      <c r="E141" s="5">
        <v>531146923</v>
      </c>
      <c r="F141" s="5">
        <v>20974095</v>
      </c>
      <c r="G141" s="5">
        <v>-295094557</v>
      </c>
      <c r="I141" s="5">
        <v>942594052</v>
      </c>
      <c r="J141" s="5">
        <v>1385265865</v>
      </c>
      <c r="K141" s="5">
        <v>3489566183</v>
      </c>
      <c r="L141" s="5">
        <v>7297686668</v>
      </c>
      <c r="M141" s="5">
        <v>7141898354</v>
      </c>
      <c r="N141" s="5">
        <v>296514330526</v>
      </c>
      <c r="O141" s="5">
        <v>205124075495</v>
      </c>
      <c r="P141" s="5">
        <v>870501792</v>
      </c>
    </row>
    <row r="143" spans="2:16" ht="15.5" x14ac:dyDescent="0.35">
      <c r="B143" t="s">
        <v>178</v>
      </c>
      <c r="C143" t="s">
        <v>12</v>
      </c>
      <c r="D143" s="5">
        <v>2080000000</v>
      </c>
      <c r="E143" s="5">
        <v>2080000000</v>
      </c>
      <c r="F143" s="5">
        <v>2080000000</v>
      </c>
      <c r="G143" s="5">
        <v>2080000000</v>
      </c>
      <c r="I143" s="5">
        <v>2080000000</v>
      </c>
      <c r="J143" s="5">
        <v>2080000000</v>
      </c>
      <c r="K143" s="5">
        <v>2080000000</v>
      </c>
      <c r="L143" s="5">
        <v>2080000000</v>
      </c>
      <c r="M143" s="5">
        <v>2080000000</v>
      </c>
      <c r="N143" s="5">
        <v>2080000000</v>
      </c>
      <c r="O143" s="5">
        <v>2080000000</v>
      </c>
      <c r="P143" s="5">
        <v>1460000000</v>
      </c>
    </row>
    <row r="144" spans="2:16" ht="15.5" x14ac:dyDescent="0.35">
      <c r="C144" t="s">
        <v>179</v>
      </c>
      <c r="D144" s="6">
        <v>-0.98</v>
      </c>
      <c r="E144" s="6">
        <v>-0.7</v>
      </c>
      <c r="F144" s="6">
        <v>0.93</v>
      </c>
      <c r="G144" s="6">
        <v>-0.9</v>
      </c>
    </row>
    <row r="145" spans="3:7" ht="15.5" x14ac:dyDescent="0.35">
      <c r="C145" t="s">
        <v>180</v>
      </c>
      <c r="D145" s="6">
        <v>-82.65</v>
      </c>
      <c r="E145" s="6">
        <v>-115.71</v>
      </c>
      <c r="F145" s="6">
        <v>87.1</v>
      </c>
      <c r="G145" s="6">
        <v>-47.78</v>
      </c>
    </row>
    <row r="146" spans="3:7" ht="15.5" x14ac:dyDescent="0.35">
      <c r="C146" t="s">
        <v>64</v>
      </c>
      <c r="D146" s="5">
        <v>0</v>
      </c>
      <c r="E146" s="5">
        <v>0</v>
      </c>
      <c r="F146" s="5">
        <v>0</v>
      </c>
      <c r="G146" s="5">
        <v>0</v>
      </c>
    </row>
    <row r="147" spans="3:7" ht="15.5" x14ac:dyDescent="0.35">
      <c r="C147" t="s">
        <v>181</v>
      </c>
      <c r="D147" s="6">
        <v>-2089999999.9999998</v>
      </c>
      <c r="E147" s="5">
        <v>-1770000000</v>
      </c>
      <c r="F147" s="5">
        <v>-2220000000</v>
      </c>
      <c r="G147" s="5">
        <v>-1830000000</v>
      </c>
    </row>
    <row r="148" spans="3:7" ht="15.5" x14ac:dyDescent="0.35">
      <c r="C148" t="s">
        <v>182</v>
      </c>
      <c r="D148" s="6">
        <v>-2.4799999999999999E-2</v>
      </c>
      <c r="E148" s="6">
        <v>-1.8600000000000002E-2</v>
      </c>
      <c r="F148" s="6">
        <v>2.6800000000000001E-2</v>
      </c>
      <c r="G148" s="6">
        <v>-2.69E-2</v>
      </c>
    </row>
    <row r="149" spans="3:7" ht="15.5" x14ac:dyDescent="0.35">
      <c r="C149" t="s">
        <v>183</v>
      </c>
      <c r="D149" s="6">
        <v>-5.4100000000000002E-2</v>
      </c>
      <c r="E149" s="6">
        <v>-3.7000000000000005E-2</v>
      </c>
      <c r="F149" s="6">
        <v>4.7E-2</v>
      </c>
      <c r="G149" s="6">
        <v>-4.8099999999999997E-2</v>
      </c>
    </row>
    <row r="150" spans="3:7" ht="15.5" x14ac:dyDescent="0.35">
      <c r="C150" t="s">
        <v>184</v>
      </c>
      <c r="D150" s="6">
        <v>-4.7500000000000001E-2</v>
      </c>
      <c r="E150" s="6">
        <v>-3.3799999999999997E-2</v>
      </c>
      <c r="F150" s="6">
        <v>-4.2099999999999999E-2</v>
      </c>
      <c r="G150" s="6">
        <v>-3.5200000000000002E-2</v>
      </c>
    </row>
    <row r="151" spans="3:7" ht="15.5" x14ac:dyDescent="0.35">
      <c r="C151" t="s">
        <v>185</v>
      </c>
      <c r="D151" s="6">
        <v>-235.7</v>
      </c>
      <c r="E151" s="6">
        <v>-97.63</v>
      </c>
      <c r="F151" s="6">
        <v>-131.01</v>
      </c>
      <c r="G151" s="6">
        <v>-178.94</v>
      </c>
    </row>
    <row r="152" spans="3:7" ht="15.5" x14ac:dyDescent="0.35">
      <c r="C152" t="s">
        <v>186</v>
      </c>
      <c r="D152" s="5">
        <v>38000000000</v>
      </c>
      <c r="E152" s="5">
        <v>40000000000</v>
      </c>
      <c r="F152" s="5">
        <v>41000000000</v>
      </c>
      <c r="G152" s="5">
        <v>39000000000</v>
      </c>
    </row>
    <row r="153" spans="3:7" ht="15.5" x14ac:dyDescent="0.35">
      <c r="C153" t="s">
        <v>187</v>
      </c>
      <c r="D153" s="6">
        <v>4.49</v>
      </c>
      <c r="E153" s="6">
        <v>4.26</v>
      </c>
      <c r="F153" s="6">
        <v>4.1100000000000003</v>
      </c>
      <c r="G153" s="6">
        <v>2.29</v>
      </c>
    </row>
    <row r="154" spans="3:7" ht="15.5" x14ac:dyDescent="0.35">
      <c r="C154" t="s">
        <v>188</v>
      </c>
      <c r="D154" s="6">
        <v>18.04</v>
      </c>
      <c r="E154" s="6">
        <v>19.02</v>
      </c>
      <c r="F154" s="6">
        <v>19.72</v>
      </c>
      <c r="G154" s="6">
        <v>18.8</v>
      </c>
    </row>
    <row r="155" spans="3:7" ht="15.5" x14ac:dyDescent="0.35">
      <c r="C155" t="s">
        <v>189</v>
      </c>
      <c r="D155" s="6">
        <v>4.49</v>
      </c>
      <c r="E155" s="6">
        <v>4.26</v>
      </c>
      <c r="F155" s="6">
        <v>4.1100000000000003</v>
      </c>
      <c r="G155" s="6">
        <v>2.29</v>
      </c>
    </row>
    <row r="156" spans="3:7" ht="15.5" x14ac:dyDescent="0.35">
      <c r="C156" t="s">
        <v>190</v>
      </c>
      <c r="D156" s="6">
        <v>18.04</v>
      </c>
      <c r="E156" s="6">
        <v>19.02</v>
      </c>
      <c r="F156" s="6">
        <v>19.72</v>
      </c>
      <c r="G156" s="6">
        <v>18.8</v>
      </c>
    </row>
    <row r="157" spans="3:7" ht="15.5" x14ac:dyDescent="0.35">
      <c r="C157" t="s">
        <v>191</v>
      </c>
      <c r="D157" s="5">
        <v>31000000000</v>
      </c>
      <c r="E157" s="5">
        <v>15000000000</v>
      </c>
      <c r="F157" s="5">
        <v>15000000000</v>
      </c>
      <c r="G157" s="5">
        <v>15000000000</v>
      </c>
    </row>
    <row r="158" spans="3:7" ht="15.5" x14ac:dyDescent="0.35">
      <c r="C158" t="s">
        <v>192</v>
      </c>
      <c r="E158" s="5">
        <v>15000000000</v>
      </c>
      <c r="F158" s="5">
        <v>15000000000</v>
      </c>
      <c r="G158" s="5">
        <v>15000000000</v>
      </c>
    </row>
    <row r="159" spans="3:7" ht="15.5" x14ac:dyDescent="0.35">
      <c r="C159" t="s">
        <v>193</v>
      </c>
      <c r="D159" s="5">
        <v>38000000000</v>
      </c>
      <c r="E159" s="5">
        <v>40000000000</v>
      </c>
      <c r="F159" s="5">
        <v>41000000000</v>
      </c>
      <c r="G159" s="5">
        <v>39000000000</v>
      </c>
    </row>
    <row r="160" spans="3:7" ht="15.5" x14ac:dyDescent="0.35">
      <c r="C160" t="s">
        <v>24</v>
      </c>
      <c r="D160" s="5">
        <v>31000000000</v>
      </c>
      <c r="E160" s="5">
        <v>31000000000</v>
      </c>
      <c r="F160" s="5">
        <v>31000000000</v>
      </c>
      <c r="G160" s="5">
        <v>31000000000</v>
      </c>
    </row>
    <row r="161" spans="3:16" ht="15.5" x14ac:dyDescent="0.35">
      <c r="C161" t="s">
        <v>21</v>
      </c>
      <c r="D161" s="5">
        <v>30000000000</v>
      </c>
      <c r="E161" s="5">
        <v>30000000000</v>
      </c>
      <c r="F161" s="5">
        <v>30000000000</v>
      </c>
      <c r="G161" s="5">
        <v>30000000000</v>
      </c>
    </row>
    <row r="162" spans="3:16" ht="15.5" x14ac:dyDescent="0.35">
      <c r="C162" t="s">
        <v>194</v>
      </c>
      <c r="D162" s="5">
        <v>26000000000</v>
      </c>
      <c r="E162" s="5">
        <v>43000000000</v>
      </c>
      <c r="F162" s="5">
        <v>45000000000</v>
      </c>
      <c r="G162" s="5">
        <v>-1000000000</v>
      </c>
    </row>
    <row r="163" spans="3:16" ht="15.5" x14ac:dyDescent="0.35">
      <c r="C163" t="s">
        <v>195</v>
      </c>
      <c r="D163" s="5">
        <v>0</v>
      </c>
      <c r="E163" s="5">
        <v>-1000000000</v>
      </c>
      <c r="F163" s="5">
        <v>0</v>
      </c>
      <c r="G163" s="5">
        <v>0</v>
      </c>
    </row>
    <row r="164" spans="3:16" ht="15.5" x14ac:dyDescent="0.35">
      <c r="C164" t="s">
        <v>196</v>
      </c>
      <c r="D164" s="5">
        <v>0</v>
      </c>
      <c r="F164" s="5">
        <v>0</v>
      </c>
      <c r="G164" s="5">
        <v>0</v>
      </c>
    </row>
    <row r="165" spans="3:16" ht="15.5" x14ac:dyDescent="0.35">
      <c r="C165" t="s">
        <v>13</v>
      </c>
      <c r="D165" s="5">
        <v>0</v>
      </c>
      <c r="E165" s="5">
        <v>-1000000000</v>
      </c>
      <c r="F165" s="5">
        <v>0</v>
      </c>
      <c r="G165" s="5">
        <v>0</v>
      </c>
    </row>
    <row r="166" spans="3:16" ht="15.5" x14ac:dyDescent="0.35">
      <c r="C166" t="s">
        <v>16</v>
      </c>
      <c r="D166" s="6">
        <v>0.16</v>
      </c>
      <c r="E166" s="6">
        <v>-0.24</v>
      </c>
      <c r="F166" s="6">
        <v>0.05</v>
      </c>
      <c r="G166" s="6">
        <v>-0.13</v>
      </c>
    </row>
    <row r="167" spans="3:16" ht="15.5" x14ac:dyDescent="0.35">
      <c r="C167" t="s">
        <v>49</v>
      </c>
      <c r="I167" s="6">
        <v>-1.24</v>
      </c>
      <c r="J167" s="6">
        <v>-2.39</v>
      </c>
      <c r="K167" s="6">
        <v>-7.62</v>
      </c>
      <c r="L167" s="6">
        <v>-20.73</v>
      </c>
      <c r="M167" s="6">
        <v>-111.09</v>
      </c>
      <c r="N167" s="6">
        <v>-13.99</v>
      </c>
      <c r="O167" s="6">
        <v>11.37</v>
      </c>
      <c r="P167" s="6">
        <v>12.74</v>
      </c>
    </row>
    <row r="168" spans="3:16" ht="15.5" x14ac:dyDescent="0.35">
      <c r="C168" t="s">
        <v>63</v>
      </c>
      <c r="I168" s="6">
        <v>-65.319999999999993</v>
      </c>
      <c r="J168" s="6">
        <v>-4.5999999999999996</v>
      </c>
      <c r="K168" s="6">
        <v>-1.57</v>
      </c>
      <c r="L168" s="6">
        <v>-4.63</v>
      </c>
      <c r="M168" s="6">
        <v>-0.98</v>
      </c>
      <c r="N168" s="6">
        <v>-11.79</v>
      </c>
      <c r="O168" s="6">
        <v>78.28</v>
      </c>
      <c r="P168" s="5">
        <v>0</v>
      </c>
    </row>
    <row r="169" spans="3:16" ht="15.5" x14ac:dyDescent="0.35">
      <c r="C169" t="s">
        <v>66</v>
      </c>
      <c r="I169" s="5">
        <v>0</v>
      </c>
      <c r="J169" s="6">
        <v>17.27</v>
      </c>
      <c r="K169" s="6">
        <v>29.3</v>
      </c>
      <c r="L169" s="6">
        <v>218.02</v>
      </c>
      <c r="M169" s="6">
        <v>4.1399999999999997</v>
      </c>
      <c r="N169" s="6">
        <v>2.73</v>
      </c>
      <c r="O169" s="6">
        <v>8.9499999999999993</v>
      </c>
      <c r="P169" s="5">
        <v>0</v>
      </c>
    </row>
    <row r="170" spans="3:16" ht="15.5" x14ac:dyDescent="0.35">
      <c r="C170" t="s">
        <v>197</v>
      </c>
      <c r="I170" s="5">
        <v>-7920000000</v>
      </c>
      <c r="J170" s="5">
        <v>-6990000000</v>
      </c>
      <c r="K170" s="5">
        <v>-11120000000</v>
      </c>
      <c r="L170" s="5">
        <v>-41650000000</v>
      </c>
      <c r="M170" s="5">
        <v>-226980000000</v>
      </c>
      <c r="N170" s="5">
        <v>-27890000000</v>
      </c>
      <c r="O170" s="5">
        <v>23710000000</v>
      </c>
      <c r="P170" s="5">
        <v>19390000000</v>
      </c>
    </row>
    <row r="171" spans="3:16" ht="15.5" x14ac:dyDescent="0.35">
      <c r="C171" t="s">
        <v>198</v>
      </c>
      <c r="I171" s="6">
        <v>-3.5900000000000001E-2</v>
      </c>
      <c r="J171" s="6">
        <v>-5.8400000000000001E-2</v>
      </c>
      <c r="K171" s="6">
        <v>-0.16399999999999998</v>
      </c>
      <c r="L171" s="6">
        <v>-0.34520000000000001</v>
      </c>
      <c r="M171" s="6">
        <v>-1.2773000000000001</v>
      </c>
      <c r="N171" s="6">
        <v>-5.5E-2</v>
      </c>
      <c r="O171" s="6">
        <v>4.9500000000000002E-2</v>
      </c>
      <c r="P171" s="6">
        <v>7.1800000000000003E-2</v>
      </c>
    </row>
    <row r="172" spans="3:16" ht="15.5" x14ac:dyDescent="0.35">
      <c r="C172" t="s">
        <v>199</v>
      </c>
      <c r="I172" s="6">
        <v>-6.3099999999999989E-2</v>
      </c>
      <c r="J172" s="6">
        <v>-0.11380000000000001</v>
      </c>
      <c r="K172" s="6">
        <v>-0.32640000000000002</v>
      </c>
      <c r="L172" s="6">
        <v>-0.66949999999999998</v>
      </c>
      <c r="M172" s="6">
        <v>-2.1496</v>
      </c>
      <c r="N172" s="6">
        <v>-8.5900000000000004E-2</v>
      </c>
      <c r="O172" s="6">
        <v>6.4399999999999999E-2</v>
      </c>
      <c r="P172" s="6">
        <v>0.1273</v>
      </c>
    </row>
    <row r="173" spans="3:16" ht="15.5" x14ac:dyDescent="0.35">
      <c r="C173" t="s">
        <v>200</v>
      </c>
      <c r="I173" s="6">
        <v>-0.14529999999999998</v>
      </c>
      <c r="J173" s="6">
        <v>-0.13819999999999999</v>
      </c>
      <c r="K173" s="6">
        <v>-0.20350000000000001</v>
      </c>
      <c r="L173" s="6">
        <v>-0.48649999999999999</v>
      </c>
      <c r="M173" s="6">
        <v>-0.92620000000000002</v>
      </c>
      <c r="N173" s="6">
        <v>-7.1599999999999997E-2</v>
      </c>
      <c r="O173" s="6">
        <v>7.6100000000000001E-2</v>
      </c>
      <c r="P173" s="6">
        <v>0.19469999999999998</v>
      </c>
    </row>
    <row r="174" spans="3:16" ht="15.5" x14ac:dyDescent="0.35">
      <c r="C174" t="s">
        <v>201</v>
      </c>
      <c r="I174" s="6">
        <v>-158.51</v>
      </c>
      <c r="J174" s="6">
        <v>-196.08</v>
      </c>
      <c r="K174" s="6">
        <v>-345.43</v>
      </c>
      <c r="L174" s="6">
        <v>-1076.32</v>
      </c>
      <c r="M174" s="6">
        <v>-6490.89</v>
      </c>
      <c r="N174" s="6">
        <v>-953.8</v>
      </c>
      <c r="O174" s="6">
        <v>139.84</v>
      </c>
      <c r="P174" s="6">
        <v>403.8</v>
      </c>
    </row>
    <row r="175" spans="3:16" ht="15.5" x14ac:dyDescent="0.35">
      <c r="C175" t="s">
        <v>60</v>
      </c>
      <c r="I175" s="6">
        <v>4.1100000000000003</v>
      </c>
      <c r="J175" s="6">
        <v>0.52</v>
      </c>
      <c r="K175" s="6">
        <v>0.51</v>
      </c>
      <c r="L175" s="6">
        <v>3.1</v>
      </c>
      <c r="M175" s="6">
        <v>2.11</v>
      </c>
      <c r="N175" s="6">
        <v>1.01</v>
      </c>
      <c r="O175" s="6">
        <v>5.04</v>
      </c>
      <c r="P175" s="5">
        <v>0</v>
      </c>
    </row>
    <row r="176" spans="3:16" ht="15.5" x14ac:dyDescent="0.35">
      <c r="C176" t="s">
        <v>57</v>
      </c>
      <c r="I176" s="6">
        <v>19.72</v>
      </c>
      <c r="J176" s="6">
        <v>20.97</v>
      </c>
      <c r="K176" s="6">
        <v>23.35</v>
      </c>
      <c r="L176" s="6">
        <v>30.96</v>
      </c>
      <c r="M176" s="6">
        <v>51.68</v>
      </c>
      <c r="N176" s="6">
        <v>162.75</v>
      </c>
      <c r="O176" s="6">
        <v>176.7</v>
      </c>
      <c r="P176" s="6">
        <v>100.04</v>
      </c>
    </row>
    <row r="177" spans="3:16" ht="15.5" x14ac:dyDescent="0.35">
      <c r="C177" t="s">
        <v>202</v>
      </c>
      <c r="I177" s="6">
        <v>4.1100000000000003</v>
      </c>
      <c r="J177" s="6">
        <v>0.52</v>
      </c>
      <c r="K177" s="6">
        <v>0.51</v>
      </c>
      <c r="L177" s="6">
        <v>3.1</v>
      </c>
      <c r="M177" s="6">
        <v>2.11</v>
      </c>
      <c r="N177" s="6">
        <v>1.01</v>
      </c>
      <c r="O177" s="6">
        <v>5.04</v>
      </c>
      <c r="P177" s="5">
        <v>0</v>
      </c>
    </row>
    <row r="178" spans="3:16" ht="15.5" x14ac:dyDescent="0.35">
      <c r="C178" t="s">
        <v>203</v>
      </c>
      <c r="I178" s="6">
        <v>19.72</v>
      </c>
      <c r="J178" s="6">
        <v>20.97</v>
      </c>
      <c r="K178" s="6">
        <v>23.35</v>
      </c>
      <c r="L178" s="6">
        <v>30.96</v>
      </c>
      <c r="M178" s="6">
        <v>51.68</v>
      </c>
      <c r="N178" s="6">
        <v>162.75</v>
      </c>
      <c r="O178" s="6">
        <v>176.7</v>
      </c>
      <c r="P178" s="6">
        <v>100.04</v>
      </c>
    </row>
    <row r="179" spans="3:16" ht="15.5" x14ac:dyDescent="0.35">
      <c r="C179" t="s">
        <v>204</v>
      </c>
      <c r="I179" s="5">
        <v>15000000000</v>
      </c>
      <c r="J179" s="5">
        <v>26000000000</v>
      </c>
      <c r="K179" s="5">
        <v>46000000000</v>
      </c>
      <c r="L179" s="5">
        <v>59000000000</v>
      </c>
      <c r="M179" s="5">
        <v>69000000000</v>
      </c>
      <c r="N179" s="5">
        <v>69000000000</v>
      </c>
      <c r="O179" s="5">
        <v>66000000000</v>
      </c>
      <c r="P179" s="5">
        <v>0</v>
      </c>
    </row>
    <row r="180" spans="3:16" ht="15.5" x14ac:dyDescent="0.35">
      <c r="C180" t="s">
        <v>205</v>
      </c>
      <c r="I180" s="5">
        <v>15000000000</v>
      </c>
      <c r="J180" s="5">
        <v>15000000000</v>
      </c>
      <c r="K180" s="5">
        <v>0</v>
      </c>
      <c r="O180" s="5">
        <v>0</v>
      </c>
      <c r="P180" s="5">
        <v>0</v>
      </c>
    </row>
    <row r="181" spans="3:16" ht="15.5" x14ac:dyDescent="0.35">
      <c r="C181" t="s">
        <v>26</v>
      </c>
      <c r="I181" s="5">
        <v>31000000000</v>
      </c>
      <c r="J181" s="5">
        <v>41000000000</v>
      </c>
      <c r="K181" s="5">
        <v>46000000000</v>
      </c>
      <c r="L181" s="5">
        <v>59000000000</v>
      </c>
      <c r="M181" s="5">
        <v>69000000000</v>
      </c>
      <c r="N181" s="5">
        <v>69000000000</v>
      </c>
      <c r="O181" s="5">
        <v>66000000000</v>
      </c>
      <c r="P181" s="5">
        <v>0</v>
      </c>
    </row>
    <row r="182" spans="3:16" ht="15.5" x14ac:dyDescent="0.35">
      <c r="C182" t="s">
        <v>23</v>
      </c>
      <c r="I182" s="5">
        <v>30000000000</v>
      </c>
      <c r="J182" s="5">
        <v>40000000000</v>
      </c>
      <c r="K182" s="5">
        <v>43000000000</v>
      </c>
      <c r="L182" s="5">
        <v>52000000000</v>
      </c>
      <c r="M182" s="5">
        <v>62000000000</v>
      </c>
      <c r="N182" s="5">
        <v>-227000000000</v>
      </c>
      <c r="O182" s="5">
        <v>-139000000000</v>
      </c>
      <c r="P182" s="5">
        <v>-1000000000</v>
      </c>
    </row>
    <row r="183" spans="3:16" ht="15.5" x14ac:dyDescent="0.35">
      <c r="C183" t="s">
        <v>206</v>
      </c>
      <c r="I183" s="5">
        <v>45000000000</v>
      </c>
      <c r="J183" s="5">
        <v>47000000000</v>
      </c>
      <c r="K183" s="5">
        <v>-4000000000</v>
      </c>
      <c r="L183" s="5">
        <v>0</v>
      </c>
      <c r="M183" s="5">
        <v>37000000000</v>
      </c>
      <c r="N183" s="5">
        <v>352000000000</v>
      </c>
      <c r="O183" s="5">
        <v>333000000000</v>
      </c>
      <c r="P183" s="5">
        <v>105000000000</v>
      </c>
    </row>
    <row r="184" spans="3:16" ht="15.5" x14ac:dyDescent="0.35">
      <c r="C184" t="s">
        <v>207</v>
      </c>
      <c r="I184" s="5">
        <v>10000000000</v>
      </c>
      <c r="J184" s="5">
        <v>3000000000</v>
      </c>
      <c r="K184" s="5">
        <v>10000000000</v>
      </c>
      <c r="L184" s="5">
        <v>11000000000</v>
      </c>
      <c r="M184" s="5">
        <v>-246000000000</v>
      </c>
      <c r="N184" s="5">
        <v>89000000000</v>
      </c>
      <c r="O184" s="5">
        <v>-40000000000</v>
      </c>
      <c r="P184" s="5">
        <v>-8000000000</v>
      </c>
    </row>
    <row r="185" spans="3:16" ht="15.5" x14ac:dyDescent="0.35">
      <c r="C185" t="s">
        <v>208</v>
      </c>
    </row>
    <row r="186" spans="3:16" ht="15.5" x14ac:dyDescent="0.35">
      <c r="C186" t="s">
        <v>15</v>
      </c>
      <c r="I186" s="5">
        <v>10000000000</v>
      </c>
      <c r="J186" s="5">
        <v>3000000000</v>
      </c>
      <c r="K186" s="5">
        <v>10000000000</v>
      </c>
      <c r="L186" s="5">
        <v>11000000000</v>
      </c>
      <c r="M186" s="5">
        <v>-246000000000</v>
      </c>
      <c r="N186" s="5">
        <v>89000000000</v>
      </c>
      <c r="O186" s="5">
        <v>-40000000000</v>
      </c>
      <c r="P186" s="5">
        <v>-8000000000</v>
      </c>
    </row>
    <row r="187" spans="3:16" ht="15.5" x14ac:dyDescent="0.35">
      <c r="C187" t="s">
        <v>17</v>
      </c>
      <c r="I187" s="6">
        <v>4.8</v>
      </c>
      <c r="J187" s="6">
        <v>1.49</v>
      </c>
      <c r="K187" s="6">
        <v>4.88</v>
      </c>
      <c r="L187" s="6">
        <v>5.43</v>
      </c>
      <c r="M187" s="6">
        <v>-118.03</v>
      </c>
      <c r="N187" s="6">
        <v>42.76</v>
      </c>
      <c r="O187" s="6">
        <v>-19.12</v>
      </c>
      <c r="P187" s="6">
        <v>-5.29</v>
      </c>
    </row>
  </sheetData>
  <pageMargins left="0.7" right="0.7" top="0.75" bottom="0.75" header="0.3" footer="0.3"/>
  <ignoredErrors>
    <ignoredError sqref="A1:P188" numberStoredAsText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18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2" width="18.83203125" customWidth="1"/>
  </cols>
  <sheetData>
    <row r="1" spans="1:12" ht="15.5" x14ac:dyDescent="0.35">
      <c r="C1" t="s">
        <v>1176</v>
      </c>
      <c r="D1" t="s">
        <v>1</v>
      </c>
      <c r="E1" t="s">
        <v>2</v>
      </c>
      <c r="H1" t="s">
        <v>3</v>
      </c>
      <c r="I1" s="1">
        <v>44560</v>
      </c>
      <c r="J1" s="1">
        <v>44195</v>
      </c>
      <c r="K1" s="1">
        <v>43829</v>
      </c>
      <c r="L1" s="1">
        <v>43462</v>
      </c>
    </row>
    <row r="2" spans="1:12" ht="15.5" x14ac:dyDescent="0.35">
      <c r="C2" t="s">
        <v>1177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ca="1">IFERROR(_xlfn.STOCKHISTORY("XIDX:" &amp; $C$1, I1, , 0, 0, 1), "Libur")</f>
        <v>Libur</v>
      </c>
      <c r="J2" s="2" vm="21">
        <f ca="1">IFERROR(_xlfn.STOCKHISTORY("XIDX:" &amp; $C$1, J1, , 0, 0, 1), "Libur")</f>
        <v>50</v>
      </c>
      <c r="K2" s="2" vm="21">
        <f ca="1">IFERROR(_xlfn.STOCKHISTORY("XIDX:" &amp; $C$1, K1, , 0, 0, 1), "Libur")</f>
        <v>50</v>
      </c>
      <c r="L2" s="2" t="str">
        <f ca="1">IFERROR(_xlfn.STOCKHISTORY("XIDX:" &amp; $C$1, L1, , 0, 0, 1), "Libur")</f>
        <v>Libur</v>
      </c>
    </row>
    <row r="3" spans="1:12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2" ht="15.5" x14ac:dyDescent="0.35">
      <c r="B4" t="s">
        <v>5</v>
      </c>
      <c r="C4" t="s">
        <v>6</v>
      </c>
      <c r="D4" s="2">
        <f>IFERROR(INDEX(D51:D500,MATCH($C$4,$C$51:$C$500,0)),"")</f>
        <v>1116873616</v>
      </c>
      <c r="E4" s="2">
        <f>IFERROR(INDEX(E51:E500,MATCH($C$4,$C$51:$C$500,0)),"")</f>
        <v>976687774</v>
      </c>
      <c r="H4" s="2">
        <f>IFERROR(SUM(D4:G4)*(4/MAX(1,COUNT(D4:G4))),"")</f>
        <v>4187122780</v>
      </c>
      <c r="I4" s="2">
        <f>IFERROR(INDEX(I51:I500,MATCH($C$4,$C$51:$C$500,0)),"")</f>
        <v>3554157242</v>
      </c>
      <c r="J4" s="2">
        <f>IFERROR(INDEX(J51:J500,MATCH($C$4,$C$51:$C$500,0)),"")</f>
        <v>3725737875</v>
      </c>
      <c r="K4" s="2">
        <f>IFERROR(INDEX(K51:K500,MATCH($C$4,$C$51:$C$500,0)),"")</f>
        <v>2969040875</v>
      </c>
      <c r="L4" s="2">
        <f>IFERROR(INDEX(L51:L500,MATCH($C$4,$C$51:$C$500,0)),"")</f>
        <v>2248892320</v>
      </c>
    </row>
    <row r="5" spans="1:12" ht="15.5" x14ac:dyDescent="0.35">
      <c r="B5" t="s">
        <v>7</v>
      </c>
      <c r="C5" t="s">
        <v>8</v>
      </c>
      <c r="D5" s="2">
        <f>IFERROR(INDEX(D51:D500,MATCH($C$5,$C$51:$C$500,0)),"")</f>
        <v>-103323028</v>
      </c>
      <c r="E5" s="2">
        <f>IFERROR(INDEX(E51:E500,MATCH($C$5,$C$51:$C$500,0)),"")</f>
        <v>-36450936</v>
      </c>
      <c r="H5" s="2">
        <f>IFERROR(SUM(D5:G5)*(4/MAX(1,COUNT(D5:G5))),"")</f>
        <v>-279547928</v>
      </c>
      <c r="I5" s="2">
        <f>IFERROR(INDEX(I51:I500,MATCH($C$5,$C$51:$C$500,0)),"")</f>
        <v>-3774088733</v>
      </c>
      <c r="J5" s="2">
        <f>IFERROR(INDEX(J51:J500,MATCH($C$5,$C$51:$C$500,0)),"")</f>
        <v>-3139651046</v>
      </c>
      <c r="K5" s="2">
        <f>IFERROR(INDEX(K51:K500,MATCH($C$5,$C$51:$C$500,0)),"")</f>
        <v>-16344293835</v>
      </c>
      <c r="L5" s="2">
        <f>IFERROR(INDEX(L51:L500,MATCH($C$5,$C$51:$C$500,0)),"")</f>
        <v>-45809332279</v>
      </c>
    </row>
    <row r="6" spans="1:12" ht="15.5" x14ac:dyDescent="0.35">
      <c r="B6" t="s">
        <v>9</v>
      </c>
      <c r="C6" t="s">
        <v>10</v>
      </c>
      <c r="D6" s="2">
        <f>IFERROR(INDEX(D51:D500,MATCH($C$6,$C$51:$C$500,0)),"")</f>
        <v>183765896549</v>
      </c>
      <c r="E6" s="2">
        <f>IFERROR(INDEX(E51:E500,MATCH($C$6,$C$51:$C$500,0)),"")</f>
        <v>183869219577</v>
      </c>
      <c r="H6" s="2">
        <f>IFERROR(INDEX(D6:G6,COUNT(D6:G6)),"")</f>
        <v>183869219577</v>
      </c>
      <c r="I6" s="2">
        <f>IFERROR(INDEX(I51:I500,MATCH($C$6,$C$51:$C$500,0)),"")</f>
        <v>184418257450</v>
      </c>
      <c r="J6" s="2">
        <f>IFERROR(INDEX(J51:J500,MATCH($C$6,$C$51:$C$500,0)),"")</f>
        <v>188196547090</v>
      </c>
      <c r="K6" s="2">
        <f>IFERROR(INDEX(K51:K500,MATCH($C$6,$C$51:$C$500,0)),"")</f>
        <v>191337408971</v>
      </c>
      <c r="L6" s="2">
        <f>IFERROR(INDEX(L51:L500,MATCH($C$6,$C$51:$C$500,0)),"")</f>
        <v>126634180723</v>
      </c>
    </row>
    <row r="7" spans="1:12" ht="15.5" x14ac:dyDescent="0.35">
      <c r="B7" t="s">
        <v>11</v>
      </c>
      <c r="C7" t="s">
        <v>12</v>
      </c>
      <c r="D7" s="3">
        <f>IFERROR(INDEX(D51:D500,MATCH($C$7,$C$51:$C$500,0))/1000000000,"")</f>
        <v>2.4300000000000002</v>
      </c>
      <c r="E7" s="3">
        <f>IFERROR(INDEX(E51:E500,MATCH($C$7,$C$51:$C$500,0))/1000000000,"")</f>
        <v>2.4300000000000002</v>
      </c>
      <c r="H7" s="3">
        <f>IFERROR(INDEX(D7:G7,COUNT(D7:G7)),"")</f>
        <v>2.4300000000000002</v>
      </c>
      <c r="I7" s="3">
        <f>IFERROR(INDEX(I51:I500,MATCH($C$7,$C$51:$C$500,0))/1000000000,"")</f>
        <v>2.4300000000000002</v>
      </c>
      <c r="J7" s="3">
        <f>IFERROR(INDEX(J51:J500,MATCH($C$7,$C$51:$C$500,0))/1000000000,"")</f>
        <v>2.4300000000000002</v>
      </c>
      <c r="K7" s="3">
        <f>IFERROR(INDEX(K51:K500,MATCH($C$7,$C$51:$C$500,0))/1000000000,"")</f>
        <v>2.4300000000000002</v>
      </c>
      <c r="L7" s="3">
        <f>IFERROR(INDEX(L51:L500,MATCH($C$7,$C$51:$C$500,0))/1000000000,"")</f>
        <v>0</v>
      </c>
    </row>
    <row r="8" spans="1:12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>IFERROR(INDEX(I51:I500,MATCH($C$8,$C$51:$C$500,0)),"")</f>
        <v>-1000000000</v>
      </c>
      <c r="J8" s="2">
        <f>IFERROR(INDEX(J51:J500,MATCH($C$8,$C$51:$C$500,0)),"")</f>
        <v>1000000000</v>
      </c>
      <c r="K8" s="2">
        <f>IFERROR(INDEX(K51:K500,MATCH($C$8,$C$51:$C$500,0)),"")</f>
        <v>-76000000000</v>
      </c>
      <c r="L8" s="2">
        <f>IFERROR(INDEX(L51:L500,MATCH($C$8,$C$51:$C$500,0)),"")</f>
        <v>-171000000000</v>
      </c>
    </row>
    <row r="9" spans="1:12" ht="15.5" x14ac:dyDescent="0.35">
      <c r="A9" t="s">
        <v>16</v>
      </c>
      <c r="C9" t="s">
        <v>17</v>
      </c>
      <c r="D9" s="3">
        <f>IFERROR(INDEX(D51:D500,MATCH("Free cash flow per share (Quarter)",$C$51:$C$500,0)),"")</f>
        <v>0.37</v>
      </c>
      <c r="E9" s="3">
        <f>IFERROR(INDEX(E51:E500,MATCH("Free cash flow per share (Quarter)",$C$51:$C$500,0)),"")</f>
        <v>-0.35</v>
      </c>
      <c r="H9" s="3">
        <f>IFERROR(INDEX(D9:G9,COUNT(D9:G9)),"")</f>
        <v>-0.35</v>
      </c>
      <c r="I9" s="3">
        <f>IFERROR(INDEX(I51:I500,MATCH($C$9,$C$51:$C$500,0)),"")</f>
        <v>-0.28999999999999998</v>
      </c>
      <c r="J9" s="3">
        <f>IFERROR(INDEX(J51:J500,MATCH($C$9,$C$51:$C$500,0)),"")</f>
        <v>0.21</v>
      </c>
      <c r="K9" s="3">
        <f>IFERROR(INDEX(K51:K500,MATCH($C$9,$C$51:$C$500,0)),"")</f>
        <v>-31.34</v>
      </c>
      <c r="L9" s="3">
        <f>IFERROR(INDEX(L51:L500,MATCH($C$9,$C$51:$C$500,0)),"")</f>
        <v>-342468913.61000001</v>
      </c>
    </row>
    <row r="10" spans="1:12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ca="1">IFERROR(IF(I9=0,"",I2/I9),"")</f>
        <v/>
      </c>
      <c r="J10" s="3">
        <f ca="1">IFERROR(IF(J9=0,"",J2/J9),"")</f>
        <v>238.0952380952381</v>
      </c>
      <c r="K10" s="3">
        <f ca="1">IFERROR(IF(K9=0,"",K2/K9),"")</f>
        <v>-1.5954052329291639</v>
      </c>
      <c r="L10" s="3" t="str">
        <f ca="1">IFERROR(IF(L9=0,"",L2/L9),"")</f>
        <v/>
      </c>
    </row>
    <row r="11" spans="1:12" ht="15.5" x14ac:dyDescent="0.35">
      <c r="B11" t="s">
        <v>19</v>
      </c>
      <c r="C11" t="s">
        <v>20</v>
      </c>
      <c r="D11" s="2">
        <f>IFERROR(INDEX(D51:D500,MATCH($C$11,$C$51:$C$500,0)),"")</f>
        <v>1130449692</v>
      </c>
      <c r="E11" s="2">
        <f>IFERROR(INDEX(E51:E500,MATCH($C$11,$C$51:$C$500,0)),"")</f>
        <v>208008728</v>
      </c>
      <c r="H11" s="2">
        <f>IFERROR(INDEX(D11:G11,COUNT(D11:G11)),"")</f>
        <v>208008728</v>
      </c>
      <c r="I11" s="2">
        <f>IFERROR(INDEX(I51:I500,MATCH($C$11,$C$51:$C$500,0)),"")</f>
        <v>1355142483</v>
      </c>
      <c r="J11" s="2">
        <f>IFERROR(INDEX(J51:J500,MATCH($C$11,$C$51:$C$500,0)),"")</f>
        <v>9355252359</v>
      </c>
      <c r="K11" s="2">
        <f>IFERROR(INDEX(K51:K500,MATCH($C$11,$C$51:$C$500,0)),"")</f>
        <v>24140150081</v>
      </c>
      <c r="L11" s="2">
        <f>IFERROR(INDEX(L51:L500,MATCH($C$11,$C$51:$C$500,0)),"")</f>
        <v>23770921588</v>
      </c>
    </row>
    <row r="12" spans="1:12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18000000000</v>
      </c>
      <c r="E12" s="2">
        <f>IFERROR(INDEX(E51:E500,MATCH("Net Debt (Quarter)",$C$51:$C$500,0)),"")</f>
        <v>19000000000</v>
      </c>
      <c r="H12" s="2">
        <f>IFERROR(INDEX(D12:G12,COUNT(D12:G12)),"")</f>
        <v>19000000000</v>
      </c>
      <c r="I12" s="2">
        <f>IFERROR(INDEX(I51:I500,MATCH($C$12,$C$51:$C$500,0)),"")</f>
        <v>18000000000</v>
      </c>
      <c r="J12" s="2">
        <f>IFERROR(INDEX(J51:J500,MATCH($C$12,$C$51:$C$500,0)),"")</f>
        <v>18000000000</v>
      </c>
      <c r="K12" s="2">
        <f>IFERROR(INDEX(K51:K500,MATCH($C$12,$C$51:$C$500,0)),"")</f>
        <v>19000000000</v>
      </c>
      <c r="L12" s="2">
        <f>IFERROR(INDEX(L51:L500,MATCH($C$12,$C$51:$C$500,0)),"")</f>
        <v>4000000000</v>
      </c>
    </row>
    <row r="13" spans="1:12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19000000000</v>
      </c>
      <c r="E13" s="2">
        <f>IFERROR(INDEX(E51:E500,MATCH("Total Debt (Quarter)",$C$51:$C$500,0)),"")</f>
        <v>19000000000</v>
      </c>
      <c r="H13" s="2">
        <f>IFERROR(INDEX(D13:G13,COUNT(D13:G13)),"")</f>
        <v>19000000000</v>
      </c>
      <c r="I13" s="2">
        <f>IFERROR(INDEX(I51:I500,MATCH($C$13,$C$51:$C$500,0)),"")</f>
        <v>19000000000</v>
      </c>
      <c r="J13" s="2">
        <f>IFERROR(INDEX(J51:J500,MATCH($C$13,$C$51:$C$500,0)),"")</f>
        <v>27000000000</v>
      </c>
      <c r="K13" s="2">
        <f>IFERROR(INDEX(K51:K500,MATCH($C$13,$C$51:$C$500,0)),"")</f>
        <v>43000000000</v>
      </c>
      <c r="L13" s="2">
        <f>IFERROR(INDEX(L51:L500,MATCH($C$13,$C$51:$C$500,0)),"")</f>
        <v>27000000000</v>
      </c>
    </row>
    <row r="14" spans="1:12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>IFERROR(INDEX(I51:I500,MATCH($C$14,$C$51:$C$500,0)),"")</f>
        <v/>
      </c>
      <c r="J14" s="2" t="str">
        <f>IFERROR(INDEX(J51:J500,MATCH($C$14,$C$51:$C$500,0)),"")</f>
        <v/>
      </c>
      <c r="K14" s="2" t="str">
        <f>IFERROR(INDEX(K51:K500,MATCH($C$14,$C$51:$C$500,0)),"")</f>
        <v/>
      </c>
      <c r="L14" s="2" t="str">
        <f>IFERROR(INDEX(L51:L500,MATCH($C$14,$C$51:$C$500,0)),"")</f>
        <v/>
      </c>
    </row>
    <row r="15" spans="1:12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-254010627</v>
      </c>
      <c r="J15" s="2">
        <f>IFERROR(INDEX(J51:J500,MATCH($C$15,$C$51:$C$500,0)),"")</f>
        <v>-346640618</v>
      </c>
      <c r="K15" s="2">
        <f>IFERROR(INDEX(K51:K500,MATCH($C$15,$C$51:$C$500,0)),"")</f>
        <v>-622751566</v>
      </c>
      <c r="L15" s="2">
        <f>IFERROR(INDEX(L51:L500,MATCH($C$15,$C$51:$C$500,0)),"")</f>
        <v>-292103381</v>
      </c>
    </row>
    <row r="16" spans="1:12" ht="15.5" x14ac:dyDescent="0.35">
      <c r="C16" t="s">
        <v>29</v>
      </c>
      <c r="D16" s="2">
        <f>IFERROR(INDEX(D51:D500,MATCH($C$16,$C$51:$C$500,0)),"")</f>
        <v>-103323028</v>
      </c>
      <c r="E16" s="2">
        <f>IFERROR(INDEX(E51:E500,MATCH($C$16,$C$51:$C$500,0)),"")</f>
        <v>-36450936</v>
      </c>
      <c r="H16" s="2">
        <f>IFERROR(SUM(D16:G16)*(4/MAX(1,COUNT(D16:G16))),"")</f>
        <v>-279547928</v>
      </c>
      <c r="I16" s="2">
        <f>IFERROR(INDEX(I51:I500,MATCH($C$16,$C$51:$C$500,0)),"")</f>
        <v>-3612098393</v>
      </c>
      <c r="J16" s="2">
        <f>IFERROR(INDEX(J51:J500,MATCH($C$16,$C$51:$C$500,0)),"")</f>
        <v>-3123760877</v>
      </c>
      <c r="K16" s="2">
        <f>IFERROR(INDEX(K51:K500,MATCH($C$16,$C$51:$C$500,0)),"")</f>
        <v>-15786320162</v>
      </c>
      <c r="L16" s="2">
        <f>IFERROR(INDEX(L51:L500,MATCH($C$16,$C$51:$C$500,0)),"")</f>
        <v>-45592234869</v>
      </c>
    </row>
    <row r="17" spans="1:12" ht="15.5" x14ac:dyDescent="0.35">
      <c r="A17" t="s">
        <v>30</v>
      </c>
    </row>
    <row r="18" spans="1:12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36</v>
      </c>
      <c r="J18" t="s">
        <v>37</v>
      </c>
      <c r="K18" t="s">
        <v>38</v>
      </c>
      <c r="L18" t="s">
        <v>39</v>
      </c>
    </row>
    <row r="19" spans="1:12" ht="15.5" x14ac:dyDescent="0.35">
      <c r="A19" t="s">
        <v>41</v>
      </c>
      <c r="C19" t="s">
        <v>42</v>
      </c>
    </row>
    <row r="20" spans="1:12" ht="15.5" x14ac:dyDescent="0.35">
      <c r="A20" t="s">
        <v>43</v>
      </c>
      <c r="C20" t="s">
        <v>44</v>
      </c>
      <c r="D20" s="2" t="str">
        <f ca="1">IFERROR(D21*D2,"")</f>
        <v/>
      </c>
      <c r="E20" s="2" t="str">
        <f ca="1">IFERROR(E21*E2,"")</f>
        <v/>
      </c>
      <c r="H20" s="2" t="str">
        <f ca="1">IFERROR(H21*H2,"")</f>
        <v/>
      </c>
      <c r="I20" s="2" t="str">
        <f ca="1">IFERROR(I21*I2,"")</f>
        <v/>
      </c>
      <c r="J20" s="2">
        <f ca="1">IFERROR(J21*J2,"")</f>
        <v>121500000000</v>
      </c>
      <c r="K20" s="2">
        <f ca="1">IFERROR(K21*K2,"")</f>
        <v>121500000000</v>
      </c>
      <c r="L20" s="2" t="str">
        <f ca="1">IFERROR(L21*L2,"")</f>
        <v/>
      </c>
    </row>
    <row r="21" spans="1:12" ht="15.5" x14ac:dyDescent="0.35">
      <c r="C21" t="s">
        <v>12</v>
      </c>
      <c r="D21" s="2">
        <f>IFERROR(INDEX(D51:D500,MATCH($C$7,$C$51:$C$500,0)),"")</f>
        <v>2430000000</v>
      </c>
      <c r="E21" s="2">
        <f>IFERROR(INDEX(E51:E500,MATCH($C$7,$C$51:$C$500,0)),"")</f>
        <v>2430000000</v>
      </c>
      <c r="H21" s="2">
        <f>IFERROR(INDEX(D21:G21,COUNT(D21:G21)),"")</f>
        <v>2430000000</v>
      </c>
      <c r="I21" s="2">
        <f>IFERROR(INDEX(I51:I500,MATCH($C$7,$C$51:$C$500,0)),"")</f>
        <v>2430000000</v>
      </c>
      <c r="J21" s="2">
        <f>IFERROR(INDEX(J51:J500,MATCH($C$7,$C$51:$C$500,0)),"")</f>
        <v>2430000000</v>
      </c>
      <c r="K21" s="2">
        <f>IFERROR(INDEX(K51:K500,MATCH($C$7,$C$51:$C$500,0)),"")</f>
        <v>2430000000</v>
      </c>
      <c r="L21" s="2">
        <f>IFERROR(INDEX(L51:L500,MATCH($C$7,$C$51:$C$500,0)),"")</f>
        <v>0</v>
      </c>
    </row>
    <row r="23" spans="1:12" ht="15.5" x14ac:dyDescent="0.35">
      <c r="B23" t="s">
        <v>45</v>
      </c>
      <c r="C23" t="s">
        <v>46</v>
      </c>
      <c r="D23" s="3">
        <f>IFERROR(D5/D6*100,"")</f>
        <v>-5.6225355161287821E-2</v>
      </c>
      <c r="E23" s="3">
        <f>IFERROR(E5/E6*100,"")</f>
        <v>-1.9824381744729832E-2</v>
      </c>
      <c r="H23" s="3">
        <f>IFERROR(H5/H6*100,"")</f>
        <v>-0.15203628352973569</v>
      </c>
      <c r="I23" s="3">
        <f>IFERROR(I5/I6*100,"")</f>
        <v>-2.0464832415105332</v>
      </c>
      <c r="J23" s="3">
        <f>IFERROR(J5/J6*100,"")</f>
        <v>-1.6682830235448185</v>
      </c>
      <c r="K23" s="3">
        <f>IFERROR(K5/K6*100,"")</f>
        <v>-8.5421318930252781</v>
      </c>
      <c r="L23" s="3">
        <f>IFERROR(L5/L6*100,"")</f>
        <v>-36.174539936578007</v>
      </c>
    </row>
    <row r="24" spans="1:12" ht="15.5" x14ac:dyDescent="0.35">
      <c r="C24" t="s">
        <v>47</v>
      </c>
      <c r="D24" s="4">
        <f>IFERROR(_xlfn.RRI(5,I23,D23),"")</f>
        <v>-0.5127130250401597</v>
      </c>
      <c r="E24" s="4">
        <f>IFERROR(_xlfn.RRI(5,J23,E23),"")</f>
        <v>-0.58791578002273859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  <c r="L24" s="4" t="str">
        <f>IFERROR(_xlfn.RRI(5,Q23,L23),"")</f>
        <v/>
      </c>
    </row>
    <row r="25" spans="1:12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-1.59</v>
      </c>
      <c r="J25" s="3">
        <f>IFERROR(INDEX(J51:J500,MATCH($C$25,$C$51:$C$500,0)),"")</f>
        <v>-1.43</v>
      </c>
      <c r="K25" s="3">
        <f>IFERROR(INDEX(K51:K500,MATCH($C$25,$C$51:$C$500,0)),"")</f>
        <v>-6.74</v>
      </c>
      <c r="L25" s="3">
        <f>IFERROR(INDEX(L51:L500,MATCH($C$25,$C$51:$C$500,0)),"")</f>
        <v>-91708435.219999999</v>
      </c>
    </row>
    <row r="26" spans="1:12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  <c r="L26" s="4" t="str">
        <f>IFERROR(_xlfn.RRI(5,Q25,L25),"")</f>
        <v/>
      </c>
    </row>
    <row r="27" spans="1:12" ht="15.5" x14ac:dyDescent="0.35">
      <c r="C27" t="s">
        <v>51</v>
      </c>
      <c r="D27" s="3">
        <f>IFERROR(D4/D21,"")</f>
        <v>0.4596187720164609</v>
      </c>
      <c r="E27" s="3">
        <f>IFERROR(E4/E21,"")</f>
        <v>0.40192912510288065</v>
      </c>
      <c r="H27" s="3">
        <f>IFERROR(H4/H21,"")</f>
        <v>1.7230957942386831</v>
      </c>
      <c r="I27" s="3">
        <f>IFERROR(I4/I21,"")</f>
        <v>1.4626161489711935</v>
      </c>
      <c r="J27" s="3">
        <f>IFERROR(J4/J21,"")</f>
        <v>1.5332254629629629</v>
      </c>
      <c r="K27" s="3">
        <f>IFERROR(K4/K21,"")</f>
        <v>1.2218275205761318</v>
      </c>
      <c r="L27" s="3" t="str">
        <f>IFERROR(L4/L21,"")</f>
        <v/>
      </c>
    </row>
    <row r="28" spans="1:12" ht="15.5" x14ac:dyDescent="0.35">
      <c r="C28" t="s">
        <v>52</v>
      </c>
      <c r="D28" s="4">
        <f>IFERROR(_xlfn.RRI(5,I27,D27),"")</f>
        <v>-0.20667072848171675</v>
      </c>
      <c r="E28" s="4">
        <f>IFERROR(_xlfn.RRI(5,J27,E27),"")</f>
        <v>-0.23491675550806712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  <c r="L28" s="4" t="str">
        <f>IFERROR(_xlfn.RRI(5,Q27,L27),"")</f>
        <v/>
      </c>
    </row>
    <row r="29" spans="1:12" ht="15.5" x14ac:dyDescent="0.35">
      <c r="C29" t="s">
        <v>53</v>
      </c>
      <c r="H29" s="4" t="str">
        <f>IFERROR(((H25-I25)/I25)*100%,"")</f>
        <v/>
      </c>
      <c r="I29" s="4">
        <f>IFERROR(((I25-J25)/J25)*100%,"")</f>
        <v>0.111888111888112</v>
      </c>
      <c r="J29" s="4">
        <f>IFERROR(((J25-K25)/K25)*100%,"")</f>
        <v>-0.78783382789317513</v>
      </c>
      <c r="K29" s="4">
        <f>IFERROR(((K25-L25)/L25)*100%,"")</f>
        <v>-0.99999992650621528</v>
      </c>
      <c r="L29" s="4" t="str">
        <f>IFERROR(((L25-M25)/M25)*100%,"")</f>
        <v/>
      </c>
    </row>
    <row r="30" spans="1:12" ht="15.5" x14ac:dyDescent="0.35">
      <c r="C30" t="s">
        <v>54</v>
      </c>
      <c r="H30" s="4">
        <f>IFERROR(((H27-I27)/I27)*100%,"")</f>
        <v>0.17809159665761337</v>
      </c>
      <c r="I30" s="4">
        <f>IFERROR(((I27-J27)/J27)*100%,"")</f>
        <v>-4.6052792428399068E-2</v>
      </c>
      <c r="J30" s="4">
        <f>IFERROR(((J27-K27)/K27)*100%,"")</f>
        <v>0.25486243937278219</v>
      </c>
      <c r="K30" s="4" t="str">
        <f>IFERROR(((K27-L27)/L27)*100%,"")</f>
        <v/>
      </c>
      <c r="L30" s="4" t="str">
        <f>IFERROR(((L27-M27)/M27)*100%,"")</f>
        <v/>
      </c>
    </row>
    <row r="32" spans="1:12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75.33</v>
      </c>
      <c r="E32" s="3">
        <f>IFERROR(INDEX(E51:E500,MATCH($A$32,$C$51:$C$500,0)),"")</f>
        <v>75.37</v>
      </c>
      <c r="H32" s="3">
        <f>IFERROR(INDEX(D32:G32,COUNT(D32:G32)),"")</f>
        <v>75.37</v>
      </c>
      <c r="I32" s="3">
        <f>IFERROR(INDEX(I51:I500,MATCH($C$32,$C$51:$C$500,0)),"")</f>
        <v>75.599999999999994</v>
      </c>
      <c r="J32" s="3">
        <f>IFERROR(INDEX(J51:J500,MATCH($C$32,$C$51:$C$500,0)),"")</f>
        <v>77.150000000000006</v>
      </c>
      <c r="K32" s="3">
        <f>IFERROR(INDEX(K51:K500,MATCH($C$32,$C$51:$C$500,0)),"")</f>
        <v>78.44</v>
      </c>
      <c r="L32" s="3">
        <f>IFERROR(INDEX(L51:L500,MATCH($C$32,$C$51:$C$500,0)),"")</f>
        <v>252328602.72999999</v>
      </c>
    </row>
    <row r="33" spans="1:12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0.66</v>
      </c>
      <c r="E33" s="3">
        <f>IFERROR(INDEX(E51:E500,MATCH($A$33,$C$51:$C$500,0)),"")</f>
        <v>0.66</v>
      </c>
      <c r="H33" s="3">
        <f>IFERROR(INDEX(D33:G33,COUNT(D33:G33)),"")</f>
        <v>0.66</v>
      </c>
      <c r="I33" s="3">
        <f>IFERROR(INDEX(I51:I500,MATCH($C$33,$C$51:$C$500,0)),"")</f>
        <v>0.66</v>
      </c>
      <c r="J33" s="3">
        <f>IFERROR(INDEX(J51:J500,MATCH($C$33,$C$51:$C$500,0)),"")</f>
        <v>0.65</v>
      </c>
      <c r="K33" s="3">
        <f>IFERROR(INDEX(K51:K500,MATCH($C$33,$C$51:$C$500,0)),"")</f>
        <v>0.64</v>
      </c>
      <c r="L33" s="3">
        <f>IFERROR(INDEX(L51:L500,MATCH($C$33,$C$51:$C$500,0)),"")</f>
        <v>0</v>
      </c>
    </row>
    <row r="34" spans="1:12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-1250</v>
      </c>
      <c r="E34" s="3">
        <f>IFERROR(INDEX(E51:E500,MATCH($A$34,$C$51:$C$500,0)),"")</f>
        <v>-5000</v>
      </c>
      <c r="H34" s="3">
        <f>IFERROR(INDEX(D34:G34,COUNT(D34:G34)),"")</f>
        <v>-5000</v>
      </c>
      <c r="I34" s="3">
        <f>IFERROR(INDEX(I51:I500,MATCH($C$34,$C$51:$C$500,0)),"")</f>
        <v>-31.45</v>
      </c>
      <c r="J34" s="3">
        <f>IFERROR(INDEX(J51:J500,MATCH($C$34,$C$51:$C$500,0)),"")</f>
        <v>-34.97</v>
      </c>
      <c r="K34" s="3">
        <f>IFERROR(INDEX(K51:K500,MATCH($C$34,$C$51:$C$500,0)),"")</f>
        <v>-7.42</v>
      </c>
      <c r="L34" s="3">
        <f>IFERROR(INDEX(L51:L500,MATCH($C$34,$C$51:$C$500,0)),"")</f>
        <v>0</v>
      </c>
    </row>
    <row r="35" spans="1:12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108.94</v>
      </c>
      <c r="E35" s="3">
        <f>IFERROR(INDEX(E51:E500,MATCH($A$35,$C$51:$C$500,0)),"")</f>
        <v>124.57</v>
      </c>
      <c r="H35" s="3">
        <f>IFERROR(INDEX(D35:G35,COUNT(D35:G35)),"")</f>
        <v>124.57</v>
      </c>
      <c r="I35" s="3">
        <f>IFERROR(INDEX(I51:I500,MATCH($C$35,$C$51:$C$500,0)),"")</f>
        <v>34.229999999999997</v>
      </c>
      <c r="J35" s="3">
        <f>IFERROR(INDEX(J51:J500,MATCH($C$35,$C$51:$C$500,0)),"")</f>
        <v>32.659999999999997</v>
      </c>
      <c r="K35" s="3">
        <f>IFERROR(INDEX(K51:K500,MATCH($C$35,$C$51:$C$500,0)),"")</f>
        <v>40.98</v>
      </c>
      <c r="L35" s="3">
        <f>IFERROR(INDEX(L51:L500,MATCH($C$35,$C$51:$C$500,0)),"")</f>
        <v>0</v>
      </c>
    </row>
    <row r="36" spans="1:12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  <c r="L36" s="4" t="str">
        <f>IFERROR(INDEX(L51:L500,MATCH($C$36,$C$51:$C$500,0)),"")</f>
        <v/>
      </c>
    </row>
    <row r="37" spans="1:12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  <c r="L37" s="3" t="str">
        <f>IFERROR(INDEX(L51:L500,MATCH($C$37,$C$51:$C$500,0)),"")</f>
        <v/>
      </c>
    </row>
    <row r="50" spans="2:12" ht="15.5" x14ac:dyDescent="0.35">
      <c r="D50" t="s">
        <v>729</v>
      </c>
      <c r="E50" t="s">
        <v>730</v>
      </c>
      <c r="F50" t="s">
        <v>1178</v>
      </c>
      <c r="G50" t="s">
        <v>1179</v>
      </c>
      <c r="I50" t="s">
        <v>36</v>
      </c>
      <c r="J50" t="s">
        <v>37</v>
      </c>
      <c r="K50" t="s">
        <v>38</v>
      </c>
      <c r="L50" t="s">
        <v>39</v>
      </c>
    </row>
    <row r="51" spans="2:12" ht="15.5" x14ac:dyDescent="0.35">
      <c r="B51" t="s">
        <v>75</v>
      </c>
      <c r="C51" t="s">
        <v>6</v>
      </c>
      <c r="D51" s="5">
        <v>1116873616</v>
      </c>
      <c r="E51" s="5">
        <v>976687774</v>
      </c>
      <c r="F51" s="5">
        <v>793177838</v>
      </c>
      <c r="G51" s="5">
        <v>539208304</v>
      </c>
      <c r="I51" s="5">
        <v>3554157242</v>
      </c>
      <c r="J51" s="5">
        <v>3725737875</v>
      </c>
      <c r="K51" s="5">
        <v>2969040875</v>
      </c>
      <c r="L51" s="5">
        <v>2248892320</v>
      </c>
    </row>
    <row r="52" spans="2:12" ht="15.5" x14ac:dyDescent="0.35">
      <c r="C52" t="s">
        <v>211</v>
      </c>
      <c r="D52" s="5">
        <v>-775617942</v>
      </c>
      <c r="E52" s="5">
        <v>-594871558</v>
      </c>
      <c r="F52" s="5">
        <v>-742552324</v>
      </c>
      <c r="G52" s="5">
        <v>-888542123</v>
      </c>
      <c r="I52" s="5">
        <v>-3163207666</v>
      </c>
      <c r="J52" s="5">
        <v>-2908090580</v>
      </c>
      <c r="K52" s="5">
        <v>-1040122939</v>
      </c>
      <c r="L52" s="5">
        <v>-1471025308</v>
      </c>
    </row>
    <row r="53" spans="2:12" ht="15.5" x14ac:dyDescent="0.35">
      <c r="C53" t="s">
        <v>212</v>
      </c>
      <c r="D53" s="5">
        <v>341255674</v>
      </c>
      <c r="E53" s="5">
        <v>381816216</v>
      </c>
      <c r="F53" s="5">
        <v>50625514</v>
      </c>
      <c r="G53" s="5">
        <v>-349333819</v>
      </c>
      <c r="I53" s="5">
        <v>390949576</v>
      </c>
      <c r="J53" s="5">
        <v>817647295</v>
      </c>
      <c r="K53" s="5">
        <v>1928917936</v>
      </c>
      <c r="L53" s="5">
        <v>777867012</v>
      </c>
    </row>
    <row r="54" spans="2:12" ht="15.5" x14ac:dyDescent="0.35">
      <c r="C54" t="s">
        <v>82</v>
      </c>
      <c r="D54" s="5">
        <v>-436934452</v>
      </c>
      <c r="E54" s="5">
        <v>-422959529</v>
      </c>
      <c r="F54" s="5">
        <v>-496466448</v>
      </c>
      <c r="G54" s="5">
        <v>-2409144575</v>
      </c>
      <c r="I54" s="5">
        <v>-3747843242</v>
      </c>
      <c r="J54" s="5">
        <v>-3730335416</v>
      </c>
      <c r="K54" s="5">
        <v>-17131344420</v>
      </c>
      <c r="L54" s="5">
        <v>-46464182341</v>
      </c>
    </row>
    <row r="55" spans="2:12" ht="15.5" x14ac:dyDescent="0.35">
      <c r="C55" t="s">
        <v>213</v>
      </c>
      <c r="D55" s="5">
        <v>-436934452</v>
      </c>
      <c r="E55" s="5">
        <v>-422959529</v>
      </c>
      <c r="F55" s="5">
        <v>-496466448</v>
      </c>
      <c r="G55" s="5">
        <v>-2409144575</v>
      </c>
      <c r="I55" s="5">
        <v>-3747843242</v>
      </c>
      <c r="J55" s="5">
        <v>-3730335416</v>
      </c>
      <c r="K55" s="5">
        <v>-17131344420</v>
      </c>
      <c r="L55" s="5">
        <v>-46464182341</v>
      </c>
    </row>
    <row r="56" spans="2:12" ht="15.5" x14ac:dyDescent="0.35">
      <c r="C56" t="s">
        <v>89</v>
      </c>
      <c r="D56" s="5">
        <v>-95678778</v>
      </c>
      <c r="E56" s="5">
        <v>-41143313</v>
      </c>
      <c r="F56" s="5">
        <v>-445840934</v>
      </c>
      <c r="G56" s="5">
        <v>-2758478394</v>
      </c>
      <c r="I56" s="5">
        <v>-3356893666</v>
      </c>
      <c r="J56" s="5">
        <v>-2912688121</v>
      </c>
      <c r="K56" s="5">
        <v>-15202426484</v>
      </c>
      <c r="L56" s="5">
        <v>-45686315329</v>
      </c>
    </row>
    <row r="57" spans="2:12" ht="15.5" x14ac:dyDescent="0.35">
      <c r="C57" t="s">
        <v>90</v>
      </c>
      <c r="D57" s="5">
        <v>-7644250</v>
      </c>
      <c r="E57" s="5">
        <v>4692377</v>
      </c>
      <c r="F57" s="5">
        <v>3594983</v>
      </c>
      <c r="G57" s="5">
        <v>-212118848</v>
      </c>
      <c r="I57" s="5">
        <v>-255204727</v>
      </c>
      <c r="J57" s="5">
        <v>-211072756</v>
      </c>
      <c r="K57" s="5">
        <v>-583893678</v>
      </c>
      <c r="L57" s="5">
        <v>94080460</v>
      </c>
    </row>
    <row r="58" spans="2:12" ht="15.5" x14ac:dyDescent="0.35">
      <c r="C58" t="s">
        <v>29</v>
      </c>
      <c r="D58" s="5">
        <v>-103323028</v>
      </c>
      <c r="E58" s="5">
        <v>-36450936</v>
      </c>
      <c r="F58" s="5">
        <v>-442245951</v>
      </c>
      <c r="G58" s="5">
        <v>-2970597242</v>
      </c>
      <c r="I58" s="5">
        <v>-3612098393</v>
      </c>
      <c r="J58" s="5">
        <v>-3123760877</v>
      </c>
      <c r="K58" s="5">
        <v>-15786320162</v>
      </c>
      <c r="L58" s="5">
        <v>-45592234869</v>
      </c>
    </row>
    <row r="59" spans="2:12" ht="15.5" x14ac:dyDescent="0.35">
      <c r="C59" t="s">
        <v>28</v>
      </c>
      <c r="F59" s="5">
        <v>-71083936</v>
      </c>
      <c r="G59" s="5">
        <v>-51004800</v>
      </c>
      <c r="I59" s="5">
        <v>-254010627</v>
      </c>
      <c r="J59" s="5">
        <v>-346640618</v>
      </c>
      <c r="K59" s="5">
        <v>-622751566</v>
      </c>
      <c r="L59" s="5">
        <v>-292103381</v>
      </c>
    </row>
    <row r="60" spans="2:12" ht="15.5" x14ac:dyDescent="0.35">
      <c r="C60" t="s">
        <v>404</v>
      </c>
    </row>
    <row r="61" spans="2:12" ht="15.5" x14ac:dyDescent="0.35">
      <c r="C61" t="s">
        <v>368</v>
      </c>
      <c r="F61" s="5">
        <v>-71083936</v>
      </c>
      <c r="G61" s="5">
        <v>-51004800</v>
      </c>
      <c r="I61" s="5">
        <v>-254010627</v>
      </c>
      <c r="J61" s="5">
        <v>-346640618</v>
      </c>
    </row>
    <row r="62" spans="2:12" ht="15.5" x14ac:dyDescent="0.35">
      <c r="C62" t="s">
        <v>406</v>
      </c>
      <c r="F62" s="5">
        <v>-71083936</v>
      </c>
      <c r="G62" s="5">
        <v>-51004800</v>
      </c>
      <c r="I62" s="5">
        <v>-254010627</v>
      </c>
      <c r="J62" s="5">
        <v>-346640618</v>
      </c>
      <c r="K62" s="5">
        <v>-622751566</v>
      </c>
      <c r="L62" s="5">
        <v>-292103381</v>
      </c>
    </row>
    <row r="63" spans="2:12" ht="15.5" x14ac:dyDescent="0.35">
      <c r="C63" t="s">
        <v>93</v>
      </c>
      <c r="D63" s="5">
        <v>-103323028</v>
      </c>
      <c r="E63" s="5">
        <v>-36450936</v>
      </c>
      <c r="F63" s="5">
        <v>-513329887</v>
      </c>
      <c r="G63" s="5">
        <v>-3021602042</v>
      </c>
      <c r="I63" s="5">
        <v>-3866109020</v>
      </c>
      <c r="J63" s="5">
        <v>-3470401495</v>
      </c>
      <c r="K63" s="5">
        <v>-16409071728</v>
      </c>
      <c r="L63" s="5">
        <v>-45884338250</v>
      </c>
    </row>
    <row r="64" spans="2:12" ht="15.5" x14ac:dyDescent="0.35">
      <c r="C64" t="s">
        <v>465</v>
      </c>
    </row>
    <row r="65" spans="2:12" ht="15.5" x14ac:dyDescent="0.35">
      <c r="C65" t="s">
        <v>95</v>
      </c>
      <c r="D65" s="5">
        <v>-103323028</v>
      </c>
      <c r="E65" s="5">
        <v>-36450936</v>
      </c>
      <c r="F65" s="5">
        <v>-513329887</v>
      </c>
      <c r="G65" s="5">
        <v>-3021602042</v>
      </c>
      <c r="I65" s="5">
        <v>-3866109020</v>
      </c>
      <c r="J65" s="5">
        <v>-3470401495</v>
      </c>
      <c r="K65" s="5">
        <v>-16409071728</v>
      </c>
      <c r="L65" s="5">
        <v>-45884338250</v>
      </c>
    </row>
    <row r="66" spans="2:12" ht="15.5" x14ac:dyDescent="0.35">
      <c r="C66" t="s">
        <v>96</v>
      </c>
      <c r="G66" s="5">
        <v>87819380</v>
      </c>
      <c r="I66" s="5">
        <v>87819380</v>
      </c>
      <c r="J66" s="5">
        <v>329539614</v>
      </c>
      <c r="K66" s="5">
        <v>61004226</v>
      </c>
      <c r="L66" s="5">
        <v>44885331</v>
      </c>
    </row>
    <row r="67" spans="2:12" ht="15.5" x14ac:dyDescent="0.35">
      <c r="C67" t="s">
        <v>97</v>
      </c>
      <c r="D67" s="5">
        <v>-103323028</v>
      </c>
      <c r="E67" s="5">
        <v>-36450936</v>
      </c>
      <c r="F67" s="5">
        <v>-513329887</v>
      </c>
      <c r="G67" s="5">
        <v>-2933782662</v>
      </c>
      <c r="I67" s="5">
        <v>-3778289640</v>
      </c>
      <c r="J67" s="5">
        <v>-3140861881</v>
      </c>
      <c r="K67" s="5">
        <v>-16348067502</v>
      </c>
      <c r="L67" s="5">
        <v>-45839452919</v>
      </c>
    </row>
    <row r="68" spans="2:12" ht="15.5" x14ac:dyDescent="0.35">
      <c r="C68" t="s">
        <v>98</v>
      </c>
      <c r="D68" s="5">
        <v>-103323028</v>
      </c>
      <c r="E68" s="5">
        <v>-36450936</v>
      </c>
      <c r="F68" s="5">
        <v>-513329887</v>
      </c>
      <c r="G68" s="5">
        <v>-3021602042</v>
      </c>
      <c r="I68" s="5">
        <v>-3866109020</v>
      </c>
      <c r="J68" s="5">
        <v>-3470401495</v>
      </c>
      <c r="K68" s="5">
        <v>-16409071728</v>
      </c>
      <c r="L68" s="5">
        <v>-45884338250</v>
      </c>
    </row>
    <row r="69" spans="2:12" ht="15.5" x14ac:dyDescent="0.35">
      <c r="C69" t="s">
        <v>8</v>
      </c>
      <c r="D69" s="5">
        <v>-103323028</v>
      </c>
      <c r="E69" s="5">
        <v>-36450936</v>
      </c>
      <c r="F69" s="5">
        <v>-513048282</v>
      </c>
      <c r="G69" s="5">
        <v>-2929591425</v>
      </c>
      <c r="I69" s="5">
        <v>-3774088733</v>
      </c>
      <c r="J69" s="5">
        <v>-3139651046</v>
      </c>
      <c r="K69" s="5">
        <v>-16344293835</v>
      </c>
      <c r="L69" s="5">
        <v>-45809332279</v>
      </c>
    </row>
    <row r="70" spans="2:12" ht="15.5" x14ac:dyDescent="0.35">
      <c r="C70" t="s">
        <v>99</v>
      </c>
      <c r="F70" s="5">
        <v>-281605</v>
      </c>
      <c r="G70" s="5">
        <v>-4191237</v>
      </c>
      <c r="I70" s="5">
        <v>-4200907</v>
      </c>
      <c r="J70" s="5">
        <v>-1210835</v>
      </c>
      <c r="K70" s="5">
        <v>-3773667</v>
      </c>
      <c r="L70" s="5">
        <v>-30120640</v>
      </c>
    </row>
    <row r="71" spans="2:12" ht="15.5" x14ac:dyDescent="0.35">
      <c r="C71" t="s">
        <v>100</v>
      </c>
      <c r="D71" s="5">
        <v>-103323028</v>
      </c>
      <c r="E71" s="5">
        <v>-36450936</v>
      </c>
      <c r="F71" s="5">
        <v>-513329887</v>
      </c>
      <c r="G71" s="5">
        <v>-3021602042</v>
      </c>
      <c r="I71" s="5">
        <v>-3866109020</v>
      </c>
      <c r="J71" s="5">
        <v>-3470401495</v>
      </c>
      <c r="K71" s="5">
        <v>-16409071728</v>
      </c>
      <c r="L71" s="5">
        <v>-45884338250</v>
      </c>
    </row>
    <row r="72" spans="2:12" ht="15.5" x14ac:dyDescent="0.35">
      <c r="C72" t="s">
        <v>101</v>
      </c>
      <c r="D72" s="5">
        <v>-103323028</v>
      </c>
      <c r="E72" s="5">
        <v>-36450936</v>
      </c>
      <c r="F72" s="5">
        <v>-513329887</v>
      </c>
      <c r="G72" s="5">
        <v>-2933782662</v>
      </c>
      <c r="I72" s="5">
        <v>-3778289640</v>
      </c>
      <c r="J72" s="5">
        <v>-3140861881</v>
      </c>
      <c r="K72" s="5">
        <v>-16348067502</v>
      </c>
      <c r="L72" s="5">
        <v>-45839452919</v>
      </c>
    </row>
    <row r="73" spans="2:12" ht="15.5" x14ac:dyDescent="0.35">
      <c r="C73" t="s">
        <v>102</v>
      </c>
      <c r="D73" s="5">
        <v>-103323028</v>
      </c>
      <c r="E73" s="5">
        <v>-36450936</v>
      </c>
      <c r="F73" s="5">
        <v>-513329887</v>
      </c>
      <c r="G73" s="5">
        <v>-2933782662</v>
      </c>
      <c r="I73" s="5">
        <v>-3778289640</v>
      </c>
      <c r="J73" s="5">
        <v>-3140861881</v>
      </c>
      <c r="K73" s="5">
        <v>-16348067502</v>
      </c>
      <c r="L73" s="5">
        <v>-45839452919</v>
      </c>
    </row>
    <row r="75" spans="2:12" ht="15.5" x14ac:dyDescent="0.35">
      <c r="B75" t="s">
        <v>103</v>
      </c>
      <c r="C75" t="s">
        <v>104</v>
      </c>
    </row>
    <row r="76" spans="2:12" ht="15.5" x14ac:dyDescent="0.35">
      <c r="C76" t="s">
        <v>216</v>
      </c>
    </row>
    <row r="77" spans="2:12" ht="15.5" x14ac:dyDescent="0.35">
      <c r="C77" t="s">
        <v>20</v>
      </c>
      <c r="D77" s="5">
        <v>1130449692</v>
      </c>
      <c r="E77" s="5">
        <v>208008728</v>
      </c>
      <c r="F77" s="5">
        <v>267540011</v>
      </c>
      <c r="G77" s="5">
        <v>1355142483</v>
      </c>
      <c r="I77" s="5">
        <v>1355142483</v>
      </c>
      <c r="J77" s="5">
        <v>9355252359</v>
      </c>
      <c r="K77" s="5">
        <v>24140150081</v>
      </c>
      <c r="L77" s="5">
        <v>23770921588</v>
      </c>
    </row>
    <row r="78" spans="2:12" ht="15.5" x14ac:dyDescent="0.35">
      <c r="C78" t="s">
        <v>105</v>
      </c>
    </row>
    <row r="79" spans="2:12" ht="15.5" x14ac:dyDescent="0.35">
      <c r="C79" t="s">
        <v>217</v>
      </c>
      <c r="D79" s="5">
        <v>1685366420</v>
      </c>
      <c r="E79" s="5">
        <v>1557670060</v>
      </c>
      <c r="F79" s="5">
        <v>1954054524</v>
      </c>
      <c r="G79" s="5">
        <v>2048127444</v>
      </c>
      <c r="I79" s="5">
        <v>2048127444</v>
      </c>
      <c r="J79" s="5">
        <v>2865266703</v>
      </c>
      <c r="K79" s="5">
        <v>1836942802</v>
      </c>
      <c r="L79" s="5">
        <v>887028637</v>
      </c>
    </row>
    <row r="80" spans="2:12" ht="15.5" x14ac:dyDescent="0.35">
      <c r="C80" t="s">
        <v>219</v>
      </c>
      <c r="D80" s="5">
        <v>129710000</v>
      </c>
      <c r="E80" s="5">
        <v>139710000</v>
      </c>
      <c r="F80" s="5">
        <v>139710000</v>
      </c>
      <c r="G80" s="5">
        <v>143710000</v>
      </c>
      <c r="I80" s="5">
        <v>143710000</v>
      </c>
      <c r="J80" s="5">
        <v>142710000</v>
      </c>
      <c r="K80" s="5">
        <v>110300000</v>
      </c>
      <c r="L80" s="5">
        <v>300000</v>
      </c>
    </row>
    <row r="81" spans="3:12" ht="15.5" x14ac:dyDescent="0.35">
      <c r="C81" t="s">
        <v>218</v>
      </c>
      <c r="D81" s="5">
        <v>390000000</v>
      </c>
      <c r="E81" s="5">
        <v>420000000</v>
      </c>
      <c r="F81" s="5">
        <v>670000000</v>
      </c>
      <c r="G81" s="5">
        <v>520000000</v>
      </c>
      <c r="I81" s="5">
        <v>520000000</v>
      </c>
      <c r="J81" s="5">
        <v>375000000</v>
      </c>
      <c r="K81" s="5">
        <v>2218089635</v>
      </c>
    </row>
    <row r="82" spans="3:12" ht="15.5" x14ac:dyDescent="0.35">
      <c r="C82" t="s">
        <v>220</v>
      </c>
      <c r="D82" s="5">
        <v>1685366420</v>
      </c>
      <c r="E82" s="5">
        <v>1557670060</v>
      </c>
      <c r="F82" s="5">
        <v>1954054524</v>
      </c>
      <c r="G82" s="5">
        <v>2048127444</v>
      </c>
      <c r="I82" s="5">
        <v>2048127444</v>
      </c>
      <c r="J82" s="5">
        <v>2865266703</v>
      </c>
      <c r="K82" s="5">
        <v>1836942802</v>
      </c>
      <c r="L82" s="5">
        <v>887028637</v>
      </c>
    </row>
    <row r="83" spans="3:12" ht="15.5" x14ac:dyDescent="0.35">
      <c r="C83" t="s">
        <v>110</v>
      </c>
      <c r="D83" s="5">
        <v>519710000</v>
      </c>
      <c r="E83" s="5">
        <v>559710000</v>
      </c>
      <c r="F83" s="5">
        <v>809710000</v>
      </c>
      <c r="G83" s="5">
        <v>663710000</v>
      </c>
      <c r="I83" s="5">
        <v>663710000</v>
      </c>
      <c r="J83" s="5">
        <v>517710000</v>
      </c>
      <c r="K83" s="5">
        <v>2328389635</v>
      </c>
      <c r="L83" s="5">
        <v>300000</v>
      </c>
    </row>
    <row r="84" spans="3:12" ht="15.5" x14ac:dyDescent="0.35">
      <c r="C84" t="s">
        <v>221</v>
      </c>
      <c r="D84" s="5">
        <v>519710000</v>
      </c>
      <c r="E84" s="5">
        <v>559710000</v>
      </c>
      <c r="F84" s="5">
        <v>809710000</v>
      </c>
      <c r="G84" s="5">
        <v>663710000</v>
      </c>
      <c r="I84" s="5">
        <v>663710000</v>
      </c>
      <c r="J84" s="5">
        <v>517710000</v>
      </c>
      <c r="K84" s="5">
        <v>2328389635</v>
      </c>
      <c r="L84" s="5">
        <v>300000</v>
      </c>
    </row>
    <row r="85" spans="3:12" ht="15.5" x14ac:dyDescent="0.35">
      <c r="C85" t="s">
        <v>222</v>
      </c>
    </row>
    <row r="86" spans="3:12" ht="15.5" x14ac:dyDescent="0.35">
      <c r="C86" t="s">
        <v>81</v>
      </c>
      <c r="D86" s="5">
        <v>438510065</v>
      </c>
      <c r="E86" s="5">
        <v>438510065</v>
      </c>
      <c r="F86" s="5">
        <v>438510065</v>
      </c>
      <c r="G86" s="5">
        <v>438510065</v>
      </c>
      <c r="I86" s="5">
        <v>438510065</v>
      </c>
      <c r="J86" s="5">
        <v>350690685</v>
      </c>
      <c r="K86" s="5">
        <v>21151071</v>
      </c>
      <c r="L86" s="5">
        <v>-39853155</v>
      </c>
    </row>
    <row r="87" spans="3:12" ht="15.5" x14ac:dyDescent="0.35">
      <c r="C87" t="s">
        <v>223</v>
      </c>
      <c r="D87" s="5">
        <v>53049918612</v>
      </c>
      <c r="E87" s="5">
        <v>52039781288</v>
      </c>
      <c r="F87" s="5">
        <v>52745697035</v>
      </c>
      <c r="G87" s="5">
        <v>53781372427</v>
      </c>
      <c r="I87" s="5">
        <v>53781372427</v>
      </c>
      <c r="J87" s="5">
        <v>64453990062</v>
      </c>
      <c r="K87" s="5">
        <v>94469586518</v>
      </c>
      <c r="L87" s="5">
        <v>38855776225</v>
      </c>
    </row>
    <row r="88" spans="3:12" ht="15.5" x14ac:dyDescent="0.35">
      <c r="C88" t="s">
        <v>224</v>
      </c>
    </row>
    <row r="89" spans="3:12" ht="15.5" x14ac:dyDescent="0.35">
      <c r="C89" t="s">
        <v>107</v>
      </c>
      <c r="D89" s="5">
        <v>113962774959</v>
      </c>
      <c r="E89" s="5">
        <v>114502869959</v>
      </c>
      <c r="F89" s="5">
        <v>115042964959</v>
      </c>
      <c r="G89" s="5">
        <v>115583059959</v>
      </c>
      <c r="I89" s="5">
        <v>115583059959</v>
      </c>
      <c r="J89" s="5">
        <v>117743439959</v>
      </c>
      <c r="K89" s="5">
        <v>105179229543</v>
      </c>
      <c r="L89" s="5">
        <v>77320098708</v>
      </c>
    </row>
    <row r="90" spans="3:12" ht="15.5" x14ac:dyDescent="0.35">
      <c r="C90" t="s">
        <v>111</v>
      </c>
      <c r="D90" s="5">
        <v>42446871341</v>
      </c>
      <c r="E90" s="5">
        <v>42500994363</v>
      </c>
      <c r="F90" s="5">
        <v>42555117385</v>
      </c>
      <c r="G90" s="5">
        <v>42599740407</v>
      </c>
      <c r="I90" s="5">
        <v>42599740407</v>
      </c>
      <c r="J90" s="5">
        <v>38124920582</v>
      </c>
      <c r="K90" s="5">
        <v>38138120582</v>
      </c>
      <c r="L90" s="5">
        <v>38095000000</v>
      </c>
    </row>
    <row r="91" spans="3:12" ht="15.5" x14ac:dyDescent="0.35">
      <c r="C91" t="s">
        <v>228</v>
      </c>
      <c r="D91" s="5">
        <v>156409646300</v>
      </c>
      <c r="E91" s="5">
        <v>157003864322</v>
      </c>
      <c r="F91" s="5">
        <v>157598082344</v>
      </c>
      <c r="G91" s="5">
        <v>158182800366</v>
      </c>
      <c r="I91" s="5">
        <v>158182800366</v>
      </c>
      <c r="J91" s="5">
        <v>155868360541</v>
      </c>
      <c r="K91" s="5">
        <v>143317350125</v>
      </c>
      <c r="L91" s="5">
        <v>119785678708</v>
      </c>
    </row>
    <row r="92" spans="3:12" ht="15.5" x14ac:dyDescent="0.35">
      <c r="C92" t="s">
        <v>115</v>
      </c>
      <c r="D92" s="5">
        <v>209459564912</v>
      </c>
      <c r="E92" s="5">
        <v>209043645610</v>
      </c>
      <c r="F92" s="5">
        <v>210343779379</v>
      </c>
      <c r="G92" s="5">
        <v>211964172793</v>
      </c>
      <c r="I92" s="5">
        <v>211964172793</v>
      </c>
      <c r="J92" s="5">
        <v>220322350603</v>
      </c>
      <c r="K92" s="5">
        <v>237786936643</v>
      </c>
      <c r="L92" s="5">
        <v>158641454933</v>
      </c>
    </row>
    <row r="93" spans="3:12" ht="15.5" x14ac:dyDescent="0.35">
      <c r="C93" t="s">
        <v>116</v>
      </c>
    </row>
    <row r="94" spans="3:12" ht="15.5" x14ac:dyDescent="0.35">
      <c r="C94" t="s">
        <v>117</v>
      </c>
    </row>
    <row r="95" spans="3:12" ht="15.5" x14ac:dyDescent="0.35">
      <c r="C95" t="s">
        <v>229</v>
      </c>
      <c r="D95" s="5">
        <v>3114891223</v>
      </c>
      <c r="E95" s="5">
        <v>2595648893</v>
      </c>
      <c r="F95" s="5">
        <v>4516331726</v>
      </c>
      <c r="G95" s="5">
        <v>4929638203</v>
      </c>
      <c r="I95" s="5">
        <v>4929638203</v>
      </c>
      <c r="J95" s="5">
        <v>12276247036</v>
      </c>
      <c r="K95" s="5">
        <v>21483060224</v>
      </c>
      <c r="L95" s="5">
        <v>22717635877</v>
      </c>
    </row>
    <row r="96" spans="3:12" ht="15.5" x14ac:dyDescent="0.35">
      <c r="C96" t="s">
        <v>286</v>
      </c>
      <c r="J96" s="5">
        <v>8664425000</v>
      </c>
      <c r="K96" s="5">
        <v>18614231510</v>
      </c>
      <c r="L96" s="5">
        <v>18614231510</v>
      </c>
    </row>
    <row r="97" spans="3:12" ht="15.5" x14ac:dyDescent="0.35">
      <c r="C97" t="s">
        <v>230</v>
      </c>
      <c r="D97" s="5">
        <v>53000000</v>
      </c>
    </row>
    <row r="98" spans="3:12" ht="15.5" x14ac:dyDescent="0.35">
      <c r="C98" t="s">
        <v>233</v>
      </c>
      <c r="D98" s="5">
        <v>735704283</v>
      </c>
      <c r="E98" s="5">
        <v>735704283</v>
      </c>
      <c r="F98" s="5">
        <v>735704283</v>
      </c>
      <c r="G98" s="5">
        <v>751160283</v>
      </c>
      <c r="I98" s="5">
        <v>751160283</v>
      </c>
      <c r="J98" s="5">
        <v>652828774</v>
      </c>
      <c r="K98" s="5">
        <v>563909122</v>
      </c>
      <c r="L98" s="5">
        <v>11715395</v>
      </c>
    </row>
    <row r="99" spans="3:12" ht="15.5" x14ac:dyDescent="0.35">
      <c r="C99" t="s">
        <v>120</v>
      </c>
      <c r="D99" s="5">
        <v>1208181832</v>
      </c>
      <c r="E99" s="5">
        <v>919664302</v>
      </c>
      <c r="F99" s="5">
        <v>1682973446</v>
      </c>
      <c r="G99" s="5">
        <v>1836773446</v>
      </c>
      <c r="I99" s="5">
        <v>1836773446</v>
      </c>
      <c r="J99" s="5">
        <v>876936413</v>
      </c>
      <c r="K99" s="5">
        <v>251712006</v>
      </c>
      <c r="L99" s="5">
        <v>3340696393</v>
      </c>
    </row>
    <row r="100" spans="3:12" ht="15.5" x14ac:dyDescent="0.35">
      <c r="C100" t="s">
        <v>237</v>
      </c>
      <c r="D100" s="5">
        <v>22578777140</v>
      </c>
      <c r="E100" s="5">
        <v>22578777140</v>
      </c>
      <c r="F100" s="5">
        <v>21921777140</v>
      </c>
      <c r="G100" s="5">
        <v>22616277140</v>
      </c>
      <c r="I100" s="5">
        <v>22616277140</v>
      </c>
      <c r="J100" s="5">
        <v>19849556477</v>
      </c>
      <c r="K100" s="5">
        <v>24966467448</v>
      </c>
      <c r="L100" s="5">
        <v>9289638333</v>
      </c>
    </row>
    <row r="101" spans="3:12" ht="15.5" x14ac:dyDescent="0.35">
      <c r="C101" t="s">
        <v>238</v>
      </c>
      <c r="D101" s="5">
        <v>22578777140</v>
      </c>
      <c r="E101" s="5">
        <v>22578777140</v>
      </c>
      <c r="F101" s="5">
        <v>21921777140</v>
      </c>
      <c r="G101" s="5">
        <v>22616277140</v>
      </c>
      <c r="I101" s="5">
        <v>22616277140</v>
      </c>
      <c r="J101" s="5">
        <v>19849556477</v>
      </c>
      <c r="K101" s="5">
        <v>24966467448</v>
      </c>
      <c r="L101" s="5">
        <v>9289638333</v>
      </c>
    </row>
    <row r="102" spans="3:12" ht="15.5" x14ac:dyDescent="0.35">
      <c r="C102" t="s">
        <v>289</v>
      </c>
      <c r="D102" s="5">
        <v>19330075574</v>
      </c>
      <c r="E102" s="5">
        <v>19330075574</v>
      </c>
      <c r="F102" s="5">
        <v>18673075574</v>
      </c>
      <c r="G102" s="5">
        <v>19367575574</v>
      </c>
      <c r="I102" s="5">
        <v>19367575574</v>
      </c>
      <c r="J102" s="5">
        <v>18717225574</v>
      </c>
      <c r="K102" s="5">
        <v>24060084841</v>
      </c>
      <c r="L102" s="5">
        <v>8816396604</v>
      </c>
    </row>
    <row r="103" spans="3:12" ht="15.5" x14ac:dyDescent="0.35">
      <c r="C103" t="s">
        <v>324</v>
      </c>
      <c r="D103" s="5">
        <v>2183990737</v>
      </c>
      <c r="E103" s="5">
        <v>2183990737</v>
      </c>
      <c r="F103" s="5">
        <v>2183990737</v>
      </c>
      <c r="G103" s="5">
        <v>2183990737</v>
      </c>
      <c r="I103" s="5">
        <v>2183990737</v>
      </c>
    </row>
    <row r="104" spans="3:12" ht="15.5" x14ac:dyDescent="0.35">
      <c r="C104" t="s">
        <v>128</v>
      </c>
      <c r="D104" s="5">
        <v>25693668363</v>
      </c>
      <c r="E104" s="5">
        <v>25174426033</v>
      </c>
      <c r="F104" s="5">
        <v>26438108866</v>
      </c>
      <c r="G104" s="5">
        <v>27545915343</v>
      </c>
      <c r="I104" s="5">
        <v>27545915343</v>
      </c>
      <c r="J104" s="5">
        <v>32125803513</v>
      </c>
      <c r="K104" s="5">
        <v>46449527672</v>
      </c>
      <c r="L104" s="5">
        <v>32007274210</v>
      </c>
    </row>
    <row r="105" spans="3:12" ht="15.5" x14ac:dyDescent="0.35">
      <c r="C105" t="s">
        <v>129</v>
      </c>
    </row>
    <row r="106" spans="3:12" ht="15.5" x14ac:dyDescent="0.35">
      <c r="C106" t="s">
        <v>130</v>
      </c>
      <c r="D106" s="5">
        <v>243337995800</v>
      </c>
      <c r="E106" s="5">
        <v>243337995800</v>
      </c>
      <c r="F106" s="5">
        <v>243337995800</v>
      </c>
      <c r="G106" s="5">
        <v>243337500500</v>
      </c>
      <c r="I106" s="5">
        <v>243337500500</v>
      </c>
      <c r="J106" s="5">
        <v>243337500500</v>
      </c>
      <c r="K106" s="5">
        <v>243337500500</v>
      </c>
      <c r="L106" s="5">
        <v>175000000000</v>
      </c>
    </row>
    <row r="107" spans="3:12" ht="15.5" x14ac:dyDescent="0.35">
      <c r="C107" t="s">
        <v>131</v>
      </c>
      <c r="D107" s="5">
        <v>13914042900</v>
      </c>
      <c r="E107" s="5">
        <v>13914042900</v>
      </c>
      <c r="F107" s="5">
        <v>13914042900</v>
      </c>
      <c r="G107" s="5">
        <v>13913795250</v>
      </c>
      <c r="I107" s="5">
        <v>13913795250</v>
      </c>
      <c r="J107" s="5">
        <v>13913795250</v>
      </c>
      <c r="K107" s="5">
        <v>12713795250</v>
      </c>
    </row>
    <row r="108" spans="3:12" ht="15.5" x14ac:dyDescent="0.35">
      <c r="C108" t="s">
        <v>132</v>
      </c>
      <c r="D108" s="5">
        <v>-74385064562</v>
      </c>
      <c r="E108" s="5">
        <v>-74281741534</v>
      </c>
      <c r="F108" s="5">
        <v>-74245290598</v>
      </c>
      <c r="G108" s="5">
        <v>-73732242316</v>
      </c>
      <c r="I108" s="5">
        <v>-73732242316</v>
      </c>
      <c r="J108" s="5">
        <v>-69870334203</v>
      </c>
      <c r="K108" s="5">
        <v>-65201143543</v>
      </c>
      <c r="L108" s="5">
        <v>-48795845482</v>
      </c>
    </row>
    <row r="109" spans="3:12" ht="15.5" x14ac:dyDescent="0.35">
      <c r="C109" t="s">
        <v>133</v>
      </c>
    </row>
    <row r="110" spans="3:12" ht="15.5" x14ac:dyDescent="0.35">
      <c r="C110" t="s">
        <v>134</v>
      </c>
    </row>
    <row r="111" spans="3:12" ht="15.5" x14ac:dyDescent="0.35">
      <c r="C111" t="s">
        <v>135</v>
      </c>
      <c r="D111" s="5">
        <v>-74385064562</v>
      </c>
      <c r="E111" s="5">
        <v>-74281741534</v>
      </c>
      <c r="F111" s="5">
        <v>-74245290598</v>
      </c>
      <c r="G111" s="5">
        <v>-73732242316</v>
      </c>
      <c r="I111" s="5">
        <v>-73732242316</v>
      </c>
      <c r="J111" s="5">
        <v>-69870334203</v>
      </c>
      <c r="K111" s="5">
        <v>-65201143543</v>
      </c>
      <c r="L111" s="5">
        <v>-48795845482</v>
      </c>
    </row>
    <row r="112" spans="3:12" ht="15.5" x14ac:dyDescent="0.35">
      <c r="C112" t="s">
        <v>136</v>
      </c>
      <c r="D112" s="5">
        <v>460412346</v>
      </c>
      <c r="E112" s="5">
        <v>460412346</v>
      </c>
      <c r="F112" s="5">
        <v>460412346</v>
      </c>
      <c r="G112" s="5">
        <v>460693951</v>
      </c>
      <c r="I112" s="5">
        <v>460693951</v>
      </c>
      <c r="J112" s="5">
        <v>464894858</v>
      </c>
      <c r="K112" s="5">
        <v>466105693</v>
      </c>
      <c r="L112" s="5">
        <v>469879360</v>
      </c>
    </row>
    <row r="113" spans="2:12" ht="15.5" x14ac:dyDescent="0.35">
      <c r="C113" t="s">
        <v>10</v>
      </c>
      <c r="D113" s="5">
        <v>183765896549</v>
      </c>
      <c r="E113" s="5">
        <v>183869219577</v>
      </c>
      <c r="F113" s="5">
        <v>183905670513</v>
      </c>
      <c r="G113" s="5">
        <v>184418257450</v>
      </c>
      <c r="I113" s="5">
        <v>184418257450</v>
      </c>
      <c r="J113" s="5">
        <v>188196547090</v>
      </c>
      <c r="K113" s="5">
        <v>191337408971</v>
      </c>
      <c r="L113" s="5">
        <v>126634180723</v>
      </c>
    </row>
    <row r="114" spans="2:12" ht="15.5" x14ac:dyDescent="0.35">
      <c r="C114" t="s">
        <v>137</v>
      </c>
      <c r="D114" s="5">
        <v>209459564912</v>
      </c>
      <c r="E114" s="5">
        <v>209043645610</v>
      </c>
      <c r="F114" s="5">
        <v>210343779379</v>
      </c>
      <c r="G114" s="5">
        <v>211964172793</v>
      </c>
      <c r="I114" s="5">
        <v>211964172793</v>
      </c>
      <c r="J114" s="5">
        <v>220322350603</v>
      </c>
      <c r="K114" s="5">
        <v>237786936643</v>
      </c>
      <c r="L114" s="5">
        <v>158641454933</v>
      </c>
    </row>
    <row r="115" spans="2:12" ht="15.5" x14ac:dyDescent="0.35">
      <c r="C115" t="s">
        <v>138</v>
      </c>
      <c r="D115" s="5">
        <v>2433375005</v>
      </c>
      <c r="E115" s="5">
        <v>2433375005</v>
      </c>
      <c r="F115" s="5">
        <v>2433375005</v>
      </c>
      <c r="G115" s="5">
        <v>2433375005</v>
      </c>
      <c r="I115" s="5">
        <v>2433375005</v>
      </c>
      <c r="J115" s="5">
        <v>2433375005</v>
      </c>
      <c r="K115" s="5">
        <v>2433375005</v>
      </c>
      <c r="L115" s="5">
        <v>500</v>
      </c>
    </row>
    <row r="117" spans="2:12" ht="15.5" x14ac:dyDescent="0.35">
      <c r="B117" t="s">
        <v>139</v>
      </c>
      <c r="C117" t="s">
        <v>140</v>
      </c>
      <c r="D117" s="5">
        <v>892440964</v>
      </c>
      <c r="E117" s="5">
        <v>-854031283</v>
      </c>
      <c r="F117" s="5">
        <v>-393845422</v>
      </c>
      <c r="G117" s="5">
        <v>627894759</v>
      </c>
      <c r="I117" s="5">
        <v>-710234876</v>
      </c>
      <c r="J117" s="5">
        <v>507768055</v>
      </c>
      <c r="K117" s="5">
        <v>-48038589912</v>
      </c>
      <c r="L117" s="5">
        <v>-11597146807</v>
      </c>
    </row>
    <row r="118" spans="2:12" ht="15.5" x14ac:dyDescent="0.35">
      <c r="C118" t="s">
        <v>241</v>
      </c>
      <c r="D118" s="5">
        <v>1166902056</v>
      </c>
      <c r="E118" s="5">
        <v>71273915</v>
      </c>
      <c r="F118" s="5">
        <v>787624915</v>
      </c>
      <c r="G118" s="5">
        <v>639524175</v>
      </c>
      <c r="I118" s="5">
        <v>2186648328</v>
      </c>
      <c r="J118" s="5">
        <v>2316427058</v>
      </c>
      <c r="K118" s="5">
        <v>3176859218</v>
      </c>
      <c r="L118" s="5">
        <v>1946732147</v>
      </c>
    </row>
    <row r="119" spans="2:12" ht="15.5" x14ac:dyDescent="0.35">
      <c r="C119" t="s">
        <v>345</v>
      </c>
      <c r="D119" s="5">
        <v>-164631321</v>
      </c>
      <c r="E119" s="5">
        <v>-226698416</v>
      </c>
      <c r="F119" s="5">
        <v>-189727069</v>
      </c>
      <c r="G119" s="5">
        <v>-397353520</v>
      </c>
      <c r="I119" s="5">
        <v>-1479343700</v>
      </c>
      <c r="J119" s="5">
        <v>-2138598988</v>
      </c>
      <c r="K119" s="5">
        <v>-2990861257</v>
      </c>
      <c r="L119" s="5">
        <v>-689846033</v>
      </c>
    </row>
    <row r="120" spans="2:12" ht="15.5" x14ac:dyDescent="0.35">
      <c r="C120" t="s">
        <v>242</v>
      </c>
      <c r="D120" s="5">
        <v>-22522942</v>
      </c>
      <c r="E120" s="5">
        <v>-98476558</v>
      </c>
      <c r="F120" s="5">
        <v>-356257324</v>
      </c>
      <c r="G120" s="5">
        <v>-433519354</v>
      </c>
      <c r="I120" s="5">
        <v>-1077999897</v>
      </c>
      <c r="J120" s="5">
        <v>-957678495</v>
      </c>
      <c r="K120" s="5">
        <v>-718753774</v>
      </c>
      <c r="L120" s="5">
        <v>-1164433016</v>
      </c>
    </row>
    <row r="121" spans="2:12" ht="15.5" x14ac:dyDescent="0.35">
      <c r="C121" t="s">
        <v>1180</v>
      </c>
      <c r="D121" s="5">
        <v>-17154053</v>
      </c>
      <c r="E121" s="5">
        <v>-522665168</v>
      </c>
      <c r="F121" s="5">
        <v>-564402008</v>
      </c>
      <c r="G121" s="5">
        <v>870248258</v>
      </c>
      <c r="I121" s="5">
        <v>-85528980</v>
      </c>
      <c r="J121" s="5">
        <v>1538680229</v>
      </c>
      <c r="K121" s="5">
        <v>-47261814310</v>
      </c>
      <c r="L121" s="5">
        <v>-11669582313</v>
      </c>
    </row>
    <row r="122" spans="2:12" ht="15.5" x14ac:dyDescent="0.35">
      <c r="C122" t="s">
        <v>148</v>
      </c>
      <c r="D122" s="5">
        <v>-70152776</v>
      </c>
      <c r="E122" s="5">
        <v>-77465056</v>
      </c>
      <c r="F122" s="5">
        <v>-71083936</v>
      </c>
      <c r="G122" s="5">
        <v>-51004800</v>
      </c>
      <c r="I122" s="5">
        <v>-254010627</v>
      </c>
      <c r="J122" s="5">
        <v>-251061749</v>
      </c>
      <c r="K122" s="5">
        <v>-244019789</v>
      </c>
      <c r="L122" s="5">
        <v>-20017592</v>
      </c>
    </row>
    <row r="123" spans="2:12" ht="15.5" x14ac:dyDescent="0.35">
      <c r="C123" t="s">
        <v>317</v>
      </c>
      <c r="G123" s="5">
        <v>2000000000</v>
      </c>
      <c r="L123" s="5">
        <v>500000000</v>
      </c>
    </row>
    <row r="124" spans="2:12" ht="15.5" x14ac:dyDescent="0.35">
      <c r="C124" t="s">
        <v>149</v>
      </c>
      <c r="D124" s="5">
        <v>30000000</v>
      </c>
      <c r="E124" s="5">
        <v>794500000</v>
      </c>
      <c r="F124" s="5">
        <v>-693757050</v>
      </c>
      <c r="G124" s="5">
        <v>-7889425000</v>
      </c>
      <c r="I124" s="5">
        <v>-6159075000</v>
      </c>
      <c r="J124" s="5">
        <v>-15292665777</v>
      </c>
      <c r="K124" s="5">
        <v>96794983987</v>
      </c>
      <c r="L124" s="5">
        <v>199606305339</v>
      </c>
    </row>
    <row r="125" spans="2:12" ht="15.5" x14ac:dyDescent="0.35">
      <c r="C125" t="s">
        <v>150</v>
      </c>
      <c r="G125" s="5">
        <v>6569200000</v>
      </c>
      <c r="I125" s="5">
        <v>7569200000</v>
      </c>
      <c r="J125" s="5">
        <v>10000000000</v>
      </c>
      <c r="K125" s="5">
        <v>-48387165582</v>
      </c>
      <c r="L125" s="5">
        <v>-164826985000</v>
      </c>
    </row>
    <row r="126" spans="2:12" ht="15.5" x14ac:dyDescent="0.35">
      <c r="C126" t="s">
        <v>420</v>
      </c>
      <c r="K126" s="5">
        <v>-28180500000</v>
      </c>
      <c r="L126" s="5">
        <v>-118637310000</v>
      </c>
    </row>
    <row r="127" spans="2:12" ht="15.5" x14ac:dyDescent="0.35">
      <c r="C127" t="s">
        <v>158</v>
      </c>
      <c r="K127" s="5">
        <v>-43120582</v>
      </c>
      <c r="L127" s="5">
        <v>-41000000000</v>
      </c>
    </row>
    <row r="128" spans="2:12" ht="15.5" x14ac:dyDescent="0.35">
      <c r="C128" t="s">
        <v>1181</v>
      </c>
    </row>
    <row r="129" spans="2:12" ht="15.5" x14ac:dyDescent="0.35">
      <c r="C129" t="s">
        <v>1182</v>
      </c>
      <c r="G129" s="5">
        <v>7700000000</v>
      </c>
      <c r="I129" s="5">
        <v>8700000000</v>
      </c>
      <c r="J129" s="5">
        <v>10000000000</v>
      </c>
    </row>
    <row r="130" spans="2:12" ht="15.5" x14ac:dyDescent="0.35">
      <c r="C130" t="s">
        <v>328</v>
      </c>
      <c r="G130" s="5">
        <v>-1130800000</v>
      </c>
      <c r="I130" s="5">
        <v>-1130800000</v>
      </c>
      <c r="K130" s="5">
        <v>-20163545000</v>
      </c>
      <c r="L130" s="5">
        <v>-5189675000</v>
      </c>
    </row>
    <row r="131" spans="2:12" ht="15.5" x14ac:dyDescent="0.35">
      <c r="C131" t="s">
        <v>161</v>
      </c>
      <c r="D131" s="5">
        <v>30000000</v>
      </c>
      <c r="E131" s="5">
        <v>794500000</v>
      </c>
      <c r="F131" s="5">
        <v>-693757050</v>
      </c>
      <c r="G131" s="5">
        <v>-7889425000</v>
      </c>
      <c r="I131" s="5">
        <v>-6159075000</v>
      </c>
      <c r="J131" s="5">
        <v>-15292665777</v>
      </c>
      <c r="K131" s="5">
        <v>96794983987</v>
      </c>
      <c r="L131" s="5">
        <v>199606305339</v>
      </c>
    </row>
    <row r="132" spans="2:12" ht="15.5" x14ac:dyDescent="0.35">
      <c r="C132" t="s">
        <v>610</v>
      </c>
      <c r="F132" s="5">
        <v>742950</v>
      </c>
      <c r="K132" s="5">
        <v>81551295750</v>
      </c>
      <c r="L132" s="5">
        <v>174500000000</v>
      </c>
    </row>
    <row r="133" spans="2:12" ht="15.5" x14ac:dyDescent="0.35">
      <c r="C133" t="s">
        <v>274</v>
      </c>
    </row>
    <row r="134" spans="2:12" ht="15.5" x14ac:dyDescent="0.35">
      <c r="C134" t="s">
        <v>1183</v>
      </c>
    </row>
    <row r="135" spans="2:12" ht="15.5" x14ac:dyDescent="0.35">
      <c r="C135" t="s">
        <v>750</v>
      </c>
    </row>
    <row r="136" spans="2:12" ht="15.5" x14ac:dyDescent="0.35">
      <c r="C136" t="s">
        <v>1184</v>
      </c>
      <c r="G136" s="5">
        <v>-8664425000</v>
      </c>
      <c r="I136" s="5">
        <v>-8664425000</v>
      </c>
      <c r="J136" s="5">
        <v>-9949806510</v>
      </c>
    </row>
    <row r="137" spans="2:12" ht="15.5" x14ac:dyDescent="0.35">
      <c r="C137" t="s">
        <v>411</v>
      </c>
      <c r="D137" s="5">
        <v>30000000</v>
      </c>
      <c r="E137" s="5">
        <v>794500000</v>
      </c>
      <c r="F137" s="5">
        <v>-694500000</v>
      </c>
      <c r="G137" s="5">
        <v>775000000</v>
      </c>
      <c r="I137" s="5">
        <v>2505350000</v>
      </c>
      <c r="J137" s="5">
        <v>-5342859267</v>
      </c>
      <c r="K137" s="5">
        <v>15243688237</v>
      </c>
      <c r="L137" s="5">
        <v>5992073829</v>
      </c>
    </row>
    <row r="138" spans="2:12" ht="15.5" x14ac:dyDescent="0.35">
      <c r="C138" t="s">
        <v>1185</v>
      </c>
      <c r="L138" s="5">
        <v>500000000</v>
      </c>
    </row>
    <row r="139" spans="2:12" ht="15.5" x14ac:dyDescent="0.35">
      <c r="C139" t="s">
        <v>173</v>
      </c>
      <c r="D139" s="5">
        <v>922440964</v>
      </c>
      <c r="E139" s="5">
        <v>-59531283</v>
      </c>
      <c r="F139" s="5">
        <v>-1087602472</v>
      </c>
      <c r="G139" s="5">
        <v>-692330241</v>
      </c>
      <c r="I139" s="5">
        <v>699890124</v>
      </c>
      <c r="J139" s="5">
        <v>-4784897722</v>
      </c>
      <c r="K139" s="5">
        <v>369228493</v>
      </c>
      <c r="L139" s="5">
        <v>23182173532</v>
      </c>
    </row>
    <row r="140" spans="2:12" ht="15.5" x14ac:dyDescent="0.35">
      <c r="C140" t="s">
        <v>176</v>
      </c>
      <c r="F140" s="5">
        <v>1355142483</v>
      </c>
      <c r="I140" s="5">
        <v>655252359</v>
      </c>
      <c r="J140" s="5">
        <v>5440150081</v>
      </c>
      <c r="K140" s="5">
        <v>23770921588</v>
      </c>
      <c r="L140" s="5">
        <v>88748056</v>
      </c>
    </row>
    <row r="141" spans="2:12" ht="15.5" x14ac:dyDescent="0.35">
      <c r="C141" t="s">
        <v>177</v>
      </c>
      <c r="D141" s="5">
        <v>922440964</v>
      </c>
      <c r="E141" s="5">
        <v>-59531283</v>
      </c>
      <c r="F141" s="5">
        <v>267540011</v>
      </c>
      <c r="G141" s="5">
        <v>1307669759</v>
      </c>
      <c r="I141" s="5">
        <v>1355142483</v>
      </c>
      <c r="J141" s="5">
        <v>655252359</v>
      </c>
      <c r="K141" s="5">
        <v>24140150081</v>
      </c>
      <c r="L141" s="5">
        <v>23770921588</v>
      </c>
    </row>
    <row r="143" spans="2:12" ht="15.5" x14ac:dyDescent="0.35">
      <c r="B143" t="s">
        <v>178</v>
      </c>
      <c r="C143" t="s">
        <v>12</v>
      </c>
      <c r="D143" s="5">
        <v>2430000000</v>
      </c>
      <c r="E143" s="5">
        <v>2430000000</v>
      </c>
      <c r="F143" s="5">
        <v>2430000000</v>
      </c>
      <c r="G143" s="5">
        <v>2430000000</v>
      </c>
      <c r="I143" s="5">
        <v>2430000000</v>
      </c>
      <c r="J143" s="5">
        <v>2430000000</v>
      </c>
      <c r="K143" s="5">
        <v>2430000000</v>
      </c>
      <c r="L143" s="5">
        <v>0</v>
      </c>
    </row>
    <row r="144" spans="2:12" ht="15.5" x14ac:dyDescent="0.35">
      <c r="C144" t="s">
        <v>179</v>
      </c>
      <c r="D144" s="6">
        <v>-0.04</v>
      </c>
      <c r="E144" s="6">
        <v>-0.01</v>
      </c>
      <c r="F144" s="6">
        <v>-0.21</v>
      </c>
      <c r="G144" s="6">
        <v>-1.24</v>
      </c>
    </row>
    <row r="145" spans="3:7" ht="15.5" x14ac:dyDescent="0.35">
      <c r="C145" t="s">
        <v>180</v>
      </c>
      <c r="D145" s="5">
        <v>-1250</v>
      </c>
      <c r="E145" s="5">
        <v>-5000</v>
      </c>
      <c r="F145" s="6">
        <v>-238.1</v>
      </c>
      <c r="G145" s="6">
        <v>-40.32</v>
      </c>
    </row>
    <row r="146" spans="3:7" ht="15.5" x14ac:dyDescent="0.35">
      <c r="C146" t="s">
        <v>64</v>
      </c>
      <c r="D146" s="6">
        <v>108.94</v>
      </c>
      <c r="E146" s="6">
        <v>124.57</v>
      </c>
      <c r="F146" s="6">
        <v>153.38999999999999</v>
      </c>
      <c r="G146" s="6">
        <v>225.64</v>
      </c>
    </row>
    <row r="147" spans="3:7" ht="15.5" x14ac:dyDescent="0.35">
      <c r="C147" t="s">
        <v>181</v>
      </c>
      <c r="D147" s="5">
        <v>500000000</v>
      </c>
      <c r="E147" s="5">
        <v>550000000</v>
      </c>
      <c r="F147" s="5">
        <v>150000000</v>
      </c>
      <c r="G147" s="5">
        <v>-1660000000</v>
      </c>
    </row>
    <row r="148" spans="3:7" ht="15.5" x14ac:dyDescent="0.35">
      <c r="C148" t="s">
        <v>182</v>
      </c>
      <c r="D148" s="6">
        <v>-5.0000000000000001E-4</v>
      </c>
      <c r="E148" s="6">
        <v>-2.0000000000000001E-4</v>
      </c>
      <c r="F148" s="6">
        <v>-2.3999999999999998E-3</v>
      </c>
      <c r="G148" s="6">
        <v>-1.4199999999999999E-2</v>
      </c>
    </row>
    <row r="149" spans="3:7" ht="15.5" x14ac:dyDescent="0.35">
      <c r="C149" t="s">
        <v>183</v>
      </c>
      <c r="D149" s="6">
        <v>-5.9999999999999995E-4</v>
      </c>
      <c r="E149" s="6">
        <v>-2.0000000000000001E-4</v>
      </c>
      <c r="F149" s="6">
        <v>-2.8000000000000004E-3</v>
      </c>
      <c r="G149" s="6">
        <v>-1.6399999999999998E-2</v>
      </c>
    </row>
    <row r="150" spans="3:7" ht="15.5" x14ac:dyDescent="0.35">
      <c r="C150" t="s">
        <v>184</v>
      </c>
      <c r="D150" s="6">
        <v>-5.0000000000000001E-4</v>
      </c>
      <c r="E150" s="6">
        <v>-2.0000000000000001E-4</v>
      </c>
      <c r="F150" s="6">
        <v>-2.2000000000000001E-3</v>
      </c>
      <c r="G150" s="6">
        <v>-1.3300000000000001E-2</v>
      </c>
    </row>
    <row r="151" spans="3:7" ht="15.5" x14ac:dyDescent="0.35">
      <c r="C151" t="s">
        <v>185</v>
      </c>
    </row>
    <row r="152" spans="3:7" ht="15.5" x14ac:dyDescent="0.35">
      <c r="C152" t="s">
        <v>187</v>
      </c>
      <c r="D152" s="6">
        <v>0.66</v>
      </c>
      <c r="E152" s="6">
        <v>0.66</v>
      </c>
      <c r="F152" s="6">
        <v>0.66</v>
      </c>
      <c r="G152" s="6">
        <v>0.66</v>
      </c>
    </row>
    <row r="153" spans="3:7" ht="15.5" x14ac:dyDescent="0.35">
      <c r="C153" t="s">
        <v>188</v>
      </c>
      <c r="D153" s="6">
        <v>75.33</v>
      </c>
      <c r="E153" s="6">
        <v>75.37</v>
      </c>
      <c r="F153" s="6">
        <v>75.39</v>
      </c>
      <c r="G153" s="6">
        <v>75.599999999999994</v>
      </c>
    </row>
    <row r="154" spans="3:7" ht="15.5" x14ac:dyDescent="0.35">
      <c r="C154" t="s">
        <v>189</v>
      </c>
      <c r="D154" s="6">
        <v>0.66</v>
      </c>
      <c r="E154" s="6">
        <v>0.66</v>
      </c>
      <c r="F154" s="6">
        <v>0.66</v>
      </c>
      <c r="G154" s="6">
        <v>0.66</v>
      </c>
    </row>
    <row r="155" spans="3:7" ht="15.5" x14ac:dyDescent="0.35">
      <c r="C155" t="s">
        <v>190</v>
      </c>
      <c r="D155" s="6">
        <v>75.33</v>
      </c>
      <c r="E155" s="6">
        <v>75.37</v>
      </c>
      <c r="F155" s="6">
        <v>75.39</v>
      </c>
      <c r="G155" s="6">
        <v>75.599999999999994</v>
      </c>
    </row>
    <row r="156" spans="3:7" ht="15.5" x14ac:dyDescent="0.35">
      <c r="C156" t="s">
        <v>191</v>
      </c>
    </row>
    <row r="157" spans="3:7" ht="15.5" x14ac:dyDescent="0.35">
      <c r="C157" t="s">
        <v>192</v>
      </c>
      <c r="D157" s="5">
        <v>19000000000</v>
      </c>
      <c r="E157" s="5">
        <v>19000000000</v>
      </c>
      <c r="F157" s="5">
        <v>19000000000</v>
      </c>
      <c r="G157" s="5">
        <v>19000000000</v>
      </c>
    </row>
    <row r="158" spans="3:7" ht="15.5" x14ac:dyDescent="0.35">
      <c r="C158" t="s">
        <v>574</v>
      </c>
      <c r="D158" s="5">
        <v>183000000000</v>
      </c>
      <c r="E158" s="5">
        <v>183000000000</v>
      </c>
      <c r="F158" s="5">
        <v>183000000000</v>
      </c>
      <c r="G158" s="5">
        <v>184000000000</v>
      </c>
    </row>
    <row r="159" spans="3:7" ht="15.5" x14ac:dyDescent="0.35">
      <c r="C159" t="s">
        <v>24</v>
      </c>
      <c r="D159" s="5">
        <v>19000000000</v>
      </c>
      <c r="E159" s="5">
        <v>19000000000</v>
      </c>
      <c r="F159" s="5">
        <v>19000000000</v>
      </c>
      <c r="G159" s="5">
        <v>19000000000</v>
      </c>
    </row>
    <row r="160" spans="3:7" ht="15.5" x14ac:dyDescent="0.35">
      <c r="C160" t="s">
        <v>21</v>
      </c>
      <c r="D160" s="5">
        <v>18000000000</v>
      </c>
      <c r="E160" s="5">
        <v>19000000000</v>
      </c>
      <c r="F160" s="5">
        <v>18000000000</v>
      </c>
      <c r="G160" s="5">
        <v>18000000000</v>
      </c>
    </row>
    <row r="161" spans="3:12" ht="15.5" x14ac:dyDescent="0.35">
      <c r="C161" t="s">
        <v>194</v>
      </c>
      <c r="D161" s="5">
        <v>50000000000</v>
      </c>
      <c r="E161" s="5">
        <v>49000000000</v>
      </c>
      <c r="F161" s="5">
        <v>48000000000</v>
      </c>
      <c r="G161" s="5">
        <v>49000000000</v>
      </c>
    </row>
    <row r="162" spans="3:12" ht="15.5" x14ac:dyDescent="0.35">
      <c r="C162" t="s">
        <v>195</v>
      </c>
      <c r="D162" s="5">
        <v>1000000000</v>
      </c>
      <c r="E162" s="5">
        <v>-1000000000</v>
      </c>
      <c r="F162" s="5">
        <v>0</v>
      </c>
      <c r="G162" s="5">
        <v>1000000000</v>
      </c>
    </row>
    <row r="163" spans="3:12" ht="15.5" x14ac:dyDescent="0.35">
      <c r="C163" t="s">
        <v>196</v>
      </c>
    </row>
    <row r="164" spans="3:12" ht="15.5" x14ac:dyDescent="0.35">
      <c r="C164" t="s">
        <v>13</v>
      </c>
      <c r="D164" s="5">
        <v>1000000000</v>
      </c>
      <c r="E164" s="5">
        <v>-1000000000</v>
      </c>
      <c r="F164" s="5">
        <v>0</v>
      </c>
      <c r="G164" s="5">
        <v>1000000000</v>
      </c>
    </row>
    <row r="165" spans="3:12" ht="15.5" x14ac:dyDescent="0.35">
      <c r="C165" t="s">
        <v>16</v>
      </c>
      <c r="D165" s="6">
        <v>0.37</v>
      </c>
      <c r="E165" s="6">
        <v>-0.35</v>
      </c>
      <c r="F165" s="6">
        <v>-0.16</v>
      </c>
      <c r="G165" s="6">
        <v>0.26</v>
      </c>
    </row>
    <row r="166" spans="3:12" ht="15.5" x14ac:dyDescent="0.35">
      <c r="C166" t="s">
        <v>49</v>
      </c>
      <c r="I166" s="6">
        <v>-1.59</v>
      </c>
      <c r="J166" s="6">
        <v>-1.43</v>
      </c>
      <c r="K166" s="6">
        <v>-6.74</v>
      </c>
      <c r="L166" s="6">
        <v>-91708435.219999999</v>
      </c>
    </row>
    <row r="167" spans="3:12" ht="15.5" x14ac:dyDescent="0.35">
      <c r="C167" t="s">
        <v>63</v>
      </c>
      <c r="I167" s="6">
        <v>-31.45</v>
      </c>
      <c r="J167" s="6">
        <v>-34.97</v>
      </c>
      <c r="K167" s="6">
        <v>-7.42</v>
      </c>
      <c r="L167" s="5">
        <v>0</v>
      </c>
    </row>
    <row r="168" spans="3:12" ht="15.5" x14ac:dyDescent="0.35">
      <c r="C168" t="s">
        <v>66</v>
      </c>
      <c r="I168" s="6">
        <v>34.229999999999997</v>
      </c>
      <c r="J168" s="6">
        <v>32.659999999999997</v>
      </c>
      <c r="K168" s="6">
        <v>40.98</v>
      </c>
      <c r="L168" s="5">
        <v>0</v>
      </c>
    </row>
    <row r="169" spans="3:12" ht="15.5" x14ac:dyDescent="0.35">
      <c r="C169" t="s">
        <v>197</v>
      </c>
      <c r="I169" s="5">
        <v>-630000000</v>
      </c>
      <c r="J169" s="5">
        <v>-1020000000</v>
      </c>
      <c r="K169" s="5">
        <v>-14880000000</v>
      </c>
      <c r="L169" s="5">
        <v>-45370000000</v>
      </c>
    </row>
    <row r="170" spans="3:12" ht="15.5" x14ac:dyDescent="0.35">
      <c r="C170" t="s">
        <v>198</v>
      </c>
      <c r="I170" s="6">
        <v>-1.8200000000000001E-2</v>
      </c>
      <c r="J170" s="6">
        <v>-1.5700000000000002E-2</v>
      </c>
      <c r="K170" s="6">
        <v>-6.9000000000000006E-2</v>
      </c>
      <c r="L170" s="6">
        <v>-0.28899999999999998</v>
      </c>
    </row>
    <row r="171" spans="3:12" ht="15.5" x14ac:dyDescent="0.35">
      <c r="C171" t="s">
        <v>199</v>
      </c>
      <c r="I171" s="6">
        <v>-2.1000000000000001E-2</v>
      </c>
      <c r="J171" s="6">
        <v>-1.8500000000000003E-2</v>
      </c>
      <c r="K171" s="6">
        <v>-8.5900000000000004E-2</v>
      </c>
      <c r="L171" s="6">
        <v>-0.36340000000000006</v>
      </c>
    </row>
    <row r="172" spans="3:12" ht="15.5" x14ac:dyDescent="0.35">
      <c r="C172" t="s">
        <v>200</v>
      </c>
      <c r="I172" s="6">
        <v>-1.6200000000000003E-2</v>
      </c>
      <c r="J172" s="6">
        <v>-1.37E-2</v>
      </c>
      <c r="K172" s="6">
        <v>-8.6300000000000002E-2</v>
      </c>
      <c r="L172" s="6">
        <v>-0.67220000000000002</v>
      </c>
    </row>
    <row r="173" spans="3:12" ht="15.5" x14ac:dyDescent="0.35">
      <c r="C173" t="s">
        <v>201</v>
      </c>
    </row>
    <row r="174" spans="3:12" ht="15.5" x14ac:dyDescent="0.35">
      <c r="C174" t="s">
        <v>60</v>
      </c>
      <c r="I174" s="6">
        <v>0.66</v>
      </c>
      <c r="J174" s="6">
        <v>0.65</v>
      </c>
      <c r="K174" s="6">
        <v>0.64</v>
      </c>
      <c r="L174" s="5">
        <v>0</v>
      </c>
    </row>
    <row r="175" spans="3:12" ht="15.5" x14ac:dyDescent="0.35">
      <c r="C175" t="s">
        <v>57</v>
      </c>
      <c r="I175" s="6">
        <v>75.599999999999994</v>
      </c>
      <c r="J175" s="6">
        <v>77.150000000000006</v>
      </c>
      <c r="K175" s="6">
        <v>78.44</v>
      </c>
      <c r="L175" s="6">
        <v>252328602.72999999</v>
      </c>
    </row>
    <row r="176" spans="3:12" ht="15.5" x14ac:dyDescent="0.35">
      <c r="C176" t="s">
        <v>202</v>
      </c>
      <c r="I176" s="6">
        <v>0.66</v>
      </c>
      <c r="J176" s="6">
        <v>0.65</v>
      </c>
      <c r="K176" s="6">
        <v>0.64</v>
      </c>
      <c r="L176" s="5">
        <v>0</v>
      </c>
    </row>
    <row r="177" spans="3:12" ht="15.5" x14ac:dyDescent="0.35">
      <c r="C177" t="s">
        <v>203</v>
      </c>
      <c r="I177" s="6">
        <v>75.599999999999994</v>
      </c>
      <c r="J177" s="6">
        <v>77.150000000000006</v>
      </c>
      <c r="K177" s="6">
        <v>78.44</v>
      </c>
      <c r="L177" s="6">
        <v>252328602.72999999</v>
      </c>
    </row>
    <row r="178" spans="3:12" ht="15.5" x14ac:dyDescent="0.35">
      <c r="C178" t="s">
        <v>204</v>
      </c>
      <c r="J178" s="5">
        <v>9000000000</v>
      </c>
      <c r="K178" s="5">
        <v>19000000000</v>
      </c>
      <c r="L178" s="5">
        <v>19000000000</v>
      </c>
    </row>
    <row r="179" spans="3:12" ht="15.5" x14ac:dyDescent="0.35">
      <c r="C179" t="s">
        <v>205</v>
      </c>
      <c r="I179" s="5">
        <v>19000000000</v>
      </c>
      <c r="J179" s="5">
        <v>19000000000</v>
      </c>
      <c r="K179" s="5">
        <v>24000000000</v>
      </c>
      <c r="L179" s="5">
        <v>9000000000</v>
      </c>
    </row>
    <row r="180" spans="3:12" ht="15.5" x14ac:dyDescent="0.35">
      <c r="C180" t="s">
        <v>26</v>
      </c>
      <c r="I180" s="5">
        <v>19000000000</v>
      </c>
      <c r="J180" s="5">
        <v>27000000000</v>
      </c>
      <c r="K180" s="5">
        <v>43000000000</v>
      </c>
      <c r="L180" s="5">
        <v>27000000000</v>
      </c>
    </row>
    <row r="181" spans="3:12" ht="15.5" x14ac:dyDescent="0.35">
      <c r="C181" t="s">
        <v>23</v>
      </c>
      <c r="I181" s="5">
        <v>18000000000</v>
      </c>
      <c r="J181" s="5">
        <v>18000000000</v>
      </c>
      <c r="K181" s="5">
        <v>19000000000</v>
      </c>
      <c r="L181" s="5">
        <v>4000000000</v>
      </c>
    </row>
    <row r="182" spans="3:12" ht="15.5" x14ac:dyDescent="0.35">
      <c r="C182" t="s">
        <v>206</v>
      </c>
      <c r="I182" s="5">
        <v>49000000000</v>
      </c>
      <c r="J182" s="5">
        <v>52000000000</v>
      </c>
      <c r="K182" s="5">
        <v>73000000000</v>
      </c>
      <c r="L182" s="5">
        <v>16000000000</v>
      </c>
    </row>
    <row r="183" spans="3:12" ht="15.5" x14ac:dyDescent="0.35">
      <c r="C183" t="s">
        <v>207</v>
      </c>
      <c r="I183" s="5">
        <v>-1000000000</v>
      </c>
      <c r="J183" s="5">
        <v>1000000000</v>
      </c>
      <c r="K183" s="5">
        <v>-48000000000</v>
      </c>
      <c r="L183" s="5">
        <v>-12000000000</v>
      </c>
    </row>
    <row r="184" spans="3:12" ht="15.5" x14ac:dyDescent="0.35">
      <c r="C184" t="s">
        <v>208</v>
      </c>
      <c r="K184" s="5">
        <v>-28000000000</v>
      </c>
      <c r="L184" s="5">
        <v>-160000000000</v>
      </c>
    </row>
    <row r="185" spans="3:12" ht="15.5" x14ac:dyDescent="0.35">
      <c r="C185" t="s">
        <v>15</v>
      </c>
      <c r="I185" s="5">
        <v>-1000000000</v>
      </c>
      <c r="J185" s="5">
        <v>1000000000</v>
      </c>
      <c r="K185" s="5">
        <v>-76000000000</v>
      </c>
      <c r="L185" s="5">
        <v>-171000000000</v>
      </c>
    </row>
    <row r="186" spans="3:12" ht="15.5" x14ac:dyDescent="0.35">
      <c r="C186" t="s">
        <v>17</v>
      </c>
      <c r="I186" s="6">
        <v>-0.28999999999999998</v>
      </c>
      <c r="J186" s="6">
        <v>0.21</v>
      </c>
      <c r="K186" s="6">
        <v>-31.34</v>
      </c>
      <c r="L186" s="6">
        <v>-342468913.61000001</v>
      </c>
    </row>
  </sheetData>
  <pageMargins left="0.7" right="0.7" top="0.75" bottom="0.75" header="0.3" footer="0.3"/>
  <ignoredErrors>
    <ignoredError sqref="A1:L187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Q23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7" width="18.83203125" customWidth="1"/>
  </cols>
  <sheetData>
    <row r="1" spans="1:17" ht="15.5" x14ac:dyDescent="0.35">
      <c r="C1" t="s">
        <v>1186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  <c r="Q1" s="1">
        <v>43098</v>
      </c>
    </row>
    <row r="2" spans="1:17" ht="15.5" x14ac:dyDescent="0.35">
      <c r="C2" t="s">
        <v>1187</v>
      </c>
      <c r="D2" s="2" vm="327">
        <f ca="1">IFERROR(_xlfn.STOCKHISTORY("XIDX:" &amp; $C$1, D3, , 0, 0, 1), "Libur")</f>
        <v>47</v>
      </c>
      <c r="E2" s="2" vm="328">
        <f ca="1">IFERROR(_xlfn.STOCKHISTORY("XIDX:" &amp; $C$1, E3, , 0, 0, 1), "Libur")</f>
        <v>42</v>
      </c>
      <c r="H2" s="2" vm="328">
        <f ca="1">IFERROR(INDEX(D2:G2,COUNT(D2:G2)),"")</f>
        <v>42</v>
      </c>
      <c r="I2" s="2" vm="231">
        <f t="shared" ref="I2:Q2" ca="1" si="0">IFERROR(_xlfn.STOCKHISTORY("XIDX:" &amp; $C$1, I1, , 0, 0, 1), "Libur")</f>
        <v>55</v>
      </c>
      <c r="J2" s="2" vm="329">
        <f t="shared" ca="1" si="0"/>
        <v>45</v>
      </c>
      <c r="K2" s="2" vm="21">
        <f t="shared" ca="1" si="0"/>
        <v>50</v>
      </c>
      <c r="L2" s="2" vm="214">
        <f t="shared" ca="1" si="0"/>
        <v>52</v>
      </c>
      <c r="M2" s="2" vm="119">
        <f t="shared" ca="1" si="0"/>
        <v>53</v>
      </c>
      <c r="N2" s="2" vm="214">
        <f t="shared" ca="1" si="0"/>
        <v>52</v>
      </c>
      <c r="O2" s="2" vm="65">
        <f t="shared" ca="1" si="0"/>
        <v>860</v>
      </c>
      <c r="P2" s="2" t="str">
        <f t="shared" ca="1" si="0"/>
        <v>Libur</v>
      </c>
      <c r="Q2" s="2" t="str">
        <f t="shared" ca="1" si="0"/>
        <v>Libur</v>
      </c>
    </row>
    <row r="3" spans="1:17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7" ht="15.5" x14ac:dyDescent="0.35">
      <c r="B4" t="s">
        <v>5</v>
      </c>
      <c r="C4" t="s">
        <v>6</v>
      </c>
      <c r="D4" s="2">
        <f>IFERROR(INDEX(D51:D500,MATCH($C$4,$C$51:$C$500,0)),"")</f>
        <v>19986661018</v>
      </c>
      <c r="E4" s="2">
        <f>IFERROR(INDEX(E51:E500,MATCH($C$4,$C$51:$C$500,0)),"")</f>
        <v>23906639069</v>
      </c>
      <c r="H4" s="2">
        <f>IFERROR(SUM(D4:G4)*(4/MAX(1,COUNT(D4:G4))),"")</f>
        <v>87786600174</v>
      </c>
      <c r="I4" s="2">
        <f t="shared" ref="I4:Q4" si="1">IFERROR(INDEX(I51:I500,MATCH($C$4,$C$51:$C$500,0)),"")</f>
        <v>105014124357</v>
      </c>
      <c r="J4" s="2">
        <f t="shared" si="1"/>
        <v>117388396257</v>
      </c>
      <c r="K4" s="2">
        <f t="shared" si="1"/>
        <v>109799074008</v>
      </c>
      <c r="L4" s="2">
        <f t="shared" si="1"/>
        <v>86204240933</v>
      </c>
      <c r="M4" s="2">
        <f t="shared" si="1"/>
        <v>66395265475</v>
      </c>
      <c r="N4" s="2">
        <f t="shared" si="1"/>
        <v>47366679380</v>
      </c>
      <c r="O4" s="2">
        <f t="shared" si="1"/>
        <v>109881952120</v>
      </c>
      <c r="P4" s="2">
        <f t="shared" si="1"/>
        <v>60720993496</v>
      </c>
      <c r="Q4" s="2">
        <f t="shared" si="1"/>
        <v>46191934741</v>
      </c>
    </row>
    <row r="5" spans="1:17" ht="15.5" x14ac:dyDescent="0.35">
      <c r="B5" t="s">
        <v>7</v>
      </c>
      <c r="C5" t="s">
        <v>8</v>
      </c>
      <c r="D5" s="2">
        <f>IFERROR(INDEX(D51:D500,MATCH($C$5,$C$51:$C$500,0)),"")</f>
        <v>-13593301364</v>
      </c>
      <c r="E5" s="2">
        <f>IFERROR(INDEX(E51:E500,MATCH($C$5,$C$51:$C$500,0)),"")</f>
        <v>572085459</v>
      </c>
      <c r="H5" s="2">
        <f>IFERROR(SUM(D5:G5)*(4/MAX(1,COUNT(D5:G5))),"")</f>
        <v>-26042431810</v>
      </c>
      <c r="I5" s="2">
        <f t="shared" ref="I5:Q5" si="2">IFERROR(INDEX(I51:I500,MATCH($C$5,$C$51:$C$500,0)),"")</f>
        <v>-6003903703</v>
      </c>
      <c r="J5" s="2">
        <f t="shared" si="2"/>
        <v>-87927275647</v>
      </c>
      <c r="K5" s="2">
        <f t="shared" si="2"/>
        <v>-23442465027</v>
      </c>
      <c r="L5" s="2">
        <f t="shared" si="2"/>
        <v>8881716219</v>
      </c>
      <c r="M5" s="2">
        <f t="shared" si="2"/>
        <v>-29401592517</v>
      </c>
      <c r="N5" s="2">
        <f t="shared" si="2"/>
        <v>-25836567061</v>
      </c>
      <c r="O5" s="2">
        <f t="shared" si="2"/>
        <v>-2506687582</v>
      </c>
      <c r="P5" s="2">
        <f t="shared" si="2"/>
        <v>-21193786462</v>
      </c>
      <c r="Q5" s="2">
        <f t="shared" si="2"/>
        <v>-26478123082</v>
      </c>
    </row>
    <row r="6" spans="1:17" ht="15.5" x14ac:dyDescent="0.35">
      <c r="B6" t="s">
        <v>9</v>
      </c>
      <c r="C6" t="s">
        <v>10</v>
      </c>
      <c r="D6" s="2">
        <f>IFERROR(INDEX(D51:D500,MATCH($C$6,$C$51:$C$500,0)),"")</f>
        <v>528337028587</v>
      </c>
      <c r="E6" s="2">
        <f>IFERROR(INDEX(E51:E500,MATCH($C$6,$C$51:$C$500,0)),"")</f>
        <v>541931947745</v>
      </c>
      <c r="H6" s="2">
        <f>IFERROR(INDEX(D6:G6,COUNT(D6:G6)),"")</f>
        <v>541931947745</v>
      </c>
      <c r="I6" s="2">
        <f t="shared" ref="I6:Q6" si="3">IFERROR(INDEX(I51:I500,MATCH($C$6,$C$51:$C$500,0)),"")</f>
        <v>546942358701</v>
      </c>
      <c r="J6" s="2">
        <f t="shared" si="3"/>
        <v>552946423493</v>
      </c>
      <c r="K6" s="2">
        <f t="shared" si="3"/>
        <v>640874067346</v>
      </c>
      <c r="L6" s="2">
        <f t="shared" si="3"/>
        <v>664316432779</v>
      </c>
      <c r="M6" s="2">
        <f t="shared" si="3"/>
        <v>655434714504</v>
      </c>
      <c r="N6" s="2">
        <f t="shared" si="3"/>
        <v>684836671920</v>
      </c>
      <c r="O6" s="2">
        <f t="shared" si="3"/>
        <v>710673102885</v>
      </c>
      <c r="P6" s="2">
        <f t="shared" si="3"/>
        <v>606604600226</v>
      </c>
      <c r="Q6" s="2">
        <f t="shared" si="3"/>
        <v>458097398014</v>
      </c>
    </row>
    <row r="7" spans="1:17" ht="15.5" x14ac:dyDescent="0.35">
      <c r="B7" t="s">
        <v>11</v>
      </c>
      <c r="C7" t="s">
        <v>12</v>
      </c>
      <c r="D7" s="3">
        <f>IFERROR(INDEX(D51:D500,MATCH($C$7,$C$51:$C$500,0))/1000000000,"")</f>
        <v>5.96</v>
      </c>
      <c r="E7" s="3">
        <f>IFERROR(INDEX(E51:E500,MATCH($C$7,$C$51:$C$500,0))/1000000000,"")</f>
        <v>5.96</v>
      </c>
      <c r="H7" s="3">
        <f>IFERROR(INDEX(D7:G7,COUNT(D7:G7)),"")</f>
        <v>5.96</v>
      </c>
      <c r="I7" s="3">
        <f t="shared" ref="I7:Q7" si="4">IFERROR(INDEX(I51:I500,MATCH($C$7,$C$51:$C$500,0))/1000000000,"")</f>
        <v>5.96</v>
      </c>
      <c r="J7" s="3">
        <f t="shared" si="4"/>
        <v>5.96</v>
      </c>
      <c r="K7" s="3">
        <f t="shared" si="4"/>
        <v>5.96</v>
      </c>
      <c r="L7" s="3">
        <f t="shared" si="4"/>
        <v>5.96</v>
      </c>
      <c r="M7" s="3">
        <f t="shared" si="4"/>
        <v>5.96</v>
      </c>
      <c r="N7" s="3">
        <f t="shared" si="4"/>
        <v>5.96</v>
      </c>
      <c r="O7" s="3">
        <f t="shared" si="4"/>
        <v>5.96</v>
      </c>
      <c r="P7" s="3">
        <f t="shared" si="4"/>
        <v>4.7699999999999996</v>
      </c>
      <c r="Q7" s="3">
        <f t="shared" si="4"/>
        <v>0</v>
      </c>
    </row>
    <row r="8" spans="1:17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18000000000</v>
      </c>
      <c r="E8" s="2">
        <f>IFERROR(INDEX(E51:E500,MATCH("Free cash flow (Quarter)",$C$51:$C$500,0)),"")</f>
        <v>-69000000000</v>
      </c>
      <c r="H8" s="2">
        <f>IFERROR(INDEX(D8:G8,COUNT(D8:G8)),"")</f>
        <v>-69000000000</v>
      </c>
      <c r="I8" s="2">
        <f t="shared" ref="I8:Q8" si="5">IFERROR(INDEX(I51:I500,MATCH($C$8,$C$51:$C$500,0)),"")</f>
        <v>-29000000000</v>
      </c>
      <c r="J8" s="2">
        <f t="shared" si="5"/>
        <v>-69000000000</v>
      </c>
      <c r="K8" s="2">
        <f t="shared" si="5"/>
        <v>-3000000000</v>
      </c>
      <c r="L8" s="2">
        <f t="shared" si="5"/>
        <v>12000000000</v>
      </c>
      <c r="M8" s="2">
        <f t="shared" si="5"/>
        <v>8000000000</v>
      </c>
      <c r="N8" s="2">
        <f t="shared" si="5"/>
        <v>-7000000000</v>
      </c>
      <c r="O8" s="2">
        <f t="shared" si="5"/>
        <v>-83000000000</v>
      </c>
      <c r="P8" s="2">
        <f t="shared" si="5"/>
        <v>-1000000000</v>
      </c>
      <c r="Q8" s="2">
        <f t="shared" si="5"/>
        <v>-15000000000</v>
      </c>
    </row>
    <row r="9" spans="1:17" ht="15.5" x14ac:dyDescent="0.35">
      <c r="A9" t="s">
        <v>16</v>
      </c>
      <c r="C9" t="s">
        <v>17</v>
      </c>
      <c r="D9" s="3">
        <f>IFERROR(INDEX(D51:D500,MATCH("Free cash flow per share (Quarter)",$C$51:$C$500,0)),"")</f>
        <v>3.03</v>
      </c>
      <c r="E9" s="3">
        <f>IFERROR(INDEX(E51:E500,MATCH("Free cash flow per share (Quarter)",$C$51:$C$500,0)),"")</f>
        <v>-11.55</v>
      </c>
      <c r="H9" s="3">
        <f>IFERROR(INDEX(D9:G9,COUNT(D9:G9)),"")</f>
        <v>-11.55</v>
      </c>
      <c r="I9" s="3">
        <f t="shared" ref="I9:Q9" si="6">IFERROR(INDEX(I51:I500,MATCH($C$9,$C$51:$C$500,0)),"")</f>
        <v>-4.93</v>
      </c>
      <c r="J9" s="3">
        <f t="shared" si="6"/>
        <v>-11.52</v>
      </c>
      <c r="K9" s="3">
        <f t="shared" si="6"/>
        <v>-0.55000000000000004</v>
      </c>
      <c r="L9" s="3">
        <f t="shared" si="6"/>
        <v>2.02</v>
      </c>
      <c r="M9" s="3">
        <f t="shared" si="6"/>
        <v>1.28</v>
      </c>
      <c r="N9" s="3">
        <f t="shared" si="6"/>
        <v>-1.23</v>
      </c>
      <c r="O9" s="3">
        <f t="shared" si="6"/>
        <v>-13.96</v>
      </c>
      <c r="P9" s="3">
        <f t="shared" si="6"/>
        <v>-0.24</v>
      </c>
      <c r="Q9" s="3">
        <f t="shared" si="6"/>
        <v>-3044129.63</v>
      </c>
    </row>
    <row r="10" spans="1:17" ht="15.5" x14ac:dyDescent="0.35">
      <c r="C10" t="s">
        <v>18</v>
      </c>
      <c r="D10" s="3">
        <f ca="1">IFERROR(IF(D9=0,"",D2/D9),"")</f>
        <v>15.511551155115512</v>
      </c>
      <c r="E10" s="3">
        <f ca="1">IFERROR(IF(E9=0,"",E2/E9),"")</f>
        <v>-3.6363636363636362</v>
      </c>
      <c r="I10" s="3">
        <f t="shared" ref="I10:Q10" ca="1" si="7">IFERROR(IF(I9=0,"",I2/I9),"")</f>
        <v>-11.156186612576066</v>
      </c>
      <c r="J10" s="3">
        <f t="shared" ca="1" si="7"/>
        <v>-3.90625</v>
      </c>
      <c r="K10" s="3">
        <f t="shared" ca="1" si="7"/>
        <v>-90.909090909090907</v>
      </c>
      <c r="L10" s="3">
        <f t="shared" ca="1" si="7"/>
        <v>25.742574257425744</v>
      </c>
      <c r="M10" s="3">
        <f t="shared" ca="1" si="7"/>
        <v>41.40625</v>
      </c>
      <c r="N10" s="3">
        <f t="shared" ca="1" si="7"/>
        <v>-42.27642276422764</v>
      </c>
      <c r="O10" s="3">
        <f t="shared" ca="1" si="7"/>
        <v>-61.604584527220624</v>
      </c>
      <c r="P10" s="3" t="str">
        <f t="shared" ca="1" si="7"/>
        <v/>
      </c>
      <c r="Q10" s="3" t="str">
        <f t="shared" ca="1" si="7"/>
        <v/>
      </c>
    </row>
    <row r="11" spans="1:17" ht="15.5" x14ac:dyDescent="0.35">
      <c r="B11" t="s">
        <v>19</v>
      </c>
      <c r="C11" t="s">
        <v>20</v>
      </c>
      <c r="D11" s="2">
        <f>IFERROR(INDEX(D51:D500,MATCH($C$11,$C$51:$C$500,0)),"")</f>
        <v>56955634331</v>
      </c>
      <c r="E11" s="2">
        <f>IFERROR(INDEX(E51:E500,MATCH($C$11,$C$51:$C$500,0)),"")</f>
        <v>42221929411</v>
      </c>
      <c r="H11" s="2">
        <f>IFERROR(INDEX(D11:G11,COUNT(D11:G11)),"")</f>
        <v>42221929411</v>
      </c>
      <c r="I11" s="2">
        <f t="shared" ref="I11:Q11" si="8">IFERROR(INDEX(I51:I500,MATCH($C$11,$C$51:$C$500,0)),"")</f>
        <v>80788063859</v>
      </c>
      <c r="J11" s="2">
        <f t="shared" si="8"/>
        <v>121163216909</v>
      </c>
      <c r="K11" s="2">
        <f t="shared" si="8"/>
        <v>15710958686</v>
      </c>
      <c r="L11" s="2">
        <f t="shared" si="8"/>
        <v>21518416668</v>
      </c>
      <c r="M11" s="2">
        <f t="shared" si="8"/>
        <v>18563627380</v>
      </c>
      <c r="N11" s="2">
        <f t="shared" si="8"/>
        <v>7854282597</v>
      </c>
      <c r="O11" s="2">
        <f t="shared" si="8"/>
        <v>14801891164</v>
      </c>
      <c r="P11" s="2">
        <f t="shared" si="8"/>
        <v>6797049128</v>
      </c>
      <c r="Q11" s="2">
        <f t="shared" si="8"/>
        <v>4015689541</v>
      </c>
    </row>
    <row r="12" spans="1:17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150000000000</v>
      </c>
      <c r="E12" s="2">
        <f>IFERROR(INDEX(E51:E500,MATCH("Net Debt (Quarter)",$C$51:$C$500,0)),"")</f>
        <v>158000000000</v>
      </c>
      <c r="H12" s="2">
        <f>IFERROR(INDEX(D12:G12,COUNT(D12:G12)),"")</f>
        <v>158000000000</v>
      </c>
      <c r="I12" s="2">
        <f t="shared" ref="I12:Q12" si="9">IFERROR(INDEX(I51:I500,MATCH($C$12,$C$51:$C$500,0)),"")</f>
        <v>157000000000</v>
      </c>
      <c r="J12" s="2">
        <f t="shared" si="9"/>
        <v>114000000000</v>
      </c>
      <c r="K12" s="2">
        <f t="shared" si="9"/>
        <v>215000000000</v>
      </c>
      <c r="L12" s="2">
        <f t="shared" si="9"/>
        <v>204000000000</v>
      </c>
      <c r="M12" s="2">
        <f t="shared" si="9"/>
        <v>196000000000</v>
      </c>
      <c r="N12" s="2">
        <f t="shared" si="9"/>
        <v>191000000000</v>
      </c>
      <c r="O12" s="2">
        <f t="shared" si="9"/>
        <v>175000000000</v>
      </c>
      <c r="P12" s="2">
        <f t="shared" si="9"/>
        <v>162000000000</v>
      </c>
      <c r="Q12" s="2">
        <f t="shared" si="9"/>
        <v>168000000000</v>
      </c>
    </row>
    <row r="13" spans="1:17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207000000000</v>
      </c>
      <c r="E13" s="2">
        <f>IFERROR(INDEX(E51:E500,MATCH("Total Debt (Quarter)",$C$51:$C$500,0)),"")</f>
        <v>200000000000</v>
      </c>
      <c r="H13" s="2">
        <f>IFERROR(INDEX(D13:G13,COUNT(D13:G13)),"")</f>
        <v>200000000000</v>
      </c>
      <c r="I13" s="2">
        <f t="shared" ref="I13:Q13" si="10">IFERROR(INDEX(I51:I500,MATCH($C$13,$C$51:$C$500,0)),"")</f>
        <v>238000000000</v>
      </c>
      <c r="J13" s="2">
        <f t="shared" si="10"/>
        <v>235000000000</v>
      </c>
      <c r="K13" s="2">
        <f t="shared" si="10"/>
        <v>230000000000</v>
      </c>
      <c r="L13" s="2">
        <f t="shared" si="10"/>
        <v>225000000000</v>
      </c>
      <c r="M13" s="2">
        <f t="shared" si="10"/>
        <v>214000000000</v>
      </c>
      <c r="N13" s="2">
        <f t="shared" si="10"/>
        <v>199000000000</v>
      </c>
      <c r="O13" s="2">
        <f t="shared" si="10"/>
        <v>190000000000</v>
      </c>
      <c r="P13" s="2">
        <f t="shared" si="10"/>
        <v>168000000000</v>
      </c>
      <c r="Q13" s="2">
        <f t="shared" si="10"/>
        <v>172000000000</v>
      </c>
    </row>
    <row r="14" spans="1:17" ht="15.5" x14ac:dyDescent="0.35">
      <c r="C14" t="s">
        <v>27</v>
      </c>
      <c r="D14" s="2">
        <f>IFERROR(INDEX(D51:D500,MATCH($C$14,$C$51:$C$500,0)),"")</f>
        <v>-2712818531</v>
      </c>
      <c r="E14" s="2">
        <f>IFERROR(INDEX(E51:E500,MATCH($C$14,$C$51:$C$500,0)),"")</f>
        <v>-2044454094</v>
      </c>
      <c r="H14" s="2">
        <f>IFERROR(SUM(D14:G14)*(4/MAX(1,COUNT(D14:G14))),"")</f>
        <v>-9514545250</v>
      </c>
      <c r="I14" s="2">
        <f t="shared" ref="I14:Q14" si="11">IFERROR(INDEX(I51:I500,MATCH($C$14,$C$51:$C$500,0)),"")</f>
        <v>-13892173125</v>
      </c>
      <c r="J14" s="2">
        <f t="shared" si="11"/>
        <v>-15133109477</v>
      </c>
      <c r="K14" s="2">
        <f t="shared" si="11"/>
        <v>-14966886208</v>
      </c>
      <c r="L14" s="2">
        <f t="shared" si="11"/>
        <v>-16173331294</v>
      </c>
      <c r="M14" s="2">
        <f t="shared" si="11"/>
        <v>-17721934377</v>
      </c>
      <c r="N14" s="2">
        <f t="shared" si="11"/>
        <v>-18072761403</v>
      </c>
      <c r="O14" s="2">
        <f t="shared" si="11"/>
        <v>-18955406089</v>
      </c>
      <c r="P14" s="2">
        <f t="shared" si="11"/>
        <v>-18146801924</v>
      </c>
      <c r="Q14" s="2">
        <f t="shared" si="11"/>
        <v>-18054618954</v>
      </c>
    </row>
    <row r="15" spans="1:17" ht="15.5" x14ac:dyDescent="0.35">
      <c r="C15" t="s">
        <v>28</v>
      </c>
      <c r="D15" s="2">
        <f>IFERROR(INDEX(D51:D500,MATCH($C$15,$C$51:$C$500,0)),"")</f>
        <v>-268599156</v>
      </c>
      <c r="E15" s="2">
        <f>IFERROR(INDEX(E51:E500,MATCH($C$15,$C$51:$C$500,0)),"")</f>
        <v>-233075562</v>
      </c>
      <c r="H15" s="2">
        <f>IFERROR(SUM(D15:G15)*(4/MAX(1,COUNT(D15:G15))),"")</f>
        <v>-1003349436</v>
      </c>
      <c r="I15" s="2">
        <f t="shared" ref="I15:Q15" si="12">IFERROR(INDEX(I51:I500,MATCH($C$15,$C$51:$C$500,0)),"")</f>
        <v>925083340</v>
      </c>
      <c r="J15" s="2">
        <f t="shared" si="12"/>
        <v>-32407333950</v>
      </c>
      <c r="K15" s="2">
        <f t="shared" si="12"/>
        <v>-8380013190</v>
      </c>
      <c r="L15" s="2">
        <f t="shared" si="12"/>
        <v>6044993342</v>
      </c>
      <c r="M15" s="2">
        <f t="shared" si="12"/>
        <v>8276892732</v>
      </c>
      <c r="N15" s="2">
        <f t="shared" si="12"/>
        <v>7827305213</v>
      </c>
      <c r="O15" s="2">
        <f t="shared" si="12"/>
        <v>4730199228</v>
      </c>
      <c r="P15" s="2">
        <f t="shared" si="12"/>
        <v>953865424</v>
      </c>
      <c r="Q15" s="2">
        <f t="shared" si="12"/>
        <v>1312735926</v>
      </c>
    </row>
    <row r="16" spans="1:17" ht="15.5" x14ac:dyDescent="0.35">
      <c r="C16" t="s">
        <v>29</v>
      </c>
      <c r="D16" s="2">
        <f>IFERROR(INDEX(D51:D500,MATCH($C$16,$C$51:$C$500,0)),"")</f>
        <v>-13324991950</v>
      </c>
      <c r="E16" s="2">
        <f>IFERROR(INDEX(E51:E500,MATCH($C$16,$C$51:$C$500,0)),"")</f>
        <v>805012695</v>
      </c>
      <c r="H16" s="2">
        <f>IFERROR(SUM(D16:G16)*(4/MAX(1,COUNT(D16:G16))),"")</f>
        <v>-25039958510</v>
      </c>
      <c r="I16" s="2">
        <f t="shared" ref="I16:Q16" si="13">IFERROR(INDEX(I51:I500,MATCH($C$16,$C$51:$C$500,0)),"")</f>
        <v>-6982304829</v>
      </c>
      <c r="J16" s="2">
        <f t="shared" si="13"/>
        <v>-71912438569</v>
      </c>
      <c r="K16" s="2">
        <f t="shared" si="13"/>
        <v>-15360695529</v>
      </c>
      <c r="L16" s="2">
        <f t="shared" si="13"/>
        <v>-28788832605</v>
      </c>
      <c r="M16" s="2">
        <f t="shared" si="13"/>
        <v>-37753776788</v>
      </c>
      <c r="N16" s="2">
        <f t="shared" si="13"/>
        <v>-34466396227</v>
      </c>
      <c r="O16" s="2">
        <f t="shared" si="13"/>
        <v>-8456006388</v>
      </c>
      <c r="P16" s="2">
        <f t="shared" si="13"/>
        <v>-23314009609</v>
      </c>
      <c r="Q16" s="2">
        <f t="shared" si="13"/>
        <v>-30570753220</v>
      </c>
    </row>
    <row r="17" spans="1:17" ht="15.5" x14ac:dyDescent="0.35">
      <c r="A17" t="s">
        <v>30</v>
      </c>
    </row>
    <row r="18" spans="1:17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  <c r="Q18" t="s">
        <v>40</v>
      </c>
    </row>
    <row r="19" spans="1:17" ht="15.5" x14ac:dyDescent="0.35">
      <c r="A19" t="s">
        <v>41</v>
      </c>
      <c r="C19" t="s">
        <v>42</v>
      </c>
    </row>
    <row r="20" spans="1:17" ht="15.5" x14ac:dyDescent="0.35">
      <c r="A20" t="s">
        <v>43</v>
      </c>
      <c r="C20" t="s">
        <v>44</v>
      </c>
      <c r="D20" s="2">
        <f ca="1">IFERROR(D21*D2,"")</f>
        <v>280120000000</v>
      </c>
      <c r="E20" s="2">
        <f ca="1">IFERROR(E21*E2,"")</f>
        <v>250320000000</v>
      </c>
      <c r="H20" s="2">
        <f t="shared" ref="H20:Q20" ca="1" si="14">IFERROR(H21*H2,"")</f>
        <v>250320000000</v>
      </c>
      <c r="I20" s="2">
        <f t="shared" ca="1" si="14"/>
        <v>327800000000</v>
      </c>
      <c r="J20" s="2">
        <f t="shared" ca="1" si="14"/>
        <v>268200000000</v>
      </c>
      <c r="K20" s="2">
        <f t="shared" ca="1" si="14"/>
        <v>298000000000</v>
      </c>
      <c r="L20" s="2">
        <f t="shared" ca="1" si="14"/>
        <v>309920000000</v>
      </c>
      <c r="M20" s="2">
        <f t="shared" ca="1" si="14"/>
        <v>315880000000</v>
      </c>
      <c r="N20" s="2">
        <f t="shared" ca="1" si="14"/>
        <v>309920000000</v>
      </c>
      <c r="O20" s="2">
        <f t="shared" ca="1" si="14"/>
        <v>5125600000000</v>
      </c>
      <c r="P20" s="2" t="str">
        <f t="shared" ca="1" si="14"/>
        <v/>
      </c>
      <c r="Q20" s="2" t="str">
        <f t="shared" ca="1" si="14"/>
        <v/>
      </c>
    </row>
    <row r="21" spans="1:17" ht="15.5" x14ac:dyDescent="0.35">
      <c r="C21" t="s">
        <v>12</v>
      </c>
      <c r="D21" s="2">
        <f>IFERROR(INDEX(D51:D500,MATCH($C$7,$C$51:$C$500,0)),"")</f>
        <v>5960000000</v>
      </c>
      <c r="E21" s="2">
        <f>IFERROR(INDEX(E51:E500,MATCH($C$7,$C$51:$C$500,0)),"")</f>
        <v>5960000000</v>
      </c>
      <c r="H21" s="2">
        <f>IFERROR(INDEX(D21:G21,COUNT(D21:G21)),"")</f>
        <v>5960000000</v>
      </c>
      <c r="I21" s="2">
        <f t="shared" ref="I21:Q21" si="15">IFERROR(INDEX(I51:I500,MATCH($C$7,$C$51:$C$500,0)),"")</f>
        <v>5960000000</v>
      </c>
      <c r="J21" s="2">
        <f t="shared" si="15"/>
        <v>5960000000</v>
      </c>
      <c r="K21" s="2">
        <f t="shared" si="15"/>
        <v>5960000000</v>
      </c>
      <c r="L21" s="2">
        <f t="shared" si="15"/>
        <v>5960000000</v>
      </c>
      <c r="M21" s="2">
        <f t="shared" si="15"/>
        <v>5960000000</v>
      </c>
      <c r="N21" s="2">
        <f t="shared" si="15"/>
        <v>5960000000</v>
      </c>
      <c r="O21" s="2">
        <f t="shared" si="15"/>
        <v>5960000000</v>
      </c>
      <c r="P21" s="2">
        <f t="shared" si="15"/>
        <v>4770000000</v>
      </c>
      <c r="Q21" s="2">
        <f t="shared" si="15"/>
        <v>0</v>
      </c>
    </row>
    <row r="23" spans="1:17" ht="15.5" x14ac:dyDescent="0.35">
      <c r="B23" t="s">
        <v>45</v>
      </c>
      <c r="C23" t="s">
        <v>46</v>
      </c>
      <c r="D23" s="3">
        <f>IFERROR(D5/D6*100,"")</f>
        <v>-2.5728466165535138</v>
      </c>
      <c r="E23" s="3">
        <f>IFERROR(E5/E6*100,"")</f>
        <v>0.10556407707286311</v>
      </c>
      <c r="H23" s="3">
        <f t="shared" ref="H23:Q23" si="16">IFERROR(H5/H6*100,"")</f>
        <v>-4.8054800825756026</v>
      </c>
      <c r="I23" s="3">
        <f t="shared" si="16"/>
        <v>-1.0977214705511933</v>
      </c>
      <c r="J23" s="3">
        <f t="shared" si="16"/>
        <v>-15.901590445518654</v>
      </c>
      <c r="K23" s="3">
        <f t="shared" si="16"/>
        <v>-3.657889470248092</v>
      </c>
      <c r="L23" s="3">
        <f t="shared" si="16"/>
        <v>1.3369707237024957</v>
      </c>
      <c r="M23" s="3">
        <f t="shared" si="16"/>
        <v>-4.4858155764986671</v>
      </c>
      <c r="N23" s="3">
        <f t="shared" si="16"/>
        <v>-3.7726611497840659</v>
      </c>
      <c r="O23" s="3">
        <f t="shared" si="16"/>
        <v>-0.35272019889651407</v>
      </c>
      <c r="P23" s="3">
        <f t="shared" si="16"/>
        <v>-3.4938387302212881</v>
      </c>
      <c r="Q23" s="3">
        <f t="shared" si="16"/>
        <v>-5.7800204054402418</v>
      </c>
    </row>
    <row r="24" spans="1:17" ht="15.5" x14ac:dyDescent="0.35">
      <c r="C24" t="s">
        <v>47</v>
      </c>
      <c r="D24" s="4">
        <f>IFERROR(_xlfn.RRI(5,I23,D23),"")</f>
        <v>0.18572601224902341</v>
      </c>
      <c r="E24" s="4" t="str">
        <f>IFERROR(_xlfn.RRI(5,J23,E23),"")</f>
        <v/>
      </c>
      <c r="H24" s="4">
        <f t="shared" ref="H24:Q24" si="17">IFERROR(_xlfn.RRI(5,M23,H23),"")</f>
        <v>1.3862531272487821E-2</v>
      </c>
      <c r="I24" s="4">
        <f t="shared" si="17"/>
        <v>-0.21878806109842108</v>
      </c>
      <c r="J24" s="4">
        <f t="shared" si="17"/>
        <v>1.1419140844559212</v>
      </c>
      <c r="K24" s="4">
        <f t="shared" si="17"/>
        <v>9.2192941203046441E-3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  <c r="Q24" s="4" t="str">
        <f t="shared" si="17"/>
        <v/>
      </c>
    </row>
    <row r="25" spans="1:17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Q25" si="18">IFERROR(INDEX(I51:I500,MATCH($C$25,$C$51:$C$500,0)),"")</f>
        <v>-1.02</v>
      </c>
      <c r="J25" s="3">
        <f t="shared" si="18"/>
        <v>-17.510000000000002</v>
      </c>
      <c r="K25" s="3">
        <f t="shared" si="18"/>
        <v>-3.98</v>
      </c>
      <c r="L25" s="3">
        <f t="shared" si="18"/>
        <v>-3.82</v>
      </c>
      <c r="M25" s="3">
        <f t="shared" si="18"/>
        <v>-4.95</v>
      </c>
      <c r="N25" s="3">
        <f t="shared" si="18"/>
        <v>-4.47</v>
      </c>
      <c r="O25" s="3">
        <f t="shared" si="18"/>
        <v>-0.63</v>
      </c>
      <c r="P25" s="3">
        <f t="shared" si="18"/>
        <v>-4.6900000000000004</v>
      </c>
      <c r="Q25" s="3">
        <f t="shared" si="18"/>
        <v>-5851601.7400000002</v>
      </c>
    </row>
    <row r="26" spans="1:17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Q26" si="19">IFERROR(_xlfn.RRI(5,M25,H25),"")</f>
        <v/>
      </c>
      <c r="I26" s="4">
        <f t="shared" si="19"/>
        <v>-0.25585335216412886</v>
      </c>
      <c r="J26" s="4">
        <f t="shared" si="19"/>
        <v>0.94441570107336648</v>
      </c>
      <c r="K26" s="4">
        <f t="shared" si="19"/>
        <v>-3.2297092576911268E-2</v>
      </c>
      <c r="L26" s="4">
        <f t="shared" si="19"/>
        <v>-0.94206277094456947</v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  <c r="Q26" s="4" t="str">
        <f t="shared" si="19"/>
        <v/>
      </c>
    </row>
    <row r="27" spans="1:17" ht="15.5" x14ac:dyDescent="0.35">
      <c r="C27" t="s">
        <v>51</v>
      </c>
      <c r="D27" s="3">
        <f>IFERROR(D4/D21,"")</f>
        <v>3.3534666137583891</v>
      </c>
      <c r="E27" s="3">
        <f>IFERROR(E4/E21,"")</f>
        <v>4.0111810518456377</v>
      </c>
      <c r="H27" s="3">
        <f t="shared" ref="H27:Q27" si="20">IFERROR(H4/H21,"")</f>
        <v>14.729295331208053</v>
      </c>
      <c r="I27" s="3">
        <f t="shared" si="20"/>
        <v>17.619819522986578</v>
      </c>
      <c r="J27" s="3">
        <f t="shared" si="20"/>
        <v>19.69603964043624</v>
      </c>
      <c r="K27" s="3">
        <f t="shared" si="20"/>
        <v>18.422663424161072</v>
      </c>
      <c r="L27" s="3">
        <f t="shared" si="20"/>
        <v>14.463798814261745</v>
      </c>
      <c r="M27" s="3">
        <f t="shared" si="20"/>
        <v>11.140145213926175</v>
      </c>
      <c r="N27" s="3">
        <f t="shared" si="20"/>
        <v>7.9474294261744962</v>
      </c>
      <c r="O27" s="3">
        <f t="shared" si="20"/>
        <v>18.436569147651007</v>
      </c>
      <c r="P27" s="3">
        <f t="shared" si="20"/>
        <v>12.729768028511531</v>
      </c>
      <c r="Q27" s="3" t="str">
        <f t="shared" si="20"/>
        <v/>
      </c>
    </row>
    <row r="28" spans="1:17" ht="15.5" x14ac:dyDescent="0.35">
      <c r="C28" t="s">
        <v>52</v>
      </c>
      <c r="D28" s="4">
        <f>IFERROR(_xlfn.RRI(5,I27,D27),"")</f>
        <v>-0.28237343620448796</v>
      </c>
      <c r="E28" s="4">
        <f>IFERROR(_xlfn.RRI(5,J27,E27),"")</f>
        <v>-0.2725909984141911</v>
      </c>
      <c r="H28" s="4">
        <f t="shared" ref="H28:Q28" si="21">IFERROR(_xlfn.RRI(5,M27,H27),"")</f>
        <v>5.7446060593609571E-2</v>
      </c>
      <c r="I28" s="4">
        <f t="shared" si="21"/>
        <v>0.17261367639948566</v>
      </c>
      <c r="J28" s="4">
        <f t="shared" si="21"/>
        <v>1.3304008374361853E-2</v>
      </c>
      <c r="K28" s="4">
        <f t="shared" si="21"/>
        <v>7.6728938929186974E-2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  <c r="Q28" s="4" t="str">
        <f t="shared" si="21"/>
        <v/>
      </c>
    </row>
    <row r="29" spans="1:17" ht="15.5" x14ac:dyDescent="0.35">
      <c r="C29" t="s">
        <v>53</v>
      </c>
      <c r="H29" s="4" t="str">
        <f t="shared" ref="H29:Q29" si="22">IFERROR(((H25-I25)/I25)*100%,"")</f>
        <v/>
      </c>
      <c r="I29" s="4">
        <f t="shared" si="22"/>
        <v>-0.94174757281553401</v>
      </c>
      <c r="J29" s="4">
        <f t="shared" si="22"/>
        <v>3.3994974874371864</v>
      </c>
      <c r="K29" s="4">
        <f t="shared" si="22"/>
        <v>4.1884816753926739E-2</v>
      </c>
      <c r="L29" s="4">
        <f t="shared" si="22"/>
        <v>-0.22828282828282834</v>
      </c>
      <c r="M29" s="4">
        <f t="shared" si="22"/>
        <v>0.10738255033557056</v>
      </c>
      <c r="N29" s="4">
        <f t="shared" si="22"/>
        <v>6.0952380952380949</v>
      </c>
      <c r="O29" s="4">
        <f t="shared" si="22"/>
        <v>-0.86567164179104483</v>
      </c>
      <c r="P29" s="4">
        <f t="shared" si="22"/>
        <v>-0.99999919851004759</v>
      </c>
      <c r="Q29" s="4" t="str">
        <f t="shared" si="22"/>
        <v/>
      </c>
    </row>
    <row r="30" spans="1:17" ht="15.5" x14ac:dyDescent="0.35">
      <c r="C30" t="s">
        <v>54</v>
      </c>
      <c r="H30" s="4">
        <f t="shared" ref="H30:Q30" si="23">IFERROR(((H27-I27)/I27)*100%,"")</f>
        <v>-0.16404959131434838</v>
      </c>
      <c r="I30" s="4">
        <f t="shared" si="23"/>
        <v>-0.10541307569198598</v>
      </c>
      <c r="J30" s="4">
        <f t="shared" si="23"/>
        <v>6.9120093384822515E-2</v>
      </c>
      <c r="K30" s="4">
        <f t="shared" si="23"/>
        <v>0.27370849530869906</v>
      </c>
      <c r="L30" s="4">
        <f t="shared" si="23"/>
        <v>0.298349216864849</v>
      </c>
      <c r="M30" s="4">
        <f t="shared" si="23"/>
        <v>0.40172936638312445</v>
      </c>
      <c r="N30" s="4">
        <f t="shared" si="23"/>
        <v>-0.56893121694569326</v>
      </c>
      <c r="O30" s="4">
        <f t="shared" si="23"/>
        <v>0.44830362237219507</v>
      </c>
      <c r="P30" s="4" t="str">
        <f t="shared" si="23"/>
        <v/>
      </c>
      <c r="Q30" s="4" t="str">
        <f t="shared" si="23"/>
        <v/>
      </c>
    </row>
    <row r="32" spans="1:17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88.67</v>
      </c>
      <c r="E32" s="3">
        <f>IFERROR(INDEX(E51:E500,MATCH($A$32,$C$51:$C$500,0)),"")</f>
        <v>90.95</v>
      </c>
      <c r="H32" s="3">
        <f>IFERROR(INDEX(D32:G32,COUNT(D32:G32)),"")</f>
        <v>90.95</v>
      </c>
      <c r="I32" s="3">
        <f t="shared" ref="I32:Q32" si="24">IFERROR(INDEX(I51:I500,MATCH($C$32,$C$51:$C$500,0)),"")</f>
        <v>91.79</v>
      </c>
      <c r="J32" s="3">
        <f t="shared" si="24"/>
        <v>92.8</v>
      </c>
      <c r="K32" s="3">
        <f t="shared" si="24"/>
        <v>107.55</v>
      </c>
      <c r="L32" s="3">
        <f t="shared" si="24"/>
        <v>111.49</v>
      </c>
      <c r="M32" s="3">
        <f t="shared" si="24"/>
        <v>109.99</v>
      </c>
      <c r="N32" s="3">
        <f t="shared" si="24"/>
        <v>114.93</v>
      </c>
      <c r="O32" s="3">
        <f t="shared" si="24"/>
        <v>119.26</v>
      </c>
      <c r="P32" s="3">
        <f t="shared" si="24"/>
        <v>127.25</v>
      </c>
      <c r="Q32" s="3">
        <f t="shared" si="24"/>
        <v>91614034.909999996</v>
      </c>
    </row>
    <row r="33" spans="1:17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0.47</v>
      </c>
      <c r="E33" s="3">
        <f>IFERROR(INDEX(E51:E500,MATCH($A$33,$C$51:$C$500,0)),"")</f>
        <v>0.51</v>
      </c>
      <c r="H33" s="3">
        <f>IFERROR(INDEX(D33:G33,COUNT(D33:G33)),"")</f>
        <v>0.51</v>
      </c>
      <c r="I33" s="3">
        <f t="shared" ref="I33:Q33" si="25">IFERROR(INDEX(I51:I500,MATCH($C$33,$C$51:$C$500,0)),"")</f>
        <v>0.6</v>
      </c>
      <c r="J33" s="3">
        <f t="shared" si="25"/>
        <v>0.48</v>
      </c>
      <c r="K33" s="3">
        <f t="shared" si="25"/>
        <v>0.46</v>
      </c>
      <c r="L33" s="3">
        <f t="shared" si="25"/>
        <v>0.47</v>
      </c>
      <c r="M33" s="3">
        <f t="shared" si="25"/>
        <v>0.48</v>
      </c>
      <c r="N33" s="3">
        <f t="shared" si="25"/>
        <v>0.45</v>
      </c>
      <c r="O33" s="3">
        <f t="shared" si="25"/>
        <v>7.21</v>
      </c>
      <c r="P33" s="3">
        <f t="shared" si="25"/>
        <v>0</v>
      </c>
      <c r="Q33" s="3">
        <f t="shared" si="25"/>
        <v>0</v>
      </c>
    </row>
    <row r="34" spans="1:17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-18.420000000000002</v>
      </c>
      <c r="E34" s="3">
        <f>IFERROR(INDEX(E51:E500,MATCH($A$34,$C$51:$C$500,0)),"")</f>
        <v>460</v>
      </c>
      <c r="H34" s="3">
        <f>IFERROR(INDEX(D34:G34,COUNT(D34:G34)),"")</f>
        <v>460</v>
      </c>
      <c r="I34" s="3">
        <f t="shared" ref="I34:Q34" si="26">IFERROR(INDEX(I51:I500,MATCH($C$34,$C$51:$C$500,0)),"")</f>
        <v>-53.92</v>
      </c>
      <c r="J34" s="3">
        <f t="shared" si="26"/>
        <v>-2.57</v>
      </c>
      <c r="K34" s="3">
        <f t="shared" si="26"/>
        <v>-12.56</v>
      </c>
      <c r="L34" s="3">
        <f t="shared" si="26"/>
        <v>-13.61</v>
      </c>
      <c r="M34" s="3">
        <f t="shared" si="26"/>
        <v>-10.71</v>
      </c>
      <c r="N34" s="3">
        <f t="shared" si="26"/>
        <v>-11.63</v>
      </c>
      <c r="O34" s="3">
        <f t="shared" si="26"/>
        <v>-1365.08</v>
      </c>
      <c r="P34" s="3">
        <f t="shared" si="26"/>
        <v>0</v>
      </c>
      <c r="Q34" s="3">
        <f t="shared" si="26"/>
        <v>0</v>
      </c>
    </row>
    <row r="35" spans="1:17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12.52</v>
      </c>
      <c r="E35" s="3">
        <f>IFERROR(INDEX(E51:E500,MATCH($A$35,$C$51:$C$500,0)),"")</f>
        <v>11.47</v>
      </c>
      <c r="H35" s="3">
        <f>IFERROR(INDEX(D35:G35,COUNT(D35:G35)),"")</f>
        <v>11.47</v>
      </c>
      <c r="I35" s="3">
        <f t="shared" ref="I35:Q35" si="27">IFERROR(INDEX(I51:I500,MATCH($C$35,$C$51:$C$500,0)),"")</f>
        <v>3.12</v>
      </c>
      <c r="J35" s="3">
        <f t="shared" si="27"/>
        <v>2.2799999999999998</v>
      </c>
      <c r="K35" s="3">
        <f t="shared" si="27"/>
        <v>2.71</v>
      </c>
      <c r="L35" s="3">
        <f t="shared" si="27"/>
        <v>3.59</v>
      </c>
      <c r="M35" s="3">
        <f t="shared" si="27"/>
        <v>4.76</v>
      </c>
      <c r="N35" s="3">
        <f t="shared" si="27"/>
        <v>6.54</v>
      </c>
      <c r="O35" s="3">
        <f t="shared" si="27"/>
        <v>46.64</v>
      </c>
      <c r="P35" s="3">
        <f t="shared" si="27"/>
        <v>0</v>
      </c>
      <c r="Q35" s="3">
        <f t="shared" si="27"/>
        <v>0</v>
      </c>
    </row>
    <row r="36" spans="1:17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Q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  <c r="Q36" s="4" t="str">
        <f t="shared" si="28"/>
        <v/>
      </c>
    </row>
    <row r="37" spans="1:17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Q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  <c r="Q37" s="3" t="str">
        <f t="shared" si="29"/>
        <v/>
      </c>
    </row>
    <row r="50" spans="2:17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  <c r="Q50" t="s">
        <v>40</v>
      </c>
    </row>
    <row r="51" spans="2:17" ht="15.5" x14ac:dyDescent="0.35">
      <c r="B51" t="s">
        <v>75</v>
      </c>
      <c r="C51" t="s">
        <v>6</v>
      </c>
      <c r="D51" s="5">
        <v>19986661018</v>
      </c>
      <c r="E51" s="5">
        <v>23906639069</v>
      </c>
      <c r="F51" s="5">
        <v>30860566681</v>
      </c>
      <c r="G51" s="5">
        <v>23831656553</v>
      </c>
      <c r="I51" s="5">
        <v>105014124357</v>
      </c>
      <c r="J51" s="5">
        <v>117388396257</v>
      </c>
      <c r="K51" s="5">
        <v>109799074008</v>
      </c>
      <c r="L51" s="5">
        <v>86204240933</v>
      </c>
      <c r="M51" s="5">
        <v>66395265475</v>
      </c>
      <c r="N51" s="5">
        <v>47366679380</v>
      </c>
      <c r="O51" s="5">
        <v>109881952120</v>
      </c>
      <c r="P51" s="5">
        <v>60720993496</v>
      </c>
      <c r="Q51" s="5">
        <v>46191934741</v>
      </c>
    </row>
    <row r="52" spans="2:17" ht="15.5" x14ac:dyDescent="0.35">
      <c r="C52" t="s">
        <v>211</v>
      </c>
      <c r="D52" s="5">
        <v>-11251850142</v>
      </c>
      <c r="E52" s="5">
        <v>-13493879552</v>
      </c>
      <c r="F52" s="5">
        <v>-13299383869</v>
      </c>
      <c r="G52" s="5">
        <v>-10240198222</v>
      </c>
      <c r="I52" s="5">
        <v>-44148944419</v>
      </c>
      <c r="J52" s="5">
        <v>-44131870630</v>
      </c>
      <c r="K52" s="5">
        <v>-44758265251</v>
      </c>
      <c r="L52" s="5">
        <v>-35753528004</v>
      </c>
      <c r="M52" s="5">
        <v>-29374278902</v>
      </c>
      <c r="N52" s="5">
        <v>-22707675200</v>
      </c>
      <c r="O52" s="5">
        <v>-48003264443</v>
      </c>
      <c r="P52" s="5">
        <v>-29692042946</v>
      </c>
      <c r="Q52" s="5">
        <v>-18401917106</v>
      </c>
    </row>
    <row r="53" spans="2:17" ht="15.5" x14ac:dyDescent="0.35">
      <c r="C53" t="s">
        <v>212</v>
      </c>
      <c r="D53" s="5">
        <v>8734810876</v>
      </c>
      <c r="E53" s="5">
        <v>10412759517</v>
      </c>
      <c r="F53" s="5">
        <v>17561182812</v>
      </c>
      <c r="G53" s="5">
        <v>13591458331</v>
      </c>
      <c r="I53" s="5">
        <v>60865179938</v>
      </c>
      <c r="J53" s="5">
        <v>73256525627</v>
      </c>
      <c r="K53" s="5">
        <v>65040808757</v>
      </c>
      <c r="L53" s="5">
        <v>50450712929</v>
      </c>
      <c r="M53" s="5">
        <v>37020986573</v>
      </c>
      <c r="N53" s="5">
        <v>24659004180</v>
      </c>
      <c r="O53" s="5">
        <v>61878687677</v>
      </c>
      <c r="P53" s="5">
        <v>31028950550</v>
      </c>
      <c r="Q53" s="5">
        <v>27790017635</v>
      </c>
    </row>
    <row r="54" spans="2:17" ht="15.5" x14ac:dyDescent="0.35">
      <c r="C54" t="s">
        <v>82</v>
      </c>
      <c r="D54" s="5">
        <v>-19524532541</v>
      </c>
      <c r="E54" s="5">
        <v>-16942551985</v>
      </c>
      <c r="F54" s="5">
        <v>-16396285870</v>
      </c>
      <c r="G54" s="5">
        <v>-14180995927</v>
      </c>
      <c r="I54" s="5">
        <v>-58377664777</v>
      </c>
      <c r="J54" s="5">
        <v>-55236315428</v>
      </c>
      <c r="K54" s="5">
        <v>-53550324799</v>
      </c>
      <c r="L54" s="5">
        <v>-55894506555</v>
      </c>
      <c r="M54" s="5">
        <v>-49349695913</v>
      </c>
      <c r="N54" s="5">
        <v>-45114284455</v>
      </c>
      <c r="O54" s="5">
        <v>-55855703762</v>
      </c>
      <c r="P54" s="5">
        <v>-37749081013</v>
      </c>
      <c r="Q54" s="5">
        <v>-42834883268</v>
      </c>
    </row>
    <row r="55" spans="2:17" ht="15.5" x14ac:dyDescent="0.35">
      <c r="C55" t="s">
        <v>213</v>
      </c>
      <c r="D55" s="5">
        <v>-18668413899</v>
      </c>
      <c r="E55" s="5">
        <v>-16121213283</v>
      </c>
      <c r="F55" s="5">
        <v>-15443934603</v>
      </c>
      <c r="G55" s="5">
        <v>-13017614028</v>
      </c>
      <c r="I55" s="5">
        <v>-54590935821</v>
      </c>
      <c r="J55" s="5">
        <v>-51528308637</v>
      </c>
      <c r="K55" s="5">
        <v>-50031615826</v>
      </c>
      <c r="L55" s="5">
        <v>-55894506555</v>
      </c>
      <c r="M55" s="5">
        <v>-49349695913</v>
      </c>
      <c r="N55" s="5">
        <v>-45114284455</v>
      </c>
      <c r="O55" s="5">
        <v>-55855703762</v>
      </c>
      <c r="P55" s="5">
        <v>-37749081013</v>
      </c>
      <c r="Q55" s="5">
        <v>-42834883268</v>
      </c>
    </row>
    <row r="56" spans="2:17" ht="15.5" x14ac:dyDescent="0.35">
      <c r="C56" t="s">
        <v>81</v>
      </c>
      <c r="D56" s="5">
        <v>-289742</v>
      </c>
      <c r="E56" s="5">
        <v>-148326</v>
      </c>
      <c r="F56" s="5">
        <v>-200</v>
      </c>
      <c r="G56" s="5">
        <v>-46722</v>
      </c>
      <c r="I56" s="5">
        <v>-61087</v>
      </c>
      <c r="J56" s="5">
        <v>-55488</v>
      </c>
      <c r="K56" s="5">
        <v>99594</v>
      </c>
      <c r="L56" s="5">
        <v>2056</v>
      </c>
      <c r="M56" s="5">
        <v>-223154</v>
      </c>
      <c r="N56" s="5">
        <v>241688</v>
      </c>
      <c r="O56" s="5">
        <v>136035</v>
      </c>
      <c r="P56" s="5">
        <v>-11210</v>
      </c>
      <c r="Q56" s="5">
        <v>-8593</v>
      </c>
    </row>
    <row r="57" spans="2:17" ht="15.5" x14ac:dyDescent="0.35">
      <c r="C57" t="s">
        <v>89</v>
      </c>
      <c r="D57" s="5">
        <v>-10789721665</v>
      </c>
      <c r="E57" s="5">
        <v>-6529792468</v>
      </c>
      <c r="F57" s="5">
        <v>1164896942</v>
      </c>
      <c r="G57" s="5">
        <v>-589537596</v>
      </c>
      <c r="I57" s="5">
        <v>2487515161</v>
      </c>
      <c r="J57" s="5">
        <v>18020210199</v>
      </c>
      <c r="K57" s="5">
        <v>11490483958</v>
      </c>
      <c r="L57" s="5">
        <v>-5443793626</v>
      </c>
      <c r="M57" s="5">
        <v>-12328709340</v>
      </c>
      <c r="N57" s="5">
        <v>-20455280275</v>
      </c>
      <c r="O57" s="5">
        <v>6022983915</v>
      </c>
      <c r="P57" s="5">
        <v>-6720130463</v>
      </c>
      <c r="Q57" s="5">
        <v>-15044865633</v>
      </c>
    </row>
    <row r="58" spans="2:17" ht="15.5" x14ac:dyDescent="0.35">
      <c r="C58" t="s">
        <v>90</v>
      </c>
      <c r="D58" s="5">
        <v>-2535270285</v>
      </c>
      <c r="E58" s="5">
        <v>7334805163</v>
      </c>
      <c r="F58" s="5">
        <v>-3115757722</v>
      </c>
      <c r="G58" s="5">
        <v>-2339438029</v>
      </c>
      <c r="I58" s="5">
        <v>-9469819990</v>
      </c>
      <c r="J58" s="5">
        <v>-89932648768</v>
      </c>
      <c r="K58" s="5">
        <v>-26851179487</v>
      </c>
      <c r="L58" s="5">
        <v>-23345038979</v>
      </c>
      <c r="M58" s="5">
        <v>-25425067448</v>
      </c>
      <c r="N58" s="5">
        <v>-14011115952</v>
      </c>
      <c r="O58" s="5">
        <v>-14478990303</v>
      </c>
      <c r="P58" s="5">
        <v>-16593879146</v>
      </c>
      <c r="Q58" s="5">
        <v>-15525887587</v>
      </c>
    </row>
    <row r="59" spans="2:17" ht="15.5" x14ac:dyDescent="0.35">
      <c r="C59" t="s">
        <v>27</v>
      </c>
      <c r="D59" s="5">
        <v>-2712818531</v>
      </c>
      <c r="E59" s="5">
        <v>-2044454094</v>
      </c>
      <c r="F59" s="5">
        <v>-3308655506</v>
      </c>
      <c r="G59" s="5">
        <v>-3617860778</v>
      </c>
      <c r="I59" s="5">
        <v>-13892173125</v>
      </c>
      <c r="J59" s="5">
        <v>-15133109477</v>
      </c>
      <c r="K59" s="5">
        <v>-14966886208</v>
      </c>
      <c r="L59" s="5">
        <v>-16173331294</v>
      </c>
      <c r="M59" s="5">
        <v>-17721934377</v>
      </c>
      <c r="N59" s="5">
        <v>-18072761403</v>
      </c>
      <c r="O59" s="5">
        <v>-18955406089</v>
      </c>
      <c r="P59" s="5">
        <v>-18146801924</v>
      </c>
      <c r="Q59" s="5">
        <v>-18054618954</v>
      </c>
    </row>
    <row r="60" spans="2:17" ht="15.5" x14ac:dyDescent="0.35">
      <c r="C60" t="s">
        <v>340</v>
      </c>
    </row>
    <row r="61" spans="2:17" ht="15.5" x14ac:dyDescent="0.35">
      <c r="C61" t="s">
        <v>215</v>
      </c>
      <c r="D61" s="5">
        <v>371049226</v>
      </c>
      <c r="E61" s="5">
        <v>618371597</v>
      </c>
      <c r="F61" s="5">
        <v>696456940</v>
      </c>
      <c r="G61" s="5">
        <v>1297157698</v>
      </c>
      <c r="I61" s="5">
        <v>5126796734</v>
      </c>
      <c r="J61" s="5">
        <v>3962934553</v>
      </c>
      <c r="K61" s="5">
        <v>692683559</v>
      </c>
    </row>
    <row r="62" spans="2:17" ht="15.5" x14ac:dyDescent="0.35">
      <c r="C62" t="s">
        <v>605</v>
      </c>
    </row>
    <row r="63" spans="2:17" ht="15.5" x14ac:dyDescent="0.35">
      <c r="C63" t="s">
        <v>321</v>
      </c>
    </row>
    <row r="64" spans="2:17" ht="15.5" x14ac:dyDescent="0.35">
      <c r="C64" t="s">
        <v>91</v>
      </c>
      <c r="J64" s="5">
        <v>-2766987095</v>
      </c>
      <c r="K64" s="5">
        <v>-9151110543</v>
      </c>
    </row>
    <row r="65" spans="3:17" ht="15.5" x14ac:dyDescent="0.35">
      <c r="C65" t="s">
        <v>92</v>
      </c>
      <c r="D65" s="5">
        <v>-2535270285</v>
      </c>
      <c r="E65" s="5">
        <v>7334805163</v>
      </c>
      <c r="F65" s="5">
        <v>-3115757722</v>
      </c>
      <c r="G65" s="5">
        <v>-2339438029</v>
      </c>
      <c r="I65" s="5">
        <v>-9469819990</v>
      </c>
      <c r="J65" s="5">
        <v>-89932648768</v>
      </c>
      <c r="K65" s="5">
        <v>-26851179487</v>
      </c>
      <c r="L65" s="5">
        <v>-23345038979</v>
      </c>
      <c r="M65" s="5">
        <v>-25425067448</v>
      </c>
      <c r="N65" s="5">
        <v>-14011115952</v>
      </c>
      <c r="O65" s="5">
        <v>-14478990303</v>
      </c>
      <c r="P65" s="5">
        <v>-16593879146</v>
      </c>
      <c r="Q65" s="5">
        <v>-15525887587</v>
      </c>
    </row>
    <row r="66" spans="3:17" ht="15.5" x14ac:dyDescent="0.35">
      <c r="C66" t="s">
        <v>29</v>
      </c>
      <c r="D66" s="5">
        <v>-13324991950</v>
      </c>
      <c r="E66" s="5">
        <v>805012695</v>
      </c>
      <c r="F66" s="5">
        <v>-1950860780</v>
      </c>
      <c r="G66" s="5">
        <v>-2928975625</v>
      </c>
      <c r="I66" s="5">
        <v>-6982304829</v>
      </c>
      <c r="J66" s="5">
        <v>-71912438569</v>
      </c>
      <c r="K66" s="5">
        <v>-15360695529</v>
      </c>
      <c r="L66" s="5">
        <v>-28788832605</v>
      </c>
      <c r="M66" s="5">
        <v>-37753776788</v>
      </c>
      <c r="N66" s="5">
        <v>-34466396227</v>
      </c>
      <c r="O66" s="5">
        <v>-8456006388</v>
      </c>
      <c r="P66" s="5">
        <v>-23314009609</v>
      </c>
      <c r="Q66" s="5">
        <v>-30570753220</v>
      </c>
    </row>
    <row r="67" spans="3:17" ht="15.5" x14ac:dyDescent="0.35">
      <c r="C67" t="s">
        <v>28</v>
      </c>
      <c r="D67" s="5">
        <v>-268599156</v>
      </c>
      <c r="E67" s="5">
        <v>-233075562</v>
      </c>
      <c r="F67" s="5">
        <v>1595277304</v>
      </c>
      <c r="G67" s="5">
        <v>-223981935</v>
      </c>
      <c r="I67" s="5">
        <v>925083340</v>
      </c>
      <c r="J67" s="5">
        <v>-32407333950</v>
      </c>
      <c r="K67" s="5">
        <v>-8380013190</v>
      </c>
      <c r="L67" s="5">
        <v>6044993342</v>
      </c>
      <c r="M67" s="5">
        <v>8276892732</v>
      </c>
      <c r="N67" s="5">
        <v>7827305213</v>
      </c>
      <c r="O67" s="5">
        <v>4730199228</v>
      </c>
      <c r="P67" s="5">
        <v>953865424</v>
      </c>
      <c r="Q67" s="5">
        <v>1312735926</v>
      </c>
    </row>
    <row r="68" spans="3:17" ht="15.5" x14ac:dyDescent="0.35">
      <c r="C68" t="s">
        <v>404</v>
      </c>
    </row>
    <row r="69" spans="3:17" ht="15.5" x14ac:dyDescent="0.35">
      <c r="C69" t="s">
        <v>405</v>
      </c>
      <c r="D69" s="5">
        <v>-268599156</v>
      </c>
      <c r="E69" s="5">
        <v>-233075562</v>
      </c>
      <c r="I69" s="5">
        <v>925083340</v>
      </c>
      <c r="J69" s="5">
        <v>-32407333950</v>
      </c>
      <c r="K69" s="5">
        <v>-8380013190</v>
      </c>
    </row>
    <row r="70" spans="3:17" ht="15.5" x14ac:dyDescent="0.35">
      <c r="C70" t="s">
        <v>406</v>
      </c>
      <c r="D70" s="5">
        <v>-268599156</v>
      </c>
      <c r="E70" s="5">
        <v>-233075562</v>
      </c>
      <c r="F70" s="5">
        <v>1595277304</v>
      </c>
      <c r="G70" s="5">
        <v>-223981935</v>
      </c>
      <c r="I70" s="5">
        <v>925083340</v>
      </c>
      <c r="J70" s="5">
        <v>-32407333950</v>
      </c>
      <c r="K70" s="5">
        <v>-8380013190</v>
      </c>
      <c r="L70" s="5">
        <v>6044993342</v>
      </c>
      <c r="M70" s="5">
        <v>8276892732</v>
      </c>
      <c r="N70" s="5">
        <v>7827305213</v>
      </c>
      <c r="O70" s="5">
        <v>4730199228</v>
      </c>
      <c r="P70" s="5">
        <v>953865424</v>
      </c>
      <c r="Q70" s="5">
        <v>1312735926</v>
      </c>
    </row>
    <row r="71" spans="3:17" ht="15.5" x14ac:dyDescent="0.35">
      <c r="C71" t="s">
        <v>93</v>
      </c>
      <c r="D71" s="5">
        <v>-13593591106</v>
      </c>
      <c r="E71" s="5">
        <v>571937133</v>
      </c>
      <c r="F71" s="5">
        <v>-355583476</v>
      </c>
      <c r="G71" s="5">
        <v>-3152957560</v>
      </c>
      <c r="I71" s="5">
        <v>-6057221489</v>
      </c>
      <c r="J71" s="5">
        <v>-104319772519</v>
      </c>
      <c r="K71" s="5">
        <v>-23740708719</v>
      </c>
      <c r="L71" s="5">
        <v>-22743839263</v>
      </c>
      <c r="M71" s="5">
        <v>-29476884056</v>
      </c>
      <c r="N71" s="5">
        <v>-26639091014</v>
      </c>
      <c r="O71" s="5">
        <v>-3725807160</v>
      </c>
      <c r="P71" s="5">
        <v>-22360144185</v>
      </c>
      <c r="Q71" s="5">
        <v>-29258017294</v>
      </c>
    </row>
    <row r="72" spans="3:17" ht="15.5" x14ac:dyDescent="0.35">
      <c r="C72" t="s">
        <v>465</v>
      </c>
    </row>
    <row r="73" spans="3:17" ht="15.5" x14ac:dyDescent="0.35">
      <c r="C73" t="s">
        <v>95</v>
      </c>
      <c r="D73" s="5">
        <v>-13593591106</v>
      </c>
      <c r="E73" s="5">
        <v>571937133</v>
      </c>
      <c r="F73" s="5">
        <v>-355583476</v>
      </c>
      <c r="G73" s="5">
        <v>-3152957560</v>
      </c>
      <c r="I73" s="5">
        <v>-6057221489</v>
      </c>
      <c r="J73" s="5">
        <v>-104319772519</v>
      </c>
      <c r="K73" s="5">
        <v>-23740708719</v>
      </c>
      <c r="L73" s="5">
        <v>-22743839263</v>
      </c>
      <c r="M73" s="5">
        <v>-29476884056</v>
      </c>
      <c r="N73" s="5">
        <v>-26639091014</v>
      </c>
      <c r="O73" s="5">
        <v>-3725807160</v>
      </c>
      <c r="P73" s="5">
        <v>-22360144185</v>
      </c>
      <c r="Q73" s="5">
        <v>-29258017294</v>
      </c>
    </row>
    <row r="74" spans="3:17" ht="15.5" x14ac:dyDescent="0.35">
      <c r="C74" t="s">
        <v>96</v>
      </c>
      <c r="F74" s="5">
        <v>53256699</v>
      </c>
      <c r="I74" s="5">
        <v>53256699</v>
      </c>
      <c r="J74" s="5">
        <v>16392441384</v>
      </c>
      <c r="K74" s="5">
        <v>298343286</v>
      </c>
      <c r="L74" s="5">
        <v>31625557538</v>
      </c>
      <c r="M74" s="5">
        <v>75068385</v>
      </c>
      <c r="N74" s="5">
        <v>802765642</v>
      </c>
      <c r="O74" s="5">
        <v>1219255613</v>
      </c>
      <c r="P74" s="5">
        <v>1166346515</v>
      </c>
      <c r="Q74" s="5">
        <v>2779885620</v>
      </c>
    </row>
    <row r="75" spans="3:17" ht="15.5" x14ac:dyDescent="0.35">
      <c r="C75" t="s">
        <v>776</v>
      </c>
      <c r="F75" s="5">
        <v>53256699</v>
      </c>
      <c r="I75" s="5">
        <v>53256699</v>
      </c>
      <c r="J75" s="5">
        <v>16392441384</v>
      </c>
      <c r="K75" s="5">
        <v>298343286</v>
      </c>
      <c r="L75" s="5">
        <v>31625557538</v>
      </c>
      <c r="M75" s="5">
        <v>75068385</v>
      </c>
      <c r="N75" s="5">
        <v>802765642</v>
      </c>
      <c r="O75" s="5">
        <v>1219255613</v>
      </c>
      <c r="P75" s="5">
        <v>1166346515</v>
      </c>
      <c r="Q75" s="5">
        <v>2779885620</v>
      </c>
    </row>
    <row r="76" spans="3:17" ht="15.5" x14ac:dyDescent="0.35">
      <c r="C76" t="s">
        <v>97</v>
      </c>
      <c r="D76" s="5">
        <v>-13593591106</v>
      </c>
      <c r="E76" s="5">
        <v>571937133</v>
      </c>
      <c r="F76" s="5">
        <v>-302326777</v>
      </c>
      <c r="G76" s="5">
        <v>-3152957560</v>
      </c>
      <c r="I76" s="5">
        <v>-6003964790</v>
      </c>
      <c r="J76" s="5">
        <v>-87927331135</v>
      </c>
      <c r="K76" s="5">
        <v>-23442365433</v>
      </c>
      <c r="L76" s="5">
        <v>8881718275</v>
      </c>
      <c r="M76" s="5">
        <v>-29401815671</v>
      </c>
      <c r="N76" s="5">
        <v>-25836325372</v>
      </c>
      <c r="O76" s="5">
        <v>-2506551547</v>
      </c>
      <c r="P76" s="5">
        <v>-21193797670</v>
      </c>
      <c r="Q76" s="5">
        <v>-26478131674</v>
      </c>
    </row>
    <row r="77" spans="3:17" ht="15.5" x14ac:dyDescent="0.35">
      <c r="C77" t="s">
        <v>98</v>
      </c>
      <c r="D77" s="5">
        <v>-13593591106</v>
      </c>
      <c r="E77" s="5">
        <v>571937133</v>
      </c>
      <c r="F77" s="5">
        <v>-355583476</v>
      </c>
      <c r="G77" s="5">
        <v>-3152957559</v>
      </c>
      <c r="I77" s="5">
        <v>-6057221489</v>
      </c>
      <c r="J77" s="5">
        <v>-104319772519</v>
      </c>
      <c r="K77" s="5">
        <v>-23740708719</v>
      </c>
      <c r="L77" s="5">
        <v>-22743839263</v>
      </c>
      <c r="M77" s="5">
        <v>-29476884056</v>
      </c>
      <c r="N77" s="5">
        <v>-26639091015</v>
      </c>
      <c r="O77" s="5">
        <v>-3725807161</v>
      </c>
      <c r="P77" s="5">
        <v>-22360144187</v>
      </c>
      <c r="Q77" s="5">
        <v>-29258017295</v>
      </c>
    </row>
    <row r="78" spans="3:17" ht="15.5" x14ac:dyDescent="0.35">
      <c r="C78" t="s">
        <v>8</v>
      </c>
      <c r="D78" s="5">
        <v>-13593301364</v>
      </c>
      <c r="E78" s="5">
        <v>572085459</v>
      </c>
      <c r="F78" s="5">
        <v>-302326577</v>
      </c>
      <c r="G78" s="5">
        <v>-3152910837</v>
      </c>
      <c r="I78" s="5">
        <v>-6003903703</v>
      </c>
      <c r="J78" s="5">
        <v>-87927275647</v>
      </c>
      <c r="K78" s="5">
        <v>-23442465027</v>
      </c>
      <c r="L78" s="5">
        <v>8881716219</v>
      </c>
      <c r="M78" s="5">
        <v>-29401592517</v>
      </c>
      <c r="N78" s="5">
        <v>-25836567061</v>
      </c>
      <c r="O78" s="5">
        <v>-2506687582</v>
      </c>
      <c r="P78" s="5">
        <v>-21193786462</v>
      </c>
      <c r="Q78" s="5">
        <v>-26478123082</v>
      </c>
    </row>
    <row r="79" spans="3:17" ht="15.5" x14ac:dyDescent="0.35">
      <c r="C79" t="s">
        <v>100</v>
      </c>
      <c r="D79" s="5">
        <v>-13593591106</v>
      </c>
      <c r="E79" s="5">
        <v>571937133</v>
      </c>
      <c r="F79" s="5">
        <v>-355583476</v>
      </c>
      <c r="G79" s="5">
        <v>-3152957559</v>
      </c>
      <c r="I79" s="5">
        <v>-6057221489</v>
      </c>
      <c r="J79" s="5">
        <v>-104319772519</v>
      </c>
      <c r="K79" s="5">
        <v>-23740708719</v>
      </c>
      <c r="L79" s="5">
        <v>-22743839263</v>
      </c>
      <c r="M79" s="5">
        <v>-29476884056</v>
      </c>
      <c r="N79" s="5">
        <v>-26639091015</v>
      </c>
      <c r="O79" s="5">
        <v>-3725807161</v>
      </c>
      <c r="P79" s="5">
        <v>-22360144187</v>
      </c>
      <c r="Q79" s="5">
        <v>-29258017295</v>
      </c>
    </row>
    <row r="80" spans="3:17" ht="15.5" x14ac:dyDescent="0.35">
      <c r="C80" t="s">
        <v>101</v>
      </c>
      <c r="D80" s="5">
        <v>-13593591106</v>
      </c>
      <c r="E80" s="5">
        <v>571937133</v>
      </c>
      <c r="F80" s="5">
        <v>-302326777</v>
      </c>
      <c r="G80" s="5">
        <v>-3152957559</v>
      </c>
      <c r="I80" s="5">
        <v>-6003964790</v>
      </c>
      <c r="J80" s="5">
        <v>-87927331135</v>
      </c>
      <c r="K80" s="5">
        <v>-23442365433</v>
      </c>
      <c r="L80" s="5">
        <v>8881718275</v>
      </c>
      <c r="M80" s="5">
        <v>-29401815671</v>
      </c>
      <c r="N80" s="5">
        <v>-25836325373</v>
      </c>
      <c r="O80" s="5">
        <v>-2506551547</v>
      </c>
      <c r="P80" s="5">
        <v>-21193797672</v>
      </c>
      <c r="Q80" s="5">
        <v>-26478131675</v>
      </c>
    </row>
    <row r="81" spans="2:17" ht="15.5" x14ac:dyDescent="0.35">
      <c r="C81" t="s">
        <v>102</v>
      </c>
      <c r="D81" s="5">
        <v>-13593591106</v>
      </c>
      <c r="E81" s="5">
        <v>571937133</v>
      </c>
      <c r="F81" s="5">
        <v>-302326777</v>
      </c>
      <c r="G81" s="5">
        <v>-3152957559</v>
      </c>
      <c r="I81" s="5">
        <v>-6003964790</v>
      </c>
      <c r="J81" s="5">
        <v>-87927331135</v>
      </c>
      <c r="K81" s="5">
        <v>-23442365433</v>
      </c>
      <c r="L81" s="5">
        <v>8881718275</v>
      </c>
      <c r="M81" s="5">
        <v>-29401815671</v>
      </c>
      <c r="N81" s="5">
        <v>-25836325373</v>
      </c>
      <c r="O81" s="5">
        <v>-2506551547</v>
      </c>
      <c r="P81" s="5">
        <v>-21193797672</v>
      </c>
      <c r="Q81" s="5">
        <v>-26478131675</v>
      </c>
    </row>
    <row r="83" spans="2:17" ht="15.5" x14ac:dyDescent="0.35">
      <c r="B83" t="s">
        <v>103</v>
      </c>
      <c r="C83" t="s">
        <v>104</v>
      </c>
    </row>
    <row r="84" spans="2:17" ht="15.5" x14ac:dyDescent="0.35">
      <c r="C84" t="s">
        <v>216</v>
      </c>
    </row>
    <row r="85" spans="2:17" ht="15.5" x14ac:dyDescent="0.35">
      <c r="C85" t="s">
        <v>20</v>
      </c>
      <c r="D85" s="5">
        <v>56955634331</v>
      </c>
      <c r="E85" s="5">
        <v>42221929411</v>
      </c>
      <c r="F85" s="5">
        <v>80788063859</v>
      </c>
      <c r="G85" s="5">
        <v>89738513181</v>
      </c>
      <c r="I85" s="5">
        <v>80788063859</v>
      </c>
      <c r="J85" s="5">
        <v>121163216909</v>
      </c>
      <c r="K85" s="5">
        <v>15710958686</v>
      </c>
      <c r="L85" s="5">
        <v>21518416668</v>
      </c>
      <c r="M85" s="5">
        <v>18563627380</v>
      </c>
      <c r="N85" s="5">
        <v>7854282597</v>
      </c>
      <c r="O85" s="5">
        <v>14801891164</v>
      </c>
      <c r="P85" s="5">
        <v>6797049128</v>
      </c>
      <c r="Q85" s="5">
        <v>4015689541</v>
      </c>
    </row>
    <row r="86" spans="2:17" ht="15.5" x14ac:dyDescent="0.35">
      <c r="C86" t="s">
        <v>484</v>
      </c>
    </row>
    <row r="87" spans="2:17" ht="15.5" x14ac:dyDescent="0.35">
      <c r="C87" t="s">
        <v>217</v>
      </c>
      <c r="D87" s="5">
        <v>2888024305</v>
      </c>
      <c r="E87" s="5">
        <v>2942913551</v>
      </c>
      <c r="F87" s="5">
        <v>3416791590</v>
      </c>
      <c r="G87" s="5">
        <v>18188466400</v>
      </c>
      <c r="I87" s="5">
        <v>3416791590</v>
      </c>
      <c r="J87" s="5">
        <v>19222510353</v>
      </c>
      <c r="K87" s="5">
        <v>7858629810</v>
      </c>
      <c r="L87" s="5">
        <v>10822872497</v>
      </c>
      <c r="M87" s="5">
        <v>5540841124</v>
      </c>
      <c r="N87" s="5">
        <v>4602318978</v>
      </c>
      <c r="O87" s="5">
        <v>5135221758</v>
      </c>
      <c r="P87" s="5">
        <v>3476974267</v>
      </c>
      <c r="Q87" s="5">
        <v>934352257</v>
      </c>
    </row>
    <row r="88" spans="2:17" ht="15.5" x14ac:dyDescent="0.35">
      <c r="C88" t="s">
        <v>218</v>
      </c>
      <c r="D88" s="5">
        <v>12797985071</v>
      </c>
      <c r="E88" s="5">
        <v>70937509939</v>
      </c>
      <c r="L88" s="5">
        <v>3039747532</v>
      </c>
    </row>
    <row r="89" spans="2:17" ht="15.5" x14ac:dyDescent="0.35">
      <c r="C89" t="s">
        <v>219</v>
      </c>
      <c r="K89" s="5">
        <v>12201404991</v>
      </c>
      <c r="L89" s="5">
        <v>32333495515</v>
      </c>
    </row>
    <row r="90" spans="2:17" ht="15.5" x14ac:dyDescent="0.35">
      <c r="C90" t="s">
        <v>220</v>
      </c>
      <c r="D90" s="5">
        <v>2888024305</v>
      </c>
      <c r="E90" s="5">
        <v>2942913551</v>
      </c>
      <c r="F90" s="5">
        <v>3416791590</v>
      </c>
      <c r="G90" s="5">
        <v>18188466400</v>
      </c>
      <c r="I90" s="5">
        <v>3416791590</v>
      </c>
      <c r="J90" s="5">
        <v>19222510353</v>
      </c>
      <c r="K90" s="5">
        <v>7858629810</v>
      </c>
      <c r="L90" s="5">
        <v>10822872497</v>
      </c>
      <c r="M90" s="5">
        <v>5540841124</v>
      </c>
      <c r="N90" s="5">
        <v>4602318978</v>
      </c>
      <c r="O90" s="5">
        <v>5135221758</v>
      </c>
      <c r="P90" s="5">
        <v>3476974267</v>
      </c>
      <c r="Q90" s="5">
        <v>934352257</v>
      </c>
    </row>
    <row r="91" spans="2:17" ht="15.5" x14ac:dyDescent="0.35">
      <c r="C91" t="s">
        <v>110</v>
      </c>
      <c r="D91" s="5">
        <v>27991535887</v>
      </c>
      <c r="E91" s="5">
        <v>26271427663</v>
      </c>
      <c r="F91" s="5">
        <v>18187525978</v>
      </c>
      <c r="G91" s="5">
        <v>1501636183</v>
      </c>
      <c r="I91" s="5">
        <v>18187525978</v>
      </c>
      <c r="J91" s="5">
        <v>443865977</v>
      </c>
      <c r="K91" s="5">
        <v>105697928</v>
      </c>
      <c r="L91" s="5">
        <v>117106260</v>
      </c>
      <c r="M91" s="5">
        <v>232526962</v>
      </c>
      <c r="N91" s="5">
        <v>10785319755</v>
      </c>
      <c r="O91" s="5">
        <v>537917461</v>
      </c>
      <c r="P91" s="5">
        <v>529496979</v>
      </c>
      <c r="Q91" s="5">
        <v>697513629</v>
      </c>
    </row>
    <row r="92" spans="2:17" ht="15.5" x14ac:dyDescent="0.35">
      <c r="C92" t="s">
        <v>221</v>
      </c>
      <c r="D92" s="5">
        <v>27991535887</v>
      </c>
      <c r="E92" s="5">
        <v>26271427663</v>
      </c>
      <c r="F92" s="5">
        <v>18187525978</v>
      </c>
      <c r="G92" s="5">
        <v>1501636183</v>
      </c>
      <c r="I92" s="5">
        <v>18187525978</v>
      </c>
      <c r="J92" s="5">
        <v>443865977</v>
      </c>
      <c r="K92" s="5">
        <v>105697928</v>
      </c>
      <c r="L92" s="5">
        <v>117106260</v>
      </c>
      <c r="M92" s="5">
        <v>232526962</v>
      </c>
      <c r="N92" s="5">
        <v>10785319755</v>
      </c>
      <c r="O92" s="5">
        <v>537917461</v>
      </c>
      <c r="P92" s="5">
        <v>529496979</v>
      </c>
      <c r="Q92" s="5">
        <v>697513629</v>
      </c>
    </row>
    <row r="93" spans="2:17" ht="15.5" x14ac:dyDescent="0.35">
      <c r="C93" t="s">
        <v>222</v>
      </c>
      <c r="D93" s="5">
        <v>601958684</v>
      </c>
      <c r="E93" s="5">
        <v>685481415</v>
      </c>
      <c r="F93" s="5">
        <v>725404127</v>
      </c>
      <c r="G93" s="5">
        <v>532144633</v>
      </c>
      <c r="I93" s="5">
        <v>725404127</v>
      </c>
      <c r="J93" s="5">
        <v>542512040</v>
      </c>
      <c r="K93" s="5">
        <v>505944454</v>
      </c>
      <c r="L93" s="5">
        <v>529180134</v>
      </c>
      <c r="M93" s="5">
        <v>368338909</v>
      </c>
      <c r="N93" s="5">
        <v>289442398</v>
      </c>
      <c r="O93" s="5">
        <v>705657486</v>
      </c>
      <c r="P93" s="5">
        <v>2205564078</v>
      </c>
      <c r="Q93" s="5">
        <v>2285046529</v>
      </c>
    </row>
    <row r="94" spans="2:17" ht="15.5" x14ac:dyDescent="0.35">
      <c r="C94" t="s">
        <v>81</v>
      </c>
      <c r="D94" s="5">
        <v>343522787047</v>
      </c>
      <c r="E94" s="5">
        <v>343522787047</v>
      </c>
      <c r="F94" s="5">
        <v>341444650112</v>
      </c>
      <c r="G94" s="5">
        <v>343522787047</v>
      </c>
      <c r="I94" s="5">
        <v>341444650112</v>
      </c>
      <c r="J94" s="5">
        <v>341444650112</v>
      </c>
      <c r="K94" s="5">
        <v>325061750112</v>
      </c>
      <c r="L94" s="5">
        <v>331188990332</v>
      </c>
      <c r="M94" s="5">
        <v>299563434851</v>
      </c>
      <c r="N94" s="5">
        <v>299488366387</v>
      </c>
      <c r="O94" s="5">
        <v>298685602530</v>
      </c>
      <c r="P94" s="5">
        <v>310368170777</v>
      </c>
      <c r="Q94" s="5">
        <v>611201877645</v>
      </c>
    </row>
    <row r="95" spans="2:17" ht="15.5" x14ac:dyDescent="0.35">
      <c r="C95" t="s">
        <v>223</v>
      </c>
      <c r="D95" s="5">
        <v>90412824976</v>
      </c>
      <c r="E95" s="5">
        <v>74118432027</v>
      </c>
      <c r="F95" s="5">
        <v>106639631898</v>
      </c>
      <c r="G95" s="5">
        <v>116112854972</v>
      </c>
      <c r="I95" s="5">
        <v>106639631898</v>
      </c>
      <c r="J95" s="5">
        <v>142597532549</v>
      </c>
      <c r="K95" s="5">
        <v>24927496162</v>
      </c>
      <c r="L95" s="5">
        <v>34773537248</v>
      </c>
      <c r="M95" s="5">
        <v>25669613281</v>
      </c>
      <c r="N95" s="5">
        <v>25882332342</v>
      </c>
      <c r="O95" s="5">
        <v>53288462035</v>
      </c>
      <c r="P95" s="5">
        <v>13294300539</v>
      </c>
      <c r="Q95" s="5">
        <v>8170520752</v>
      </c>
    </row>
    <row r="96" spans="2:17" ht="15.5" x14ac:dyDescent="0.35">
      <c r="C96" t="s">
        <v>224</v>
      </c>
    </row>
    <row r="97" spans="3:17" ht="15.5" x14ac:dyDescent="0.35">
      <c r="C97" t="s">
        <v>369</v>
      </c>
      <c r="D97" s="5">
        <v>178151329961</v>
      </c>
      <c r="E97" s="5">
        <v>207306400709</v>
      </c>
      <c r="F97" s="5">
        <v>136039020721</v>
      </c>
      <c r="G97" s="5">
        <v>126501082307</v>
      </c>
      <c r="I97" s="5">
        <v>136039020721</v>
      </c>
      <c r="J97" s="5">
        <v>95957747841</v>
      </c>
      <c r="K97" s="5">
        <v>25087310391</v>
      </c>
      <c r="L97" s="5">
        <v>5400000000</v>
      </c>
      <c r="M97" s="5">
        <v>900000000</v>
      </c>
    </row>
    <row r="98" spans="3:17" ht="15.5" x14ac:dyDescent="0.35">
      <c r="C98" t="s">
        <v>111</v>
      </c>
      <c r="D98" s="5">
        <v>538911438018</v>
      </c>
      <c r="E98" s="5">
        <v>578082570906</v>
      </c>
      <c r="F98" s="5">
        <v>578177446876</v>
      </c>
      <c r="G98" s="5">
        <v>576003433030</v>
      </c>
      <c r="I98" s="5">
        <v>578177446876</v>
      </c>
      <c r="J98" s="5">
        <v>581181478987</v>
      </c>
      <c r="K98" s="5">
        <v>549249791040</v>
      </c>
      <c r="L98" s="5">
        <v>559802433565</v>
      </c>
      <c r="M98" s="5">
        <v>538595513682</v>
      </c>
      <c r="N98" s="5">
        <v>545051986839</v>
      </c>
      <c r="O98" s="5">
        <v>552377822515</v>
      </c>
      <c r="P98" s="5">
        <v>469441619969</v>
      </c>
      <c r="Q98" s="5">
        <v>475168024427</v>
      </c>
    </row>
    <row r="99" spans="3:17" ht="15.5" x14ac:dyDescent="0.35">
      <c r="C99" t="s">
        <v>114</v>
      </c>
      <c r="E99" s="5">
        <v>26327128</v>
      </c>
      <c r="K99" s="5">
        <v>22604783601</v>
      </c>
      <c r="L99" s="5">
        <v>31046188489</v>
      </c>
      <c r="M99" s="5">
        <v>25001195148</v>
      </c>
      <c r="N99" s="5">
        <v>16724302414</v>
      </c>
      <c r="O99" s="5">
        <v>8896997202</v>
      </c>
      <c r="P99" s="5">
        <v>4038581982</v>
      </c>
      <c r="Q99" s="5">
        <v>3473498731</v>
      </c>
    </row>
    <row r="100" spans="3:17" ht="15.5" x14ac:dyDescent="0.35">
      <c r="C100" t="s">
        <v>342</v>
      </c>
      <c r="K100" s="5">
        <v>290246011003</v>
      </c>
      <c r="L100" s="5">
        <v>299397121546</v>
      </c>
      <c r="M100" s="5">
        <v>307951806616</v>
      </c>
      <c r="N100" s="5">
        <v>316099149063</v>
      </c>
      <c r="O100" s="5">
        <v>322386552714</v>
      </c>
      <c r="P100" s="5">
        <v>320288359202</v>
      </c>
      <c r="Q100" s="5">
        <v>316800497945</v>
      </c>
    </row>
    <row r="101" spans="3:17" ht="15.5" x14ac:dyDescent="0.35">
      <c r="C101" t="s">
        <v>107</v>
      </c>
    </row>
    <row r="102" spans="3:17" ht="15.5" x14ac:dyDescent="0.35">
      <c r="C102" t="s">
        <v>228</v>
      </c>
      <c r="D102" s="5">
        <v>729987845842</v>
      </c>
      <c r="E102" s="5">
        <v>793509973615</v>
      </c>
      <c r="F102" s="5">
        <v>719917897440</v>
      </c>
      <c r="G102" s="5">
        <v>708232573561</v>
      </c>
      <c r="I102" s="5">
        <v>719917897440</v>
      </c>
      <c r="J102" s="5">
        <v>683590178503</v>
      </c>
      <c r="K102" s="5">
        <v>894575330838</v>
      </c>
      <c r="L102" s="5">
        <v>918350251540</v>
      </c>
      <c r="M102" s="5">
        <v>899931440818</v>
      </c>
      <c r="N102" s="5">
        <v>905754591614</v>
      </c>
      <c r="O102" s="5">
        <v>884351981807</v>
      </c>
      <c r="P102" s="5">
        <v>793768561153</v>
      </c>
      <c r="Q102" s="5">
        <v>795442021103</v>
      </c>
    </row>
    <row r="103" spans="3:17" ht="15.5" x14ac:dyDescent="0.35">
      <c r="C103" t="s">
        <v>115</v>
      </c>
      <c r="D103" s="5">
        <v>820400670818</v>
      </c>
      <c r="E103" s="5">
        <v>867628405642</v>
      </c>
      <c r="F103" s="5">
        <v>826557529338</v>
      </c>
      <c r="G103" s="5">
        <v>824345428533</v>
      </c>
      <c r="I103" s="5">
        <v>826557529338</v>
      </c>
      <c r="J103" s="5">
        <v>826187711052</v>
      </c>
      <c r="K103" s="5">
        <v>919502827000</v>
      </c>
      <c r="L103" s="5">
        <v>953123788788</v>
      </c>
      <c r="M103" s="5">
        <v>925601054099</v>
      </c>
      <c r="N103" s="5">
        <v>931636923956</v>
      </c>
      <c r="O103" s="5">
        <v>937640443842</v>
      </c>
      <c r="P103" s="5">
        <v>807062861692</v>
      </c>
      <c r="Q103" s="5">
        <v>803612541855</v>
      </c>
    </row>
    <row r="104" spans="3:17" ht="15.5" x14ac:dyDescent="0.35">
      <c r="C104" t="s">
        <v>116</v>
      </c>
    </row>
    <row r="105" spans="3:17" ht="15.5" x14ac:dyDescent="0.35">
      <c r="C105" t="s">
        <v>117</v>
      </c>
    </row>
    <row r="106" spans="3:17" ht="15.5" x14ac:dyDescent="0.35">
      <c r="C106" t="s">
        <v>229</v>
      </c>
      <c r="D106" s="5">
        <v>260520165007</v>
      </c>
      <c r="E106" s="5">
        <v>239267158925</v>
      </c>
      <c r="F106" s="5">
        <v>239833709667</v>
      </c>
      <c r="G106" s="5">
        <v>233283638468</v>
      </c>
      <c r="I106" s="5">
        <v>239833709667</v>
      </c>
      <c r="J106" s="5">
        <v>226329083572</v>
      </c>
      <c r="K106" s="5">
        <v>34182794464</v>
      </c>
      <c r="L106" s="5">
        <v>28899324141</v>
      </c>
      <c r="M106" s="5">
        <v>22954983492</v>
      </c>
      <c r="N106" s="5">
        <v>21340189468</v>
      </c>
      <c r="O106" s="5">
        <v>24337557808</v>
      </c>
      <c r="P106" s="5">
        <v>26947038168</v>
      </c>
      <c r="Q106" s="5">
        <v>13966008443</v>
      </c>
    </row>
    <row r="107" spans="3:17" ht="15.5" x14ac:dyDescent="0.35">
      <c r="C107" t="s">
        <v>236</v>
      </c>
    </row>
    <row r="108" spans="3:17" ht="15.5" x14ac:dyDescent="0.35">
      <c r="C108" t="s">
        <v>230</v>
      </c>
      <c r="O108" s="5">
        <v>4817054589</v>
      </c>
      <c r="P108" s="5">
        <v>3267901860</v>
      </c>
      <c r="Q108" s="5">
        <v>2254909497</v>
      </c>
    </row>
    <row r="109" spans="3:17" ht="15.5" x14ac:dyDescent="0.35">
      <c r="C109" t="s">
        <v>231</v>
      </c>
      <c r="D109" s="5">
        <v>31789888841</v>
      </c>
      <c r="E109" s="5">
        <v>24858323672</v>
      </c>
      <c r="F109" s="5">
        <v>19771526025</v>
      </c>
      <c r="G109" s="5">
        <v>18634305634</v>
      </c>
      <c r="I109" s="5">
        <v>19771526025</v>
      </c>
      <c r="J109" s="5">
        <v>15405584653</v>
      </c>
      <c r="K109" s="5">
        <v>13175796771</v>
      </c>
      <c r="L109" s="5">
        <v>3836185602</v>
      </c>
      <c r="M109" s="5">
        <v>4152469559</v>
      </c>
      <c r="N109" s="5">
        <v>5098749245</v>
      </c>
      <c r="O109" s="5">
        <v>4817054589</v>
      </c>
      <c r="P109" s="5">
        <v>3267901860</v>
      </c>
      <c r="Q109" s="5">
        <v>2254909497</v>
      </c>
    </row>
    <row r="110" spans="3:17" ht="15.5" x14ac:dyDescent="0.35">
      <c r="C110" t="s">
        <v>121</v>
      </c>
      <c r="M110" s="5">
        <v>34973543178</v>
      </c>
      <c r="N110" s="5">
        <v>28531415049</v>
      </c>
      <c r="O110" s="5">
        <v>21851628496</v>
      </c>
      <c r="P110" s="5">
        <v>14471574044</v>
      </c>
      <c r="Q110" s="5">
        <v>159497703773</v>
      </c>
    </row>
    <row r="111" spans="3:17" ht="15.5" x14ac:dyDescent="0.35">
      <c r="C111" t="s">
        <v>232</v>
      </c>
      <c r="D111" s="5">
        <v>12797985071</v>
      </c>
      <c r="E111" s="5">
        <v>70937509939</v>
      </c>
      <c r="K111" s="5">
        <v>12201404991</v>
      </c>
      <c r="L111" s="5">
        <v>35373243047</v>
      </c>
      <c r="M111" s="5">
        <v>34973543178</v>
      </c>
      <c r="N111" s="5">
        <v>28531415049</v>
      </c>
      <c r="O111" s="5">
        <v>21851628496</v>
      </c>
      <c r="P111" s="5">
        <v>14471574044</v>
      </c>
      <c r="Q111" s="5">
        <v>159497703773</v>
      </c>
    </row>
    <row r="112" spans="3:17" ht="15.5" x14ac:dyDescent="0.35">
      <c r="C112" t="s">
        <v>389</v>
      </c>
      <c r="D112" s="5">
        <v>9476484487</v>
      </c>
      <c r="F112" s="5">
        <v>8912959047</v>
      </c>
      <c r="G112" s="5">
        <v>10506063978</v>
      </c>
      <c r="I112" s="5">
        <v>8912959047</v>
      </c>
      <c r="J112" s="5">
        <v>9835870013</v>
      </c>
    </row>
    <row r="113" spans="3:17" ht="15.5" x14ac:dyDescent="0.35">
      <c r="C113" t="s">
        <v>1188</v>
      </c>
    </row>
    <row r="114" spans="3:17" ht="15.5" x14ac:dyDescent="0.35">
      <c r="C114" t="s">
        <v>120</v>
      </c>
      <c r="D114" s="5">
        <v>7283984210</v>
      </c>
      <c r="E114" s="5">
        <v>1547925834</v>
      </c>
      <c r="F114" s="5">
        <v>7755180194</v>
      </c>
      <c r="G114" s="5">
        <v>6679041638</v>
      </c>
      <c r="I114" s="5">
        <v>7755180194</v>
      </c>
      <c r="J114" s="5">
        <v>6951201630</v>
      </c>
      <c r="K114" s="5">
        <v>4003954589</v>
      </c>
      <c r="L114" s="5">
        <v>14370861317</v>
      </c>
      <c r="M114" s="5">
        <v>9837459445</v>
      </c>
      <c r="N114" s="5">
        <v>8990806110</v>
      </c>
      <c r="O114" s="5">
        <v>4438719257</v>
      </c>
      <c r="P114" s="5">
        <v>5318352999</v>
      </c>
      <c r="Q114" s="5">
        <v>5016053699</v>
      </c>
    </row>
    <row r="115" spans="3:17" ht="15.5" x14ac:dyDescent="0.35">
      <c r="C115" t="s">
        <v>233</v>
      </c>
      <c r="D115" s="5">
        <v>1955017423</v>
      </c>
      <c r="E115" s="5">
        <v>1262164010</v>
      </c>
      <c r="F115" s="5">
        <v>1512773404</v>
      </c>
      <c r="G115" s="5">
        <v>1142442460</v>
      </c>
      <c r="I115" s="5">
        <v>1512773404</v>
      </c>
      <c r="J115" s="5">
        <v>1212090637</v>
      </c>
      <c r="K115" s="5">
        <v>3683878546</v>
      </c>
      <c r="L115" s="5">
        <v>1175801254</v>
      </c>
      <c r="M115" s="5">
        <v>2476271402</v>
      </c>
      <c r="N115" s="5">
        <v>867017125</v>
      </c>
      <c r="O115" s="5">
        <v>1677535849</v>
      </c>
      <c r="P115" s="5">
        <v>1204633100</v>
      </c>
      <c r="Q115" s="5">
        <v>868902091</v>
      </c>
    </row>
    <row r="116" spans="3:17" ht="15.5" x14ac:dyDescent="0.35">
      <c r="C116" t="s">
        <v>390</v>
      </c>
      <c r="O116" s="5">
        <v>45157500</v>
      </c>
    </row>
    <row r="117" spans="3:17" ht="15.5" x14ac:dyDescent="0.35">
      <c r="C117" t="s">
        <v>285</v>
      </c>
    </row>
    <row r="118" spans="3:17" ht="15.5" x14ac:dyDescent="0.35">
      <c r="C118" t="s">
        <v>370</v>
      </c>
      <c r="F118" s="5">
        <v>24206876328</v>
      </c>
      <c r="G118" s="5">
        <v>25434853518</v>
      </c>
      <c r="I118" s="5">
        <v>24206876328</v>
      </c>
      <c r="J118" s="5">
        <v>27816399437</v>
      </c>
      <c r="K118" s="5">
        <v>225140853113</v>
      </c>
      <c r="L118" s="5">
        <v>223109771166</v>
      </c>
      <c r="M118" s="5">
        <v>210671551085</v>
      </c>
      <c r="N118" s="5">
        <v>195425686302</v>
      </c>
      <c r="O118" s="5">
        <v>179213946022</v>
      </c>
      <c r="P118" s="5">
        <v>156500000000</v>
      </c>
      <c r="Q118" s="5">
        <v>168500000000</v>
      </c>
    </row>
    <row r="119" spans="3:17" ht="15.5" x14ac:dyDescent="0.35">
      <c r="C119" t="s">
        <v>287</v>
      </c>
      <c r="F119" s="5">
        <v>1493630857</v>
      </c>
      <c r="G119" s="5">
        <v>2343487522</v>
      </c>
      <c r="I119" s="5">
        <v>1493630857</v>
      </c>
      <c r="J119" s="5">
        <v>2727234964</v>
      </c>
    </row>
    <row r="120" spans="3:17" ht="15.5" x14ac:dyDescent="0.35">
      <c r="C120" t="s">
        <v>288</v>
      </c>
      <c r="D120" s="5">
        <v>199269241798</v>
      </c>
      <c r="E120" s="5">
        <v>201670101694</v>
      </c>
      <c r="F120" s="5">
        <v>203694119931</v>
      </c>
      <c r="G120" s="5">
        <v>200140765468</v>
      </c>
      <c r="I120" s="5">
        <v>203694119931</v>
      </c>
      <c r="J120" s="5">
        <v>195055857267</v>
      </c>
      <c r="K120" s="5">
        <v>5919928257</v>
      </c>
      <c r="L120" s="5">
        <v>2173482990</v>
      </c>
      <c r="M120" s="5">
        <v>3514032773</v>
      </c>
      <c r="N120" s="5">
        <v>3497273218</v>
      </c>
      <c r="O120" s="5">
        <v>10836937686</v>
      </c>
      <c r="P120" s="5">
        <v>12000000000</v>
      </c>
      <c r="Q120" s="5">
        <v>3600000000</v>
      </c>
    </row>
    <row r="121" spans="3:17" ht="15.5" x14ac:dyDescent="0.35">
      <c r="C121" t="s">
        <v>237</v>
      </c>
      <c r="D121" s="5">
        <v>31543477224</v>
      </c>
      <c r="E121" s="5">
        <v>86429298972</v>
      </c>
      <c r="F121" s="5">
        <v>39781460970</v>
      </c>
      <c r="G121" s="5">
        <v>43817104590</v>
      </c>
      <c r="I121" s="5">
        <v>39781460970</v>
      </c>
      <c r="J121" s="5">
        <v>46912203987</v>
      </c>
      <c r="K121" s="5">
        <v>244445965190</v>
      </c>
      <c r="L121" s="5">
        <v>259908031868</v>
      </c>
      <c r="M121" s="5">
        <v>247211356103</v>
      </c>
      <c r="N121" s="5">
        <v>225460062568</v>
      </c>
      <c r="O121" s="5">
        <v>202629783149</v>
      </c>
      <c r="P121" s="5">
        <v>173511223298</v>
      </c>
      <c r="Q121" s="5">
        <v>331549135398</v>
      </c>
    </row>
    <row r="122" spans="3:17" ht="15.5" x14ac:dyDescent="0.35">
      <c r="C122" t="s">
        <v>238</v>
      </c>
      <c r="D122" s="5">
        <v>31543477224</v>
      </c>
      <c r="E122" s="5">
        <v>86429298972</v>
      </c>
      <c r="F122" s="5">
        <v>39781460970</v>
      </c>
      <c r="G122" s="5">
        <v>43817104590</v>
      </c>
      <c r="I122" s="5">
        <v>39781460970</v>
      </c>
      <c r="J122" s="5">
        <v>46912203987</v>
      </c>
      <c r="K122" s="5">
        <v>244445965190</v>
      </c>
      <c r="L122" s="5">
        <v>259908031868</v>
      </c>
      <c r="M122" s="5">
        <v>247211356103</v>
      </c>
      <c r="N122" s="5">
        <v>225460062568</v>
      </c>
      <c r="O122" s="5">
        <v>202629783149</v>
      </c>
      <c r="P122" s="5">
        <v>173511223298</v>
      </c>
      <c r="Q122" s="5">
        <v>331549135398</v>
      </c>
    </row>
    <row r="123" spans="3:17" ht="15.5" x14ac:dyDescent="0.35">
      <c r="C123" t="s">
        <v>239</v>
      </c>
    </row>
    <row r="124" spans="3:17" ht="15.5" x14ac:dyDescent="0.35">
      <c r="C124" t="s">
        <v>1189</v>
      </c>
      <c r="E124" s="5">
        <v>9207885331</v>
      </c>
    </row>
    <row r="125" spans="3:17" ht="15.5" x14ac:dyDescent="0.35">
      <c r="C125" t="s">
        <v>290</v>
      </c>
      <c r="D125" s="5">
        <v>5208193686</v>
      </c>
      <c r="E125" s="5">
        <v>14765156834</v>
      </c>
      <c r="F125" s="5">
        <v>30141869724</v>
      </c>
      <c r="G125" s="5">
        <v>32653760658</v>
      </c>
      <c r="I125" s="5">
        <v>30141869724</v>
      </c>
      <c r="J125" s="5">
        <v>36419054019</v>
      </c>
      <c r="K125" s="5">
        <v>231663388887</v>
      </c>
      <c r="L125" s="5">
        <v>223109771166</v>
      </c>
      <c r="M125" s="5">
        <v>210671551085</v>
      </c>
      <c r="N125" s="5">
        <v>195425686302</v>
      </c>
      <c r="O125" s="5">
        <v>179213946022</v>
      </c>
      <c r="P125" s="5">
        <v>156500000000</v>
      </c>
      <c r="Q125" s="5">
        <v>168500000000</v>
      </c>
    </row>
    <row r="126" spans="3:17" ht="15.5" x14ac:dyDescent="0.35">
      <c r="C126" t="s">
        <v>128</v>
      </c>
      <c r="D126" s="5">
        <v>292063642231</v>
      </c>
      <c r="E126" s="5">
        <v>325696457897</v>
      </c>
      <c r="F126" s="5">
        <v>279615170637</v>
      </c>
      <c r="G126" s="5">
        <v>277100743058</v>
      </c>
      <c r="I126" s="5">
        <v>279615170637</v>
      </c>
      <c r="J126" s="5">
        <v>273241287559</v>
      </c>
      <c r="K126" s="5">
        <v>278628759654</v>
      </c>
      <c r="L126" s="5">
        <v>288807356009</v>
      </c>
      <c r="M126" s="5">
        <v>270166339595</v>
      </c>
      <c r="N126" s="5">
        <v>246800252036</v>
      </c>
      <c r="O126" s="5">
        <v>226967340957</v>
      </c>
      <c r="P126" s="5">
        <v>200458261466</v>
      </c>
      <c r="Q126" s="5">
        <v>345515143841</v>
      </c>
    </row>
    <row r="127" spans="3:17" ht="15.5" x14ac:dyDescent="0.35">
      <c r="C127" t="s">
        <v>129</v>
      </c>
    </row>
    <row r="128" spans="3:17" ht="15.5" x14ac:dyDescent="0.35">
      <c r="C128" t="s">
        <v>130</v>
      </c>
      <c r="D128" s="5">
        <v>595875000000</v>
      </c>
      <c r="E128" s="5">
        <v>595875000000</v>
      </c>
      <c r="F128" s="5">
        <v>595875000000</v>
      </c>
      <c r="G128" s="5">
        <v>595875000000</v>
      </c>
      <c r="I128" s="5">
        <v>595875000000</v>
      </c>
      <c r="J128" s="5">
        <v>595875000000</v>
      </c>
      <c r="K128" s="5">
        <v>595875000000</v>
      </c>
      <c r="L128" s="5">
        <v>595875000000</v>
      </c>
      <c r="M128" s="5">
        <v>595875000000</v>
      </c>
      <c r="N128" s="5">
        <v>595875000000</v>
      </c>
      <c r="O128" s="5">
        <v>595875000000</v>
      </c>
      <c r="P128" s="5">
        <v>476700000000</v>
      </c>
      <c r="Q128" s="5">
        <v>5000000000</v>
      </c>
    </row>
    <row r="129" spans="2:17" ht="15.5" x14ac:dyDescent="0.35">
      <c r="C129" t="s">
        <v>131</v>
      </c>
      <c r="D129" s="5">
        <v>300146020</v>
      </c>
      <c r="E129" s="5">
        <v>300146020</v>
      </c>
      <c r="F129" s="5">
        <v>2378282955</v>
      </c>
      <c r="G129" s="5">
        <v>300146020</v>
      </c>
      <c r="I129" s="5">
        <v>2378282955</v>
      </c>
      <c r="J129" s="5">
        <v>2378282955</v>
      </c>
      <c r="K129" s="5">
        <v>2378282955</v>
      </c>
      <c r="L129" s="5">
        <v>300146020</v>
      </c>
      <c r="M129" s="5">
        <v>300146020</v>
      </c>
      <c r="N129" s="5">
        <v>300146020</v>
      </c>
      <c r="O129" s="5">
        <v>300146020</v>
      </c>
    </row>
    <row r="130" spans="2:17" ht="15.5" x14ac:dyDescent="0.35">
      <c r="C130" t="s">
        <v>132</v>
      </c>
      <c r="D130" s="5">
        <v>-411362191678</v>
      </c>
      <c r="E130" s="5">
        <v>-397768601465</v>
      </c>
      <c r="F130" s="5">
        <v>-392757342367</v>
      </c>
      <c r="G130" s="5">
        <v>-392455015794</v>
      </c>
      <c r="I130" s="5">
        <v>-392757342367</v>
      </c>
      <c r="J130" s="5">
        <v>-386753438664</v>
      </c>
      <c r="K130" s="5">
        <v>-282443263017</v>
      </c>
      <c r="L130" s="5">
        <v>-263049901275</v>
      </c>
      <c r="M130" s="5">
        <v>-240306188814</v>
      </c>
      <c r="N130" s="5">
        <v>-210829527833</v>
      </c>
      <c r="O130" s="5">
        <v>-184190438602</v>
      </c>
      <c r="P130" s="5">
        <v>-180464631364</v>
      </c>
      <c r="Q130" s="5">
        <v>-158131703108</v>
      </c>
    </row>
    <row r="131" spans="2:17" ht="15.5" x14ac:dyDescent="0.35">
      <c r="C131" t="s">
        <v>133</v>
      </c>
    </row>
    <row r="132" spans="2:17" ht="15.5" x14ac:dyDescent="0.35">
      <c r="C132" t="s">
        <v>134</v>
      </c>
    </row>
    <row r="133" spans="2:17" ht="15.5" x14ac:dyDescent="0.35">
      <c r="C133" t="s">
        <v>135</v>
      </c>
      <c r="D133" s="5">
        <v>-411362191678</v>
      </c>
      <c r="E133" s="5">
        <v>-397768601465</v>
      </c>
      <c r="F133" s="5">
        <v>-392757342367</v>
      </c>
      <c r="G133" s="5">
        <v>-392455015794</v>
      </c>
      <c r="I133" s="5">
        <v>-392757342367</v>
      </c>
      <c r="J133" s="5">
        <v>-386753438664</v>
      </c>
      <c r="K133" s="5">
        <v>-282443263017</v>
      </c>
      <c r="L133" s="5">
        <v>-263049901275</v>
      </c>
      <c r="M133" s="5">
        <v>-240306188814</v>
      </c>
      <c r="N133" s="5">
        <v>-210829527833</v>
      </c>
      <c r="O133" s="5">
        <v>-184190438602</v>
      </c>
      <c r="P133" s="5">
        <v>-180464631364</v>
      </c>
      <c r="Q133" s="5">
        <v>-158131703108</v>
      </c>
    </row>
    <row r="134" spans="2:17" ht="15.5" x14ac:dyDescent="0.35">
      <c r="C134" t="s">
        <v>136</v>
      </c>
      <c r="D134" s="5">
        <v>1287198</v>
      </c>
      <c r="E134" s="5">
        <v>2616143</v>
      </c>
      <c r="F134" s="5">
        <v>1768001</v>
      </c>
      <c r="G134" s="5">
        <v>1768201</v>
      </c>
      <c r="I134" s="5">
        <v>1768001</v>
      </c>
      <c r="J134" s="5">
        <v>1929090</v>
      </c>
      <c r="K134" s="5">
        <v>2297296</v>
      </c>
      <c r="L134" s="5">
        <v>2197702</v>
      </c>
      <c r="M134" s="5">
        <v>2322447</v>
      </c>
      <c r="N134" s="5">
        <v>2687346</v>
      </c>
      <c r="O134" s="5">
        <v>2792937</v>
      </c>
      <c r="P134" s="5">
        <v>1060813</v>
      </c>
      <c r="Q134" s="5">
        <v>27223477</v>
      </c>
    </row>
    <row r="135" spans="2:17" ht="15.5" x14ac:dyDescent="0.35">
      <c r="C135" t="s">
        <v>10</v>
      </c>
      <c r="D135" s="5">
        <v>528337028587</v>
      </c>
      <c r="E135" s="5">
        <v>541931947745</v>
      </c>
      <c r="F135" s="5">
        <v>546942358701</v>
      </c>
      <c r="G135" s="5">
        <v>547244685474</v>
      </c>
      <c r="I135" s="5">
        <v>546942358701</v>
      </c>
      <c r="J135" s="5">
        <v>552946423493</v>
      </c>
      <c r="K135" s="5">
        <v>640874067346</v>
      </c>
      <c r="L135" s="5">
        <v>664316432779</v>
      </c>
      <c r="M135" s="5">
        <v>655434714504</v>
      </c>
      <c r="N135" s="5">
        <v>684836671920</v>
      </c>
      <c r="O135" s="5">
        <v>710673102885</v>
      </c>
      <c r="P135" s="5">
        <v>606604600226</v>
      </c>
      <c r="Q135" s="5">
        <v>458097398014</v>
      </c>
    </row>
    <row r="136" spans="2:17" ht="15.5" x14ac:dyDescent="0.35">
      <c r="C136" t="s">
        <v>137</v>
      </c>
      <c r="D136" s="5">
        <v>820400670818</v>
      </c>
      <c r="E136" s="5">
        <v>867628405642</v>
      </c>
      <c r="F136" s="5">
        <v>826557529338</v>
      </c>
      <c r="G136" s="5">
        <v>824345428532</v>
      </c>
      <c r="I136" s="5">
        <v>826557529338</v>
      </c>
      <c r="J136" s="5">
        <v>826187711052</v>
      </c>
      <c r="K136" s="5">
        <v>919502827000</v>
      </c>
      <c r="L136" s="5">
        <v>953123788788</v>
      </c>
      <c r="M136" s="5">
        <v>925601054099</v>
      </c>
      <c r="N136" s="5">
        <v>931636923956</v>
      </c>
      <c r="O136" s="5">
        <v>937640443842</v>
      </c>
      <c r="P136" s="5">
        <v>807062861692</v>
      </c>
      <c r="Q136" s="5">
        <v>803612541855</v>
      </c>
    </row>
    <row r="137" spans="2:17" ht="15.5" x14ac:dyDescent="0.35">
      <c r="C137" t="s">
        <v>138</v>
      </c>
      <c r="D137" s="5">
        <v>5958750000</v>
      </c>
      <c r="E137" s="5">
        <v>5958750000</v>
      </c>
      <c r="F137" s="5">
        <v>5958750000</v>
      </c>
      <c r="G137" s="5">
        <v>5958750000</v>
      </c>
      <c r="I137" s="5">
        <v>5958750000</v>
      </c>
      <c r="J137" s="5">
        <v>5958750000</v>
      </c>
      <c r="K137" s="5">
        <v>5958750000</v>
      </c>
      <c r="L137" s="5">
        <v>5958750000</v>
      </c>
      <c r="M137" s="5">
        <v>5958750000</v>
      </c>
      <c r="N137" s="5">
        <v>5958750000</v>
      </c>
      <c r="O137" s="5">
        <v>5958750000</v>
      </c>
      <c r="P137" s="5">
        <v>4767000000</v>
      </c>
      <c r="Q137" s="5">
        <v>5000</v>
      </c>
    </row>
    <row r="139" spans="2:17" ht="15.5" x14ac:dyDescent="0.35">
      <c r="B139" t="s">
        <v>139</v>
      </c>
      <c r="C139" t="s">
        <v>140</v>
      </c>
      <c r="D139" s="5">
        <v>18273958165</v>
      </c>
      <c r="E139" s="5">
        <v>-65114982111</v>
      </c>
      <c r="F139" s="5">
        <v>-610903979</v>
      </c>
      <c r="G139" s="5">
        <v>-3419557207</v>
      </c>
      <c r="I139" s="5">
        <v>-13239053257</v>
      </c>
      <c r="J139" s="5">
        <v>-37906094738</v>
      </c>
      <c r="K139" s="5">
        <v>3728950142</v>
      </c>
      <c r="L139" s="5">
        <v>20829413594</v>
      </c>
      <c r="M139" s="5">
        <v>18703424947</v>
      </c>
      <c r="N139" s="5">
        <v>2016061322</v>
      </c>
      <c r="O139" s="5">
        <v>15585087345</v>
      </c>
      <c r="P139" s="5">
        <v>-6884426493</v>
      </c>
      <c r="Q139" s="5">
        <v>-8376893089</v>
      </c>
    </row>
    <row r="140" spans="2:17" ht="15.5" x14ac:dyDescent="0.35">
      <c r="C140" t="s">
        <v>292</v>
      </c>
      <c r="D140" s="5">
        <v>21587482837</v>
      </c>
      <c r="E140" s="5">
        <v>23824552130</v>
      </c>
      <c r="F140" s="5">
        <v>29215863801</v>
      </c>
      <c r="G140" s="5">
        <v>25925587054</v>
      </c>
      <c r="I140" s="5">
        <v>107580031845</v>
      </c>
      <c r="J140" s="5">
        <v>118337020594</v>
      </c>
      <c r="K140" s="5">
        <v>109423938071</v>
      </c>
      <c r="L140" s="5">
        <v>85405872946</v>
      </c>
      <c r="M140" s="5">
        <v>76083917796</v>
      </c>
      <c r="N140" s="5">
        <v>48359405576</v>
      </c>
      <c r="O140" s="5">
        <v>105589707347</v>
      </c>
      <c r="P140" s="5">
        <v>61108378538</v>
      </c>
      <c r="Q140" s="5">
        <v>47622150185</v>
      </c>
    </row>
    <row r="141" spans="2:17" ht="15.5" x14ac:dyDescent="0.35">
      <c r="C141" t="s">
        <v>582</v>
      </c>
      <c r="D141" s="5">
        <v>-13584059353</v>
      </c>
      <c r="E141" s="5">
        <v>-17254802875</v>
      </c>
      <c r="F141" s="5">
        <v>-7334946204</v>
      </c>
      <c r="G141" s="5">
        <v>-5001428070</v>
      </c>
      <c r="I141" s="5">
        <v>-20990306498</v>
      </c>
      <c r="J141" s="5">
        <v>-22551826183</v>
      </c>
      <c r="K141" s="5">
        <v>-24451801835</v>
      </c>
      <c r="L141" s="5">
        <v>-49020525884</v>
      </c>
      <c r="M141" s="5">
        <v>-45163673989</v>
      </c>
      <c r="N141" s="5">
        <v>-33305242876</v>
      </c>
      <c r="O141" s="5">
        <v>-50770220371</v>
      </c>
      <c r="P141" s="5">
        <v>-54427813044</v>
      </c>
      <c r="Q141" s="5">
        <v>-27925381086</v>
      </c>
    </row>
    <row r="142" spans="2:17" ht="15.5" x14ac:dyDescent="0.35">
      <c r="C142" t="s">
        <v>393</v>
      </c>
      <c r="D142" s="5">
        <v>-1947616737</v>
      </c>
      <c r="E142" s="5">
        <v>55476323630</v>
      </c>
      <c r="F142" s="5">
        <v>-6287043345</v>
      </c>
      <c r="G142" s="5">
        <v>-7847502107</v>
      </c>
      <c r="I142" s="5">
        <v>-29302950415</v>
      </c>
      <c r="J142" s="5">
        <v>-28427213303</v>
      </c>
      <c r="K142" s="5">
        <v>-31310777590</v>
      </c>
      <c r="L142" s="5">
        <v>-14565524923</v>
      </c>
      <c r="M142" s="5">
        <v>-12826884567</v>
      </c>
      <c r="N142" s="5">
        <v>-12166805988</v>
      </c>
      <c r="O142" s="5">
        <v>-40297698714</v>
      </c>
      <c r="P142" s="5">
        <v>-10859996333</v>
      </c>
      <c r="Q142" s="5">
        <v>-9108659033</v>
      </c>
    </row>
    <row r="143" spans="2:17" ht="15.5" x14ac:dyDescent="0.35">
      <c r="C143" t="s">
        <v>1190</v>
      </c>
      <c r="D143" s="5">
        <v>-15849290129</v>
      </c>
      <c r="E143" s="5">
        <v>-59632875413</v>
      </c>
      <c r="F143" s="5">
        <v>-5819379869</v>
      </c>
      <c r="G143" s="5">
        <v>-7354007664</v>
      </c>
      <c r="I143" s="5">
        <v>-30178404235</v>
      </c>
      <c r="J143" s="5">
        <v>-30782122661</v>
      </c>
      <c r="K143" s="5">
        <v>-23262944212</v>
      </c>
    </row>
    <row r="144" spans="2:17" ht="15.5" x14ac:dyDescent="0.35">
      <c r="C144" t="s">
        <v>530</v>
      </c>
      <c r="L144" s="5">
        <v>-2402495809</v>
      </c>
      <c r="M144" s="5">
        <v>165858443</v>
      </c>
      <c r="N144" s="5">
        <v>-1887867968</v>
      </c>
      <c r="O144" s="5">
        <v>-877739680</v>
      </c>
      <c r="P144" s="5">
        <v>-770057174</v>
      </c>
      <c r="Q144" s="5">
        <v>-901047450</v>
      </c>
    </row>
    <row r="145" spans="3:17" ht="15.5" x14ac:dyDescent="0.35">
      <c r="C145" t="s">
        <v>326</v>
      </c>
      <c r="L145" s="5">
        <v>-4306218210</v>
      </c>
      <c r="M145" s="5">
        <v>-4170252884</v>
      </c>
      <c r="N145" s="5">
        <v>-4156488141</v>
      </c>
      <c r="O145" s="5">
        <v>-18955406089</v>
      </c>
      <c r="P145" s="5">
        <v>-18146801924</v>
      </c>
    </row>
    <row r="146" spans="3:17" ht="15.5" x14ac:dyDescent="0.35">
      <c r="C146" t="s">
        <v>1191</v>
      </c>
    </row>
    <row r="147" spans="3:17" ht="15.5" x14ac:dyDescent="0.35">
      <c r="C147" t="s">
        <v>163</v>
      </c>
      <c r="F147" s="5">
        <v>-4512072807</v>
      </c>
      <c r="I147" s="5">
        <v>-4512072807</v>
      </c>
      <c r="J147" s="5">
        <v>-7273098576</v>
      </c>
      <c r="K147" s="5">
        <v>-7609928369</v>
      </c>
      <c r="L147" s="5">
        <v>-73530551</v>
      </c>
      <c r="M147" s="5">
        <v>-93087689</v>
      </c>
      <c r="N147" s="5">
        <v>-248645971</v>
      </c>
      <c r="O147" s="5">
        <v>-216073755</v>
      </c>
    </row>
    <row r="148" spans="3:17" ht="15.5" x14ac:dyDescent="0.35">
      <c r="C148" t="s">
        <v>152</v>
      </c>
    </row>
    <row r="149" spans="3:17" ht="15.5" x14ac:dyDescent="0.35">
      <c r="C149" t="s">
        <v>689</v>
      </c>
      <c r="D149" s="5">
        <v>371049226</v>
      </c>
      <c r="E149" s="5">
        <v>618371597</v>
      </c>
      <c r="F149" s="5">
        <v>-184418061</v>
      </c>
      <c r="G149" s="5">
        <v>1297157698</v>
      </c>
      <c r="I149" s="5">
        <v>4245921733</v>
      </c>
      <c r="J149" s="5">
        <v>3962934553</v>
      </c>
      <c r="K149" s="5">
        <v>692683559</v>
      </c>
      <c r="L149" s="5">
        <v>284787286</v>
      </c>
      <c r="M149" s="5">
        <v>156763979</v>
      </c>
      <c r="N149" s="5">
        <v>298942065</v>
      </c>
      <c r="O149" s="5">
        <v>440284222</v>
      </c>
    </row>
    <row r="150" spans="3:17" ht="15.5" x14ac:dyDescent="0.35">
      <c r="C150" t="s">
        <v>1192</v>
      </c>
      <c r="K150" s="5">
        <v>-64909091</v>
      </c>
    </row>
    <row r="151" spans="3:17" ht="15.5" x14ac:dyDescent="0.35">
      <c r="C151" t="s">
        <v>381</v>
      </c>
      <c r="D151" s="5">
        <v>-335665500</v>
      </c>
      <c r="E151" s="5">
        <v>-2199626713</v>
      </c>
      <c r="F151" s="5">
        <v>-1636785000</v>
      </c>
      <c r="G151" s="5">
        <v>-250000000</v>
      </c>
      <c r="I151" s="5">
        <v>-4686785000</v>
      </c>
      <c r="J151" s="5">
        <v>-12150000000</v>
      </c>
    </row>
    <row r="152" spans="3:17" ht="15.5" x14ac:dyDescent="0.35">
      <c r="C152" t="s">
        <v>717</v>
      </c>
      <c r="D152" s="5">
        <v>27810070748</v>
      </c>
      <c r="E152" s="5">
        <v>-78354881673</v>
      </c>
      <c r="G152" s="5">
        <v>22350268702</v>
      </c>
    </row>
    <row r="153" spans="3:17" ht="15.5" x14ac:dyDescent="0.35">
      <c r="C153" t="s">
        <v>735</v>
      </c>
      <c r="L153" s="5">
        <v>1202209858</v>
      </c>
      <c r="M153" s="5">
        <v>380994209</v>
      </c>
      <c r="N153" s="5">
        <v>1854591773</v>
      </c>
      <c r="O153" s="5">
        <v>4299723910</v>
      </c>
    </row>
    <row r="154" spans="3:17" ht="15.5" x14ac:dyDescent="0.35">
      <c r="C154" t="s">
        <v>860</v>
      </c>
      <c r="L154" s="5">
        <v>-1379329</v>
      </c>
      <c r="M154" s="5">
        <v>-463235</v>
      </c>
      <c r="N154" s="5">
        <v>-888315289</v>
      </c>
      <c r="O154" s="5">
        <v>-2582895614</v>
      </c>
    </row>
    <row r="155" spans="3:17" ht="15.5" x14ac:dyDescent="0.35">
      <c r="C155" t="s">
        <v>149</v>
      </c>
      <c r="D155" s="5">
        <v>-42235596603</v>
      </c>
      <c r="E155" s="5">
        <v>31949644721</v>
      </c>
      <c r="F155" s="5">
        <v>-286629314</v>
      </c>
      <c r="G155" s="5">
        <v>-1413710406</v>
      </c>
      <c r="I155" s="5">
        <v>-7333621951</v>
      </c>
      <c r="J155" s="5">
        <v>-30407844761</v>
      </c>
      <c r="K155" s="5">
        <v>-2479088721</v>
      </c>
      <c r="L155" s="5">
        <v>-9054238875</v>
      </c>
      <c r="M155" s="5">
        <v>3073051693</v>
      </c>
      <c r="N155" s="5">
        <v>357750797</v>
      </c>
      <c r="O155" s="5">
        <v>129086857413</v>
      </c>
      <c r="P155" s="5">
        <v>3939381622</v>
      </c>
      <c r="Q155" s="5">
        <v>17080874319</v>
      </c>
    </row>
    <row r="156" spans="3:17" ht="15.5" x14ac:dyDescent="0.35">
      <c r="C156" t="s">
        <v>150</v>
      </c>
      <c r="D156" s="5">
        <v>38695343358</v>
      </c>
      <c r="E156" s="5">
        <v>-5400797058</v>
      </c>
      <c r="F156" s="5">
        <v>-8052916030</v>
      </c>
      <c r="G156" s="5">
        <v>-3032567097</v>
      </c>
      <c r="I156" s="5">
        <v>-19802477842</v>
      </c>
      <c r="J156" s="5">
        <v>173766197722</v>
      </c>
      <c r="K156" s="5">
        <v>-7057319403</v>
      </c>
      <c r="L156" s="5">
        <v>-8820385431</v>
      </c>
      <c r="M156" s="5">
        <v>-11067131856</v>
      </c>
      <c r="N156" s="5">
        <v>-9321420686</v>
      </c>
      <c r="O156" s="5">
        <v>-136667102723</v>
      </c>
      <c r="P156" s="5">
        <v>5726404458</v>
      </c>
      <c r="Q156" s="5">
        <v>-6843755038</v>
      </c>
    </row>
    <row r="157" spans="3:17" ht="15.5" x14ac:dyDescent="0.35">
      <c r="C157" t="s">
        <v>617</v>
      </c>
    </row>
    <row r="158" spans="3:17" ht="15.5" x14ac:dyDescent="0.35">
      <c r="C158" t="s">
        <v>331</v>
      </c>
      <c r="E158" s="5">
        <v>-540595200</v>
      </c>
      <c r="F158" s="5">
        <v>540595200</v>
      </c>
      <c r="G158" s="5">
        <v>496737678</v>
      </c>
    </row>
    <row r="159" spans="3:17" ht="15.5" x14ac:dyDescent="0.35">
      <c r="C159" t="s">
        <v>536</v>
      </c>
    </row>
    <row r="160" spans="3:17" ht="15.5" x14ac:dyDescent="0.35">
      <c r="C160" t="s">
        <v>1193</v>
      </c>
      <c r="J160" s="5">
        <v>214556510357</v>
      </c>
    </row>
    <row r="161" spans="3:17" ht="15.5" x14ac:dyDescent="0.35">
      <c r="C161" t="s">
        <v>532</v>
      </c>
      <c r="J161" s="5">
        <v>-153000000</v>
      </c>
      <c r="K161" s="5">
        <v>-49250700</v>
      </c>
    </row>
    <row r="162" spans="3:17" ht="15.5" x14ac:dyDescent="0.35">
      <c r="C162" t="s">
        <v>1194</v>
      </c>
    </row>
    <row r="163" spans="3:17" ht="15.5" x14ac:dyDescent="0.35">
      <c r="C163" t="s">
        <v>158</v>
      </c>
      <c r="D163" s="5">
        <v>-235000000</v>
      </c>
      <c r="E163" s="5">
        <v>-3680575145</v>
      </c>
      <c r="F163" s="5">
        <v>-6956726230</v>
      </c>
      <c r="G163" s="5">
        <v>-3279304775</v>
      </c>
      <c r="I163" s="5">
        <v>-16135692842</v>
      </c>
      <c r="J163" s="5">
        <v>-30737312635</v>
      </c>
      <c r="K163" s="5">
        <v>-7008068703</v>
      </c>
      <c r="L163" s="5">
        <v>-8820385431</v>
      </c>
      <c r="M163" s="5">
        <v>-11067131856</v>
      </c>
      <c r="N163" s="5">
        <v>-9321420686</v>
      </c>
      <c r="O163" s="5">
        <v>-98765278863</v>
      </c>
      <c r="P163" s="5">
        <v>5726404458</v>
      </c>
      <c r="Q163" s="5">
        <v>-6843755038</v>
      </c>
    </row>
    <row r="164" spans="3:17" ht="15.5" x14ac:dyDescent="0.35">
      <c r="C164" t="s">
        <v>420</v>
      </c>
    </row>
    <row r="165" spans="3:17" ht="15.5" x14ac:dyDescent="0.35">
      <c r="C165" t="s">
        <v>160</v>
      </c>
      <c r="D165" s="5">
        <v>39266008858</v>
      </c>
      <c r="E165" s="5">
        <v>1020000000</v>
      </c>
      <c r="I165" s="5">
        <v>1020000000</v>
      </c>
      <c r="J165" s="5">
        <v>2250000000</v>
      </c>
    </row>
    <row r="166" spans="3:17" ht="15.5" x14ac:dyDescent="0.35">
      <c r="C166" t="s">
        <v>260</v>
      </c>
      <c r="O166" s="5">
        <v>-12901823860</v>
      </c>
    </row>
    <row r="167" spans="3:17" ht="15.5" x14ac:dyDescent="0.35">
      <c r="C167" t="s">
        <v>415</v>
      </c>
      <c r="O167" s="5">
        <v>-25000000000</v>
      </c>
    </row>
    <row r="168" spans="3:17" ht="15.5" x14ac:dyDescent="0.35">
      <c r="C168" t="s">
        <v>1195</v>
      </c>
    </row>
    <row r="169" spans="3:17" ht="15.5" x14ac:dyDescent="0.35">
      <c r="C169" t="s">
        <v>1196</v>
      </c>
    </row>
    <row r="170" spans="3:17" ht="15.5" x14ac:dyDescent="0.35">
      <c r="C170" t="s">
        <v>1067</v>
      </c>
    </row>
    <row r="171" spans="3:17" ht="15.5" x14ac:dyDescent="0.35">
      <c r="C171" t="s">
        <v>161</v>
      </c>
      <c r="D171" s="5">
        <v>-42235596603</v>
      </c>
      <c r="E171" s="5">
        <v>31949644721</v>
      </c>
      <c r="F171" s="5">
        <v>-286629314</v>
      </c>
      <c r="G171" s="5">
        <v>-1413710406</v>
      </c>
      <c r="I171" s="5">
        <v>-7333621951</v>
      </c>
      <c r="J171" s="5">
        <v>-30407844761</v>
      </c>
      <c r="K171" s="5">
        <v>-2479088721</v>
      </c>
      <c r="L171" s="5">
        <v>-9054238875</v>
      </c>
      <c r="M171" s="5">
        <v>3073051693</v>
      </c>
      <c r="N171" s="5">
        <v>357750797</v>
      </c>
      <c r="O171" s="5">
        <v>129086857413</v>
      </c>
      <c r="P171" s="5">
        <v>3939381622</v>
      </c>
      <c r="Q171" s="5">
        <v>17080874319</v>
      </c>
    </row>
    <row r="172" spans="3:17" ht="15.5" x14ac:dyDescent="0.35">
      <c r="C172" t="s">
        <v>313</v>
      </c>
      <c r="D172" s="5">
        <v>-5000000000</v>
      </c>
      <c r="E172" s="5">
        <v>-37196499757</v>
      </c>
      <c r="F172" s="5">
        <v>5142195371</v>
      </c>
      <c r="G172" s="5">
        <v>-720726406</v>
      </c>
      <c r="L172" s="5">
        <v>-769442786</v>
      </c>
      <c r="M172" s="5">
        <v>1710942845</v>
      </c>
      <c r="N172" s="5">
        <v>-3080465690</v>
      </c>
      <c r="O172" s="5">
        <v>21550883707</v>
      </c>
      <c r="P172" s="5">
        <v>-3600000000</v>
      </c>
      <c r="Q172" s="5">
        <v>-2400000000</v>
      </c>
    </row>
    <row r="173" spans="3:17" ht="15.5" x14ac:dyDescent="0.35">
      <c r="C173" t="s">
        <v>312</v>
      </c>
    </row>
    <row r="174" spans="3:17" ht="15.5" x14ac:dyDescent="0.35">
      <c r="C174" t="s">
        <v>1197</v>
      </c>
      <c r="D174" s="5">
        <v>-349077817</v>
      </c>
      <c r="E174" s="5">
        <v>-6551886889</v>
      </c>
      <c r="F174" s="5">
        <v>904697263</v>
      </c>
      <c r="G174" s="5">
        <v>-442883998</v>
      </c>
    </row>
    <row r="175" spans="3:17" ht="15.5" x14ac:dyDescent="0.35">
      <c r="C175" t="s">
        <v>656</v>
      </c>
      <c r="L175" s="5">
        <v>-3978577879</v>
      </c>
      <c r="M175" s="5">
        <v>5532361732</v>
      </c>
      <c r="N175" s="5">
        <v>7639862128</v>
      </c>
      <c r="O175" s="5">
        <v>6971076275</v>
      </c>
      <c r="P175" s="5">
        <v>25686183546</v>
      </c>
      <c r="Q175" s="5">
        <v>19480874319</v>
      </c>
    </row>
    <row r="176" spans="3:17" ht="15.5" x14ac:dyDescent="0.35">
      <c r="C176" t="s">
        <v>515</v>
      </c>
      <c r="D176" s="5">
        <v>-58139524868</v>
      </c>
      <c r="E176" s="5">
        <v>70937509939</v>
      </c>
    </row>
    <row r="177" spans="3:17" ht="15.5" x14ac:dyDescent="0.35">
      <c r="C177" t="s">
        <v>682</v>
      </c>
      <c r="N177" s="5">
        <v>-45157500</v>
      </c>
      <c r="O177" s="5">
        <v>45157500</v>
      </c>
    </row>
    <row r="178" spans="3:17" ht="15.5" x14ac:dyDescent="0.35">
      <c r="C178" t="s">
        <v>1198</v>
      </c>
      <c r="E178" s="5">
        <v>-100002</v>
      </c>
      <c r="G178" s="5">
        <v>-100002</v>
      </c>
      <c r="I178" s="5">
        <v>-100002</v>
      </c>
      <c r="J178" s="5">
        <v>-312718</v>
      </c>
    </row>
    <row r="179" spans="3:17" ht="15.5" x14ac:dyDescent="0.35">
      <c r="C179" t="s">
        <v>1041</v>
      </c>
      <c r="J179" s="5">
        <v>-12201404991</v>
      </c>
      <c r="K179" s="5">
        <v>-132090524</v>
      </c>
    </row>
    <row r="180" spans="3:17" ht="15.5" x14ac:dyDescent="0.35">
      <c r="C180" t="s">
        <v>1199</v>
      </c>
      <c r="D180" s="5">
        <v>21253006082</v>
      </c>
      <c r="E180" s="5">
        <v>4760621430</v>
      </c>
      <c r="F180" s="5">
        <v>-337116156</v>
      </c>
      <c r="G180" s="5">
        <v>-250000000</v>
      </c>
      <c r="I180" s="5">
        <v>-1337116157</v>
      </c>
      <c r="J180" s="5">
        <v>-594047698</v>
      </c>
      <c r="K180" s="5">
        <v>-173519874</v>
      </c>
    </row>
    <row r="181" spans="3:17" ht="15.5" x14ac:dyDescent="0.35">
      <c r="C181" t="s">
        <v>1200</v>
      </c>
      <c r="F181" s="5">
        <v>-1028723634</v>
      </c>
      <c r="I181" s="5">
        <v>-1028723634</v>
      </c>
      <c r="J181" s="5">
        <v>-186911893</v>
      </c>
    </row>
    <row r="182" spans="3:17" ht="15.5" x14ac:dyDescent="0.35">
      <c r="C182" t="s">
        <v>1201</v>
      </c>
      <c r="F182" s="5">
        <v>-4967682158</v>
      </c>
      <c r="I182" s="5">
        <v>-4967682158</v>
      </c>
      <c r="J182" s="5">
        <v>-17425167461</v>
      </c>
      <c r="K182" s="5">
        <v>-2173478323</v>
      </c>
    </row>
    <row r="183" spans="3:17" ht="15.5" x14ac:dyDescent="0.35">
      <c r="C183" t="s">
        <v>596</v>
      </c>
      <c r="O183" s="5">
        <v>-5658603980</v>
      </c>
    </row>
    <row r="184" spans="3:17" ht="15.5" x14ac:dyDescent="0.35">
      <c r="C184" t="s">
        <v>608</v>
      </c>
      <c r="O184" s="5">
        <v>119175000000</v>
      </c>
    </row>
    <row r="185" spans="3:17" ht="15.5" x14ac:dyDescent="0.35">
      <c r="C185" t="s">
        <v>998</v>
      </c>
      <c r="O185" s="5">
        <v>5958750000</v>
      </c>
    </row>
    <row r="186" spans="3:17" ht="15.5" x14ac:dyDescent="0.35">
      <c r="C186" t="s">
        <v>1202</v>
      </c>
    </row>
    <row r="187" spans="3:17" ht="15.5" x14ac:dyDescent="0.35">
      <c r="C187" t="s">
        <v>602</v>
      </c>
    </row>
    <row r="188" spans="3:17" ht="15.5" x14ac:dyDescent="0.35">
      <c r="C188" t="s">
        <v>1203</v>
      </c>
    </row>
    <row r="189" spans="3:17" ht="15.5" x14ac:dyDescent="0.35">
      <c r="C189" t="s">
        <v>173</v>
      </c>
      <c r="D189" s="5">
        <v>14733704920</v>
      </c>
      <c r="E189" s="5">
        <v>-38566134448</v>
      </c>
      <c r="F189" s="5">
        <v>-8950449323</v>
      </c>
      <c r="G189" s="5">
        <v>-7865834710</v>
      </c>
      <c r="I189" s="5">
        <v>-40375153050</v>
      </c>
      <c r="J189" s="5">
        <v>105452258223</v>
      </c>
      <c r="K189" s="5">
        <v>-5807457982</v>
      </c>
      <c r="L189" s="5">
        <v>2954789288</v>
      </c>
      <c r="M189" s="5">
        <v>10709344784</v>
      </c>
      <c r="N189" s="5">
        <v>-6947608567</v>
      </c>
      <c r="O189" s="5">
        <v>8004842035</v>
      </c>
      <c r="P189" s="5">
        <v>2781359587</v>
      </c>
      <c r="Q189" s="5">
        <v>1860226192</v>
      </c>
    </row>
    <row r="190" spans="3:17" ht="15.5" x14ac:dyDescent="0.35">
      <c r="C190" t="s">
        <v>174</v>
      </c>
    </row>
    <row r="191" spans="3:17" ht="15.5" x14ac:dyDescent="0.35">
      <c r="C191" t="s">
        <v>176</v>
      </c>
      <c r="E191" s="5">
        <v>80788063859</v>
      </c>
      <c r="I191" s="5">
        <v>121163216909</v>
      </c>
      <c r="J191" s="5">
        <v>15710958686</v>
      </c>
      <c r="K191" s="5">
        <v>21518416668</v>
      </c>
      <c r="L191" s="5">
        <v>18563627380</v>
      </c>
      <c r="M191" s="5">
        <v>7854282597</v>
      </c>
      <c r="N191" s="5">
        <v>14801891164</v>
      </c>
      <c r="O191" s="5">
        <v>6797049128</v>
      </c>
      <c r="P191" s="5">
        <v>4015689541</v>
      </c>
      <c r="Q191" s="5">
        <v>2155463350</v>
      </c>
    </row>
    <row r="192" spans="3:17" ht="15.5" x14ac:dyDescent="0.35">
      <c r="C192" t="s">
        <v>177</v>
      </c>
      <c r="D192" s="5">
        <v>14733704920</v>
      </c>
      <c r="E192" s="5">
        <v>42221929411</v>
      </c>
      <c r="F192" s="5">
        <v>-8950449323</v>
      </c>
      <c r="G192" s="5">
        <v>-7865834710</v>
      </c>
      <c r="I192" s="5">
        <v>80788063859</v>
      </c>
      <c r="J192" s="5">
        <v>121163216909</v>
      </c>
      <c r="K192" s="5">
        <v>15710958686</v>
      </c>
      <c r="L192" s="5">
        <v>21518416668</v>
      </c>
      <c r="M192" s="5">
        <v>18563627381</v>
      </c>
      <c r="N192" s="5">
        <v>7854282597</v>
      </c>
      <c r="O192" s="5">
        <v>14801891163</v>
      </c>
      <c r="P192" s="5">
        <v>6797049128</v>
      </c>
      <c r="Q192" s="5">
        <v>4015689542</v>
      </c>
    </row>
    <row r="194" spans="2:17" ht="15.5" x14ac:dyDescent="0.35">
      <c r="B194" t="s">
        <v>178</v>
      </c>
      <c r="C194" t="s">
        <v>12</v>
      </c>
      <c r="D194" s="5">
        <v>5960000000</v>
      </c>
      <c r="E194" s="5">
        <v>5960000000</v>
      </c>
      <c r="F194" s="5">
        <v>5960000000</v>
      </c>
      <c r="G194" s="5">
        <v>5960000000</v>
      </c>
      <c r="I194" s="5">
        <v>5960000000</v>
      </c>
      <c r="J194" s="5">
        <v>5960000000</v>
      </c>
      <c r="K194" s="5">
        <v>5960000000</v>
      </c>
      <c r="L194" s="5">
        <v>5960000000</v>
      </c>
      <c r="M194" s="5">
        <v>5960000000</v>
      </c>
      <c r="N194" s="5">
        <v>5960000000</v>
      </c>
      <c r="O194" s="5">
        <v>5960000000</v>
      </c>
      <c r="P194" s="5">
        <v>4770000000</v>
      </c>
      <c r="Q194" s="5">
        <v>0</v>
      </c>
    </row>
    <row r="195" spans="2:17" ht="15.5" x14ac:dyDescent="0.35">
      <c r="C195" t="s">
        <v>179</v>
      </c>
      <c r="D195" s="6">
        <v>-2.2799999999999998</v>
      </c>
      <c r="E195" s="6">
        <v>0.1</v>
      </c>
      <c r="F195" s="6">
        <v>-0.06</v>
      </c>
      <c r="G195" s="6">
        <v>-0.53</v>
      </c>
    </row>
    <row r="196" spans="2:17" ht="15.5" x14ac:dyDescent="0.35">
      <c r="C196" t="s">
        <v>180</v>
      </c>
      <c r="D196" s="6">
        <v>-18.420000000000002</v>
      </c>
      <c r="E196" s="5">
        <v>460</v>
      </c>
      <c r="F196" s="6">
        <v>-916.67</v>
      </c>
      <c r="G196" s="6">
        <v>-92.45</v>
      </c>
    </row>
    <row r="197" spans="2:17" ht="15.5" x14ac:dyDescent="0.35">
      <c r="C197" t="s">
        <v>64</v>
      </c>
      <c r="D197" s="6">
        <v>12.52</v>
      </c>
      <c r="E197" s="6">
        <v>11.47</v>
      </c>
      <c r="F197" s="6">
        <v>10.62</v>
      </c>
      <c r="G197" s="6">
        <v>12.25</v>
      </c>
    </row>
    <row r="198" spans="2:17" ht="15.5" x14ac:dyDescent="0.35">
      <c r="C198" t="s">
        <v>181</v>
      </c>
      <c r="D198" s="6">
        <v>-8029999999.999999</v>
      </c>
      <c r="E198" s="6">
        <v>-2089999999.9999998</v>
      </c>
      <c r="F198" s="5">
        <v>5810000000</v>
      </c>
      <c r="G198" s="5">
        <v>4350000000</v>
      </c>
    </row>
    <row r="199" spans="2:17" ht="15.5" x14ac:dyDescent="0.35">
      <c r="C199" t="s">
        <v>182</v>
      </c>
      <c r="D199" s="6">
        <v>-1.66E-2</v>
      </c>
      <c r="E199" s="6">
        <v>7.000000000000001E-4</v>
      </c>
      <c r="F199" s="6">
        <v>-4.0000000000000002E-4</v>
      </c>
      <c r="G199" s="6">
        <v>-3.8E-3</v>
      </c>
    </row>
    <row r="200" spans="2:17" ht="15.5" x14ac:dyDescent="0.35">
      <c r="C200" t="s">
        <v>183</v>
      </c>
      <c r="D200" s="6">
        <v>-2.5699999999999997E-2</v>
      </c>
      <c r="E200" s="6">
        <v>1.1000000000000001E-3</v>
      </c>
      <c r="F200" s="6">
        <v>-7.000000000000001E-4</v>
      </c>
      <c r="G200" s="6">
        <v>-5.7999999999999996E-3</v>
      </c>
    </row>
    <row r="201" spans="2:17" ht="15.5" x14ac:dyDescent="0.35">
      <c r="C201" t="s">
        <v>184</v>
      </c>
      <c r="D201" s="6">
        <v>-1.8200000000000001E-2</v>
      </c>
      <c r="E201" s="6">
        <v>-1.0700000000000001E-2</v>
      </c>
      <c r="F201" s="6">
        <v>2E-3</v>
      </c>
      <c r="G201" s="6">
        <v>-1E-3</v>
      </c>
    </row>
    <row r="202" spans="2:17" ht="15.5" x14ac:dyDescent="0.35">
      <c r="C202" t="s">
        <v>185</v>
      </c>
      <c r="D202" s="6">
        <v>-3.98</v>
      </c>
      <c r="E202" s="6">
        <v>-3.19</v>
      </c>
      <c r="F202" s="6">
        <v>0.35</v>
      </c>
      <c r="G202" s="6">
        <v>-0.16</v>
      </c>
    </row>
    <row r="203" spans="2:17" ht="15.5" x14ac:dyDescent="0.35">
      <c r="C203" t="s">
        <v>186</v>
      </c>
      <c r="D203" s="5">
        <v>528000000000</v>
      </c>
      <c r="E203" s="5">
        <v>542000000000</v>
      </c>
      <c r="F203" s="5">
        <v>547000000000</v>
      </c>
      <c r="G203" s="5">
        <v>547000000000</v>
      </c>
    </row>
    <row r="204" spans="2:17" ht="15.5" x14ac:dyDescent="0.35">
      <c r="C204" t="s">
        <v>187</v>
      </c>
      <c r="D204" s="6">
        <v>0.47</v>
      </c>
      <c r="E204" s="6">
        <v>0.51</v>
      </c>
      <c r="F204" s="6">
        <v>0.6</v>
      </c>
      <c r="G204" s="6">
        <v>0.53</v>
      </c>
    </row>
    <row r="205" spans="2:17" ht="15.5" x14ac:dyDescent="0.35">
      <c r="C205" t="s">
        <v>188</v>
      </c>
      <c r="D205" s="6">
        <v>88.67</v>
      </c>
      <c r="E205" s="6">
        <v>90.95</v>
      </c>
      <c r="F205" s="6">
        <v>91.79</v>
      </c>
      <c r="G205" s="6">
        <v>91.84</v>
      </c>
    </row>
    <row r="206" spans="2:17" ht="15.5" x14ac:dyDescent="0.35">
      <c r="C206" t="s">
        <v>189</v>
      </c>
      <c r="D206" s="6">
        <v>0.47</v>
      </c>
      <c r="E206" s="6">
        <v>0.51</v>
      </c>
      <c r="F206" s="6">
        <v>0.6</v>
      </c>
      <c r="G206" s="6">
        <v>0.53</v>
      </c>
    </row>
    <row r="207" spans="2:17" ht="15.5" x14ac:dyDescent="0.35">
      <c r="C207" t="s">
        <v>190</v>
      </c>
      <c r="D207" s="6">
        <v>88.67</v>
      </c>
      <c r="E207" s="6">
        <v>90.95</v>
      </c>
      <c r="F207" s="6">
        <v>91.79</v>
      </c>
      <c r="G207" s="6">
        <v>91.84</v>
      </c>
    </row>
    <row r="208" spans="2:17" ht="15.5" x14ac:dyDescent="0.35">
      <c r="C208" t="s">
        <v>191</v>
      </c>
      <c r="D208" s="5">
        <v>198000000000</v>
      </c>
      <c r="E208" s="5">
        <v>200000000000</v>
      </c>
      <c r="F208" s="5">
        <v>203000000000</v>
      </c>
      <c r="G208" s="5">
        <v>199000000000</v>
      </c>
    </row>
    <row r="209" spans="3:17" ht="15.5" x14ac:dyDescent="0.35">
      <c r="C209" t="s">
        <v>192</v>
      </c>
      <c r="D209" s="5">
        <v>9000000000</v>
      </c>
      <c r="F209" s="5">
        <v>35000000000</v>
      </c>
      <c r="G209" s="5">
        <v>38000000000</v>
      </c>
    </row>
    <row r="210" spans="3:17" ht="15.5" x14ac:dyDescent="0.35">
      <c r="C210" t="s">
        <v>193</v>
      </c>
      <c r="D210" s="5">
        <v>528000000000</v>
      </c>
      <c r="E210" s="5">
        <v>542000000000</v>
      </c>
      <c r="F210" s="5">
        <v>547000000000</v>
      </c>
      <c r="G210" s="5">
        <v>547000000000</v>
      </c>
    </row>
    <row r="211" spans="3:17" ht="15.5" x14ac:dyDescent="0.35">
      <c r="C211" t="s">
        <v>24</v>
      </c>
      <c r="D211" s="5">
        <v>207000000000</v>
      </c>
      <c r="E211" s="5">
        <v>200000000000</v>
      </c>
      <c r="F211" s="5">
        <v>238000000000</v>
      </c>
      <c r="G211" s="5">
        <v>238000000000</v>
      </c>
    </row>
    <row r="212" spans="3:17" ht="15.5" x14ac:dyDescent="0.35">
      <c r="C212" t="s">
        <v>21</v>
      </c>
      <c r="D212" s="5">
        <v>150000000000</v>
      </c>
      <c r="E212" s="5">
        <v>158000000000</v>
      </c>
      <c r="F212" s="5">
        <v>157000000000</v>
      </c>
      <c r="G212" s="5">
        <v>148000000000</v>
      </c>
    </row>
    <row r="213" spans="3:17" ht="15.5" x14ac:dyDescent="0.35">
      <c r="C213" t="s">
        <v>194</v>
      </c>
      <c r="D213" s="5">
        <v>-170000000000</v>
      </c>
      <c r="E213" s="5">
        <v>-165000000000</v>
      </c>
      <c r="F213" s="5">
        <v>-133000000000</v>
      </c>
      <c r="G213" s="5">
        <v>-117000000000</v>
      </c>
    </row>
    <row r="214" spans="3:17" ht="15.5" x14ac:dyDescent="0.35">
      <c r="C214" t="s">
        <v>195</v>
      </c>
      <c r="D214" s="5">
        <v>18000000000</v>
      </c>
      <c r="E214" s="5">
        <v>-65000000000</v>
      </c>
      <c r="F214" s="5">
        <v>-1000000000</v>
      </c>
      <c r="G214" s="5">
        <v>-3000000000</v>
      </c>
    </row>
    <row r="215" spans="3:17" ht="15.5" x14ac:dyDescent="0.35">
      <c r="C215" t="s">
        <v>196</v>
      </c>
      <c r="D215" s="5">
        <v>0</v>
      </c>
      <c r="E215" s="5">
        <v>-4000000000</v>
      </c>
      <c r="F215" s="5">
        <v>-7000000000</v>
      </c>
      <c r="G215" s="5">
        <v>-3000000000</v>
      </c>
    </row>
    <row r="216" spans="3:17" ht="15.5" x14ac:dyDescent="0.35">
      <c r="C216" t="s">
        <v>13</v>
      </c>
      <c r="D216" s="5">
        <v>18000000000</v>
      </c>
      <c r="E216" s="5">
        <v>-69000000000</v>
      </c>
      <c r="F216" s="5">
        <v>-8000000000</v>
      </c>
      <c r="G216" s="5">
        <v>-7000000000</v>
      </c>
    </row>
    <row r="217" spans="3:17" ht="15.5" x14ac:dyDescent="0.35">
      <c r="C217" t="s">
        <v>16</v>
      </c>
      <c r="D217" s="6">
        <v>3.03</v>
      </c>
      <c r="E217" s="6">
        <v>-11.55</v>
      </c>
      <c r="F217" s="6">
        <v>-1.27</v>
      </c>
      <c r="G217" s="6">
        <v>-1.1200000000000001</v>
      </c>
    </row>
    <row r="218" spans="3:17" ht="15.5" x14ac:dyDescent="0.35">
      <c r="C218" t="s">
        <v>49</v>
      </c>
      <c r="I218" s="6">
        <v>-1.02</v>
      </c>
      <c r="J218" s="6">
        <v>-17.510000000000002</v>
      </c>
      <c r="K218" s="6">
        <v>-3.98</v>
      </c>
      <c r="L218" s="6">
        <v>-3.82</v>
      </c>
      <c r="M218" s="6">
        <v>-4.95</v>
      </c>
      <c r="N218" s="6">
        <v>-4.47</v>
      </c>
      <c r="O218" s="6">
        <v>-0.63</v>
      </c>
      <c r="P218" s="6">
        <v>-4.6900000000000004</v>
      </c>
      <c r="Q218" s="6">
        <v>-5851601.7400000002</v>
      </c>
    </row>
    <row r="219" spans="3:17" ht="15.5" x14ac:dyDescent="0.35">
      <c r="C219" t="s">
        <v>63</v>
      </c>
      <c r="I219" s="6">
        <v>-53.92</v>
      </c>
      <c r="J219" s="6">
        <v>-2.57</v>
      </c>
      <c r="K219" s="6">
        <v>-12.56</v>
      </c>
      <c r="L219" s="6">
        <v>-13.61</v>
      </c>
      <c r="M219" s="6">
        <v>-10.71</v>
      </c>
      <c r="N219" s="6">
        <v>-11.63</v>
      </c>
      <c r="O219" s="6">
        <v>-1365.08</v>
      </c>
      <c r="P219" s="5">
        <v>0</v>
      </c>
      <c r="Q219" s="5">
        <v>0</v>
      </c>
    </row>
    <row r="220" spans="3:17" ht="15.5" x14ac:dyDescent="0.35">
      <c r="C220" t="s">
        <v>66</v>
      </c>
      <c r="I220" s="6">
        <v>3.12</v>
      </c>
      <c r="J220" s="6">
        <v>2.2799999999999998</v>
      </c>
      <c r="K220" s="6">
        <v>2.71</v>
      </c>
      <c r="L220" s="6">
        <v>3.59</v>
      </c>
      <c r="M220" s="6">
        <v>4.76</v>
      </c>
      <c r="N220" s="6">
        <v>6.54</v>
      </c>
      <c r="O220" s="6">
        <v>46.64</v>
      </c>
      <c r="P220" s="5">
        <v>0</v>
      </c>
      <c r="Q220" s="5">
        <v>0</v>
      </c>
    </row>
    <row r="221" spans="3:17" ht="15.5" x14ac:dyDescent="0.35">
      <c r="C221" t="s">
        <v>197</v>
      </c>
      <c r="I221" s="5">
        <v>21880000000</v>
      </c>
      <c r="J221" s="5">
        <v>36180000000</v>
      </c>
      <c r="K221" s="5">
        <v>28960000000</v>
      </c>
      <c r="L221" s="5">
        <v>12710000000</v>
      </c>
      <c r="M221" s="5">
        <v>5190000000</v>
      </c>
      <c r="N221" s="5">
        <v>-3720000000</v>
      </c>
      <c r="O221" s="5">
        <v>21850000000</v>
      </c>
      <c r="P221" s="5">
        <v>1950000000</v>
      </c>
    </row>
    <row r="222" spans="3:17" ht="15.5" x14ac:dyDescent="0.35">
      <c r="C222" t="s">
        <v>198</v>
      </c>
      <c r="I222" s="6">
        <v>-7.3000000000000001E-3</v>
      </c>
      <c r="J222" s="6">
        <v>-0.1263</v>
      </c>
      <c r="K222" s="6">
        <v>-2.58E-2</v>
      </c>
      <c r="L222" s="6">
        <v>-2.3900000000000001E-2</v>
      </c>
      <c r="M222" s="6">
        <v>-3.1800000000000002E-2</v>
      </c>
      <c r="N222" s="6">
        <v>-2.86E-2</v>
      </c>
      <c r="O222" s="6">
        <v>-4.0000000000000001E-3</v>
      </c>
      <c r="P222" s="6">
        <v>-2.7699999999999999E-2</v>
      </c>
      <c r="Q222" s="6">
        <v>-3.6400000000000002E-2</v>
      </c>
    </row>
    <row r="223" spans="3:17" ht="15.5" x14ac:dyDescent="0.35">
      <c r="C223" t="s">
        <v>199</v>
      </c>
      <c r="I223" s="6">
        <v>-1.11E-2</v>
      </c>
      <c r="J223" s="6">
        <v>-0.18870000000000001</v>
      </c>
      <c r="K223" s="6">
        <v>-3.7000000000000005E-2</v>
      </c>
      <c r="L223" s="6">
        <v>-3.4200000000000001E-2</v>
      </c>
      <c r="M223" s="6">
        <v>-4.4999999999999998E-2</v>
      </c>
      <c r="N223" s="6">
        <v>-3.8900000000000004E-2</v>
      </c>
      <c r="O223" s="6">
        <v>-5.1999999999999998E-3</v>
      </c>
      <c r="P223" s="6">
        <v>-3.6900000000000002E-2</v>
      </c>
      <c r="Q223" s="6">
        <v>-6.3899999999999998E-2</v>
      </c>
    </row>
    <row r="224" spans="3:17" ht="15.5" x14ac:dyDescent="0.35">
      <c r="C224" t="s">
        <v>200</v>
      </c>
      <c r="I224" s="6">
        <v>4.1999999999999997E-3</v>
      </c>
      <c r="J224" s="6">
        <v>2.4300000000000002E-2</v>
      </c>
      <c r="K224" s="6">
        <v>1.2699999999999999E-2</v>
      </c>
      <c r="L224" s="6">
        <v>-6.0000000000000001E-3</v>
      </c>
      <c r="M224" s="6">
        <v>-1.3600000000000001E-2</v>
      </c>
      <c r="N224" s="6">
        <v>-2.2400000000000003E-2</v>
      </c>
      <c r="O224" s="6">
        <v>7.0999999999999995E-3</v>
      </c>
      <c r="P224" s="6">
        <v>-8.6E-3</v>
      </c>
      <c r="Q224" s="6">
        <v>-3.8100000000000002E-2</v>
      </c>
    </row>
    <row r="225" spans="3:17" ht="15.5" x14ac:dyDescent="0.35">
      <c r="C225" t="s">
        <v>201</v>
      </c>
      <c r="I225" s="6">
        <v>0.18</v>
      </c>
      <c r="J225" s="6">
        <v>1.19</v>
      </c>
      <c r="K225" s="6">
        <v>0.77</v>
      </c>
      <c r="L225" s="6">
        <v>-0.34</v>
      </c>
      <c r="M225" s="6">
        <v>-0.7</v>
      </c>
      <c r="N225" s="6">
        <v>-1.1299999999999999</v>
      </c>
      <c r="O225" s="6">
        <v>0.32</v>
      </c>
      <c r="P225" s="6">
        <v>-0.37</v>
      </c>
      <c r="Q225" s="6">
        <v>-0.83</v>
      </c>
    </row>
    <row r="226" spans="3:17" ht="15.5" x14ac:dyDescent="0.35">
      <c r="C226" t="s">
        <v>60</v>
      </c>
      <c r="I226" s="6">
        <v>0.6</v>
      </c>
      <c r="J226" s="6">
        <v>0.48</v>
      </c>
      <c r="K226" s="6">
        <v>0.46</v>
      </c>
      <c r="L226" s="6">
        <v>0.47</v>
      </c>
      <c r="M226" s="6">
        <v>0.48</v>
      </c>
      <c r="N226" s="6">
        <v>0.45</v>
      </c>
      <c r="O226" s="6">
        <v>7.21</v>
      </c>
      <c r="P226" s="5">
        <v>0</v>
      </c>
      <c r="Q226" s="5">
        <v>0</v>
      </c>
    </row>
    <row r="227" spans="3:17" ht="15.5" x14ac:dyDescent="0.35">
      <c r="C227" t="s">
        <v>57</v>
      </c>
      <c r="I227" s="6">
        <v>91.79</v>
      </c>
      <c r="J227" s="6">
        <v>92.8</v>
      </c>
      <c r="K227" s="6">
        <v>107.55</v>
      </c>
      <c r="L227" s="6">
        <v>111.49</v>
      </c>
      <c r="M227" s="6">
        <v>109.99</v>
      </c>
      <c r="N227" s="6">
        <v>114.93</v>
      </c>
      <c r="O227" s="6">
        <v>119.26</v>
      </c>
      <c r="P227" s="6">
        <v>127.25</v>
      </c>
      <c r="Q227" s="6">
        <v>91614034.909999996</v>
      </c>
    </row>
    <row r="228" spans="3:17" ht="15.5" x14ac:dyDescent="0.35">
      <c r="C228" t="s">
        <v>202</v>
      </c>
      <c r="I228" s="6">
        <v>0.6</v>
      </c>
      <c r="J228" s="6">
        <v>0.48</v>
      </c>
      <c r="K228" s="6">
        <v>0.46</v>
      </c>
      <c r="L228" s="6">
        <v>0.47</v>
      </c>
      <c r="M228" s="6">
        <v>0.48</v>
      </c>
      <c r="N228" s="6">
        <v>0.45</v>
      </c>
      <c r="O228" s="6">
        <v>7.21</v>
      </c>
      <c r="P228" s="5">
        <v>0</v>
      </c>
      <c r="Q228" s="5">
        <v>0</v>
      </c>
    </row>
    <row r="229" spans="3:17" ht="15.5" x14ac:dyDescent="0.35">
      <c r="C229" t="s">
        <v>203</v>
      </c>
      <c r="I229" s="6">
        <v>91.79</v>
      </c>
      <c r="J229" s="6">
        <v>92.8</v>
      </c>
      <c r="K229" s="6">
        <v>107.55</v>
      </c>
      <c r="L229" s="6">
        <v>111.49</v>
      </c>
      <c r="M229" s="6">
        <v>109.99</v>
      </c>
      <c r="N229" s="6">
        <v>114.93</v>
      </c>
      <c r="O229" s="6">
        <v>119.26</v>
      </c>
      <c r="P229" s="6">
        <v>127.25</v>
      </c>
      <c r="Q229" s="6">
        <v>91614034.909999996</v>
      </c>
    </row>
    <row r="230" spans="3:17" ht="15.5" x14ac:dyDescent="0.35">
      <c r="C230" t="s">
        <v>204</v>
      </c>
      <c r="I230" s="5">
        <v>203000000000</v>
      </c>
      <c r="J230" s="5">
        <v>194000000000</v>
      </c>
      <c r="K230" s="5">
        <v>5000000000</v>
      </c>
      <c r="L230" s="5">
        <v>2000000000</v>
      </c>
      <c r="M230" s="5">
        <v>4000000000</v>
      </c>
      <c r="N230" s="5">
        <v>3000000000</v>
      </c>
      <c r="O230" s="5">
        <v>11000000000</v>
      </c>
      <c r="P230" s="5">
        <v>12000000000</v>
      </c>
      <c r="Q230" s="5">
        <v>4000000000</v>
      </c>
    </row>
    <row r="231" spans="3:17" ht="15.5" x14ac:dyDescent="0.35">
      <c r="C231" t="s">
        <v>205</v>
      </c>
      <c r="I231" s="5">
        <v>35000000000</v>
      </c>
      <c r="J231" s="5">
        <v>40000000000</v>
      </c>
      <c r="K231" s="5">
        <v>225000000000</v>
      </c>
      <c r="L231" s="5">
        <v>223000000000</v>
      </c>
      <c r="M231" s="5">
        <v>211000000000</v>
      </c>
      <c r="N231" s="5">
        <v>195000000000</v>
      </c>
      <c r="O231" s="5">
        <v>179000000000</v>
      </c>
      <c r="P231" s="5">
        <v>156000000000</v>
      </c>
      <c r="Q231" s="5">
        <v>168000000000</v>
      </c>
    </row>
    <row r="232" spans="3:17" ht="15.5" x14ac:dyDescent="0.35">
      <c r="C232" t="s">
        <v>26</v>
      </c>
      <c r="I232" s="5">
        <v>238000000000</v>
      </c>
      <c r="J232" s="5">
        <v>235000000000</v>
      </c>
      <c r="K232" s="5">
        <v>230000000000</v>
      </c>
      <c r="L232" s="5">
        <v>225000000000</v>
      </c>
      <c r="M232" s="5">
        <v>214000000000</v>
      </c>
      <c r="N232" s="5">
        <v>199000000000</v>
      </c>
      <c r="O232" s="5">
        <v>190000000000</v>
      </c>
      <c r="P232" s="5">
        <v>168000000000</v>
      </c>
      <c r="Q232" s="5">
        <v>172000000000</v>
      </c>
    </row>
    <row r="233" spans="3:17" ht="15.5" x14ac:dyDescent="0.35">
      <c r="C233" t="s">
        <v>23</v>
      </c>
      <c r="I233" s="5">
        <v>157000000000</v>
      </c>
      <c r="J233" s="5">
        <v>114000000000</v>
      </c>
      <c r="K233" s="5">
        <v>215000000000</v>
      </c>
      <c r="L233" s="5">
        <v>204000000000</v>
      </c>
      <c r="M233" s="5">
        <v>196000000000</v>
      </c>
      <c r="N233" s="5">
        <v>191000000000</v>
      </c>
      <c r="O233" s="5">
        <v>175000000000</v>
      </c>
      <c r="P233" s="5">
        <v>162000000000</v>
      </c>
      <c r="Q233" s="5">
        <v>168000000000</v>
      </c>
    </row>
    <row r="234" spans="3:17" ht="15.5" x14ac:dyDescent="0.35">
      <c r="C234" t="s">
        <v>206</v>
      </c>
      <c r="I234" s="5">
        <v>-133000000000</v>
      </c>
      <c r="J234" s="5">
        <v>-84000000000</v>
      </c>
      <c r="K234" s="5">
        <v>-9000000000</v>
      </c>
      <c r="L234" s="5">
        <v>6000000000</v>
      </c>
      <c r="M234" s="5">
        <v>3000000000</v>
      </c>
      <c r="N234" s="5">
        <v>5000000000</v>
      </c>
      <c r="O234" s="5">
        <v>29000000000</v>
      </c>
      <c r="P234" s="5">
        <v>-14000000000</v>
      </c>
      <c r="Q234" s="5">
        <v>-6000000000</v>
      </c>
    </row>
    <row r="235" spans="3:17" ht="15.5" x14ac:dyDescent="0.35">
      <c r="C235" t="s">
        <v>207</v>
      </c>
      <c r="I235" s="5">
        <v>-13000000000</v>
      </c>
      <c r="J235" s="5">
        <v>-38000000000</v>
      </c>
      <c r="K235" s="5">
        <v>4000000000</v>
      </c>
      <c r="L235" s="5">
        <v>21000000000</v>
      </c>
      <c r="M235" s="5">
        <v>19000000000</v>
      </c>
      <c r="N235" s="5">
        <v>2000000000</v>
      </c>
      <c r="O235" s="5">
        <v>16000000000</v>
      </c>
      <c r="P235" s="5">
        <v>-7000000000</v>
      </c>
      <c r="Q235" s="5">
        <v>-8000000000</v>
      </c>
    </row>
    <row r="236" spans="3:17" ht="15.5" x14ac:dyDescent="0.35">
      <c r="C236" t="s">
        <v>208</v>
      </c>
      <c r="I236" s="5">
        <v>-16000000000</v>
      </c>
      <c r="J236" s="5">
        <v>-31000000000</v>
      </c>
      <c r="K236" s="5">
        <v>-7000000000</v>
      </c>
      <c r="L236" s="5">
        <v>-9000000000</v>
      </c>
      <c r="M236" s="5">
        <v>-11000000000</v>
      </c>
      <c r="N236" s="5">
        <v>-9000000000</v>
      </c>
      <c r="O236" s="5">
        <v>-99000000000</v>
      </c>
      <c r="P236" s="5">
        <v>6000000000</v>
      </c>
      <c r="Q236" s="5">
        <v>-7000000000</v>
      </c>
    </row>
    <row r="237" spans="3:17" ht="15.5" x14ac:dyDescent="0.35">
      <c r="C237" t="s">
        <v>15</v>
      </c>
      <c r="I237" s="5">
        <v>-29000000000</v>
      </c>
      <c r="J237" s="5">
        <v>-69000000000</v>
      </c>
      <c r="K237" s="5">
        <v>-3000000000</v>
      </c>
      <c r="L237" s="5">
        <v>12000000000</v>
      </c>
      <c r="M237" s="5">
        <v>8000000000</v>
      </c>
      <c r="N237" s="5">
        <v>-7000000000</v>
      </c>
      <c r="O237" s="5">
        <v>-83000000000</v>
      </c>
      <c r="P237" s="5">
        <v>-1000000000</v>
      </c>
      <c r="Q237" s="5">
        <v>-15000000000</v>
      </c>
    </row>
    <row r="238" spans="3:17" ht="15.5" x14ac:dyDescent="0.35">
      <c r="C238" t="s">
        <v>17</v>
      </c>
      <c r="I238" s="6">
        <v>-4.93</v>
      </c>
      <c r="J238" s="6">
        <v>-11.52</v>
      </c>
      <c r="K238" s="6">
        <v>-0.55000000000000004</v>
      </c>
      <c r="L238" s="6">
        <v>2.02</v>
      </c>
      <c r="M238" s="6">
        <v>1.28</v>
      </c>
      <c r="N238" s="6">
        <v>-1.23</v>
      </c>
      <c r="O238" s="6">
        <v>-13.96</v>
      </c>
      <c r="P238" s="6">
        <v>-0.24</v>
      </c>
      <c r="Q238" s="6">
        <v>-3044129.63</v>
      </c>
    </row>
  </sheetData>
  <pageMargins left="0.7" right="0.7" top="0.75" bottom="0.75" header="0.3" footer="0.3"/>
  <ignoredErrors>
    <ignoredError sqref="A1:Q239" numberStoredAsText="1"/>
  </ignoredError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2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1204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1205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P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t="str">
        <f t="shared" ca="1" si="0"/>
        <v>Libur</v>
      </c>
      <c r="O2" s="2" vm="21">
        <f t="shared" ca="1" si="0"/>
        <v>50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13537409405</v>
      </c>
      <c r="E4" s="2">
        <f>IFERROR(INDEX(E51:E500,MATCH($C$4,$C$51:$C$500,0)),"")</f>
        <v>12942064815</v>
      </c>
      <c r="H4" s="2">
        <f>IFERROR(SUM(D4:G4)*(4/MAX(1,COUNT(D4:G4))),"")</f>
        <v>52958948440</v>
      </c>
      <c r="I4" s="2">
        <f t="shared" ref="I4:P4" si="1">IFERROR(INDEX(I51:I500,MATCH($C$4,$C$51:$C$500,0)),"")</f>
        <v>52978118242</v>
      </c>
      <c r="J4" s="2">
        <f t="shared" si="1"/>
        <v>58900585637</v>
      </c>
      <c r="K4" s="2">
        <f t="shared" si="1"/>
        <v>57342777981</v>
      </c>
      <c r="L4" s="2">
        <f t="shared" si="1"/>
        <v>59529722921</v>
      </c>
      <c r="M4" s="2">
        <f t="shared" si="1"/>
        <v>53791410731</v>
      </c>
      <c r="N4" s="2">
        <f t="shared" si="1"/>
        <v>59434165247</v>
      </c>
      <c r="O4" s="2">
        <f t="shared" si="1"/>
        <v>73785894974</v>
      </c>
      <c r="P4" s="2">
        <f t="shared" si="1"/>
        <v>70713626491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-33534553701</v>
      </c>
      <c r="E5" s="2">
        <f>IFERROR(INDEX(E51:E500,MATCH($C$5,$C$51:$C$500,0)),"")</f>
        <v>-13650174568</v>
      </c>
      <c r="H5" s="2">
        <f>IFERROR(SUM(D5:G5)*(4/MAX(1,COUNT(D5:G5))),"")</f>
        <v>-94369456538</v>
      </c>
      <c r="I5" s="2">
        <f t="shared" ref="I5:P5" si="2">IFERROR(INDEX(I51:I500,MATCH($C$5,$C$51:$C$500,0)),"")</f>
        <v>-121606372983</v>
      </c>
      <c r="J5" s="2">
        <f t="shared" si="2"/>
        <v>-117362193078</v>
      </c>
      <c r="K5" s="2">
        <f t="shared" si="2"/>
        <v>-143836484680</v>
      </c>
      <c r="L5" s="2">
        <f t="shared" si="2"/>
        <v>-117556739332</v>
      </c>
      <c r="M5" s="2">
        <f t="shared" si="2"/>
        <v>-138187030856</v>
      </c>
      <c r="N5" s="2">
        <f t="shared" si="2"/>
        <v>-133312579483</v>
      </c>
      <c r="O5" s="2">
        <f t="shared" si="2"/>
        <v>-149074828044</v>
      </c>
      <c r="P5" s="2">
        <f t="shared" si="2"/>
        <v>-351424745220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-577106953873</v>
      </c>
      <c r="E6" s="2">
        <f>IFERROR(INDEX(E51:E500,MATCH($C$6,$C$51:$C$500,0)),"")</f>
        <v>-543399704657</v>
      </c>
      <c r="H6" s="2">
        <f>IFERROR(INDEX(D6:G6,COUNT(D6:G6)),"")</f>
        <v>-543399704657</v>
      </c>
      <c r="I6" s="2">
        <f t="shared" ref="I6:P6" si="3">IFERROR(INDEX(I51:I500,MATCH($C$6,$C$51:$C$500,0)),"")</f>
        <v>-529585779472</v>
      </c>
      <c r="J6" s="2">
        <f t="shared" si="3"/>
        <v>-404725412318</v>
      </c>
      <c r="K6" s="2">
        <f t="shared" si="3"/>
        <v>-284525231220</v>
      </c>
      <c r="L6" s="2">
        <f t="shared" si="3"/>
        <v>-137320491091</v>
      </c>
      <c r="M6" s="2">
        <f t="shared" si="3"/>
        <v>-16598374100</v>
      </c>
      <c r="N6" s="2">
        <f t="shared" si="3"/>
        <v>123962454814</v>
      </c>
      <c r="O6" s="2">
        <f t="shared" si="3"/>
        <v>260333360839</v>
      </c>
      <c r="P6" s="2">
        <f t="shared" si="3"/>
        <v>161684220353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8.39</v>
      </c>
      <c r="E7" s="3">
        <f>IFERROR(INDEX(E51:E500,MATCH($C$7,$C$51:$C$500,0))/1000000000,"")</f>
        <v>8.39</v>
      </c>
      <c r="H7" s="3">
        <f>IFERROR(INDEX(D7:G7,COUNT(D7:G7)),"")</f>
        <v>8.39</v>
      </c>
      <c r="I7" s="3">
        <f t="shared" ref="I7:P7" si="4">IFERROR(INDEX(I51:I500,MATCH($C$7,$C$51:$C$500,0))/1000000000,"")</f>
        <v>8.39</v>
      </c>
      <c r="J7" s="3">
        <f t="shared" si="4"/>
        <v>8.39</v>
      </c>
      <c r="K7" s="3">
        <f t="shared" si="4"/>
        <v>8.39</v>
      </c>
      <c r="L7" s="3">
        <f t="shared" si="4"/>
        <v>8.39</v>
      </c>
      <c r="M7" s="3">
        <f t="shared" si="4"/>
        <v>8.39</v>
      </c>
      <c r="N7" s="3">
        <f t="shared" si="4"/>
        <v>8.39</v>
      </c>
      <c r="O7" s="3">
        <f t="shared" si="4"/>
        <v>8.39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5000000000</v>
      </c>
      <c r="H8" s="2">
        <f>IFERROR(INDEX(D8:G8,COUNT(D8:G8)),"")</f>
        <v>5000000000</v>
      </c>
      <c r="I8" s="2">
        <f t="shared" ref="I8:P8" si="5">IFERROR(INDEX(I51:I500,MATCH($C$8,$C$51:$C$500,0)),"")</f>
        <v>3000000000</v>
      </c>
      <c r="J8" s="2">
        <f t="shared" si="5"/>
        <v>2000000000</v>
      </c>
      <c r="K8" s="2">
        <f t="shared" si="5"/>
        <v>2000000000</v>
      </c>
      <c r="L8" s="2">
        <f t="shared" si="5"/>
        <v>13000000000</v>
      </c>
      <c r="M8" s="2">
        <f t="shared" si="5"/>
        <v>11000000000</v>
      </c>
      <c r="N8" s="2">
        <f t="shared" si="5"/>
        <v>-3000000000</v>
      </c>
      <c r="O8" s="2">
        <f t="shared" si="5"/>
        <v>-170000000000</v>
      </c>
      <c r="P8" s="2">
        <f t="shared" si="5"/>
        <v>-76000000000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0.09</v>
      </c>
      <c r="E9" s="3">
        <f>IFERROR(INDEX(E51:E500,MATCH("Free cash flow per share (Quarter)",$C$51:$C$500,0)),"")</f>
        <v>0.56000000000000005</v>
      </c>
      <c r="H9" s="3">
        <f>IFERROR(INDEX(D9:G9,COUNT(D9:G9)),"")</f>
        <v>0.56000000000000005</v>
      </c>
      <c r="I9" s="3">
        <f t="shared" ref="I9:P9" si="6">IFERROR(INDEX(I51:I500,MATCH($C$9,$C$51:$C$500,0)),"")</f>
        <v>0.41</v>
      </c>
      <c r="J9" s="3">
        <f t="shared" si="6"/>
        <v>0.24</v>
      </c>
      <c r="K9" s="3">
        <f t="shared" si="6"/>
        <v>0.25</v>
      </c>
      <c r="L9" s="3">
        <f t="shared" si="6"/>
        <v>1.52</v>
      </c>
      <c r="M9" s="3">
        <f t="shared" si="6"/>
        <v>1.33</v>
      </c>
      <c r="N9" s="3">
        <f t="shared" si="6"/>
        <v>-0.39</v>
      </c>
      <c r="O9" s="3">
        <f t="shared" si="6"/>
        <v>-20.23</v>
      </c>
      <c r="P9" s="3">
        <f t="shared" si="6"/>
        <v>-254324.36</v>
      </c>
    </row>
    <row r="10" spans="1:16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P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 t="str">
        <f t="shared" ca="1" si="7"/>
        <v/>
      </c>
      <c r="O10" s="3">
        <f t="shared" ca="1" si="7"/>
        <v>-2.4715768660405337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8162655907</v>
      </c>
      <c r="E11" s="2">
        <f>IFERROR(INDEX(E51:E500,MATCH($C$11,$C$51:$C$500,0)),"")</f>
        <v>9521065601</v>
      </c>
      <c r="H11" s="2">
        <f>IFERROR(INDEX(D11:G11,COUNT(D11:G11)),"")</f>
        <v>9521065601</v>
      </c>
      <c r="I11" s="2">
        <f t="shared" ref="I11:P11" si="8">IFERROR(INDEX(I51:I500,MATCH($C$11,$C$51:$C$500,0)),"")</f>
        <v>5516697310</v>
      </c>
      <c r="J11" s="2">
        <f t="shared" si="8"/>
        <v>7994678748</v>
      </c>
      <c r="K11" s="2">
        <f t="shared" si="8"/>
        <v>11645669752</v>
      </c>
      <c r="L11" s="2">
        <f t="shared" si="8"/>
        <v>13012697997</v>
      </c>
      <c r="M11" s="2">
        <f t="shared" si="8"/>
        <v>14577230883</v>
      </c>
      <c r="N11" s="2">
        <f t="shared" si="8"/>
        <v>9084269798</v>
      </c>
      <c r="O11" s="2">
        <f t="shared" si="8"/>
        <v>16683353901</v>
      </c>
      <c r="P11" s="2">
        <f t="shared" si="8"/>
        <v>17427270883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573000000000</v>
      </c>
      <c r="E12" s="2">
        <f>IFERROR(INDEX(E51:E500,MATCH("Net Debt (Quarter)",$C$51:$C$500,0)),"")</f>
        <v>572000000000</v>
      </c>
      <c r="H12" s="2">
        <f>IFERROR(INDEX(D12:G12,COUNT(D12:G12)),"")</f>
        <v>572000000000</v>
      </c>
      <c r="I12" s="2">
        <f t="shared" ref="I12:P12" si="9">IFERROR(INDEX(I51:I500,MATCH($C$12,$C$51:$C$500,0)),"")</f>
        <v>577000000000</v>
      </c>
      <c r="J12" s="2">
        <f t="shared" si="9"/>
        <v>579000000000</v>
      </c>
      <c r="K12" s="2">
        <f t="shared" si="9"/>
        <v>579000000000</v>
      </c>
      <c r="L12" s="2">
        <f t="shared" si="9"/>
        <v>581000000000</v>
      </c>
      <c r="M12" s="2">
        <f t="shared" si="9"/>
        <v>585000000000</v>
      </c>
      <c r="N12" s="2">
        <f t="shared" si="9"/>
        <v>594000000000</v>
      </c>
      <c r="O12" s="2">
        <f t="shared" si="9"/>
        <v>596000000000</v>
      </c>
      <c r="P12" s="2">
        <f t="shared" si="9"/>
        <v>660000000000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581000000000</v>
      </c>
      <c r="E13" s="2">
        <f>IFERROR(INDEX(E51:E500,MATCH("Total Debt (Quarter)",$C$51:$C$500,0)),"")</f>
        <v>582000000000</v>
      </c>
      <c r="H13" s="2">
        <f>IFERROR(INDEX(D13:G13,COUNT(D13:G13)),"")</f>
        <v>582000000000</v>
      </c>
      <c r="I13" s="2">
        <f t="shared" ref="I13:P13" si="10">IFERROR(INDEX(I51:I500,MATCH($C$13,$C$51:$C$500,0)),"")</f>
        <v>582000000000</v>
      </c>
      <c r="J13" s="2">
        <f t="shared" si="10"/>
        <v>587000000000</v>
      </c>
      <c r="K13" s="2">
        <f t="shared" si="10"/>
        <v>591000000000</v>
      </c>
      <c r="L13" s="2">
        <f t="shared" si="10"/>
        <v>594000000000</v>
      </c>
      <c r="M13" s="2">
        <f t="shared" si="10"/>
        <v>600000000000</v>
      </c>
      <c r="N13" s="2">
        <f t="shared" si="10"/>
        <v>603000000000</v>
      </c>
      <c r="O13" s="2">
        <f t="shared" si="10"/>
        <v>613000000000</v>
      </c>
      <c r="P13" s="2">
        <f t="shared" si="10"/>
        <v>677000000000</v>
      </c>
    </row>
    <row r="14" spans="1:16" ht="15.5" x14ac:dyDescent="0.35">
      <c r="C14" t="s">
        <v>27</v>
      </c>
      <c r="D14" s="2">
        <f>IFERROR(INDEX(D51:D500,MATCH($C$14,$C$51:$C$500,0)),"")</f>
        <v>-23668236905</v>
      </c>
      <c r="E14" s="2">
        <f>IFERROR(INDEX(E51:E500,MATCH($C$14,$C$51:$C$500,0)),"")</f>
        <v>-4692446215</v>
      </c>
      <c r="H14" s="2">
        <f>IFERROR(SUM(D14:G14)*(4/MAX(1,COUNT(D14:G14))),"")</f>
        <v>-56721366240</v>
      </c>
      <c r="I14" s="2">
        <f t="shared" ref="I14:P14" si="11">IFERROR(INDEX(I51:I500,MATCH($C$14,$C$51:$C$500,0)),"")</f>
        <v>-84147407206</v>
      </c>
      <c r="J14" s="2">
        <f t="shared" si="11"/>
        <v>-84235701838</v>
      </c>
      <c r="K14" s="2">
        <f t="shared" si="11"/>
        <v>-83825643867</v>
      </c>
      <c r="L14" s="2">
        <f t="shared" si="11"/>
        <v>-82571347070</v>
      </c>
      <c r="M14" s="2">
        <f t="shared" si="11"/>
        <v>-76091778557</v>
      </c>
      <c r="N14" s="2">
        <f t="shared" si="11"/>
        <v>-71049943113</v>
      </c>
      <c r="O14" s="2">
        <f t="shared" si="11"/>
        <v>-80056866106</v>
      </c>
      <c r="P14" s="2">
        <f t="shared" si="11"/>
        <v>-59997114521</v>
      </c>
    </row>
    <row r="15" spans="1:16" ht="15.5" x14ac:dyDescent="0.35">
      <c r="C15" t="s">
        <v>28</v>
      </c>
      <c r="D15" s="2">
        <f>IFERROR(INDEX(D51:D500,MATCH($C$15,$C$51:$C$500,0)),"")</f>
        <v>-171550312</v>
      </c>
      <c r="E15" s="2">
        <f>IFERROR(INDEX(E51:E500,MATCH($C$15,$C$51:$C$500,0)),"")</f>
        <v>-41239407</v>
      </c>
      <c r="H15" s="2">
        <f>IFERROR(SUM(D15:G15)*(4/MAX(1,COUNT(D15:G15))),"")</f>
        <v>-425579438</v>
      </c>
      <c r="I15" s="2">
        <f t="shared" ref="I15:P15" si="12">IFERROR(INDEX(I51:I500,MATCH($C$15,$C$51:$C$500,0)),"")</f>
        <v>-357710891</v>
      </c>
      <c r="J15" s="2">
        <f t="shared" si="12"/>
        <v>-476250068</v>
      </c>
      <c r="K15" s="2">
        <f t="shared" si="12"/>
        <v>-726649181</v>
      </c>
      <c r="L15" s="2">
        <f t="shared" si="12"/>
        <v>-457658274</v>
      </c>
      <c r="M15" s="2">
        <f t="shared" si="12"/>
        <v>-251774691</v>
      </c>
      <c r="N15" s="2">
        <f t="shared" si="12"/>
        <v>-279020068</v>
      </c>
      <c r="O15" s="2">
        <f t="shared" si="12"/>
        <v>-411556660</v>
      </c>
      <c r="P15" s="2">
        <f t="shared" si="12"/>
        <v>-305966891</v>
      </c>
    </row>
    <row r="16" spans="1:16" ht="15.5" x14ac:dyDescent="0.35">
      <c r="C16" t="s">
        <v>29</v>
      </c>
      <c r="D16" s="2">
        <f>IFERROR(INDEX(D51:D500,MATCH($C$16,$C$51:$C$500,0)),"")</f>
        <v>-33657210800</v>
      </c>
      <c r="E16" s="2">
        <f>IFERROR(INDEX(E51:E500,MATCH($C$16,$C$51:$C$500,0)),"")</f>
        <v>-13902677354</v>
      </c>
      <c r="H16" s="2">
        <f>IFERROR(SUM(D16:G16)*(4/MAX(1,COUNT(D16:G16))),"")</f>
        <v>-95119776308</v>
      </c>
      <c r="I16" s="2">
        <f t="shared" ref="I16:P16" si="13">IFERROR(INDEX(I51:I500,MATCH($C$16,$C$51:$C$500,0)),"")</f>
        <v>-124106122733</v>
      </c>
      <c r="J16" s="2">
        <f t="shared" si="13"/>
        <v>-119861616470</v>
      </c>
      <c r="K16" s="2">
        <f t="shared" si="13"/>
        <v>-145609777945</v>
      </c>
      <c r="L16" s="2">
        <f t="shared" si="13"/>
        <v>-121154050198</v>
      </c>
      <c r="M16" s="2">
        <f t="shared" si="13"/>
        <v>-141004507336</v>
      </c>
      <c r="N16" s="2">
        <f t="shared" si="13"/>
        <v>-135288609287</v>
      </c>
      <c r="O16" s="2">
        <f t="shared" si="13"/>
        <v>-150522844190</v>
      </c>
      <c r="P16" s="2">
        <f t="shared" si="13"/>
        <v>-352901786525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 t="str">
        <f ca="1">IFERROR(D21*D2,"")</f>
        <v/>
      </c>
      <c r="E20" s="2" t="str">
        <f ca="1">IFERROR(E21*E2,"")</f>
        <v/>
      </c>
      <c r="H20" s="2" t="str">
        <f t="shared" ref="H20:P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 t="str">
        <f t="shared" ca="1" si="14"/>
        <v/>
      </c>
      <c r="O20" s="2">
        <f t="shared" ca="1" si="14"/>
        <v>419500000000.00006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8390000000.000001</v>
      </c>
      <c r="E21" s="2">
        <f>IFERROR(INDEX(E51:E500,MATCH($C$7,$C$51:$C$500,0)),"")</f>
        <v>8390000000.000001</v>
      </c>
      <c r="H21" s="2">
        <f>IFERROR(INDEX(D21:G21,COUNT(D21:G21)),"")</f>
        <v>8390000000.000001</v>
      </c>
      <c r="I21" s="2">
        <f t="shared" ref="I21:P21" si="15">IFERROR(INDEX(I51:I500,MATCH($C$7,$C$51:$C$500,0)),"")</f>
        <v>8390000000.000001</v>
      </c>
      <c r="J21" s="2">
        <f t="shared" si="15"/>
        <v>8390000000.000001</v>
      </c>
      <c r="K21" s="2">
        <f t="shared" si="15"/>
        <v>8390000000.000001</v>
      </c>
      <c r="L21" s="2">
        <f t="shared" si="15"/>
        <v>8390000000.000001</v>
      </c>
      <c r="M21" s="2">
        <f t="shared" si="15"/>
        <v>8390000000.000001</v>
      </c>
      <c r="N21" s="2">
        <f t="shared" si="15"/>
        <v>8390000000.000001</v>
      </c>
      <c r="O21" s="2">
        <f t="shared" si="15"/>
        <v>8390000000.000001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5.8108039551330242</v>
      </c>
      <c r="E23" s="3">
        <f>IFERROR(E5/E6*100,"")</f>
        <v>2.5119952129190324</v>
      </c>
      <c r="H23" s="3">
        <f t="shared" ref="H23:P23" si="16">IFERROR(H5/H6*100,"")</f>
        <v>17.366490215074197</v>
      </c>
      <c r="I23" s="3">
        <f t="shared" si="16"/>
        <v>22.962545010978623</v>
      </c>
      <c r="J23" s="3">
        <f t="shared" si="16"/>
        <v>28.99797974281546</v>
      </c>
      <c r="K23" s="3">
        <f t="shared" si="16"/>
        <v>50.553156239694985</v>
      </c>
      <c r="L23" s="3">
        <f t="shared" si="16"/>
        <v>85.607572765012264</v>
      </c>
      <c r="M23" s="3">
        <f t="shared" si="16"/>
        <v>832.53353625762645</v>
      </c>
      <c r="N23" s="3">
        <f t="shared" si="16"/>
        <v>-107.54270692931132</v>
      </c>
      <c r="O23" s="3">
        <f t="shared" si="16"/>
        <v>-57.263052097342801</v>
      </c>
      <c r="P23" s="3">
        <f t="shared" si="16"/>
        <v>-217.35253103410187</v>
      </c>
    </row>
    <row r="24" spans="1:16" ht="15.5" x14ac:dyDescent="0.35">
      <c r="C24" t="s">
        <v>47</v>
      </c>
      <c r="D24" s="4">
        <f>IFERROR(_xlfn.RRI(5,I23,D23),"")</f>
        <v>-0.24029805101771007</v>
      </c>
      <c r="E24" s="4">
        <f>IFERROR(_xlfn.RRI(5,J23,E23),"")</f>
        <v>-0.38690155721469321</v>
      </c>
      <c r="H24" s="4">
        <f t="shared" ref="H24:P24" si="17">IFERROR(_xlfn.RRI(5,M23,H23),"")</f>
        <v>-0.53882892115001035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-14.45</v>
      </c>
      <c r="J25" s="3">
        <f t="shared" si="18"/>
        <v>-14.01</v>
      </c>
      <c r="K25" s="3">
        <f t="shared" si="18"/>
        <v>-17.04</v>
      </c>
      <c r="L25" s="3">
        <f t="shared" si="18"/>
        <v>-14.12</v>
      </c>
      <c r="M25" s="3">
        <f t="shared" si="18"/>
        <v>-16.559999999999999</v>
      </c>
      <c r="N25" s="3">
        <f t="shared" si="18"/>
        <v>-15.96</v>
      </c>
      <c r="O25" s="3">
        <f t="shared" si="18"/>
        <v>-17.8</v>
      </c>
      <c r="P25" s="3">
        <f t="shared" si="18"/>
        <v>-1178804.75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-1.9681966017879415E-2</v>
      </c>
      <c r="J26" s="4">
        <f t="shared" si="19"/>
        <v>-4.6756996014642782E-2</v>
      </c>
      <c r="K26" s="4">
        <f t="shared" si="19"/>
        <v>-0.89235210479741689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1.6135172115613825</v>
      </c>
      <c r="E27" s="3">
        <f>IFERROR(E4/E21,"")</f>
        <v>1.5425583808104886</v>
      </c>
      <c r="H27" s="3">
        <f t="shared" ref="H27:P27" si="20">IFERROR(H4/H21,"")</f>
        <v>6.3121511847437421</v>
      </c>
      <c r="I27" s="3">
        <f t="shared" si="20"/>
        <v>6.3144360240762802</v>
      </c>
      <c r="J27" s="3">
        <f t="shared" si="20"/>
        <v>7.0203320187127529</v>
      </c>
      <c r="K27" s="3">
        <f t="shared" si="20"/>
        <v>6.834657685458879</v>
      </c>
      <c r="L27" s="3">
        <f t="shared" si="20"/>
        <v>7.0953185841477939</v>
      </c>
      <c r="M27" s="3">
        <f t="shared" si="20"/>
        <v>6.4113719584028601</v>
      </c>
      <c r="N27" s="3">
        <f t="shared" si="20"/>
        <v>7.0839291116805709</v>
      </c>
      <c r="O27" s="3">
        <f t="shared" si="20"/>
        <v>8.7945047644815251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-0.23881923177771669</v>
      </c>
      <c r="E28" s="4">
        <f>IFERROR(_xlfn.RRI(5,J27,E27),"")</f>
        <v>-0.26145529040643545</v>
      </c>
      <c r="H28" s="4">
        <f t="shared" ref="H28:P28" si="21">IFERROR(_xlfn.RRI(5,M27,H27),"")</f>
        <v>-3.1144892625950549E-3</v>
      </c>
      <c r="I28" s="4">
        <f t="shared" si="21"/>
        <v>-2.2735614195829812E-2</v>
      </c>
      <c r="J28" s="4">
        <f t="shared" si="21"/>
        <v>-4.4063041372156109E-2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3.1406138472519593E-2</v>
      </c>
      <c r="J29" s="4">
        <f t="shared" si="22"/>
        <v>-0.17781690140845069</v>
      </c>
      <c r="K29" s="4">
        <f t="shared" si="22"/>
        <v>0.20679886685552409</v>
      </c>
      <c r="L29" s="4">
        <f t="shared" si="22"/>
        <v>-0.14734299516908211</v>
      </c>
      <c r="M29" s="4">
        <f t="shared" si="22"/>
        <v>3.7593984962405881E-2</v>
      </c>
      <c r="N29" s="4">
        <f t="shared" si="22"/>
        <v>-0.10337078651685393</v>
      </c>
      <c r="O29" s="4">
        <f t="shared" si="22"/>
        <v>-0.99998489995904749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-3.6184376939226863E-4</v>
      </c>
      <c r="I30" s="4">
        <f t="shared" si="23"/>
        <v>-0.100550229355948</v>
      </c>
      <c r="J30" s="4">
        <f t="shared" si="23"/>
        <v>2.7166588554816226E-2</v>
      </c>
      <c r="K30" s="4">
        <f t="shared" si="23"/>
        <v>-3.6737025349542138E-2</v>
      </c>
      <c r="L30" s="4">
        <f t="shared" si="23"/>
        <v>0.10667710907780682</v>
      </c>
      <c r="M30" s="4">
        <f t="shared" si="23"/>
        <v>-9.4941259670250328E-2</v>
      </c>
      <c r="N30" s="4">
        <f t="shared" si="23"/>
        <v>-0.19450505726137954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-66.69</v>
      </c>
      <c r="E32" s="3">
        <f>IFERROR(INDEX(E51:E500,MATCH($A$32,$C$51:$C$500,0)),"")</f>
        <v>-62.69</v>
      </c>
      <c r="H32" s="3">
        <f>IFERROR(INDEX(D32:G32,COUNT(D32:G32)),"")</f>
        <v>-62.69</v>
      </c>
      <c r="I32" s="3">
        <f t="shared" ref="I32:P32" si="24">IFERROR(INDEX(I51:I500,MATCH($C$32,$C$51:$C$500,0)),"")</f>
        <v>-61.07</v>
      </c>
      <c r="J32" s="3">
        <f t="shared" si="24"/>
        <v>-46.57</v>
      </c>
      <c r="K32" s="3">
        <f t="shared" si="24"/>
        <v>-32.58</v>
      </c>
      <c r="L32" s="3">
        <f t="shared" si="24"/>
        <v>-15.43</v>
      </c>
      <c r="M32" s="3">
        <f t="shared" si="24"/>
        <v>-1.42</v>
      </c>
      <c r="N32" s="3">
        <f t="shared" si="24"/>
        <v>15.05</v>
      </c>
      <c r="O32" s="3">
        <f t="shared" si="24"/>
        <v>31.1</v>
      </c>
      <c r="P32" s="3">
        <f t="shared" si="24"/>
        <v>538285.18999999994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-0.75</v>
      </c>
      <c r="E33" s="3">
        <f>IFERROR(INDEX(E51:E500,MATCH($A$33,$C$51:$C$500,0)),"")</f>
        <v>-0.8</v>
      </c>
      <c r="H33" s="3">
        <f>IFERROR(INDEX(D33:G33,COUNT(D33:G33)),"")</f>
        <v>-0.8</v>
      </c>
      <c r="I33" s="3">
        <f t="shared" ref="I33:P33" si="25">IFERROR(INDEX(I51:I500,MATCH($C$33,$C$51:$C$500,0)),"")</f>
        <v>-0.82</v>
      </c>
      <c r="J33" s="3">
        <f t="shared" si="25"/>
        <v>-1.07</v>
      </c>
      <c r="K33" s="3">
        <f t="shared" si="25"/>
        <v>-1.53</v>
      </c>
      <c r="L33" s="3">
        <f t="shared" si="25"/>
        <v>-3.24</v>
      </c>
      <c r="M33" s="3">
        <f t="shared" si="25"/>
        <v>-35.21</v>
      </c>
      <c r="N33" s="3">
        <f t="shared" si="25"/>
        <v>3.32</v>
      </c>
      <c r="O33" s="3">
        <f t="shared" si="25"/>
        <v>1.61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-12.47</v>
      </c>
      <c r="E34" s="3">
        <f>IFERROR(INDEX(E51:E500,MATCH($A$34,$C$51:$C$500,0)),"")</f>
        <v>-30.49</v>
      </c>
      <c r="H34" s="3">
        <f>IFERROR(INDEX(D34:G34,COUNT(D34:G34)),"")</f>
        <v>-30.49</v>
      </c>
      <c r="I34" s="3">
        <f t="shared" ref="I34:P34" si="26">IFERROR(INDEX(I51:I500,MATCH($C$34,$C$51:$C$500,0)),"")</f>
        <v>-3.46</v>
      </c>
      <c r="J34" s="3">
        <f t="shared" si="26"/>
        <v>-3.57</v>
      </c>
      <c r="K34" s="3">
        <f t="shared" si="26"/>
        <v>-2.93</v>
      </c>
      <c r="L34" s="3">
        <f t="shared" si="26"/>
        <v>-3.54</v>
      </c>
      <c r="M34" s="3">
        <f t="shared" si="26"/>
        <v>-3.02</v>
      </c>
      <c r="N34" s="3">
        <f t="shared" si="26"/>
        <v>-3.13</v>
      </c>
      <c r="O34" s="3">
        <f t="shared" si="26"/>
        <v>-2.81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30.98</v>
      </c>
      <c r="E35" s="3">
        <f>IFERROR(INDEX(E51:E500,MATCH($A$35,$C$51:$C$500,0)),"")</f>
        <v>32.409999999999997</v>
      </c>
      <c r="H35" s="3">
        <f>IFERROR(INDEX(D35:G35,COUNT(D35:G35)),"")</f>
        <v>32.409999999999997</v>
      </c>
      <c r="I35" s="3">
        <f t="shared" ref="I35:P35" si="27">IFERROR(INDEX(I51:I500,MATCH($C$35,$C$51:$C$500,0)),"")</f>
        <v>7.92</v>
      </c>
      <c r="J35" s="3">
        <f t="shared" si="27"/>
        <v>7.12</v>
      </c>
      <c r="K35" s="3">
        <f t="shared" si="27"/>
        <v>7.31</v>
      </c>
      <c r="L35" s="3">
        <f t="shared" si="27"/>
        <v>7.05</v>
      </c>
      <c r="M35" s="3">
        <f t="shared" si="27"/>
        <v>7.8</v>
      </c>
      <c r="N35" s="3">
        <f t="shared" si="27"/>
        <v>7.06</v>
      </c>
      <c r="O35" s="3">
        <f t="shared" si="27"/>
        <v>5.68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13537409405</v>
      </c>
      <c r="E51" s="5">
        <v>12942064815</v>
      </c>
      <c r="F51" s="5">
        <v>13528244476</v>
      </c>
      <c r="G51" s="5">
        <v>12600190090</v>
      </c>
      <c r="I51" s="5">
        <v>52978118242</v>
      </c>
      <c r="J51" s="5">
        <v>58900585637</v>
      </c>
      <c r="K51" s="5">
        <v>57342777981</v>
      </c>
      <c r="L51" s="5">
        <v>59529722921</v>
      </c>
      <c r="M51" s="5">
        <v>53791410731</v>
      </c>
      <c r="N51" s="5">
        <v>59434165247</v>
      </c>
      <c r="O51" s="5">
        <v>73785894974</v>
      </c>
      <c r="P51" s="5">
        <v>70713626491</v>
      </c>
    </row>
    <row r="52" spans="2:16" ht="15.5" x14ac:dyDescent="0.35">
      <c r="C52" t="s">
        <v>211</v>
      </c>
      <c r="D52" s="5">
        <v>-13960402231</v>
      </c>
      <c r="E52" s="5">
        <v>-13862407367</v>
      </c>
      <c r="F52" s="5">
        <v>-13868822018</v>
      </c>
      <c r="G52" s="5">
        <v>-13692418051</v>
      </c>
      <c r="I52" s="5">
        <v>-55274076943</v>
      </c>
      <c r="J52" s="5">
        <v>-56421517036</v>
      </c>
      <c r="K52" s="5">
        <v>-58457783387</v>
      </c>
      <c r="L52" s="5">
        <v>-55987150653</v>
      </c>
      <c r="M52" s="5">
        <v>-52034980122</v>
      </c>
      <c r="N52" s="5">
        <v>-55402405045</v>
      </c>
      <c r="O52" s="5">
        <v>-56273494971</v>
      </c>
      <c r="P52" s="5">
        <v>-51305743163</v>
      </c>
    </row>
    <row r="53" spans="2:16" ht="15.5" x14ac:dyDescent="0.35">
      <c r="C53" t="s">
        <v>212</v>
      </c>
      <c r="D53" s="5">
        <v>-422992826</v>
      </c>
      <c r="E53" s="5">
        <v>-920342552</v>
      </c>
      <c r="F53" s="5">
        <v>-340577542</v>
      </c>
      <c r="G53" s="5">
        <v>-1092227961</v>
      </c>
      <c r="I53" s="5">
        <v>-2295958701</v>
      </c>
      <c r="J53" s="5">
        <v>2479068601</v>
      </c>
      <c r="K53" s="5">
        <v>-1115005406</v>
      </c>
      <c r="L53" s="5">
        <v>3542572268</v>
      </c>
      <c r="M53" s="5">
        <v>1756430609</v>
      </c>
      <c r="N53" s="5">
        <v>4031760202</v>
      </c>
      <c r="O53" s="5">
        <v>17512400003</v>
      </c>
      <c r="P53" s="5">
        <v>19407883328</v>
      </c>
    </row>
    <row r="54" spans="2:16" ht="15.5" x14ac:dyDescent="0.35">
      <c r="C54" t="s">
        <v>82</v>
      </c>
      <c r="D54" s="5">
        <v>-9565981069</v>
      </c>
      <c r="E54" s="5">
        <v>-8289888587</v>
      </c>
      <c r="F54" s="5">
        <v>-15404610637</v>
      </c>
      <c r="G54" s="5">
        <v>-7841810166</v>
      </c>
      <c r="I54" s="5">
        <v>-37662756826</v>
      </c>
      <c r="J54" s="5">
        <v>-38104983233</v>
      </c>
      <c r="K54" s="5">
        <v>-60669128672</v>
      </c>
      <c r="L54" s="5">
        <v>-42125275396</v>
      </c>
      <c r="M54" s="5">
        <v>-66669159388</v>
      </c>
      <c r="N54" s="5">
        <v>-68270426376</v>
      </c>
      <c r="O54" s="5">
        <v>-87978378087</v>
      </c>
      <c r="P54" s="5">
        <v>-312312555332</v>
      </c>
    </row>
    <row r="55" spans="2:16" ht="15.5" x14ac:dyDescent="0.35">
      <c r="C55" t="s">
        <v>284</v>
      </c>
      <c r="D55" s="5">
        <v>-28260167</v>
      </c>
      <c r="E55" s="5">
        <v>-117638978</v>
      </c>
      <c r="F55" s="5">
        <v>-179926249</v>
      </c>
      <c r="G55" s="5">
        <v>-115543073</v>
      </c>
      <c r="I55" s="5">
        <v>-465117963</v>
      </c>
      <c r="J55" s="5">
        <v>-302221202</v>
      </c>
      <c r="K55" s="5">
        <v>-197711839</v>
      </c>
      <c r="L55" s="5">
        <v>-30230853</v>
      </c>
      <c r="M55" s="5">
        <v>-24451821</v>
      </c>
      <c r="N55" s="5">
        <v>-136125084</v>
      </c>
      <c r="O55" s="5">
        <v>-686857285</v>
      </c>
      <c r="P55" s="5">
        <v>-1005757425</v>
      </c>
    </row>
    <row r="56" spans="2:16" ht="15.5" x14ac:dyDescent="0.35">
      <c r="C56" t="s">
        <v>213</v>
      </c>
      <c r="D56" s="5">
        <v>-6219228596</v>
      </c>
      <c r="E56" s="5">
        <v>-6933030859</v>
      </c>
      <c r="F56" s="5">
        <v>-6852783148</v>
      </c>
      <c r="G56" s="5">
        <v>-6501326957</v>
      </c>
      <c r="I56" s="5">
        <v>-26974635153</v>
      </c>
      <c r="J56" s="5">
        <v>-25172834889</v>
      </c>
      <c r="K56" s="5">
        <v>-23109499708</v>
      </c>
      <c r="L56" s="5">
        <v>-20339421484</v>
      </c>
      <c r="M56" s="5">
        <v>-21508175745</v>
      </c>
      <c r="N56" s="5">
        <v>-22303637837</v>
      </c>
      <c r="O56" s="5">
        <v>-24077244078</v>
      </c>
      <c r="P56" s="5">
        <v>-20663979463</v>
      </c>
    </row>
    <row r="57" spans="2:16" ht="15.5" x14ac:dyDescent="0.35">
      <c r="C57" t="s">
        <v>368</v>
      </c>
      <c r="D57" s="5">
        <v>-1122166764</v>
      </c>
      <c r="E57" s="5">
        <v>-1117192008</v>
      </c>
      <c r="F57" s="5">
        <v>-1263753732</v>
      </c>
      <c r="G57" s="5">
        <v>-1080714666</v>
      </c>
      <c r="I57" s="5">
        <v>-4651191431</v>
      </c>
      <c r="J57" s="5">
        <v>-4284981838</v>
      </c>
      <c r="K57" s="5">
        <v>-4407446340</v>
      </c>
      <c r="L57" s="5">
        <v>-4859319810</v>
      </c>
      <c r="M57" s="5">
        <v>-5554182994</v>
      </c>
      <c r="N57" s="5">
        <v>-5107492830</v>
      </c>
      <c r="O57" s="5">
        <v>-10619603638</v>
      </c>
      <c r="P57" s="5">
        <v>-5313597852</v>
      </c>
    </row>
    <row r="58" spans="2:16" ht="15.5" x14ac:dyDescent="0.35">
      <c r="C58" t="s">
        <v>81</v>
      </c>
      <c r="D58" s="5">
        <v>-2196325542</v>
      </c>
      <c r="E58" s="5">
        <v>-122026742</v>
      </c>
      <c r="F58" s="5">
        <v>-7108147508</v>
      </c>
      <c r="G58" s="5">
        <v>-144225470</v>
      </c>
      <c r="I58" s="5">
        <v>-5571812279</v>
      </c>
      <c r="J58" s="5">
        <v>-8344945304</v>
      </c>
      <c r="K58" s="5">
        <v>-32954470785</v>
      </c>
      <c r="L58" s="5">
        <v>-16896303249</v>
      </c>
      <c r="M58" s="5">
        <v>-39582348828</v>
      </c>
      <c r="N58" s="5">
        <v>-40723170625</v>
      </c>
      <c r="O58" s="5">
        <v>-52594673086</v>
      </c>
      <c r="P58" s="5">
        <v>-285329220592</v>
      </c>
    </row>
    <row r="59" spans="2:16" ht="15.5" x14ac:dyDescent="0.35">
      <c r="C59" t="s">
        <v>89</v>
      </c>
      <c r="D59" s="5">
        <v>-9988973895</v>
      </c>
      <c r="E59" s="5">
        <v>-9210231139</v>
      </c>
      <c r="F59" s="5">
        <v>-15745188179</v>
      </c>
      <c r="G59" s="5">
        <v>-8934038127</v>
      </c>
      <c r="I59" s="5">
        <v>-39958715527</v>
      </c>
      <c r="J59" s="5">
        <v>-35625914632</v>
      </c>
      <c r="K59" s="5">
        <v>-61784134078</v>
      </c>
      <c r="L59" s="5">
        <v>-38582703128</v>
      </c>
      <c r="M59" s="5">
        <v>-64912728779</v>
      </c>
      <c r="N59" s="5">
        <v>-64238666174</v>
      </c>
      <c r="O59" s="5">
        <v>-70465978084</v>
      </c>
      <c r="P59" s="5">
        <v>-292904672004</v>
      </c>
    </row>
    <row r="60" spans="2:16" ht="15.5" x14ac:dyDescent="0.35">
      <c r="C60" t="s">
        <v>90</v>
      </c>
      <c r="D60" s="5">
        <v>-23668236905</v>
      </c>
      <c r="E60" s="5">
        <v>-4692446215</v>
      </c>
      <c r="F60" s="5">
        <v>-41694597814</v>
      </c>
      <c r="G60" s="5">
        <v>-14166152148</v>
      </c>
      <c r="I60" s="5">
        <v>-84147407206</v>
      </c>
      <c r="J60" s="5">
        <v>-84235701838</v>
      </c>
      <c r="K60" s="5">
        <v>-83825643867</v>
      </c>
      <c r="L60" s="5">
        <v>-82571347070</v>
      </c>
      <c r="M60" s="5">
        <v>-76091778557</v>
      </c>
      <c r="N60" s="5">
        <v>-71049943113</v>
      </c>
      <c r="O60" s="5">
        <v>-80056866106</v>
      </c>
      <c r="P60" s="5">
        <v>-59997114521</v>
      </c>
    </row>
    <row r="61" spans="2:16" ht="15.5" x14ac:dyDescent="0.35">
      <c r="C61" t="s">
        <v>27</v>
      </c>
      <c r="D61" s="5">
        <v>-23668236905</v>
      </c>
      <c r="E61" s="5">
        <v>-4692446215</v>
      </c>
      <c r="F61" s="5">
        <v>-41694597814</v>
      </c>
      <c r="G61" s="5">
        <v>-14166152148</v>
      </c>
      <c r="I61" s="5">
        <v>-84147407206</v>
      </c>
      <c r="J61" s="5">
        <v>-84235701838</v>
      </c>
      <c r="K61" s="5">
        <v>-83825643867</v>
      </c>
      <c r="L61" s="5">
        <v>-82571347070</v>
      </c>
      <c r="M61" s="5">
        <v>-76091778557</v>
      </c>
      <c r="N61" s="5">
        <v>-71049943113</v>
      </c>
      <c r="O61" s="5">
        <v>-80056866106</v>
      </c>
      <c r="P61" s="5">
        <v>-59997114521</v>
      </c>
    </row>
    <row r="62" spans="2:16" ht="15.5" x14ac:dyDescent="0.35">
      <c r="C62" t="s">
        <v>92</v>
      </c>
      <c r="D62" s="5">
        <v>-23668236905</v>
      </c>
      <c r="E62" s="5">
        <v>-4692446215</v>
      </c>
      <c r="F62" s="5">
        <v>-41694597814</v>
      </c>
      <c r="G62" s="5">
        <v>-14166152148</v>
      </c>
      <c r="I62" s="5">
        <v>-84147407206</v>
      </c>
      <c r="J62" s="5">
        <v>-84235701838</v>
      </c>
      <c r="K62" s="5">
        <v>-83825643867</v>
      </c>
      <c r="L62" s="5">
        <v>-82571347070</v>
      </c>
      <c r="M62" s="5">
        <v>-76091778557</v>
      </c>
      <c r="N62" s="5">
        <v>-71049943113</v>
      </c>
      <c r="O62" s="5">
        <v>-80056866106</v>
      </c>
      <c r="P62" s="5">
        <v>-59997114521</v>
      </c>
    </row>
    <row r="63" spans="2:16" ht="15.5" x14ac:dyDescent="0.35">
      <c r="C63" t="s">
        <v>29</v>
      </c>
      <c r="D63" s="5">
        <v>-33657210800</v>
      </c>
      <c r="E63" s="5">
        <v>-13902677354</v>
      </c>
      <c r="F63" s="5">
        <v>-57439785993</v>
      </c>
      <c r="G63" s="5">
        <v>-23100190275</v>
      </c>
      <c r="I63" s="5">
        <v>-124106122733</v>
      </c>
      <c r="J63" s="5">
        <v>-119861616470</v>
      </c>
      <c r="K63" s="5">
        <v>-145609777945</v>
      </c>
      <c r="L63" s="5">
        <v>-121154050198</v>
      </c>
      <c r="M63" s="5">
        <v>-141004507336</v>
      </c>
      <c r="N63" s="5">
        <v>-135288609287</v>
      </c>
      <c r="O63" s="5">
        <v>-150522844190</v>
      </c>
      <c r="P63" s="5">
        <v>-352901786525</v>
      </c>
    </row>
    <row r="64" spans="2:16" ht="15.5" x14ac:dyDescent="0.35">
      <c r="C64" t="s">
        <v>28</v>
      </c>
      <c r="D64" s="5">
        <v>-171550312</v>
      </c>
      <c r="E64" s="5">
        <v>-41239407</v>
      </c>
      <c r="F64" s="5">
        <v>-45381106</v>
      </c>
      <c r="G64" s="5">
        <v>-191305475</v>
      </c>
      <c r="I64" s="5">
        <v>-357710891</v>
      </c>
      <c r="J64" s="5">
        <v>-476250068</v>
      </c>
      <c r="K64" s="5">
        <v>-726649181</v>
      </c>
      <c r="L64" s="5">
        <v>-457658274</v>
      </c>
      <c r="M64" s="5">
        <v>-251774691</v>
      </c>
      <c r="N64" s="5">
        <v>-279020068</v>
      </c>
      <c r="O64" s="5">
        <v>-411556660</v>
      </c>
      <c r="P64" s="5">
        <v>-305966891</v>
      </c>
    </row>
    <row r="65" spans="2:16" ht="15.5" x14ac:dyDescent="0.35">
      <c r="C65" t="s">
        <v>93</v>
      </c>
      <c r="D65" s="5">
        <v>-33828761112</v>
      </c>
      <c r="E65" s="5">
        <v>-13943916761</v>
      </c>
      <c r="F65" s="5">
        <v>-57485167099</v>
      </c>
      <c r="G65" s="5">
        <v>-23291495750</v>
      </c>
      <c r="I65" s="5">
        <v>-124463833624</v>
      </c>
      <c r="J65" s="5">
        <v>-120337866538</v>
      </c>
      <c r="K65" s="5">
        <v>-146336427126</v>
      </c>
      <c r="L65" s="5">
        <v>-121611708472</v>
      </c>
      <c r="M65" s="5">
        <v>-141256282027</v>
      </c>
      <c r="N65" s="5">
        <v>-135567629355</v>
      </c>
      <c r="O65" s="5">
        <v>-150934400850</v>
      </c>
      <c r="P65" s="5">
        <v>-353207753416</v>
      </c>
    </row>
    <row r="66" spans="2:16" ht="15.5" x14ac:dyDescent="0.35">
      <c r="C66" t="s">
        <v>465</v>
      </c>
    </row>
    <row r="67" spans="2:16" ht="15.5" x14ac:dyDescent="0.35">
      <c r="C67" t="s">
        <v>95</v>
      </c>
      <c r="D67" s="5">
        <v>-33828761112</v>
      </c>
      <c r="E67" s="5">
        <v>-13943916761</v>
      </c>
      <c r="F67" s="5">
        <v>-57485167099</v>
      </c>
      <c r="G67" s="5">
        <v>-23291495750</v>
      </c>
      <c r="I67" s="5">
        <v>-124463833624</v>
      </c>
      <c r="J67" s="5">
        <v>-120337866538</v>
      </c>
      <c r="K67" s="5">
        <v>-146336427126</v>
      </c>
      <c r="L67" s="5">
        <v>-121611708472</v>
      </c>
      <c r="M67" s="5">
        <v>-141256282027</v>
      </c>
      <c r="N67" s="5">
        <v>-135567629355</v>
      </c>
      <c r="O67" s="5">
        <v>-150934400850</v>
      </c>
      <c r="P67" s="5">
        <v>-353207753416</v>
      </c>
    </row>
    <row r="68" spans="2:16" ht="15.5" x14ac:dyDescent="0.35">
      <c r="C68" t="s">
        <v>96</v>
      </c>
      <c r="D68" s="5">
        <v>121511895</v>
      </c>
      <c r="E68" s="5">
        <v>129991577</v>
      </c>
      <c r="F68" s="5">
        <v>-612788916</v>
      </c>
      <c r="G68" s="5">
        <v>75573627</v>
      </c>
      <c r="I68" s="5">
        <v>-396533530</v>
      </c>
      <c r="J68" s="5">
        <v>137685440</v>
      </c>
      <c r="K68" s="5">
        <v>-868313003</v>
      </c>
      <c r="L68" s="5">
        <v>889591481</v>
      </c>
      <c r="M68" s="5">
        <v>695437613</v>
      </c>
      <c r="N68" s="5">
        <v>563983139</v>
      </c>
      <c r="O68" s="5">
        <v>213255711</v>
      </c>
      <c r="P68" s="5">
        <v>315410003</v>
      </c>
    </row>
    <row r="69" spans="2:16" ht="15.5" x14ac:dyDescent="0.35">
      <c r="C69" t="s">
        <v>97</v>
      </c>
      <c r="D69" s="5">
        <v>-33707249217</v>
      </c>
      <c r="E69" s="5">
        <v>-13813925184</v>
      </c>
      <c r="F69" s="5">
        <v>-58097956015</v>
      </c>
      <c r="G69" s="5">
        <v>-23215922123</v>
      </c>
      <c r="I69" s="5">
        <v>-124860367154</v>
      </c>
      <c r="J69" s="5">
        <v>-120200181098</v>
      </c>
      <c r="K69" s="5">
        <v>-147204740129</v>
      </c>
      <c r="L69" s="5">
        <v>-120722116991</v>
      </c>
      <c r="M69" s="5">
        <v>-140560844414</v>
      </c>
      <c r="N69" s="5">
        <v>-135003646216</v>
      </c>
      <c r="O69" s="5">
        <v>-150721145139</v>
      </c>
      <c r="P69" s="5">
        <v>-352892343413</v>
      </c>
    </row>
    <row r="70" spans="2:16" ht="15.5" x14ac:dyDescent="0.35">
      <c r="C70" t="s">
        <v>98</v>
      </c>
      <c r="D70" s="5">
        <v>-33828761111</v>
      </c>
      <c r="E70" s="5">
        <v>-13943916762</v>
      </c>
      <c r="F70" s="5">
        <v>-57485167099</v>
      </c>
      <c r="G70" s="5">
        <v>-23291495750</v>
      </c>
      <c r="I70" s="5">
        <v>-124463833624</v>
      </c>
      <c r="J70" s="5">
        <v>-120337866538</v>
      </c>
      <c r="K70" s="5">
        <v>-146336427126</v>
      </c>
      <c r="L70" s="5">
        <v>-121611708472</v>
      </c>
      <c r="M70" s="5">
        <v>-141256282027</v>
      </c>
      <c r="N70" s="5">
        <v>-135567629355</v>
      </c>
      <c r="O70" s="5">
        <v>-150934400850</v>
      </c>
      <c r="P70" s="5">
        <v>-353207753416</v>
      </c>
    </row>
    <row r="71" spans="2:16" ht="15.5" x14ac:dyDescent="0.35">
      <c r="C71" t="s">
        <v>8</v>
      </c>
      <c r="D71" s="5">
        <v>-33534553701</v>
      </c>
      <c r="E71" s="5">
        <v>-13650174568</v>
      </c>
      <c r="F71" s="5">
        <v>-55143861962</v>
      </c>
      <c r="G71" s="5">
        <v>-23072574574</v>
      </c>
      <c r="I71" s="5">
        <v>-121606372983</v>
      </c>
      <c r="J71" s="5">
        <v>-117362193078</v>
      </c>
      <c r="K71" s="5">
        <v>-143836484680</v>
      </c>
      <c r="L71" s="5">
        <v>-117556739332</v>
      </c>
      <c r="M71" s="5">
        <v>-138187030856</v>
      </c>
      <c r="N71" s="5">
        <v>-133312579483</v>
      </c>
      <c r="O71" s="5">
        <v>-149074828044</v>
      </c>
      <c r="P71" s="5">
        <v>-351424745220</v>
      </c>
    </row>
    <row r="72" spans="2:16" ht="15.5" x14ac:dyDescent="0.35">
      <c r="C72" t="s">
        <v>99</v>
      </c>
      <c r="D72" s="5">
        <v>-172695515</v>
      </c>
      <c r="E72" s="5">
        <v>-163750617</v>
      </c>
      <c r="F72" s="5">
        <v>-2954094053</v>
      </c>
      <c r="G72" s="5">
        <v>-143347549</v>
      </c>
      <c r="I72" s="5">
        <v>-3253994171</v>
      </c>
      <c r="J72" s="5">
        <v>-2837988020</v>
      </c>
      <c r="K72" s="5">
        <v>-3368255449</v>
      </c>
      <c r="L72" s="5">
        <v>-3165377659</v>
      </c>
      <c r="M72" s="5">
        <v>-2373813558</v>
      </c>
      <c r="N72" s="5">
        <v>-1691066733</v>
      </c>
      <c r="O72" s="5">
        <v>-1646317095</v>
      </c>
      <c r="P72" s="5">
        <v>-1467598193</v>
      </c>
    </row>
    <row r="73" spans="2:16" ht="15.5" x14ac:dyDescent="0.35">
      <c r="C73" t="s">
        <v>100</v>
      </c>
      <c r="D73" s="5">
        <v>-33828761111</v>
      </c>
      <c r="E73" s="5">
        <v>-13943916762</v>
      </c>
      <c r="F73" s="5">
        <v>-57485167099</v>
      </c>
      <c r="G73" s="5">
        <v>-23291495750</v>
      </c>
      <c r="I73" s="5">
        <v>-124463833624</v>
      </c>
      <c r="J73" s="5">
        <v>-120337866538</v>
      </c>
      <c r="K73" s="5">
        <v>-146336427126</v>
      </c>
      <c r="L73" s="5">
        <v>-121611708472</v>
      </c>
      <c r="M73" s="5">
        <v>-141256282027</v>
      </c>
      <c r="N73" s="5">
        <v>-135567629355</v>
      </c>
      <c r="O73" s="5">
        <v>-150934400850</v>
      </c>
      <c r="P73" s="5">
        <v>-353207753416</v>
      </c>
    </row>
    <row r="74" spans="2:16" ht="15.5" x14ac:dyDescent="0.35">
      <c r="C74" t="s">
        <v>101</v>
      </c>
      <c r="D74" s="5">
        <v>-33707249216</v>
      </c>
      <c r="E74" s="5">
        <v>-13813925185</v>
      </c>
      <c r="F74" s="5">
        <v>-58097956015</v>
      </c>
      <c r="G74" s="5">
        <v>-23215922123</v>
      </c>
      <c r="I74" s="5">
        <v>-124860367154</v>
      </c>
      <c r="J74" s="5">
        <v>-120200181098</v>
      </c>
      <c r="K74" s="5">
        <v>-147204740129</v>
      </c>
      <c r="L74" s="5">
        <v>-120722116991</v>
      </c>
      <c r="M74" s="5">
        <v>-140560844414</v>
      </c>
      <c r="N74" s="5">
        <v>-135003646216</v>
      </c>
      <c r="O74" s="5">
        <v>-150721145139</v>
      </c>
      <c r="P74" s="5">
        <v>-352892343413</v>
      </c>
    </row>
    <row r="75" spans="2:16" ht="15.5" x14ac:dyDescent="0.35">
      <c r="C75" t="s">
        <v>102</v>
      </c>
      <c r="D75" s="5">
        <v>-33707249216</v>
      </c>
      <c r="E75" s="5">
        <v>-13813925185</v>
      </c>
      <c r="F75" s="5">
        <v>-58097956015</v>
      </c>
      <c r="G75" s="5">
        <v>-23215922123</v>
      </c>
      <c r="I75" s="5">
        <v>-124860367154</v>
      </c>
      <c r="J75" s="5">
        <v>-120200181098</v>
      </c>
      <c r="K75" s="5">
        <v>-147204740129</v>
      </c>
      <c r="L75" s="5">
        <v>-120722116991</v>
      </c>
      <c r="M75" s="5">
        <v>-140560844414</v>
      </c>
      <c r="N75" s="5">
        <v>-135003646216</v>
      </c>
      <c r="O75" s="5">
        <v>-150721145139</v>
      </c>
      <c r="P75" s="5">
        <v>-352892343413</v>
      </c>
    </row>
    <row r="77" spans="2:16" ht="15.5" x14ac:dyDescent="0.35">
      <c r="B77" t="s">
        <v>103</v>
      </c>
      <c r="C77" t="s">
        <v>104</v>
      </c>
    </row>
    <row r="78" spans="2:16" ht="15.5" x14ac:dyDescent="0.35">
      <c r="C78" t="s">
        <v>216</v>
      </c>
    </row>
    <row r="79" spans="2:16" ht="15.5" x14ac:dyDescent="0.35">
      <c r="C79" t="s">
        <v>20</v>
      </c>
      <c r="D79" s="5">
        <v>8162655907</v>
      </c>
      <c r="E79" s="5">
        <v>9521065601</v>
      </c>
      <c r="F79" s="5">
        <v>5516697310</v>
      </c>
      <c r="G79" s="5">
        <v>5271502863</v>
      </c>
      <c r="I79" s="5">
        <v>5516697310</v>
      </c>
      <c r="J79" s="5">
        <v>7994678748</v>
      </c>
      <c r="K79" s="5">
        <v>11645669752</v>
      </c>
      <c r="L79" s="5">
        <v>13012697997</v>
      </c>
      <c r="M79" s="5">
        <v>14577230883</v>
      </c>
      <c r="N79" s="5">
        <v>9084269798</v>
      </c>
      <c r="O79" s="5">
        <v>16683353901</v>
      </c>
      <c r="P79" s="5">
        <v>17427270883</v>
      </c>
    </row>
    <row r="80" spans="2:16" ht="15.5" x14ac:dyDescent="0.35">
      <c r="C80" t="s">
        <v>217</v>
      </c>
      <c r="D80" s="5">
        <v>4202805080</v>
      </c>
      <c r="E80" s="5">
        <v>5718044444</v>
      </c>
      <c r="F80" s="5">
        <v>4480821675</v>
      </c>
      <c r="G80" s="5">
        <v>4451574426</v>
      </c>
      <c r="I80" s="5">
        <v>4480821675</v>
      </c>
      <c r="J80" s="5">
        <v>4674808546</v>
      </c>
      <c r="K80" s="5">
        <v>6399123308</v>
      </c>
      <c r="L80" s="5">
        <v>11190925826</v>
      </c>
      <c r="M80" s="5">
        <v>14152780254</v>
      </c>
      <c r="N80" s="5">
        <v>7943156584</v>
      </c>
      <c r="O80" s="5">
        <v>9102738307</v>
      </c>
      <c r="P80" s="5">
        <v>8089736701</v>
      </c>
    </row>
    <row r="81" spans="3:16" ht="15.5" x14ac:dyDescent="0.35">
      <c r="C81" t="s">
        <v>219</v>
      </c>
    </row>
    <row r="82" spans="3:16" ht="15.5" x14ac:dyDescent="0.35">
      <c r="C82" t="s">
        <v>218</v>
      </c>
    </row>
    <row r="83" spans="3:16" ht="15.5" x14ac:dyDescent="0.35">
      <c r="C83" t="s">
        <v>220</v>
      </c>
      <c r="D83" s="5">
        <v>4202805080</v>
      </c>
      <c r="E83" s="5">
        <v>5718044444</v>
      </c>
      <c r="F83" s="5">
        <v>4480821675</v>
      </c>
      <c r="G83" s="5">
        <v>4451574426</v>
      </c>
      <c r="I83" s="5">
        <v>4480821675</v>
      </c>
      <c r="J83" s="5">
        <v>4674808546</v>
      </c>
      <c r="K83" s="5">
        <v>6399123308</v>
      </c>
      <c r="L83" s="5">
        <v>11190925826</v>
      </c>
      <c r="M83" s="5">
        <v>14152780254</v>
      </c>
      <c r="N83" s="5">
        <v>7943156584</v>
      </c>
      <c r="O83" s="5">
        <v>9102738307</v>
      </c>
      <c r="P83" s="5">
        <v>8089736701</v>
      </c>
    </row>
    <row r="84" spans="3:16" ht="15.5" x14ac:dyDescent="0.35">
      <c r="C84" t="s">
        <v>110</v>
      </c>
      <c r="D84" s="5">
        <v>1035986018</v>
      </c>
      <c r="E84" s="5">
        <v>664626438</v>
      </c>
      <c r="F84" s="5">
        <v>648322150</v>
      </c>
      <c r="G84" s="5">
        <v>980871435</v>
      </c>
      <c r="I84" s="5">
        <v>648322150</v>
      </c>
      <c r="J84" s="5">
        <v>670603378</v>
      </c>
      <c r="K84" s="5">
        <v>4077017628</v>
      </c>
      <c r="L84" s="5">
        <v>3617916850</v>
      </c>
      <c r="M84" s="5">
        <v>10352872797</v>
      </c>
      <c r="N84" s="5">
        <v>9171327637</v>
      </c>
      <c r="O84" s="5">
        <v>6704452056</v>
      </c>
      <c r="P84" s="5">
        <v>8142416426</v>
      </c>
    </row>
    <row r="85" spans="3:16" ht="15.5" x14ac:dyDescent="0.35">
      <c r="C85" t="s">
        <v>221</v>
      </c>
      <c r="D85" s="5">
        <v>1035986018</v>
      </c>
      <c r="E85" s="5">
        <v>664626438</v>
      </c>
      <c r="F85" s="5">
        <v>648322150</v>
      </c>
      <c r="G85" s="5">
        <v>980871435</v>
      </c>
      <c r="I85" s="5">
        <v>648322150</v>
      </c>
      <c r="J85" s="5">
        <v>670603378</v>
      </c>
      <c r="K85" s="5">
        <v>4077017628</v>
      </c>
      <c r="L85" s="5">
        <v>3617916850</v>
      </c>
      <c r="M85" s="5">
        <v>10352872797</v>
      </c>
      <c r="N85" s="5">
        <v>9171327637</v>
      </c>
      <c r="O85" s="5">
        <v>6704452056</v>
      </c>
      <c r="P85" s="5">
        <v>8142416426</v>
      </c>
    </row>
    <row r="86" spans="3:16" ht="15.5" x14ac:dyDescent="0.35">
      <c r="C86" t="s">
        <v>222</v>
      </c>
      <c r="D86" s="5">
        <v>88957863</v>
      </c>
      <c r="E86" s="5">
        <v>101204381</v>
      </c>
      <c r="F86" s="5">
        <v>127747152</v>
      </c>
      <c r="G86" s="5">
        <v>160349278</v>
      </c>
      <c r="I86" s="5">
        <v>127747152</v>
      </c>
      <c r="J86" s="5">
        <v>241663045</v>
      </c>
      <c r="K86" s="5">
        <v>147608400</v>
      </c>
      <c r="L86" s="5">
        <v>304052717</v>
      </c>
      <c r="M86" s="5">
        <v>52836636</v>
      </c>
      <c r="N86" s="5">
        <v>82825742</v>
      </c>
      <c r="O86" s="5">
        <v>123422511</v>
      </c>
      <c r="P86" s="5">
        <v>69073451</v>
      </c>
    </row>
    <row r="87" spans="3:16" ht="15.5" x14ac:dyDescent="0.35">
      <c r="C87" t="s">
        <v>81</v>
      </c>
      <c r="D87" s="5">
        <v>808015103</v>
      </c>
      <c r="E87" s="5">
        <v>686503208</v>
      </c>
      <c r="F87" s="5">
        <v>556511631</v>
      </c>
      <c r="G87" s="5">
        <v>1169300547</v>
      </c>
      <c r="I87" s="5">
        <v>556511631</v>
      </c>
      <c r="J87" s="5">
        <v>953045161</v>
      </c>
      <c r="K87" s="5">
        <v>815359721</v>
      </c>
      <c r="L87" s="5">
        <v>1683672724</v>
      </c>
      <c r="M87" s="5">
        <v>794081243</v>
      </c>
      <c r="N87" s="5">
        <v>98643630</v>
      </c>
      <c r="O87" s="5">
        <v>-465339509</v>
      </c>
      <c r="P87" s="5">
        <v>371110530081</v>
      </c>
    </row>
    <row r="88" spans="3:16" ht="15.5" x14ac:dyDescent="0.35">
      <c r="C88" t="s">
        <v>223</v>
      </c>
      <c r="D88" s="5">
        <v>17705972736</v>
      </c>
      <c r="E88" s="5">
        <v>19202333111</v>
      </c>
      <c r="F88" s="5">
        <v>14200070386</v>
      </c>
      <c r="G88" s="5">
        <v>15177169686</v>
      </c>
      <c r="I88" s="5">
        <v>14200070386</v>
      </c>
      <c r="J88" s="5">
        <v>17531151764</v>
      </c>
      <c r="K88" s="5">
        <v>25620222067</v>
      </c>
      <c r="L88" s="5">
        <v>67783833416</v>
      </c>
      <c r="M88" s="5">
        <v>94722544914</v>
      </c>
      <c r="N88" s="5">
        <v>114939566058</v>
      </c>
      <c r="O88" s="5">
        <v>166987882199</v>
      </c>
      <c r="P88" s="5">
        <v>72383673290</v>
      </c>
    </row>
    <row r="89" spans="3:16" ht="15.5" x14ac:dyDescent="0.35">
      <c r="C89" t="s">
        <v>224</v>
      </c>
    </row>
    <row r="90" spans="3:16" ht="15.5" x14ac:dyDescent="0.35">
      <c r="C90" t="s">
        <v>369</v>
      </c>
      <c r="N90" s="5">
        <v>405000000</v>
      </c>
      <c r="P90" s="5">
        <v>16668011141</v>
      </c>
    </row>
    <row r="91" spans="3:16" ht="15.5" x14ac:dyDescent="0.35">
      <c r="C91" t="s">
        <v>105</v>
      </c>
      <c r="F91" s="5">
        <v>6000000000</v>
      </c>
      <c r="G91" s="5">
        <v>6000000000</v>
      </c>
      <c r="I91" s="5">
        <v>6000000000</v>
      </c>
      <c r="J91" s="5">
        <v>6000000000</v>
      </c>
      <c r="K91" s="5">
        <v>6000000000</v>
      </c>
      <c r="L91" s="5">
        <v>8000000000</v>
      </c>
    </row>
    <row r="92" spans="3:16" ht="15.5" x14ac:dyDescent="0.35">
      <c r="C92" t="s">
        <v>107</v>
      </c>
      <c r="D92" s="5">
        <v>651820124012</v>
      </c>
      <c r="E92" s="5">
        <v>659958904330</v>
      </c>
      <c r="F92" s="5">
        <v>668072485356</v>
      </c>
      <c r="G92" s="5">
        <v>679091995213</v>
      </c>
      <c r="I92" s="5">
        <v>668072485356</v>
      </c>
      <c r="J92" s="5">
        <v>703137740951</v>
      </c>
      <c r="K92" s="5">
        <v>734984938628</v>
      </c>
      <c r="L92" s="5">
        <v>770286327013</v>
      </c>
      <c r="M92" s="5">
        <v>796037629165</v>
      </c>
      <c r="N92" s="5">
        <v>840996982069</v>
      </c>
      <c r="O92" s="5">
        <v>870113997025</v>
      </c>
      <c r="P92" s="5">
        <v>871434562990</v>
      </c>
    </row>
    <row r="93" spans="3:16" ht="15.5" x14ac:dyDescent="0.35">
      <c r="C93" t="s">
        <v>111</v>
      </c>
      <c r="D93" s="5">
        <v>16208377261</v>
      </c>
      <c r="E93" s="5">
        <v>16986067934</v>
      </c>
      <c r="F93" s="5">
        <v>17722946716</v>
      </c>
      <c r="G93" s="5">
        <v>18356030459</v>
      </c>
      <c r="I93" s="5">
        <v>17722946716</v>
      </c>
      <c r="J93" s="5">
        <v>20314641932</v>
      </c>
      <c r="K93" s="5">
        <v>14533714253</v>
      </c>
      <c r="L93" s="5">
        <v>14419002218</v>
      </c>
      <c r="M93" s="5">
        <v>16306521114</v>
      </c>
      <c r="N93" s="5">
        <v>18721991845</v>
      </c>
      <c r="O93" s="5">
        <v>13377042886</v>
      </c>
      <c r="P93" s="5">
        <v>12543436448</v>
      </c>
    </row>
    <row r="94" spans="3:16" ht="15.5" x14ac:dyDescent="0.35">
      <c r="C94" t="s">
        <v>113</v>
      </c>
      <c r="G94" s="5">
        <v>2054070</v>
      </c>
      <c r="J94" s="5">
        <v>11274651</v>
      </c>
      <c r="K94" s="5">
        <v>23768610</v>
      </c>
      <c r="L94" s="5">
        <v>36062718</v>
      </c>
      <c r="M94" s="5">
        <v>77563693</v>
      </c>
      <c r="N94" s="5">
        <v>119269561</v>
      </c>
    </row>
    <row r="95" spans="3:16" ht="15.5" x14ac:dyDescent="0.35">
      <c r="C95" t="s">
        <v>114</v>
      </c>
      <c r="P95" s="5">
        <v>368951323</v>
      </c>
    </row>
    <row r="96" spans="3:16" ht="15.5" x14ac:dyDescent="0.35">
      <c r="C96" t="s">
        <v>228</v>
      </c>
      <c r="D96" s="5">
        <v>669294118605</v>
      </c>
      <c r="E96" s="5">
        <v>678123477308</v>
      </c>
      <c r="F96" s="5">
        <v>693304832592</v>
      </c>
      <c r="G96" s="5">
        <v>704918581307</v>
      </c>
      <c r="I96" s="5">
        <v>693304832592</v>
      </c>
      <c r="J96" s="5">
        <v>731129368121</v>
      </c>
      <c r="K96" s="5">
        <v>757143799216</v>
      </c>
      <c r="L96" s="5">
        <v>794408906031</v>
      </c>
      <c r="M96" s="5">
        <v>813694786155</v>
      </c>
      <c r="N96" s="5">
        <v>861540543515</v>
      </c>
      <c r="O96" s="5">
        <v>885013469550</v>
      </c>
      <c r="P96" s="5">
        <v>902518330759</v>
      </c>
    </row>
    <row r="97" spans="3:16" ht="15.5" x14ac:dyDescent="0.35">
      <c r="C97" t="s">
        <v>115</v>
      </c>
      <c r="D97" s="5">
        <v>687000091341</v>
      </c>
      <c r="E97" s="5">
        <v>697325810419</v>
      </c>
      <c r="F97" s="5">
        <v>707504902978</v>
      </c>
      <c r="G97" s="5">
        <v>720095750993</v>
      </c>
      <c r="I97" s="5">
        <v>707504902978</v>
      </c>
      <c r="J97" s="5">
        <v>748660519885</v>
      </c>
      <c r="K97" s="5">
        <v>782764021283</v>
      </c>
      <c r="L97" s="5">
        <v>862192739447</v>
      </c>
      <c r="M97" s="5">
        <v>908417331069</v>
      </c>
      <c r="N97" s="5">
        <v>976480109573</v>
      </c>
      <c r="O97" s="5">
        <v>1052001351749</v>
      </c>
      <c r="P97" s="5">
        <v>974902004049</v>
      </c>
    </row>
    <row r="98" spans="3:16" ht="15.5" x14ac:dyDescent="0.35">
      <c r="C98" t="s">
        <v>116</v>
      </c>
    </row>
    <row r="99" spans="3:16" ht="15.5" x14ac:dyDescent="0.35">
      <c r="C99" t="s">
        <v>117</v>
      </c>
    </row>
    <row r="100" spans="3:16" ht="15.5" x14ac:dyDescent="0.35">
      <c r="C100" t="s">
        <v>229</v>
      </c>
      <c r="D100" s="5">
        <v>1230466987617</v>
      </c>
      <c r="E100" s="5">
        <v>1207747086405</v>
      </c>
      <c r="F100" s="5">
        <v>1206045991363</v>
      </c>
      <c r="G100" s="5">
        <v>1160219023036</v>
      </c>
      <c r="I100" s="5">
        <v>1206045991363</v>
      </c>
      <c r="J100" s="5">
        <v>1119232226024</v>
      </c>
      <c r="K100" s="5">
        <v>997604784477</v>
      </c>
      <c r="L100" s="5">
        <v>866555444892</v>
      </c>
      <c r="M100" s="5">
        <v>752650345493</v>
      </c>
      <c r="N100" s="5">
        <v>535128327111</v>
      </c>
      <c r="O100" s="5">
        <v>445164046381</v>
      </c>
      <c r="P100" s="5">
        <v>90691249923</v>
      </c>
    </row>
    <row r="101" spans="3:16" ht="15.5" x14ac:dyDescent="0.35">
      <c r="C101" t="s">
        <v>236</v>
      </c>
      <c r="P101" s="5">
        <v>19980000000</v>
      </c>
    </row>
    <row r="102" spans="3:16" ht="15.5" x14ac:dyDescent="0.35">
      <c r="C102" t="s">
        <v>230</v>
      </c>
    </row>
    <row r="103" spans="3:16" ht="15.5" x14ac:dyDescent="0.35">
      <c r="C103" t="s">
        <v>231</v>
      </c>
    </row>
    <row r="104" spans="3:16" ht="15.5" x14ac:dyDescent="0.35">
      <c r="C104" t="s">
        <v>121</v>
      </c>
    </row>
    <row r="105" spans="3:16" ht="15.5" x14ac:dyDescent="0.35">
      <c r="C105" t="s">
        <v>232</v>
      </c>
    </row>
    <row r="106" spans="3:16" ht="15.5" x14ac:dyDescent="0.35">
      <c r="C106" t="s">
        <v>233</v>
      </c>
      <c r="D106" s="5">
        <v>2398569149</v>
      </c>
      <c r="E106" s="5">
        <v>2284400631</v>
      </c>
      <c r="F106" s="5">
        <v>2118389186</v>
      </c>
      <c r="G106" s="5">
        <v>2168356153</v>
      </c>
      <c r="I106" s="5">
        <v>2118389186</v>
      </c>
      <c r="J106" s="5">
        <v>2154184485</v>
      </c>
      <c r="K106" s="5">
        <v>1575461217</v>
      </c>
      <c r="L106" s="5">
        <v>1322959358</v>
      </c>
      <c r="M106" s="5">
        <v>2235341806</v>
      </c>
      <c r="N106" s="5">
        <v>2204474088</v>
      </c>
      <c r="O106" s="5">
        <v>1767824100</v>
      </c>
      <c r="P106" s="5">
        <v>1527547852</v>
      </c>
    </row>
    <row r="107" spans="3:16" ht="15.5" x14ac:dyDescent="0.35">
      <c r="C107" t="s">
        <v>120</v>
      </c>
      <c r="P107" s="5">
        <v>73436973551</v>
      </c>
    </row>
    <row r="108" spans="3:16" ht="15.5" x14ac:dyDescent="0.35">
      <c r="C108" t="s">
        <v>285</v>
      </c>
    </row>
    <row r="109" spans="3:16" ht="15.5" x14ac:dyDescent="0.35">
      <c r="C109" t="s">
        <v>286</v>
      </c>
      <c r="K109" s="5">
        <v>47592268507</v>
      </c>
      <c r="L109" s="5">
        <v>104782933716</v>
      </c>
      <c r="M109" s="5">
        <v>137872281205</v>
      </c>
      <c r="N109" s="5">
        <v>282284042688</v>
      </c>
      <c r="O109" s="5">
        <v>319980465265</v>
      </c>
      <c r="P109" s="5">
        <v>623630592320</v>
      </c>
    </row>
    <row r="110" spans="3:16" ht="15.5" x14ac:dyDescent="0.35">
      <c r="C110" t="s">
        <v>287</v>
      </c>
      <c r="P110" s="5">
        <v>106270140</v>
      </c>
    </row>
    <row r="111" spans="3:16" ht="15.5" x14ac:dyDescent="0.35">
      <c r="C111" t="s">
        <v>288</v>
      </c>
      <c r="D111" s="5">
        <v>581731706777</v>
      </c>
      <c r="E111" s="5">
        <v>583065948107</v>
      </c>
      <c r="F111" s="5">
        <v>583850713568</v>
      </c>
      <c r="G111" s="5">
        <v>584487602532</v>
      </c>
      <c r="I111" s="5">
        <v>583850713568</v>
      </c>
      <c r="J111" s="5">
        <v>587936696804</v>
      </c>
      <c r="K111" s="5">
        <v>543049659107</v>
      </c>
      <c r="L111" s="5">
        <v>490540340852</v>
      </c>
      <c r="M111" s="5">
        <v>462539004401</v>
      </c>
      <c r="N111" s="5">
        <v>321831809575</v>
      </c>
      <c r="O111" s="5">
        <v>292614801944</v>
      </c>
      <c r="P111" s="5">
        <v>33730708393</v>
      </c>
    </row>
    <row r="112" spans="3:16" ht="15.5" x14ac:dyDescent="0.35">
      <c r="C112" t="s">
        <v>237</v>
      </c>
      <c r="D112" s="5">
        <v>33640057576</v>
      </c>
      <c r="E112" s="5">
        <v>32978428671</v>
      </c>
      <c r="F112" s="5">
        <v>31044691087</v>
      </c>
      <c r="G112" s="5">
        <v>31364551414</v>
      </c>
      <c r="I112" s="5">
        <v>31044691087</v>
      </c>
      <c r="J112" s="5">
        <v>34153706179</v>
      </c>
      <c r="K112" s="5">
        <v>69684468026</v>
      </c>
      <c r="L112" s="5">
        <v>132957785646</v>
      </c>
      <c r="M112" s="5">
        <v>172365359676</v>
      </c>
      <c r="N112" s="5">
        <v>317389327648</v>
      </c>
      <c r="O112" s="5">
        <v>346503944529</v>
      </c>
      <c r="P112" s="5">
        <v>722526533773</v>
      </c>
    </row>
    <row r="113" spans="3:16" ht="15.5" x14ac:dyDescent="0.35">
      <c r="C113" t="s">
        <v>238</v>
      </c>
      <c r="D113" s="5">
        <v>33640057576</v>
      </c>
      <c r="E113" s="5">
        <v>32978428671</v>
      </c>
      <c r="F113" s="5">
        <v>31044691087</v>
      </c>
      <c r="G113" s="5">
        <v>31364551414</v>
      </c>
      <c r="I113" s="5">
        <v>31044691087</v>
      </c>
      <c r="J113" s="5">
        <v>34153706179</v>
      </c>
      <c r="K113" s="5">
        <v>69684468026</v>
      </c>
      <c r="L113" s="5">
        <v>132957785646</v>
      </c>
      <c r="M113" s="5">
        <v>172365359676</v>
      </c>
      <c r="N113" s="5">
        <v>317389327648</v>
      </c>
      <c r="O113" s="5">
        <v>346503944529</v>
      </c>
      <c r="P113" s="5">
        <v>722526533773</v>
      </c>
    </row>
    <row r="114" spans="3:16" ht="15.5" x14ac:dyDescent="0.35">
      <c r="C114" t="s">
        <v>239</v>
      </c>
    </row>
    <row r="115" spans="3:16" ht="15.5" x14ac:dyDescent="0.35">
      <c r="C115" t="s">
        <v>290</v>
      </c>
      <c r="D115" s="5">
        <v>4241829871</v>
      </c>
      <c r="E115" s="5">
        <v>4235865194</v>
      </c>
      <c r="F115" s="5">
        <v>4477588853</v>
      </c>
      <c r="G115" s="5">
        <v>5226836605</v>
      </c>
      <c r="I115" s="5">
        <v>4477588853</v>
      </c>
      <c r="J115" s="5">
        <v>5881184621</v>
      </c>
      <c r="K115" s="5">
        <v>47592268507</v>
      </c>
      <c r="L115" s="5">
        <v>108667037834</v>
      </c>
      <c r="M115" s="5">
        <v>142773688533</v>
      </c>
      <c r="N115" s="5">
        <v>288089310741</v>
      </c>
      <c r="O115" s="5">
        <v>319980465265</v>
      </c>
      <c r="P115" s="5">
        <v>623736862460</v>
      </c>
    </row>
    <row r="116" spans="3:16" ht="15.5" x14ac:dyDescent="0.35">
      <c r="C116" t="s">
        <v>128</v>
      </c>
      <c r="D116" s="5">
        <v>1264107045193</v>
      </c>
      <c r="E116" s="5">
        <v>1240725515076</v>
      </c>
      <c r="F116" s="5">
        <v>1237090682450</v>
      </c>
      <c r="G116" s="5">
        <v>1191583574450</v>
      </c>
      <c r="I116" s="5">
        <v>1237090682450</v>
      </c>
      <c r="J116" s="5">
        <v>1153385932203</v>
      </c>
      <c r="K116" s="5">
        <v>1067289252503</v>
      </c>
      <c r="L116" s="5">
        <v>999513230538</v>
      </c>
      <c r="M116" s="5">
        <v>925015705169</v>
      </c>
      <c r="N116" s="5">
        <v>852517654759</v>
      </c>
      <c r="O116" s="5">
        <v>791667990910</v>
      </c>
      <c r="P116" s="5">
        <v>813217783696</v>
      </c>
    </row>
    <row r="117" spans="3:16" ht="15.5" x14ac:dyDescent="0.35">
      <c r="C117" t="s">
        <v>129</v>
      </c>
    </row>
    <row r="118" spans="3:16" ht="15.5" x14ac:dyDescent="0.35">
      <c r="C118" t="s">
        <v>130</v>
      </c>
      <c r="D118" s="5">
        <v>838887020600</v>
      </c>
      <c r="E118" s="5">
        <v>838887020600</v>
      </c>
      <c r="F118" s="5">
        <v>838887020600</v>
      </c>
      <c r="G118" s="5">
        <v>838887020600</v>
      </c>
      <c r="I118" s="5">
        <v>838887020600</v>
      </c>
      <c r="J118" s="5">
        <v>838887020600</v>
      </c>
      <c r="K118" s="5">
        <v>838887020600</v>
      </c>
      <c r="L118" s="5">
        <v>838887020600</v>
      </c>
      <c r="M118" s="5">
        <v>838887020600</v>
      </c>
      <c r="N118" s="5">
        <v>838887000500</v>
      </c>
      <c r="O118" s="5">
        <v>838887000500</v>
      </c>
      <c r="P118" s="5">
        <v>298887000000</v>
      </c>
    </row>
    <row r="119" spans="3:16" ht="15.5" x14ac:dyDescent="0.35">
      <c r="C119" t="s">
        <v>131</v>
      </c>
      <c r="D119" s="5">
        <v>78150258001</v>
      </c>
      <c r="E119" s="5">
        <v>78150258001</v>
      </c>
      <c r="F119" s="5">
        <v>78150258001</v>
      </c>
      <c r="G119" s="5">
        <v>78150258001</v>
      </c>
      <c r="I119" s="5">
        <v>78150258001</v>
      </c>
      <c r="J119" s="5">
        <v>78150258001</v>
      </c>
      <c r="K119" s="5">
        <v>78150258001</v>
      </c>
      <c r="L119" s="5">
        <v>78150258001</v>
      </c>
      <c r="M119" s="5">
        <v>78150258001</v>
      </c>
      <c r="N119" s="5">
        <v>78150262601</v>
      </c>
      <c r="O119" s="5">
        <v>78150246946</v>
      </c>
      <c r="P119" s="5">
        <v>-2984351652</v>
      </c>
    </row>
    <row r="120" spans="3:16" ht="15.5" x14ac:dyDescent="0.35">
      <c r="C120" t="s">
        <v>132</v>
      </c>
      <c r="D120" s="5">
        <v>-1477303442963</v>
      </c>
      <c r="E120" s="5">
        <v>-1443647377367</v>
      </c>
      <c r="F120" s="5">
        <v>-1429867211222</v>
      </c>
      <c r="G120" s="5">
        <v>-1375336138176</v>
      </c>
      <c r="I120" s="5">
        <v>-1429867211222</v>
      </c>
      <c r="J120" s="5">
        <v>-1308657371769</v>
      </c>
      <c r="K120" s="5">
        <v>-1191157493251</v>
      </c>
      <c r="L120" s="5">
        <v>-1048189321574</v>
      </c>
      <c r="M120" s="5">
        <v>-929742990761</v>
      </c>
      <c r="N120" s="5">
        <v>-790860522292</v>
      </c>
      <c r="O120" s="5">
        <v>-655683957828</v>
      </c>
      <c r="P120" s="5">
        <v>-506395875261</v>
      </c>
    </row>
    <row r="121" spans="3:16" ht="15.5" x14ac:dyDescent="0.35">
      <c r="C121" t="s">
        <v>133</v>
      </c>
    </row>
    <row r="122" spans="3:16" ht="15.5" x14ac:dyDescent="0.35">
      <c r="C122" t="s">
        <v>134</v>
      </c>
    </row>
    <row r="123" spans="3:16" ht="15.5" x14ac:dyDescent="0.35">
      <c r="C123" t="s">
        <v>135</v>
      </c>
      <c r="D123" s="5">
        <v>-1477303442963</v>
      </c>
      <c r="E123" s="5">
        <v>-1443647377367</v>
      </c>
      <c r="F123" s="5">
        <v>-1429867211222</v>
      </c>
      <c r="G123" s="5">
        <v>-1375336138176</v>
      </c>
      <c r="I123" s="5">
        <v>-1429867211222</v>
      </c>
      <c r="J123" s="5">
        <v>-1308657371769</v>
      </c>
      <c r="K123" s="5">
        <v>-1191157493251</v>
      </c>
      <c r="L123" s="5">
        <v>-1048189321574</v>
      </c>
      <c r="M123" s="5">
        <v>-929742990761</v>
      </c>
      <c r="N123" s="5">
        <v>-790860522292</v>
      </c>
      <c r="O123" s="5">
        <v>-655683957828</v>
      </c>
      <c r="P123" s="5">
        <v>-506395875261</v>
      </c>
    </row>
    <row r="124" spans="3:16" ht="15.5" x14ac:dyDescent="0.35">
      <c r="C124" t="s">
        <v>136</v>
      </c>
      <c r="D124" s="5">
        <v>-17648804614</v>
      </c>
      <c r="E124" s="5">
        <v>-17476109099</v>
      </c>
      <c r="F124" s="5">
        <v>-17312358482</v>
      </c>
      <c r="G124" s="5">
        <v>-14358264429</v>
      </c>
      <c r="I124" s="5">
        <v>-17312358482</v>
      </c>
      <c r="J124" s="5">
        <v>-14058364311</v>
      </c>
      <c r="K124" s="5">
        <v>-11220376291</v>
      </c>
      <c r="L124" s="5">
        <v>-7852120842</v>
      </c>
      <c r="M124" s="5">
        <v>-4686743183</v>
      </c>
      <c r="N124" s="5">
        <v>-2312929625</v>
      </c>
      <c r="O124" s="5">
        <v>-554589270</v>
      </c>
      <c r="P124" s="5">
        <v>1066917185</v>
      </c>
    </row>
    <row r="125" spans="3:16" ht="15.5" x14ac:dyDescent="0.35">
      <c r="C125" t="s">
        <v>10</v>
      </c>
      <c r="D125" s="5">
        <v>-577106953873</v>
      </c>
      <c r="E125" s="5">
        <v>-543399704657</v>
      </c>
      <c r="F125" s="5">
        <v>-529585779472</v>
      </c>
      <c r="G125" s="5">
        <v>-471487823457</v>
      </c>
      <c r="I125" s="5">
        <v>-529585779472</v>
      </c>
      <c r="J125" s="5">
        <v>-404725412318</v>
      </c>
      <c r="K125" s="5">
        <v>-284525231220</v>
      </c>
      <c r="L125" s="5">
        <v>-137320491091</v>
      </c>
      <c r="M125" s="5">
        <v>-16598374100</v>
      </c>
      <c r="N125" s="5">
        <v>123962454814</v>
      </c>
      <c r="O125" s="5">
        <v>260333360839</v>
      </c>
      <c r="P125" s="5">
        <v>161684220353</v>
      </c>
    </row>
    <row r="126" spans="3:16" ht="15.5" x14ac:dyDescent="0.35">
      <c r="C126" t="s">
        <v>137</v>
      </c>
      <c r="D126" s="5">
        <v>687000091320</v>
      </c>
      <c r="E126" s="5">
        <v>697325810419</v>
      </c>
      <c r="F126" s="5">
        <v>707504902978</v>
      </c>
      <c r="G126" s="5">
        <v>720095750993</v>
      </c>
      <c r="I126" s="5">
        <v>707504902978</v>
      </c>
      <c r="J126" s="5">
        <v>748660519885</v>
      </c>
      <c r="K126" s="5">
        <v>782764021283</v>
      </c>
      <c r="L126" s="5">
        <v>862192739447</v>
      </c>
      <c r="M126" s="5">
        <v>908417331069</v>
      </c>
      <c r="N126" s="5">
        <v>976480109573</v>
      </c>
      <c r="O126" s="5">
        <v>1052001351749</v>
      </c>
      <c r="P126" s="5">
        <v>974902004049</v>
      </c>
    </row>
    <row r="127" spans="3:16" ht="15.5" x14ac:dyDescent="0.35">
      <c r="C127" t="s">
        <v>138</v>
      </c>
      <c r="D127" s="5">
        <v>8388870000</v>
      </c>
      <c r="E127" s="5">
        <v>8388870000</v>
      </c>
      <c r="F127" s="5">
        <v>8388870000</v>
      </c>
      <c r="G127" s="5">
        <v>8388870000</v>
      </c>
      <c r="I127" s="5">
        <v>8388870000</v>
      </c>
      <c r="J127" s="5">
        <v>8388870000</v>
      </c>
      <c r="K127" s="5">
        <v>8388870000</v>
      </c>
      <c r="L127" s="5">
        <v>8388870000</v>
      </c>
      <c r="M127" s="5">
        <v>8388870000</v>
      </c>
      <c r="N127" s="5">
        <v>8388870000</v>
      </c>
      <c r="O127" s="5">
        <v>8388870000</v>
      </c>
      <c r="P127" s="5">
        <v>298387</v>
      </c>
    </row>
    <row r="129" spans="2:16" ht="15.5" x14ac:dyDescent="0.35">
      <c r="B129" t="s">
        <v>139</v>
      </c>
      <c r="C129" t="s">
        <v>140</v>
      </c>
      <c r="D129" s="5">
        <v>957789990</v>
      </c>
      <c r="E129" s="5">
        <v>4686977398</v>
      </c>
      <c r="F129" s="5">
        <v>2683743033</v>
      </c>
      <c r="G129" s="5">
        <v>-483963996</v>
      </c>
      <c r="I129" s="5">
        <v>4488418389</v>
      </c>
      <c r="J129" s="5">
        <v>3639213004</v>
      </c>
      <c r="K129" s="5">
        <v>5783166139</v>
      </c>
      <c r="L129" s="5">
        <v>20248093922</v>
      </c>
      <c r="M129" s="5">
        <v>13146527728</v>
      </c>
      <c r="N129" s="5">
        <v>701843342</v>
      </c>
      <c r="O129" s="5">
        <v>-163537531103</v>
      </c>
      <c r="P129" s="5">
        <v>-17040017634</v>
      </c>
    </row>
    <row r="130" spans="2:16" ht="15.5" x14ac:dyDescent="0.35">
      <c r="C130" t="s">
        <v>241</v>
      </c>
      <c r="D130" s="5">
        <v>15524244766</v>
      </c>
      <c r="E130" s="5">
        <v>20657706330</v>
      </c>
      <c r="F130" s="5">
        <v>12979876598</v>
      </c>
      <c r="G130" s="5">
        <v>13699918673</v>
      </c>
      <c r="I130" s="5">
        <v>54622525406</v>
      </c>
      <c r="J130" s="5">
        <v>61646952065</v>
      </c>
      <c r="K130" s="5">
        <v>56349898751</v>
      </c>
      <c r="L130" s="5">
        <v>62803226107</v>
      </c>
      <c r="M130" s="5">
        <v>47762056026</v>
      </c>
      <c r="N130" s="5">
        <v>56239989406</v>
      </c>
      <c r="O130" s="5">
        <v>76262089853</v>
      </c>
      <c r="P130" s="5">
        <v>67757301828</v>
      </c>
    </row>
    <row r="131" spans="2:16" ht="15.5" x14ac:dyDescent="0.35">
      <c r="C131" t="s">
        <v>345</v>
      </c>
      <c r="D131" s="5">
        <v>-20595654951</v>
      </c>
      <c r="E131" s="5">
        <v>-3399053104</v>
      </c>
      <c r="F131" s="5">
        <v>-23287530173</v>
      </c>
      <c r="G131" s="5">
        <v>9920570002</v>
      </c>
      <c r="I131" s="5">
        <v>-32515537547</v>
      </c>
      <c r="J131" s="5">
        <v>-40213684681</v>
      </c>
      <c r="K131" s="5">
        <v>-31056828655</v>
      </c>
      <c r="L131" s="5">
        <v>-30877502173</v>
      </c>
      <c r="M131" s="5">
        <v>-14010704280</v>
      </c>
      <c r="N131" s="5">
        <v>-33583530468</v>
      </c>
      <c r="O131" s="5">
        <v>-155362913278</v>
      </c>
      <c r="P131" s="5">
        <v>-41770110220</v>
      </c>
    </row>
    <row r="132" spans="2:16" ht="15.5" x14ac:dyDescent="0.35">
      <c r="C132" t="s">
        <v>242</v>
      </c>
      <c r="D132" s="5">
        <v>6008358585</v>
      </c>
      <c r="E132" s="5">
        <v>-12474986377</v>
      </c>
      <c r="F132" s="5">
        <v>17926879735</v>
      </c>
      <c r="G132" s="5">
        <v>-24029338836</v>
      </c>
      <c r="I132" s="5">
        <v>-12601445488</v>
      </c>
      <c r="J132" s="5">
        <v>-11659742552</v>
      </c>
      <c r="K132" s="5">
        <v>-10559607189</v>
      </c>
      <c r="L132" s="5">
        <v>-9596834796</v>
      </c>
      <c r="M132" s="5">
        <v>-9483842986</v>
      </c>
      <c r="N132" s="5">
        <v>-10932168559</v>
      </c>
      <c r="O132" s="5">
        <v>-11042516295</v>
      </c>
      <c r="P132" s="5">
        <v>-7933540050</v>
      </c>
    </row>
    <row r="133" spans="2:16" ht="15.5" x14ac:dyDescent="0.35">
      <c r="C133" t="s">
        <v>148</v>
      </c>
      <c r="D133" s="5">
        <v>-99305984</v>
      </c>
      <c r="F133" s="5">
        <v>-4651233556</v>
      </c>
      <c r="G133" s="5">
        <v>-119062518</v>
      </c>
      <c r="I133" s="5">
        <v>-4895014159</v>
      </c>
      <c r="J133" s="5">
        <v>-5511956685</v>
      </c>
      <c r="K133" s="5">
        <v>-4261117759</v>
      </c>
      <c r="L133" s="5">
        <v>-8557238188</v>
      </c>
      <c r="M133" s="5">
        <v>-5500690592</v>
      </c>
      <c r="N133" s="5">
        <v>-5482209400</v>
      </c>
      <c r="O133" s="5">
        <v>-10876549743</v>
      </c>
      <c r="P133" s="5">
        <v>-5561512272</v>
      </c>
    </row>
    <row r="134" spans="2:16" ht="15.5" x14ac:dyDescent="0.35">
      <c r="C134" t="s">
        <v>297</v>
      </c>
      <c r="D134" s="5">
        <v>-22373067</v>
      </c>
      <c r="E134" s="5">
        <v>22373067</v>
      </c>
      <c r="F134" s="5">
        <v>-321140735</v>
      </c>
      <c r="I134" s="5">
        <v>-321140735</v>
      </c>
      <c r="J134" s="5">
        <v>-897891027</v>
      </c>
      <c r="K134" s="5">
        <v>-5019410695</v>
      </c>
      <c r="L134" s="5">
        <v>-6593854233</v>
      </c>
      <c r="M134" s="5">
        <v>-5729393721</v>
      </c>
      <c r="N134" s="5">
        <v>-5696225848</v>
      </c>
      <c r="O134" s="5">
        <v>-62952222072</v>
      </c>
      <c r="P134" s="5">
        <v>-29728297936</v>
      </c>
    </row>
    <row r="135" spans="2:16" ht="15.5" x14ac:dyDescent="0.35">
      <c r="C135" t="s">
        <v>298</v>
      </c>
      <c r="L135" s="5">
        <v>12927334041</v>
      </c>
    </row>
    <row r="136" spans="2:16" ht="15.5" x14ac:dyDescent="0.35">
      <c r="C136" t="s">
        <v>152</v>
      </c>
      <c r="D136" s="5">
        <v>142520641</v>
      </c>
      <c r="E136" s="5">
        <v>-119062518</v>
      </c>
      <c r="F136" s="5">
        <v>36891164</v>
      </c>
      <c r="G136" s="5">
        <v>43948683</v>
      </c>
      <c r="I136" s="5">
        <v>199030912</v>
      </c>
      <c r="J136" s="5">
        <v>275535884</v>
      </c>
      <c r="K136" s="5">
        <v>330231686</v>
      </c>
      <c r="L136" s="5">
        <v>142963164</v>
      </c>
      <c r="M136" s="5">
        <v>109103281</v>
      </c>
      <c r="N136" s="5">
        <v>155988211</v>
      </c>
      <c r="O136" s="5">
        <v>434580432</v>
      </c>
      <c r="P136" s="5">
        <v>196141016</v>
      </c>
    </row>
    <row r="137" spans="2:16" ht="15.5" x14ac:dyDescent="0.35">
      <c r="C137" t="s">
        <v>149</v>
      </c>
      <c r="D137" s="5">
        <v>-219129562</v>
      </c>
      <c r="E137" s="5">
        <v>-1147260693</v>
      </c>
      <c r="F137" s="5">
        <v>-1480863920</v>
      </c>
      <c r="G137" s="5">
        <v>-2241354774</v>
      </c>
      <c r="I137" s="5">
        <v>-5899014372</v>
      </c>
      <c r="J137" s="5">
        <v>-5607939442</v>
      </c>
      <c r="K137" s="5">
        <v>-5179403744</v>
      </c>
      <c r="L137" s="5">
        <v>-6716813523</v>
      </c>
      <c r="M137" s="5">
        <v>-5320703335</v>
      </c>
      <c r="N137" s="5">
        <v>-9282467838</v>
      </c>
      <c r="O137" s="5">
        <v>185874957131</v>
      </c>
      <c r="P137" s="5">
        <v>132661283797</v>
      </c>
    </row>
    <row r="138" spans="2:16" ht="15.5" x14ac:dyDescent="0.35">
      <c r="C138" t="s">
        <v>150</v>
      </c>
      <c r="D138" s="5">
        <v>-2098138121</v>
      </c>
      <c r="E138" s="5">
        <v>465719586</v>
      </c>
      <c r="F138" s="5">
        <v>-957684665</v>
      </c>
      <c r="G138" s="5">
        <v>1036272347</v>
      </c>
      <c r="I138" s="5">
        <v>-1067385455</v>
      </c>
      <c r="J138" s="5">
        <v>-1682264566</v>
      </c>
      <c r="K138" s="5">
        <v>-1970790640</v>
      </c>
      <c r="L138" s="5">
        <v>-15095813285</v>
      </c>
      <c r="M138" s="5">
        <v>-2332863308</v>
      </c>
      <c r="N138" s="5">
        <v>981540393</v>
      </c>
      <c r="O138" s="5">
        <v>-23081343010</v>
      </c>
      <c r="P138" s="5">
        <v>-116057018660</v>
      </c>
    </row>
    <row r="139" spans="2:16" ht="15.5" x14ac:dyDescent="0.35">
      <c r="C139" t="s">
        <v>451</v>
      </c>
      <c r="P139" s="5">
        <v>3258755169</v>
      </c>
    </row>
    <row r="140" spans="2:16" ht="15.5" x14ac:dyDescent="0.35">
      <c r="C140" t="s">
        <v>1076</v>
      </c>
    </row>
    <row r="141" spans="2:16" ht="15.5" x14ac:dyDescent="0.35">
      <c r="C141" t="s">
        <v>424</v>
      </c>
      <c r="N141" s="5">
        <v>-149705835</v>
      </c>
    </row>
    <row r="142" spans="2:16" ht="15.5" x14ac:dyDescent="0.35">
      <c r="C142" t="s">
        <v>1206</v>
      </c>
      <c r="N142" s="5">
        <v>-405000000</v>
      </c>
      <c r="O142" s="5">
        <v>-14586370075</v>
      </c>
    </row>
    <row r="143" spans="2:16" ht="15.5" x14ac:dyDescent="0.35">
      <c r="C143" t="s">
        <v>420</v>
      </c>
      <c r="F143" s="5">
        <v>-294373881</v>
      </c>
      <c r="G143" s="5">
        <v>-155221234</v>
      </c>
      <c r="I143" s="5">
        <v>-449595115</v>
      </c>
      <c r="J143" s="5">
        <v>-897382503</v>
      </c>
      <c r="K143" s="5">
        <v>-1871837038</v>
      </c>
      <c r="L143" s="5">
        <v>-6637206009</v>
      </c>
      <c r="M143" s="5">
        <v>-1654857254</v>
      </c>
      <c r="N143" s="5">
        <v>-3090132829</v>
      </c>
      <c r="O143" s="5">
        <v>-3238043812</v>
      </c>
      <c r="P143" s="5">
        <v>-57375208107</v>
      </c>
    </row>
    <row r="144" spans="2:16" ht="15.5" x14ac:dyDescent="0.35">
      <c r="C144" t="s">
        <v>168</v>
      </c>
      <c r="D144" s="5">
        <v>-828036000</v>
      </c>
      <c r="G144" s="5">
        <v>828036000</v>
      </c>
      <c r="N144" s="5">
        <v>-1515360000</v>
      </c>
    </row>
    <row r="145" spans="3:16" ht="15.5" x14ac:dyDescent="0.35">
      <c r="C145" t="s">
        <v>643</v>
      </c>
      <c r="K145" s="5">
        <v>2000000000</v>
      </c>
      <c r="L145" s="5">
        <v>-8000000000</v>
      </c>
    </row>
    <row r="146" spans="3:16" ht="15.5" x14ac:dyDescent="0.35">
      <c r="C146" t="s">
        <v>1207</v>
      </c>
      <c r="D146" s="5">
        <v>-117668785</v>
      </c>
      <c r="G146" s="5">
        <v>218618880</v>
      </c>
    </row>
    <row r="147" spans="3:16" ht="15.5" x14ac:dyDescent="0.35">
      <c r="C147" t="s">
        <v>1208</v>
      </c>
      <c r="P147" s="5">
        <v>13148541365</v>
      </c>
    </row>
    <row r="148" spans="3:16" ht="15.5" x14ac:dyDescent="0.35">
      <c r="C148" t="s">
        <v>1209</v>
      </c>
      <c r="D148" s="5">
        <v>-1051372406</v>
      </c>
      <c r="E148" s="5">
        <v>488436836</v>
      </c>
      <c r="F148" s="5">
        <v>-96482391</v>
      </c>
      <c r="G148" s="5">
        <v>-60779672</v>
      </c>
      <c r="I148" s="5">
        <v>-38899412</v>
      </c>
      <c r="J148" s="5">
        <v>-53990981</v>
      </c>
      <c r="K148" s="5">
        <v>-277976681</v>
      </c>
      <c r="L148" s="5">
        <v>367887763</v>
      </c>
      <c r="M148" s="5">
        <v>-366419092</v>
      </c>
      <c r="N148" s="5">
        <v>7057160181</v>
      </c>
      <c r="O148" s="5">
        <v>-2428412832</v>
      </c>
      <c r="P148" s="5">
        <v>975370345</v>
      </c>
    </row>
    <row r="149" spans="3:16" ht="15.5" x14ac:dyDescent="0.35">
      <c r="C149" t="s">
        <v>1210</v>
      </c>
      <c r="P149" s="5">
        <v>-74932621485</v>
      </c>
    </row>
    <row r="150" spans="3:16" ht="15.5" x14ac:dyDescent="0.35">
      <c r="C150" t="s">
        <v>160</v>
      </c>
      <c r="N150" s="5">
        <v>1562500</v>
      </c>
      <c r="O150" s="5">
        <v>104000000</v>
      </c>
      <c r="P150" s="5">
        <v>40002079</v>
      </c>
    </row>
    <row r="151" spans="3:16" ht="15.5" x14ac:dyDescent="0.35">
      <c r="C151" t="s">
        <v>425</v>
      </c>
      <c r="P151" s="5">
        <v>300000000</v>
      </c>
    </row>
    <row r="152" spans="3:16" ht="15.5" x14ac:dyDescent="0.35">
      <c r="C152" t="s">
        <v>158</v>
      </c>
      <c r="D152" s="5">
        <v>-101060930</v>
      </c>
      <c r="E152" s="5">
        <v>-22717250</v>
      </c>
      <c r="F152" s="5">
        <v>-566828393</v>
      </c>
      <c r="G152" s="5">
        <v>205618373</v>
      </c>
      <c r="I152" s="5">
        <v>-578890928</v>
      </c>
      <c r="J152" s="5">
        <v>-730891082</v>
      </c>
      <c r="K152" s="5">
        <v>-1820976921</v>
      </c>
      <c r="L152" s="5">
        <v>-826495039</v>
      </c>
      <c r="M152" s="5">
        <v>-311586962</v>
      </c>
      <c r="N152" s="5">
        <v>-916983624</v>
      </c>
      <c r="O152" s="5">
        <v>-2932516291</v>
      </c>
      <c r="P152" s="5">
        <v>-1471858026</v>
      </c>
    </row>
    <row r="153" spans="3:16" ht="15.5" x14ac:dyDescent="0.35">
      <c r="C153" t="s">
        <v>161</v>
      </c>
      <c r="D153" s="5">
        <v>-219129562</v>
      </c>
      <c r="E153" s="5">
        <v>-1147260693</v>
      </c>
      <c r="F153" s="5">
        <v>-1480863920</v>
      </c>
      <c r="G153" s="5">
        <v>-2241354774</v>
      </c>
      <c r="I153" s="5">
        <v>-5899014372</v>
      </c>
      <c r="J153" s="5">
        <v>-5607939442</v>
      </c>
      <c r="K153" s="5">
        <v>-5179403744</v>
      </c>
      <c r="L153" s="5">
        <v>-6716813523</v>
      </c>
      <c r="M153" s="5">
        <v>-5320703335</v>
      </c>
      <c r="N153" s="5">
        <v>-9282467838</v>
      </c>
      <c r="O153" s="5">
        <v>185874957131</v>
      </c>
      <c r="P153" s="5">
        <v>132661283797</v>
      </c>
    </row>
    <row r="154" spans="3:16" ht="15.5" x14ac:dyDescent="0.35">
      <c r="C154" t="s">
        <v>1211</v>
      </c>
      <c r="O154" s="5">
        <v>255000000000</v>
      </c>
    </row>
    <row r="155" spans="3:16" ht="15.5" x14ac:dyDescent="0.35">
      <c r="C155" t="s">
        <v>1049</v>
      </c>
      <c r="O155" s="5">
        <v>22000000</v>
      </c>
    </row>
    <row r="156" spans="3:16" ht="15.5" x14ac:dyDescent="0.35">
      <c r="C156" t="s">
        <v>311</v>
      </c>
      <c r="P156" s="5">
        <v>67510533615</v>
      </c>
    </row>
    <row r="157" spans="3:16" ht="15.5" x14ac:dyDescent="0.35">
      <c r="C157" t="s">
        <v>271</v>
      </c>
      <c r="O157" s="5">
        <v>-19980000000</v>
      </c>
    </row>
    <row r="158" spans="3:16" ht="15.5" x14ac:dyDescent="0.35">
      <c r="C158" t="s">
        <v>553</v>
      </c>
      <c r="P158" s="5">
        <v>371648088323</v>
      </c>
    </row>
    <row r="159" spans="3:16" ht="15.5" x14ac:dyDescent="0.35">
      <c r="C159" t="s">
        <v>307</v>
      </c>
      <c r="P159" s="5">
        <v>-289636615299</v>
      </c>
    </row>
    <row r="160" spans="3:16" ht="15.5" x14ac:dyDescent="0.35">
      <c r="C160" t="s">
        <v>1212</v>
      </c>
      <c r="M160" s="5">
        <v>15500</v>
      </c>
      <c r="N160" s="5">
        <v>15655</v>
      </c>
      <c r="O160" s="5">
        <v>775</v>
      </c>
      <c r="P160" s="5">
        <v>33000000</v>
      </c>
    </row>
    <row r="161" spans="2:16" ht="15.5" x14ac:dyDescent="0.35">
      <c r="C161" t="s">
        <v>1183</v>
      </c>
      <c r="O161" s="5">
        <v>-4294740000</v>
      </c>
      <c r="P161" s="5">
        <v>-1218750000</v>
      </c>
    </row>
    <row r="162" spans="2:16" ht="15.5" x14ac:dyDescent="0.35">
      <c r="C162" t="s">
        <v>167</v>
      </c>
      <c r="D162" s="5">
        <v>414018000</v>
      </c>
      <c r="E162" s="5">
        <v>-414018000</v>
      </c>
      <c r="F162" s="5">
        <v>-414018000</v>
      </c>
      <c r="G162" s="5">
        <v>-1242054000</v>
      </c>
      <c r="I162" s="5">
        <v>-1656072000</v>
      </c>
      <c r="J162" s="5">
        <v>-1656072000</v>
      </c>
      <c r="K162" s="5">
        <v>-1515360000</v>
      </c>
      <c r="L162" s="5">
        <v>-1515360000</v>
      </c>
      <c r="M162" s="5">
        <v>-1515360000</v>
      </c>
      <c r="O162" s="5">
        <v>-236978533</v>
      </c>
      <c r="P162" s="5">
        <v>-114377975</v>
      </c>
    </row>
    <row r="163" spans="2:16" ht="15.5" x14ac:dyDescent="0.35">
      <c r="C163" t="s">
        <v>173</v>
      </c>
      <c r="D163" s="5">
        <v>-1359477693</v>
      </c>
      <c r="E163" s="5">
        <v>4005436291</v>
      </c>
      <c r="F163" s="5">
        <v>245194448</v>
      </c>
      <c r="G163" s="5">
        <v>-1689046423</v>
      </c>
      <c r="I163" s="5">
        <v>-2477981438</v>
      </c>
      <c r="J163" s="5">
        <v>-3650991004</v>
      </c>
      <c r="K163" s="5">
        <v>-1367028245</v>
      </c>
      <c r="L163" s="5">
        <v>-1564532886</v>
      </c>
      <c r="M163" s="5">
        <v>5492961085</v>
      </c>
      <c r="N163" s="5">
        <v>-7599084103</v>
      </c>
      <c r="O163" s="5">
        <v>-743916982</v>
      </c>
      <c r="P163" s="5">
        <v>-435752497</v>
      </c>
    </row>
    <row r="164" spans="2:16" ht="15.5" x14ac:dyDescent="0.35">
      <c r="C164" t="s">
        <v>176</v>
      </c>
      <c r="D164" s="5">
        <v>-1</v>
      </c>
      <c r="E164" s="5">
        <v>5516697310</v>
      </c>
      <c r="I164" s="5">
        <v>7994678748</v>
      </c>
      <c r="J164" s="5">
        <v>11645669752</v>
      </c>
      <c r="K164" s="5">
        <v>13012697997</v>
      </c>
      <c r="L164" s="5">
        <v>14577230883</v>
      </c>
      <c r="M164" s="5">
        <v>9084269798</v>
      </c>
      <c r="N164" s="5">
        <v>16683353901</v>
      </c>
      <c r="O164" s="5">
        <v>17427270883</v>
      </c>
      <c r="P164" s="5">
        <v>17863023380</v>
      </c>
    </row>
    <row r="165" spans="2:16" ht="15.5" x14ac:dyDescent="0.35">
      <c r="C165" t="s">
        <v>177</v>
      </c>
      <c r="D165" s="5">
        <v>-1359477694</v>
      </c>
      <c r="E165" s="5">
        <v>9522133601</v>
      </c>
      <c r="F165" s="5">
        <v>245194448</v>
      </c>
      <c r="G165" s="5">
        <v>-1689046423</v>
      </c>
      <c r="I165" s="5">
        <v>5516697310</v>
      </c>
      <c r="J165" s="5">
        <v>7994678748</v>
      </c>
      <c r="K165" s="5">
        <v>11645669752</v>
      </c>
      <c r="L165" s="5">
        <v>13012697997</v>
      </c>
      <c r="M165" s="5">
        <v>14577230883</v>
      </c>
      <c r="N165" s="5">
        <v>9084269798</v>
      </c>
      <c r="O165" s="5">
        <v>16683353901</v>
      </c>
      <c r="P165" s="5">
        <v>17427270883</v>
      </c>
    </row>
    <row r="167" spans="2:16" ht="15.5" x14ac:dyDescent="0.35">
      <c r="B167" t="s">
        <v>178</v>
      </c>
      <c r="C167" t="s">
        <v>12</v>
      </c>
      <c r="D167" s="6">
        <v>8390000000.000001</v>
      </c>
      <c r="E167" s="6">
        <v>8390000000.000001</v>
      </c>
      <c r="F167" s="6">
        <v>8390000000.000001</v>
      </c>
      <c r="G167" s="6">
        <v>8390000000.000001</v>
      </c>
      <c r="I167" s="6">
        <v>8390000000.000001</v>
      </c>
      <c r="J167" s="6">
        <v>8390000000.000001</v>
      </c>
      <c r="K167" s="6">
        <v>8390000000.000001</v>
      </c>
      <c r="L167" s="6">
        <v>8390000000.000001</v>
      </c>
      <c r="M167" s="6">
        <v>8390000000.000001</v>
      </c>
      <c r="N167" s="6">
        <v>8390000000.000001</v>
      </c>
      <c r="O167" s="6">
        <v>8390000000.000001</v>
      </c>
      <c r="P167" s="5">
        <v>0</v>
      </c>
    </row>
    <row r="168" spans="2:16" ht="15.5" x14ac:dyDescent="0.35">
      <c r="C168" t="s">
        <v>179</v>
      </c>
      <c r="D168" s="6">
        <v>-4.01</v>
      </c>
      <c r="E168" s="6">
        <v>-1.64</v>
      </c>
      <c r="F168" s="6">
        <v>-6.5</v>
      </c>
      <c r="G168" s="6">
        <v>-2.76</v>
      </c>
    </row>
    <row r="169" spans="2:16" ht="15.5" x14ac:dyDescent="0.35">
      <c r="C169" t="s">
        <v>180</v>
      </c>
      <c r="D169" s="6">
        <v>-12.47</v>
      </c>
      <c r="E169" s="6">
        <v>-30.49</v>
      </c>
      <c r="F169" s="6">
        <v>-7.69</v>
      </c>
      <c r="G169" s="6">
        <v>-18.12</v>
      </c>
    </row>
    <row r="170" spans="2:16" ht="15.5" x14ac:dyDescent="0.35">
      <c r="C170" t="s">
        <v>64</v>
      </c>
      <c r="D170" s="6">
        <v>30.98</v>
      </c>
      <c r="E170" s="6">
        <v>32.409999999999997</v>
      </c>
      <c r="F170" s="6">
        <v>31.01</v>
      </c>
      <c r="G170" s="6">
        <v>33.29</v>
      </c>
    </row>
    <row r="171" spans="2:16" ht="15.5" x14ac:dyDescent="0.35">
      <c r="C171" t="s">
        <v>181</v>
      </c>
      <c r="D171" s="5">
        <v>-1010000000</v>
      </c>
      <c r="E171" s="5">
        <v>-230000000</v>
      </c>
      <c r="F171" s="5">
        <v>-6620000000</v>
      </c>
      <c r="G171" s="5">
        <v>20000000</v>
      </c>
    </row>
    <row r="172" spans="2:16" ht="15.5" x14ac:dyDescent="0.35">
      <c r="C172" t="s">
        <v>182</v>
      </c>
      <c r="D172" s="6">
        <v>-4.9000000000000002E-2</v>
      </c>
      <c r="E172" s="6">
        <v>-1.9799999999999998E-2</v>
      </c>
      <c r="F172" s="6">
        <v>-7.7100000000000002E-2</v>
      </c>
      <c r="G172" s="6">
        <v>-3.2099999999999997E-2</v>
      </c>
    </row>
    <row r="173" spans="2:16" ht="15.5" x14ac:dyDescent="0.35">
      <c r="C173" t="s">
        <v>183</v>
      </c>
      <c r="D173" s="6">
        <v>6.0199999999999997E-2</v>
      </c>
      <c r="E173" s="6">
        <v>2.6200000000000001E-2</v>
      </c>
      <c r="F173" s="6">
        <v>0.10640000000000001</v>
      </c>
      <c r="G173" s="6">
        <v>5.0599999999999999E-2</v>
      </c>
    </row>
    <row r="174" spans="2:16" ht="15.5" x14ac:dyDescent="0.35">
      <c r="C174" t="s">
        <v>184</v>
      </c>
      <c r="D174" s="6">
        <v>1.9E-2</v>
      </c>
      <c r="E174" s="6">
        <v>1.83E-2</v>
      </c>
      <c r="F174" s="6">
        <v>3.3500000000000002E-2</v>
      </c>
      <c r="G174" s="6">
        <v>2.0899999999999998E-2</v>
      </c>
    </row>
    <row r="175" spans="2:16" ht="15.5" x14ac:dyDescent="0.35">
      <c r="C175" t="s">
        <v>185</v>
      </c>
      <c r="D175" s="6">
        <v>-0.42</v>
      </c>
      <c r="E175" s="6">
        <v>-1.96</v>
      </c>
      <c r="F175" s="6">
        <v>-0.38</v>
      </c>
      <c r="G175" s="6">
        <v>-0.63</v>
      </c>
    </row>
    <row r="176" spans="2:16" ht="15.5" x14ac:dyDescent="0.35">
      <c r="C176" t="s">
        <v>186</v>
      </c>
      <c r="D176" s="5">
        <v>-577000000000</v>
      </c>
      <c r="E176" s="5">
        <v>-543000000000</v>
      </c>
      <c r="F176" s="5">
        <v>-530000000000</v>
      </c>
      <c r="G176" s="5">
        <v>-471000000000</v>
      </c>
    </row>
    <row r="177" spans="3:16" ht="15.5" x14ac:dyDescent="0.35">
      <c r="C177" t="s">
        <v>187</v>
      </c>
      <c r="D177" s="6">
        <v>-0.75</v>
      </c>
      <c r="E177" s="6">
        <v>-0.8</v>
      </c>
      <c r="F177" s="6">
        <v>-0.82</v>
      </c>
      <c r="G177" s="6">
        <v>-0.92</v>
      </c>
    </row>
    <row r="178" spans="3:16" ht="15.5" x14ac:dyDescent="0.35">
      <c r="C178" t="s">
        <v>188</v>
      </c>
      <c r="D178" s="6">
        <v>-66.69</v>
      </c>
      <c r="E178" s="6">
        <v>-62.69</v>
      </c>
      <c r="F178" s="6">
        <v>-61.07</v>
      </c>
      <c r="G178" s="6">
        <v>-54.49</v>
      </c>
    </row>
    <row r="179" spans="3:16" ht="15.5" x14ac:dyDescent="0.35">
      <c r="C179" t="s">
        <v>189</v>
      </c>
      <c r="D179" s="6">
        <v>-0.75</v>
      </c>
      <c r="E179" s="6">
        <v>-0.8</v>
      </c>
      <c r="F179" s="6">
        <v>-0.82</v>
      </c>
      <c r="G179" s="6">
        <v>-0.92</v>
      </c>
    </row>
    <row r="180" spans="3:16" ht="15.5" x14ac:dyDescent="0.35">
      <c r="C180" t="s">
        <v>190</v>
      </c>
      <c r="D180" s="6">
        <v>-66.69</v>
      </c>
      <c r="E180" s="6">
        <v>-62.69</v>
      </c>
      <c r="F180" s="6">
        <v>-61.07</v>
      </c>
      <c r="G180" s="6">
        <v>-54.49</v>
      </c>
    </row>
    <row r="181" spans="3:16" ht="15.5" x14ac:dyDescent="0.35">
      <c r="C181" t="s">
        <v>191</v>
      </c>
      <c r="D181" s="5">
        <v>581000000000</v>
      </c>
      <c r="E181" s="5">
        <v>582000000000</v>
      </c>
      <c r="F181" s="5">
        <v>582000000000</v>
      </c>
      <c r="G181" s="5">
        <v>584000000000</v>
      </c>
    </row>
    <row r="182" spans="3:16" ht="15.5" x14ac:dyDescent="0.35">
      <c r="C182" t="s">
        <v>192</v>
      </c>
    </row>
    <row r="183" spans="3:16" ht="15.5" x14ac:dyDescent="0.35">
      <c r="C183" t="s">
        <v>193</v>
      </c>
      <c r="D183" s="5">
        <v>-559000000000</v>
      </c>
      <c r="E183" s="5">
        <v>-526000000000</v>
      </c>
      <c r="F183" s="5">
        <v>-512000000000</v>
      </c>
      <c r="G183" s="5">
        <v>-457000000000</v>
      </c>
    </row>
    <row r="184" spans="3:16" ht="15.5" x14ac:dyDescent="0.35">
      <c r="C184" t="s">
        <v>24</v>
      </c>
      <c r="D184" s="5">
        <v>581000000000</v>
      </c>
      <c r="E184" s="5">
        <v>582000000000</v>
      </c>
      <c r="F184" s="5">
        <v>582000000000</v>
      </c>
      <c r="G184" s="5">
        <v>584000000000</v>
      </c>
    </row>
    <row r="185" spans="3:16" ht="15.5" x14ac:dyDescent="0.35">
      <c r="C185" t="s">
        <v>21</v>
      </c>
      <c r="D185" s="5">
        <v>573000000000</v>
      </c>
      <c r="E185" s="5">
        <v>572000000000</v>
      </c>
      <c r="F185" s="5">
        <v>577000000000</v>
      </c>
      <c r="G185" s="5">
        <v>578000000000</v>
      </c>
    </row>
    <row r="186" spans="3:16" ht="15.5" x14ac:dyDescent="0.35">
      <c r="C186" t="s">
        <v>194</v>
      </c>
      <c r="D186" s="5">
        <v>-1213000000000</v>
      </c>
      <c r="E186" s="5">
        <v>-1189000000000</v>
      </c>
      <c r="F186" s="5">
        <v>-1192000000000</v>
      </c>
      <c r="G186" s="5">
        <v>-1145000000000</v>
      </c>
    </row>
    <row r="187" spans="3:16" ht="15.5" x14ac:dyDescent="0.35">
      <c r="C187" t="s">
        <v>195</v>
      </c>
      <c r="D187" s="5">
        <v>1000000000</v>
      </c>
      <c r="E187" s="5">
        <v>5000000000</v>
      </c>
      <c r="F187" s="5">
        <v>3000000000</v>
      </c>
      <c r="G187" s="5">
        <v>0</v>
      </c>
    </row>
    <row r="188" spans="3:16" ht="15.5" x14ac:dyDescent="0.35">
      <c r="C188" t="s">
        <v>196</v>
      </c>
      <c r="D188" s="5">
        <v>0</v>
      </c>
      <c r="E188" s="5">
        <v>0</v>
      </c>
      <c r="F188" s="5">
        <v>-1000000000</v>
      </c>
      <c r="G188" s="5">
        <v>0</v>
      </c>
    </row>
    <row r="189" spans="3:16" ht="15.5" x14ac:dyDescent="0.35">
      <c r="C189" t="s">
        <v>13</v>
      </c>
      <c r="D189" s="5">
        <v>1000000000</v>
      </c>
      <c r="E189" s="5">
        <v>5000000000</v>
      </c>
      <c r="F189" s="5">
        <v>2000000000</v>
      </c>
      <c r="G189" s="5">
        <v>0</v>
      </c>
    </row>
    <row r="190" spans="3:16" ht="15.5" x14ac:dyDescent="0.35">
      <c r="C190" t="s">
        <v>16</v>
      </c>
      <c r="D190" s="6">
        <v>0.09</v>
      </c>
      <c r="E190" s="6">
        <v>0.56000000000000005</v>
      </c>
      <c r="F190" s="6">
        <v>0.22</v>
      </c>
      <c r="G190" s="6">
        <v>-0.03</v>
      </c>
    </row>
    <row r="191" spans="3:16" ht="15.5" x14ac:dyDescent="0.35">
      <c r="C191" t="s">
        <v>49</v>
      </c>
      <c r="I191" s="6">
        <v>-14.45</v>
      </c>
      <c r="J191" s="6">
        <v>-14.01</v>
      </c>
      <c r="K191" s="6">
        <v>-17.04</v>
      </c>
      <c r="L191" s="6">
        <v>-14.12</v>
      </c>
      <c r="M191" s="6">
        <v>-16.559999999999999</v>
      </c>
      <c r="N191" s="6">
        <v>-15.96</v>
      </c>
      <c r="O191" s="6">
        <v>-17.8</v>
      </c>
      <c r="P191" s="6">
        <v>-1178804.75</v>
      </c>
    </row>
    <row r="192" spans="3:16" ht="15.5" x14ac:dyDescent="0.35">
      <c r="C192" t="s">
        <v>63</v>
      </c>
      <c r="I192" s="6">
        <v>-3.46</v>
      </c>
      <c r="J192" s="6">
        <v>-3.57</v>
      </c>
      <c r="K192" s="6">
        <v>-2.93</v>
      </c>
      <c r="L192" s="6">
        <v>-3.54</v>
      </c>
      <c r="M192" s="6">
        <v>-3.02</v>
      </c>
      <c r="N192" s="6">
        <v>-3.13</v>
      </c>
      <c r="O192" s="6">
        <v>-2.81</v>
      </c>
      <c r="P192" s="5">
        <v>0</v>
      </c>
    </row>
    <row r="193" spans="3:16" ht="15.5" x14ac:dyDescent="0.35">
      <c r="C193" t="s">
        <v>66</v>
      </c>
      <c r="I193" s="6">
        <v>7.92</v>
      </c>
      <c r="J193" s="6">
        <v>7.12</v>
      </c>
      <c r="K193" s="6">
        <v>7.31</v>
      </c>
      <c r="L193" s="6">
        <v>7.05</v>
      </c>
      <c r="M193" s="6">
        <v>7.8</v>
      </c>
      <c r="N193" s="6">
        <v>7.06</v>
      </c>
      <c r="O193" s="6">
        <v>5.68</v>
      </c>
      <c r="P193" s="5">
        <v>0</v>
      </c>
    </row>
    <row r="194" spans="3:16" ht="15.5" x14ac:dyDescent="0.35">
      <c r="C194" t="s">
        <v>197</v>
      </c>
      <c r="I194" s="6">
        <v>-4070000000.0000005</v>
      </c>
      <c r="J194" s="5">
        <v>380000000</v>
      </c>
      <c r="K194" s="5">
        <v>-26210000000</v>
      </c>
      <c r="L194" s="5">
        <v>-3420000000</v>
      </c>
      <c r="M194" s="5">
        <v>-30080000000</v>
      </c>
      <c r="N194" s="5">
        <v>-29140000000</v>
      </c>
      <c r="O194" s="5">
        <v>-36610000000</v>
      </c>
      <c r="P194" s="5">
        <v>-259370000000</v>
      </c>
    </row>
    <row r="195" spans="3:16" ht="15.5" x14ac:dyDescent="0.35">
      <c r="C195" t="s">
        <v>198</v>
      </c>
      <c r="I195" s="6">
        <v>-0.17129999999999998</v>
      </c>
      <c r="J195" s="6">
        <v>-0.15689999999999998</v>
      </c>
      <c r="K195" s="6">
        <v>-0.18260000000000001</v>
      </c>
      <c r="L195" s="6">
        <v>-0.13739999999999999</v>
      </c>
      <c r="M195" s="6">
        <v>-0.15289999999999998</v>
      </c>
      <c r="N195" s="6">
        <v>-0.1371</v>
      </c>
      <c r="O195" s="6">
        <v>-0.1419</v>
      </c>
      <c r="P195" s="6">
        <v>-0.36080000000000001</v>
      </c>
    </row>
    <row r="196" spans="3:16" ht="15.5" x14ac:dyDescent="0.35">
      <c r="C196" t="s">
        <v>199</v>
      </c>
      <c r="I196" s="6">
        <v>0.2366</v>
      </c>
      <c r="J196" s="6">
        <v>0.30079999999999996</v>
      </c>
      <c r="K196" s="6">
        <v>0.52310000000000001</v>
      </c>
      <c r="L196" s="6">
        <v>0.91489999999999994</v>
      </c>
      <c r="M196" s="6">
        <v>11.6594</v>
      </c>
      <c r="N196" s="6">
        <v>-1.0602</v>
      </c>
      <c r="O196" s="6">
        <v>-0.57220000000000004</v>
      </c>
      <c r="P196" s="6">
        <v>-2.1899000000000002</v>
      </c>
    </row>
    <row r="197" spans="3:16" ht="15.5" x14ac:dyDescent="0.35">
      <c r="C197" t="s">
        <v>200</v>
      </c>
      <c r="I197" s="6">
        <v>9.1999999999999998E-2</v>
      </c>
      <c r="J197" s="6">
        <v>0.1217</v>
      </c>
      <c r="K197" s="6">
        <v>0.56369999999999998</v>
      </c>
      <c r="L197" s="6">
        <v>-0.50970000000000004</v>
      </c>
      <c r="M197" s="6">
        <v>-0.21739999999999998</v>
      </c>
      <c r="N197" s="6">
        <v>-0.1226</v>
      </c>
      <c r="O197" s="6">
        <v>-9.4499999999999987E-2</v>
      </c>
      <c r="P197" s="6">
        <v>-0.66249999999999998</v>
      </c>
    </row>
    <row r="198" spans="3:16" ht="15.5" x14ac:dyDescent="0.35">
      <c r="C198" t="s">
        <v>201</v>
      </c>
      <c r="I198" s="6">
        <v>-0.47</v>
      </c>
      <c r="J198" s="6">
        <v>-0.42</v>
      </c>
      <c r="K198" s="6">
        <v>-0.74</v>
      </c>
      <c r="L198" s="6">
        <v>-0.47</v>
      </c>
      <c r="M198" s="6">
        <v>-0.85</v>
      </c>
      <c r="N198" s="6">
        <v>-0.9</v>
      </c>
      <c r="O198" s="6">
        <v>-0.88</v>
      </c>
      <c r="P198" s="6">
        <v>-4.88</v>
      </c>
    </row>
    <row r="199" spans="3:16" ht="15.5" x14ac:dyDescent="0.35">
      <c r="C199" t="s">
        <v>60</v>
      </c>
      <c r="I199" s="6">
        <v>-0.82</v>
      </c>
      <c r="J199" s="6">
        <v>-1.07</v>
      </c>
      <c r="K199" s="6">
        <v>-1.53</v>
      </c>
      <c r="L199" s="6">
        <v>-3.24</v>
      </c>
      <c r="M199" s="6">
        <v>-35.21</v>
      </c>
      <c r="N199" s="6">
        <v>3.32</v>
      </c>
      <c r="O199" s="6">
        <v>1.61</v>
      </c>
      <c r="P199" s="5">
        <v>0</v>
      </c>
    </row>
    <row r="200" spans="3:16" ht="15.5" x14ac:dyDescent="0.35">
      <c r="C200" t="s">
        <v>57</v>
      </c>
      <c r="I200" s="6">
        <v>-61.07</v>
      </c>
      <c r="J200" s="6">
        <v>-46.57</v>
      </c>
      <c r="K200" s="6">
        <v>-32.58</v>
      </c>
      <c r="L200" s="6">
        <v>-15.43</v>
      </c>
      <c r="M200" s="6">
        <v>-1.42</v>
      </c>
      <c r="N200" s="6">
        <v>15.05</v>
      </c>
      <c r="O200" s="6">
        <v>31.1</v>
      </c>
      <c r="P200" s="6">
        <v>538285.18999999994</v>
      </c>
    </row>
    <row r="201" spans="3:16" ht="15.5" x14ac:dyDescent="0.35">
      <c r="C201" t="s">
        <v>202</v>
      </c>
      <c r="I201" s="6">
        <v>-0.82</v>
      </c>
      <c r="J201" s="6">
        <v>-1.07</v>
      </c>
      <c r="K201" s="6">
        <v>-1.53</v>
      </c>
      <c r="L201" s="6">
        <v>-3.24</v>
      </c>
      <c r="M201" s="6">
        <v>-34.97</v>
      </c>
      <c r="N201" s="6">
        <v>3.32</v>
      </c>
      <c r="O201" s="6">
        <v>1.61</v>
      </c>
      <c r="P201" s="5">
        <v>0</v>
      </c>
    </row>
    <row r="202" spans="3:16" ht="15.5" x14ac:dyDescent="0.35">
      <c r="C202" t="s">
        <v>203</v>
      </c>
      <c r="I202" s="6">
        <v>-61.07</v>
      </c>
      <c r="J202" s="6">
        <v>-46.57</v>
      </c>
      <c r="K202" s="6">
        <v>-32.58</v>
      </c>
      <c r="L202" s="6">
        <v>-15.44</v>
      </c>
      <c r="M202" s="6">
        <v>-1.43</v>
      </c>
      <c r="N202" s="6">
        <v>15.04</v>
      </c>
      <c r="O202" s="6">
        <v>31.1</v>
      </c>
      <c r="P202" s="6">
        <v>538285.18999999994</v>
      </c>
    </row>
    <row r="203" spans="3:16" ht="15.5" x14ac:dyDescent="0.35">
      <c r="C203" t="s">
        <v>204</v>
      </c>
      <c r="I203" s="5">
        <v>582000000000</v>
      </c>
      <c r="J203" s="5">
        <v>587000000000</v>
      </c>
      <c r="K203" s="5">
        <v>543000000000</v>
      </c>
      <c r="L203" s="5">
        <v>490000000000</v>
      </c>
      <c r="M203" s="5">
        <v>462000000000</v>
      </c>
      <c r="N203" s="5">
        <v>321000000000</v>
      </c>
      <c r="O203" s="5">
        <v>293000000000</v>
      </c>
      <c r="P203" s="5">
        <v>54000000000</v>
      </c>
    </row>
    <row r="204" spans="3:16" ht="15.5" x14ac:dyDescent="0.35">
      <c r="C204" t="s">
        <v>205</v>
      </c>
      <c r="K204" s="5">
        <v>48000000000</v>
      </c>
      <c r="L204" s="5">
        <v>105000000000</v>
      </c>
      <c r="M204" s="5">
        <v>138000000000</v>
      </c>
      <c r="N204" s="5">
        <v>282000000000</v>
      </c>
      <c r="O204" s="5">
        <v>320000000000</v>
      </c>
      <c r="P204" s="5">
        <v>624000000000</v>
      </c>
    </row>
    <row r="205" spans="3:16" ht="15.5" x14ac:dyDescent="0.35">
      <c r="C205" t="s">
        <v>26</v>
      </c>
      <c r="I205" s="5">
        <v>582000000000</v>
      </c>
      <c r="J205" s="5">
        <v>587000000000</v>
      </c>
      <c r="K205" s="5">
        <v>591000000000</v>
      </c>
      <c r="L205" s="5">
        <v>594000000000</v>
      </c>
      <c r="M205" s="5">
        <v>600000000000</v>
      </c>
      <c r="N205" s="5">
        <v>603000000000</v>
      </c>
      <c r="O205" s="5">
        <v>613000000000</v>
      </c>
      <c r="P205" s="5">
        <v>677000000000</v>
      </c>
    </row>
    <row r="206" spans="3:16" ht="15.5" x14ac:dyDescent="0.35">
      <c r="C206" t="s">
        <v>23</v>
      </c>
      <c r="I206" s="5">
        <v>577000000000</v>
      </c>
      <c r="J206" s="5">
        <v>579000000000</v>
      </c>
      <c r="K206" s="5">
        <v>579000000000</v>
      </c>
      <c r="L206" s="5">
        <v>581000000000</v>
      </c>
      <c r="M206" s="5">
        <v>585000000000</v>
      </c>
      <c r="N206" s="5">
        <v>594000000000</v>
      </c>
      <c r="O206" s="5">
        <v>596000000000</v>
      </c>
      <c r="P206" s="5">
        <v>660000000000</v>
      </c>
    </row>
    <row r="207" spans="3:16" ht="15.5" x14ac:dyDescent="0.35">
      <c r="C207" t="s">
        <v>206</v>
      </c>
      <c r="I207" s="5">
        <v>-1192000000000</v>
      </c>
      <c r="J207" s="5">
        <v>-1102000000000</v>
      </c>
      <c r="K207" s="5">
        <v>-972000000000</v>
      </c>
      <c r="L207" s="5">
        <v>-799000000000</v>
      </c>
      <c r="M207" s="5">
        <v>-658000000000</v>
      </c>
      <c r="N207" s="5">
        <v>-420000000000</v>
      </c>
      <c r="O207" s="5">
        <v>-278000000000</v>
      </c>
      <c r="P207" s="5">
        <v>-18000000000</v>
      </c>
    </row>
    <row r="208" spans="3:16" ht="15.5" x14ac:dyDescent="0.35">
      <c r="C208" t="s">
        <v>207</v>
      </c>
      <c r="I208" s="5">
        <v>4000000000</v>
      </c>
      <c r="J208" s="5">
        <v>4000000000</v>
      </c>
      <c r="K208" s="5">
        <v>6000000000</v>
      </c>
      <c r="L208" s="5">
        <v>20000000000</v>
      </c>
      <c r="M208" s="5">
        <v>13000000000</v>
      </c>
      <c r="N208" s="5">
        <v>1000000000</v>
      </c>
      <c r="O208" s="5">
        <v>-164000000000</v>
      </c>
      <c r="P208" s="5">
        <v>-17000000000</v>
      </c>
    </row>
    <row r="209" spans="3:16" ht="15.5" x14ac:dyDescent="0.35">
      <c r="C209" t="s">
        <v>208</v>
      </c>
      <c r="I209" s="5">
        <v>-1000000000</v>
      </c>
      <c r="J209" s="5">
        <v>-2000000000</v>
      </c>
      <c r="K209" s="5">
        <v>-4000000000</v>
      </c>
      <c r="L209" s="5">
        <v>-7000000000</v>
      </c>
      <c r="M209" s="5">
        <v>-2000000000</v>
      </c>
      <c r="N209" s="5">
        <v>-4000000000</v>
      </c>
      <c r="O209" s="5">
        <v>-6000000000</v>
      </c>
      <c r="P209" s="5">
        <v>-59000000000</v>
      </c>
    </row>
    <row r="210" spans="3:16" ht="15.5" x14ac:dyDescent="0.35">
      <c r="C210" t="s">
        <v>15</v>
      </c>
      <c r="I210" s="5">
        <v>3000000000</v>
      </c>
      <c r="J210" s="5">
        <v>2000000000</v>
      </c>
      <c r="K210" s="5">
        <v>2000000000</v>
      </c>
      <c r="L210" s="5">
        <v>13000000000</v>
      </c>
      <c r="M210" s="5">
        <v>11000000000</v>
      </c>
      <c r="N210" s="5">
        <v>-3000000000</v>
      </c>
      <c r="O210" s="5">
        <v>-170000000000</v>
      </c>
      <c r="P210" s="5">
        <v>-76000000000</v>
      </c>
    </row>
    <row r="211" spans="3:16" ht="15.5" x14ac:dyDescent="0.35">
      <c r="C211" t="s">
        <v>17</v>
      </c>
      <c r="I211" s="6">
        <v>0.41</v>
      </c>
      <c r="J211" s="6">
        <v>0.24</v>
      </c>
      <c r="K211" s="6">
        <v>0.25</v>
      </c>
      <c r="L211" s="6">
        <v>1.52</v>
      </c>
      <c r="M211" s="6">
        <v>1.33</v>
      </c>
      <c r="N211" s="6">
        <v>-0.39</v>
      </c>
      <c r="O211" s="6">
        <v>-20.23</v>
      </c>
      <c r="P211" s="6">
        <v>-254324.36</v>
      </c>
    </row>
  </sheetData>
  <pageMargins left="0.7" right="0.7" top="0.75" bottom="0.75" header="0.3" footer="0.3"/>
  <ignoredErrors>
    <ignoredError sqref="A1:P212" numberStoredAsText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2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1213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1214</v>
      </c>
      <c r="D2" s="2" vm="325">
        <f ca="1">IFERROR(_xlfn.STOCKHISTORY("XIDX:" &amp; $C$1, D3, , 0, 0, 1), "Libur")</f>
        <v>96</v>
      </c>
      <c r="E2" s="2" vm="330">
        <f ca="1">IFERROR(_xlfn.STOCKHISTORY("XIDX:" &amp; $C$1, E3, , 0, 0, 1), "Libur")</f>
        <v>72</v>
      </c>
      <c r="H2" s="2" vm="330">
        <f ca="1">IFERROR(INDEX(D2:G2,COUNT(D2:G2)),"")</f>
        <v>72</v>
      </c>
      <c r="I2" s="2" vm="331">
        <f t="shared" ref="I2:P2" ca="1" si="0">IFERROR(_xlfn.STOCKHISTORY("XIDX:" &amp; $C$1, I1, , 0, 0, 1), "Libur")</f>
        <v>102</v>
      </c>
      <c r="J2" s="2" vm="221">
        <f t="shared" ca="1" si="0"/>
        <v>69</v>
      </c>
      <c r="K2" s="2" vm="21">
        <f t="shared" ca="1" si="0"/>
        <v>50</v>
      </c>
      <c r="L2" s="2" vm="332">
        <f t="shared" ca="1" si="0"/>
        <v>84</v>
      </c>
      <c r="M2" s="2" vm="333">
        <f t="shared" ca="1" si="0"/>
        <v>220</v>
      </c>
      <c r="N2" s="2" vm="334">
        <f t="shared" ca="1" si="0"/>
        <v>252</v>
      </c>
      <c r="O2" s="2" vm="335">
        <f t="shared" ca="1" si="0"/>
        <v>1425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60031032359</v>
      </c>
      <c r="E4" s="2">
        <f>IFERROR(INDEX(E51:E500,MATCH($C$4,$C$51:$C$500,0)),"")</f>
        <v>57899880585</v>
      </c>
      <c r="H4" s="2">
        <f>IFERROR(SUM(D4:G4)*(4/MAX(1,COUNT(D4:G4))),"")</f>
        <v>235861825888</v>
      </c>
      <c r="I4" s="2">
        <f t="shared" ref="I4:P4" si="1">IFERROR(INDEX(I51:I500,MATCH($C$4,$C$51:$C$500,0)),"")</f>
        <v>226850235965</v>
      </c>
      <c r="J4" s="2">
        <f t="shared" si="1"/>
        <v>143769288120</v>
      </c>
      <c r="K4" s="2">
        <f t="shared" si="1"/>
        <v>131011518533</v>
      </c>
      <c r="L4" s="2">
        <f t="shared" si="1"/>
        <v>127228126640</v>
      </c>
      <c r="M4" s="2">
        <f t="shared" si="1"/>
        <v>68051487879</v>
      </c>
      <c r="N4" s="2">
        <f t="shared" si="1"/>
        <v>61431175244</v>
      </c>
      <c r="O4" s="2">
        <f t="shared" si="1"/>
        <v>103155978367</v>
      </c>
      <c r="P4" s="2">
        <f t="shared" si="1"/>
        <v>111762743814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-3591304243</v>
      </c>
      <c r="E5" s="2">
        <f>IFERROR(INDEX(E51:E500,MATCH($C$5,$C$51:$C$500,0)),"")</f>
        <v>-3876274241</v>
      </c>
      <c r="H5" s="2">
        <f>IFERROR(SUM(D5:G5)*(4/MAX(1,COUNT(D5:G5))),"")</f>
        <v>-14935156968</v>
      </c>
      <c r="I5" s="2">
        <f t="shared" ref="I5:P5" si="2">IFERROR(INDEX(I51:I500,MATCH($C$5,$C$51:$C$500,0)),"")</f>
        <v>-727465933</v>
      </c>
      <c r="J5" s="2">
        <f t="shared" si="2"/>
        <v>-9143288990</v>
      </c>
      <c r="K5" s="2">
        <f t="shared" si="2"/>
        <v>-1434551484</v>
      </c>
      <c r="L5" s="2">
        <f t="shared" si="2"/>
        <v>-8142226025</v>
      </c>
      <c r="M5" s="2">
        <f t="shared" si="2"/>
        <v>-7092231827</v>
      </c>
      <c r="N5" s="2">
        <f t="shared" si="2"/>
        <v>-13312823507</v>
      </c>
      <c r="O5" s="2">
        <f t="shared" si="2"/>
        <v>1673641966</v>
      </c>
      <c r="P5" s="2">
        <f t="shared" si="2"/>
        <v>4154658754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93803195415</v>
      </c>
      <c r="E6" s="2">
        <f>IFERROR(INDEX(E51:E500,MATCH($C$6,$C$51:$C$500,0)),"")</f>
        <v>95222457544</v>
      </c>
      <c r="H6" s="2">
        <f>IFERROR(INDEX(D6:G6,COUNT(D6:G6)),"")</f>
        <v>95222457544</v>
      </c>
      <c r="I6" s="2">
        <f t="shared" ref="I6:P6" si="3">IFERROR(INDEX(I51:I500,MATCH($C$6,$C$51:$C$500,0)),"")</f>
        <v>96783749796</v>
      </c>
      <c r="J6" s="2">
        <f t="shared" si="3"/>
        <v>86630611449</v>
      </c>
      <c r="K6" s="2">
        <f t="shared" si="3"/>
        <v>91407205869</v>
      </c>
      <c r="L6" s="2">
        <f t="shared" si="3"/>
        <v>76715633929</v>
      </c>
      <c r="M6" s="2">
        <f t="shared" si="3"/>
        <v>48747037122</v>
      </c>
      <c r="N6" s="2">
        <f t="shared" si="3"/>
        <v>55839324735</v>
      </c>
      <c r="O6" s="2">
        <f t="shared" si="3"/>
        <v>89761864225</v>
      </c>
      <c r="P6" s="2">
        <f t="shared" si="3"/>
        <v>37830666886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1.08</v>
      </c>
      <c r="E7" s="3">
        <f>IFERROR(INDEX(E51:E500,MATCH($C$7,$C$51:$C$500,0))/1000000000,"")</f>
        <v>1.08</v>
      </c>
      <c r="H7" s="3">
        <f>IFERROR(INDEX(D7:G7,COUNT(D7:G7)),"")</f>
        <v>1.08</v>
      </c>
      <c r="I7" s="3">
        <f t="shared" ref="I7:P7" si="4">IFERROR(INDEX(I51:I500,MATCH($C$7,$C$51:$C$500,0))/1000000000,"")</f>
        <v>1.08</v>
      </c>
      <c r="J7" s="3">
        <f t="shared" si="4"/>
        <v>1.08</v>
      </c>
      <c r="K7" s="3">
        <f t="shared" si="4"/>
        <v>1.08</v>
      </c>
      <c r="L7" s="3">
        <f t="shared" si="4"/>
        <v>1.08</v>
      </c>
      <c r="M7" s="3">
        <f t="shared" si="4"/>
        <v>0.81</v>
      </c>
      <c r="N7" s="3">
        <f t="shared" si="4"/>
        <v>0.81</v>
      </c>
      <c r="O7" s="3">
        <f t="shared" si="4"/>
        <v>0.81</v>
      </c>
      <c r="P7" s="3">
        <f t="shared" si="4"/>
        <v>0.61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P8" si="5">IFERROR(INDEX(I51:I500,MATCH($C$8,$C$51:$C$500,0)),"")</f>
        <v>4000000000</v>
      </c>
      <c r="J8" s="2">
        <f t="shared" si="5"/>
        <v>14000000000</v>
      </c>
      <c r="K8" s="2">
        <f t="shared" si="5"/>
        <v>6000000000</v>
      </c>
      <c r="L8" s="2">
        <f t="shared" si="5"/>
        <v>-16000000000</v>
      </c>
      <c r="M8" s="2">
        <f t="shared" si="5"/>
        <v>-13000000000</v>
      </c>
      <c r="N8" s="2">
        <f t="shared" si="5"/>
        <v>-4000000000</v>
      </c>
      <c r="O8" s="2">
        <f t="shared" si="5"/>
        <v>-50000000000</v>
      </c>
      <c r="P8" s="2">
        <f t="shared" si="5"/>
        <v>-40000000000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3.14</v>
      </c>
      <c r="E9" s="3">
        <f>IFERROR(INDEX(E51:E500,MATCH("Free cash flow per share (Quarter)",$C$51:$C$500,0)),"")</f>
        <v>-0.23</v>
      </c>
      <c r="H9" s="3">
        <f>IFERROR(INDEX(D9:G9,COUNT(D9:G9)),"")</f>
        <v>-0.23</v>
      </c>
      <c r="I9" s="3">
        <f t="shared" ref="I9:P9" si="6">IFERROR(INDEX(I51:I500,MATCH($C$9,$C$51:$C$500,0)),"")</f>
        <v>4.04</v>
      </c>
      <c r="J9" s="3">
        <f t="shared" si="6"/>
        <v>13.24</v>
      </c>
      <c r="K9" s="3">
        <f t="shared" si="6"/>
        <v>5.31</v>
      </c>
      <c r="L9" s="3">
        <f t="shared" si="6"/>
        <v>-14.44</v>
      </c>
      <c r="M9" s="3">
        <f t="shared" si="6"/>
        <v>-15.59</v>
      </c>
      <c r="N9" s="3">
        <f t="shared" si="6"/>
        <v>-4.83</v>
      </c>
      <c r="O9" s="3">
        <f t="shared" si="6"/>
        <v>-61.4</v>
      </c>
      <c r="P9" s="3">
        <f t="shared" si="6"/>
        <v>-66.180000000000007</v>
      </c>
    </row>
    <row r="10" spans="1:16" ht="15.5" x14ac:dyDescent="0.35">
      <c r="C10" t="s">
        <v>18</v>
      </c>
      <c r="D10" s="3">
        <f ca="1">IFERROR(IF(D9=0,"",D2/D9),"")</f>
        <v>30.573248407643312</v>
      </c>
      <c r="E10" s="3">
        <f ca="1">IFERROR(IF(E9=0,"",E2/E9),"")</f>
        <v>-313.04347826086956</v>
      </c>
      <c r="I10" s="3">
        <f t="shared" ref="I10:P10" ca="1" si="7">IFERROR(IF(I9=0,"",I2/I9),"")</f>
        <v>25.247524752475247</v>
      </c>
      <c r="J10" s="3">
        <f t="shared" ca="1" si="7"/>
        <v>5.2114803625377641</v>
      </c>
      <c r="K10" s="3">
        <f t="shared" ca="1" si="7"/>
        <v>9.4161958568738235</v>
      </c>
      <c r="L10" s="3">
        <f t="shared" ca="1" si="7"/>
        <v>-5.8171745152354575</v>
      </c>
      <c r="M10" s="3">
        <f t="shared" ca="1" si="7"/>
        <v>-14.111610006414368</v>
      </c>
      <c r="N10" s="3">
        <f t="shared" ca="1" si="7"/>
        <v>-52.173913043478258</v>
      </c>
      <c r="O10" s="3">
        <f t="shared" ca="1" si="7"/>
        <v>-23.208469055374593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27180703374</v>
      </c>
      <c r="E11" s="2">
        <f>IFERROR(INDEX(E51:E500,MATCH($C$11,$C$51:$C$500,0)),"")</f>
        <v>23076357481</v>
      </c>
      <c r="H11" s="2">
        <f>IFERROR(INDEX(D11:G11,COUNT(D11:G11)),"")</f>
        <v>23076357481</v>
      </c>
      <c r="I11" s="2">
        <f t="shared" ref="I11:P11" si="8">IFERROR(INDEX(I51:I500,MATCH($C$11,$C$51:$C$500,0)),"")</f>
        <v>25171130426</v>
      </c>
      <c r="J11" s="2">
        <f t="shared" si="8"/>
        <v>17153513682</v>
      </c>
      <c r="K11" s="2">
        <f t="shared" si="8"/>
        <v>12287252204</v>
      </c>
      <c r="L11" s="2">
        <f t="shared" si="8"/>
        <v>8710973067</v>
      </c>
      <c r="M11" s="2">
        <f t="shared" si="8"/>
        <v>5970388861</v>
      </c>
      <c r="N11" s="2">
        <f t="shared" si="8"/>
        <v>2991735081</v>
      </c>
      <c r="O11" s="2">
        <f t="shared" si="8"/>
        <v>1251657803</v>
      </c>
      <c r="P11" s="2">
        <f t="shared" si="8"/>
        <v>3260323427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6000000000</v>
      </c>
      <c r="E12" s="2">
        <f>IFERROR(INDEX(E51:E500,MATCH("Net Debt (Quarter)",$C$51:$C$500,0)),"")</f>
        <v>10000000000</v>
      </c>
      <c r="H12" s="2">
        <f>IFERROR(INDEX(D12:G12,COUNT(D12:G12)),"")</f>
        <v>10000000000</v>
      </c>
      <c r="I12" s="2">
        <f t="shared" ref="I12:P12" si="9">IFERROR(INDEX(I51:I500,MATCH($C$12,$C$51:$C$500,0)),"")</f>
        <v>7000000000</v>
      </c>
      <c r="J12" s="2">
        <f t="shared" si="9"/>
        <v>10000000000</v>
      </c>
      <c r="K12" s="2">
        <f t="shared" si="9"/>
        <v>17000000000</v>
      </c>
      <c r="L12" s="2">
        <f t="shared" si="9"/>
        <v>22000000000</v>
      </c>
      <c r="M12" s="2">
        <f t="shared" si="9"/>
        <v>22000000000</v>
      </c>
      <c r="N12" s="2">
        <f t="shared" si="9"/>
        <v>26000000000</v>
      </c>
      <c r="O12" s="2">
        <f t="shared" si="9"/>
        <v>11000000000</v>
      </c>
      <c r="P12" s="2">
        <f t="shared" si="9"/>
        <v>5000000000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33000000000</v>
      </c>
      <c r="E13" s="2">
        <f>IFERROR(INDEX(E51:E500,MATCH("Total Debt (Quarter)",$C$51:$C$500,0)),"")</f>
        <v>33000000000</v>
      </c>
      <c r="H13" s="2">
        <f>IFERROR(INDEX(D13:G13,COUNT(D13:G13)),"")</f>
        <v>33000000000</v>
      </c>
      <c r="I13" s="2">
        <f t="shared" ref="I13:P13" si="10">IFERROR(INDEX(I51:I500,MATCH($C$13,$C$51:$C$500,0)),"")</f>
        <v>33000000000</v>
      </c>
      <c r="J13" s="2">
        <f t="shared" si="10"/>
        <v>27000000000</v>
      </c>
      <c r="K13" s="2">
        <f t="shared" si="10"/>
        <v>30000000000</v>
      </c>
      <c r="L13" s="2">
        <f t="shared" si="10"/>
        <v>30000000000</v>
      </c>
      <c r="M13" s="2">
        <f t="shared" si="10"/>
        <v>28000000000</v>
      </c>
      <c r="N13" s="2">
        <f t="shared" si="10"/>
        <v>29000000000</v>
      </c>
      <c r="O13" s="2">
        <f t="shared" si="10"/>
        <v>12000000000</v>
      </c>
      <c r="P13" s="2">
        <f t="shared" si="10"/>
        <v>9000000000</v>
      </c>
    </row>
    <row r="14" spans="1:1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28</v>
      </c>
      <c r="D15" s="2">
        <f>IFERROR(INDEX(D51:D500,MATCH($C$15,$C$51:$C$500,0)),"")</f>
        <v>-344507230</v>
      </c>
      <c r="E15" s="2">
        <f>IFERROR(INDEX(E51:E500,MATCH($C$15,$C$51:$C$500,0)),"")</f>
        <v>0</v>
      </c>
      <c r="H15" s="2">
        <f>IFERROR(SUM(D15:G15)*(4/MAX(1,COUNT(D15:G15))),"")</f>
        <v>-689014460</v>
      </c>
      <c r="I15" s="2">
        <f t="shared" ref="I15:P15" si="12">IFERROR(INDEX(I51:I500,MATCH($C$15,$C$51:$C$500,0)),"")</f>
        <v>-3921947182</v>
      </c>
      <c r="J15" s="2">
        <f t="shared" si="12"/>
        <v>-118093535</v>
      </c>
      <c r="K15" s="2">
        <f t="shared" si="12"/>
        <v>-418630776</v>
      </c>
      <c r="L15" s="2">
        <f t="shared" si="12"/>
        <v>-62033204</v>
      </c>
      <c r="M15" s="2">
        <f t="shared" si="12"/>
        <v>1909095476</v>
      </c>
      <c r="N15" s="2">
        <f t="shared" si="12"/>
        <v>1087146621</v>
      </c>
      <c r="O15" s="2">
        <f t="shared" si="12"/>
        <v>1032236659</v>
      </c>
      <c r="P15" s="2">
        <f t="shared" si="12"/>
        <v>340635441</v>
      </c>
    </row>
    <row r="16" spans="1:16" ht="15.5" x14ac:dyDescent="0.35">
      <c r="C16" t="s">
        <v>29</v>
      </c>
      <c r="D16" s="2">
        <f>IFERROR(INDEX(D51:D500,MATCH($C$16,$C$51:$C$500,0)),"")</f>
        <v>1202158608</v>
      </c>
      <c r="E16" s="2">
        <f>IFERROR(INDEX(E51:E500,MATCH($C$16,$C$51:$C$500,0)),"")</f>
        <v>-1088049494</v>
      </c>
      <c r="H16" s="2">
        <f>IFERROR(SUM(D16:G16)*(4/MAX(1,COUNT(D16:G16))),"")</f>
        <v>228218228</v>
      </c>
      <c r="I16" s="2">
        <f t="shared" ref="I16:P16" si="13">IFERROR(INDEX(I51:I500,MATCH($C$16,$C$51:$C$500,0)),"")</f>
        <v>9579067140</v>
      </c>
      <c r="J16" s="2">
        <f t="shared" si="13"/>
        <v>-5255297515</v>
      </c>
      <c r="K16" s="2">
        <f t="shared" si="13"/>
        <v>1583206890</v>
      </c>
      <c r="L16" s="2">
        <f t="shared" si="13"/>
        <v>-9962791707</v>
      </c>
      <c r="M16" s="2">
        <f t="shared" si="13"/>
        <v>-9849281594</v>
      </c>
      <c r="N16" s="2">
        <f t="shared" si="13"/>
        <v>-11023184396</v>
      </c>
      <c r="O16" s="2">
        <f t="shared" si="13"/>
        <v>2893773248</v>
      </c>
      <c r="P16" s="2">
        <f t="shared" si="13"/>
        <v>5157317565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103680000000</v>
      </c>
      <c r="E20" s="2">
        <f ca="1">IFERROR(E21*E2,"")</f>
        <v>77760000000</v>
      </c>
      <c r="H20" s="2">
        <f t="shared" ref="H20:P20" ca="1" si="14">IFERROR(H21*H2,"")</f>
        <v>77760000000</v>
      </c>
      <c r="I20" s="2">
        <f t="shared" ca="1" si="14"/>
        <v>110160000000</v>
      </c>
      <c r="J20" s="2">
        <f t="shared" ca="1" si="14"/>
        <v>74520000000</v>
      </c>
      <c r="K20" s="2">
        <f t="shared" ca="1" si="14"/>
        <v>54000000000</v>
      </c>
      <c r="L20" s="2">
        <f t="shared" ca="1" si="14"/>
        <v>90720000000</v>
      </c>
      <c r="M20" s="2">
        <f t="shared" ca="1" si="14"/>
        <v>178200000000</v>
      </c>
      <c r="N20" s="2">
        <f t="shared" ca="1" si="14"/>
        <v>204120000000</v>
      </c>
      <c r="O20" s="2">
        <f t="shared" ca="1" si="14"/>
        <v>1154250000000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1080000000</v>
      </c>
      <c r="E21" s="2">
        <f>IFERROR(INDEX(E51:E500,MATCH($C$7,$C$51:$C$500,0)),"")</f>
        <v>1080000000</v>
      </c>
      <c r="H21" s="2">
        <f>IFERROR(INDEX(D21:G21,COUNT(D21:G21)),"")</f>
        <v>1080000000</v>
      </c>
      <c r="I21" s="2">
        <f t="shared" ref="I21:P21" si="15">IFERROR(INDEX(I51:I500,MATCH($C$7,$C$51:$C$500,0)),"")</f>
        <v>1080000000</v>
      </c>
      <c r="J21" s="2">
        <f t="shared" si="15"/>
        <v>1080000000</v>
      </c>
      <c r="K21" s="2">
        <f t="shared" si="15"/>
        <v>1080000000</v>
      </c>
      <c r="L21" s="2">
        <f t="shared" si="15"/>
        <v>1080000000</v>
      </c>
      <c r="M21" s="2">
        <f t="shared" si="15"/>
        <v>810000000</v>
      </c>
      <c r="N21" s="2">
        <f t="shared" si="15"/>
        <v>810000000</v>
      </c>
      <c r="O21" s="2">
        <f t="shared" si="15"/>
        <v>810000000</v>
      </c>
      <c r="P21" s="2">
        <f t="shared" si="15"/>
        <v>610000000</v>
      </c>
    </row>
    <row r="23" spans="1:16" ht="15.5" x14ac:dyDescent="0.35">
      <c r="B23" t="s">
        <v>45</v>
      </c>
      <c r="C23" t="s">
        <v>46</v>
      </c>
      <c r="D23" s="3">
        <f>IFERROR(D5/D6*100,"")</f>
        <v>-3.8285521373888263</v>
      </c>
      <c r="E23" s="3">
        <f>IFERROR(E5/E6*100,"")</f>
        <v>-4.0707563540973171</v>
      </c>
      <c r="H23" s="3">
        <f t="shared" ref="H23:P23" si="16">IFERROR(H5/H6*100,"")</f>
        <v>-15.684490143618509</v>
      </c>
      <c r="I23" s="3">
        <f t="shared" si="16"/>
        <v>-0.7516405745110587</v>
      </c>
      <c r="J23" s="3">
        <f t="shared" si="16"/>
        <v>-10.554339669393553</v>
      </c>
      <c r="K23" s="3">
        <f t="shared" si="16"/>
        <v>-1.5694074338689707</v>
      </c>
      <c r="L23" s="3">
        <f t="shared" si="16"/>
        <v>-10.613515926278595</v>
      </c>
      <c r="M23" s="3">
        <f t="shared" si="16"/>
        <v>-14.549052097771925</v>
      </c>
      <c r="N23" s="3">
        <f t="shared" si="16"/>
        <v>-23.841304618527278</v>
      </c>
      <c r="O23" s="3">
        <f t="shared" si="16"/>
        <v>1.8645356582666275</v>
      </c>
      <c r="P23" s="3">
        <f t="shared" si="16"/>
        <v>10.982250898509841</v>
      </c>
    </row>
    <row r="24" spans="1:16" ht="15.5" x14ac:dyDescent="0.35">
      <c r="C24" t="s">
        <v>47</v>
      </c>
      <c r="D24" s="4">
        <f>IFERROR(_xlfn.RRI(5,I23,D23),"")</f>
        <v>0.38485680677612488</v>
      </c>
      <c r="E24" s="4">
        <f>IFERROR(_xlfn.RRI(5,J23,E23),"")</f>
        <v>-0.17348867542311397</v>
      </c>
      <c r="H24" s="4">
        <f t="shared" ref="H24:P24" si="17">IFERROR(_xlfn.RRI(5,M23,H23),"")</f>
        <v>1.5142806149276655E-2</v>
      </c>
      <c r="I24" s="4">
        <f t="shared" si="17"/>
        <v>-0.4991172907952679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-1.68</v>
      </c>
      <c r="J25" s="3">
        <f t="shared" si="18"/>
        <v>-6.85</v>
      </c>
      <c r="K25" s="3">
        <f t="shared" si="18"/>
        <v>-0.99</v>
      </c>
      <c r="L25" s="3">
        <f t="shared" si="18"/>
        <v>-7.65</v>
      </c>
      <c r="M25" s="3">
        <f t="shared" si="18"/>
        <v>-9.76</v>
      </c>
      <c r="N25" s="3">
        <f t="shared" si="18"/>
        <v>-17.600000000000001</v>
      </c>
      <c r="O25" s="3">
        <f t="shared" si="18"/>
        <v>2.0099999999999998</v>
      </c>
      <c r="P25" s="3">
        <f t="shared" si="18"/>
        <v>6.37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-0.37488585987892753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55.584289221296295</v>
      </c>
      <c r="E27" s="3">
        <f>IFERROR(E4/E21,"")</f>
        <v>53.61100054166667</v>
      </c>
      <c r="H27" s="3">
        <f t="shared" ref="H27:P27" si="20">IFERROR(H4/H21,"")</f>
        <v>218.39057952592592</v>
      </c>
      <c r="I27" s="3">
        <f t="shared" si="20"/>
        <v>210.0465147824074</v>
      </c>
      <c r="J27" s="3">
        <f t="shared" si="20"/>
        <v>133.11971122222224</v>
      </c>
      <c r="K27" s="3">
        <f t="shared" si="20"/>
        <v>121.30696160462963</v>
      </c>
      <c r="L27" s="3">
        <f t="shared" si="20"/>
        <v>117.80382096296296</v>
      </c>
      <c r="M27" s="3">
        <f t="shared" si="20"/>
        <v>84.014182566666662</v>
      </c>
      <c r="N27" s="3">
        <f t="shared" si="20"/>
        <v>75.840957091358021</v>
      </c>
      <c r="O27" s="3">
        <f t="shared" si="20"/>
        <v>127.35305971234568</v>
      </c>
      <c r="P27" s="3">
        <f t="shared" si="20"/>
        <v>183.21761280983606</v>
      </c>
    </row>
    <row r="28" spans="1:16" ht="15.5" x14ac:dyDescent="0.35">
      <c r="C28" t="s">
        <v>52</v>
      </c>
      <c r="D28" s="4">
        <f>IFERROR(_xlfn.RRI(5,I27,D27),"")</f>
        <v>-0.23347324997682994</v>
      </c>
      <c r="E28" s="4">
        <f>IFERROR(_xlfn.RRI(5,J27,E27),"")</f>
        <v>-0.16631438269042742</v>
      </c>
      <c r="H28" s="4">
        <f t="shared" ref="H28:P28" si="21">IFERROR(_xlfn.RRI(5,M27,H27),"")</f>
        <v>0.21053195695628157</v>
      </c>
      <c r="I28" s="4">
        <f t="shared" si="21"/>
        <v>0.2259770347441814</v>
      </c>
      <c r="J28" s="4">
        <f t="shared" si="21"/>
        <v>8.8964564384226286E-3</v>
      </c>
      <c r="K28" s="4">
        <f t="shared" si="21"/>
        <v>-7.9161007641683545E-2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-0.75474452554744531</v>
      </c>
      <c r="J29" s="4">
        <f t="shared" si="22"/>
        <v>5.9191919191919187</v>
      </c>
      <c r="K29" s="4">
        <f t="shared" si="22"/>
        <v>-0.87058823529411766</v>
      </c>
      <c r="L29" s="4">
        <f t="shared" si="22"/>
        <v>-0.21618852459016388</v>
      </c>
      <c r="M29" s="4">
        <f t="shared" si="22"/>
        <v>-0.44545454545454549</v>
      </c>
      <c r="N29" s="4">
        <f t="shared" si="22"/>
        <v>-9.7562189054726378</v>
      </c>
      <c r="O29" s="4">
        <f t="shared" si="22"/>
        <v>-0.68445839874411307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3.9724842624322271E-2</v>
      </c>
      <c r="I30" s="4">
        <f t="shared" si="23"/>
        <v>0.57787688129647508</v>
      </c>
      <c r="J30" s="4">
        <f t="shared" si="23"/>
        <v>9.7378991785264296E-2</v>
      </c>
      <c r="K30" s="4">
        <f t="shared" si="23"/>
        <v>2.9737071455161447E-2</v>
      </c>
      <c r="L30" s="4">
        <f t="shared" si="23"/>
        <v>0.40218969421601708</v>
      </c>
      <c r="M30" s="4">
        <f t="shared" si="23"/>
        <v>0.10776796323209863</v>
      </c>
      <c r="N30" s="4">
        <f t="shared" si="23"/>
        <v>-0.40448264641099979</v>
      </c>
      <c r="O30" s="4">
        <f t="shared" si="23"/>
        <v>-0.30490820309657085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51.32</v>
      </c>
      <c r="E32" s="3">
        <f>IFERROR(INDEX(E51:E500,MATCH($A$32,$C$51:$C$500,0)),"")</f>
        <v>54.64</v>
      </c>
      <c r="H32" s="3">
        <f>IFERROR(INDEX(D32:G32,COUNT(D32:G32)),"")</f>
        <v>54.64</v>
      </c>
      <c r="I32" s="3">
        <f t="shared" ref="I32:P32" si="24">IFERROR(INDEX(I51:I500,MATCH($C$32,$C$51:$C$500,0)),"")</f>
        <v>58.22</v>
      </c>
      <c r="J32" s="3">
        <f t="shared" si="24"/>
        <v>58.9</v>
      </c>
      <c r="K32" s="3">
        <f t="shared" si="24"/>
        <v>74.13</v>
      </c>
      <c r="L32" s="3">
        <f t="shared" si="24"/>
        <v>63.35</v>
      </c>
      <c r="M32" s="3">
        <f t="shared" si="24"/>
        <v>59.91</v>
      </c>
      <c r="N32" s="3">
        <f t="shared" si="24"/>
        <v>68.63</v>
      </c>
      <c r="O32" s="3">
        <f t="shared" si="24"/>
        <v>108.44</v>
      </c>
      <c r="P32" s="3">
        <f t="shared" si="24"/>
        <v>63.29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1.4</v>
      </c>
      <c r="E33" s="3">
        <f>IFERROR(INDEX(E51:E500,MATCH($A$33,$C$51:$C$500,0)),"")</f>
        <v>1.81</v>
      </c>
      <c r="H33" s="3">
        <f>IFERROR(INDEX(D33:G33,COUNT(D33:G33)),"")</f>
        <v>1.81</v>
      </c>
      <c r="I33" s="3">
        <f t="shared" ref="I33:P33" si="25">IFERROR(INDEX(I51:I500,MATCH($C$33,$C$51:$C$500,0)),"")</f>
        <v>1.75</v>
      </c>
      <c r="J33" s="3">
        <f t="shared" si="25"/>
        <v>1.17</v>
      </c>
      <c r="K33" s="3">
        <f t="shared" si="25"/>
        <v>0.67</v>
      </c>
      <c r="L33" s="3">
        <f t="shared" si="25"/>
        <v>1.33</v>
      </c>
      <c r="M33" s="3">
        <f t="shared" si="25"/>
        <v>3.67</v>
      </c>
      <c r="N33" s="3">
        <f t="shared" si="25"/>
        <v>3.67</v>
      </c>
      <c r="O33" s="3">
        <f t="shared" si="25"/>
        <v>13.14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-54.55</v>
      </c>
      <c r="E34" s="3">
        <f>IFERROR(INDEX(E51:E500,MATCH($A$34,$C$51:$C$500,0)),"")</f>
        <v>-32.57</v>
      </c>
      <c r="H34" s="3">
        <f>IFERROR(INDEX(D34:G34,COUNT(D34:G34)),"")</f>
        <v>-32.57</v>
      </c>
      <c r="I34" s="3">
        <f t="shared" ref="I34:P34" si="26">IFERROR(INDEX(I51:I500,MATCH($C$34,$C$51:$C$500,0)),"")</f>
        <v>-60.71</v>
      </c>
      <c r="J34" s="3">
        <f t="shared" si="26"/>
        <v>-10.07</v>
      </c>
      <c r="K34" s="3">
        <f t="shared" si="26"/>
        <v>-50.51</v>
      </c>
      <c r="L34" s="3">
        <f t="shared" si="26"/>
        <v>-10.98</v>
      </c>
      <c r="M34" s="3">
        <f t="shared" si="26"/>
        <v>-22.54</v>
      </c>
      <c r="N34" s="3">
        <f t="shared" si="26"/>
        <v>-14.32</v>
      </c>
      <c r="O34" s="3">
        <f t="shared" si="26"/>
        <v>708.96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1.3</v>
      </c>
      <c r="E35" s="3">
        <f>IFERROR(INDEX(E51:E500,MATCH($A$35,$C$51:$C$500,0)),"")</f>
        <v>1.85</v>
      </c>
      <c r="H35" s="3">
        <f>IFERROR(INDEX(D35:G35,COUNT(D35:G35)),"")</f>
        <v>1.85</v>
      </c>
      <c r="I35" s="3">
        <f t="shared" ref="I35:P35" si="27">IFERROR(INDEX(I51:I500,MATCH($C$35,$C$51:$C$500,0)),"")</f>
        <v>0.49</v>
      </c>
      <c r="J35" s="3">
        <f t="shared" si="27"/>
        <v>0.52</v>
      </c>
      <c r="K35" s="3">
        <f t="shared" si="27"/>
        <v>0.41</v>
      </c>
      <c r="L35" s="3">
        <f t="shared" si="27"/>
        <v>0.71</v>
      </c>
      <c r="M35" s="3">
        <f t="shared" si="27"/>
        <v>2.63</v>
      </c>
      <c r="N35" s="3">
        <f t="shared" si="27"/>
        <v>3.34</v>
      </c>
      <c r="O35" s="3">
        <f t="shared" si="27"/>
        <v>11.24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60031032359</v>
      </c>
      <c r="E51" s="5">
        <v>57899880585</v>
      </c>
      <c r="F51" s="5">
        <v>69411261512</v>
      </c>
      <c r="G51" s="5">
        <v>59954989881</v>
      </c>
      <c r="I51" s="5">
        <v>226850235965</v>
      </c>
      <c r="J51" s="5">
        <v>143769288120</v>
      </c>
      <c r="K51" s="5">
        <v>131011518533</v>
      </c>
      <c r="L51" s="5">
        <v>127228126640</v>
      </c>
      <c r="M51" s="5">
        <v>68051487879</v>
      </c>
      <c r="N51" s="5">
        <v>61431175244</v>
      </c>
      <c r="O51" s="5">
        <v>103155978367</v>
      </c>
      <c r="P51" s="5">
        <v>111762743814</v>
      </c>
    </row>
    <row r="52" spans="2:16" ht="15.5" x14ac:dyDescent="0.35">
      <c r="C52" t="s">
        <v>211</v>
      </c>
      <c r="D52" s="5">
        <v>-42610942354</v>
      </c>
      <c r="E52" s="5">
        <v>-43764583237</v>
      </c>
      <c r="F52" s="5">
        <v>-46608704965</v>
      </c>
      <c r="G52" s="5">
        <v>-45350489789</v>
      </c>
      <c r="I52" s="5">
        <v>-157437044757</v>
      </c>
      <c r="J52" s="5">
        <v>-100305121879</v>
      </c>
      <c r="K52" s="5">
        <v>-91131817933</v>
      </c>
      <c r="L52" s="5">
        <v>-89815109194</v>
      </c>
      <c r="M52" s="5">
        <v>-45040301029</v>
      </c>
      <c r="N52" s="5">
        <v>-37447597131</v>
      </c>
      <c r="O52" s="5">
        <v>-61881897426</v>
      </c>
      <c r="P52" s="5">
        <v>-72989985111</v>
      </c>
    </row>
    <row r="53" spans="2:16" ht="15.5" x14ac:dyDescent="0.35">
      <c r="C53" t="s">
        <v>212</v>
      </c>
      <c r="D53" s="5">
        <v>17420090005</v>
      </c>
      <c r="E53" s="5">
        <v>14135297348</v>
      </c>
      <c r="F53" s="5">
        <v>22802556547</v>
      </c>
      <c r="G53" s="5">
        <v>14604500092</v>
      </c>
      <c r="I53" s="5">
        <v>69413191208</v>
      </c>
      <c r="J53" s="5">
        <v>43464166241</v>
      </c>
      <c r="K53" s="5">
        <v>39879700600</v>
      </c>
      <c r="L53" s="5">
        <v>37413017446</v>
      </c>
      <c r="M53" s="5">
        <v>23011186850</v>
      </c>
      <c r="N53" s="5">
        <v>23983578113</v>
      </c>
      <c r="O53" s="5">
        <v>41274080941</v>
      </c>
      <c r="P53" s="5">
        <v>38772758703</v>
      </c>
    </row>
    <row r="54" spans="2:16" ht="15.5" x14ac:dyDescent="0.35">
      <c r="C54" t="s">
        <v>82</v>
      </c>
      <c r="D54" s="5">
        <v>-18942429004</v>
      </c>
      <c r="E54" s="5">
        <v>-16198837085</v>
      </c>
      <c r="F54" s="5">
        <v>-19988329747</v>
      </c>
      <c r="G54" s="5">
        <v>-15258339919</v>
      </c>
      <c r="I54" s="5">
        <v>-61901435625</v>
      </c>
      <c r="J54" s="5">
        <v>-49620859775</v>
      </c>
      <c r="K54" s="5">
        <v>-36044714455</v>
      </c>
      <c r="L54" s="5">
        <v>-47234850547</v>
      </c>
      <c r="M54" s="5">
        <v>-30511226758</v>
      </c>
      <c r="N54" s="5">
        <v>-32024663642</v>
      </c>
      <c r="O54" s="5">
        <v>-35799991985</v>
      </c>
      <c r="P54" s="5">
        <v>-33145380628</v>
      </c>
    </row>
    <row r="55" spans="2:16" ht="15.5" x14ac:dyDescent="0.35">
      <c r="C55" t="s">
        <v>675</v>
      </c>
      <c r="D55" s="5">
        <v>-813276456</v>
      </c>
      <c r="E55" s="5">
        <v>-473079123</v>
      </c>
      <c r="F55" s="5">
        <v>384145424</v>
      </c>
      <c r="G55" s="5">
        <v>-1752986833</v>
      </c>
      <c r="I55" s="5">
        <v>-1651036203</v>
      </c>
      <c r="J55" s="5">
        <v>-1373793564</v>
      </c>
      <c r="K55" s="5">
        <v>-483247798</v>
      </c>
      <c r="L55" s="5">
        <v>-676130038</v>
      </c>
      <c r="M55" s="5">
        <v>-1428983031</v>
      </c>
      <c r="N55" s="5">
        <v>-373196147</v>
      </c>
      <c r="O55" s="5">
        <v>-3509250837</v>
      </c>
      <c r="P55" s="5">
        <v>-3073286414</v>
      </c>
    </row>
    <row r="56" spans="2:16" ht="15.5" x14ac:dyDescent="0.35">
      <c r="C56" t="s">
        <v>213</v>
      </c>
      <c r="D56" s="5">
        <v>-18129152548</v>
      </c>
      <c r="E56" s="5">
        <v>-15725757962</v>
      </c>
      <c r="F56" s="5">
        <v>-20372475171</v>
      </c>
      <c r="G56" s="5">
        <v>-13505353086</v>
      </c>
      <c r="I56" s="5">
        <v>-60250399422</v>
      </c>
      <c r="J56" s="5">
        <v>-48247066211</v>
      </c>
      <c r="K56" s="5">
        <v>-35561466657</v>
      </c>
      <c r="L56" s="5">
        <v>-46558720509</v>
      </c>
      <c r="M56" s="5">
        <v>-29082243727</v>
      </c>
      <c r="N56" s="5">
        <v>-31651467495</v>
      </c>
      <c r="O56" s="5">
        <v>-32290741148</v>
      </c>
      <c r="P56" s="5">
        <v>-30072094214</v>
      </c>
    </row>
    <row r="57" spans="2:16" ht="15.5" x14ac:dyDescent="0.35">
      <c r="C57" t="s">
        <v>89</v>
      </c>
      <c r="D57" s="5">
        <v>-1522338999</v>
      </c>
      <c r="E57" s="5">
        <v>-2063539737</v>
      </c>
      <c r="F57" s="5">
        <v>2814226800</v>
      </c>
      <c r="G57" s="5">
        <v>-653839827</v>
      </c>
      <c r="I57" s="5">
        <v>7511755583</v>
      </c>
      <c r="J57" s="5">
        <v>-6156693534</v>
      </c>
      <c r="K57" s="5">
        <v>3834986145</v>
      </c>
      <c r="L57" s="5">
        <v>-9821833101</v>
      </c>
      <c r="M57" s="5">
        <v>-7500039908</v>
      </c>
      <c r="N57" s="5">
        <v>-8041085529</v>
      </c>
      <c r="O57" s="5">
        <v>5474088956</v>
      </c>
      <c r="P57" s="5">
        <v>5627378075</v>
      </c>
    </row>
    <row r="58" spans="2:16" ht="15.5" x14ac:dyDescent="0.35">
      <c r="C58" t="s">
        <v>90</v>
      </c>
      <c r="D58" s="5">
        <v>2724497607</v>
      </c>
      <c r="E58" s="5">
        <v>975490243</v>
      </c>
      <c r="F58" s="5">
        <v>-5422802138</v>
      </c>
      <c r="G58" s="5">
        <v>1977751608</v>
      </c>
      <c r="I58" s="5">
        <v>2067311557</v>
      </c>
      <c r="J58" s="5">
        <v>901396019</v>
      </c>
      <c r="K58" s="5">
        <v>-2251779255</v>
      </c>
      <c r="L58" s="5">
        <v>-140958606</v>
      </c>
      <c r="M58" s="5">
        <v>-2349241686</v>
      </c>
      <c r="N58" s="5">
        <v>-2982098867</v>
      </c>
      <c r="O58" s="5">
        <v>-2580315708</v>
      </c>
      <c r="P58" s="5">
        <v>-470060510</v>
      </c>
    </row>
    <row r="59" spans="2:16" ht="15.5" x14ac:dyDescent="0.35">
      <c r="C59" t="s">
        <v>215</v>
      </c>
      <c r="D59" s="5">
        <v>3244111</v>
      </c>
      <c r="E59" s="5">
        <v>7226713</v>
      </c>
      <c r="F59" s="5">
        <v>15667660</v>
      </c>
      <c r="G59" s="5">
        <v>23386414</v>
      </c>
      <c r="I59" s="5">
        <v>107663888</v>
      </c>
      <c r="J59" s="5">
        <v>113304571</v>
      </c>
      <c r="K59" s="5">
        <v>10414408</v>
      </c>
      <c r="L59" s="5">
        <v>15240111</v>
      </c>
      <c r="M59" s="5">
        <v>25672338</v>
      </c>
      <c r="N59" s="5">
        <v>28809714</v>
      </c>
      <c r="O59" s="5">
        <v>38381896</v>
      </c>
      <c r="P59" s="5">
        <v>156876228</v>
      </c>
    </row>
    <row r="60" spans="2:16" ht="15.5" x14ac:dyDescent="0.35">
      <c r="C60" t="s">
        <v>340</v>
      </c>
      <c r="K60" s="5">
        <v>-4042275</v>
      </c>
      <c r="L60" s="5">
        <v>1474199</v>
      </c>
      <c r="M60" s="5">
        <v>-27267104</v>
      </c>
      <c r="N60" s="5">
        <v>36825070</v>
      </c>
      <c r="O60" s="5">
        <v>-90775081</v>
      </c>
      <c r="P60" s="5">
        <v>-353485</v>
      </c>
    </row>
    <row r="61" spans="2:16" ht="15.5" x14ac:dyDescent="0.35">
      <c r="C61" t="s">
        <v>91</v>
      </c>
      <c r="M61" s="5">
        <v>-204844200</v>
      </c>
      <c r="N61" s="5">
        <v>-155800</v>
      </c>
    </row>
    <row r="62" spans="2:16" ht="15.5" x14ac:dyDescent="0.35">
      <c r="C62" t="s">
        <v>81</v>
      </c>
      <c r="D62" s="5">
        <v>2281410088</v>
      </c>
      <c r="E62" s="5">
        <v>2205614017</v>
      </c>
      <c r="F62" s="5">
        <v>-1275964532</v>
      </c>
      <c r="G62" s="5">
        <v>2243082050</v>
      </c>
      <c r="I62" s="5">
        <v>7442896957</v>
      </c>
      <c r="J62" s="5">
        <v>1987334887</v>
      </c>
      <c r="K62" s="5">
        <v>2245288016</v>
      </c>
      <c r="L62" s="5">
        <v>-1732991717</v>
      </c>
      <c r="M62" s="5">
        <v>-55786</v>
      </c>
      <c r="N62" s="5">
        <v>-304095</v>
      </c>
      <c r="O62" s="5">
        <v>2322030786</v>
      </c>
      <c r="P62" s="5">
        <v>1722968790</v>
      </c>
    </row>
    <row r="63" spans="2:16" ht="15.5" x14ac:dyDescent="0.35">
      <c r="C63" t="s">
        <v>92</v>
      </c>
      <c r="D63" s="5">
        <v>2724497607</v>
      </c>
      <c r="E63" s="5">
        <v>975490243</v>
      </c>
      <c r="F63" s="5">
        <v>-5422802138</v>
      </c>
      <c r="G63" s="5">
        <v>1977751608</v>
      </c>
      <c r="I63" s="5">
        <v>2067311557</v>
      </c>
      <c r="J63" s="5">
        <v>901396019</v>
      </c>
      <c r="K63" s="5">
        <v>-2251779255</v>
      </c>
      <c r="L63" s="5">
        <v>-140958606</v>
      </c>
      <c r="M63" s="5">
        <v>-2349241686</v>
      </c>
      <c r="N63" s="5">
        <v>-2982098867</v>
      </c>
      <c r="O63" s="5">
        <v>-2580315708</v>
      </c>
      <c r="P63" s="5">
        <v>-470060510</v>
      </c>
    </row>
    <row r="64" spans="2:16" ht="15.5" x14ac:dyDescent="0.35">
      <c r="C64" t="s">
        <v>29</v>
      </c>
      <c r="D64" s="5">
        <v>1202158608</v>
      </c>
      <c r="E64" s="5">
        <v>-1088049494</v>
      </c>
      <c r="F64" s="5">
        <v>-2608575338</v>
      </c>
      <c r="G64" s="5">
        <v>1323911781</v>
      </c>
      <c r="I64" s="5">
        <v>9579067140</v>
      </c>
      <c r="J64" s="5">
        <v>-5255297515</v>
      </c>
      <c r="K64" s="5">
        <v>1583206890</v>
      </c>
      <c r="L64" s="5">
        <v>-9962791707</v>
      </c>
      <c r="M64" s="5">
        <v>-9849281594</v>
      </c>
      <c r="N64" s="5">
        <v>-11023184396</v>
      </c>
      <c r="O64" s="5">
        <v>2893773248</v>
      </c>
      <c r="P64" s="5">
        <v>5157317565</v>
      </c>
    </row>
    <row r="65" spans="2:16" ht="15.5" x14ac:dyDescent="0.35">
      <c r="C65" t="s">
        <v>28</v>
      </c>
      <c r="D65" s="5">
        <v>-344507230</v>
      </c>
      <c r="F65" s="5">
        <v>-3921947182</v>
      </c>
      <c r="I65" s="5">
        <v>-3921947182</v>
      </c>
      <c r="J65" s="5">
        <v>-118093535</v>
      </c>
      <c r="K65" s="5">
        <v>-418630776</v>
      </c>
      <c r="L65" s="5">
        <v>-62033204</v>
      </c>
      <c r="M65" s="5">
        <v>1909095476</v>
      </c>
      <c r="N65" s="5">
        <v>1087146621</v>
      </c>
      <c r="O65" s="5">
        <v>1032236659</v>
      </c>
      <c r="P65" s="5">
        <v>340635441</v>
      </c>
    </row>
    <row r="66" spans="2:16" ht="15.5" x14ac:dyDescent="0.35">
      <c r="C66" t="s">
        <v>93</v>
      </c>
      <c r="N66" s="5">
        <v>-4385544093</v>
      </c>
    </row>
    <row r="67" spans="2:16" ht="15.5" x14ac:dyDescent="0.35">
      <c r="C67" t="s">
        <v>95</v>
      </c>
      <c r="D67" s="5">
        <v>857651378</v>
      </c>
      <c r="E67" s="5">
        <v>-1088049494</v>
      </c>
      <c r="F67" s="5">
        <v>-6530522520</v>
      </c>
      <c r="G67" s="5">
        <v>1323911781</v>
      </c>
      <c r="I67" s="5">
        <v>5657119958</v>
      </c>
      <c r="J67" s="5">
        <v>-5373391050</v>
      </c>
      <c r="K67" s="5">
        <v>1164576114</v>
      </c>
      <c r="L67" s="5">
        <v>-10024824911</v>
      </c>
      <c r="M67" s="5">
        <v>-7940186118</v>
      </c>
      <c r="N67" s="5">
        <v>-14321581868</v>
      </c>
      <c r="O67" s="5">
        <v>3926009907</v>
      </c>
      <c r="P67" s="5">
        <v>5497953006</v>
      </c>
    </row>
    <row r="68" spans="2:16" ht="15.5" x14ac:dyDescent="0.35">
      <c r="C68" t="s">
        <v>96</v>
      </c>
      <c r="D68" s="5">
        <v>-2167545532</v>
      </c>
      <c r="E68" s="5">
        <v>-582610730</v>
      </c>
      <c r="F68" s="5">
        <v>1856601740</v>
      </c>
      <c r="G68" s="5">
        <v>-1446809723</v>
      </c>
      <c r="I68" s="5">
        <v>1058311066</v>
      </c>
      <c r="J68" s="5">
        <v>-1782563052</v>
      </c>
      <c r="K68" s="5">
        <v>-353839582</v>
      </c>
      <c r="L68" s="5">
        <v>149607169</v>
      </c>
      <c r="M68" s="5">
        <v>847898505</v>
      </c>
      <c r="N68" s="5">
        <v>1008454266</v>
      </c>
      <c r="O68" s="5">
        <v>69662845</v>
      </c>
      <c r="P68" s="5">
        <v>379674538</v>
      </c>
    </row>
    <row r="69" spans="2:16" ht="15.5" x14ac:dyDescent="0.35">
      <c r="C69" t="s">
        <v>97</v>
      </c>
      <c r="D69" s="5">
        <v>-1309894154</v>
      </c>
      <c r="E69" s="5">
        <v>-1670660224</v>
      </c>
      <c r="F69" s="5">
        <v>-4673920780</v>
      </c>
      <c r="G69" s="5">
        <v>-122897942</v>
      </c>
      <c r="I69" s="5">
        <v>6715431024</v>
      </c>
      <c r="J69" s="5">
        <v>-7155954102</v>
      </c>
      <c r="K69" s="5">
        <v>810736532</v>
      </c>
      <c r="L69" s="5">
        <v>-9875217742</v>
      </c>
      <c r="M69" s="5">
        <v>-7092287613</v>
      </c>
      <c r="N69" s="5">
        <v>-13313127602</v>
      </c>
      <c r="O69" s="5">
        <v>3995672752</v>
      </c>
      <c r="P69" s="5">
        <v>5877627544</v>
      </c>
    </row>
    <row r="70" spans="2:16" ht="15.5" x14ac:dyDescent="0.35">
      <c r="C70" t="s">
        <v>98</v>
      </c>
      <c r="D70" s="5">
        <v>857651377</v>
      </c>
      <c r="E70" s="5">
        <v>-1088049494</v>
      </c>
      <c r="F70" s="5">
        <v>-6530522520</v>
      </c>
      <c r="G70" s="5">
        <v>1323911781</v>
      </c>
      <c r="I70" s="5">
        <v>5657119958</v>
      </c>
      <c r="J70" s="5">
        <v>-5373391051</v>
      </c>
      <c r="K70" s="5">
        <v>1164576114</v>
      </c>
      <c r="L70" s="5">
        <v>-10024824911</v>
      </c>
      <c r="M70" s="5">
        <v>-7940186118</v>
      </c>
      <c r="N70" s="5">
        <v>-14321581868</v>
      </c>
      <c r="O70" s="5">
        <v>3926009907</v>
      </c>
      <c r="P70" s="5">
        <v>5497953006</v>
      </c>
    </row>
    <row r="71" spans="2:16" ht="15.5" x14ac:dyDescent="0.35">
      <c r="C71" t="s">
        <v>8</v>
      </c>
      <c r="D71" s="5">
        <v>-3591304243</v>
      </c>
      <c r="E71" s="5">
        <v>-3876274241</v>
      </c>
      <c r="F71" s="5">
        <v>-3397956248</v>
      </c>
      <c r="G71" s="5">
        <v>-2365979992</v>
      </c>
      <c r="I71" s="5">
        <v>-727465933</v>
      </c>
      <c r="J71" s="5">
        <v>-9143288990</v>
      </c>
      <c r="K71" s="5">
        <v>-1434551484</v>
      </c>
      <c r="L71" s="5">
        <v>-8142226025</v>
      </c>
      <c r="M71" s="5">
        <v>-7092231827</v>
      </c>
      <c r="N71" s="5">
        <v>-13312823507</v>
      </c>
      <c r="O71" s="5">
        <v>1673641966</v>
      </c>
      <c r="P71" s="5">
        <v>4154658754</v>
      </c>
    </row>
    <row r="72" spans="2:16" ht="15.5" x14ac:dyDescent="0.35">
      <c r="C72" t="s">
        <v>100</v>
      </c>
      <c r="D72" s="5">
        <v>857651377</v>
      </c>
      <c r="E72" s="5">
        <v>-1088049494</v>
      </c>
      <c r="F72" s="5">
        <v>-6530522520</v>
      </c>
      <c r="G72" s="5">
        <v>1323911781</v>
      </c>
      <c r="I72" s="5">
        <v>5657119958</v>
      </c>
      <c r="J72" s="5">
        <v>-5373391051</v>
      </c>
      <c r="K72" s="5">
        <v>1164576114</v>
      </c>
      <c r="L72" s="5">
        <v>-10024824911</v>
      </c>
      <c r="M72" s="5">
        <v>-7940186118</v>
      </c>
      <c r="N72" s="5">
        <v>-14321581868</v>
      </c>
      <c r="O72" s="5">
        <v>3926009907</v>
      </c>
      <c r="P72" s="5">
        <v>5497953006</v>
      </c>
    </row>
    <row r="73" spans="2:16" ht="15.5" x14ac:dyDescent="0.35">
      <c r="C73" t="s">
        <v>101</v>
      </c>
      <c r="D73" s="5">
        <v>-1309894155</v>
      </c>
      <c r="E73" s="5">
        <v>-1670660224</v>
      </c>
      <c r="F73" s="5">
        <v>-4673920780</v>
      </c>
      <c r="G73" s="5">
        <v>-122897942</v>
      </c>
      <c r="I73" s="5">
        <v>6715431024</v>
      </c>
      <c r="J73" s="5">
        <v>-7155954103</v>
      </c>
      <c r="K73" s="5">
        <v>810736532</v>
      </c>
      <c r="L73" s="5">
        <v>-9875217742</v>
      </c>
      <c r="M73" s="5">
        <v>-7092287613</v>
      </c>
      <c r="N73" s="5">
        <v>-13313127602</v>
      </c>
      <c r="O73" s="5">
        <v>3995672752</v>
      </c>
      <c r="P73" s="5">
        <v>5877627544</v>
      </c>
    </row>
    <row r="74" spans="2:16" ht="15.5" x14ac:dyDescent="0.35">
      <c r="C74" t="s">
        <v>102</v>
      </c>
      <c r="D74" s="5">
        <v>-1309894155</v>
      </c>
      <c r="E74" s="5">
        <v>-1670660224</v>
      </c>
      <c r="F74" s="5">
        <v>-4673920780</v>
      </c>
      <c r="G74" s="5">
        <v>-122897942</v>
      </c>
      <c r="I74" s="5">
        <v>6715431024</v>
      </c>
      <c r="J74" s="5">
        <v>-7155954103</v>
      </c>
      <c r="K74" s="5">
        <v>810736532</v>
      </c>
      <c r="L74" s="5">
        <v>-9875217742</v>
      </c>
      <c r="M74" s="5">
        <v>-7092287613</v>
      </c>
      <c r="N74" s="5">
        <v>-13313127602</v>
      </c>
      <c r="O74" s="5">
        <v>3995672752</v>
      </c>
      <c r="P74" s="5">
        <v>5877627544</v>
      </c>
    </row>
    <row r="76" spans="2:16" ht="15.5" x14ac:dyDescent="0.35">
      <c r="B76" t="s">
        <v>103</v>
      </c>
      <c r="C76" t="s">
        <v>104</v>
      </c>
    </row>
    <row r="77" spans="2:16" ht="15.5" x14ac:dyDescent="0.35">
      <c r="C77" t="s">
        <v>216</v>
      </c>
    </row>
    <row r="78" spans="2:16" ht="15.5" x14ac:dyDescent="0.35">
      <c r="C78" t="s">
        <v>20</v>
      </c>
      <c r="D78" s="5">
        <v>27180703374</v>
      </c>
      <c r="E78" s="5">
        <v>23076357481</v>
      </c>
      <c r="F78" s="5">
        <v>25171130426</v>
      </c>
      <c r="G78" s="5">
        <v>18354998256</v>
      </c>
      <c r="I78" s="5">
        <v>25171130426</v>
      </c>
      <c r="J78" s="5">
        <v>17153513682</v>
      </c>
      <c r="K78" s="5">
        <v>12287252204</v>
      </c>
      <c r="L78" s="5">
        <v>8710973067</v>
      </c>
      <c r="M78" s="5">
        <v>5970388861</v>
      </c>
      <c r="N78" s="5">
        <v>2991735081</v>
      </c>
      <c r="O78" s="5">
        <v>1251657803</v>
      </c>
      <c r="P78" s="5">
        <v>3260323427</v>
      </c>
    </row>
    <row r="79" spans="2:16" ht="15.5" x14ac:dyDescent="0.35">
      <c r="C79" t="s">
        <v>217</v>
      </c>
      <c r="D79" s="5">
        <v>29555990105</v>
      </c>
      <c r="E79" s="5">
        <v>35028854560</v>
      </c>
      <c r="F79" s="5">
        <v>29219660048</v>
      </c>
      <c r="G79" s="5">
        <v>30097760261</v>
      </c>
      <c r="I79" s="5">
        <v>29219660048</v>
      </c>
      <c r="J79" s="5">
        <v>9076334653</v>
      </c>
      <c r="K79" s="5">
        <v>12896674717</v>
      </c>
      <c r="L79" s="5">
        <v>16862497090</v>
      </c>
      <c r="M79" s="5">
        <v>5482281620</v>
      </c>
      <c r="N79" s="5">
        <v>9588374189</v>
      </c>
      <c r="O79" s="5">
        <v>26987705086</v>
      </c>
      <c r="P79" s="5">
        <v>10460767951</v>
      </c>
    </row>
    <row r="80" spans="2:16" ht="15.5" x14ac:dyDescent="0.35">
      <c r="C80" t="s">
        <v>219</v>
      </c>
      <c r="G80" s="5">
        <v>1506215831</v>
      </c>
      <c r="J80" s="5">
        <v>413511000</v>
      </c>
      <c r="K80" s="5">
        <v>134859536</v>
      </c>
      <c r="L80" s="5">
        <v>570625880</v>
      </c>
    </row>
    <row r="81" spans="3:16" ht="15.5" x14ac:dyDescent="0.35">
      <c r="C81" t="s">
        <v>218</v>
      </c>
      <c r="D81" s="5">
        <v>11428094528</v>
      </c>
      <c r="E81" s="5">
        <v>9465076337</v>
      </c>
      <c r="F81" s="5">
        <v>9302549185</v>
      </c>
      <c r="G81" s="5">
        <v>3804150260</v>
      </c>
      <c r="I81" s="5">
        <v>9302549185</v>
      </c>
      <c r="J81" s="5">
        <v>5493301106</v>
      </c>
      <c r="K81" s="5">
        <v>1008346095</v>
      </c>
      <c r="L81" s="5">
        <v>253000000</v>
      </c>
    </row>
    <row r="82" spans="3:16" ht="15.5" x14ac:dyDescent="0.35">
      <c r="C82" t="s">
        <v>220</v>
      </c>
      <c r="D82" s="5">
        <v>29555990105</v>
      </c>
      <c r="E82" s="5">
        <v>35028854560</v>
      </c>
      <c r="F82" s="5">
        <v>29219660048</v>
      </c>
      <c r="G82" s="5">
        <v>30097760261</v>
      </c>
      <c r="I82" s="5">
        <v>29219660048</v>
      </c>
      <c r="J82" s="5">
        <v>9076334653</v>
      </c>
      <c r="K82" s="5">
        <v>12896674717</v>
      </c>
      <c r="L82" s="5">
        <v>16862497090</v>
      </c>
      <c r="M82" s="5">
        <v>5482281620</v>
      </c>
      <c r="N82" s="5">
        <v>9588374189</v>
      </c>
      <c r="O82" s="5">
        <v>26987705086</v>
      </c>
      <c r="P82" s="5">
        <v>10460767951</v>
      </c>
    </row>
    <row r="83" spans="3:16" ht="15.5" x14ac:dyDescent="0.35">
      <c r="C83" t="s">
        <v>110</v>
      </c>
      <c r="D83" s="5">
        <v>7605242960</v>
      </c>
      <c r="E83" s="5">
        <v>7605242960</v>
      </c>
      <c r="F83" s="5">
        <v>7639221242</v>
      </c>
      <c r="G83" s="5">
        <v>16234444574</v>
      </c>
      <c r="I83" s="5">
        <v>7639221242</v>
      </c>
      <c r="J83" s="5">
        <v>13106112693</v>
      </c>
      <c r="K83" s="5">
        <v>13829932732</v>
      </c>
      <c r="L83" s="5">
        <v>25800934925</v>
      </c>
      <c r="M83" s="5">
        <v>13593888014</v>
      </c>
      <c r="O83" s="5">
        <v>2222038118</v>
      </c>
      <c r="P83" s="5">
        <v>2222038118</v>
      </c>
    </row>
    <row r="84" spans="3:16" ht="15.5" x14ac:dyDescent="0.35">
      <c r="C84" t="s">
        <v>221</v>
      </c>
      <c r="D84" s="5">
        <v>7605242960</v>
      </c>
      <c r="E84" s="5">
        <v>7605242960</v>
      </c>
      <c r="F84" s="5">
        <v>7639221242</v>
      </c>
      <c r="G84" s="5">
        <v>16234444574</v>
      </c>
      <c r="I84" s="5">
        <v>7639221242</v>
      </c>
      <c r="J84" s="5">
        <v>13106112693</v>
      </c>
      <c r="K84" s="5">
        <v>13829932732</v>
      </c>
      <c r="L84" s="5">
        <v>25800934925</v>
      </c>
      <c r="M84" s="5">
        <v>13593888014</v>
      </c>
      <c r="O84" s="5">
        <v>2222038118</v>
      </c>
      <c r="P84" s="5">
        <v>2222038118</v>
      </c>
    </row>
    <row r="85" spans="3:16" ht="15.5" x14ac:dyDescent="0.35">
      <c r="C85" t="s">
        <v>222</v>
      </c>
      <c r="G85" s="5">
        <v>813423437</v>
      </c>
    </row>
    <row r="86" spans="3:16" ht="15.5" x14ac:dyDescent="0.35">
      <c r="C86" t="s">
        <v>81</v>
      </c>
      <c r="D86" s="5">
        <v>-78780471</v>
      </c>
      <c r="E86" s="5">
        <v>2088765061</v>
      </c>
      <c r="F86" s="5">
        <v>2671375791</v>
      </c>
      <c r="G86" s="5">
        <v>1075491901</v>
      </c>
      <c r="I86" s="5">
        <v>2671375791</v>
      </c>
      <c r="J86" s="5">
        <v>1582678045</v>
      </c>
      <c r="K86" s="5">
        <v>3365241097</v>
      </c>
      <c r="L86" s="5">
        <v>2717965768</v>
      </c>
      <c r="M86" s="5">
        <v>470347220</v>
      </c>
      <c r="N86" s="5">
        <v>-377551285</v>
      </c>
      <c r="O86" s="5">
        <v>17484140215</v>
      </c>
      <c r="P86" s="5">
        <v>18550026586</v>
      </c>
    </row>
    <row r="87" spans="3:16" ht="15.5" x14ac:dyDescent="0.35">
      <c r="C87" t="s">
        <v>223</v>
      </c>
      <c r="D87" s="5">
        <v>75310816197</v>
      </c>
      <c r="E87" s="5">
        <v>74357464392</v>
      </c>
      <c r="F87" s="5">
        <v>70110446569</v>
      </c>
      <c r="G87" s="5">
        <v>78431553388</v>
      </c>
      <c r="I87" s="5">
        <v>70110446569</v>
      </c>
      <c r="J87" s="5">
        <v>39208125390</v>
      </c>
      <c r="K87" s="5">
        <v>47675983108</v>
      </c>
      <c r="L87" s="5">
        <v>40952790546</v>
      </c>
      <c r="M87" s="5">
        <v>24856317173</v>
      </c>
      <c r="N87" s="5">
        <v>60757202497</v>
      </c>
      <c r="O87" s="5">
        <v>73376899889</v>
      </c>
      <c r="P87" s="5">
        <v>32978084524</v>
      </c>
    </row>
    <row r="88" spans="3:16" ht="15.5" x14ac:dyDescent="0.35">
      <c r="C88" t="s">
        <v>224</v>
      </c>
    </row>
    <row r="89" spans="3:16" ht="15.5" x14ac:dyDescent="0.35">
      <c r="C89" t="s">
        <v>342</v>
      </c>
      <c r="D89" s="5">
        <v>26344816000</v>
      </c>
      <c r="E89" s="5">
        <v>25754856000</v>
      </c>
      <c r="F89" s="5">
        <v>25754856000</v>
      </c>
      <c r="G89" s="5">
        <v>15300000000</v>
      </c>
      <c r="I89" s="5">
        <v>25754856000</v>
      </c>
      <c r="J89" s="5">
        <v>15300000000</v>
      </c>
      <c r="K89" s="5">
        <v>15300000000</v>
      </c>
      <c r="L89" s="5">
        <v>15300000000</v>
      </c>
      <c r="M89" s="5">
        <v>15300000000</v>
      </c>
      <c r="N89" s="5">
        <v>15504844200</v>
      </c>
    </row>
    <row r="90" spans="3:16" ht="15.5" x14ac:dyDescent="0.35">
      <c r="C90" t="s">
        <v>225</v>
      </c>
      <c r="K90" s="5">
        <v>13150519608</v>
      </c>
    </row>
    <row r="91" spans="3:16" ht="15.5" x14ac:dyDescent="0.35">
      <c r="C91" t="s">
        <v>111</v>
      </c>
      <c r="D91" s="5">
        <v>28916950519</v>
      </c>
      <c r="E91" s="5">
        <v>28415448089</v>
      </c>
      <c r="F91" s="5">
        <v>29354108328</v>
      </c>
      <c r="G91" s="5">
        <v>30597298540</v>
      </c>
      <c r="I91" s="5">
        <v>29354108328</v>
      </c>
      <c r="J91" s="5">
        <v>29796677921</v>
      </c>
      <c r="K91" s="5">
        <v>29670142347</v>
      </c>
      <c r="L91" s="5">
        <v>26957808902</v>
      </c>
      <c r="M91" s="5">
        <v>28862216271</v>
      </c>
      <c r="N91" s="5">
        <v>32166580006</v>
      </c>
      <c r="O91" s="5">
        <v>67255822588</v>
      </c>
      <c r="P91" s="5">
        <v>45967447032</v>
      </c>
    </row>
    <row r="92" spans="3:16" ht="15.5" x14ac:dyDescent="0.35">
      <c r="C92" t="s">
        <v>113</v>
      </c>
      <c r="K92" s="5">
        <v>5153534261</v>
      </c>
      <c r="L92" s="5">
        <v>4312912951</v>
      </c>
      <c r="M92" s="5">
        <v>4044720000</v>
      </c>
      <c r="O92" s="5">
        <v>85729667</v>
      </c>
      <c r="P92" s="5">
        <v>95981667</v>
      </c>
    </row>
    <row r="93" spans="3:16" ht="15.5" x14ac:dyDescent="0.35">
      <c r="C93" t="s">
        <v>114</v>
      </c>
      <c r="D93" s="5">
        <v>4363368740</v>
      </c>
      <c r="E93" s="5">
        <v>4364565331</v>
      </c>
      <c r="F93" s="5">
        <v>4364565331</v>
      </c>
      <c r="G93" s="5">
        <v>4261085694</v>
      </c>
      <c r="I93" s="5">
        <v>4364565331</v>
      </c>
      <c r="J93" s="5">
        <v>4261085693</v>
      </c>
      <c r="K93" s="5">
        <v>3979303651</v>
      </c>
      <c r="L93" s="5">
        <v>4121137450</v>
      </c>
      <c r="M93" s="5">
        <v>4036935375</v>
      </c>
      <c r="N93" s="5">
        <v>2366990760</v>
      </c>
      <c r="O93" s="5">
        <v>3487914072</v>
      </c>
      <c r="P93" s="5">
        <v>2287917113</v>
      </c>
    </row>
    <row r="94" spans="3:16" ht="15.5" x14ac:dyDescent="0.35">
      <c r="C94" t="s">
        <v>228</v>
      </c>
      <c r="D94" s="5">
        <v>108001637606</v>
      </c>
      <c r="E94" s="5">
        <v>106982330664</v>
      </c>
      <c r="F94" s="5">
        <v>108631029405</v>
      </c>
      <c r="G94" s="5">
        <v>108964917259</v>
      </c>
      <c r="I94" s="5">
        <v>108631029405</v>
      </c>
      <c r="J94" s="5">
        <v>109336777121</v>
      </c>
      <c r="K94" s="5">
        <v>94059222975</v>
      </c>
      <c r="L94" s="5">
        <v>90544227446</v>
      </c>
      <c r="M94" s="5">
        <v>75828952368</v>
      </c>
      <c r="N94" s="5">
        <v>53337217017</v>
      </c>
      <c r="O94" s="5">
        <v>75478369781</v>
      </c>
      <c r="P94" s="5">
        <v>53938080990</v>
      </c>
    </row>
    <row r="95" spans="3:16" ht="15.5" x14ac:dyDescent="0.35">
      <c r="C95" t="s">
        <v>115</v>
      </c>
      <c r="D95" s="5">
        <v>183312453803</v>
      </c>
      <c r="E95" s="5">
        <v>181339795056</v>
      </c>
      <c r="F95" s="5">
        <v>178741475974</v>
      </c>
      <c r="G95" s="5">
        <v>187396470647</v>
      </c>
      <c r="I95" s="5">
        <v>178741475974</v>
      </c>
      <c r="J95" s="5">
        <v>148544902511</v>
      </c>
      <c r="K95" s="5">
        <v>141735206083</v>
      </c>
      <c r="L95" s="5">
        <v>131497017992</v>
      </c>
      <c r="M95" s="5">
        <v>100685269541</v>
      </c>
      <c r="N95" s="5">
        <v>114094419514</v>
      </c>
      <c r="O95" s="5">
        <v>148855269670</v>
      </c>
      <c r="P95" s="5">
        <v>86916165514</v>
      </c>
    </row>
    <row r="96" spans="3:16" ht="15.5" x14ac:dyDescent="0.35">
      <c r="C96" t="s">
        <v>116</v>
      </c>
    </row>
    <row r="97" spans="3:16" ht="15.5" x14ac:dyDescent="0.35">
      <c r="C97" t="s">
        <v>117</v>
      </c>
    </row>
    <row r="98" spans="3:16" ht="15.5" x14ac:dyDescent="0.35">
      <c r="C98" t="s">
        <v>229</v>
      </c>
      <c r="D98" s="5">
        <v>79147644422</v>
      </c>
      <c r="E98" s="5">
        <v>75981271081</v>
      </c>
      <c r="F98" s="5">
        <v>71168231248</v>
      </c>
      <c r="G98" s="5">
        <v>77838825674</v>
      </c>
      <c r="I98" s="5">
        <v>71168231248</v>
      </c>
      <c r="J98" s="5">
        <v>54970194389</v>
      </c>
      <c r="K98" s="5">
        <v>44646741994</v>
      </c>
      <c r="L98" s="5">
        <v>49309690270</v>
      </c>
      <c r="M98" s="5">
        <v>47911877658</v>
      </c>
      <c r="N98" s="5">
        <v>52688677814</v>
      </c>
      <c r="O98" s="5">
        <v>53164615865</v>
      </c>
      <c r="P98" s="5">
        <v>41925588125</v>
      </c>
    </row>
    <row r="99" spans="3:16" ht="15.5" x14ac:dyDescent="0.35">
      <c r="C99" t="s">
        <v>286</v>
      </c>
      <c r="D99" s="5">
        <v>28852482693</v>
      </c>
      <c r="E99" s="5">
        <v>28650340430</v>
      </c>
      <c r="F99" s="5">
        <v>28289032871</v>
      </c>
      <c r="G99" s="5">
        <v>26495840006</v>
      </c>
      <c r="I99" s="5">
        <v>28289032871</v>
      </c>
      <c r="J99" s="5">
        <v>25473273367</v>
      </c>
      <c r="K99" s="5">
        <v>28728853211</v>
      </c>
      <c r="L99" s="5">
        <v>28568721953</v>
      </c>
      <c r="M99" s="5">
        <v>28009241697</v>
      </c>
      <c r="N99" s="5">
        <v>28083127360</v>
      </c>
      <c r="O99" s="5">
        <v>11379933211</v>
      </c>
      <c r="P99" s="5">
        <v>7638288292</v>
      </c>
    </row>
    <row r="100" spans="3:16" ht="15.5" x14ac:dyDescent="0.35">
      <c r="C100" t="s">
        <v>230</v>
      </c>
      <c r="L100" s="5">
        <v>11792513002</v>
      </c>
      <c r="M100" s="5">
        <v>16389387573</v>
      </c>
      <c r="N100" s="5">
        <v>19409140527</v>
      </c>
      <c r="O100" s="5">
        <v>31266046554</v>
      </c>
      <c r="P100" s="5">
        <v>21170520925</v>
      </c>
    </row>
    <row r="101" spans="3:16" ht="15.5" x14ac:dyDescent="0.35">
      <c r="C101" t="s">
        <v>231</v>
      </c>
      <c r="D101" s="5">
        <v>20112567429</v>
      </c>
      <c r="E101" s="5">
        <v>19876545930</v>
      </c>
      <c r="F101" s="5">
        <v>12438916290</v>
      </c>
      <c r="G101" s="5">
        <v>25222924388</v>
      </c>
      <c r="I101" s="5">
        <v>12438916290</v>
      </c>
      <c r="J101" s="5">
        <v>10130776586</v>
      </c>
      <c r="K101" s="5">
        <v>7576319159</v>
      </c>
      <c r="L101" s="5">
        <v>11792513002</v>
      </c>
      <c r="M101" s="5">
        <v>16389387573</v>
      </c>
      <c r="N101" s="5">
        <v>19409140527</v>
      </c>
      <c r="O101" s="5">
        <v>31266046554</v>
      </c>
      <c r="P101" s="5">
        <v>21170520925</v>
      </c>
    </row>
    <row r="102" spans="3:16" ht="15.5" x14ac:dyDescent="0.35">
      <c r="C102" t="s">
        <v>120</v>
      </c>
      <c r="D102" s="5">
        <v>11202527573</v>
      </c>
      <c r="E102" s="5">
        <v>9007853296</v>
      </c>
      <c r="F102" s="5">
        <v>7890868089</v>
      </c>
      <c r="G102" s="5">
        <v>8990740455</v>
      </c>
      <c r="I102" s="5">
        <v>7890868089</v>
      </c>
      <c r="J102" s="5">
        <v>9737121634</v>
      </c>
      <c r="K102" s="5">
        <v>3755343422</v>
      </c>
      <c r="L102" s="5">
        <v>2791173719</v>
      </c>
      <c r="M102" s="5">
        <v>1761043669</v>
      </c>
      <c r="N102" s="5">
        <v>3447039139</v>
      </c>
      <c r="O102" s="5">
        <v>717916392</v>
      </c>
      <c r="P102" s="5">
        <v>6225217770</v>
      </c>
    </row>
    <row r="103" spans="3:16" ht="15.5" x14ac:dyDescent="0.35">
      <c r="C103" t="s">
        <v>233</v>
      </c>
      <c r="D103" s="5">
        <v>3256278053</v>
      </c>
      <c r="E103" s="5">
        <v>3609959522</v>
      </c>
      <c r="F103" s="5">
        <v>5750621429</v>
      </c>
      <c r="G103" s="5">
        <v>6575903805</v>
      </c>
      <c r="I103" s="5">
        <v>5750621429</v>
      </c>
      <c r="J103" s="5">
        <v>993903277</v>
      </c>
      <c r="K103" s="5">
        <v>859995318</v>
      </c>
      <c r="L103" s="5">
        <v>967813510</v>
      </c>
      <c r="M103" s="5">
        <v>238454471</v>
      </c>
      <c r="N103" s="5">
        <v>97764369</v>
      </c>
      <c r="O103" s="5">
        <v>2140474174</v>
      </c>
      <c r="P103" s="5">
        <v>1311770225</v>
      </c>
    </row>
    <row r="104" spans="3:16" ht="15.5" x14ac:dyDescent="0.35">
      <c r="C104" t="s">
        <v>285</v>
      </c>
    </row>
    <row r="105" spans="3:16" ht="15.5" x14ac:dyDescent="0.35">
      <c r="C105" t="s">
        <v>371</v>
      </c>
      <c r="D105" s="5">
        <v>3474286506</v>
      </c>
      <c r="E105" s="5">
        <v>3248738970</v>
      </c>
      <c r="F105" s="5">
        <v>3248738970</v>
      </c>
      <c r="G105" s="5">
        <v>174891900</v>
      </c>
      <c r="I105" s="5">
        <v>3248738970</v>
      </c>
      <c r="J105" s="5">
        <v>853420600</v>
      </c>
      <c r="K105" s="5">
        <v>426981000</v>
      </c>
      <c r="L105" s="5">
        <v>1536574287</v>
      </c>
      <c r="N105" s="5">
        <v>346370000</v>
      </c>
      <c r="O105" s="5">
        <v>554208000</v>
      </c>
      <c r="P105" s="5">
        <v>762036000</v>
      </c>
    </row>
    <row r="106" spans="3:16" ht="15.5" x14ac:dyDescent="0.35">
      <c r="C106" t="s">
        <v>288</v>
      </c>
      <c r="D106" s="5">
        <v>533998168</v>
      </c>
      <c r="E106" s="5">
        <v>750532743</v>
      </c>
      <c r="F106" s="5">
        <v>1067996335</v>
      </c>
      <c r="G106" s="5">
        <v>2569348710</v>
      </c>
      <c r="I106" s="5">
        <v>1067996335</v>
      </c>
      <c r="J106" s="5">
        <v>670453200</v>
      </c>
      <c r="K106" s="5">
        <v>361859800</v>
      </c>
      <c r="L106" s="5">
        <v>138482000</v>
      </c>
      <c r="M106" s="5">
        <v>346340000</v>
      </c>
      <c r="N106" s="5">
        <v>207828000</v>
      </c>
      <c r="O106" s="5">
        <v>207828000</v>
      </c>
      <c r="P106" s="5">
        <v>207828000</v>
      </c>
    </row>
    <row r="107" spans="3:16" ht="15.5" x14ac:dyDescent="0.35">
      <c r="C107" t="s">
        <v>121</v>
      </c>
      <c r="M107" s="5">
        <v>654778387</v>
      </c>
      <c r="N107" s="5">
        <v>874762668</v>
      </c>
      <c r="O107" s="5">
        <v>5003932300</v>
      </c>
      <c r="P107" s="5">
        <v>2217161525</v>
      </c>
    </row>
    <row r="108" spans="3:16" ht="15.5" x14ac:dyDescent="0.35">
      <c r="C108" t="s">
        <v>232</v>
      </c>
      <c r="D108" s="5">
        <v>11428094528</v>
      </c>
      <c r="E108" s="5">
        <v>9465076337</v>
      </c>
      <c r="F108" s="5">
        <v>9302549185</v>
      </c>
      <c r="G108" s="5">
        <v>5310366091</v>
      </c>
      <c r="I108" s="5">
        <v>9302549185</v>
      </c>
      <c r="J108" s="5">
        <v>5906812106</v>
      </c>
      <c r="K108" s="5">
        <v>1143205631</v>
      </c>
      <c r="L108" s="5">
        <v>823625880</v>
      </c>
      <c r="M108" s="5">
        <v>654778387</v>
      </c>
      <c r="N108" s="5">
        <v>874762668</v>
      </c>
      <c r="O108" s="5">
        <v>5003932300</v>
      </c>
      <c r="P108" s="5">
        <v>2217161525</v>
      </c>
    </row>
    <row r="109" spans="3:16" ht="15.5" x14ac:dyDescent="0.35">
      <c r="C109" t="s">
        <v>237</v>
      </c>
      <c r="D109" s="5">
        <v>10361613966</v>
      </c>
      <c r="E109" s="5">
        <v>10136066430</v>
      </c>
      <c r="F109" s="5">
        <v>10789494930</v>
      </c>
      <c r="G109" s="5">
        <v>11537681719</v>
      </c>
      <c r="I109" s="5">
        <v>10789494930</v>
      </c>
      <c r="J109" s="5">
        <v>6944096673</v>
      </c>
      <c r="K109" s="5">
        <v>5681258220</v>
      </c>
      <c r="L109" s="5">
        <v>5471693793</v>
      </c>
      <c r="M109" s="5">
        <v>4026354761</v>
      </c>
      <c r="N109" s="5">
        <v>5566416965</v>
      </c>
      <c r="O109" s="5">
        <v>5928789580</v>
      </c>
      <c r="P109" s="5">
        <v>7159910503</v>
      </c>
    </row>
    <row r="110" spans="3:16" ht="15.5" x14ac:dyDescent="0.35">
      <c r="C110" t="s">
        <v>238</v>
      </c>
      <c r="D110" s="5">
        <v>10361613966</v>
      </c>
      <c r="E110" s="5">
        <v>10136066430</v>
      </c>
      <c r="F110" s="5">
        <v>10789494930</v>
      </c>
      <c r="G110" s="5">
        <v>11537681719</v>
      </c>
      <c r="I110" s="5">
        <v>10789494930</v>
      </c>
      <c r="J110" s="5">
        <v>6944096673</v>
      </c>
      <c r="K110" s="5">
        <v>5681258220</v>
      </c>
      <c r="L110" s="5">
        <v>5471693793</v>
      </c>
      <c r="M110" s="5">
        <v>4026354761</v>
      </c>
      <c r="N110" s="5">
        <v>5566416965</v>
      </c>
      <c r="O110" s="5">
        <v>5928789580</v>
      </c>
      <c r="P110" s="5">
        <v>7159910503</v>
      </c>
    </row>
    <row r="111" spans="3:16" ht="15.5" x14ac:dyDescent="0.35">
      <c r="C111" t="s">
        <v>239</v>
      </c>
    </row>
    <row r="112" spans="3:16" ht="15.5" x14ac:dyDescent="0.35">
      <c r="C112" t="s">
        <v>290</v>
      </c>
      <c r="D112" s="5">
        <v>3474286506</v>
      </c>
      <c r="E112" s="5">
        <v>3248738970</v>
      </c>
      <c r="F112" s="5">
        <v>3248738970</v>
      </c>
      <c r="G112" s="5">
        <v>174891900</v>
      </c>
      <c r="I112" s="5">
        <v>3248738970</v>
      </c>
      <c r="J112" s="5">
        <v>853420600</v>
      </c>
      <c r="K112" s="5">
        <v>426981000</v>
      </c>
      <c r="L112" s="5">
        <v>1536574287</v>
      </c>
      <c r="N112" s="5">
        <v>346370000</v>
      </c>
      <c r="O112" s="5">
        <v>554208000</v>
      </c>
      <c r="P112" s="5">
        <v>762036000</v>
      </c>
    </row>
    <row r="113" spans="2:16" ht="15.5" x14ac:dyDescent="0.35">
      <c r="C113" t="s">
        <v>324</v>
      </c>
      <c r="P113" s="5">
        <v>1750300028</v>
      </c>
    </row>
    <row r="114" spans="2:16" ht="15.5" x14ac:dyDescent="0.35">
      <c r="C114" t="s">
        <v>240</v>
      </c>
      <c r="D114" s="5">
        <v>216250788</v>
      </c>
      <c r="E114" s="5">
        <v>216250788</v>
      </c>
      <c r="F114" s="5">
        <v>216250788</v>
      </c>
      <c r="G114" s="5">
        <v>216250788</v>
      </c>
      <c r="I114" s="5">
        <v>216250788</v>
      </c>
      <c r="J114" s="5">
        <v>216250788</v>
      </c>
    </row>
    <row r="115" spans="2:16" ht="15.5" x14ac:dyDescent="0.35">
      <c r="C115" t="s">
        <v>128</v>
      </c>
      <c r="D115" s="5">
        <v>89509258388</v>
      </c>
      <c r="E115" s="5">
        <v>86117337511</v>
      </c>
      <c r="F115" s="5">
        <v>81957726178</v>
      </c>
      <c r="G115" s="5">
        <v>89376507393</v>
      </c>
      <c r="I115" s="5">
        <v>81957726178</v>
      </c>
      <c r="J115" s="5">
        <v>61914291062</v>
      </c>
      <c r="K115" s="5">
        <v>50328000214</v>
      </c>
      <c r="L115" s="5">
        <v>54781384063</v>
      </c>
      <c r="M115" s="5">
        <v>51938232419</v>
      </c>
      <c r="N115" s="5">
        <v>58255094779</v>
      </c>
      <c r="O115" s="5">
        <v>59093405445</v>
      </c>
      <c r="P115" s="5">
        <v>49085498628</v>
      </c>
    </row>
    <row r="116" spans="2:16" ht="15.5" x14ac:dyDescent="0.35">
      <c r="C116" t="s">
        <v>129</v>
      </c>
    </row>
    <row r="117" spans="2:16" ht="15.5" x14ac:dyDescent="0.35">
      <c r="C117" t="s">
        <v>130</v>
      </c>
      <c r="D117" s="5">
        <v>108257573800</v>
      </c>
      <c r="E117" s="5">
        <v>108257573800</v>
      </c>
      <c r="F117" s="5">
        <v>108257573800</v>
      </c>
      <c r="G117" s="5">
        <v>108257573800</v>
      </c>
      <c r="I117" s="5">
        <v>108257573800</v>
      </c>
      <c r="J117" s="5">
        <v>108257573800</v>
      </c>
      <c r="K117" s="5">
        <v>108257560200</v>
      </c>
      <c r="L117" s="5">
        <v>108257498100</v>
      </c>
      <c r="M117" s="5">
        <v>81362670000</v>
      </c>
      <c r="N117" s="5">
        <v>81362670000</v>
      </c>
      <c r="O117" s="5">
        <v>81362670000</v>
      </c>
      <c r="P117" s="5">
        <v>61022000000</v>
      </c>
    </row>
    <row r="118" spans="2:16" ht="15.5" x14ac:dyDescent="0.35">
      <c r="C118" t="s">
        <v>131</v>
      </c>
      <c r="D118" s="5">
        <v>38129475996</v>
      </c>
      <c r="E118" s="5">
        <v>38129475996</v>
      </c>
      <c r="F118" s="5">
        <v>38129475996</v>
      </c>
      <c r="G118" s="5">
        <v>38143825939</v>
      </c>
      <c r="I118" s="5">
        <v>38129475996</v>
      </c>
      <c r="J118" s="5">
        <v>38143825939</v>
      </c>
      <c r="K118" s="5">
        <v>38143825939</v>
      </c>
      <c r="L118" s="5">
        <v>35026952383</v>
      </c>
      <c r="M118" s="5">
        <v>23682061996</v>
      </c>
      <c r="N118" s="5">
        <v>23682061996</v>
      </c>
      <c r="O118" s="5">
        <v>23682061996</v>
      </c>
      <c r="P118" s="5">
        <v>-5015316204</v>
      </c>
    </row>
    <row r="119" spans="2:16" ht="15.5" x14ac:dyDescent="0.35">
      <c r="C119" t="s">
        <v>132</v>
      </c>
      <c r="D119" s="5">
        <v>-90752962155</v>
      </c>
      <c r="E119" s="5">
        <v>-89329203444</v>
      </c>
      <c r="F119" s="5">
        <v>-86035539933</v>
      </c>
      <c r="G119" s="5">
        <v>-81041699795</v>
      </c>
      <c r="I119" s="5">
        <v>-86035539933</v>
      </c>
      <c r="J119" s="5">
        <v>-84219376254</v>
      </c>
      <c r="K119" s="5">
        <v>-69517293771</v>
      </c>
      <c r="L119" s="5">
        <v>-77417490809</v>
      </c>
      <c r="M119" s="5">
        <v>-56768187864</v>
      </c>
      <c r="N119" s="5">
        <v>-48828057532</v>
      </c>
      <c r="O119" s="5">
        <v>-34301014444</v>
      </c>
      <c r="P119" s="5">
        <v>-35938019168</v>
      </c>
    </row>
    <row r="120" spans="2:16" ht="15.5" x14ac:dyDescent="0.35">
      <c r="C120" t="s">
        <v>136</v>
      </c>
      <c r="D120" s="5">
        <v>38247888245</v>
      </c>
      <c r="E120" s="5">
        <v>36075846131</v>
      </c>
      <c r="F120" s="5">
        <v>33760864142</v>
      </c>
      <c r="G120" s="5">
        <v>31584771409</v>
      </c>
      <c r="I120" s="5">
        <v>33760864142</v>
      </c>
      <c r="J120" s="5">
        <v>22865909919</v>
      </c>
      <c r="K120" s="5">
        <v>11157872404</v>
      </c>
      <c r="L120" s="5">
        <v>8130708487</v>
      </c>
      <c r="M120" s="5">
        <v>145770</v>
      </c>
      <c r="N120" s="5">
        <v>201556</v>
      </c>
      <c r="O120" s="5">
        <v>1534006458</v>
      </c>
      <c r="P120" s="5">
        <v>-788024328</v>
      </c>
    </row>
    <row r="121" spans="2:16" ht="15.5" x14ac:dyDescent="0.35">
      <c r="C121" t="s">
        <v>10</v>
      </c>
      <c r="D121" s="5">
        <v>93803195415</v>
      </c>
      <c r="E121" s="5">
        <v>95222457544</v>
      </c>
      <c r="F121" s="5">
        <v>96783749796</v>
      </c>
      <c r="G121" s="5">
        <v>98019963254</v>
      </c>
      <c r="I121" s="5">
        <v>96783749796</v>
      </c>
      <c r="J121" s="5">
        <v>86630611449</v>
      </c>
      <c r="K121" s="5">
        <v>91407205869</v>
      </c>
      <c r="L121" s="5">
        <v>76715633929</v>
      </c>
      <c r="M121" s="5">
        <v>48747037122</v>
      </c>
      <c r="N121" s="5">
        <v>55839324735</v>
      </c>
      <c r="O121" s="5">
        <v>89761864225</v>
      </c>
      <c r="P121" s="5">
        <v>37830666886</v>
      </c>
    </row>
    <row r="122" spans="2:16" ht="15.5" x14ac:dyDescent="0.35">
      <c r="C122" t="s">
        <v>137</v>
      </c>
      <c r="D122" s="5">
        <v>183312453803</v>
      </c>
      <c r="E122" s="5">
        <v>181339795055</v>
      </c>
      <c r="F122" s="5">
        <v>178741475974</v>
      </c>
      <c r="G122" s="5">
        <v>187396470647</v>
      </c>
      <c r="I122" s="5">
        <v>178741475974</v>
      </c>
      <c r="J122" s="5">
        <v>148544902511</v>
      </c>
      <c r="K122" s="5">
        <v>141735206083</v>
      </c>
      <c r="L122" s="5">
        <v>131497017992</v>
      </c>
      <c r="M122" s="5">
        <v>100685269541</v>
      </c>
      <c r="N122" s="5">
        <v>114094419514</v>
      </c>
      <c r="O122" s="5">
        <v>148855269670</v>
      </c>
      <c r="P122" s="5">
        <v>86916165514</v>
      </c>
    </row>
    <row r="123" spans="2:16" ht="15.5" x14ac:dyDescent="0.35">
      <c r="C123" t="s">
        <v>138</v>
      </c>
      <c r="D123" s="5">
        <v>1082575738</v>
      </c>
      <c r="E123" s="5">
        <v>1082575738</v>
      </c>
      <c r="F123" s="5">
        <v>1082575738</v>
      </c>
      <c r="G123" s="5">
        <v>1082575738</v>
      </c>
      <c r="I123" s="5">
        <v>1082575738</v>
      </c>
      <c r="J123" s="5">
        <v>1082575738</v>
      </c>
      <c r="K123" s="5">
        <v>1082575602</v>
      </c>
      <c r="L123" s="5">
        <v>1082574979</v>
      </c>
      <c r="M123" s="5">
        <v>813626700</v>
      </c>
      <c r="N123" s="5">
        <v>813626700</v>
      </c>
      <c r="O123" s="5">
        <v>813626700</v>
      </c>
      <c r="P123" s="5">
        <v>610220000</v>
      </c>
    </row>
    <row r="125" spans="2:16" ht="15.5" x14ac:dyDescent="0.35">
      <c r="B125" t="s">
        <v>139</v>
      </c>
      <c r="C125" t="s">
        <v>140</v>
      </c>
      <c r="D125" s="5">
        <v>6588318345</v>
      </c>
      <c r="E125" s="5">
        <v>434051883</v>
      </c>
      <c r="F125" s="5">
        <v>7322249230</v>
      </c>
      <c r="G125" s="5">
        <v>1717689593</v>
      </c>
      <c r="I125" s="5">
        <v>13764163234</v>
      </c>
      <c r="J125" s="5">
        <v>18958612509</v>
      </c>
      <c r="K125" s="5">
        <v>11801869007</v>
      </c>
      <c r="L125" s="5">
        <v>-2697017862</v>
      </c>
      <c r="M125" s="5">
        <v>-2615241852</v>
      </c>
      <c r="N125" s="5">
        <v>-3294965348</v>
      </c>
      <c r="O125" s="5">
        <v>-26051820760</v>
      </c>
      <c r="P125" s="5">
        <v>-6728780273</v>
      </c>
    </row>
    <row r="126" spans="2:16" ht="15.5" x14ac:dyDescent="0.35">
      <c r="C126" t="s">
        <v>241</v>
      </c>
      <c r="D126" s="5">
        <v>64962388260</v>
      </c>
      <c r="E126" s="5">
        <v>50261196603</v>
      </c>
      <c r="F126" s="5">
        <v>80990914741</v>
      </c>
      <c r="G126" s="5">
        <v>52258808626</v>
      </c>
      <c r="I126" s="5">
        <v>213962209184</v>
      </c>
      <c r="J126" s="5">
        <v>125684708745</v>
      </c>
      <c r="K126" s="5">
        <v>94294528691</v>
      </c>
      <c r="L126" s="5">
        <v>116127250637</v>
      </c>
      <c r="M126" s="5">
        <v>69284220704</v>
      </c>
      <c r="N126" s="5">
        <v>51789272688</v>
      </c>
      <c r="O126" s="5">
        <v>91438331020</v>
      </c>
      <c r="P126" s="5">
        <v>108767865521</v>
      </c>
    </row>
    <row r="127" spans="2:16" ht="15.5" x14ac:dyDescent="0.35">
      <c r="C127" t="s">
        <v>293</v>
      </c>
      <c r="D127" s="5">
        <v>-16190986412</v>
      </c>
      <c r="E127" s="5">
        <v>-10947529573</v>
      </c>
      <c r="F127" s="5">
        <v>-50939160711</v>
      </c>
      <c r="G127" s="5">
        <v>-36171483107</v>
      </c>
      <c r="I127" s="5">
        <v>-137144223543</v>
      </c>
      <c r="J127" s="5">
        <v>-81362112295</v>
      </c>
      <c r="K127" s="5">
        <v>-63364121575</v>
      </c>
      <c r="L127" s="5">
        <v>-87175375716</v>
      </c>
      <c r="M127" s="5">
        <v>-42635080758</v>
      </c>
      <c r="N127" s="5">
        <v>3445975007</v>
      </c>
      <c r="O127" s="5">
        <v>-63520835680</v>
      </c>
      <c r="P127" s="5">
        <v>-75513576953</v>
      </c>
    </row>
    <row r="128" spans="2:16" ht="15.5" x14ac:dyDescent="0.35">
      <c r="C128" t="s">
        <v>393</v>
      </c>
      <c r="D128" s="5">
        <v>-35517781522</v>
      </c>
      <c r="E128" s="5">
        <v>-32309742905</v>
      </c>
      <c r="F128" s="5">
        <v>-10107501297</v>
      </c>
      <c r="G128" s="5">
        <v>-5212741162</v>
      </c>
      <c r="I128" s="5">
        <v>-36758212369</v>
      </c>
      <c r="J128" s="5">
        <v>-20270970516</v>
      </c>
      <c r="K128" s="5">
        <v>-17734890633</v>
      </c>
      <c r="L128" s="5">
        <v>-20270292096</v>
      </c>
      <c r="M128" s="5">
        <v>-16940079656</v>
      </c>
      <c r="N128" s="5">
        <v>-5161026458</v>
      </c>
      <c r="O128" s="5">
        <v>-14556299473</v>
      </c>
      <c r="P128" s="5">
        <v>-16258093889</v>
      </c>
    </row>
    <row r="129" spans="3:16" ht="15.5" x14ac:dyDescent="0.35">
      <c r="C129" t="s">
        <v>1215</v>
      </c>
      <c r="D129" s="5">
        <v>-6250664132</v>
      </c>
      <c r="E129" s="5">
        <v>-4739769041</v>
      </c>
      <c r="F129" s="5">
        <v>66095389</v>
      </c>
      <c r="G129" s="5">
        <v>-17355860777</v>
      </c>
      <c r="I129" s="5">
        <v>-21097624841</v>
      </c>
      <c r="J129" s="5">
        <v>-5935415441</v>
      </c>
      <c r="K129" s="5">
        <v>-2093663485</v>
      </c>
      <c r="L129" s="5">
        <v>-11305524759</v>
      </c>
      <c r="M129" s="5">
        <v>-11828496805</v>
      </c>
      <c r="N129" s="5">
        <v>-53295881826</v>
      </c>
      <c r="O129" s="5">
        <v>-36857144919</v>
      </c>
      <c r="P129" s="5">
        <v>-20606596062</v>
      </c>
    </row>
    <row r="130" spans="3:16" ht="15.5" x14ac:dyDescent="0.35">
      <c r="C130" t="s">
        <v>148</v>
      </c>
      <c r="D130" s="5">
        <v>-414637849</v>
      </c>
      <c r="E130" s="5">
        <v>-1830103201</v>
      </c>
      <c r="F130" s="5">
        <v>-2082208443</v>
      </c>
      <c r="G130" s="5">
        <v>708852318</v>
      </c>
      <c r="I130" s="5">
        <v>-2082208443</v>
      </c>
      <c r="J130" s="5">
        <v>842402016</v>
      </c>
      <c r="K130" s="5">
        <v>700016009</v>
      </c>
      <c r="L130" s="5">
        <v>-73075928</v>
      </c>
      <c r="M130" s="5">
        <v>-495805337</v>
      </c>
      <c r="N130" s="5">
        <v>-73304759</v>
      </c>
      <c r="O130" s="5">
        <v>-2555871708</v>
      </c>
      <c r="P130" s="5">
        <v>-3118378890</v>
      </c>
    </row>
    <row r="131" spans="3:16" ht="15.5" x14ac:dyDescent="0.35">
      <c r="C131" t="s">
        <v>1216</v>
      </c>
    </row>
    <row r="132" spans="3:16" ht="15.5" x14ac:dyDescent="0.35">
      <c r="C132" t="s">
        <v>1217</v>
      </c>
      <c r="F132" s="5">
        <v>-10605890449</v>
      </c>
      <c r="G132" s="5">
        <v>7490113695</v>
      </c>
      <c r="I132" s="5">
        <v>-3115776754</v>
      </c>
    </row>
    <row r="133" spans="3:16" ht="15.5" x14ac:dyDescent="0.35">
      <c r="C133" t="s">
        <v>149</v>
      </c>
      <c r="D133" s="5">
        <v>827773522</v>
      </c>
      <c r="E133" s="5">
        <v>-584916689</v>
      </c>
      <c r="F133" s="5">
        <v>10419670039</v>
      </c>
      <c r="G133" s="5">
        <v>-4548858638</v>
      </c>
      <c r="I133" s="5">
        <v>10722015686</v>
      </c>
      <c r="J133" s="5">
        <v>6425978747</v>
      </c>
      <c r="K133" s="5">
        <v>-188952370</v>
      </c>
      <c r="L133" s="5">
        <v>25242474960</v>
      </c>
      <c r="M133" s="5">
        <v>15660712732</v>
      </c>
      <c r="N133" s="5">
        <v>5849631989</v>
      </c>
      <c r="O133" s="5">
        <v>57944354946</v>
      </c>
      <c r="P133" s="5">
        <v>37136964266</v>
      </c>
    </row>
    <row r="134" spans="3:16" ht="15.5" x14ac:dyDescent="0.35">
      <c r="C134" t="s">
        <v>150</v>
      </c>
      <c r="D134" s="5">
        <v>-3302295535</v>
      </c>
      <c r="E134" s="5">
        <v>-1943908139</v>
      </c>
      <c r="F134" s="5">
        <v>-10925787099</v>
      </c>
      <c r="G134" s="5">
        <v>4826959072</v>
      </c>
      <c r="I134" s="5">
        <v>-16468562176</v>
      </c>
      <c r="J134" s="5">
        <v>-20498815067</v>
      </c>
      <c r="K134" s="5">
        <v>-6323389412</v>
      </c>
      <c r="L134" s="5">
        <v>-20706521237</v>
      </c>
      <c r="M134" s="5">
        <v>-10066817099</v>
      </c>
      <c r="N134" s="5">
        <v>-631597564</v>
      </c>
      <c r="O134" s="5">
        <v>-33901199810</v>
      </c>
      <c r="P134" s="5">
        <v>-33657741765</v>
      </c>
    </row>
    <row r="135" spans="3:16" ht="15.5" x14ac:dyDescent="0.35">
      <c r="C135" t="s">
        <v>1218</v>
      </c>
      <c r="K135" s="5">
        <v>-267000000</v>
      </c>
      <c r="L135" s="5">
        <v>-7774558168</v>
      </c>
      <c r="O135" s="5">
        <v>-10000000000</v>
      </c>
    </row>
    <row r="136" spans="3:16" ht="15.5" x14ac:dyDescent="0.35">
      <c r="C136" t="s">
        <v>1219</v>
      </c>
    </row>
    <row r="137" spans="3:16" ht="15.5" x14ac:dyDescent="0.35">
      <c r="C137" t="s">
        <v>1207</v>
      </c>
      <c r="L137" s="5">
        <v>-1433320273</v>
      </c>
      <c r="M137" s="5">
        <v>-8566679727</v>
      </c>
    </row>
    <row r="138" spans="3:16" ht="15.5" x14ac:dyDescent="0.35">
      <c r="C138" t="s">
        <v>158</v>
      </c>
      <c r="D138" s="5">
        <v>-3190104256</v>
      </c>
      <c r="E138" s="5">
        <v>-678199577</v>
      </c>
      <c r="F138" s="5">
        <v>-3846822452</v>
      </c>
      <c r="G138" s="5">
        <v>3886783734</v>
      </c>
      <c r="I138" s="5">
        <v>-9389597529</v>
      </c>
      <c r="J138" s="5">
        <v>-4627028581</v>
      </c>
      <c r="K138" s="5">
        <v>-6056389412</v>
      </c>
      <c r="L138" s="5">
        <v>-11498642796</v>
      </c>
      <c r="M138" s="5">
        <v>-1500137372</v>
      </c>
      <c r="N138" s="5">
        <v>-631597564</v>
      </c>
      <c r="O138" s="5">
        <v>-23901199810</v>
      </c>
      <c r="P138" s="5">
        <v>-33627741765</v>
      </c>
    </row>
    <row r="139" spans="3:16" ht="15.5" x14ac:dyDescent="0.35">
      <c r="C139" t="s">
        <v>1220</v>
      </c>
      <c r="F139" s="5">
        <v>-6898696075</v>
      </c>
      <c r="I139" s="5">
        <v>-6898696075</v>
      </c>
    </row>
    <row r="140" spans="3:16" ht="15.5" x14ac:dyDescent="0.35">
      <c r="C140" t="s">
        <v>415</v>
      </c>
      <c r="J140" s="5">
        <v>-15871786486</v>
      </c>
    </row>
    <row r="141" spans="3:16" ht="15.5" x14ac:dyDescent="0.35">
      <c r="C141" t="s">
        <v>531</v>
      </c>
    </row>
    <row r="142" spans="3:16" ht="15.5" x14ac:dyDescent="0.35">
      <c r="C142" t="s">
        <v>1221</v>
      </c>
    </row>
    <row r="143" spans="3:16" ht="15.5" x14ac:dyDescent="0.35">
      <c r="C143" t="s">
        <v>254</v>
      </c>
      <c r="P143" s="5">
        <v>-30000000</v>
      </c>
    </row>
    <row r="144" spans="3:16" ht="15.5" x14ac:dyDescent="0.35">
      <c r="C144" t="s">
        <v>1222</v>
      </c>
    </row>
    <row r="145" spans="3:16" ht="15.5" x14ac:dyDescent="0.35">
      <c r="C145" t="s">
        <v>1223</v>
      </c>
      <c r="D145" s="5">
        <v>-112191279</v>
      </c>
      <c r="E145" s="5">
        <v>-1265708562</v>
      </c>
      <c r="F145" s="5">
        <v>-180268572</v>
      </c>
      <c r="G145" s="5">
        <v>940175338</v>
      </c>
      <c r="I145" s="5">
        <v>-180268572</v>
      </c>
    </row>
    <row r="146" spans="3:16" ht="15.5" x14ac:dyDescent="0.35">
      <c r="C146" t="s">
        <v>161</v>
      </c>
      <c r="D146" s="5">
        <v>827773522</v>
      </c>
      <c r="E146" s="5">
        <v>-584916689</v>
      </c>
      <c r="F146" s="5">
        <v>10419670039</v>
      </c>
      <c r="G146" s="5">
        <v>-4548858638</v>
      </c>
      <c r="I146" s="5">
        <v>10722015686</v>
      </c>
      <c r="J146" s="5">
        <v>6425978747</v>
      </c>
      <c r="K146" s="5">
        <v>-188952370</v>
      </c>
      <c r="L146" s="5">
        <v>25242474960</v>
      </c>
      <c r="M146" s="5">
        <v>15660712732</v>
      </c>
      <c r="N146" s="5">
        <v>5849631989</v>
      </c>
      <c r="O146" s="5">
        <v>57944354946</v>
      </c>
      <c r="P146" s="5">
        <v>37136964266</v>
      </c>
    </row>
    <row r="147" spans="3:16" ht="15.5" x14ac:dyDescent="0.35">
      <c r="C147" t="s">
        <v>1224</v>
      </c>
      <c r="F147" s="5">
        <v>-1022566639</v>
      </c>
      <c r="G147" s="5">
        <v>1022566639</v>
      </c>
      <c r="N147" s="5">
        <v>14330081554</v>
      </c>
      <c r="O147" s="5">
        <v>852952678</v>
      </c>
      <c r="P147" s="5">
        <v>9928635113</v>
      </c>
    </row>
    <row r="148" spans="3:16" ht="15.5" x14ac:dyDescent="0.35">
      <c r="C148" t="s">
        <v>1225</v>
      </c>
      <c r="D148" s="5">
        <v>-308450631</v>
      </c>
      <c r="F148" s="5">
        <v>-1220366810</v>
      </c>
      <c r="G148" s="5">
        <v>1914225810</v>
      </c>
      <c r="L148" s="5">
        <v>-207858000</v>
      </c>
    </row>
    <row r="149" spans="3:16" ht="15.5" x14ac:dyDescent="0.35">
      <c r="C149" t="s">
        <v>597</v>
      </c>
      <c r="D149" s="5">
        <v>202142263</v>
      </c>
      <c r="E149" s="5">
        <v>361307559</v>
      </c>
      <c r="F149" s="5">
        <v>4987555371</v>
      </c>
      <c r="G149" s="5">
        <v>-2395371149</v>
      </c>
      <c r="I149" s="5">
        <v>4987555371</v>
      </c>
      <c r="J149" s="5">
        <v>67162456134</v>
      </c>
      <c r="K149" s="5">
        <v>67795787648</v>
      </c>
      <c r="L149" s="5">
        <v>73420177664</v>
      </c>
      <c r="M149" s="5">
        <v>54445701630</v>
      </c>
    </row>
    <row r="150" spans="3:16" ht="15.5" x14ac:dyDescent="0.35">
      <c r="C150" t="s">
        <v>551</v>
      </c>
      <c r="F150" s="5">
        <v>-2171795867</v>
      </c>
      <c r="I150" s="5">
        <v>-2171795867</v>
      </c>
      <c r="J150" s="5">
        <v>-73702272498</v>
      </c>
      <c r="K150" s="5">
        <v>-68591326214</v>
      </c>
      <c r="L150" s="5">
        <v>-72860697408</v>
      </c>
      <c r="M150" s="5">
        <v>-54519587292</v>
      </c>
    </row>
    <row r="151" spans="3:16" ht="15.5" x14ac:dyDescent="0.35">
      <c r="C151" t="s">
        <v>1226</v>
      </c>
      <c r="D151" s="5">
        <v>-308450631</v>
      </c>
      <c r="F151" s="5">
        <v>-1220366810</v>
      </c>
      <c r="G151" s="5">
        <v>1914225810</v>
      </c>
      <c r="L151" s="5">
        <v>-207858000</v>
      </c>
      <c r="M151" s="5">
        <v>-207858000</v>
      </c>
    </row>
    <row r="152" spans="3:16" ht="15.5" x14ac:dyDescent="0.35">
      <c r="C152" t="s">
        <v>1227</v>
      </c>
      <c r="M152" s="5">
        <v>-207858000</v>
      </c>
    </row>
    <row r="153" spans="3:16" ht="15.5" x14ac:dyDescent="0.35">
      <c r="C153" t="s">
        <v>1228</v>
      </c>
      <c r="L153" s="5">
        <v>26894828100</v>
      </c>
      <c r="O153" s="5">
        <v>50038048200</v>
      </c>
      <c r="P153" s="5">
        <v>28505500000</v>
      </c>
    </row>
    <row r="154" spans="3:16" ht="15.5" x14ac:dyDescent="0.35">
      <c r="C154" t="s">
        <v>167</v>
      </c>
      <c r="D154" s="5">
        <v>900990586</v>
      </c>
      <c r="E154" s="5">
        <v>-900990586</v>
      </c>
      <c r="F154" s="5">
        <v>5303238924</v>
      </c>
      <c r="I154" s="5">
        <v>5303238924</v>
      </c>
      <c r="J154" s="5">
        <v>-447563600</v>
      </c>
      <c r="K154" s="5">
        <v>-565463000</v>
      </c>
    </row>
    <row r="155" spans="3:16" ht="15.5" x14ac:dyDescent="0.35">
      <c r="C155" t="s">
        <v>1229</v>
      </c>
      <c r="D155" s="5">
        <v>-1360912204</v>
      </c>
      <c r="G155" s="5">
        <v>-5379684071</v>
      </c>
    </row>
    <row r="156" spans="3:16" ht="15.5" x14ac:dyDescent="0.35">
      <c r="C156" t="s">
        <v>1230</v>
      </c>
      <c r="J156" s="5">
        <v>13600</v>
      </c>
    </row>
    <row r="157" spans="3:16" ht="15.5" x14ac:dyDescent="0.35">
      <c r="C157" t="s">
        <v>478</v>
      </c>
      <c r="F157" s="5">
        <v>1049511599</v>
      </c>
      <c r="G157" s="5">
        <v>1553505659</v>
      </c>
      <c r="I157" s="5">
        <v>2603017258</v>
      </c>
      <c r="J157" s="5">
        <v>13413345111</v>
      </c>
      <c r="K157" s="5">
        <v>1172049196</v>
      </c>
      <c r="L157" s="5">
        <v>-2003975396</v>
      </c>
      <c r="M157" s="5">
        <v>15346015923</v>
      </c>
    </row>
    <row r="158" spans="3:16" ht="15.5" x14ac:dyDescent="0.35">
      <c r="C158" t="s">
        <v>361</v>
      </c>
      <c r="P158" s="5">
        <v>-2000000000</v>
      </c>
    </row>
    <row r="159" spans="3:16" ht="15.5" x14ac:dyDescent="0.35">
      <c r="C159" t="s">
        <v>411</v>
      </c>
      <c r="D159" s="5">
        <v>1394003508</v>
      </c>
      <c r="E159" s="5">
        <v>-45233662</v>
      </c>
      <c r="F159" s="5">
        <v>3494093461</v>
      </c>
      <c r="G159" s="5">
        <v>-1264101526</v>
      </c>
      <c r="M159" s="5">
        <v>596440471</v>
      </c>
      <c r="N159" s="5">
        <v>-8480449565</v>
      </c>
      <c r="O159" s="5">
        <v>7053354068</v>
      </c>
      <c r="P159" s="5">
        <v>702829153</v>
      </c>
    </row>
    <row r="160" spans="3:16" ht="15.5" x14ac:dyDescent="0.35">
      <c r="C160" t="s">
        <v>173</v>
      </c>
      <c r="D160" s="5">
        <v>4113796332</v>
      </c>
      <c r="E160" s="5">
        <v>-2094772945</v>
      </c>
      <c r="F160" s="5">
        <v>6816132170</v>
      </c>
      <c r="G160" s="5">
        <v>1995790027</v>
      </c>
      <c r="I160" s="5">
        <v>8017616744</v>
      </c>
      <c r="J160" s="5">
        <v>4885776189</v>
      </c>
      <c r="K160" s="5">
        <v>5289527225</v>
      </c>
      <c r="L160" s="5">
        <v>1838935861</v>
      </c>
      <c r="M160" s="5">
        <v>2978653781</v>
      </c>
      <c r="N160" s="5">
        <v>1923069077</v>
      </c>
      <c r="O160" s="5">
        <v>-2008665624</v>
      </c>
      <c r="P160" s="5">
        <v>-3249557772</v>
      </c>
    </row>
    <row r="161" spans="2:16" ht="15.5" x14ac:dyDescent="0.35">
      <c r="C161" t="s">
        <v>94</v>
      </c>
      <c r="N161" s="5">
        <v>-182991798</v>
      </c>
    </row>
    <row r="162" spans="2:16" ht="15.5" x14ac:dyDescent="0.35">
      <c r="C162" t="s">
        <v>1231</v>
      </c>
      <c r="J162" s="5">
        <v>-19514710</v>
      </c>
      <c r="K162" s="5">
        <v>-1762966985</v>
      </c>
      <c r="L162" s="5">
        <v>951367240</v>
      </c>
    </row>
    <row r="163" spans="2:16" ht="15.5" x14ac:dyDescent="0.35">
      <c r="C163" t="s">
        <v>1232</v>
      </c>
      <c r="D163" s="5">
        <v>4113796332</v>
      </c>
      <c r="E163" s="5">
        <v>-2094772945</v>
      </c>
      <c r="F163" s="5">
        <v>6816132170</v>
      </c>
      <c r="G163" s="5">
        <v>1995790027</v>
      </c>
      <c r="I163" s="5">
        <v>8017616744</v>
      </c>
      <c r="J163" s="5">
        <v>4885776189</v>
      </c>
      <c r="K163" s="5">
        <v>5289527225</v>
      </c>
      <c r="L163" s="5">
        <v>1838935861</v>
      </c>
      <c r="M163" s="5">
        <v>2978653781</v>
      </c>
      <c r="N163" s="5">
        <v>1923069077</v>
      </c>
      <c r="O163" s="5">
        <v>-2008665624</v>
      </c>
      <c r="P163" s="5">
        <v>-3249557772</v>
      </c>
    </row>
    <row r="164" spans="2:16" ht="15.5" x14ac:dyDescent="0.35">
      <c r="C164" t="s">
        <v>176</v>
      </c>
      <c r="E164" s="5">
        <v>25171130426</v>
      </c>
      <c r="I164" s="5">
        <v>17153513682</v>
      </c>
      <c r="J164" s="5">
        <v>12287252204</v>
      </c>
      <c r="K164" s="5">
        <v>8760691963</v>
      </c>
      <c r="L164" s="5">
        <v>5970388861</v>
      </c>
      <c r="M164" s="5">
        <v>2991735081</v>
      </c>
      <c r="N164" s="5">
        <v>1251657803</v>
      </c>
      <c r="O164" s="5">
        <v>3260323427</v>
      </c>
      <c r="P164" s="5">
        <v>6509881199</v>
      </c>
    </row>
    <row r="165" spans="2:16" ht="15.5" x14ac:dyDescent="0.35">
      <c r="C165" t="s">
        <v>385</v>
      </c>
    </row>
    <row r="166" spans="2:16" ht="15.5" x14ac:dyDescent="0.35">
      <c r="C166" t="s">
        <v>177</v>
      </c>
      <c r="D166" s="5">
        <v>4104345893</v>
      </c>
      <c r="E166" s="5">
        <v>23076357481</v>
      </c>
      <c r="F166" s="5">
        <v>6816132170</v>
      </c>
      <c r="G166" s="5">
        <v>1995790027</v>
      </c>
      <c r="I166" s="5">
        <v>25171130426</v>
      </c>
      <c r="J166" s="5">
        <v>17153513683</v>
      </c>
      <c r="K166" s="5">
        <v>12287252203</v>
      </c>
      <c r="L166" s="5">
        <v>8760691962</v>
      </c>
      <c r="M166" s="5">
        <v>5970388862</v>
      </c>
      <c r="N166" s="5">
        <v>2991735082</v>
      </c>
      <c r="O166" s="5">
        <v>1251657803</v>
      </c>
      <c r="P166" s="5">
        <v>3260323427</v>
      </c>
    </row>
    <row r="168" spans="2:16" ht="15.5" x14ac:dyDescent="0.35">
      <c r="B168" t="s">
        <v>178</v>
      </c>
      <c r="C168" t="s">
        <v>12</v>
      </c>
      <c r="D168" s="5">
        <v>1080000000</v>
      </c>
      <c r="E168" s="5">
        <v>1080000000</v>
      </c>
      <c r="F168" s="5">
        <v>1080000000</v>
      </c>
      <c r="G168" s="5">
        <v>1080000000</v>
      </c>
      <c r="I168" s="5">
        <v>1080000000</v>
      </c>
      <c r="J168" s="5">
        <v>1080000000</v>
      </c>
      <c r="K168" s="5">
        <v>1080000000</v>
      </c>
      <c r="L168" s="5">
        <v>1080000000</v>
      </c>
      <c r="M168" s="5">
        <v>810000000</v>
      </c>
      <c r="N168" s="5">
        <v>810000000</v>
      </c>
      <c r="O168" s="5">
        <v>810000000</v>
      </c>
      <c r="P168" s="5">
        <v>610000000</v>
      </c>
    </row>
    <row r="169" spans="2:16" ht="15.5" x14ac:dyDescent="0.35">
      <c r="C169" t="s">
        <v>179</v>
      </c>
      <c r="D169" s="6">
        <v>-1.32</v>
      </c>
      <c r="E169" s="6">
        <v>-3.04</v>
      </c>
      <c r="F169" s="6">
        <v>-4.6100000000000003</v>
      </c>
      <c r="G169" s="6">
        <v>-1.1200000000000001</v>
      </c>
    </row>
    <row r="170" spans="2:16" ht="15.5" x14ac:dyDescent="0.35">
      <c r="C170" t="s">
        <v>180</v>
      </c>
      <c r="D170" s="6">
        <v>-54.55</v>
      </c>
      <c r="E170" s="6">
        <v>-32.57</v>
      </c>
      <c r="F170" s="6">
        <v>-22.13</v>
      </c>
      <c r="G170" s="6">
        <v>-89.29</v>
      </c>
    </row>
    <row r="171" spans="2:16" ht="15.5" x14ac:dyDescent="0.35">
      <c r="C171" t="s">
        <v>64</v>
      </c>
      <c r="D171" s="6">
        <v>1.3</v>
      </c>
      <c r="E171" s="6">
        <v>1.85</v>
      </c>
      <c r="F171" s="6">
        <v>1.59</v>
      </c>
      <c r="G171" s="6">
        <v>1.81</v>
      </c>
    </row>
    <row r="172" spans="2:16" ht="15.5" x14ac:dyDescent="0.35">
      <c r="C172" t="s">
        <v>181</v>
      </c>
      <c r="D172" s="5">
        <v>1350000000</v>
      </c>
      <c r="E172" s="5">
        <v>940000000</v>
      </c>
      <c r="F172" s="5">
        <v>6470000000</v>
      </c>
      <c r="G172" s="5">
        <v>4010000000</v>
      </c>
    </row>
    <row r="173" spans="2:16" ht="15.5" x14ac:dyDescent="0.35">
      <c r="C173" t="s">
        <v>182</v>
      </c>
      <c r="D173" s="6">
        <v>-7.8000000000000005E-3</v>
      </c>
      <c r="E173" s="6">
        <v>-1.8200000000000001E-2</v>
      </c>
      <c r="F173" s="6">
        <v>-2.7900000000000001E-2</v>
      </c>
      <c r="G173" s="6">
        <v>-6.5000000000000006E-3</v>
      </c>
    </row>
    <row r="174" spans="2:16" ht="15.5" x14ac:dyDescent="0.35">
      <c r="C174" t="s">
        <v>183</v>
      </c>
      <c r="D174" s="6">
        <v>-2.5600000000000001E-2</v>
      </c>
      <c r="E174" s="6">
        <v>-5.57E-2</v>
      </c>
      <c r="F174" s="6">
        <v>-7.9199999999999993E-2</v>
      </c>
      <c r="G174" s="6">
        <v>-1.8200000000000001E-2</v>
      </c>
    </row>
    <row r="175" spans="2:16" ht="15.5" x14ac:dyDescent="0.35">
      <c r="C175" t="s">
        <v>184</v>
      </c>
      <c r="D175" s="6">
        <v>-1.4499999999999999E-2</v>
      </c>
      <c r="E175" s="6">
        <v>-1.9400000000000001E-2</v>
      </c>
      <c r="F175" s="6">
        <v>2.5899999999999999E-2</v>
      </c>
      <c r="G175" s="6">
        <v>-6.0999999999999995E-3</v>
      </c>
    </row>
    <row r="176" spans="2:16" ht="15.5" x14ac:dyDescent="0.35">
      <c r="C176" t="s">
        <v>185</v>
      </c>
    </row>
    <row r="177" spans="3:16" ht="15.5" x14ac:dyDescent="0.35">
      <c r="C177" t="s">
        <v>186</v>
      </c>
      <c r="D177" s="5">
        <v>94000000000</v>
      </c>
      <c r="E177" s="5">
        <v>95000000000</v>
      </c>
      <c r="F177" s="5">
        <v>97000000000</v>
      </c>
      <c r="G177" s="5">
        <v>98000000000</v>
      </c>
    </row>
    <row r="178" spans="3:16" ht="15.5" x14ac:dyDescent="0.35">
      <c r="C178" t="s">
        <v>187</v>
      </c>
      <c r="D178" s="6">
        <v>1.4</v>
      </c>
      <c r="E178" s="6">
        <v>1.81</v>
      </c>
      <c r="F178" s="6">
        <v>1.75</v>
      </c>
      <c r="G178" s="6">
        <v>1.63</v>
      </c>
    </row>
    <row r="179" spans="3:16" ht="15.5" x14ac:dyDescent="0.35">
      <c r="C179" t="s">
        <v>188</v>
      </c>
      <c r="D179" s="6">
        <v>51.32</v>
      </c>
      <c r="E179" s="6">
        <v>54.64</v>
      </c>
      <c r="F179" s="6">
        <v>58.22</v>
      </c>
      <c r="G179" s="6">
        <v>61.37</v>
      </c>
    </row>
    <row r="180" spans="3:16" ht="15.5" x14ac:dyDescent="0.35">
      <c r="C180" t="s">
        <v>189</v>
      </c>
      <c r="D180" s="6">
        <v>1.4</v>
      </c>
      <c r="E180" s="6">
        <v>1.81</v>
      </c>
      <c r="F180" s="6">
        <v>1.75</v>
      </c>
      <c r="G180" s="6">
        <v>1.63</v>
      </c>
    </row>
    <row r="181" spans="3:16" ht="15.5" x14ac:dyDescent="0.35">
      <c r="C181" t="s">
        <v>190</v>
      </c>
      <c r="D181" s="6">
        <v>51.32</v>
      </c>
      <c r="E181" s="6">
        <v>54.64</v>
      </c>
      <c r="F181" s="6">
        <v>58.22</v>
      </c>
      <c r="G181" s="6">
        <v>61.37</v>
      </c>
    </row>
    <row r="182" spans="3:16" ht="15.5" x14ac:dyDescent="0.35">
      <c r="C182" t="s">
        <v>191</v>
      </c>
      <c r="D182" s="5">
        <v>29000000000</v>
      </c>
      <c r="E182" s="5">
        <v>29000000000</v>
      </c>
      <c r="F182" s="5">
        <v>29000000000</v>
      </c>
      <c r="G182" s="5">
        <v>29000000000</v>
      </c>
    </row>
    <row r="183" spans="3:16" ht="15.5" x14ac:dyDescent="0.35">
      <c r="C183" t="s">
        <v>192</v>
      </c>
      <c r="D183" s="5">
        <v>3000000000</v>
      </c>
      <c r="E183" s="5">
        <v>3000000000</v>
      </c>
      <c r="F183" s="5">
        <v>3000000000</v>
      </c>
      <c r="G183" s="5">
        <v>0</v>
      </c>
    </row>
    <row r="184" spans="3:16" ht="15.5" x14ac:dyDescent="0.35">
      <c r="C184" t="s">
        <v>193</v>
      </c>
      <c r="D184" s="5">
        <v>56000000000</v>
      </c>
      <c r="E184" s="5">
        <v>59000000000</v>
      </c>
      <c r="F184" s="5">
        <v>63000000000</v>
      </c>
      <c r="G184" s="5">
        <v>66000000000</v>
      </c>
    </row>
    <row r="185" spans="3:16" ht="15.5" x14ac:dyDescent="0.35">
      <c r="C185" t="s">
        <v>24</v>
      </c>
      <c r="D185" s="5">
        <v>33000000000</v>
      </c>
      <c r="E185" s="5">
        <v>33000000000</v>
      </c>
      <c r="F185" s="5">
        <v>33000000000</v>
      </c>
      <c r="G185" s="5">
        <v>29000000000</v>
      </c>
    </row>
    <row r="186" spans="3:16" ht="15.5" x14ac:dyDescent="0.35">
      <c r="C186" t="s">
        <v>21</v>
      </c>
      <c r="D186" s="5">
        <v>6000000000</v>
      </c>
      <c r="E186" s="5">
        <v>10000000000</v>
      </c>
      <c r="F186" s="5">
        <v>7000000000</v>
      </c>
      <c r="G186" s="5">
        <v>11000000000</v>
      </c>
    </row>
    <row r="187" spans="3:16" ht="15.5" x14ac:dyDescent="0.35">
      <c r="C187" t="s">
        <v>194</v>
      </c>
      <c r="D187" s="5">
        <v>-4000000000</v>
      </c>
      <c r="E187" s="5">
        <v>-2000000000</v>
      </c>
      <c r="F187" s="5">
        <v>-1000000000</v>
      </c>
      <c r="G187" s="5">
        <v>1000000000</v>
      </c>
    </row>
    <row r="188" spans="3:16" ht="15.5" x14ac:dyDescent="0.35">
      <c r="C188" t="s">
        <v>195</v>
      </c>
      <c r="D188" s="5">
        <v>7000000000</v>
      </c>
      <c r="E188" s="5">
        <v>0</v>
      </c>
      <c r="F188" s="5">
        <v>7000000000</v>
      </c>
      <c r="G188" s="5">
        <v>2000000000</v>
      </c>
    </row>
    <row r="189" spans="3:16" ht="15.5" x14ac:dyDescent="0.35">
      <c r="C189" t="s">
        <v>196</v>
      </c>
      <c r="D189" s="5">
        <v>-3000000000</v>
      </c>
      <c r="E189" s="5">
        <v>-1000000000</v>
      </c>
      <c r="F189" s="5">
        <v>-4000000000</v>
      </c>
      <c r="G189" s="5">
        <v>4000000000</v>
      </c>
    </row>
    <row r="190" spans="3:16" ht="15.5" x14ac:dyDescent="0.35">
      <c r="C190" t="s">
        <v>13</v>
      </c>
      <c r="D190" s="5">
        <v>3000000000</v>
      </c>
      <c r="E190" s="5">
        <v>0</v>
      </c>
      <c r="F190" s="5">
        <v>3000000000</v>
      </c>
      <c r="G190" s="5">
        <v>6000000000</v>
      </c>
    </row>
    <row r="191" spans="3:16" ht="15.5" x14ac:dyDescent="0.35">
      <c r="C191" t="s">
        <v>16</v>
      </c>
      <c r="D191" s="6">
        <v>3.14</v>
      </c>
      <c r="E191" s="6">
        <v>-0.23</v>
      </c>
      <c r="F191" s="6">
        <v>3.21</v>
      </c>
      <c r="G191" s="6">
        <v>5.18</v>
      </c>
    </row>
    <row r="192" spans="3:16" ht="15.5" x14ac:dyDescent="0.35">
      <c r="C192" t="s">
        <v>49</v>
      </c>
      <c r="I192" s="6">
        <v>-1.68</v>
      </c>
      <c r="J192" s="6">
        <v>-6.85</v>
      </c>
      <c r="K192" s="6">
        <v>-0.99</v>
      </c>
      <c r="L192" s="6">
        <v>-7.65</v>
      </c>
      <c r="M192" s="6">
        <v>-9.76</v>
      </c>
      <c r="N192" s="6">
        <v>-17.600000000000001</v>
      </c>
      <c r="O192" s="6">
        <v>2.0099999999999998</v>
      </c>
      <c r="P192" s="6">
        <v>6.37</v>
      </c>
    </row>
    <row r="193" spans="3:16" ht="15.5" x14ac:dyDescent="0.35">
      <c r="C193" t="s">
        <v>63</v>
      </c>
      <c r="I193" s="6">
        <v>-60.71</v>
      </c>
      <c r="J193" s="6">
        <v>-10.07</v>
      </c>
      <c r="K193" s="6">
        <v>-50.51</v>
      </c>
      <c r="L193" s="6">
        <v>-10.98</v>
      </c>
      <c r="M193" s="6">
        <v>-22.54</v>
      </c>
      <c r="N193" s="6">
        <v>-14.32</v>
      </c>
      <c r="O193" s="6">
        <v>708.96</v>
      </c>
      <c r="P193" s="5">
        <v>0</v>
      </c>
    </row>
    <row r="194" spans="3:16" ht="15.5" x14ac:dyDescent="0.35">
      <c r="C194" t="s">
        <v>66</v>
      </c>
      <c r="I194" s="6">
        <v>0.49</v>
      </c>
      <c r="J194" s="6">
        <v>0.52</v>
      </c>
      <c r="K194" s="6">
        <v>0.41</v>
      </c>
      <c r="L194" s="6">
        <v>0.71</v>
      </c>
      <c r="M194" s="6">
        <v>2.63</v>
      </c>
      <c r="N194" s="6">
        <v>3.34</v>
      </c>
      <c r="O194" s="6">
        <v>11.24</v>
      </c>
      <c r="P194" s="5">
        <v>0</v>
      </c>
    </row>
    <row r="195" spans="3:16" ht="15.5" x14ac:dyDescent="0.35">
      <c r="C195" t="s">
        <v>197</v>
      </c>
      <c r="I195" s="5">
        <v>18310000000</v>
      </c>
      <c r="J195" s="5">
        <v>2600000000</v>
      </c>
      <c r="K195" s="5">
        <v>13160000000</v>
      </c>
      <c r="L195" s="5">
        <v>5000000000</v>
      </c>
      <c r="M195" s="5">
        <v>-1410000000</v>
      </c>
      <c r="N195" s="5">
        <v>-1010000000</v>
      </c>
      <c r="O195" s="5">
        <v>14980000000</v>
      </c>
      <c r="P195" s="5">
        <v>11500000000</v>
      </c>
    </row>
    <row r="196" spans="3:16" ht="15.5" x14ac:dyDescent="0.35">
      <c r="C196" t="s">
        <v>198</v>
      </c>
      <c r="I196" s="6">
        <v>-1.0200000000000001E-2</v>
      </c>
      <c r="J196" s="6">
        <v>-4.99E-2</v>
      </c>
      <c r="K196" s="6">
        <v>-7.4999999999999997E-3</v>
      </c>
      <c r="L196" s="6">
        <v>-6.3E-2</v>
      </c>
      <c r="M196" s="6">
        <v>-7.8899999999999998E-2</v>
      </c>
      <c r="N196" s="6">
        <v>-0.1255</v>
      </c>
      <c r="O196" s="6">
        <v>1.1000000000000001E-2</v>
      </c>
      <c r="P196" s="6">
        <v>4.4699999999999997E-2</v>
      </c>
    </row>
    <row r="197" spans="3:16" ht="15.5" x14ac:dyDescent="0.35">
      <c r="C197" t="s">
        <v>199</v>
      </c>
      <c r="I197" s="6">
        <v>-2.8799999999999999E-2</v>
      </c>
      <c r="J197" s="6">
        <v>-0.11630000000000001</v>
      </c>
      <c r="K197" s="6">
        <v>-1.3300000000000001E-2</v>
      </c>
      <c r="L197" s="6">
        <v>-0.1207</v>
      </c>
      <c r="M197" s="6">
        <v>-0.16289999999999999</v>
      </c>
      <c r="N197" s="6">
        <v>-0.25650000000000001</v>
      </c>
      <c r="O197" s="6">
        <v>1.8600000000000002E-2</v>
      </c>
      <c r="P197" s="6">
        <v>0.10060000000000001</v>
      </c>
    </row>
    <row r="198" spans="3:16" ht="15.5" x14ac:dyDescent="0.35">
      <c r="C198" t="s">
        <v>200</v>
      </c>
      <c r="I198" s="6">
        <v>7.4700000000000003E-2</v>
      </c>
      <c r="J198" s="6">
        <v>-6.4600000000000005E-2</v>
      </c>
      <c r="K198" s="6">
        <v>4.2800000000000005E-2</v>
      </c>
      <c r="L198" s="6">
        <v>-0.14560000000000001</v>
      </c>
      <c r="M198" s="6">
        <v>-0.13140000000000002</v>
      </c>
      <c r="N198" s="6">
        <v>-0.1024</v>
      </c>
      <c r="O198" s="6">
        <v>7.7800000000000008E-2</v>
      </c>
      <c r="P198" s="6">
        <v>0.25019999999999998</v>
      </c>
    </row>
    <row r="199" spans="3:16" ht="15.5" x14ac:dyDescent="0.35">
      <c r="C199" t="s">
        <v>201</v>
      </c>
    </row>
    <row r="200" spans="3:16" ht="15.5" x14ac:dyDescent="0.35">
      <c r="C200" t="s">
        <v>60</v>
      </c>
      <c r="I200" s="6">
        <v>1.75</v>
      </c>
      <c r="J200" s="6">
        <v>1.17</v>
      </c>
      <c r="K200" s="6">
        <v>0.67</v>
      </c>
      <c r="L200" s="6">
        <v>1.33</v>
      </c>
      <c r="M200" s="6">
        <v>3.67</v>
      </c>
      <c r="N200" s="6">
        <v>3.67</v>
      </c>
      <c r="O200" s="6">
        <v>13.14</v>
      </c>
      <c r="P200" s="5">
        <v>0</v>
      </c>
    </row>
    <row r="201" spans="3:16" ht="15.5" x14ac:dyDescent="0.35">
      <c r="C201" t="s">
        <v>57</v>
      </c>
      <c r="I201" s="6">
        <v>58.22</v>
      </c>
      <c r="J201" s="6">
        <v>58.9</v>
      </c>
      <c r="K201" s="6">
        <v>74.13</v>
      </c>
      <c r="L201" s="6">
        <v>63.35</v>
      </c>
      <c r="M201" s="6">
        <v>59.91</v>
      </c>
      <c r="N201" s="6">
        <v>68.63</v>
      </c>
      <c r="O201" s="6">
        <v>108.44</v>
      </c>
      <c r="P201" s="6">
        <v>63.29</v>
      </c>
    </row>
    <row r="202" spans="3:16" ht="15.5" x14ac:dyDescent="0.35">
      <c r="C202" t="s">
        <v>202</v>
      </c>
      <c r="I202" s="6">
        <v>1.75</v>
      </c>
      <c r="J202" s="6">
        <v>1.17</v>
      </c>
      <c r="K202" s="6">
        <v>0.87</v>
      </c>
      <c r="L202" s="6">
        <v>1.41</v>
      </c>
      <c r="M202" s="5">
        <v>4</v>
      </c>
      <c r="N202" s="6">
        <v>3.67</v>
      </c>
      <c r="O202" s="6">
        <v>13.15</v>
      </c>
      <c r="P202" s="5">
        <v>0</v>
      </c>
    </row>
    <row r="203" spans="3:16" ht="15.5" x14ac:dyDescent="0.35">
      <c r="C203" t="s">
        <v>203</v>
      </c>
      <c r="I203" s="6">
        <v>58.22</v>
      </c>
      <c r="J203" s="6">
        <v>58.9</v>
      </c>
      <c r="K203" s="6">
        <v>57.22</v>
      </c>
      <c r="L203" s="6">
        <v>59.37</v>
      </c>
      <c r="M203" s="6">
        <v>54.94</v>
      </c>
      <c r="N203" s="6">
        <v>68.63</v>
      </c>
      <c r="O203" s="6">
        <v>108.33</v>
      </c>
      <c r="P203" s="6">
        <v>63.13</v>
      </c>
    </row>
    <row r="204" spans="3:16" ht="15.5" x14ac:dyDescent="0.35">
      <c r="C204" t="s">
        <v>204</v>
      </c>
      <c r="I204" s="5">
        <v>29000000000</v>
      </c>
      <c r="J204" s="5">
        <v>26000000000</v>
      </c>
      <c r="K204" s="5">
        <v>29000000000</v>
      </c>
      <c r="L204" s="5">
        <v>29000000000</v>
      </c>
      <c r="M204" s="5">
        <v>28000000000</v>
      </c>
      <c r="N204" s="5">
        <v>28000000000</v>
      </c>
      <c r="O204" s="5">
        <v>12000000000</v>
      </c>
      <c r="P204" s="5">
        <v>8000000000</v>
      </c>
    </row>
    <row r="205" spans="3:16" ht="15.5" x14ac:dyDescent="0.35">
      <c r="C205" t="s">
        <v>205</v>
      </c>
      <c r="I205" s="5">
        <v>3000000000</v>
      </c>
      <c r="J205" s="5">
        <v>1000000000</v>
      </c>
      <c r="K205" s="5">
        <v>0</v>
      </c>
      <c r="L205" s="5">
        <v>2000000000</v>
      </c>
      <c r="N205" s="5">
        <v>0</v>
      </c>
      <c r="O205" s="5">
        <v>1000000000</v>
      </c>
      <c r="P205" s="5">
        <v>1000000000</v>
      </c>
    </row>
    <row r="206" spans="3:16" ht="15.5" x14ac:dyDescent="0.35">
      <c r="C206" t="s">
        <v>26</v>
      </c>
      <c r="I206" s="5">
        <v>33000000000</v>
      </c>
      <c r="J206" s="5">
        <v>27000000000</v>
      </c>
      <c r="K206" s="5">
        <v>30000000000</v>
      </c>
      <c r="L206" s="5">
        <v>30000000000</v>
      </c>
      <c r="M206" s="5">
        <v>28000000000</v>
      </c>
      <c r="N206" s="5">
        <v>29000000000</v>
      </c>
      <c r="O206" s="5">
        <v>12000000000</v>
      </c>
      <c r="P206" s="5">
        <v>9000000000</v>
      </c>
    </row>
    <row r="207" spans="3:16" ht="15.5" x14ac:dyDescent="0.35">
      <c r="C207" t="s">
        <v>23</v>
      </c>
      <c r="I207" s="5">
        <v>7000000000</v>
      </c>
      <c r="J207" s="5">
        <v>10000000000</v>
      </c>
      <c r="K207" s="5">
        <v>17000000000</v>
      </c>
      <c r="L207" s="5">
        <v>22000000000</v>
      </c>
      <c r="M207" s="5">
        <v>22000000000</v>
      </c>
      <c r="N207" s="5">
        <v>26000000000</v>
      </c>
      <c r="O207" s="5">
        <v>11000000000</v>
      </c>
      <c r="P207" s="5">
        <v>5000000000</v>
      </c>
    </row>
    <row r="208" spans="3:16" ht="15.5" x14ac:dyDescent="0.35">
      <c r="C208" t="s">
        <v>206</v>
      </c>
      <c r="I208" s="5">
        <v>-1000000000</v>
      </c>
      <c r="J208" s="5">
        <v>-16000000000</v>
      </c>
      <c r="K208" s="5">
        <v>3000000000</v>
      </c>
      <c r="L208" s="5">
        <v>-8000000000</v>
      </c>
      <c r="M208" s="5">
        <v>-23000000000</v>
      </c>
      <c r="N208" s="5">
        <v>8000000000</v>
      </c>
      <c r="O208" s="5">
        <v>20000000000</v>
      </c>
      <c r="P208" s="5">
        <v>-9000000000</v>
      </c>
    </row>
    <row r="209" spans="3:16" ht="15.5" x14ac:dyDescent="0.35">
      <c r="C209" t="s">
        <v>207</v>
      </c>
      <c r="I209" s="5">
        <v>14000000000</v>
      </c>
      <c r="J209" s="5">
        <v>19000000000</v>
      </c>
      <c r="K209" s="5">
        <v>12000000000</v>
      </c>
      <c r="L209" s="5">
        <v>-3000000000</v>
      </c>
      <c r="M209" s="5">
        <v>-3000000000</v>
      </c>
      <c r="N209" s="5">
        <v>-3000000000</v>
      </c>
      <c r="O209" s="5">
        <v>-26000000000</v>
      </c>
      <c r="P209" s="5">
        <v>-7000000000</v>
      </c>
    </row>
    <row r="210" spans="3:16" ht="15.5" x14ac:dyDescent="0.35">
      <c r="C210" t="s">
        <v>208</v>
      </c>
      <c r="I210" s="5">
        <v>-9000000000</v>
      </c>
      <c r="J210" s="5">
        <v>-5000000000</v>
      </c>
      <c r="K210" s="5">
        <v>-6000000000</v>
      </c>
      <c r="L210" s="5">
        <v>-13000000000</v>
      </c>
      <c r="M210" s="5">
        <v>-10000000000</v>
      </c>
      <c r="N210" s="5">
        <v>-1000000000</v>
      </c>
      <c r="O210" s="5">
        <v>-24000000000</v>
      </c>
      <c r="P210" s="5">
        <v>-34000000000</v>
      </c>
    </row>
    <row r="211" spans="3:16" ht="15.5" x14ac:dyDescent="0.35">
      <c r="C211" t="s">
        <v>15</v>
      </c>
      <c r="I211" s="5">
        <v>4000000000</v>
      </c>
      <c r="J211" s="5">
        <v>14000000000</v>
      </c>
      <c r="K211" s="5">
        <v>6000000000</v>
      </c>
      <c r="L211" s="5">
        <v>-16000000000</v>
      </c>
      <c r="M211" s="5">
        <v>-13000000000</v>
      </c>
      <c r="N211" s="5">
        <v>-4000000000</v>
      </c>
      <c r="O211" s="5">
        <v>-50000000000</v>
      </c>
      <c r="P211" s="5">
        <v>-40000000000</v>
      </c>
    </row>
    <row r="212" spans="3:16" ht="15.5" x14ac:dyDescent="0.35">
      <c r="C212" t="s">
        <v>17</v>
      </c>
      <c r="I212" s="6">
        <v>4.04</v>
      </c>
      <c r="J212" s="6">
        <v>13.24</v>
      </c>
      <c r="K212" s="6">
        <v>5.31</v>
      </c>
      <c r="L212" s="6">
        <v>-14.44</v>
      </c>
      <c r="M212" s="6">
        <v>-15.59</v>
      </c>
      <c r="N212" s="6">
        <v>-4.83</v>
      </c>
      <c r="O212" s="6">
        <v>-61.4</v>
      </c>
      <c r="P212" s="6">
        <v>-66.180000000000007</v>
      </c>
    </row>
  </sheetData>
  <pageMargins left="0.7" right="0.7" top="0.75" bottom="0.75" header="0.3" footer="0.3"/>
  <ignoredErrors>
    <ignoredError sqref="A1:P213" numberStoredAsText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19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1233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1234</v>
      </c>
      <c r="D2" s="2" vm="218">
        <f ca="1">IFERROR(_xlfn.STOCKHISTORY("XIDX:" &amp; $C$1, D3, , 0, 0, 1), "Libur")</f>
        <v>262</v>
      </c>
      <c r="E2" s="2" vm="179">
        <f ca="1">IFERROR(_xlfn.STOCKHISTORY("XIDX:" &amp; $C$1, E3, , 0, 0, 1), "Libur")</f>
        <v>372</v>
      </c>
      <c r="H2" s="2" vm="179">
        <f ca="1">IFERROR(INDEX(D2:G2,COUNT(D2:G2)),"")</f>
        <v>372</v>
      </c>
      <c r="I2" s="2" vm="336">
        <f t="shared" ref="I2:P2" ca="1" si="0">IFERROR(_xlfn.STOCKHISTORY("XIDX:" &amp; $C$1, I1, , 0, 0, 1), "Libur")</f>
        <v>555</v>
      </c>
      <c r="J2" s="2" vm="337">
        <f t="shared" ca="1" si="0"/>
        <v>97</v>
      </c>
      <c r="K2" s="2" vm="338">
        <f t="shared" ca="1" si="0"/>
        <v>371.10840000000002</v>
      </c>
      <c r="L2" s="2" vm="339">
        <f t="shared" ca="1" si="0"/>
        <v>312.58749999999998</v>
      </c>
      <c r="M2" s="2" vm="340">
        <f t="shared" ca="1" si="0"/>
        <v>363.9717</v>
      </c>
      <c r="N2" s="2" vm="341">
        <f t="shared" ca="1" si="0"/>
        <v>60.661999999999999</v>
      </c>
      <c r="O2" s="2" vm="342">
        <f t="shared" ca="1" si="0"/>
        <v>53.525300000000001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2496357562</v>
      </c>
      <c r="E4" s="2">
        <f>IFERROR(INDEX(E51:E500,MATCH($C$4,$C$51:$C$500,0)),"")</f>
        <v>2146003302</v>
      </c>
      <c r="H4" s="2">
        <f>IFERROR(SUM(D4:G4)*(4/MAX(1,COUNT(D4:G4))),"")</f>
        <v>9284721728</v>
      </c>
      <c r="I4" s="2">
        <f t="shared" ref="I4:P4" si="1">IFERROR(INDEX(I51:I500,MATCH($C$4,$C$51:$C$500,0)),"")</f>
        <v>8936188578</v>
      </c>
      <c r="J4" s="2">
        <f t="shared" si="1"/>
        <v>13341819400</v>
      </c>
      <c r="K4" s="2">
        <f t="shared" si="1"/>
        <v>11833525237</v>
      </c>
      <c r="L4" s="2">
        <f t="shared" si="1"/>
        <v>10495281006</v>
      </c>
      <c r="M4" s="2">
        <f t="shared" si="1"/>
        <v>8759873774</v>
      </c>
      <c r="N4" s="2">
        <f t="shared" si="1"/>
        <v>5397369104</v>
      </c>
      <c r="O4" s="2">
        <f t="shared" si="1"/>
        <v>9484521447</v>
      </c>
      <c r="P4" s="2">
        <f t="shared" si="1"/>
        <v>8073374843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-1710407812</v>
      </c>
      <c r="E5" s="2">
        <f>IFERROR(INDEX(E51:E500,MATCH($C$5,$C$51:$C$500,0)),"")</f>
        <v>-2443956880</v>
      </c>
      <c r="H5" s="2">
        <f>IFERROR(SUM(D5:G5)*(4/MAX(1,COUNT(D5:G5))),"")</f>
        <v>-8308729384</v>
      </c>
      <c r="I5" s="2">
        <f t="shared" ref="I5:P5" si="2">IFERROR(INDEX(I51:I500,MATCH($C$5,$C$51:$C$500,0)),"")</f>
        <v>-5438516360</v>
      </c>
      <c r="J5" s="2">
        <f t="shared" si="2"/>
        <v>-7754213271</v>
      </c>
      <c r="K5" s="2">
        <f t="shared" si="2"/>
        <v>-7194970731</v>
      </c>
      <c r="L5" s="2">
        <f t="shared" si="2"/>
        <v>-5846450454</v>
      </c>
      <c r="M5" s="2">
        <f t="shared" si="2"/>
        <v>-5398159299</v>
      </c>
      <c r="N5" s="2">
        <f t="shared" si="2"/>
        <v>-8578249949</v>
      </c>
      <c r="O5" s="2">
        <f t="shared" si="2"/>
        <v>-6140038614</v>
      </c>
      <c r="P5" s="2">
        <f t="shared" si="2"/>
        <v>-4806613624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73324472488</v>
      </c>
      <c r="E6" s="2">
        <f>IFERROR(INDEX(E51:E500,MATCH($C$6,$C$51:$C$500,0)),"")</f>
        <v>75034885257</v>
      </c>
      <c r="H6" s="2">
        <f>IFERROR(INDEX(D6:G6,COUNT(D6:G6)),"")</f>
        <v>75034885257</v>
      </c>
      <c r="I6" s="2">
        <f t="shared" ref="I6:P6" si="3">IFERROR(INDEX(I51:I500,MATCH($C$6,$C$51:$C$500,0)),"")</f>
        <v>77478873909</v>
      </c>
      <c r="J6" s="2">
        <f t="shared" si="3"/>
        <v>77538036016</v>
      </c>
      <c r="K6" s="2">
        <f t="shared" si="3"/>
        <v>28157601907</v>
      </c>
      <c r="L6" s="2">
        <f t="shared" si="3"/>
        <v>35352846497</v>
      </c>
      <c r="M6" s="2">
        <f t="shared" si="3"/>
        <v>38089147919</v>
      </c>
      <c r="N6" s="2">
        <f t="shared" si="3"/>
        <v>29191550256</v>
      </c>
      <c r="O6" s="2">
        <f t="shared" si="3"/>
        <v>37769825208</v>
      </c>
      <c r="P6" s="2">
        <f t="shared" si="3"/>
        <v>23633602155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1.3</v>
      </c>
      <c r="E7" s="3">
        <f>IFERROR(INDEX(E51:E500,MATCH($C$7,$C$51:$C$500,0))/1000000000,"")</f>
        <v>1.3</v>
      </c>
      <c r="H7" s="3">
        <f>IFERROR(INDEX(D7:G7,COUNT(D7:G7)),"")</f>
        <v>1.3</v>
      </c>
      <c r="I7" s="3">
        <f t="shared" ref="I7:P7" si="4">IFERROR(INDEX(I51:I500,MATCH($C$7,$C$51:$C$500,0))/1000000000,"")</f>
        <v>1.3</v>
      </c>
      <c r="J7" s="3">
        <f t="shared" si="4"/>
        <v>1.3</v>
      </c>
      <c r="K7" s="3">
        <f t="shared" si="4"/>
        <v>0.73</v>
      </c>
      <c r="L7" s="3">
        <f t="shared" si="4"/>
        <v>0.73</v>
      </c>
      <c r="M7" s="3">
        <f t="shared" si="4"/>
        <v>0.7</v>
      </c>
      <c r="N7" s="3">
        <f t="shared" si="4"/>
        <v>0.6</v>
      </c>
      <c r="O7" s="3">
        <f t="shared" si="4"/>
        <v>0.6</v>
      </c>
      <c r="P7" s="3">
        <f t="shared" si="4"/>
        <v>0.38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-4000000000</v>
      </c>
      <c r="J8" s="2">
        <f t="shared" si="5"/>
        <v>-13000000000</v>
      </c>
      <c r="K8" s="2">
        <f t="shared" si="5"/>
        <v>-4000000000</v>
      </c>
      <c r="L8" s="2">
        <f t="shared" si="5"/>
        <v>-9000000000</v>
      </c>
      <c r="M8" s="2">
        <f t="shared" si="5"/>
        <v>-4000000000</v>
      </c>
      <c r="N8" s="2">
        <f t="shared" si="5"/>
        <v>-7000000000</v>
      </c>
      <c r="O8" s="2">
        <f t="shared" si="5"/>
        <v>-19000000000</v>
      </c>
      <c r="P8" s="2">
        <f t="shared" si="5"/>
        <v>-4000000000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-0.88</v>
      </c>
      <c r="E9" s="3">
        <f>IFERROR(INDEX(E51:E500,MATCH("Free cash flow per share (Quarter)",$C$51:$C$500,0)),"")</f>
        <v>-1</v>
      </c>
      <c r="H9" s="3">
        <f>IFERROR(INDEX(D9:G9,COUNT(D9:G9)),"")</f>
        <v>-1</v>
      </c>
      <c r="I9" s="3">
        <f t="shared" ref="I9:P9" si="6">IFERROR(INDEX(I51:I500,MATCH($C$9,$C$51:$C$500,0)),"")</f>
        <v>-3.02</v>
      </c>
      <c r="J9" s="3">
        <f t="shared" si="6"/>
        <v>-9.9</v>
      </c>
      <c r="K9" s="3">
        <f t="shared" si="6"/>
        <v>-5.78</v>
      </c>
      <c r="L9" s="3">
        <f t="shared" si="6"/>
        <v>-11.94</v>
      </c>
      <c r="M9" s="3">
        <f t="shared" si="6"/>
        <v>-5.36</v>
      </c>
      <c r="N9" s="3">
        <f t="shared" si="6"/>
        <v>-12.34</v>
      </c>
      <c r="O9" s="3">
        <f t="shared" si="6"/>
        <v>-31.89</v>
      </c>
      <c r="P9" s="3">
        <f t="shared" si="6"/>
        <v>-11.53</v>
      </c>
    </row>
    <row r="10" spans="1:16" ht="15.5" x14ac:dyDescent="0.35">
      <c r="C10" t="s">
        <v>18</v>
      </c>
      <c r="D10" s="3">
        <f ca="1">IFERROR(IF(D9=0,"",D2/D9),"")</f>
        <v>-297.72727272727275</v>
      </c>
      <c r="E10" s="3">
        <f ca="1">IFERROR(IF(E9=0,"",E2/E9),"")</f>
        <v>-372</v>
      </c>
      <c r="I10" s="3">
        <f t="shared" ref="I10:P10" ca="1" si="7">IFERROR(IF(I9=0,"",I2/I9),"")</f>
        <v>-183.7748344370861</v>
      </c>
      <c r="J10" s="3">
        <f t="shared" ca="1" si="7"/>
        <v>-9.7979797979797976</v>
      </c>
      <c r="K10" s="3">
        <f t="shared" ca="1" si="7"/>
        <v>-64.205605536332186</v>
      </c>
      <c r="L10" s="3">
        <f t="shared" ca="1" si="7"/>
        <v>-26.179857621440537</v>
      </c>
      <c r="M10" s="3">
        <f t="shared" ca="1" si="7"/>
        <v>-67.905167910447759</v>
      </c>
      <c r="N10" s="3">
        <f t="shared" ca="1" si="7"/>
        <v>-4.9158833063209073</v>
      </c>
      <c r="O10" s="3">
        <f t="shared" ca="1" si="7"/>
        <v>-1.6784352461586705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22885063043</v>
      </c>
      <c r="E11" s="2">
        <f>IFERROR(INDEX(E51:E500,MATCH($C$11,$C$51:$C$500,0)),"")</f>
        <v>24218746756</v>
      </c>
      <c r="H11" s="2">
        <f>IFERROR(INDEX(D11:G11,COUNT(D11:G11)),"")</f>
        <v>24218746756</v>
      </c>
      <c r="I11" s="2">
        <f t="shared" ref="I11:P11" si="8">IFERROR(INDEX(I51:I500,MATCH($C$11,$C$51:$C$500,0)),"")</f>
        <v>34198239096</v>
      </c>
      <c r="J11" s="2">
        <f t="shared" si="8"/>
        <v>42683541471</v>
      </c>
      <c r="K11" s="2">
        <f t="shared" si="8"/>
        <v>2859729996</v>
      </c>
      <c r="L11" s="2">
        <f t="shared" si="8"/>
        <v>3776747508</v>
      </c>
      <c r="M11" s="2">
        <f t="shared" si="8"/>
        <v>10328426842</v>
      </c>
      <c r="N11" s="2">
        <f t="shared" si="8"/>
        <v>1681806191</v>
      </c>
      <c r="O11" s="2">
        <f t="shared" si="8"/>
        <v>2971233553</v>
      </c>
      <c r="P11" s="2">
        <f t="shared" si="8"/>
        <v>3409710199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P12" si="9">IFERROR(INDEX(I51:I500,MATCH($C$12,$C$51:$C$500,0)),"")</f>
        <v>-7000000000</v>
      </c>
      <c r="J12" s="2">
        <f t="shared" si="9"/>
        <v>-19000000000</v>
      </c>
      <c r="K12" s="2">
        <f t="shared" si="9"/>
        <v>25000000000</v>
      </c>
      <c r="L12" s="2">
        <f t="shared" si="9"/>
        <v>21000000000</v>
      </c>
      <c r="M12" s="2">
        <f t="shared" si="9"/>
        <v>15000000000</v>
      </c>
      <c r="N12" s="2">
        <f t="shared" si="9"/>
        <v>26000000000</v>
      </c>
      <c r="O12" s="2">
        <f t="shared" si="9"/>
        <v>19000000000</v>
      </c>
      <c r="P12" s="2">
        <f t="shared" si="9"/>
        <v>19000000000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23000000000</v>
      </c>
      <c r="E13" s="2">
        <f>IFERROR(INDEX(E51:E500,MATCH("Total Debt (Quarter)",$C$51:$C$500,0)),"")</f>
        <v>25000000000</v>
      </c>
      <c r="H13" s="2">
        <f>IFERROR(INDEX(D13:G13,COUNT(D13:G13)),"")</f>
        <v>25000000000</v>
      </c>
      <c r="I13" s="2">
        <f t="shared" ref="I13:P13" si="10">IFERROR(INDEX(I51:I500,MATCH($C$13,$C$51:$C$500,0)),"")</f>
        <v>27000000000</v>
      </c>
      <c r="J13" s="2">
        <f t="shared" si="10"/>
        <v>23000000000</v>
      </c>
      <c r="K13" s="2">
        <f t="shared" si="10"/>
        <v>28000000000</v>
      </c>
      <c r="L13" s="2">
        <f t="shared" si="10"/>
        <v>25000000000</v>
      </c>
      <c r="M13" s="2">
        <f t="shared" si="10"/>
        <v>26000000000</v>
      </c>
      <c r="N13" s="2">
        <f t="shared" si="10"/>
        <v>28000000000</v>
      </c>
      <c r="O13" s="2">
        <f t="shared" si="10"/>
        <v>22000000000</v>
      </c>
      <c r="P13" s="2">
        <f t="shared" si="10"/>
        <v>23000000000</v>
      </c>
    </row>
    <row r="14" spans="1:16" ht="15.5" x14ac:dyDescent="0.35">
      <c r="C14" t="s">
        <v>27</v>
      </c>
      <c r="D14" s="2">
        <f>IFERROR(INDEX(D51:D500,MATCH($C$14,$C$51:$C$500,0)),"")</f>
        <v>147270939</v>
      </c>
      <c r="E14" s="2">
        <f>IFERROR(INDEX(E51:E500,MATCH($C$14,$C$51:$C$500,0)),"")</f>
        <v>-147270939</v>
      </c>
      <c r="H14" s="2">
        <f>IFERROR(SUM(D14:G14)*(4/MAX(1,COUNT(D14:G14))),"")</f>
        <v>0</v>
      </c>
      <c r="I14" s="2">
        <f t="shared" ref="I14:P14" si="11">IFERROR(INDEX(I51:I500,MATCH($C$14,$C$51:$C$500,0)),"")</f>
        <v>0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-2400702556</v>
      </c>
      <c r="N14" s="2">
        <f t="shared" si="11"/>
        <v>-2478041464</v>
      </c>
      <c r="O14" s="2">
        <f t="shared" si="11"/>
        <v>0</v>
      </c>
      <c r="P14" s="2">
        <f t="shared" si="11"/>
        <v>0</v>
      </c>
    </row>
    <row r="15" spans="1:16" ht="15.5" x14ac:dyDescent="0.35">
      <c r="C15" t="s">
        <v>28</v>
      </c>
      <c r="D15" s="2">
        <f>IFERROR(INDEX(D51:D500,MATCH($C$15,$C$51:$C$500,0)),"")</f>
        <v>446827266</v>
      </c>
      <c r="E15" s="2">
        <f>IFERROR(INDEX(E51:E500,MATCH($C$15,$C$51:$C$500,0)),"")</f>
        <v>-252900582</v>
      </c>
      <c r="H15" s="2">
        <f>IFERROR(SUM(D15:G15)*(4/MAX(1,COUNT(D15:G15))),"")</f>
        <v>387853368</v>
      </c>
      <c r="I15" s="2">
        <f t="shared" ref="I15:P15" si="12">IFERROR(INDEX(I51:I500,MATCH($C$15,$C$51:$C$500,0)),"")</f>
        <v>1529264773</v>
      </c>
      <c r="J15" s="2">
        <f t="shared" si="12"/>
        <v>44293788</v>
      </c>
      <c r="K15" s="2">
        <f t="shared" si="12"/>
        <v>37661634</v>
      </c>
      <c r="L15" s="2">
        <f t="shared" si="12"/>
        <v>-5828773</v>
      </c>
      <c r="M15" s="2">
        <f t="shared" si="12"/>
        <v>7894267</v>
      </c>
      <c r="N15" s="2">
        <f t="shared" si="12"/>
        <v>140281440</v>
      </c>
      <c r="O15" s="2">
        <f t="shared" si="12"/>
        <v>26098449</v>
      </c>
      <c r="P15" s="2">
        <f t="shared" si="12"/>
        <v>33305994</v>
      </c>
    </row>
    <row r="16" spans="1:16" ht="15.5" x14ac:dyDescent="0.35">
      <c r="C16" t="s">
        <v>29</v>
      </c>
      <c r="D16" s="2">
        <f>IFERROR(INDEX(D51:D500,MATCH($C$16,$C$51:$C$500,0)),"")</f>
        <v>-2157240035</v>
      </c>
      <c r="E16" s="2">
        <f>IFERROR(INDEX(E51:E500,MATCH($C$16,$C$51:$C$500,0)),"")</f>
        <v>-2191088073</v>
      </c>
      <c r="H16" s="2">
        <f>IFERROR(SUM(D16:G16)*(4/MAX(1,COUNT(D16:G16))),"")</f>
        <v>-8696656216</v>
      </c>
      <c r="I16" s="2">
        <f t="shared" ref="I16:P16" si="13">IFERROR(INDEX(I51:I500,MATCH($C$16,$C$51:$C$500,0)),"")</f>
        <v>-7064533995</v>
      </c>
      <c r="J16" s="2">
        <f t="shared" si="13"/>
        <v>-7825719879</v>
      </c>
      <c r="K16" s="2">
        <f t="shared" si="13"/>
        <v>-7394782181</v>
      </c>
      <c r="L16" s="2">
        <f t="shared" si="13"/>
        <v>-5987994452</v>
      </c>
      <c r="M16" s="2">
        <f t="shared" si="13"/>
        <v>-5429731250</v>
      </c>
      <c r="N16" s="2">
        <f t="shared" si="13"/>
        <v>-8682541780</v>
      </c>
      <c r="O16" s="2">
        <f t="shared" si="13"/>
        <v>-6156393609</v>
      </c>
      <c r="P16" s="2">
        <f t="shared" si="13"/>
        <v>-6909891753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340600000000</v>
      </c>
      <c r="E20" s="2">
        <f ca="1">IFERROR(E21*E2,"")</f>
        <v>483600000000</v>
      </c>
      <c r="H20" s="2">
        <f t="shared" ref="H20:P20" ca="1" si="14">IFERROR(H21*H2,"")</f>
        <v>483600000000</v>
      </c>
      <c r="I20" s="2">
        <f t="shared" ca="1" si="14"/>
        <v>721500000000</v>
      </c>
      <c r="J20" s="2">
        <f t="shared" ca="1" si="14"/>
        <v>126100000000</v>
      </c>
      <c r="K20" s="2">
        <f t="shared" ca="1" si="14"/>
        <v>270909132000</v>
      </c>
      <c r="L20" s="2">
        <f t="shared" ca="1" si="14"/>
        <v>228188874999.99997</v>
      </c>
      <c r="M20" s="2">
        <f t="shared" ca="1" si="14"/>
        <v>254780190000</v>
      </c>
      <c r="N20" s="2">
        <f t="shared" ca="1" si="14"/>
        <v>36397200000</v>
      </c>
      <c r="O20" s="2">
        <f t="shared" ca="1" si="14"/>
        <v>32115180000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1300000000</v>
      </c>
      <c r="E21" s="2">
        <f>IFERROR(INDEX(E51:E500,MATCH($C$7,$C$51:$C$500,0)),"")</f>
        <v>1300000000</v>
      </c>
      <c r="H21" s="2">
        <f>IFERROR(INDEX(D21:G21,COUNT(D21:G21)),"")</f>
        <v>1300000000</v>
      </c>
      <c r="I21" s="2">
        <f t="shared" ref="I21:P21" si="15">IFERROR(INDEX(I51:I500,MATCH($C$7,$C$51:$C$500,0)),"")</f>
        <v>1300000000</v>
      </c>
      <c r="J21" s="2">
        <f t="shared" si="15"/>
        <v>1300000000</v>
      </c>
      <c r="K21" s="2">
        <f t="shared" si="15"/>
        <v>730000000</v>
      </c>
      <c r="L21" s="2">
        <f t="shared" si="15"/>
        <v>730000000</v>
      </c>
      <c r="M21" s="2">
        <f t="shared" si="15"/>
        <v>700000000</v>
      </c>
      <c r="N21" s="2">
        <f t="shared" si="15"/>
        <v>600000000</v>
      </c>
      <c r="O21" s="2">
        <f t="shared" si="15"/>
        <v>600000000</v>
      </c>
      <c r="P21" s="2">
        <f t="shared" si="15"/>
        <v>380000000</v>
      </c>
    </row>
    <row r="23" spans="1:16" ht="15.5" x14ac:dyDescent="0.35">
      <c r="B23" t="s">
        <v>45</v>
      </c>
      <c r="C23" t="s">
        <v>46</v>
      </c>
      <c r="D23" s="3">
        <f>IFERROR(D5/D6*100,"")</f>
        <v>-2.3326561432541073</v>
      </c>
      <c r="E23" s="3">
        <f>IFERROR(E5/E6*100,"")</f>
        <v>-3.2570941790998522</v>
      </c>
      <c r="H23" s="3">
        <f t="shared" ref="H23:P23" si="16">IFERROR(H5/H6*100,"")</f>
        <v>-11.073155313747719</v>
      </c>
      <c r="I23" s="3">
        <f t="shared" si="16"/>
        <v>-7.019353903346107</v>
      </c>
      <c r="J23" s="3">
        <f t="shared" si="16"/>
        <v>-10.000528346371729</v>
      </c>
      <c r="K23" s="3">
        <f t="shared" si="16"/>
        <v>-25.552498237470022</v>
      </c>
      <c r="L23" s="3">
        <f t="shared" si="16"/>
        <v>-16.537424941146174</v>
      </c>
      <c r="M23" s="3">
        <f t="shared" si="16"/>
        <v>-14.17243386614915</v>
      </c>
      <c r="N23" s="3">
        <f t="shared" si="16"/>
        <v>-29.386071907013005</v>
      </c>
      <c r="O23" s="3">
        <f t="shared" si="16"/>
        <v>-16.256465525552613</v>
      </c>
      <c r="P23" s="3">
        <f t="shared" si="16"/>
        <v>-20.338049157618986</v>
      </c>
    </row>
    <row r="24" spans="1:16" ht="15.5" x14ac:dyDescent="0.35">
      <c r="C24" t="s">
        <v>47</v>
      </c>
      <c r="D24" s="4">
        <f>IFERROR(_xlfn.RRI(5,I23,D23),"")</f>
        <v>-0.19774816899651015</v>
      </c>
      <c r="E24" s="4">
        <f>IFERROR(_xlfn.RRI(5,J23,E23),"")</f>
        <v>-0.20097296431909428</v>
      </c>
      <c r="H24" s="4">
        <f t="shared" ref="H24:P24" si="17">IFERROR(_xlfn.RRI(5,M23,H23),"")</f>
        <v>-4.8156846392196306E-2</v>
      </c>
      <c r="I24" s="4">
        <f t="shared" si="17"/>
        <v>-0.24901524576122425</v>
      </c>
      <c r="J24" s="4">
        <f t="shared" si="17"/>
        <v>-9.2598770134930786E-2</v>
      </c>
      <c r="K24" s="4">
        <f t="shared" si="17"/>
        <v>4.6706243888013921E-2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-4.24</v>
      </c>
      <c r="J25" s="3">
        <f t="shared" si="18"/>
        <v>-5.97</v>
      </c>
      <c r="K25" s="3">
        <f t="shared" si="18"/>
        <v>-10.130000000000001</v>
      </c>
      <c r="L25" s="3">
        <f t="shared" si="18"/>
        <v>-8.25</v>
      </c>
      <c r="M25" s="3">
        <f t="shared" si="18"/>
        <v>-7.71</v>
      </c>
      <c r="N25" s="3">
        <f t="shared" si="18"/>
        <v>-14.24</v>
      </c>
      <c r="O25" s="3">
        <f t="shared" si="18"/>
        <v>-10.220000000000001</v>
      </c>
      <c r="P25" s="3">
        <f t="shared" si="18"/>
        <v>-12.71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-0.21517799124443004</v>
      </c>
      <c r="J26" s="4">
        <f t="shared" si="19"/>
        <v>-0.10194137735985753</v>
      </c>
      <c r="K26" s="4">
        <f t="shared" si="19"/>
        <v>-4.436339012673074E-2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1.9202750476923076</v>
      </c>
      <c r="E27" s="3">
        <f>IFERROR(E4/E21,"")</f>
        <v>1.6507717707692309</v>
      </c>
      <c r="H27" s="3">
        <f t="shared" ref="H27:P27" si="20">IFERROR(H4/H21,"")</f>
        <v>7.142093636923077</v>
      </c>
      <c r="I27" s="3">
        <f t="shared" si="20"/>
        <v>6.8739912138461534</v>
      </c>
      <c r="J27" s="3">
        <f t="shared" si="20"/>
        <v>10.262938</v>
      </c>
      <c r="K27" s="3">
        <f t="shared" si="20"/>
        <v>16.210308543835616</v>
      </c>
      <c r="L27" s="3">
        <f t="shared" si="20"/>
        <v>14.37709726849315</v>
      </c>
      <c r="M27" s="3">
        <f t="shared" si="20"/>
        <v>12.514105391428572</v>
      </c>
      <c r="N27" s="3">
        <f t="shared" si="20"/>
        <v>8.9956151733333325</v>
      </c>
      <c r="O27" s="3">
        <f t="shared" si="20"/>
        <v>15.807535744999999</v>
      </c>
      <c r="P27" s="3">
        <f t="shared" si="20"/>
        <v>21.245723271052633</v>
      </c>
    </row>
    <row r="28" spans="1:16" ht="15.5" x14ac:dyDescent="0.35">
      <c r="C28" t="s">
        <v>52</v>
      </c>
      <c r="D28" s="4">
        <f>IFERROR(_xlfn.RRI(5,I27,D27),"")</f>
        <v>-0.22512634915978613</v>
      </c>
      <c r="E28" s="4">
        <f>IFERROR(_xlfn.RRI(5,J27,E27),"")</f>
        <v>-0.30612208367211369</v>
      </c>
      <c r="H28" s="4">
        <f t="shared" ref="H28:P28" si="21">IFERROR(_xlfn.RRI(5,M27,H27),"")</f>
        <v>-0.10610780284621957</v>
      </c>
      <c r="I28" s="4">
        <f t="shared" si="21"/>
        <v>-5.2376939287577806E-2</v>
      </c>
      <c r="J28" s="4">
        <f t="shared" si="21"/>
        <v>-8.2763123911036462E-2</v>
      </c>
      <c r="K28" s="4">
        <f t="shared" si="21"/>
        <v>-5.2664194612984994E-2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-0.28978224455611384</v>
      </c>
      <c r="J29" s="4">
        <f t="shared" si="22"/>
        <v>-0.41066140177690036</v>
      </c>
      <c r="K29" s="4">
        <f t="shared" si="22"/>
        <v>0.22787878787878799</v>
      </c>
      <c r="L29" s="4">
        <f t="shared" si="22"/>
        <v>7.0038910505836577E-2</v>
      </c>
      <c r="M29" s="4">
        <f t="shared" si="22"/>
        <v>-0.4585674157303371</v>
      </c>
      <c r="N29" s="4">
        <f t="shared" si="22"/>
        <v>0.39334637964774943</v>
      </c>
      <c r="O29" s="4">
        <f t="shared" si="22"/>
        <v>-0.19590873328088121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3.9002439010525615E-2</v>
      </c>
      <c r="I30" s="4">
        <f t="shared" si="23"/>
        <v>-0.33021214647831321</v>
      </c>
      <c r="J30" s="4">
        <f t="shared" si="23"/>
        <v>-0.36688817660397066</v>
      </c>
      <c r="K30" s="4">
        <f t="shared" si="23"/>
        <v>0.127509137700548</v>
      </c>
      <c r="L30" s="4">
        <f t="shared" si="23"/>
        <v>0.14887135906180066</v>
      </c>
      <c r="M30" s="4">
        <f t="shared" si="23"/>
        <v>0.39113391917047291</v>
      </c>
      <c r="N30" s="4">
        <f t="shared" si="23"/>
        <v>-0.43092868373372556</v>
      </c>
      <c r="O30" s="4">
        <f t="shared" si="23"/>
        <v>-0.2559662223155369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56.2</v>
      </c>
      <c r="E32" s="3">
        <f>IFERROR(INDEX(E51:E500,MATCH($A$32,$C$51:$C$500,0)),"")</f>
        <v>57.52</v>
      </c>
      <c r="H32" s="3">
        <f>IFERROR(INDEX(D32:G32,COUNT(D32:G32)),"")</f>
        <v>57.52</v>
      </c>
      <c r="I32" s="3">
        <f t="shared" ref="I32:P32" si="24">IFERROR(INDEX(I51:I500,MATCH($C$32,$C$51:$C$500,0)),"")</f>
        <v>59.39</v>
      </c>
      <c r="J32" s="3">
        <f t="shared" si="24"/>
        <v>59.43</v>
      </c>
      <c r="K32" s="3">
        <f t="shared" si="24"/>
        <v>38.78</v>
      </c>
      <c r="L32" s="3">
        <f t="shared" si="24"/>
        <v>48.69</v>
      </c>
      <c r="M32" s="3">
        <f t="shared" si="24"/>
        <v>54.14</v>
      </c>
      <c r="N32" s="3">
        <f t="shared" si="24"/>
        <v>48.65</v>
      </c>
      <c r="O32" s="3">
        <f t="shared" si="24"/>
        <v>62.95</v>
      </c>
      <c r="P32" s="3">
        <f t="shared" si="24"/>
        <v>62.19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6.62</v>
      </c>
      <c r="E33" s="3">
        <f>IFERROR(INDEX(E51:E500,MATCH($A$33,$C$51:$C$500,0)),"")</f>
        <v>4.55</v>
      </c>
      <c r="H33" s="3">
        <f>IFERROR(INDEX(D33:G33,COUNT(D33:G33)),"")</f>
        <v>4.55</v>
      </c>
      <c r="I33" s="3">
        <f t="shared" ref="I33:P33" si="25">IFERROR(INDEX(I51:I500,MATCH($C$33,$C$51:$C$500,0)),"")</f>
        <v>9.35</v>
      </c>
      <c r="J33" s="3">
        <f t="shared" si="25"/>
        <v>1.63</v>
      </c>
      <c r="K33" s="3">
        <f t="shared" si="25"/>
        <v>13.41</v>
      </c>
      <c r="L33" s="3">
        <f t="shared" si="25"/>
        <v>9</v>
      </c>
      <c r="M33" s="3">
        <f t="shared" si="25"/>
        <v>9.42</v>
      </c>
      <c r="N33" s="3">
        <f t="shared" si="25"/>
        <v>1.75</v>
      </c>
      <c r="O33" s="3">
        <f t="shared" si="25"/>
        <v>1.19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-283.97000000000003</v>
      </c>
      <c r="E34" s="3">
        <f>IFERROR(INDEX(E51:E500,MATCH($A$34,$C$51:$C$500,0)),"")</f>
        <v>-140.11000000000001</v>
      </c>
      <c r="H34" s="3">
        <f>IFERROR(INDEX(D34:G34,COUNT(D34:G34)),"")</f>
        <v>-140.11000000000001</v>
      </c>
      <c r="I34" s="3">
        <f t="shared" ref="I34:P34" si="26">IFERROR(INDEX(I51:I500,MATCH($C$34,$C$51:$C$500,0)),"")</f>
        <v>-130.9</v>
      </c>
      <c r="J34" s="3">
        <f t="shared" si="26"/>
        <v>-16.25</v>
      </c>
      <c r="K34" s="3">
        <f t="shared" si="26"/>
        <v>-51.33</v>
      </c>
      <c r="L34" s="3">
        <f t="shared" si="26"/>
        <v>-53.09</v>
      </c>
      <c r="M34" s="3">
        <f t="shared" si="26"/>
        <v>-66.150000000000006</v>
      </c>
      <c r="N34" s="3">
        <f t="shared" si="26"/>
        <v>-5.97</v>
      </c>
      <c r="O34" s="3">
        <f t="shared" si="26"/>
        <v>-7.34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194.36</v>
      </c>
      <c r="E35" s="3">
        <f>IFERROR(INDEX(E51:E500,MATCH($A$35,$C$51:$C$500,0)),"")</f>
        <v>159.24</v>
      </c>
      <c r="H35" s="3">
        <f>IFERROR(INDEX(D35:G35,COUNT(D35:G35)),"")</f>
        <v>159.24</v>
      </c>
      <c r="I35" s="3">
        <f t="shared" ref="I35:P35" si="27">IFERROR(INDEX(I51:I500,MATCH($C$35,$C$51:$C$500,0)),"")</f>
        <v>81</v>
      </c>
      <c r="J35" s="3">
        <f t="shared" si="27"/>
        <v>9.48</v>
      </c>
      <c r="K35" s="3">
        <f t="shared" si="27"/>
        <v>31.91</v>
      </c>
      <c r="L35" s="3">
        <f t="shared" si="27"/>
        <v>30.3</v>
      </c>
      <c r="M35" s="3">
        <f t="shared" si="27"/>
        <v>40.96</v>
      </c>
      <c r="N35" s="3">
        <f t="shared" si="27"/>
        <v>9.4499999999999993</v>
      </c>
      <c r="O35" s="3">
        <f t="shared" si="27"/>
        <v>4.74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2496357562</v>
      </c>
      <c r="E51" s="5">
        <v>2146003302</v>
      </c>
      <c r="F51" s="5">
        <v>2575512853</v>
      </c>
      <c r="G51" s="5">
        <v>2243417513</v>
      </c>
      <c r="I51" s="5">
        <v>8936188578</v>
      </c>
      <c r="J51" s="5">
        <v>13341819400</v>
      </c>
      <c r="K51" s="5">
        <v>11833525237</v>
      </c>
      <c r="L51" s="5">
        <v>10495281006</v>
      </c>
      <c r="M51" s="5">
        <v>8759873774</v>
      </c>
      <c r="N51" s="5">
        <v>5397369104</v>
      </c>
      <c r="O51" s="5">
        <v>9484521447</v>
      </c>
      <c r="P51" s="5">
        <v>8073374843</v>
      </c>
    </row>
    <row r="52" spans="2:16" ht="15.5" x14ac:dyDescent="0.35">
      <c r="C52" t="s">
        <v>211</v>
      </c>
      <c r="D52" s="5">
        <v>-1623908909</v>
      </c>
      <c r="E52" s="5">
        <v>-1503362437</v>
      </c>
      <c r="F52" s="5">
        <v>-1996107035</v>
      </c>
      <c r="G52" s="5">
        <v>-1573681579</v>
      </c>
      <c r="I52" s="5">
        <v>-7121875150</v>
      </c>
      <c r="J52" s="5">
        <v>-9123616754</v>
      </c>
      <c r="K52" s="5">
        <v>-7652017865</v>
      </c>
      <c r="L52" s="5">
        <v>-6533624876</v>
      </c>
      <c r="M52" s="5">
        <v>-5601599020</v>
      </c>
      <c r="N52" s="5">
        <v>-4987831971</v>
      </c>
      <c r="O52" s="5">
        <v>-5388720036</v>
      </c>
      <c r="P52" s="5">
        <v>-4880693965</v>
      </c>
    </row>
    <row r="53" spans="2:16" ht="15.5" x14ac:dyDescent="0.35">
      <c r="C53" t="s">
        <v>212</v>
      </c>
      <c r="D53" s="5">
        <v>872448653</v>
      </c>
      <c r="E53" s="5">
        <v>642640865</v>
      </c>
      <c r="F53" s="5">
        <v>579405818</v>
      </c>
      <c r="G53" s="5">
        <v>669735934</v>
      </c>
      <c r="I53" s="5">
        <v>1814313428</v>
      </c>
      <c r="J53" s="5">
        <v>4218202646</v>
      </c>
      <c r="K53" s="5">
        <v>4181507372</v>
      </c>
      <c r="L53" s="5">
        <v>3961656130</v>
      </c>
      <c r="M53" s="5">
        <v>3158274754</v>
      </c>
      <c r="N53" s="5">
        <v>409537133</v>
      </c>
      <c r="O53" s="5">
        <v>4095801411</v>
      </c>
      <c r="P53" s="5">
        <v>3192680878</v>
      </c>
    </row>
    <row r="54" spans="2:16" ht="15.5" x14ac:dyDescent="0.35">
      <c r="C54" t="s">
        <v>82</v>
      </c>
      <c r="D54" s="5">
        <v>-2696004481</v>
      </c>
      <c r="E54" s="5">
        <v>-2417898116</v>
      </c>
      <c r="F54" s="5">
        <v>-1543460711</v>
      </c>
      <c r="G54" s="5">
        <v>-1491141622</v>
      </c>
      <c r="I54" s="5">
        <v>-7084597651</v>
      </c>
      <c r="J54" s="5">
        <v>-9492954337</v>
      </c>
      <c r="K54" s="5">
        <v>-8335638289</v>
      </c>
      <c r="L54" s="5">
        <v>-6862832741</v>
      </c>
      <c r="M54" s="5">
        <v>-6335681035</v>
      </c>
      <c r="N54" s="5">
        <v>-7005924071</v>
      </c>
      <c r="O54" s="5">
        <v>-7353718265</v>
      </c>
      <c r="P54" s="5">
        <v>-6958270803</v>
      </c>
    </row>
    <row r="55" spans="2:16" ht="15.5" x14ac:dyDescent="0.35">
      <c r="C55" t="s">
        <v>87</v>
      </c>
      <c r="D55" s="5">
        <v>-2696004481</v>
      </c>
      <c r="E55" s="5">
        <v>-2417898116</v>
      </c>
      <c r="F55" s="5">
        <v>-1543460711</v>
      </c>
      <c r="G55" s="5">
        <v>-1491141622</v>
      </c>
      <c r="I55" s="5">
        <v>-7084597651</v>
      </c>
      <c r="J55" s="5">
        <v>-9492954337</v>
      </c>
      <c r="K55" s="5">
        <v>-8335638289</v>
      </c>
      <c r="L55" s="5">
        <v>-6862832741</v>
      </c>
      <c r="M55" s="5">
        <v>-6335681035</v>
      </c>
      <c r="N55" s="5">
        <v>-7005924071</v>
      </c>
      <c r="O55" s="5">
        <v>-7353718265</v>
      </c>
      <c r="P55" s="5">
        <v>-6958270803</v>
      </c>
    </row>
    <row r="56" spans="2:16" ht="15.5" x14ac:dyDescent="0.35">
      <c r="C56" t="s">
        <v>89</v>
      </c>
      <c r="D56" s="5">
        <v>-1823555828</v>
      </c>
      <c r="E56" s="5">
        <v>-1775257251</v>
      </c>
      <c r="F56" s="5">
        <v>-964054893</v>
      </c>
      <c r="G56" s="5">
        <v>-821405688</v>
      </c>
      <c r="I56" s="5">
        <v>-5270284223</v>
      </c>
      <c r="J56" s="5">
        <v>-5274751691</v>
      </c>
      <c r="K56" s="5">
        <v>-4154130917</v>
      </c>
      <c r="L56" s="5">
        <v>-2901176611</v>
      </c>
      <c r="M56" s="5">
        <v>-3177406281</v>
      </c>
      <c r="N56" s="5">
        <v>-6596386938</v>
      </c>
      <c r="O56" s="5">
        <v>-3257916854</v>
      </c>
      <c r="P56" s="5">
        <v>-3765589925</v>
      </c>
    </row>
    <row r="57" spans="2:16" ht="15.5" x14ac:dyDescent="0.35">
      <c r="C57" t="s">
        <v>90</v>
      </c>
      <c r="D57" s="5">
        <v>-333684207</v>
      </c>
      <c r="E57" s="5">
        <v>-415830822</v>
      </c>
      <c r="F57" s="5">
        <v>-412074995</v>
      </c>
      <c r="G57" s="5">
        <v>-440802846</v>
      </c>
      <c r="I57" s="5">
        <v>-1794249772</v>
      </c>
      <c r="J57" s="5">
        <v>-2550968188</v>
      </c>
      <c r="K57" s="5">
        <v>-3240651264</v>
      </c>
      <c r="L57" s="5">
        <v>-3086817841</v>
      </c>
      <c r="M57" s="5">
        <v>-2252324969</v>
      </c>
      <c r="N57" s="5">
        <v>-2086154842</v>
      </c>
      <c r="O57" s="5">
        <v>-2898476755</v>
      </c>
      <c r="P57" s="5">
        <v>-3144301828</v>
      </c>
    </row>
    <row r="58" spans="2:16" ht="15.5" x14ac:dyDescent="0.35">
      <c r="C58" t="s">
        <v>27</v>
      </c>
      <c r="D58" s="5">
        <v>147270939</v>
      </c>
      <c r="E58" s="5">
        <v>-147270939</v>
      </c>
      <c r="M58" s="5">
        <v>-2400702556</v>
      </c>
      <c r="N58" s="5">
        <v>-2478041464</v>
      </c>
    </row>
    <row r="59" spans="2:16" ht="15.5" x14ac:dyDescent="0.35">
      <c r="C59" t="s">
        <v>81</v>
      </c>
      <c r="D59" s="5">
        <v>-4958</v>
      </c>
      <c r="E59" s="5">
        <v>-31775</v>
      </c>
      <c r="F59" s="5">
        <v>8442</v>
      </c>
      <c r="G59" s="5">
        <v>10844</v>
      </c>
      <c r="I59" s="5">
        <v>-27920</v>
      </c>
      <c r="J59" s="5">
        <v>-537821</v>
      </c>
      <c r="K59" s="5">
        <v>-273859</v>
      </c>
      <c r="L59" s="5">
        <v>-42114</v>
      </c>
      <c r="M59" s="5">
        <v>-19354</v>
      </c>
      <c r="N59" s="5">
        <v>-25003</v>
      </c>
      <c r="O59" s="5">
        <v>-28372</v>
      </c>
      <c r="P59" s="5">
        <v>-77222</v>
      </c>
    </row>
    <row r="60" spans="2:16" ht="15.5" x14ac:dyDescent="0.35">
      <c r="C60" t="s">
        <v>92</v>
      </c>
      <c r="D60" s="5">
        <v>-333684207</v>
      </c>
      <c r="E60" s="5">
        <v>-415830822</v>
      </c>
      <c r="F60" s="5">
        <v>-412074995</v>
      </c>
      <c r="G60" s="5">
        <v>-440802846</v>
      </c>
      <c r="I60" s="5">
        <v>-1794249772</v>
      </c>
      <c r="J60" s="5">
        <v>-2550968188</v>
      </c>
      <c r="K60" s="5">
        <v>-3240651264</v>
      </c>
      <c r="L60" s="5">
        <v>-3086817841</v>
      </c>
      <c r="M60" s="5">
        <v>-2252324969</v>
      </c>
      <c r="N60" s="5">
        <v>-2086154842</v>
      </c>
      <c r="O60" s="5">
        <v>-2898476755</v>
      </c>
      <c r="P60" s="5">
        <v>-3144301828</v>
      </c>
    </row>
    <row r="61" spans="2:16" ht="15.5" x14ac:dyDescent="0.35">
      <c r="C61" t="s">
        <v>29</v>
      </c>
      <c r="D61" s="5">
        <v>-2157240035</v>
      </c>
      <c r="E61" s="5">
        <v>-2191088073</v>
      </c>
      <c r="F61" s="5">
        <v>-1376129888</v>
      </c>
      <c r="G61" s="5">
        <v>-1262208534</v>
      </c>
      <c r="I61" s="5">
        <v>-7064533995</v>
      </c>
      <c r="J61" s="5">
        <v>-7825719879</v>
      </c>
      <c r="K61" s="5">
        <v>-7394782181</v>
      </c>
      <c r="L61" s="5">
        <v>-5987994452</v>
      </c>
      <c r="M61" s="5">
        <v>-5429731250</v>
      </c>
      <c r="N61" s="5">
        <v>-8682541780</v>
      </c>
      <c r="O61" s="5">
        <v>-6156393609</v>
      </c>
      <c r="P61" s="5">
        <v>-6909891753</v>
      </c>
    </row>
    <row r="62" spans="2:16" ht="15.5" x14ac:dyDescent="0.35">
      <c r="C62" t="s">
        <v>28</v>
      </c>
      <c r="D62" s="5">
        <v>446827266</v>
      </c>
      <c r="E62" s="5">
        <v>-252900582</v>
      </c>
      <c r="F62" s="5">
        <v>1496044432</v>
      </c>
      <c r="G62" s="5">
        <v>11073447</v>
      </c>
      <c r="I62" s="5">
        <v>1529264773</v>
      </c>
      <c r="J62" s="5">
        <v>44293788</v>
      </c>
      <c r="K62" s="5">
        <v>37661634</v>
      </c>
      <c r="L62" s="5">
        <v>-5828773</v>
      </c>
      <c r="M62" s="5">
        <v>7894267</v>
      </c>
      <c r="N62" s="5">
        <v>140281440</v>
      </c>
      <c r="O62" s="5">
        <v>26098449</v>
      </c>
      <c r="P62" s="5">
        <v>33305994</v>
      </c>
    </row>
    <row r="63" spans="2:16" ht="15.5" x14ac:dyDescent="0.35">
      <c r="C63" t="s">
        <v>404</v>
      </c>
    </row>
    <row r="64" spans="2:16" ht="15.5" x14ac:dyDescent="0.35">
      <c r="C64" t="s">
        <v>405</v>
      </c>
      <c r="D64" s="5">
        <v>446827266</v>
      </c>
      <c r="E64" s="5">
        <v>-252900582</v>
      </c>
      <c r="F64" s="5">
        <v>1496044432</v>
      </c>
      <c r="G64" s="5">
        <v>11073447</v>
      </c>
      <c r="I64" s="5">
        <v>1529264773</v>
      </c>
      <c r="J64" s="5">
        <v>44293788</v>
      </c>
      <c r="K64" s="5">
        <v>37661634</v>
      </c>
      <c r="L64" s="5">
        <v>-5828773</v>
      </c>
    </row>
    <row r="65" spans="2:16" ht="15.5" x14ac:dyDescent="0.35">
      <c r="C65" t="s">
        <v>406</v>
      </c>
      <c r="D65" s="5">
        <v>446827266</v>
      </c>
      <c r="E65" s="5">
        <v>-252900582</v>
      </c>
      <c r="F65" s="5">
        <v>1496044432</v>
      </c>
      <c r="G65" s="5">
        <v>11073447</v>
      </c>
      <c r="I65" s="5">
        <v>1529264773</v>
      </c>
      <c r="J65" s="5">
        <v>44293788</v>
      </c>
      <c r="K65" s="5">
        <v>37661634</v>
      </c>
      <c r="L65" s="5">
        <v>-5828773</v>
      </c>
      <c r="M65" s="5">
        <v>7894267</v>
      </c>
      <c r="N65" s="5">
        <v>140281440</v>
      </c>
      <c r="O65" s="5">
        <v>26098449</v>
      </c>
      <c r="P65" s="5">
        <v>33305994</v>
      </c>
    </row>
    <row r="66" spans="2:16" ht="15.5" x14ac:dyDescent="0.35">
      <c r="C66" t="s">
        <v>407</v>
      </c>
      <c r="P66" s="5">
        <v>2044850199</v>
      </c>
    </row>
    <row r="67" spans="2:16" ht="15.5" x14ac:dyDescent="0.35">
      <c r="C67" t="s">
        <v>95</v>
      </c>
      <c r="D67" s="5">
        <v>-1710412769</v>
      </c>
      <c r="E67" s="5">
        <v>-2443988655</v>
      </c>
      <c r="F67" s="5">
        <v>119914544</v>
      </c>
      <c r="G67" s="5">
        <v>-1251135087</v>
      </c>
      <c r="I67" s="5">
        <v>-5535269222</v>
      </c>
      <c r="J67" s="5">
        <v>-7781426091</v>
      </c>
      <c r="K67" s="5">
        <v>-7357120547</v>
      </c>
      <c r="L67" s="5">
        <v>-5993823225</v>
      </c>
      <c r="M67" s="5">
        <v>-5421836983</v>
      </c>
      <c r="N67" s="5">
        <v>-8542260340</v>
      </c>
      <c r="O67" s="5">
        <v>-6130295160</v>
      </c>
      <c r="P67" s="5">
        <v>-4831735560</v>
      </c>
    </row>
    <row r="68" spans="2:16" ht="15.5" x14ac:dyDescent="0.35">
      <c r="C68" t="s">
        <v>96</v>
      </c>
      <c r="F68" s="5">
        <v>96724942</v>
      </c>
      <c r="I68" s="5">
        <v>96724942</v>
      </c>
      <c r="J68" s="5">
        <v>26675000</v>
      </c>
      <c r="K68" s="5">
        <v>161875957</v>
      </c>
      <c r="L68" s="5">
        <v>147330657</v>
      </c>
      <c r="M68" s="5">
        <v>23658331</v>
      </c>
      <c r="N68" s="5">
        <v>-36014611</v>
      </c>
      <c r="O68" s="5">
        <v>-9771826</v>
      </c>
      <c r="P68" s="5">
        <v>25044714</v>
      </c>
    </row>
    <row r="69" spans="2:16" ht="15.5" x14ac:dyDescent="0.35">
      <c r="C69" t="s">
        <v>776</v>
      </c>
      <c r="F69" s="5">
        <v>96724942</v>
      </c>
      <c r="I69" s="5">
        <v>96724942</v>
      </c>
      <c r="J69" s="5">
        <v>26675000</v>
      </c>
      <c r="K69" s="5">
        <v>161875957</v>
      </c>
      <c r="L69" s="5">
        <v>147330657</v>
      </c>
      <c r="M69" s="5">
        <v>23658331</v>
      </c>
      <c r="N69" s="5">
        <v>-36014611</v>
      </c>
      <c r="O69" s="5">
        <v>-9771826</v>
      </c>
      <c r="P69" s="5">
        <v>25044714</v>
      </c>
    </row>
    <row r="70" spans="2:16" ht="15.5" x14ac:dyDescent="0.35">
      <c r="C70" t="s">
        <v>97</v>
      </c>
      <c r="D70" s="5">
        <v>-1710412769</v>
      </c>
      <c r="E70" s="5">
        <v>-2443988655</v>
      </c>
      <c r="F70" s="5">
        <v>216639486</v>
      </c>
      <c r="G70" s="5">
        <v>-1251135087</v>
      </c>
      <c r="I70" s="5">
        <v>-5438544280</v>
      </c>
      <c r="J70" s="5">
        <v>-7754751091</v>
      </c>
      <c r="K70" s="5">
        <v>-7195244590</v>
      </c>
      <c r="L70" s="5">
        <v>-5846492568</v>
      </c>
      <c r="M70" s="5">
        <v>-5398178652</v>
      </c>
      <c r="N70" s="5">
        <v>-8578274951</v>
      </c>
      <c r="O70" s="5">
        <v>-6140066986</v>
      </c>
      <c r="P70" s="5">
        <v>-4806690846</v>
      </c>
    </row>
    <row r="71" spans="2:16" ht="15.5" x14ac:dyDescent="0.35">
      <c r="C71" t="s">
        <v>98</v>
      </c>
      <c r="D71" s="5">
        <v>-1710412770</v>
      </c>
      <c r="E71" s="5">
        <v>-2443988655</v>
      </c>
      <c r="F71" s="5">
        <v>119914544</v>
      </c>
      <c r="G71" s="5">
        <v>-1251135087</v>
      </c>
      <c r="I71" s="5">
        <v>-5535269222</v>
      </c>
      <c r="J71" s="5">
        <v>-7781426091</v>
      </c>
      <c r="K71" s="5">
        <v>-7357120547</v>
      </c>
      <c r="L71" s="5">
        <v>-5993823224</v>
      </c>
      <c r="M71" s="5">
        <v>-5421836983</v>
      </c>
      <c r="N71" s="5">
        <v>-8542260341</v>
      </c>
      <c r="O71" s="5">
        <v>-6130295160</v>
      </c>
      <c r="P71" s="5">
        <v>-4831735560</v>
      </c>
    </row>
    <row r="72" spans="2:16" ht="15.5" x14ac:dyDescent="0.35">
      <c r="C72" t="s">
        <v>8</v>
      </c>
      <c r="D72" s="5">
        <v>-1710407812</v>
      </c>
      <c r="E72" s="5">
        <v>-2443956880</v>
      </c>
      <c r="F72" s="5">
        <v>216631044</v>
      </c>
      <c r="G72" s="5">
        <v>-1251145931</v>
      </c>
      <c r="I72" s="5">
        <v>-5438516360</v>
      </c>
      <c r="J72" s="5">
        <v>-7754213271</v>
      </c>
      <c r="K72" s="5">
        <v>-7194970731</v>
      </c>
      <c r="L72" s="5">
        <v>-5846450454</v>
      </c>
      <c r="M72" s="5">
        <v>-5398159299</v>
      </c>
      <c r="N72" s="5">
        <v>-8578249949</v>
      </c>
      <c r="O72" s="5">
        <v>-6140038614</v>
      </c>
      <c r="P72" s="5">
        <v>-4806613624</v>
      </c>
    </row>
    <row r="73" spans="2:16" ht="15.5" x14ac:dyDescent="0.35">
      <c r="C73" t="s">
        <v>100</v>
      </c>
      <c r="D73" s="5">
        <v>-1710412770</v>
      </c>
      <c r="E73" s="5">
        <v>-2443988655</v>
      </c>
      <c r="F73" s="5">
        <v>119914544</v>
      </c>
      <c r="G73" s="5">
        <v>-1251135087</v>
      </c>
      <c r="I73" s="5">
        <v>-5535269222</v>
      </c>
      <c r="J73" s="5">
        <v>-7781426091</v>
      </c>
      <c r="K73" s="5">
        <v>-7357120547</v>
      </c>
      <c r="L73" s="5">
        <v>-5993823224</v>
      </c>
      <c r="M73" s="5">
        <v>-5421836983</v>
      </c>
      <c r="N73" s="5">
        <v>-8542260341</v>
      </c>
      <c r="O73" s="5">
        <v>-6130295160</v>
      </c>
      <c r="P73" s="5">
        <v>-4831735560</v>
      </c>
    </row>
    <row r="74" spans="2:16" ht="15.5" x14ac:dyDescent="0.35">
      <c r="C74" t="s">
        <v>101</v>
      </c>
      <c r="D74" s="5">
        <v>-1710412770</v>
      </c>
      <c r="E74" s="5">
        <v>-2443988655</v>
      </c>
      <c r="F74" s="5">
        <v>216639486</v>
      </c>
      <c r="G74" s="5">
        <v>-1251135087</v>
      </c>
      <c r="I74" s="5">
        <v>-5438544280</v>
      </c>
      <c r="J74" s="5">
        <v>-7754751092</v>
      </c>
      <c r="K74" s="5">
        <v>-7195244590</v>
      </c>
      <c r="L74" s="5">
        <v>-5846492568</v>
      </c>
      <c r="M74" s="5">
        <v>-5398178653</v>
      </c>
      <c r="N74" s="5">
        <v>-8578274952</v>
      </c>
      <c r="O74" s="5">
        <v>-6140066986</v>
      </c>
      <c r="P74" s="5">
        <v>-4806690846</v>
      </c>
    </row>
    <row r="75" spans="2:16" ht="15.5" x14ac:dyDescent="0.35">
      <c r="C75" t="s">
        <v>102</v>
      </c>
      <c r="D75" s="5">
        <v>-1710412770</v>
      </c>
      <c r="E75" s="5">
        <v>-2443988655</v>
      </c>
      <c r="F75" s="5">
        <v>216639486</v>
      </c>
      <c r="G75" s="5">
        <v>-1251135087</v>
      </c>
      <c r="I75" s="5">
        <v>-5438544280</v>
      </c>
      <c r="J75" s="5">
        <v>-7754751092</v>
      </c>
      <c r="K75" s="5">
        <v>-7195244590</v>
      </c>
      <c r="L75" s="5">
        <v>-5846492568</v>
      </c>
      <c r="M75" s="5">
        <v>-5398178653</v>
      </c>
      <c r="N75" s="5">
        <v>-8578274952</v>
      </c>
      <c r="O75" s="5">
        <v>-6140066986</v>
      </c>
      <c r="P75" s="5">
        <v>-4806690846</v>
      </c>
    </row>
    <row r="77" spans="2:16" ht="15.5" x14ac:dyDescent="0.35">
      <c r="B77" t="s">
        <v>103</v>
      </c>
      <c r="C77" t="s">
        <v>104</v>
      </c>
    </row>
    <row r="78" spans="2:16" ht="15.5" x14ac:dyDescent="0.35">
      <c r="C78" t="s">
        <v>216</v>
      </c>
    </row>
    <row r="79" spans="2:16" ht="15.5" x14ac:dyDescent="0.35">
      <c r="C79" t="s">
        <v>20</v>
      </c>
      <c r="D79" s="5">
        <v>22885063043</v>
      </c>
      <c r="E79" s="5">
        <v>24218746756</v>
      </c>
      <c r="F79" s="5">
        <v>34198239096</v>
      </c>
      <c r="G79" s="5">
        <v>32371228321</v>
      </c>
      <c r="I79" s="5">
        <v>34198239096</v>
      </c>
      <c r="J79" s="5">
        <v>42683541471</v>
      </c>
      <c r="K79" s="5">
        <v>2859729996</v>
      </c>
      <c r="L79" s="5">
        <v>3776747508</v>
      </c>
      <c r="M79" s="5">
        <v>10328426842</v>
      </c>
      <c r="N79" s="5">
        <v>1681806191</v>
      </c>
      <c r="O79" s="5">
        <v>2971233553</v>
      </c>
      <c r="P79" s="5">
        <v>3409710199</v>
      </c>
    </row>
    <row r="80" spans="2:16" ht="15.5" x14ac:dyDescent="0.35">
      <c r="C80" t="s">
        <v>217</v>
      </c>
      <c r="D80" s="5">
        <v>250741534</v>
      </c>
      <c r="E80" s="5">
        <v>323304380</v>
      </c>
      <c r="F80" s="5">
        <v>232627681</v>
      </c>
      <c r="G80" s="5">
        <v>392715303</v>
      </c>
      <c r="I80" s="5">
        <v>232627681</v>
      </c>
      <c r="J80" s="5">
        <v>361035409</v>
      </c>
      <c r="K80" s="5">
        <v>335222965</v>
      </c>
      <c r="L80" s="5">
        <v>358476343</v>
      </c>
      <c r="M80" s="5">
        <v>285694201</v>
      </c>
      <c r="N80" s="5">
        <v>259710717</v>
      </c>
      <c r="O80" s="5">
        <v>687823409</v>
      </c>
      <c r="P80" s="5">
        <v>85212499</v>
      </c>
    </row>
    <row r="81" spans="3:16" ht="15.5" x14ac:dyDescent="0.35">
      <c r="C81" t="s">
        <v>110</v>
      </c>
      <c r="K81" s="5">
        <v>8494000</v>
      </c>
      <c r="L81" s="5">
        <v>7092000</v>
      </c>
      <c r="M81" s="5">
        <v>5380000</v>
      </c>
      <c r="O81" s="5">
        <v>5560000</v>
      </c>
    </row>
    <row r="82" spans="3:16" ht="15.5" x14ac:dyDescent="0.35">
      <c r="C82" t="s">
        <v>222</v>
      </c>
      <c r="D82" s="5">
        <v>80656362</v>
      </c>
      <c r="E82" s="5">
        <v>81970161</v>
      </c>
      <c r="F82" s="5">
        <v>77185316</v>
      </c>
      <c r="G82" s="5">
        <v>65404404</v>
      </c>
      <c r="I82" s="5">
        <v>77185316</v>
      </c>
      <c r="J82" s="5">
        <v>159265719</v>
      </c>
      <c r="K82" s="5">
        <v>87114039</v>
      </c>
      <c r="L82" s="5">
        <v>153623480</v>
      </c>
      <c r="M82" s="5">
        <v>78015817</v>
      </c>
      <c r="N82" s="5">
        <v>51014992</v>
      </c>
      <c r="O82" s="5">
        <v>85246318</v>
      </c>
    </row>
    <row r="83" spans="3:16" ht="15.5" x14ac:dyDescent="0.35">
      <c r="C83" t="s">
        <v>81</v>
      </c>
      <c r="D83" s="5">
        <v>1035170302</v>
      </c>
      <c r="E83" s="5">
        <v>984510790</v>
      </c>
      <c r="F83" s="5">
        <v>933851280</v>
      </c>
      <c r="G83" s="5">
        <v>1006221121</v>
      </c>
      <c r="I83" s="5">
        <v>933851280</v>
      </c>
      <c r="J83" s="5">
        <v>855219572</v>
      </c>
      <c r="K83" s="5">
        <v>688082892</v>
      </c>
      <c r="L83" s="5">
        <v>724426924</v>
      </c>
      <c r="M83" s="5">
        <v>933968859</v>
      </c>
      <c r="N83" s="5">
        <v>928417021</v>
      </c>
      <c r="O83" s="5">
        <v>217253827</v>
      </c>
      <c r="P83" s="5">
        <v>99830929</v>
      </c>
    </row>
    <row r="84" spans="3:16" ht="15.5" x14ac:dyDescent="0.35">
      <c r="C84" t="s">
        <v>223</v>
      </c>
      <c r="D84" s="5">
        <v>23216460939</v>
      </c>
      <c r="E84" s="5">
        <v>24624021297</v>
      </c>
      <c r="F84" s="5">
        <v>34512417415</v>
      </c>
      <c r="G84" s="5">
        <v>51760985651</v>
      </c>
      <c r="I84" s="5">
        <v>34512417415</v>
      </c>
      <c r="J84" s="5">
        <v>52914588644</v>
      </c>
      <c r="K84" s="5">
        <v>4646533265</v>
      </c>
      <c r="L84" s="5">
        <v>4923707515</v>
      </c>
      <c r="M84" s="5">
        <v>10697516860</v>
      </c>
      <c r="N84" s="5">
        <v>1992531900</v>
      </c>
      <c r="O84" s="5">
        <v>3749863280</v>
      </c>
      <c r="P84" s="5">
        <v>4098272698</v>
      </c>
    </row>
    <row r="85" spans="3:16" ht="15.5" x14ac:dyDescent="0.35">
      <c r="C85" t="s">
        <v>224</v>
      </c>
    </row>
    <row r="86" spans="3:16" ht="15.5" x14ac:dyDescent="0.35">
      <c r="C86" t="s">
        <v>111</v>
      </c>
      <c r="D86" s="5">
        <v>44493369988</v>
      </c>
      <c r="E86" s="5">
        <v>45217872681</v>
      </c>
      <c r="F86" s="5">
        <v>45916442479</v>
      </c>
      <c r="G86" s="5">
        <v>46643721769</v>
      </c>
      <c r="I86" s="5">
        <v>45916442479</v>
      </c>
      <c r="J86" s="5">
        <v>49228068358</v>
      </c>
      <c r="K86" s="5">
        <v>53010404352</v>
      </c>
      <c r="L86" s="5">
        <v>56853786339</v>
      </c>
      <c r="M86" s="5">
        <v>55662664163</v>
      </c>
      <c r="N86" s="5">
        <v>59388262292</v>
      </c>
      <c r="O86" s="5">
        <v>57034512515</v>
      </c>
      <c r="P86" s="5">
        <v>42944650722</v>
      </c>
    </row>
    <row r="87" spans="3:16" ht="15.5" x14ac:dyDescent="0.35">
      <c r="C87" t="s">
        <v>114</v>
      </c>
      <c r="D87" s="5">
        <v>6472110445</v>
      </c>
      <c r="E87" s="5">
        <v>6025283179</v>
      </c>
      <c r="F87" s="5">
        <v>6278183762</v>
      </c>
      <c r="G87" s="5">
        <v>221368647</v>
      </c>
      <c r="I87" s="5">
        <v>6278183762</v>
      </c>
      <c r="J87" s="5">
        <v>188148306</v>
      </c>
      <c r="K87" s="5">
        <v>151378236</v>
      </c>
      <c r="L87" s="5">
        <v>159373923</v>
      </c>
      <c r="M87" s="5">
        <v>205473149</v>
      </c>
      <c r="N87" s="5">
        <v>204251744</v>
      </c>
      <c r="O87" s="5">
        <v>54313457</v>
      </c>
      <c r="P87" s="5">
        <v>24957732</v>
      </c>
    </row>
    <row r="88" spans="3:16" ht="15.5" x14ac:dyDescent="0.35">
      <c r="C88" t="s">
        <v>228</v>
      </c>
      <c r="D88" s="5">
        <v>98302461625</v>
      </c>
      <c r="E88" s="5">
        <v>98580137052</v>
      </c>
      <c r="F88" s="5">
        <v>93551033961</v>
      </c>
      <c r="G88" s="5">
        <v>46865090416</v>
      </c>
      <c r="I88" s="5">
        <v>93551033961</v>
      </c>
      <c r="J88" s="5">
        <v>49416216664</v>
      </c>
      <c r="K88" s="5">
        <v>53161782588</v>
      </c>
      <c r="L88" s="5">
        <v>57013160262</v>
      </c>
      <c r="M88" s="5">
        <v>55868137312</v>
      </c>
      <c r="N88" s="5">
        <v>59592514036</v>
      </c>
      <c r="O88" s="5">
        <v>57088825972</v>
      </c>
      <c r="P88" s="5">
        <v>42969608454</v>
      </c>
    </row>
    <row r="89" spans="3:16" ht="15.5" x14ac:dyDescent="0.35">
      <c r="C89" t="s">
        <v>115</v>
      </c>
      <c r="D89" s="5">
        <v>121518922564</v>
      </c>
      <c r="E89" s="5">
        <v>123204158349</v>
      </c>
      <c r="F89" s="5">
        <v>128063451376</v>
      </c>
      <c r="G89" s="5">
        <v>98626076067</v>
      </c>
      <c r="I89" s="5">
        <v>128063451376</v>
      </c>
      <c r="J89" s="5">
        <v>102330805308</v>
      </c>
      <c r="K89" s="5">
        <v>57808315853</v>
      </c>
      <c r="L89" s="5">
        <v>61936867777</v>
      </c>
      <c r="M89" s="5">
        <v>66565654172</v>
      </c>
      <c r="N89" s="5">
        <v>61585045936</v>
      </c>
      <c r="O89" s="5">
        <v>60838689252</v>
      </c>
      <c r="P89" s="5">
        <v>47067881152</v>
      </c>
    </row>
    <row r="90" spans="3:16" ht="15.5" x14ac:dyDescent="0.35">
      <c r="C90" t="s">
        <v>116</v>
      </c>
    </row>
    <row r="91" spans="3:16" ht="15.5" x14ac:dyDescent="0.35">
      <c r="C91" t="s">
        <v>117</v>
      </c>
    </row>
    <row r="92" spans="3:16" ht="15.5" x14ac:dyDescent="0.35">
      <c r="C92" t="s">
        <v>229</v>
      </c>
      <c r="D92" s="5">
        <v>2476079775</v>
      </c>
      <c r="E92" s="5">
        <v>3501562302</v>
      </c>
      <c r="F92" s="5">
        <v>5967526187</v>
      </c>
      <c r="G92" s="5">
        <v>19633902696</v>
      </c>
      <c r="I92" s="5">
        <v>5967526187</v>
      </c>
      <c r="J92" s="5">
        <v>17834449720</v>
      </c>
      <c r="K92" s="5">
        <v>13559531054</v>
      </c>
      <c r="L92" s="5">
        <v>5056494356</v>
      </c>
      <c r="M92" s="5">
        <v>5479437394</v>
      </c>
      <c r="N92" s="5">
        <v>7743121716</v>
      </c>
      <c r="O92" s="5">
        <v>5429157434</v>
      </c>
      <c r="P92" s="5">
        <v>4384089846</v>
      </c>
    </row>
    <row r="93" spans="3:16" ht="15.5" x14ac:dyDescent="0.35">
      <c r="C93" t="s">
        <v>230</v>
      </c>
      <c r="L93" s="5">
        <v>19999959</v>
      </c>
      <c r="M93" s="5">
        <v>92980079</v>
      </c>
      <c r="N93" s="5">
        <v>1236173633</v>
      </c>
      <c r="O93" s="5">
        <v>124719369</v>
      </c>
      <c r="P93" s="5">
        <v>118065864</v>
      </c>
    </row>
    <row r="94" spans="3:16" ht="15.5" x14ac:dyDescent="0.35">
      <c r="C94" t="s">
        <v>219</v>
      </c>
    </row>
    <row r="95" spans="3:16" ht="15.5" x14ac:dyDescent="0.35">
      <c r="C95" t="s">
        <v>218</v>
      </c>
    </row>
    <row r="96" spans="3:16" ht="15.5" x14ac:dyDescent="0.35">
      <c r="C96" t="s">
        <v>231</v>
      </c>
      <c r="L96" s="5">
        <v>19999959</v>
      </c>
      <c r="M96" s="5">
        <v>92980079</v>
      </c>
      <c r="N96" s="5">
        <v>1236173633</v>
      </c>
      <c r="O96" s="5">
        <v>124719369</v>
      </c>
      <c r="P96" s="5">
        <v>118065864</v>
      </c>
    </row>
    <row r="97" spans="3:16" ht="15.5" x14ac:dyDescent="0.35">
      <c r="C97" t="s">
        <v>121</v>
      </c>
      <c r="D97" s="5">
        <v>104382085</v>
      </c>
      <c r="E97" s="5">
        <v>88996675</v>
      </c>
      <c r="F97" s="5">
        <v>49084025</v>
      </c>
      <c r="G97" s="5">
        <v>100171905</v>
      </c>
      <c r="I97" s="5">
        <v>49084025</v>
      </c>
      <c r="J97" s="5">
        <v>30873000</v>
      </c>
      <c r="K97" s="5">
        <v>107962374</v>
      </c>
      <c r="L97" s="5">
        <v>121562500</v>
      </c>
      <c r="M97" s="5">
        <v>342137003</v>
      </c>
      <c r="N97" s="5">
        <v>1488768289</v>
      </c>
      <c r="O97" s="5">
        <v>79892732</v>
      </c>
    </row>
    <row r="98" spans="3:16" ht="15.5" x14ac:dyDescent="0.35">
      <c r="C98" t="s">
        <v>232</v>
      </c>
      <c r="D98" s="5">
        <v>104382085</v>
      </c>
      <c r="E98" s="5">
        <v>88996675</v>
      </c>
      <c r="F98" s="5">
        <v>49084025</v>
      </c>
      <c r="G98" s="5">
        <v>100171905</v>
      </c>
      <c r="I98" s="5">
        <v>49084025</v>
      </c>
      <c r="J98" s="5">
        <v>30873000</v>
      </c>
      <c r="K98" s="5">
        <v>107962374</v>
      </c>
      <c r="L98" s="5">
        <v>121562500</v>
      </c>
      <c r="M98" s="5">
        <v>342137003</v>
      </c>
      <c r="N98" s="5">
        <v>1488768289</v>
      </c>
      <c r="O98" s="5">
        <v>79892732</v>
      </c>
    </row>
    <row r="99" spans="3:16" ht="15.5" x14ac:dyDescent="0.35">
      <c r="C99" t="s">
        <v>233</v>
      </c>
      <c r="D99" s="5">
        <v>119422467</v>
      </c>
      <c r="E99" s="5">
        <v>121266959</v>
      </c>
      <c r="F99" s="5">
        <v>116827650</v>
      </c>
      <c r="G99" s="5">
        <v>87214223</v>
      </c>
      <c r="I99" s="5">
        <v>116827650</v>
      </c>
      <c r="J99" s="5">
        <v>154778254</v>
      </c>
      <c r="K99" s="5">
        <v>198026004</v>
      </c>
      <c r="L99" s="5">
        <v>141895841</v>
      </c>
      <c r="M99" s="5">
        <v>140821142</v>
      </c>
      <c r="N99" s="5">
        <v>58736678</v>
      </c>
      <c r="O99" s="5">
        <v>155534107</v>
      </c>
      <c r="P99" s="5">
        <v>44458946</v>
      </c>
    </row>
    <row r="100" spans="3:16" ht="15.5" x14ac:dyDescent="0.35">
      <c r="C100" t="s">
        <v>289</v>
      </c>
      <c r="G100" s="5">
        <v>16500000000</v>
      </c>
      <c r="J100" s="5">
        <v>8000000000</v>
      </c>
      <c r="K100" s="5">
        <v>7000000000</v>
      </c>
      <c r="N100" s="5">
        <v>1000000000</v>
      </c>
    </row>
    <row r="101" spans="3:16" ht="15.5" x14ac:dyDescent="0.35">
      <c r="C101" t="s">
        <v>120</v>
      </c>
      <c r="D101" s="5">
        <v>614375223</v>
      </c>
      <c r="E101" s="5">
        <v>465298668</v>
      </c>
      <c r="F101" s="5">
        <v>275614512</v>
      </c>
      <c r="G101" s="5">
        <v>246516568</v>
      </c>
      <c r="I101" s="5">
        <v>275614512</v>
      </c>
      <c r="J101" s="5">
        <v>348798466</v>
      </c>
      <c r="K101" s="5">
        <v>853542676</v>
      </c>
      <c r="L101" s="5">
        <v>1053036056</v>
      </c>
      <c r="M101" s="5">
        <v>1354642215</v>
      </c>
      <c r="N101" s="5">
        <v>1092347277</v>
      </c>
      <c r="O101" s="5">
        <v>916219676</v>
      </c>
      <c r="P101" s="5">
        <v>545387682</v>
      </c>
    </row>
    <row r="102" spans="3:16" ht="15.5" x14ac:dyDescent="0.35">
      <c r="C102" t="s">
        <v>285</v>
      </c>
    </row>
    <row r="103" spans="3:16" ht="15.5" x14ac:dyDescent="0.35">
      <c r="C103" t="s">
        <v>370</v>
      </c>
      <c r="D103" s="5">
        <v>1015000000</v>
      </c>
      <c r="E103" s="5">
        <v>1015000000</v>
      </c>
      <c r="F103" s="5">
        <v>1015000000</v>
      </c>
      <c r="G103" s="5">
        <v>6103100000</v>
      </c>
      <c r="I103" s="5">
        <v>1015000000</v>
      </c>
      <c r="J103" s="5">
        <v>6103100000</v>
      </c>
      <c r="K103" s="5">
        <v>15403100000</v>
      </c>
      <c r="L103" s="5">
        <v>20803100000</v>
      </c>
      <c r="M103" s="5">
        <v>22063100000</v>
      </c>
      <c r="N103" s="5">
        <v>23713100000</v>
      </c>
      <c r="O103" s="5">
        <v>17246500000</v>
      </c>
      <c r="P103" s="5">
        <v>18933100000</v>
      </c>
    </row>
    <row r="104" spans="3:16" ht="15.5" x14ac:dyDescent="0.35">
      <c r="C104" t="s">
        <v>371</v>
      </c>
      <c r="D104" s="5">
        <v>20668200000</v>
      </c>
      <c r="E104" s="5">
        <v>20668200000</v>
      </c>
      <c r="F104" s="5">
        <v>20668200000</v>
      </c>
      <c r="I104" s="5">
        <v>20668200000</v>
      </c>
      <c r="N104" s="5">
        <v>8856944</v>
      </c>
      <c r="O104" s="5">
        <v>175952783</v>
      </c>
      <c r="P104" s="5">
        <v>17258222</v>
      </c>
    </row>
    <row r="105" spans="3:16" ht="15.5" x14ac:dyDescent="0.35">
      <c r="C105" t="s">
        <v>288</v>
      </c>
      <c r="D105" s="5">
        <v>1637900000</v>
      </c>
      <c r="E105" s="5">
        <v>2826000000</v>
      </c>
      <c r="F105" s="5">
        <v>5526000000</v>
      </c>
      <c r="G105" s="5">
        <v>2700000000</v>
      </c>
      <c r="I105" s="5">
        <v>5526000000</v>
      </c>
      <c r="J105" s="5">
        <v>9300000000</v>
      </c>
      <c r="K105" s="5">
        <v>5400000000</v>
      </c>
      <c r="L105" s="5">
        <v>3720000000</v>
      </c>
      <c r="M105" s="5">
        <v>3548856955</v>
      </c>
      <c r="N105" s="5">
        <v>2867095839</v>
      </c>
      <c r="O105" s="5">
        <v>4152791550</v>
      </c>
      <c r="P105" s="5">
        <v>3676177354</v>
      </c>
    </row>
    <row r="106" spans="3:16" ht="15.5" x14ac:dyDescent="0.35">
      <c r="C106" t="s">
        <v>237</v>
      </c>
      <c r="D106" s="5">
        <v>45718370302</v>
      </c>
      <c r="E106" s="5">
        <v>44667710790</v>
      </c>
      <c r="F106" s="5">
        <v>44617051280</v>
      </c>
      <c r="G106" s="5">
        <v>7109321121</v>
      </c>
      <c r="I106" s="5">
        <v>44617051280</v>
      </c>
      <c r="J106" s="5">
        <v>6958319572</v>
      </c>
      <c r="K106" s="5">
        <v>16091182892</v>
      </c>
      <c r="L106" s="5">
        <v>21527526924</v>
      </c>
      <c r="M106" s="5">
        <v>22997068859</v>
      </c>
      <c r="N106" s="5">
        <v>24650373965</v>
      </c>
      <c r="O106" s="5">
        <v>17639706610</v>
      </c>
      <c r="P106" s="5">
        <v>19050189151</v>
      </c>
    </row>
    <row r="107" spans="3:16" ht="15.5" x14ac:dyDescent="0.35">
      <c r="C107" t="s">
        <v>238</v>
      </c>
      <c r="D107" s="5">
        <v>45718370302</v>
      </c>
      <c r="E107" s="5">
        <v>44667710790</v>
      </c>
      <c r="F107" s="5">
        <v>44617051280</v>
      </c>
      <c r="G107" s="5">
        <v>7109321121</v>
      </c>
      <c r="I107" s="5">
        <v>44617051280</v>
      </c>
      <c r="J107" s="5">
        <v>6958319572</v>
      </c>
      <c r="K107" s="5">
        <v>16091182892</v>
      </c>
      <c r="L107" s="5">
        <v>21527526924</v>
      </c>
      <c r="M107" s="5">
        <v>22997068859</v>
      </c>
      <c r="N107" s="5">
        <v>24650373965</v>
      </c>
      <c r="O107" s="5">
        <v>17639706610</v>
      </c>
      <c r="P107" s="5">
        <v>19050189151</v>
      </c>
    </row>
    <row r="108" spans="3:16" ht="15.5" x14ac:dyDescent="0.35">
      <c r="C108" t="s">
        <v>324</v>
      </c>
      <c r="D108" s="5">
        <v>23000000000</v>
      </c>
      <c r="E108" s="5">
        <v>22000000000</v>
      </c>
      <c r="F108" s="5">
        <v>22000000000</v>
      </c>
      <c r="I108" s="5">
        <v>22000000000</v>
      </c>
    </row>
    <row r="109" spans="3:16" ht="15.5" x14ac:dyDescent="0.35">
      <c r="C109" t="s">
        <v>239</v>
      </c>
    </row>
    <row r="110" spans="3:16" ht="15.5" x14ac:dyDescent="0.35">
      <c r="C110" t="s">
        <v>290</v>
      </c>
      <c r="D110" s="5">
        <v>21683200000</v>
      </c>
      <c r="E110" s="5">
        <v>21683200000</v>
      </c>
      <c r="F110" s="5">
        <v>21683200000</v>
      </c>
      <c r="G110" s="5">
        <v>6103100000</v>
      </c>
      <c r="I110" s="5">
        <v>21683200000</v>
      </c>
      <c r="J110" s="5">
        <v>6103100000</v>
      </c>
      <c r="K110" s="5">
        <v>15403100000</v>
      </c>
      <c r="L110" s="5">
        <v>20803100000</v>
      </c>
      <c r="M110" s="5">
        <v>22063100000</v>
      </c>
      <c r="N110" s="5">
        <v>23721956944</v>
      </c>
      <c r="O110" s="5">
        <v>17422452783</v>
      </c>
      <c r="P110" s="5">
        <v>18950358222</v>
      </c>
    </row>
    <row r="111" spans="3:16" ht="15.5" x14ac:dyDescent="0.35">
      <c r="C111" t="s">
        <v>128</v>
      </c>
      <c r="D111" s="5">
        <v>48194450077</v>
      </c>
      <c r="E111" s="5">
        <v>48169273092</v>
      </c>
      <c r="F111" s="5">
        <v>50584577467</v>
      </c>
      <c r="G111" s="5">
        <v>26743223817</v>
      </c>
      <c r="I111" s="5">
        <v>50584577467</v>
      </c>
      <c r="J111" s="5">
        <v>24792769292</v>
      </c>
      <c r="K111" s="5">
        <v>29650713946</v>
      </c>
      <c r="L111" s="5">
        <v>26584021280</v>
      </c>
      <c r="M111" s="5">
        <v>28476506253</v>
      </c>
      <c r="N111" s="5">
        <v>32393495681</v>
      </c>
      <c r="O111" s="5">
        <v>23068864044</v>
      </c>
      <c r="P111" s="5">
        <v>23434278997</v>
      </c>
    </row>
    <row r="112" spans="3:16" ht="15.5" x14ac:dyDescent="0.35">
      <c r="C112" t="s">
        <v>129</v>
      </c>
    </row>
    <row r="113" spans="2:16" ht="15.5" x14ac:dyDescent="0.35">
      <c r="C113" t="s">
        <v>130</v>
      </c>
      <c r="D113" s="5">
        <v>130427205100</v>
      </c>
      <c r="E113" s="5">
        <v>130427205100</v>
      </c>
      <c r="F113" s="5">
        <v>130427205100</v>
      </c>
      <c r="G113" s="5">
        <v>130427205100</v>
      </c>
      <c r="I113" s="5">
        <v>130427205100</v>
      </c>
      <c r="J113" s="5">
        <v>130427205100</v>
      </c>
      <c r="K113" s="5">
        <v>72613019900</v>
      </c>
      <c r="L113" s="5">
        <v>72613019900</v>
      </c>
      <c r="M113" s="5">
        <v>70359258700</v>
      </c>
      <c r="N113" s="5">
        <v>60000000000</v>
      </c>
      <c r="O113" s="5">
        <v>60000000000</v>
      </c>
      <c r="P113" s="5">
        <v>38000000000</v>
      </c>
    </row>
    <row r="114" spans="2:16" ht="15.5" x14ac:dyDescent="0.35">
      <c r="C114" t="s">
        <v>131</v>
      </c>
      <c r="D114" s="5">
        <v>-7114669471</v>
      </c>
      <c r="E114" s="5">
        <v>-7114669471</v>
      </c>
      <c r="F114" s="5">
        <v>-7114669471</v>
      </c>
      <c r="G114" s="5">
        <v>-7114669471</v>
      </c>
      <c r="I114" s="5">
        <v>-7114669471</v>
      </c>
      <c r="J114" s="5">
        <v>-7114669471</v>
      </c>
      <c r="K114" s="5">
        <v>-6415669471</v>
      </c>
      <c r="L114" s="5">
        <v>-6415669471</v>
      </c>
      <c r="M114" s="5">
        <v>-7272099417</v>
      </c>
      <c r="N114" s="5">
        <v>-11208617033</v>
      </c>
      <c r="O114" s="5">
        <v>-11208617033</v>
      </c>
      <c r="P114" s="5">
        <v>-9484907071</v>
      </c>
    </row>
    <row r="115" spans="2:16" ht="15.5" x14ac:dyDescent="0.35">
      <c r="C115" t="s">
        <v>132</v>
      </c>
      <c r="D115" s="5">
        <v>-50007523178</v>
      </c>
      <c r="E115" s="5">
        <v>-48297115367</v>
      </c>
      <c r="F115" s="5">
        <v>-45853066212</v>
      </c>
      <c r="G115" s="5">
        <v>-51448849333</v>
      </c>
      <c r="I115" s="5">
        <v>-45853066212</v>
      </c>
      <c r="J115" s="5">
        <v>-45793701929</v>
      </c>
      <c r="K115" s="5">
        <v>-38039488659</v>
      </c>
      <c r="L115" s="5">
        <v>-30844517928</v>
      </c>
      <c r="M115" s="5">
        <v>-24998067474</v>
      </c>
      <c r="N115" s="5">
        <v>-19599908175</v>
      </c>
      <c r="O115" s="5">
        <v>-11021658226</v>
      </c>
      <c r="P115" s="5">
        <v>-4881613552</v>
      </c>
    </row>
    <row r="116" spans="2:16" ht="15.5" x14ac:dyDescent="0.35">
      <c r="C116" t="s">
        <v>136</v>
      </c>
      <c r="D116" s="5">
        <v>19460037</v>
      </c>
      <c r="E116" s="5">
        <v>19464995</v>
      </c>
      <c r="F116" s="5">
        <v>19404492</v>
      </c>
      <c r="G116" s="5">
        <v>19165954</v>
      </c>
      <c r="I116" s="5">
        <v>19404492</v>
      </c>
      <c r="J116" s="5">
        <v>19202316</v>
      </c>
      <c r="K116" s="5">
        <v>-259863</v>
      </c>
      <c r="L116" s="5">
        <v>13996</v>
      </c>
      <c r="M116" s="5">
        <v>56110</v>
      </c>
      <c r="N116" s="5">
        <v>75464</v>
      </c>
      <c r="O116" s="5">
        <v>100467</v>
      </c>
      <c r="P116" s="5">
        <v>122778</v>
      </c>
    </row>
    <row r="117" spans="2:16" ht="15.5" x14ac:dyDescent="0.35">
      <c r="C117" t="s">
        <v>10</v>
      </c>
      <c r="D117" s="5">
        <v>73324472488</v>
      </c>
      <c r="E117" s="5">
        <v>75034885257</v>
      </c>
      <c r="F117" s="5">
        <v>77478873909</v>
      </c>
      <c r="G117" s="5">
        <v>71882852250</v>
      </c>
      <c r="I117" s="5">
        <v>77478873909</v>
      </c>
      <c r="J117" s="5">
        <v>77538036016</v>
      </c>
      <c r="K117" s="5">
        <v>28157601907</v>
      </c>
      <c r="L117" s="5">
        <v>35352846497</v>
      </c>
      <c r="M117" s="5">
        <v>38089147919</v>
      </c>
      <c r="N117" s="5">
        <v>29191550256</v>
      </c>
      <c r="O117" s="5">
        <v>37769825208</v>
      </c>
      <c r="P117" s="5">
        <v>23633602155</v>
      </c>
    </row>
    <row r="118" spans="2:16" ht="15.5" x14ac:dyDescent="0.35">
      <c r="C118" t="s">
        <v>137</v>
      </c>
      <c r="D118" s="5">
        <v>121518922565</v>
      </c>
      <c r="E118" s="5">
        <v>123204158349</v>
      </c>
      <c r="F118" s="5">
        <v>128063451376</v>
      </c>
      <c r="G118" s="5">
        <v>98626076067</v>
      </c>
      <c r="I118" s="5">
        <v>128063451376</v>
      </c>
      <c r="J118" s="5">
        <v>102330805308</v>
      </c>
      <c r="K118" s="5">
        <v>57808315853</v>
      </c>
      <c r="L118" s="5">
        <v>61936867777</v>
      </c>
      <c r="M118" s="5">
        <v>66565654172</v>
      </c>
      <c r="N118" s="5">
        <v>61585045937</v>
      </c>
      <c r="O118" s="5">
        <v>60838689252</v>
      </c>
      <c r="P118" s="5">
        <v>47067881152</v>
      </c>
    </row>
    <row r="119" spans="2:16" ht="15.5" x14ac:dyDescent="0.35">
      <c r="C119" t="s">
        <v>138</v>
      </c>
      <c r="D119" s="5">
        <v>1304272051</v>
      </c>
      <c r="E119" s="5">
        <v>1304272051</v>
      </c>
      <c r="F119" s="5">
        <v>1304272051</v>
      </c>
      <c r="G119" s="5">
        <v>1304272051</v>
      </c>
      <c r="I119" s="5">
        <v>1304272051</v>
      </c>
      <c r="J119" s="5">
        <v>1304272051</v>
      </c>
      <c r="K119" s="5">
        <v>726130199</v>
      </c>
      <c r="L119" s="5">
        <v>726130199</v>
      </c>
      <c r="M119" s="5">
        <v>703592587</v>
      </c>
      <c r="N119" s="5">
        <v>600000000</v>
      </c>
      <c r="O119" s="5">
        <v>600000000</v>
      </c>
      <c r="P119" s="5">
        <v>380000000</v>
      </c>
    </row>
    <row r="121" spans="2:16" ht="15.5" x14ac:dyDescent="0.35">
      <c r="B121" t="s">
        <v>139</v>
      </c>
      <c r="C121" t="s">
        <v>140</v>
      </c>
      <c r="D121" s="5">
        <v>-1145583713</v>
      </c>
      <c r="E121" s="5">
        <v>-1251630193</v>
      </c>
      <c r="F121" s="5">
        <v>-934389967</v>
      </c>
      <c r="G121" s="5">
        <v>4057978536</v>
      </c>
      <c r="I121" s="5">
        <v>-3886518417</v>
      </c>
      <c r="J121" s="5">
        <v>-12785419825</v>
      </c>
      <c r="K121" s="5">
        <v>-3908017781</v>
      </c>
      <c r="L121" s="5">
        <v>-3726666673</v>
      </c>
      <c r="M121" s="5">
        <v>-3504933857</v>
      </c>
      <c r="N121" s="5">
        <v>-691721412</v>
      </c>
      <c r="O121" s="5">
        <v>-2075229661</v>
      </c>
      <c r="P121" s="5">
        <v>-3503117381</v>
      </c>
    </row>
    <row r="122" spans="2:16" ht="15.5" x14ac:dyDescent="0.35">
      <c r="C122" t="s">
        <v>292</v>
      </c>
      <c r="D122" s="5">
        <v>2584305818</v>
      </c>
      <c r="E122" s="5">
        <v>2095239253</v>
      </c>
      <c r="F122" s="5">
        <v>2666301570</v>
      </c>
      <c r="G122" s="5">
        <v>2255637017</v>
      </c>
      <c r="I122" s="5">
        <v>9064596306</v>
      </c>
      <c r="J122" s="5">
        <v>13238917582</v>
      </c>
      <c r="K122" s="5">
        <v>11843178489</v>
      </c>
      <c r="L122" s="5">
        <v>10201924361</v>
      </c>
      <c r="M122" s="5">
        <v>7587259004</v>
      </c>
      <c r="N122" s="5">
        <v>7234357353</v>
      </c>
      <c r="O122" s="5">
        <v>8961803269</v>
      </c>
      <c r="P122" s="5">
        <v>8044789376</v>
      </c>
    </row>
    <row r="123" spans="2:16" ht="15.5" x14ac:dyDescent="0.35">
      <c r="C123" t="s">
        <v>582</v>
      </c>
      <c r="D123" s="5">
        <v>-2483979042</v>
      </c>
      <c r="E123" s="5">
        <v>-1833255598</v>
      </c>
      <c r="F123" s="5">
        <v>-1464515699</v>
      </c>
      <c r="G123" s="5">
        <v>3122936116</v>
      </c>
      <c r="I123" s="5">
        <v>-6384412752</v>
      </c>
      <c r="J123" s="5">
        <v>-18541178436</v>
      </c>
      <c r="K123" s="5">
        <v>-8554332363</v>
      </c>
      <c r="L123" s="5">
        <v>-6974170027</v>
      </c>
      <c r="M123" s="5">
        <v>-5530142604</v>
      </c>
      <c r="N123" s="5">
        <v>-2384805123</v>
      </c>
      <c r="O123" s="5">
        <v>-3869123214</v>
      </c>
      <c r="P123" s="5">
        <v>-5301264556</v>
      </c>
    </row>
    <row r="124" spans="2:16" ht="15.5" x14ac:dyDescent="0.35">
      <c r="C124" t="s">
        <v>393</v>
      </c>
      <c r="D124" s="5">
        <v>-752142784</v>
      </c>
      <c r="E124" s="5">
        <v>-1012204940</v>
      </c>
      <c r="F124" s="5">
        <v>-788428529</v>
      </c>
      <c r="G124" s="5">
        <v>-824072024</v>
      </c>
      <c r="I124" s="5">
        <v>-3651400128</v>
      </c>
      <c r="J124" s="5">
        <v>-3691468860</v>
      </c>
      <c r="K124" s="5">
        <v>-3668174981</v>
      </c>
      <c r="L124" s="5">
        <v>-3636534740</v>
      </c>
      <c r="M124" s="5">
        <v>-3185311997</v>
      </c>
      <c r="N124" s="5">
        <v>-2950986718</v>
      </c>
      <c r="O124" s="5">
        <v>-4297438250</v>
      </c>
      <c r="P124" s="5">
        <v>-3112158468</v>
      </c>
    </row>
    <row r="125" spans="2:16" ht="15.5" x14ac:dyDescent="0.35">
      <c r="C125" t="s">
        <v>152</v>
      </c>
      <c r="D125" s="5">
        <v>23878777</v>
      </c>
      <c r="E125" s="5">
        <v>8233725</v>
      </c>
      <c r="F125" s="5">
        <v>27485183</v>
      </c>
      <c r="G125" s="5">
        <v>34492547</v>
      </c>
      <c r="I125" s="5">
        <v>140380244</v>
      </c>
      <c r="J125" s="5">
        <v>156936795</v>
      </c>
      <c r="K125" s="5">
        <v>14268354</v>
      </c>
      <c r="L125" s="5">
        <v>43508093</v>
      </c>
      <c r="M125" s="5">
        <v>11137853</v>
      </c>
      <c r="N125" s="5">
        <v>12882683</v>
      </c>
      <c r="O125" s="5">
        <v>71299511</v>
      </c>
      <c r="P125" s="5">
        <v>16099847</v>
      </c>
    </row>
    <row r="126" spans="2:16" ht="15.5" x14ac:dyDescent="0.35">
      <c r="C126" t="s">
        <v>27</v>
      </c>
      <c r="D126" s="5">
        <v>-357560684</v>
      </c>
      <c r="E126" s="5">
        <v>-424008552</v>
      </c>
      <c r="F126" s="5">
        <v>-342255056</v>
      </c>
      <c r="G126" s="5">
        <v>-478995748</v>
      </c>
      <c r="I126" s="5">
        <v>-1845517556</v>
      </c>
      <c r="J126" s="5">
        <v>-2709669677</v>
      </c>
      <c r="K126" s="5">
        <v>-3380267691</v>
      </c>
      <c r="L126" s="5">
        <v>-3415146087</v>
      </c>
      <c r="M126" s="5">
        <v>-2500702556</v>
      </c>
      <c r="N126" s="5">
        <v>-2578041464</v>
      </c>
      <c r="O126" s="5">
        <v>-2971856295</v>
      </c>
      <c r="P126" s="5">
        <v>-3160401675</v>
      </c>
    </row>
    <row r="127" spans="2:16" ht="15.5" x14ac:dyDescent="0.35">
      <c r="C127" t="s">
        <v>1235</v>
      </c>
      <c r="D127" s="5">
        <v>-160083498</v>
      </c>
      <c r="E127" s="5">
        <v>-85578090</v>
      </c>
      <c r="F127" s="5">
        <v>-1024784774</v>
      </c>
      <c r="G127" s="5">
        <v>-55719727</v>
      </c>
      <c r="I127" s="5">
        <v>-1210164531</v>
      </c>
      <c r="J127" s="5">
        <v>-1240721923</v>
      </c>
      <c r="K127" s="5">
        <v>-288037662</v>
      </c>
      <c r="L127" s="5">
        <v>-131068426</v>
      </c>
      <c r="M127" s="5">
        <v>-24413291</v>
      </c>
      <c r="N127" s="5">
        <v>-404132082</v>
      </c>
    </row>
    <row r="128" spans="2:16" ht="15.5" x14ac:dyDescent="0.35">
      <c r="C128" t="s">
        <v>688</v>
      </c>
      <c r="D128" s="5">
        <v>-2300</v>
      </c>
      <c r="E128" s="5">
        <v>-55991</v>
      </c>
      <c r="F128" s="5">
        <v>-8192662</v>
      </c>
      <c r="G128" s="5">
        <v>3700355</v>
      </c>
      <c r="J128" s="5">
        <v>1764694</v>
      </c>
      <c r="K128" s="5">
        <v>125348073</v>
      </c>
      <c r="L128" s="5">
        <v>184820153</v>
      </c>
      <c r="M128" s="5">
        <v>137239734</v>
      </c>
      <c r="N128" s="5">
        <v>379003939</v>
      </c>
      <c r="O128" s="5">
        <v>30085318</v>
      </c>
      <c r="P128" s="5">
        <v>9818095</v>
      </c>
    </row>
    <row r="129" spans="3:16" ht="15.5" x14ac:dyDescent="0.35">
      <c r="C129" t="s">
        <v>149</v>
      </c>
      <c r="D129" s="5">
        <v>-188100000</v>
      </c>
      <c r="E129" s="5">
        <v>-2700000000</v>
      </c>
      <c r="F129" s="5">
        <v>2802149417</v>
      </c>
      <c r="G129" s="5">
        <v>1300000000</v>
      </c>
      <c r="I129" s="5">
        <v>4702149417</v>
      </c>
      <c r="J129" s="5">
        <v>52735185200</v>
      </c>
      <c r="K129" s="5">
        <v>3280000000</v>
      </c>
      <c r="L129" s="5">
        <v>2121334191</v>
      </c>
      <c r="M129" s="5">
        <v>12418680488</v>
      </c>
      <c r="N129" s="5">
        <v>6113808450</v>
      </c>
      <c r="O129" s="5">
        <v>18697648795</v>
      </c>
      <c r="P129" s="5">
        <v>41524241348</v>
      </c>
    </row>
    <row r="130" spans="3:16" ht="15.5" x14ac:dyDescent="0.35">
      <c r="C130" t="s">
        <v>150</v>
      </c>
      <c r="E130" s="5">
        <v>-6027862147</v>
      </c>
      <c r="F130" s="5">
        <v>-40748675</v>
      </c>
      <c r="G130" s="5">
        <v>-9225256900</v>
      </c>
      <c r="I130" s="5">
        <v>-9300933375</v>
      </c>
      <c r="J130" s="5">
        <v>-125953900</v>
      </c>
      <c r="K130" s="5">
        <v>-288999731</v>
      </c>
      <c r="L130" s="5">
        <v>-4946346852</v>
      </c>
      <c r="M130" s="5">
        <v>-267125980</v>
      </c>
      <c r="N130" s="5">
        <v>-6711514400</v>
      </c>
      <c r="O130" s="5">
        <v>-17060895780</v>
      </c>
      <c r="P130" s="5">
        <v>-35877091500</v>
      </c>
    </row>
    <row r="131" spans="3:16" ht="15.5" x14ac:dyDescent="0.35">
      <c r="C131" t="s">
        <v>158</v>
      </c>
      <c r="E131" s="5">
        <v>-47288675</v>
      </c>
      <c r="F131" s="5">
        <v>-20748675</v>
      </c>
      <c r="I131" s="5">
        <v>-55676475</v>
      </c>
      <c r="J131" s="5">
        <v>-125953900</v>
      </c>
      <c r="K131" s="5">
        <v>-288999731</v>
      </c>
      <c r="L131" s="5">
        <v>-4946346852</v>
      </c>
      <c r="M131" s="5">
        <v>-267125980</v>
      </c>
      <c r="N131" s="5">
        <v>-6711514400</v>
      </c>
      <c r="O131" s="5">
        <v>-17060895780</v>
      </c>
      <c r="P131" s="5">
        <v>-877291500</v>
      </c>
    </row>
    <row r="132" spans="3:16" ht="15.5" x14ac:dyDescent="0.35">
      <c r="C132" t="s">
        <v>1236</v>
      </c>
    </row>
    <row r="133" spans="3:16" ht="15.5" x14ac:dyDescent="0.35">
      <c r="C133" t="s">
        <v>1237</v>
      </c>
      <c r="E133" s="5">
        <v>-5980573472</v>
      </c>
      <c r="F133" s="5">
        <v>-20000000</v>
      </c>
      <c r="G133" s="5">
        <v>-9225256900</v>
      </c>
      <c r="I133" s="5">
        <v>-9245256900</v>
      </c>
    </row>
    <row r="134" spans="3:16" ht="15.5" x14ac:dyDescent="0.35">
      <c r="C134" t="s">
        <v>994</v>
      </c>
      <c r="P134" s="5">
        <v>-34999800000</v>
      </c>
    </row>
    <row r="135" spans="3:16" ht="15.5" x14ac:dyDescent="0.35">
      <c r="C135" t="s">
        <v>161</v>
      </c>
      <c r="D135" s="5">
        <v>-188100000</v>
      </c>
      <c r="E135" s="5">
        <v>-2700000000</v>
      </c>
      <c r="F135" s="5">
        <v>2802149417</v>
      </c>
      <c r="G135" s="5">
        <v>1300000000</v>
      </c>
      <c r="I135" s="5">
        <v>4702149417</v>
      </c>
      <c r="J135" s="5">
        <v>52735185200</v>
      </c>
      <c r="K135" s="5">
        <v>3280000000</v>
      </c>
      <c r="L135" s="5">
        <v>2121334191</v>
      </c>
      <c r="M135" s="5">
        <v>12418680488</v>
      </c>
      <c r="N135" s="5">
        <v>6113808450</v>
      </c>
      <c r="O135" s="5">
        <v>18697648795</v>
      </c>
      <c r="P135" s="5">
        <v>41524241348</v>
      </c>
    </row>
    <row r="136" spans="3:16" ht="15.5" x14ac:dyDescent="0.35">
      <c r="C136" t="s">
        <v>754</v>
      </c>
      <c r="L136" s="5">
        <v>3110191146</v>
      </c>
      <c r="M136" s="5">
        <v>14295776316</v>
      </c>
      <c r="O136" s="5">
        <v>22440000000</v>
      </c>
      <c r="P136" s="5">
        <v>37500000000</v>
      </c>
    </row>
    <row r="137" spans="3:16" ht="15.5" x14ac:dyDescent="0.35">
      <c r="C137" t="s">
        <v>432</v>
      </c>
    </row>
    <row r="138" spans="3:16" ht="15.5" x14ac:dyDescent="0.35">
      <c r="C138" t="s">
        <v>1238</v>
      </c>
      <c r="J138" s="5">
        <v>50834185200</v>
      </c>
    </row>
    <row r="139" spans="3:16" ht="15.5" x14ac:dyDescent="0.35">
      <c r="C139" t="s">
        <v>519</v>
      </c>
      <c r="J139" s="5">
        <v>-699000000</v>
      </c>
      <c r="O139" s="5">
        <v>-2163709962</v>
      </c>
    </row>
    <row r="140" spans="3:16" ht="15.5" x14ac:dyDescent="0.35">
      <c r="C140" t="s">
        <v>313</v>
      </c>
      <c r="D140" s="5">
        <v>-1188100000</v>
      </c>
      <c r="E140" s="5">
        <v>-2700000000</v>
      </c>
      <c r="F140" s="5">
        <v>-2700000000</v>
      </c>
      <c r="G140" s="5">
        <v>-2700000000</v>
      </c>
      <c r="I140" s="5">
        <v>-9300000000</v>
      </c>
      <c r="J140" s="5">
        <v>-5400000000</v>
      </c>
      <c r="K140" s="5">
        <v>-3720000000</v>
      </c>
      <c r="L140" s="5">
        <v>-980000000</v>
      </c>
      <c r="M140" s="5">
        <v>-710000000</v>
      </c>
      <c r="N140" s="5">
        <v>-900000000</v>
      </c>
      <c r="O140" s="5">
        <v>-192638556</v>
      </c>
      <c r="P140" s="5">
        <v>-51774667</v>
      </c>
    </row>
    <row r="141" spans="3:16" ht="15.5" x14ac:dyDescent="0.35">
      <c r="C141" t="s">
        <v>312</v>
      </c>
      <c r="N141" s="5">
        <v>6241600000</v>
      </c>
      <c r="O141" s="5">
        <v>2138400000</v>
      </c>
    </row>
    <row r="142" spans="3:16" ht="15.5" x14ac:dyDescent="0.35">
      <c r="C142" t="s">
        <v>167</v>
      </c>
      <c r="L142" s="5">
        <v>-8856955</v>
      </c>
      <c r="M142" s="5">
        <v>-167095828</v>
      </c>
      <c r="N142" s="5">
        <v>-227791550</v>
      </c>
      <c r="O142" s="5">
        <v>-3524402687</v>
      </c>
      <c r="P142" s="5">
        <v>-3250000000</v>
      </c>
    </row>
    <row r="143" spans="3:16" ht="15.5" x14ac:dyDescent="0.35">
      <c r="C143" t="s">
        <v>279</v>
      </c>
      <c r="F143" s="5">
        <v>14002149417</v>
      </c>
      <c r="I143" s="5">
        <v>14002149417</v>
      </c>
      <c r="J143" s="5">
        <v>8000000000</v>
      </c>
      <c r="K143" s="5">
        <v>7000000000</v>
      </c>
      <c r="M143" s="5">
        <v>-1000000000</v>
      </c>
    </row>
    <row r="144" spans="3:16" ht="15.5" x14ac:dyDescent="0.35">
      <c r="C144" t="s">
        <v>435</v>
      </c>
      <c r="D144" s="5">
        <v>1000000000</v>
      </c>
      <c r="F144" s="5">
        <v>-8500000000</v>
      </c>
      <c r="G144" s="5">
        <v>4000000000</v>
      </c>
      <c r="N144" s="5">
        <v>1000000000</v>
      </c>
      <c r="P144" s="5">
        <v>7326016015</v>
      </c>
    </row>
    <row r="145" spans="2:16" ht="15.5" x14ac:dyDescent="0.35">
      <c r="C145" t="s">
        <v>173</v>
      </c>
      <c r="D145" s="5">
        <v>-1333683713</v>
      </c>
      <c r="E145" s="5">
        <v>-9979492340</v>
      </c>
      <c r="F145" s="5">
        <v>1827010775</v>
      </c>
      <c r="G145" s="5">
        <v>-3867278364</v>
      </c>
      <c r="I145" s="5">
        <v>-8485302375</v>
      </c>
      <c r="J145" s="5">
        <v>39823811475</v>
      </c>
      <c r="K145" s="5">
        <v>-917017512</v>
      </c>
      <c r="L145" s="5">
        <v>-6551679334</v>
      </c>
      <c r="M145" s="5">
        <v>8646620651</v>
      </c>
      <c r="N145" s="5">
        <v>-1289427362</v>
      </c>
      <c r="O145" s="5">
        <v>-438476646</v>
      </c>
      <c r="P145" s="5">
        <v>2144032467</v>
      </c>
    </row>
    <row r="146" spans="2:16" ht="15.5" x14ac:dyDescent="0.35">
      <c r="C146" t="s">
        <v>176</v>
      </c>
      <c r="E146" s="5">
        <v>34198239096</v>
      </c>
      <c r="I146" s="5">
        <v>42683541471</v>
      </c>
      <c r="J146" s="5">
        <v>2859729996</v>
      </c>
      <c r="K146" s="5">
        <v>3776747508</v>
      </c>
      <c r="L146" s="5">
        <v>10328426842</v>
      </c>
      <c r="M146" s="5">
        <v>1681806191</v>
      </c>
      <c r="N146" s="5">
        <v>2971233553</v>
      </c>
      <c r="O146" s="5">
        <v>3409710199</v>
      </c>
      <c r="P146" s="5">
        <v>1265677732</v>
      </c>
    </row>
    <row r="147" spans="2:16" ht="15.5" x14ac:dyDescent="0.35">
      <c r="C147" t="s">
        <v>177</v>
      </c>
      <c r="D147" s="5">
        <v>-1333683713</v>
      </c>
      <c r="E147" s="5">
        <v>24218746756</v>
      </c>
      <c r="F147" s="5">
        <v>1827010775</v>
      </c>
      <c r="G147" s="5">
        <v>-3867278364</v>
      </c>
      <c r="I147" s="5">
        <v>34198239096</v>
      </c>
      <c r="J147" s="5">
        <v>42683541471</v>
      </c>
      <c r="K147" s="5">
        <v>2859729996</v>
      </c>
      <c r="L147" s="5">
        <v>3776747508</v>
      </c>
      <c r="M147" s="5">
        <v>10328426842</v>
      </c>
      <c r="N147" s="5">
        <v>1681806191</v>
      </c>
      <c r="O147" s="5">
        <v>2971233553</v>
      </c>
      <c r="P147" s="5">
        <v>3409710199</v>
      </c>
    </row>
    <row r="149" spans="2:16" ht="15.5" x14ac:dyDescent="0.35">
      <c r="B149" t="s">
        <v>178</v>
      </c>
      <c r="C149" t="s">
        <v>12</v>
      </c>
      <c r="D149" s="5">
        <v>1300000000</v>
      </c>
      <c r="E149" s="5">
        <v>1300000000</v>
      </c>
      <c r="F149" s="5">
        <v>1300000000</v>
      </c>
      <c r="G149" s="5">
        <v>1300000000</v>
      </c>
      <c r="I149" s="5">
        <v>1300000000</v>
      </c>
      <c r="J149" s="5">
        <v>1300000000</v>
      </c>
      <c r="K149" s="5">
        <v>730000000</v>
      </c>
      <c r="L149" s="5">
        <v>730000000</v>
      </c>
      <c r="M149" s="5">
        <v>700000000</v>
      </c>
      <c r="N149" s="5">
        <v>600000000</v>
      </c>
      <c r="O149" s="5">
        <v>600000000</v>
      </c>
      <c r="P149" s="5">
        <v>380000000</v>
      </c>
    </row>
    <row r="150" spans="2:16" ht="15.5" x14ac:dyDescent="0.35">
      <c r="C150" t="s">
        <v>179</v>
      </c>
      <c r="D150" s="6">
        <v>-1.31</v>
      </c>
      <c r="E150" s="6">
        <v>-1.87</v>
      </c>
      <c r="F150" s="6">
        <v>0.09</v>
      </c>
      <c r="G150" s="6">
        <v>-0.96</v>
      </c>
    </row>
    <row r="151" spans="2:16" ht="15.5" x14ac:dyDescent="0.35">
      <c r="C151" t="s">
        <v>180</v>
      </c>
      <c r="D151" s="6">
        <v>-283.97000000000003</v>
      </c>
      <c r="E151" s="6">
        <v>-140.11000000000001</v>
      </c>
      <c r="F151" s="6">
        <v>6166.67</v>
      </c>
      <c r="G151" s="6">
        <v>-869.79</v>
      </c>
    </row>
    <row r="152" spans="2:16" ht="15.5" x14ac:dyDescent="0.35">
      <c r="C152" t="s">
        <v>64</v>
      </c>
      <c r="D152" s="6">
        <v>194.36</v>
      </c>
      <c r="E152" s="6">
        <v>159.24</v>
      </c>
      <c r="F152" s="6">
        <v>281.06</v>
      </c>
      <c r="G152" s="6">
        <v>485.45</v>
      </c>
    </row>
    <row r="153" spans="2:16" ht="15.5" x14ac:dyDescent="0.35">
      <c r="C153" t="s">
        <v>181</v>
      </c>
      <c r="D153" s="5">
        <v>-1100000000</v>
      </c>
      <c r="E153" s="5">
        <v>-1030000000</v>
      </c>
      <c r="F153" s="5">
        <v>-220000000</v>
      </c>
      <c r="G153" s="5">
        <v>-70000000</v>
      </c>
    </row>
    <row r="154" spans="2:16" ht="15.5" x14ac:dyDescent="0.35">
      <c r="C154" t="s">
        <v>182</v>
      </c>
      <c r="D154" s="6">
        <v>-1.41E-2</v>
      </c>
      <c r="E154" s="6">
        <v>-1.9799999999999998E-2</v>
      </c>
      <c r="F154" s="6">
        <v>8.9999999999999998E-4</v>
      </c>
      <c r="G154" s="6">
        <v>-1.2699999999999999E-2</v>
      </c>
    </row>
    <row r="155" spans="2:16" ht="15.5" x14ac:dyDescent="0.35">
      <c r="C155" t="s">
        <v>183</v>
      </c>
      <c r="D155" s="6">
        <v>-2.3300000000000001E-2</v>
      </c>
      <c r="E155" s="6">
        <v>-3.2599999999999997E-2</v>
      </c>
      <c r="F155" s="6">
        <v>1.5E-3</v>
      </c>
      <c r="G155" s="6">
        <v>-1.7399999999999999E-2</v>
      </c>
    </row>
    <row r="156" spans="2:16" ht="15.5" x14ac:dyDescent="0.35">
      <c r="C156" t="s">
        <v>184</v>
      </c>
      <c r="D156" s="6">
        <v>-1.5300000000000001E-2</v>
      </c>
      <c r="E156" s="6">
        <v>-1.47E-2</v>
      </c>
      <c r="F156" s="6">
        <v>-9.5999999999999992E-3</v>
      </c>
      <c r="G156" s="6">
        <v>-1.03E-2</v>
      </c>
    </row>
    <row r="157" spans="2:16" ht="15.5" x14ac:dyDescent="0.35">
      <c r="C157" t="s">
        <v>185</v>
      </c>
      <c r="D157" s="6">
        <v>-12.38</v>
      </c>
      <c r="E157" s="6">
        <v>-12.05</v>
      </c>
    </row>
    <row r="158" spans="2:16" ht="15.5" x14ac:dyDescent="0.35">
      <c r="C158" t="s">
        <v>186</v>
      </c>
      <c r="D158" s="5">
        <v>73000000000</v>
      </c>
      <c r="E158" s="5">
        <v>75000000000</v>
      </c>
      <c r="F158" s="5">
        <v>77000000000</v>
      </c>
      <c r="G158" s="5">
        <v>72000000000</v>
      </c>
    </row>
    <row r="159" spans="2:16" ht="15.5" x14ac:dyDescent="0.35">
      <c r="C159" t="s">
        <v>187</v>
      </c>
      <c r="D159" s="6">
        <v>6.62</v>
      </c>
      <c r="E159" s="6">
        <v>4.55</v>
      </c>
      <c r="F159" s="6">
        <v>9.35</v>
      </c>
      <c r="G159" s="6">
        <v>15.15</v>
      </c>
    </row>
    <row r="160" spans="2:16" ht="15.5" x14ac:dyDescent="0.35">
      <c r="C160" t="s">
        <v>188</v>
      </c>
      <c r="D160" s="6">
        <v>56.2</v>
      </c>
      <c r="E160" s="6">
        <v>57.52</v>
      </c>
      <c r="F160" s="6">
        <v>59.39</v>
      </c>
      <c r="G160" s="6">
        <v>55.1</v>
      </c>
    </row>
    <row r="161" spans="3:16" ht="15.5" x14ac:dyDescent="0.35">
      <c r="C161" t="s">
        <v>189</v>
      </c>
      <c r="D161" s="6">
        <v>6.62</v>
      </c>
      <c r="E161" s="6">
        <v>4.55</v>
      </c>
      <c r="F161" s="6">
        <v>9.35</v>
      </c>
      <c r="G161" s="6">
        <v>15.15</v>
      </c>
    </row>
    <row r="162" spans="3:16" ht="15.5" x14ac:dyDescent="0.35">
      <c r="C162" t="s">
        <v>190</v>
      </c>
      <c r="D162" s="6">
        <v>56.2</v>
      </c>
      <c r="E162" s="6">
        <v>57.52</v>
      </c>
      <c r="F162" s="6">
        <v>59.39</v>
      </c>
      <c r="G162" s="6">
        <v>55.1</v>
      </c>
    </row>
    <row r="163" spans="3:16" ht="15.5" x14ac:dyDescent="0.35">
      <c r="C163" t="s">
        <v>191</v>
      </c>
      <c r="D163" s="5">
        <v>2000000000</v>
      </c>
      <c r="E163" s="5">
        <v>3000000000</v>
      </c>
      <c r="F163" s="5">
        <v>6000000000</v>
      </c>
      <c r="G163" s="5">
        <v>19000000000</v>
      </c>
    </row>
    <row r="164" spans="3:16" ht="15.5" x14ac:dyDescent="0.35">
      <c r="C164" t="s">
        <v>192</v>
      </c>
      <c r="D164" s="5">
        <v>22000000000</v>
      </c>
      <c r="E164" s="5">
        <v>22000000000</v>
      </c>
      <c r="F164" s="5">
        <v>22000000000</v>
      </c>
      <c r="G164" s="5">
        <v>6000000000</v>
      </c>
    </row>
    <row r="165" spans="3:16" ht="15.5" x14ac:dyDescent="0.35">
      <c r="C165" t="s">
        <v>193</v>
      </c>
      <c r="D165" s="5">
        <v>73000000000</v>
      </c>
      <c r="E165" s="5">
        <v>75000000000</v>
      </c>
      <c r="F165" s="5">
        <v>77000000000</v>
      </c>
      <c r="G165" s="5">
        <v>72000000000</v>
      </c>
    </row>
    <row r="166" spans="3:16" ht="15.5" x14ac:dyDescent="0.35">
      <c r="C166" t="s">
        <v>24</v>
      </c>
      <c r="D166" s="5">
        <v>23000000000</v>
      </c>
      <c r="E166" s="5">
        <v>25000000000</v>
      </c>
      <c r="F166" s="5">
        <v>27000000000</v>
      </c>
      <c r="G166" s="5">
        <v>25000000000</v>
      </c>
    </row>
    <row r="167" spans="3:16" ht="15.5" x14ac:dyDescent="0.35">
      <c r="C167" t="s">
        <v>21</v>
      </c>
      <c r="D167" s="5">
        <v>0</v>
      </c>
      <c r="E167" s="5">
        <v>0</v>
      </c>
      <c r="F167" s="5">
        <v>-7000000000</v>
      </c>
      <c r="G167" s="5">
        <v>-7000000000</v>
      </c>
    </row>
    <row r="168" spans="3:16" ht="15.5" x14ac:dyDescent="0.35">
      <c r="C168" t="s">
        <v>194</v>
      </c>
      <c r="D168" s="5">
        <v>21000000000</v>
      </c>
      <c r="E168" s="5">
        <v>21000000000</v>
      </c>
      <c r="F168" s="5">
        <v>29000000000</v>
      </c>
      <c r="G168" s="5">
        <v>32000000000</v>
      </c>
    </row>
    <row r="169" spans="3:16" ht="15.5" x14ac:dyDescent="0.35">
      <c r="C169" t="s">
        <v>195</v>
      </c>
      <c r="D169" s="5">
        <v>-1000000000</v>
      </c>
      <c r="E169" s="5">
        <v>-1000000000</v>
      </c>
      <c r="F169" s="5">
        <v>-1000000000</v>
      </c>
      <c r="G169" s="5">
        <v>4000000000</v>
      </c>
    </row>
    <row r="170" spans="3:16" ht="15.5" x14ac:dyDescent="0.35">
      <c r="C170" t="s">
        <v>196</v>
      </c>
      <c r="E170" s="5">
        <v>0</v>
      </c>
      <c r="F170" s="5">
        <v>0</v>
      </c>
    </row>
    <row r="171" spans="3:16" ht="15.5" x14ac:dyDescent="0.35">
      <c r="C171" t="s">
        <v>13</v>
      </c>
      <c r="D171" s="5">
        <v>-1000000000</v>
      </c>
      <c r="E171" s="5">
        <v>-1000000000</v>
      </c>
      <c r="F171" s="5">
        <v>-1000000000</v>
      </c>
      <c r="G171" s="5">
        <v>4000000000</v>
      </c>
    </row>
    <row r="172" spans="3:16" ht="15.5" x14ac:dyDescent="0.35">
      <c r="C172" t="s">
        <v>16</v>
      </c>
      <c r="D172" s="6">
        <v>-0.88</v>
      </c>
      <c r="E172" s="5">
        <v>-1</v>
      </c>
      <c r="F172" s="6">
        <v>-0.73</v>
      </c>
      <c r="G172" s="6">
        <v>3.11</v>
      </c>
    </row>
    <row r="173" spans="3:16" ht="15.5" x14ac:dyDescent="0.35">
      <c r="C173" t="s">
        <v>49</v>
      </c>
      <c r="I173" s="6">
        <v>-4.24</v>
      </c>
      <c r="J173" s="6">
        <v>-5.97</v>
      </c>
      <c r="K173" s="6">
        <v>-10.130000000000001</v>
      </c>
      <c r="L173" s="6">
        <v>-8.25</v>
      </c>
      <c r="M173" s="6">
        <v>-7.71</v>
      </c>
      <c r="N173" s="6">
        <v>-14.24</v>
      </c>
      <c r="O173" s="6">
        <v>-10.220000000000001</v>
      </c>
      <c r="P173" s="6">
        <v>-12.71</v>
      </c>
    </row>
    <row r="174" spans="3:16" ht="15.5" x14ac:dyDescent="0.35">
      <c r="C174" t="s">
        <v>63</v>
      </c>
      <c r="I174" s="6">
        <v>-130.9</v>
      </c>
      <c r="J174" s="6">
        <v>-16.25</v>
      </c>
      <c r="K174" s="6">
        <v>-51.33</v>
      </c>
      <c r="L174" s="6">
        <v>-53.09</v>
      </c>
      <c r="M174" s="6">
        <v>-66.150000000000006</v>
      </c>
      <c r="N174" s="6">
        <v>-5.97</v>
      </c>
      <c r="O174" s="6">
        <v>-7.34</v>
      </c>
      <c r="P174" s="5">
        <v>0</v>
      </c>
    </row>
    <row r="175" spans="3:16" ht="15.5" x14ac:dyDescent="0.35">
      <c r="C175" t="s">
        <v>66</v>
      </c>
      <c r="I175" s="5">
        <v>81</v>
      </c>
      <c r="J175" s="6">
        <v>9.48</v>
      </c>
      <c r="K175" s="6">
        <v>31.91</v>
      </c>
      <c r="L175" s="6">
        <v>30.3</v>
      </c>
      <c r="M175" s="6">
        <v>40.96</v>
      </c>
      <c r="N175" s="6">
        <v>9.4499999999999993</v>
      </c>
      <c r="O175" s="6">
        <v>4.74</v>
      </c>
      <c r="P175" s="5">
        <v>0</v>
      </c>
    </row>
    <row r="176" spans="3:16" ht="15.5" x14ac:dyDescent="0.35">
      <c r="C176" t="s">
        <v>197</v>
      </c>
      <c r="I176" s="5">
        <v>-1900000000</v>
      </c>
      <c r="J176" s="5">
        <v>-1370000000</v>
      </c>
      <c r="K176" s="5">
        <v>-20000000</v>
      </c>
      <c r="L176" s="5">
        <v>850000000</v>
      </c>
      <c r="M176" s="5">
        <v>820000000</v>
      </c>
      <c r="N176" s="5">
        <v>-2240000000</v>
      </c>
      <c r="O176" s="5">
        <v>240000000</v>
      </c>
    </row>
    <row r="177" spans="3:16" ht="15.5" x14ac:dyDescent="0.35">
      <c r="C177" t="s">
        <v>198</v>
      </c>
      <c r="I177" s="6">
        <v>-4.3200000000000002E-2</v>
      </c>
      <c r="J177" s="6">
        <v>-7.5999999999999998E-2</v>
      </c>
      <c r="K177" s="6">
        <v>-0.1273</v>
      </c>
      <c r="L177" s="6">
        <v>-9.6799999999999997E-2</v>
      </c>
      <c r="M177" s="6">
        <v>-8.1500000000000003E-2</v>
      </c>
      <c r="N177" s="6">
        <v>-0.13869999999999999</v>
      </c>
      <c r="O177" s="6">
        <v>-0.1008</v>
      </c>
      <c r="P177" s="6">
        <v>-0.1027</v>
      </c>
    </row>
    <row r="178" spans="3:16" ht="15.5" x14ac:dyDescent="0.35">
      <c r="C178" t="s">
        <v>199</v>
      </c>
      <c r="I178" s="6">
        <v>-7.1500000000000008E-2</v>
      </c>
      <c r="J178" s="6">
        <v>-0.10039999999999999</v>
      </c>
      <c r="K178" s="6">
        <v>-0.26129999999999998</v>
      </c>
      <c r="L178" s="6">
        <v>-0.16949999999999998</v>
      </c>
      <c r="M178" s="6">
        <v>-0.14230000000000001</v>
      </c>
      <c r="N178" s="6">
        <v>-0.29260000000000003</v>
      </c>
      <c r="O178" s="6">
        <v>-0.1623</v>
      </c>
      <c r="P178" s="6">
        <v>-0.20440000000000003</v>
      </c>
    </row>
    <row r="179" spans="3:16" ht="15.5" x14ac:dyDescent="0.35">
      <c r="C179" t="s">
        <v>200</v>
      </c>
      <c r="I179" s="6">
        <v>-5.0999999999999997E-2</v>
      </c>
      <c r="J179" s="6">
        <v>-8.1900000000000001E-2</v>
      </c>
      <c r="K179" s="6">
        <v>-8.2200000000000009E-2</v>
      </c>
      <c r="L179" s="6">
        <v>-4.9200000000000001E-2</v>
      </c>
      <c r="M179" s="6">
        <v>-5.5300000000000002E-2</v>
      </c>
      <c r="N179" s="6">
        <v>-0.1208</v>
      </c>
      <c r="O179" s="6">
        <v>-6.6400000000000001E-2</v>
      </c>
      <c r="P179" s="6">
        <v>-0.1764</v>
      </c>
    </row>
    <row r="180" spans="3:16" ht="15.5" x14ac:dyDescent="0.35">
      <c r="C180" t="s">
        <v>201</v>
      </c>
      <c r="M180" s="6">
        <v>-1.32</v>
      </c>
      <c r="N180" s="6">
        <v>-2.66</v>
      </c>
    </row>
    <row r="181" spans="3:16" ht="15.5" x14ac:dyDescent="0.35">
      <c r="C181" t="s">
        <v>60</v>
      </c>
      <c r="I181" s="6">
        <v>9.35</v>
      </c>
      <c r="J181" s="6">
        <v>1.63</v>
      </c>
      <c r="K181" s="6">
        <v>13.41</v>
      </c>
      <c r="L181" s="5">
        <v>9</v>
      </c>
      <c r="M181" s="6">
        <v>9.42</v>
      </c>
      <c r="N181" s="6">
        <v>1.75</v>
      </c>
      <c r="O181" s="6">
        <v>1.19</v>
      </c>
      <c r="P181" s="5">
        <v>0</v>
      </c>
    </row>
    <row r="182" spans="3:16" ht="15.5" x14ac:dyDescent="0.35">
      <c r="C182" t="s">
        <v>57</v>
      </c>
      <c r="I182" s="6">
        <v>59.39</v>
      </c>
      <c r="J182" s="6">
        <v>59.43</v>
      </c>
      <c r="K182" s="6">
        <v>38.78</v>
      </c>
      <c r="L182" s="6">
        <v>48.69</v>
      </c>
      <c r="M182" s="6">
        <v>54.14</v>
      </c>
      <c r="N182" s="6">
        <v>48.65</v>
      </c>
      <c r="O182" s="6">
        <v>62.95</v>
      </c>
      <c r="P182" s="6">
        <v>62.19</v>
      </c>
    </row>
    <row r="183" spans="3:16" ht="15.5" x14ac:dyDescent="0.35">
      <c r="C183" t="s">
        <v>202</v>
      </c>
      <c r="I183" s="6">
        <v>9.35</v>
      </c>
      <c r="J183" s="6">
        <v>1.63</v>
      </c>
      <c r="K183" s="6">
        <v>13.41</v>
      </c>
      <c r="L183" s="5">
        <v>9</v>
      </c>
      <c r="M183" s="6">
        <v>9.42</v>
      </c>
      <c r="N183" s="6">
        <v>1.75</v>
      </c>
      <c r="O183" s="6">
        <v>1.19</v>
      </c>
      <c r="P183" s="5">
        <v>0</v>
      </c>
    </row>
    <row r="184" spans="3:16" ht="15.5" x14ac:dyDescent="0.35">
      <c r="C184" t="s">
        <v>203</v>
      </c>
      <c r="I184" s="6">
        <v>59.39</v>
      </c>
      <c r="J184" s="6">
        <v>59.43</v>
      </c>
      <c r="K184" s="6">
        <v>38.78</v>
      </c>
      <c r="L184" s="6">
        <v>48.69</v>
      </c>
      <c r="M184" s="6">
        <v>54.14</v>
      </c>
      <c r="N184" s="6">
        <v>48.65</v>
      </c>
      <c r="O184" s="6">
        <v>62.95</v>
      </c>
      <c r="P184" s="6">
        <v>62.19</v>
      </c>
    </row>
    <row r="185" spans="3:16" ht="15.5" x14ac:dyDescent="0.35">
      <c r="C185" t="s">
        <v>204</v>
      </c>
      <c r="I185" s="5">
        <v>6000000000</v>
      </c>
      <c r="J185" s="5">
        <v>17000000000</v>
      </c>
      <c r="K185" s="5">
        <v>12000000000</v>
      </c>
      <c r="L185" s="5">
        <v>4000000000</v>
      </c>
      <c r="M185" s="5">
        <v>4000000000</v>
      </c>
      <c r="N185" s="5">
        <v>4000000000</v>
      </c>
      <c r="O185" s="5">
        <v>4000000000</v>
      </c>
      <c r="P185" s="5">
        <v>4000000000</v>
      </c>
    </row>
    <row r="186" spans="3:16" ht="15.5" x14ac:dyDescent="0.35">
      <c r="C186" t="s">
        <v>205</v>
      </c>
      <c r="I186" s="5">
        <v>22000000000</v>
      </c>
      <c r="J186" s="5">
        <v>6000000000</v>
      </c>
      <c r="K186" s="5">
        <v>15000000000</v>
      </c>
      <c r="L186" s="5">
        <v>21000000000</v>
      </c>
      <c r="M186" s="5">
        <v>22000000000</v>
      </c>
      <c r="N186" s="5">
        <v>24000000000</v>
      </c>
      <c r="O186" s="5">
        <v>17000000000</v>
      </c>
      <c r="P186" s="5">
        <v>19000000000</v>
      </c>
    </row>
    <row r="187" spans="3:16" ht="15.5" x14ac:dyDescent="0.35">
      <c r="C187" t="s">
        <v>26</v>
      </c>
      <c r="I187" s="5">
        <v>27000000000</v>
      </c>
      <c r="J187" s="5">
        <v>23000000000</v>
      </c>
      <c r="K187" s="5">
        <v>28000000000</v>
      </c>
      <c r="L187" s="5">
        <v>25000000000</v>
      </c>
      <c r="M187" s="5">
        <v>26000000000</v>
      </c>
      <c r="N187" s="5">
        <v>28000000000</v>
      </c>
      <c r="O187" s="5">
        <v>22000000000</v>
      </c>
      <c r="P187" s="5">
        <v>23000000000</v>
      </c>
    </row>
    <row r="188" spans="3:16" ht="15.5" x14ac:dyDescent="0.35">
      <c r="C188" t="s">
        <v>23</v>
      </c>
      <c r="I188" s="5">
        <v>-7000000000</v>
      </c>
      <c r="J188" s="5">
        <v>-19000000000</v>
      </c>
      <c r="K188" s="5">
        <v>25000000000</v>
      </c>
      <c r="L188" s="5">
        <v>21000000000</v>
      </c>
      <c r="M188" s="5">
        <v>15000000000</v>
      </c>
      <c r="N188" s="5">
        <v>26000000000</v>
      </c>
      <c r="O188" s="5">
        <v>19000000000</v>
      </c>
      <c r="P188" s="5">
        <v>19000000000</v>
      </c>
    </row>
    <row r="189" spans="3:16" ht="15.5" x14ac:dyDescent="0.35">
      <c r="C189" t="s">
        <v>206</v>
      </c>
      <c r="I189" s="5">
        <v>29000000000</v>
      </c>
      <c r="J189" s="5">
        <v>35000000000</v>
      </c>
      <c r="K189" s="5">
        <v>-9000000000</v>
      </c>
      <c r="L189" s="5">
        <v>0</v>
      </c>
      <c r="M189" s="5">
        <v>5000000000</v>
      </c>
      <c r="N189" s="5">
        <v>-6000000000</v>
      </c>
      <c r="O189" s="5">
        <v>-2000000000</v>
      </c>
      <c r="P189" s="5">
        <v>0</v>
      </c>
    </row>
    <row r="190" spans="3:16" ht="15.5" x14ac:dyDescent="0.35">
      <c r="C190" t="s">
        <v>207</v>
      </c>
      <c r="I190" s="5">
        <v>-4000000000</v>
      </c>
      <c r="J190" s="5">
        <v>-13000000000</v>
      </c>
      <c r="K190" s="5">
        <v>-4000000000</v>
      </c>
      <c r="L190" s="5">
        <v>-4000000000</v>
      </c>
      <c r="M190" s="5">
        <v>-4000000000</v>
      </c>
      <c r="N190" s="5">
        <v>-1000000000</v>
      </c>
      <c r="O190" s="5">
        <v>-2000000000</v>
      </c>
      <c r="P190" s="5">
        <v>-4000000000</v>
      </c>
    </row>
    <row r="191" spans="3:16" ht="15.5" x14ac:dyDescent="0.35">
      <c r="C191" t="s">
        <v>208</v>
      </c>
      <c r="I191" s="5">
        <v>0</v>
      </c>
      <c r="J191" s="5">
        <v>0</v>
      </c>
      <c r="K191" s="5">
        <v>0</v>
      </c>
      <c r="L191" s="5">
        <v>-5000000000</v>
      </c>
      <c r="M191" s="5">
        <v>0</v>
      </c>
      <c r="N191" s="5">
        <v>-7000000000</v>
      </c>
      <c r="O191" s="5">
        <v>-17000000000</v>
      </c>
      <c r="P191" s="5">
        <v>-1000000000</v>
      </c>
    </row>
    <row r="192" spans="3:16" ht="15.5" x14ac:dyDescent="0.35">
      <c r="C192" t="s">
        <v>15</v>
      </c>
      <c r="I192" s="5">
        <v>-4000000000</v>
      </c>
      <c r="J192" s="5">
        <v>-13000000000</v>
      </c>
      <c r="K192" s="5">
        <v>-4000000000</v>
      </c>
      <c r="L192" s="5">
        <v>-9000000000</v>
      </c>
      <c r="M192" s="5">
        <v>-4000000000</v>
      </c>
      <c r="N192" s="5">
        <v>-7000000000</v>
      </c>
      <c r="O192" s="5">
        <v>-19000000000</v>
      </c>
      <c r="P192" s="5">
        <v>-4000000000</v>
      </c>
    </row>
    <row r="193" spans="3:16" ht="15.5" x14ac:dyDescent="0.35">
      <c r="C193" t="s">
        <v>17</v>
      </c>
      <c r="I193" s="6">
        <v>-3.02</v>
      </c>
      <c r="J193" s="6">
        <v>-9.9</v>
      </c>
      <c r="K193" s="6">
        <v>-5.78</v>
      </c>
      <c r="L193" s="6">
        <v>-11.94</v>
      </c>
      <c r="M193" s="6">
        <v>-5.36</v>
      </c>
      <c r="N193" s="6">
        <v>-12.34</v>
      </c>
      <c r="O193" s="6">
        <v>-31.89</v>
      </c>
      <c r="P193" s="6">
        <v>-11.53</v>
      </c>
    </row>
  </sheetData>
  <pageMargins left="0.7" right="0.7" top="0.75" bottom="0.75" header="0.3" footer="0.3"/>
  <ignoredErrors>
    <ignoredError sqref="A1:P194" numberStoredAsText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2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1239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1240</v>
      </c>
      <c r="D2" s="2" vm="304">
        <f ca="1">IFERROR(_xlfn.STOCKHISTORY("XIDX:" &amp; $C$1, D3, , 0, 0, 1), "Libur")</f>
        <v>159</v>
      </c>
      <c r="E2" s="2" vm="343">
        <f ca="1">IFERROR(_xlfn.STOCKHISTORY("XIDX:" &amp; $C$1, E3, , 0, 0, 1), "Libur")</f>
        <v>144</v>
      </c>
      <c r="H2" s="2" vm="343">
        <f ca="1">IFERROR(INDEX(D2:G2,COUNT(D2:G2)),"")</f>
        <v>144</v>
      </c>
      <c r="I2" s="2" vm="344">
        <f t="shared" ref="I2:P2" ca="1" si="0">IFERROR(_xlfn.STOCKHISTORY("XIDX:" &amp; $C$1, I1, , 0, 0, 1), "Libur")</f>
        <v>174</v>
      </c>
      <c r="J2" s="2" vm="345">
        <f t="shared" ca="1" si="0"/>
        <v>92</v>
      </c>
      <c r="K2" s="2" vm="346">
        <f t="shared" ca="1" si="0"/>
        <v>160</v>
      </c>
      <c r="L2" s="2" vm="83">
        <f t="shared" ca="1" si="0"/>
        <v>224</v>
      </c>
      <c r="M2" s="2" vm="347">
        <f t="shared" ca="1" si="0"/>
        <v>610</v>
      </c>
      <c r="N2" s="2" vm="248">
        <f t="shared" ca="1" si="0"/>
        <v>164</v>
      </c>
      <c r="O2" s="2" vm="348">
        <f t="shared" ca="1" si="0"/>
        <v>330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70079230427</v>
      </c>
      <c r="E4" s="2">
        <f>IFERROR(INDEX(E51:E500,MATCH($C$4,$C$51:$C$500,0)),"")</f>
        <v>77862119529</v>
      </c>
      <c r="H4" s="2">
        <f>IFERROR(SUM(D4:G4)*(4/MAX(1,COUNT(D4:G4))),"")</f>
        <v>295882699912</v>
      </c>
      <c r="I4" s="2">
        <f t="shared" ref="I4:P4" si="1">IFERROR(INDEX(I51:I500,MATCH($C$4,$C$51:$C$500,0)),"")</f>
        <v>356827319458</v>
      </c>
      <c r="J4" s="2">
        <f t="shared" si="1"/>
        <v>335004992448</v>
      </c>
      <c r="K4" s="2">
        <f t="shared" si="1"/>
        <v>363338259016</v>
      </c>
      <c r="L4" s="2">
        <f t="shared" si="1"/>
        <v>353135773784</v>
      </c>
      <c r="M4" s="2">
        <f t="shared" si="1"/>
        <v>198617399174</v>
      </c>
      <c r="N4" s="2">
        <f t="shared" si="1"/>
        <v>76418524906</v>
      </c>
      <c r="O4" s="2">
        <f t="shared" si="1"/>
        <v>215208687512</v>
      </c>
      <c r="P4" s="2">
        <f t="shared" si="1"/>
        <v>115202647743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-55768808811</v>
      </c>
      <c r="E5" s="2">
        <f>IFERROR(INDEX(E51:E500,MATCH($C$5,$C$51:$C$500,0)),"")</f>
        <v>-102867633620</v>
      </c>
      <c r="H5" s="2">
        <f>IFERROR(SUM(D5:G5)*(4/MAX(1,COUNT(D5:G5))),"")</f>
        <v>-317272884862</v>
      </c>
      <c r="I5" s="2">
        <f t="shared" ref="I5:P5" si="2">IFERROR(INDEX(I51:I500,MATCH($C$5,$C$51:$C$500,0)),"")</f>
        <v>115249029881</v>
      </c>
      <c r="J5" s="2">
        <f t="shared" si="2"/>
        <v>-39451469038</v>
      </c>
      <c r="K5" s="2">
        <f t="shared" si="2"/>
        <v>-4083258608</v>
      </c>
      <c r="L5" s="2">
        <f t="shared" si="2"/>
        <v>16173193151</v>
      </c>
      <c r="M5" s="2">
        <f t="shared" si="2"/>
        <v>189590006259</v>
      </c>
      <c r="N5" s="2">
        <f t="shared" si="2"/>
        <v>3399020724</v>
      </c>
      <c r="O5" s="2">
        <f t="shared" si="2"/>
        <v>10707535268</v>
      </c>
      <c r="P5" s="2">
        <f t="shared" si="2"/>
        <v>5297970769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647757463094</v>
      </c>
      <c r="E6" s="2">
        <f>IFERROR(INDEX(E51:E500,MATCH($C$6,$C$51:$C$500,0)),"")</f>
        <v>705313994299</v>
      </c>
      <c r="H6" s="2">
        <f>IFERROR(INDEX(D6:G6,COUNT(D6:G6)),"")</f>
        <v>705313994299</v>
      </c>
      <c r="I6" s="2">
        <f t="shared" ref="I6:P6" si="3">IFERROR(INDEX(I51:I500,MATCH($C$6,$C$51:$C$500,0)),"")</f>
        <v>808181627919</v>
      </c>
      <c r="J6" s="2">
        <f t="shared" si="3"/>
        <v>689570725308</v>
      </c>
      <c r="K6" s="2">
        <f t="shared" si="3"/>
        <v>727196514926</v>
      </c>
      <c r="L6" s="2">
        <f t="shared" si="3"/>
        <v>714324786379</v>
      </c>
      <c r="M6" s="2">
        <f t="shared" si="3"/>
        <v>699487256133</v>
      </c>
      <c r="N6" s="2">
        <f t="shared" si="3"/>
        <v>470839822202</v>
      </c>
      <c r="O6" s="2">
        <f t="shared" si="3"/>
        <v>469488200886</v>
      </c>
      <c r="P6" s="2">
        <f t="shared" si="3"/>
        <v>118369305805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6</v>
      </c>
      <c r="E7" s="3">
        <f>IFERROR(INDEX(E51:E500,MATCH($C$7,$C$51:$C$500,0))/1000000000,"")</f>
        <v>6</v>
      </c>
      <c r="H7" s="3">
        <f>IFERROR(INDEX(D7:G7,COUNT(D7:G7)),"")</f>
        <v>6</v>
      </c>
      <c r="I7" s="3">
        <f t="shared" ref="I7:P7" si="4">IFERROR(INDEX(I51:I500,MATCH($C$7,$C$51:$C$500,0))/1000000000,"")</f>
        <v>6</v>
      </c>
      <c r="J7" s="3">
        <f t="shared" si="4"/>
        <v>6</v>
      </c>
      <c r="K7" s="3">
        <f t="shared" si="4"/>
        <v>6</v>
      </c>
      <c r="L7" s="3">
        <f t="shared" si="4"/>
        <v>6</v>
      </c>
      <c r="M7" s="3">
        <f t="shared" si="4"/>
        <v>6</v>
      </c>
      <c r="N7" s="3">
        <f t="shared" si="4"/>
        <v>6</v>
      </c>
      <c r="O7" s="3">
        <f t="shared" si="4"/>
        <v>6</v>
      </c>
      <c r="P7" s="3">
        <f t="shared" si="4"/>
        <v>0.4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-17000000000</v>
      </c>
      <c r="E8" s="2">
        <f>IFERROR(INDEX(E51:E500,MATCH("Free cash flow (Quarter)",$C$51:$C$500,0)),"")</f>
        <v>-8000000000</v>
      </c>
      <c r="H8" s="2">
        <f>IFERROR(INDEX(D8:G8,COUNT(D8:G8)),"")</f>
        <v>-8000000000</v>
      </c>
      <c r="I8" s="2">
        <f t="shared" ref="I8:P8" si="5">IFERROR(INDEX(I51:I500,MATCH($C$8,$C$51:$C$500,0)),"")</f>
        <v>-40000000000</v>
      </c>
      <c r="J8" s="2">
        <f t="shared" si="5"/>
        <v>-15000000000</v>
      </c>
      <c r="K8" s="2">
        <f t="shared" si="5"/>
        <v>-65000000000</v>
      </c>
      <c r="L8" s="2">
        <f t="shared" si="5"/>
        <v>-52000000000</v>
      </c>
      <c r="M8" s="2">
        <f t="shared" si="5"/>
        <v>-110000000000</v>
      </c>
      <c r="N8" s="2">
        <f t="shared" si="5"/>
        <v>-80000000000</v>
      </c>
      <c r="O8" s="2">
        <f t="shared" si="5"/>
        <v>-33000000000</v>
      </c>
      <c r="P8" s="2">
        <f t="shared" si="5"/>
        <v>-35000000000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-2.76</v>
      </c>
      <c r="E9" s="3">
        <f>IFERROR(INDEX(E51:E500,MATCH("Free cash flow per share (Quarter)",$C$51:$C$500,0)),"")</f>
        <v>-1.4</v>
      </c>
      <c r="H9" s="3">
        <f>IFERROR(INDEX(D9:G9,COUNT(D9:G9)),"")</f>
        <v>-1.4</v>
      </c>
      <c r="I9" s="3">
        <f t="shared" ref="I9:P9" si="6">IFERROR(INDEX(I51:I500,MATCH($C$9,$C$51:$C$500,0)),"")</f>
        <v>-6.67</v>
      </c>
      <c r="J9" s="3">
        <f t="shared" si="6"/>
        <v>-2.5499999999999998</v>
      </c>
      <c r="K9" s="3">
        <f t="shared" si="6"/>
        <v>-10.81</v>
      </c>
      <c r="L9" s="3">
        <f t="shared" si="6"/>
        <v>-8.59</v>
      </c>
      <c r="M9" s="3">
        <f t="shared" si="6"/>
        <v>-18.28</v>
      </c>
      <c r="N9" s="3">
        <f t="shared" si="6"/>
        <v>-13.36</v>
      </c>
      <c r="O9" s="3">
        <f t="shared" si="6"/>
        <v>-5.54</v>
      </c>
      <c r="P9" s="3">
        <f t="shared" si="6"/>
        <v>-86.99</v>
      </c>
    </row>
    <row r="10" spans="1:16" ht="15.5" x14ac:dyDescent="0.35">
      <c r="C10" t="s">
        <v>18</v>
      </c>
      <c r="D10" s="3">
        <f ca="1">IFERROR(IF(D9=0,"",D2/D9),"")</f>
        <v>-57.608695652173914</v>
      </c>
      <c r="E10" s="3">
        <f ca="1">IFERROR(IF(E9=0,"",E2/E9),"")</f>
        <v>-102.85714285714286</v>
      </c>
      <c r="I10" s="3">
        <f t="shared" ref="I10:P10" ca="1" si="7">IFERROR(IF(I9=0,"",I2/I9),"")</f>
        <v>-26.086956521739129</v>
      </c>
      <c r="J10" s="3">
        <f t="shared" ca="1" si="7"/>
        <v>-36.078431372549019</v>
      </c>
      <c r="K10" s="3">
        <f t="shared" ca="1" si="7"/>
        <v>-14.801110083256244</v>
      </c>
      <c r="L10" s="3">
        <f t="shared" ca="1" si="7"/>
        <v>-26.076833527357394</v>
      </c>
      <c r="M10" s="3">
        <f t="shared" ca="1" si="7"/>
        <v>-33.369803063457326</v>
      </c>
      <c r="N10" s="3">
        <f t="shared" ca="1" si="7"/>
        <v>-12.275449101796408</v>
      </c>
      <c r="O10" s="3">
        <f t="shared" ca="1" si="7"/>
        <v>-59.566787003610109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9053912057</v>
      </c>
      <c r="E11" s="2">
        <f>IFERROR(INDEX(E51:E500,MATCH($C$11,$C$51:$C$500,0)),"")</f>
        <v>15765189998</v>
      </c>
      <c r="H11" s="2">
        <f>IFERROR(INDEX(D11:G11,COUNT(D11:G11)),"")</f>
        <v>15765189998</v>
      </c>
      <c r="I11" s="2">
        <f t="shared" ref="I11:P11" si="8">IFERROR(INDEX(I51:I500,MATCH($C$11,$C$51:$C$500,0)),"")</f>
        <v>32986899263</v>
      </c>
      <c r="J11" s="2">
        <f t="shared" si="8"/>
        <v>45489572732</v>
      </c>
      <c r="K11" s="2">
        <f t="shared" si="8"/>
        <v>40530111117</v>
      </c>
      <c r="L11" s="2">
        <f t="shared" si="8"/>
        <v>66644695821</v>
      </c>
      <c r="M11" s="2">
        <f t="shared" si="8"/>
        <v>193678917314</v>
      </c>
      <c r="N11" s="2">
        <f t="shared" si="8"/>
        <v>176229181797</v>
      </c>
      <c r="O11" s="2">
        <f t="shared" si="8"/>
        <v>222578845838</v>
      </c>
      <c r="P11" s="2">
        <f t="shared" si="8"/>
        <v>6252543018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-9000000000</v>
      </c>
      <c r="E12" s="2">
        <f>IFERROR(INDEX(E51:E500,MATCH("Net Debt (Quarter)",$C$51:$C$500,0)),"")</f>
        <v>-16000000000</v>
      </c>
      <c r="H12" s="2">
        <f>IFERROR(INDEX(D12:G12,COUNT(D12:G12)),"")</f>
        <v>-16000000000</v>
      </c>
      <c r="I12" s="2">
        <f t="shared" ref="I12:P12" si="9">IFERROR(INDEX(I51:I500,MATCH($C$12,$C$51:$C$500,0)),"")</f>
        <v>-33000000000</v>
      </c>
      <c r="J12" s="2">
        <f t="shared" si="9"/>
        <v>-45000000000</v>
      </c>
      <c r="K12" s="2">
        <f t="shared" si="9"/>
        <v>-41000000000</v>
      </c>
      <c r="L12" s="2">
        <f t="shared" si="9"/>
        <v>-67000000000</v>
      </c>
      <c r="M12" s="2">
        <f t="shared" si="9"/>
        <v>-194000000000</v>
      </c>
      <c r="N12" s="2">
        <f t="shared" si="9"/>
        <v>-176000000000</v>
      </c>
      <c r="O12" s="2">
        <f t="shared" si="9"/>
        <v>-223000000000</v>
      </c>
      <c r="P12" s="2">
        <f t="shared" si="9"/>
        <v>-6000000000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P14" si="11">IFERROR(INDEX(I51:I500,MATCH($C$14,$C$51:$C$500,0)),"")</f>
        <v>-2344192115</v>
      </c>
      <c r="J14" s="2">
        <f t="shared" si="11"/>
        <v>-1220817126</v>
      </c>
      <c r="K14" s="2">
        <f t="shared" si="11"/>
        <v>-1240781519</v>
      </c>
      <c r="L14" s="2">
        <f t="shared" si="11"/>
        <v>-1093820555</v>
      </c>
      <c r="M14" s="2">
        <f t="shared" si="11"/>
        <v>-467330475</v>
      </c>
      <c r="N14" s="2">
        <f t="shared" si="11"/>
        <v>-1216551542</v>
      </c>
      <c r="O14" s="2">
        <f t="shared" si="11"/>
        <v>-821190777</v>
      </c>
      <c r="P14" s="2">
        <f t="shared" si="11"/>
        <v>-1237504838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-4178495545</v>
      </c>
      <c r="J15" s="2">
        <f t="shared" si="12"/>
        <v>-3820621899</v>
      </c>
      <c r="K15" s="2">
        <f t="shared" si="12"/>
        <v>-3719096561</v>
      </c>
      <c r="L15" s="2">
        <f t="shared" si="12"/>
        <v>-14559303386</v>
      </c>
      <c r="M15" s="2">
        <f t="shared" si="12"/>
        <v>6001019784</v>
      </c>
      <c r="N15" s="2">
        <f t="shared" si="12"/>
        <v>5474074526</v>
      </c>
      <c r="O15" s="2">
        <f t="shared" si="12"/>
        <v>-1385563985</v>
      </c>
      <c r="P15" s="2">
        <f t="shared" si="12"/>
        <v>-3072327414</v>
      </c>
    </row>
    <row r="16" spans="1:16" ht="15.5" x14ac:dyDescent="0.35">
      <c r="C16" t="s">
        <v>29</v>
      </c>
      <c r="D16" s="2">
        <f>IFERROR(INDEX(D51:D500,MATCH($C$16,$C$51:$C$500,0)),"")</f>
        <v>-57556531205</v>
      </c>
      <c r="E16" s="2">
        <f>IFERROR(INDEX(E51:E500,MATCH($C$16,$C$51:$C$500,0)),"")</f>
        <v>-102867633620</v>
      </c>
      <c r="H16" s="2">
        <f>IFERROR(SUM(D16:G16)*(4/MAX(1,COUNT(D16:G16))),"")</f>
        <v>-320848329650</v>
      </c>
      <c r="I16" s="2">
        <f t="shared" ref="I16:P16" si="13">IFERROR(INDEX(I51:I500,MATCH($C$16,$C$51:$C$500,0)),"")</f>
        <v>122015080071</v>
      </c>
      <c r="J16" s="2">
        <f t="shared" si="13"/>
        <v>-40156119572</v>
      </c>
      <c r="K16" s="2">
        <f t="shared" si="13"/>
        <v>1975221043</v>
      </c>
      <c r="L16" s="2">
        <f t="shared" si="13"/>
        <v>32533909387</v>
      </c>
      <c r="M16" s="2">
        <f t="shared" si="13"/>
        <v>188196246688</v>
      </c>
      <c r="N16" s="2">
        <f t="shared" si="13"/>
        <v>-2131564230</v>
      </c>
      <c r="O16" s="2">
        <f t="shared" si="13"/>
        <v>8761531078</v>
      </c>
      <c r="P16" s="2">
        <f t="shared" si="13"/>
        <v>8040342940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954000000000</v>
      </c>
      <c r="E20" s="2">
        <f ca="1">IFERROR(E21*E2,"")</f>
        <v>864000000000</v>
      </c>
      <c r="H20" s="2">
        <f t="shared" ref="H20:P20" ca="1" si="14">IFERROR(H21*H2,"")</f>
        <v>864000000000</v>
      </c>
      <c r="I20" s="2">
        <f t="shared" ca="1" si="14"/>
        <v>1044000000000</v>
      </c>
      <c r="J20" s="2">
        <f t="shared" ca="1" si="14"/>
        <v>552000000000</v>
      </c>
      <c r="K20" s="2">
        <f t="shared" ca="1" si="14"/>
        <v>960000000000</v>
      </c>
      <c r="L20" s="2">
        <f t="shared" ca="1" si="14"/>
        <v>1344000000000</v>
      </c>
      <c r="M20" s="2">
        <f t="shared" ca="1" si="14"/>
        <v>3660000000000</v>
      </c>
      <c r="N20" s="2">
        <f t="shared" ca="1" si="14"/>
        <v>984000000000</v>
      </c>
      <c r="O20" s="2">
        <f t="shared" ca="1" si="14"/>
        <v>1980000000000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6000000000</v>
      </c>
      <c r="E21" s="2">
        <f>IFERROR(INDEX(E51:E500,MATCH($C$7,$C$51:$C$500,0)),"")</f>
        <v>6000000000</v>
      </c>
      <c r="H21" s="2">
        <f>IFERROR(INDEX(D21:G21,COUNT(D21:G21)),"")</f>
        <v>6000000000</v>
      </c>
      <c r="I21" s="2">
        <f t="shared" ref="I21:P21" si="15">IFERROR(INDEX(I51:I500,MATCH($C$7,$C$51:$C$500,0)),"")</f>
        <v>6000000000</v>
      </c>
      <c r="J21" s="2">
        <f t="shared" si="15"/>
        <v>6000000000</v>
      </c>
      <c r="K21" s="2">
        <f t="shared" si="15"/>
        <v>6000000000</v>
      </c>
      <c r="L21" s="2">
        <f t="shared" si="15"/>
        <v>6000000000</v>
      </c>
      <c r="M21" s="2">
        <f t="shared" si="15"/>
        <v>6000000000</v>
      </c>
      <c r="N21" s="2">
        <f t="shared" si="15"/>
        <v>6000000000</v>
      </c>
      <c r="O21" s="2">
        <f t="shared" si="15"/>
        <v>6000000000</v>
      </c>
      <c r="P21" s="2">
        <f t="shared" si="15"/>
        <v>400000000</v>
      </c>
    </row>
    <row r="23" spans="1:16" ht="15.5" x14ac:dyDescent="0.35">
      <c r="B23" t="s">
        <v>45</v>
      </c>
      <c r="C23" t="s">
        <v>46</v>
      </c>
      <c r="D23" s="3">
        <f>IFERROR(D5/D6*100,"")</f>
        <v>-8.6095200732418338</v>
      </c>
      <c r="E23" s="3">
        <f>IFERROR(E5/E6*100,"")</f>
        <v>-14.584657961060088</v>
      </c>
      <c r="H23" s="3">
        <f t="shared" ref="H23:P23" si="16">IFERROR(H5/H6*100,"")</f>
        <v>-44.983211367772775</v>
      </c>
      <c r="I23" s="3">
        <f t="shared" si="16"/>
        <v>14.260288269328344</v>
      </c>
      <c r="J23" s="3">
        <f t="shared" si="16"/>
        <v>-5.7211635572810629</v>
      </c>
      <c r="K23" s="3">
        <f t="shared" si="16"/>
        <v>-0.56150690001801162</v>
      </c>
      <c r="L23" s="3">
        <f t="shared" si="16"/>
        <v>2.2641231914944324</v>
      </c>
      <c r="M23" s="3">
        <f t="shared" si="16"/>
        <v>27.104140153620111</v>
      </c>
      <c r="N23" s="3">
        <f t="shared" si="16"/>
        <v>0.72190595691410098</v>
      </c>
      <c r="O23" s="3">
        <f t="shared" si="16"/>
        <v>2.2806825065663316</v>
      </c>
      <c r="P23" s="3">
        <f t="shared" si="16"/>
        <v>4.4757977864023344</v>
      </c>
    </row>
    <row r="24" spans="1:16" ht="15.5" x14ac:dyDescent="0.35">
      <c r="C24" t="s">
        <v>47</v>
      </c>
      <c r="D24" s="4" t="str">
        <f>IFERROR(_xlfn.RRI(5,I23,D23),"")</f>
        <v/>
      </c>
      <c r="E24" s="4">
        <f>IFERROR(_xlfn.RRI(5,J23,E23),"")</f>
        <v>0.20581970593554888</v>
      </c>
      <c r="H24" s="4" t="str">
        <f t="shared" ref="H24:P24" si="17">IFERROR(_xlfn.RRI(5,M23,H23),"")</f>
        <v/>
      </c>
      <c r="I24" s="4">
        <f t="shared" si="17"/>
        <v>0.81605725258386386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19.39</v>
      </c>
      <c r="J25" s="3">
        <f t="shared" si="18"/>
        <v>-6.81</v>
      </c>
      <c r="K25" s="3">
        <f t="shared" si="18"/>
        <v>-0.62</v>
      </c>
      <c r="L25" s="3">
        <f t="shared" si="18"/>
        <v>2.73</v>
      </c>
      <c r="M25" s="3">
        <f t="shared" si="18"/>
        <v>31.94</v>
      </c>
      <c r="N25" s="3">
        <f t="shared" si="18"/>
        <v>0.87</v>
      </c>
      <c r="O25" s="3">
        <f t="shared" si="18"/>
        <v>1.18</v>
      </c>
      <c r="P25" s="3">
        <f t="shared" si="18"/>
        <v>11.87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0.86042304854499774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11.679871737833333</v>
      </c>
      <c r="E27" s="3">
        <f>IFERROR(E4/E21,"")</f>
        <v>12.9770199215</v>
      </c>
      <c r="H27" s="3">
        <f t="shared" ref="H27:P27" si="20">IFERROR(H4/H21,"")</f>
        <v>49.313783318666665</v>
      </c>
      <c r="I27" s="3">
        <f t="shared" si="20"/>
        <v>59.471219909666665</v>
      </c>
      <c r="J27" s="3">
        <f t="shared" si="20"/>
        <v>55.834165407999997</v>
      </c>
      <c r="K27" s="3">
        <f t="shared" si="20"/>
        <v>60.556376502666666</v>
      </c>
      <c r="L27" s="3">
        <f t="shared" si="20"/>
        <v>58.855962297333335</v>
      </c>
      <c r="M27" s="3">
        <f t="shared" si="20"/>
        <v>33.102899862333331</v>
      </c>
      <c r="N27" s="3">
        <f t="shared" si="20"/>
        <v>12.736420817666666</v>
      </c>
      <c r="O27" s="3">
        <f t="shared" si="20"/>
        <v>35.868114585333331</v>
      </c>
      <c r="P27" s="3">
        <f t="shared" si="20"/>
        <v>288.00661935750003</v>
      </c>
    </row>
    <row r="28" spans="1:16" ht="15.5" x14ac:dyDescent="0.35">
      <c r="C28" t="s">
        <v>52</v>
      </c>
      <c r="D28" s="4">
        <f>IFERROR(_xlfn.RRI(5,I27,D27),"")</f>
        <v>-0.27785194595614693</v>
      </c>
      <c r="E28" s="4">
        <f>IFERROR(_xlfn.RRI(5,J27,E27),"")</f>
        <v>-0.25311284841092896</v>
      </c>
      <c r="H28" s="4">
        <f t="shared" ref="H28:P28" si="21">IFERROR(_xlfn.RRI(5,M27,H27),"")</f>
        <v>8.2980050175740949E-2</v>
      </c>
      <c r="I28" s="4">
        <f t="shared" si="21"/>
        <v>0.36098045836968762</v>
      </c>
      <c r="J28" s="4">
        <f t="shared" si="21"/>
        <v>9.2542389309621109E-2</v>
      </c>
      <c r="K28" s="4">
        <f t="shared" si="21"/>
        <v>-0.26793190099356579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-3.8472834067547725</v>
      </c>
      <c r="J29" s="4">
        <f t="shared" si="22"/>
        <v>9.9838709677419342</v>
      </c>
      <c r="K29" s="4">
        <f t="shared" si="22"/>
        <v>-1.2271062271062272</v>
      </c>
      <c r="L29" s="4">
        <f t="shared" si="22"/>
        <v>-0.9145272385723231</v>
      </c>
      <c r="M29" s="4">
        <f t="shared" si="22"/>
        <v>35.712643678160923</v>
      </c>
      <c r="N29" s="4">
        <f t="shared" si="22"/>
        <v>-0.26271186440677963</v>
      </c>
      <c r="O29" s="4">
        <f t="shared" si="22"/>
        <v>-0.90058972198820553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-0.17079583379033686</v>
      </c>
      <c r="I30" s="4">
        <f t="shared" si="23"/>
        <v>6.5140303881851269E-2</v>
      </c>
      <c r="J30" s="4">
        <f t="shared" si="23"/>
        <v>-7.7980410443790685E-2</v>
      </c>
      <c r="K30" s="4">
        <f t="shared" si="23"/>
        <v>2.8891112114402963E-2</v>
      </c>
      <c r="L30" s="4">
        <f t="shared" si="23"/>
        <v>0.77796998275379314</v>
      </c>
      <c r="M30" s="4">
        <f t="shared" si="23"/>
        <v>1.5990739734679902</v>
      </c>
      <c r="N30" s="4">
        <f t="shared" si="23"/>
        <v>-0.64490966517446502</v>
      </c>
      <c r="O30" s="4">
        <f t="shared" si="23"/>
        <v>-0.87546079786169584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96.9</v>
      </c>
      <c r="E32" s="3">
        <f>IFERROR(INDEX(E51:E500,MATCH($A$32,$C$51:$C$500,0)),"")</f>
        <v>106.49</v>
      </c>
      <c r="H32" s="3">
        <f>IFERROR(INDEX(D32:G32,COUNT(D32:G32)),"")</f>
        <v>106.49</v>
      </c>
      <c r="I32" s="3">
        <f t="shared" ref="I32:P32" si="24">IFERROR(INDEX(I51:I500,MATCH($C$32,$C$51:$C$500,0)),"")</f>
        <v>123.34</v>
      </c>
      <c r="J32" s="3">
        <f t="shared" si="24"/>
        <v>104.13</v>
      </c>
      <c r="K32" s="3">
        <f t="shared" si="24"/>
        <v>110.71</v>
      </c>
      <c r="L32" s="3">
        <f t="shared" si="24"/>
        <v>111.39</v>
      </c>
      <c r="M32" s="3">
        <f t="shared" si="24"/>
        <v>109.12</v>
      </c>
      <c r="N32" s="3">
        <f t="shared" si="24"/>
        <v>77.52</v>
      </c>
      <c r="O32" s="3">
        <f t="shared" si="24"/>
        <v>77.75</v>
      </c>
      <c r="P32" s="3">
        <f t="shared" si="24"/>
        <v>295.12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1.49</v>
      </c>
      <c r="E33" s="3">
        <f>IFERROR(INDEX(E51:E500,MATCH($A$33,$C$51:$C$500,0)),"")</f>
        <v>1.45</v>
      </c>
      <c r="H33" s="3">
        <f>IFERROR(INDEX(D33:G33,COUNT(D33:G33)),"")</f>
        <v>1.45</v>
      </c>
      <c r="I33" s="3">
        <f t="shared" ref="I33:P33" si="25">IFERROR(INDEX(I51:I500,MATCH($C$33,$C$51:$C$500,0)),"")</f>
        <v>1.41</v>
      </c>
      <c r="J33" s="3">
        <f t="shared" si="25"/>
        <v>0.88</v>
      </c>
      <c r="K33" s="3">
        <f t="shared" si="25"/>
        <v>1.45</v>
      </c>
      <c r="L33" s="3">
        <f t="shared" si="25"/>
        <v>2.0099999999999998</v>
      </c>
      <c r="M33" s="3">
        <f t="shared" si="25"/>
        <v>5.59</v>
      </c>
      <c r="N33" s="3">
        <f t="shared" si="25"/>
        <v>2.12</v>
      </c>
      <c r="O33" s="3">
        <f t="shared" si="25"/>
        <v>4.24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-15.02</v>
      </c>
      <c r="E34" s="3">
        <f>IFERROR(INDEX(E51:E500,MATCH($A$34,$C$51:$C$500,0)),"")</f>
        <v>-9.14</v>
      </c>
      <c r="H34" s="3">
        <f>IFERROR(INDEX(D34:G34,COUNT(D34:G34)),"")</f>
        <v>-9.14</v>
      </c>
      <c r="I34" s="3">
        <f t="shared" ref="I34:P34" si="26">IFERROR(INDEX(I51:I500,MATCH($C$34,$C$51:$C$500,0)),"")</f>
        <v>8.9700000000000006</v>
      </c>
      <c r="J34" s="3">
        <f t="shared" si="26"/>
        <v>-13.51</v>
      </c>
      <c r="K34" s="3">
        <f t="shared" si="26"/>
        <v>-258.06</v>
      </c>
      <c r="L34" s="3">
        <f t="shared" si="26"/>
        <v>82.05</v>
      </c>
      <c r="M34" s="3">
        <f t="shared" si="26"/>
        <v>19.100000000000001</v>
      </c>
      <c r="N34" s="3">
        <f t="shared" si="26"/>
        <v>188.51</v>
      </c>
      <c r="O34" s="3">
        <f t="shared" si="26"/>
        <v>279.66000000000003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12.33</v>
      </c>
      <c r="E35" s="3">
        <f>IFERROR(INDEX(E51:E500,MATCH($A$35,$C$51:$C$500,0)),"")</f>
        <v>11.87</v>
      </c>
      <c r="H35" s="3">
        <f>IFERROR(INDEX(D35:G35,COUNT(D35:G35)),"")</f>
        <v>11.87</v>
      </c>
      <c r="I35" s="3">
        <f t="shared" ref="I35:P35" si="27">IFERROR(INDEX(I51:I500,MATCH($C$35,$C$51:$C$500,0)),"")</f>
        <v>2.93</v>
      </c>
      <c r="J35" s="3">
        <f t="shared" si="27"/>
        <v>1.65</v>
      </c>
      <c r="K35" s="3">
        <f t="shared" si="27"/>
        <v>2.64</v>
      </c>
      <c r="L35" s="3">
        <f t="shared" si="27"/>
        <v>3.81</v>
      </c>
      <c r="M35" s="3">
        <f t="shared" si="27"/>
        <v>18.43</v>
      </c>
      <c r="N35" s="3">
        <f t="shared" si="27"/>
        <v>12.88</v>
      </c>
      <c r="O35" s="3">
        <f t="shared" si="27"/>
        <v>9.1999999999999993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70079230427</v>
      </c>
      <c r="E51" s="5">
        <v>77862119529</v>
      </c>
      <c r="F51" s="5">
        <v>151382016271</v>
      </c>
      <c r="G51" s="5">
        <v>71869533742</v>
      </c>
      <c r="I51" s="5">
        <v>356827319458</v>
      </c>
      <c r="J51" s="5">
        <v>335004992448</v>
      </c>
      <c r="K51" s="5">
        <v>363338259016</v>
      </c>
      <c r="L51" s="5">
        <v>353135773784</v>
      </c>
      <c r="M51" s="5">
        <v>198617399174</v>
      </c>
      <c r="N51" s="5">
        <v>76418524906</v>
      </c>
      <c r="O51" s="5">
        <v>215208687512</v>
      </c>
      <c r="P51" s="5">
        <v>115202647743</v>
      </c>
    </row>
    <row r="52" spans="2:16" ht="15.5" x14ac:dyDescent="0.35">
      <c r="C52" t="s">
        <v>211</v>
      </c>
      <c r="F52" s="5">
        <v>14440609079</v>
      </c>
      <c r="G52" s="5">
        <v>-14440609079</v>
      </c>
      <c r="L52" s="5">
        <v>-12557007043</v>
      </c>
    </row>
    <row r="53" spans="2:16" ht="15.5" x14ac:dyDescent="0.35">
      <c r="C53" t="s">
        <v>212</v>
      </c>
      <c r="D53" s="5">
        <v>70079230427</v>
      </c>
      <c r="E53" s="5">
        <v>77862119529</v>
      </c>
      <c r="F53" s="5">
        <v>165822625350</v>
      </c>
      <c r="G53" s="5">
        <v>57428924663</v>
      </c>
      <c r="I53" s="5">
        <v>356827319458</v>
      </c>
      <c r="J53" s="5">
        <v>335004992448</v>
      </c>
      <c r="K53" s="5">
        <v>363338259016</v>
      </c>
      <c r="L53" s="5">
        <v>340578766741</v>
      </c>
      <c r="M53" s="5">
        <v>198617399174</v>
      </c>
      <c r="N53" s="5">
        <v>76418524906</v>
      </c>
      <c r="O53" s="5">
        <v>215208687512</v>
      </c>
      <c r="P53" s="5">
        <v>115202647743</v>
      </c>
    </row>
    <row r="54" spans="2:16" ht="15.5" x14ac:dyDescent="0.35">
      <c r="C54" t="s">
        <v>82</v>
      </c>
      <c r="D54" s="5">
        <v>-100614133902</v>
      </c>
      <c r="E54" s="5">
        <v>-83091204246</v>
      </c>
      <c r="F54" s="5">
        <v>-151392959340</v>
      </c>
      <c r="G54" s="5">
        <v>-64926149048</v>
      </c>
      <c r="I54" s="5">
        <v>-355499198731</v>
      </c>
      <c r="J54" s="5">
        <v>-364212120992</v>
      </c>
      <c r="K54" s="5">
        <v>-437912102877</v>
      </c>
      <c r="L54" s="5">
        <v>-319679638250</v>
      </c>
      <c r="M54" s="5">
        <v>-189954197427</v>
      </c>
      <c r="N54" s="5">
        <v>-157477859333</v>
      </c>
      <c r="O54" s="5">
        <v>-214987847312</v>
      </c>
      <c r="P54" s="5">
        <v>-105961732194</v>
      </c>
    </row>
    <row r="55" spans="2:16" ht="15.5" x14ac:dyDescent="0.35">
      <c r="C55" t="s">
        <v>81</v>
      </c>
      <c r="D55" s="5">
        <v>-1787722394</v>
      </c>
      <c r="F55" s="5">
        <v>1787722395</v>
      </c>
      <c r="I55" s="5">
        <v>1260872730</v>
      </c>
      <c r="J55" s="5">
        <v>-2812320580</v>
      </c>
      <c r="K55" s="5">
        <v>1954987155</v>
      </c>
      <c r="L55" s="5">
        <v>1564870275</v>
      </c>
      <c r="M55" s="5">
        <v>2557427672</v>
      </c>
      <c r="N55" s="5">
        <v>-1886978351</v>
      </c>
      <c r="O55" s="5">
        <v>294959864</v>
      </c>
      <c r="P55" s="5">
        <v>219649581</v>
      </c>
    </row>
    <row r="56" spans="2:16" ht="15.5" x14ac:dyDescent="0.35">
      <c r="C56" t="s">
        <v>89</v>
      </c>
      <c r="D56" s="5">
        <v>-30534903475</v>
      </c>
      <c r="E56" s="5">
        <v>-5229084717</v>
      </c>
      <c r="F56" s="5">
        <v>14429666010</v>
      </c>
      <c r="G56" s="5">
        <v>-7497224385</v>
      </c>
      <c r="I56" s="5">
        <v>1328120727</v>
      </c>
      <c r="J56" s="5">
        <v>-29207128544</v>
      </c>
      <c r="K56" s="5">
        <v>-74573843861</v>
      </c>
      <c r="L56" s="5">
        <v>20899128491</v>
      </c>
      <c r="M56" s="5">
        <v>8663201747</v>
      </c>
      <c r="N56" s="5">
        <v>-81059334427</v>
      </c>
      <c r="O56" s="5">
        <v>220840200</v>
      </c>
      <c r="P56" s="5">
        <v>9240915549</v>
      </c>
    </row>
    <row r="57" spans="2:16" ht="15.5" x14ac:dyDescent="0.35">
      <c r="C57" t="s">
        <v>90</v>
      </c>
      <c r="D57" s="5">
        <v>-27021627730</v>
      </c>
      <c r="E57" s="5">
        <v>-97638548903</v>
      </c>
      <c r="F57" s="5">
        <v>29307182347</v>
      </c>
      <c r="G57" s="5">
        <v>85112621933</v>
      </c>
      <c r="I57" s="5">
        <v>120686959344</v>
      </c>
      <c r="J57" s="5">
        <v>-10948991028</v>
      </c>
      <c r="K57" s="5">
        <v>76549064904</v>
      </c>
      <c r="L57" s="5">
        <v>11634780896</v>
      </c>
      <c r="M57" s="5">
        <v>179533044941</v>
      </c>
      <c r="N57" s="5">
        <v>78927770197</v>
      </c>
      <c r="O57" s="5">
        <v>8540690878</v>
      </c>
      <c r="P57" s="5">
        <v>-1200572609</v>
      </c>
    </row>
    <row r="58" spans="2:16" ht="15.5" x14ac:dyDescent="0.35">
      <c r="C58" t="s">
        <v>215</v>
      </c>
      <c r="F58" s="5">
        <v>2602137990</v>
      </c>
      <c r="G58" s="5">
        <v>393974652</v>
      </c>
      <c r="I58" s="5">
        <v>2996112642</v>
      </c>
      <c r="J58" s="5">
        <v>3439709514</v>
      </c>
      <c r="K58" s="5">
        <v>4069061550</v>
      </c>
      <c r="L58" s="5">
        <v>5521729738</v>
      </c>
      <c r="M58" s="5">
        <v>8827131191</v>
      </c>
      <c r="N58" s="5">
        <v>17841453662</v>
      </c>
      <c r="O58" s="5">
        <v>9169578451</v>
      </c>
      <c r="P58" s="5">
        <v>30752819</v>
      </c>
    </row>
    <row r="59" spans="2:16" ht="15.5" x14ac:dyDescent="0.35">
      <c r="C59" t="s">
        <v>27</v>
      </c>
      <c r="F59" s="5">
        <v>-2344192115</v>
      </c>
      <c r="I59" s="5">
        <v>-2344192115</v>
      </c>
      <c r="J59" s="5">
        <v>-1220817126</v>
      </c>
      <c r="K59" s="5">
        <v>-1240781519</v>
      </c>
      <c r="L59" s="5">
        <v>-1093820555</v>
      </c>
      <c r="M59" s="5">
        <v>-467330475</v>
      </c>
      <c r="N59" s="5">
        <v>-1216551542</v>
      </c>
      <c r="O59" s="5">
        <v>-821190777</v>
      </c>
      <c r="P59" s="5">
        <v>-1237504838</v>
      </c>
    </row>
    <row r="60" spans="2:16" ht="15.5" x14ac:dyDescent="0.35">
      <c r="C60" t="s">
        <v>92</v>
      </c>
      <c r="D60" s="5">
        <v>-27021627730</v>
      </c>
      <c r="E60" s="5">
        <v>-97638548903</v>
      </c>
      <c r="F60" s="5">
        <v>29307182347</v>
      </c>
      <c r="G60" s="5">
        <v>85112621933</v>
      </c>
      <c r="I60" s="5">
        <v>120686959344</v>
      </c>
      <c r="J60" s="5">
        <v>-10948991028</v>
      </c>
      <c r="K60" s="5">
        <v>76549064904</v>
      </c>
      <c r="L60" s="5">
        <v>11634780896</v>
      </c>
      <c r="M60" s="5">
        <v>179533044941</v>
      </c>
      <c r="N60" s="5">
        <v>78927770197</v>
      </c>
      <c r="O60" s="5">
        <v>8540690878</v>
      </c>
      <c r="P60" s="5">
        <v>-1200572609</v>
      </c>
    </row>
    <row r="61" spans="2:16" ht="15.5" x14ac:dyDescent="0.35">
      <c r="C61" t="s">
        <v>29</v>
      </c>
      <c r="D61" s="5">
        <v>-57556531205</v>
      </c>
      <c r="E61" s="5">
        <v>-102867633620</v>
      </c>
      <c r="F61" s="5">
        <v>43736848357</v>
      </c>
      <c r="G61" s="5">
        <v>77615397548</v>
      </c>
      <c r="I61" s="5">
        <v>122015080071</v>
      </c>
      <c r="J61" s="5">
        <v>-40156119572</v>
      </c>
      <c r="K61" s="5">
        <v>1975221043</v>
      </c>
      <c r="L61" s="5">
        <v>32533909387</v>
      </c>
      <c r="M61" s="5">
        <v>188196246688</v>
      </c>
      <c r="N61" s="5">
        <v>-2131564230</v>
      </c>
      <c r="O61" s="5">
        <v>8761531078</v>
      </c>
      <c r="P61" s="5">
        <v>8040342940</v>
      </c>
    </row>
    <row r="62" spans="2:16" ht="15.5" x14ac:dyDescent="0.35">
      <c r="C62" t="s">
        <v>28</v>
      </c>
      <c r="F62" s="5">
        <v>-4178495545</v>
      </c>
      <c r="I62" s="5">
        <v>-4178495545</v>
      </c>
      <c r="J62" s="5">
        <v>-3820621899</v>
      </c>
      <c r="K62" s="5">
        <v>-3719096561</v>
      </c>
      <c r="L62" s="5">
        <v>-14559303386</v>
      </c>
      <c r="M62" s="5">
        <v>6001019784</v>
      </c>
      <c r="N62" s="5">
        <v>5474074526</v>
      </c>
      <c r="O62" s="5">
        <v>-1385563985</v>
      </c>
      <c r="P62" s="5">
        <v>-3072327414</v>
      </c>
    </row>
    <row r="63" spans="2:16" ht="15.5" x14ac:dyDescent="0.35">
      <c r="C63" t="s">
        <v>95</v>
      </c>
      <c r="D63" s="5">
        <v>-57556531205</v>
      </c>
      <c r="E63" s="5">
        <v>-102867633620</v>
      </c>
      <c r="F63" s="5">
        <v>39558352812</v>
      </c>
      <c r="G63" s="5">
        <v>77615397548</v>
      </c>
      <c r="I63" s="5">
        <v>117836584526</v>
      </c>
      <c r="J63" s="5">
        <v>-43976741471</v>
      </c>
      <c r="K63" s="5">
        <v>-1743875518</v>
      </c>
      <c r="L63" s="5">
        <v>17974606001</v>
      </c>
      <c r="M63" s="5">
        <v>194197266472</v>
      </c>
      <c r="N63" s="5">
        <v>3342510296</v>
      </c>
      <c r="O63" s="5">
        <v>7375967093</v>
      </c>
      <c r="P63" s="5">
        <v>4968015526</v>
      </c>
    </row>
    <row r="64" spans="2:16" ht="15.5" x14ac:dyDescent="0.35">
      <c r="C64" t="s">
        <v>96</v>
      </c>
      <c r="F64" s="5">
        <v>-1326681915</v>
      </c>
      <c r="I64" s="5">
        <v>-1326681915</v>
      </c>
      <c r="J64" s="5">
        <v>1712951853</v>
      </c>
      <c r="K64" s="5">
        <v>-384395935</v>
      </c>
      <c r="L64" s="5">
        <v>-236542575</v>
      </c>
      <c r="M64" s="5">
        <v>-2049832541</v>
      </c>
      <c r="N64" s="5">
        <v>-1830467923</v>
      </c>
      <c r="O64" s="5">
        <v>3626528039</v>
      </c>
      <c r="P64" s="5">
        <v>549604824</v>
      </c>
    </row>
    <row r="65" spans="2:16" ht="15.5" x14ac:dyDescent="0.35">
      <c r="C65" t="s">
        <v>97</v>
      </c>
      <c r="D65" s="5">
        <v>-57556531205</v>
      </c>
      <c r="E65" s="5">
        <v>-102867633620</v>
      </c>
      <c r="F65" s="5">
        <v>38231670897</v>
      </c>
      <c r="G65" s="5">
        <v>77615397548</v>
      </c>
      <c r="I65" s="5">
        <v>116509902611</v>
      </c>
      <c r="J65" s="5">
        <v>-42263789618</v>
      </c>
      <c r="K65" s="5">
        <v>-2128271453</v>
      </c>
      <c r="L65" s="5">
        <v>17738063426</v>
      </c>
      <c r="M65" s="5">
        <v>192147433931</v>
      </c>
      <c r="N65" s="5">
        <v>1512042373</v>
      </c>
      <c r="O65" s="5">
        <v>11002495132</v>
      </c>
      <c r="P65" s="5">
        <v>5517620350</v>
      </c>
    </row>
    <row r="66" spans="2:16" ht="15.5" x14ac:dyDescent="0.35">
      <c r="C66" t="s">
        <v>98</v>
      </c>
      <c r="D66" s="5">
        <v>-57556531205</v>
      </c>
      <c r="E66" s="5">
        <v>-102867633620</v>
      </c>
      <c r="F66" s="5">
        <v>39558352812</v>
      </c>
      <c r="G66" s="5">
        <v>77615397548</v>
      </c>
      <c r="I66" s="5">
        <v>117836584526</v>
      </c>
      <c r="J66" s="5">
        <v>-43976741471</v>
      </c>
      <c r="K66" s="5">
        <v>-1743875518</v>
      </c>
      <c r="L66" s="5">
        <v>17974606001</v>
      </c>
      <c r="M66" s="5">
        <v>194197266472</v>
      </c>
      <c r="N66" s="5">
        <v>3342510296</v>
      </c>
      <c r="O66" s="5">
        <v>7375967093</v>
      </c>
      <c r="P66" s="5">
        <v>4968015526</v>
      </c>
    </row>
    <row r="67" spans="2:16" ht="15.5" x14ac:dyDescent="0.35">
      <c r="C67" t="s">
        <v>8</v>
      </c>
      <c r="D67" s="5">
        <v>-55768808811</v>
      </c>
      <c r="E67" s="5">
        <v>-102867633620</v>
      </c>
      <c r="F67" s="5">
        <v>36443948502</v>
      </c>
      <c r="G67" s="5">
        <v>77615397548</v>
      </c>
      <c r="I67" s="5">
        <v>115249029881</v>
      </c>
      <c r="J67" s="5">
        <v>-39451469038</v>
      </c>
      <c r="K67" s="5">
        <v>-4083258608</v>
      </c>
      <c r="L67" s="5">
        <v>16173193151</v>
      </c>
      <c r="M67" s="5">
        <v>189590006259</v>
      </c>
      <c r="N67" s="5">
        <v>3399020724</v>
      </c>
      <c r="O67" s="5">
        <v>10707535268</v>
      </c>
      <c r="P67" s="5">
        <v>5297970769</v>
      </c>
    </row>
    <row r="68" spans="2:16" ht="15.5" x14ac:dyDescent="0.35">
      <c r="C68" t="s">
        <v>100</v>
      </c>
      <c r="D68" s="5">
        <v>-57556531205</v>
      </c>
      <c r="E68" s="5">
        <v>-102867633620</v>
      </c>
      <c r="F68" s="5">
        <v>39558352812</v>
      </c>
      <c r="G68" s="5">
        <v>77615397548</v>
      </c>
      <c r="I68" s="5">
        <v>117836584526</v>
      </c>
      <c r="J68" s="5">
        <v>-43976741471</v>
      </c>
      <c r="K68" s="5">
        <v>-1743875518</v>
      </c>
      <c r="L68" s="5">
        <v>17974606001</v>
      </c>
      <c r="M68" s="5">
        <v>194197266472</v>
      </c>
      <c r="N68" s="5">
        <v>3342510296</v>
      </c>
      <c r="O68" s="5">
        <v>7375967093</v>
      </c>
      <c r="P68" s="5">
        <v>4968015526</v>
      </c>
    </row>
    <row r="69" spans="2:16" ht="15.5" x14ac:dyDescent="0.35">
      <c r="C69" t="s">
        <v>101</v>
      </c>
      <c r="D69" s="5">
        <v>-57556531205</v>
      </c>
      <c r="E69" s="5">
        <v>-102867633620</v>
      </c>
      <c r="F69" s="5">
        <v>38231670897</v>
      </c>
      <c r="G69" s="5">
        <v>77615397548</v>
      </c>
      <c r="I69" s="5">
        <v>116509902611</v>
      </c>
      <c r="J69" s="5">
        <v>-42263789618</v>
      </c>
      <c r="K69" s="5">
        <v>-2128271453</v>
      </c>
      <c r="L69" s="5">
        <v>17738063426</v>
      </c>
      <c r="M69" s="5">
        <v>192147433931</v>
      </c>
      <c r="N69" s="5">
        <v>1512042373</v>
      </c>
      <c r="O69" s="5">
        <v>11002495132</v>
      </c>
      <c r="P69" s="5">
        <v>5517620350</v>
      </c>
    </row>
    <row r="70" spans="2:16" ht="15.5" x14ac:dyDescent="0.35">
      <c r="C70" t="s">
        <v>317</v>
      </c>
    </row>
    <row r="71" spans="2:16" ht="15.5" x14ac:dyDescent="0.35">
      <c r="C71" t="s">
        <v>102</v>
      </c>
      <c r="D71" s="5">
        <v>-57556531205</v>
      </c>
      <c r="E71" s="5">
        <v>-102867633620</v>
      </c>
      <c r="F71" s="5">
        <v>38231670897</v>
      </c>
      <c r="G71" s="5">
        <v>77615397548</v>
      </c>
      <c r="I71" s="5">
        <v>116509902611</v>
      </c>
      <c r="J71" s="5">
        <v>-42263789618</v>
      </c>
      <c r="K71" s="5">
        <v>-2128271453</v>
      </c>
      <c r="L71" s="5">
        <v>17738063426</v>
      </c>
      <c r="M71" s="5">
        <v>192147433931</v>
      </c>
      <c r="N71" s="5">
        <v>1512042373</v>
      </c>
      <c r="O71" s="5">
        <v>11002495132</v>
      </c>
      <c r="P71" s="5">
        <v>5517620350</v>
      </c>
    </row>
    <row r="73" spans="2:16" ht="15.5" x14ac:dyDescent="0.35">
      <c r="B73" t="s">
        <v>103</v>
      </c>
      <c r="C73" t="s">
        <v>104</v>
      </c>
    </row>
    <row r="74" spans="2:16" ht="15.5" x14ac:dyDescent="0.35">
      <c r="C74" t="s">
        <v>216</v>
      </c>
    </row>
    <row r="75" spans="2:16" ht="15.5" x14ac:dyDescent="0.35">
      <c r="C75" t="s">
        <v>20</v>
      </c>
      <c r="D75" s="5">
        <v>9053912057</v>
      </c>
      <c r="E75" s="5">
        <v>15765189998</v>
      </c>
      <c r="F75" s="5">
        <v>32986899263</v>
      </c>
      <c r="G75" s="5">
        <v>34932087834</v>
      </c>
      <c r="I75" s="5">
        <v>32986899263</v>
      </c>
      <c r="J75" s="5">
        <v>45489572732</v>
      </c>
      <c r="K75" s="5">
        <v>40530111117</v>
      </c>
      <c r="L75" s="5">
        <v>66644695821</v>
      </c>
      <c r="M75" s="5">
        <v>193678917314</v>
      </c>
      <c r="N75" s="5">
        <v>176229181797</v>
      </c>
      <c r="O75" s="5">
        <v>222578845838</v>
      </c>
      <c r="P75" s="5">
        <v>6252543018</v>
      </c>
    </row>
    <row r="76" spans="2:16" ht="15.5" x14ac:dyDescent="0.35">
      <c r="C76" t="s">
        <v>105</v>
      </c>
      <c r="L76" s="5">
        <v>47750000000</v>
      </c>
    </row>
    <row r="77" spans="2:16" ht="15.5" x14ac:dyDescent="0.35">
      <c r="C77" t="s">
        <v>484</v>
      </c>
      <c r="D77" s="5">
        <v>191262551514</v>
      </c>
      <c r="E77" s="5">
        <v>226545672040</v>
      </c>
      <c r="F77" s="5">
        <v>313919425766</v>
      </c>
      <c r="G77" s="5">
        <v>373283769388</v>
      </c>
      <c r="I77" s="5">
        <v>313919425766</v>
      </c>
      <c r="J77" s="5">
        <v>327367252790</v>
      </c>
      <c r="K77" s="5">
        <v>353684815742</v>
      </c>
      <c r="L77" s="5">
        <v>262240697952</v>
      </c>
      <c r="M77" s="5">
        <v>296815529953</v>
      </c>
      <c r="N77" s="5">
        <v>175390865318</v>
      </c>
      <c r="O77" s="5">
        <v>114418629540</v>
      </c>
      <c r="P77" s="5">
        <v>19717379431</v>
      </c>
    </row>
    <row r="78" spans="2:16" ht="15.5" x14ac:dyDescent="0.35">
      <c r="C78" t="s">
        <v>217</v>
      </c>
      <c r="D78" s="5">
        <v>177142546294</v>
      </c>
      <c r="E78" s="5">
        <v>149577431771</v>
      </c>
      <c r="F78" s="5">
        <v>119379046222</v>
      </c>
      <c r="G78" s="5">
        <v>140524918170</v>
      </c>
      <c r="I78" s="5">
        <v>119379046222</v>
      </c>
      <c r="J78" s="5">
        <v>107487806719</v>
      </c>
      <c r="K78" s="5">
        <v>97489725471</v>
      </c>
      <c r="L78" s="5">
        <v>110021380667</v>
      </c>
      <c r="M78" s="5">
        <v>79777901378</v>
      </c>
      <c r="N78" s="5">
        <v>36598073657</v>
      </c>
      <c r="O78" s="5">
        <v>86714889104</v>
      </c>
      <c r="P78" s="5">
        <v>30662430088</v>
      </c>
    </row>
    <row r="79" spans="2:16" ht="15.5" x14ac:dyDescent="0.35">
      <c r="C79" t="s">
        <v>219</v>
      </c>
      <c r="L79" s="5">
        <v>2141577203</v>
      </c>
      <c r="M79" s="5">
        <v>1123415944</v>
      </c>
      <c r="N79" s="5">
        <v>593316387</v>
      </c>
      <c r="O79" s="5">
        <v>393816819</v>
      </c>
    </row>
    <row r="80" spans="2:16" ht="15.5" x14ac:dyDescent="0.35">
      <c r="C80" t="s">
        <v>218</v>
      </c>
      <c r="L80" s="5">
        <v>84457629</v>
      </c>
    </row>
    <row r="81" spans="3:16" ht="15.5" x14ac:dyDescent="0.35">
      <c r="C81" t="s">
        <v>220</v>
      </c>
      <c r="D81" s="5">
        <v>177142546294</v>
      </c>
      <c r="E81" s="5">
        <v>149577431771</v>
      </c>
      <c r="F81" s="5">
        <v>119379046222</v>
      </c>
      <c r="G81" s="5">
        <v>140524918170</v>
      </c>
      <c r="I81" s="5">
        <v>119379046222</v>
      </c>
      <c r="J81" s="5">
        <v>107487806719</v>
      </c>
      <c r="K81" s="5">
        <v>97489725471</v>
      </c>
      <c r="L81" s="5">
        <v>110021380667</v>
      </c>
      <c r="M81" s="5">
        <v>79777901378</v>
      </c>
      <c r="N81" s="5">
        <v>36598073657</v>
      </c>
      <c r="O81" s="5">
        <v>86714889104</v>
      </c>
      <c r="P81" s="5">
        <v>30662430088</v>
      </c>
    </row>
    <row r="82" spans="3:16" ht="15.5" x14ac:dyDescent="0.35">
      <c r="C82" t="s">
        <v>110</v>
      </c>
      <c r="E82" s="5">
        <v>1887720000</v>
      </c>
      <c r="L82" s="5">
        <v>1887720000</v>
      </c>
      <c r="M82" s="5">
        <v>1712281200</v>
      </c>
    </row>
    <row r="83" spans="3:16" ht="15.5" x14ac:dyDescent="0.35">
      <c r="C83" t="s">
        <v>221</v>
      </c>
      <c r="D83" s="5">
        <v>24637532721</v>
      </c>
      <c r="E83" s="5">
        <v>24133357991</v>
      </c>
      <c r="F83" s="5">
        <v>25392510109</v>
      </c>
      <c r="G83" s="5">
        <v>39910477399</v>
      </c>
      <c r="I83" s="5">
        <v>25392510109</v>
      </c>
      <c r="J83" s="5">
        <v>29845286133</v>
      </c>
      <c r="K83" s="5">
        <v>27689330272</v>
      </c>
      <c r="L83" s="5">
        <v>25952707114</v>
      </c>
      <c r="M83" s="5">
        <v>8480347104</v>
      </c>
      <c r="N83" s="5">
        <v>5951096732</v>
      </c>
      <c r="O83" s="5">
        <v>4421862507</v>
      </c>
      <c r="P83" s="5">
        <v>2119606667</v>
      </c>
    </row>
    <row r="84" spans="3:16" ht="15.5" x14ac:dyDescent="0.35">
      <c r="C84" t="s">
        <v>222</v>
      </c>
      <c r="D84" s="5">
        <v>12795955059</v>
      </c>
      <c r="E84" s="5">
        <v>15465237809</v>
      </c>
      <c r="F84" s="5">
        <v>15291288713</v>
      </c>
      <c r="G84" s="5">
        <v>11591134912</v>
      </c>
      <c r="I84" s="5">
        <v>15291288713</v>
      </c>
      <c r="J84" s="5">
        <v>9562027411</v>
      </c>
      <c r="K84" s="5">
        <v>6875575840</v>
      </c>
      <c r="L84" s="5">
        <v>4045217595</v>
      </c>
      <c r="M84" s="5">
        <v>3283656657</v>
      </c>
      <c r="N84" s="5">
        <v>3103921362</v>
      </c>
      <c r="O84" s="5">
        <v>3876947838</v>
      </c>
      <c r="P84" s="5">
        <v>3619584938</v>
      </c>
    </row>
    <row r="85" spans="3:16" ht="15.5" x14ac:dyDescent="0.35">
      <c r="C85" t="s">
        <v>81</v>
      </c>
      <c r="D85" s="5">
        <v>73300655</v>
      </c>
      <c r="E85" s="5">
        <v>73300655</v>
      </c>
      <c r="F85" s="5">
        <v>73300655</v>
      </c>
      <c r="G85" s="5">
        <v>1400015391</v>
      </c>
      <c r="I85" s="5">
        <v>73300655</v>
      </c>
      <c r="J85" s="5">
        <v>1400015391</v>
      </c>
      <c r="K85" s="5">
        <v>30882674</v>
      </c>
      <c r="L85" s="5">
        <v>83418903</v>
      </c>
      <c r="M85" s="5">
        <v>158825358</v>
      </c>
      <c r="N85" s="5">
        <v>2445993376</v>
      </c>
      <c r="O85" s="5">
        <v>4322614714</v>
      </c>
      <c r="P85" s="5">
        <v>540061808</v>
      </c>
    </row>
    <row r="86" spans="3:16" ht="15.5" x14ac:dyDescent="0.35">
      <c r="C86" t="s">
        <v>223</v>
      </c>
      <c r="D86" s="5">
        <v>524121989890</v>
      </c>
      <c r="E86" s="5">
        <v>547262172689</v>
      </c>
      <c r="F86" s="5">
        <v>532236725265</v>
      </c>
      <c r="G86" s="5">
        <v>681771919545</v>
      </c>
      <c r="I86" s="5">
        <v>532236725265</v>
      </c>
      <c r="J86" s="5">
        <v>569019875093</v>
      </c>
      <c r="K86" s="5">
        <v>552552481377</v>
      </c>
      <c r="L86" s="5">
        <v>557213186758</v>
      </c>
      <c r="M86" s="5">
        <v>600707784037</v>
      </c>
      <c r="N86" s="5">
        <v>414812374747</v>
      </c>
      <c r="O86" s="5">
        <v>452051015707</v>
      </c>
      <c r="P86" s="5">
        <v>75942836815</v>
      </c>
    </row>
    <row r="87" spans="3:16" ht="15.5" x14ac:dyDescent="0.35">
      <c r="C87" t="s">
        <v>224</v>
      </c>
    </row>
    <row r="88" spans="3:16" ht="15.5" x14ac:dyDescent="0.35">
      <c r="C88" t="s">
        <v>226</v>
      </c>
      <c r="L88" s="5">
        <v>77452681340</v>
      </c>
    </row>
    <row r="89" spans="3:16" ht="15.5" x14ac:dyDescent="0.35">
      <c r="C89" t="s">
        <v>111</v>
      </c>
      <c r="D89" s="5">
        <v>106964148370</v>
      </c>
      <c r="E89" s="5">
        <v>114275744757</v>
      </c>
      <c r="F89" s="5">
        <v>125480627669</v>
      </c>
      <c r="G89" s="5">
        <v>80394039449</v>
      </c>
      <c r="I89" s="5">
        <v>125480627669</v>
      </c>
      <c r="J89" s="5">
        <v>105754691104</v>
      </c>
      <c r="K89" s="5">
        <v>124797728104</v>
      </c>
      <c r="L89" s="5">
        <v>71894139822</v>
      </c>
      <c r="M89" s="5">
        <v>81169393876</v>
      </c>
      <c r="N89" s="5">
        <v>87277199119</v>
      </c>
      <c r="O89" s="5">
        <v>43820763113</v>
      </c>
      <c r="P89" s="5">
        <v>30564380068</v>
      </c>
    </row>
    <row r="90" spans="3:16" ht="15.5" x14ac:dyDescent="0.35">
      <c r="C90" t="s">
        <v>114</v>
      </c>
      <c r="D90" s="5">
        <v>16221345679</v>
      </c>
      <c r="E90" s="5">
        <v>16220730184</v>
      </c>
      <c r="F90" s="5">
        <v>16220730184</v>
      </c>
      <c r="G90" s="5">
        <v>15797109750</v>
      </c>
      <c r="I90" s="5">
        <v>16220730184</v>
      </c>
      <c r="J90" s="5">
        <v>16556842027</v>
      </c>
      <c r="K90" s="5">
        <v>15133667386</v>
      </c>
      <c r="L90" s="5">
        <v>16665552970</v>
      </c>
      <c r="M90" s="5">
        <v>18015467011</v>
      </c>
      <c r="N90" s="5">
        <v>8814254743</v>
      </c>
      <c r="O90" s="5">
        <v>1676358099</v>
      </c>
      <c r="P90" s="5">
        <v>966053776</v>
      </c>
    </row>
    <row r="91" spans="3:16" ht="15.5" x14ac:dyDescent="0.35">
      <c r="C91" t="s">
        <v>225</v>
      </c>
      <c r="E91" s="5">
        <v>17318189810</v>
      </c>
    </row>
    <row r="92" spans="3:16" ht="15.5" x14ac:dyDescent="0.35">
      <c r="C92" t="s">
        <v>342</v>
      </c>
      <c r="D92" s="5">
        <v>10900173456</v>
      </c>
      <c r="E92" s="5">
        <v>55954531456</v>
      </c>
      <c r="F92" s="5">
        <v>10100173456</v>
      </c>
      <c r="G92" s="5">
        <v>16556842027</v>
      </c>
      <c r="I92" s="5">
        <v>10100173456</v>
      </c>
      <c r="J92" s="5">
        <v>15797109750</v>
      </c>
      <c r="K92" s="5">
        <v>15502590297</v>
      </c>
      <c r="M92" s="5">
        <v>12298704402</v>
      </c>
      <c r="N92" s="5">
        <v>5194316759</v>
      </c>
      <c r="O92" s="5">
        <v>5202303207</v>
      </c>
    </row>
    <row r="93" spans="3:16" ht="15.5" x14ac:dyDescent="0.35">
      <c r="C93" t="s">
        <v>228</v>
      </c>
      <c r="D93" s="5">
        <v>245740683815</v>
      </c>
      <c r="E93" s="5">
        <v>254370447125</v>
      </c>
      <c r="F93" s="5">
        <v>366333935765</v>
      </c>
      <c r="G93" s="5">
        <v>216156823785</v>
      </c>
      <c r="I93" s="5">
        <v>366333935765</v>
      </c>
      <c r="J93" s="5">
        <v>225187553491</v>
      </c>
      <c r="K93" s="5">
        <v>258541886453</v>
      </c>
      <c r="L93" s="5">
        <v>216194786775</v>
      </c>
      <c r="M93" s="5">
        <v>160734611379</v>
      </c>
      <c r="N93" s="5">
        <v>135251522920</v>
      </c>
      <c r="O93" s="5">
        <v>90754467365</v>
      </c>
      <c r="P93" s="5">
        <v>70821364949</v>
      </c>
    </row>
    <row r="94" spans="3:16" ht="15.5" x14ac:dyDescent="0.35">
      <c r="C94" t="s">
        <v>115</v>
      </c>
      <c r="D94" s="5">
        <v>769862673705</v>
      </c>
      <c r="E94" s="5">
        <v>801632619814</v>
      </c>
      <c r="F94" s="5">
        <v>898570661030</v>
      </c>
      <c r="G94" s="5">
        <v>897928743330</v>
      </c>
      <c r="I94" s="5">
        <v>898570661030</v>
      </c>
      <c r="J94" s="5">
        <v>794207428584</v>
      </c>
      <c r="K94" s="5">
        <v>811094367830</v>
      </c>
      <c r="L94" s="5">
        <v>773407973533</v>
      </c>
      <c r="M94" s="5">
        <v>761442395416</v>
      </c>
      <c r="N94" s="5">
        <v>550063897667</v>
      </c>
      <c r="O94" s="5">
        <v>542805483072</v>
      </c>
      <c r="P94" s="5">
        <v>146764201764</v>
      </c>
    </row>
    <row r="95" spans="3:16" ht="15.5" x14ac:dyDescent="0.35">
      <c r="C95" t="s">
        <v>116</v>
      </c>
    </row>
    <row r="96" spans="3:16" ht="15.5" x14ac:dyDescent="0.35">
      <c r="C96" t="s">
        <v>117</v>
      </c>
    </row>
    <row r="97" spans="3:16" ht="15.5" x14ac:dyDescent="0.35">
      <c r="C97" t="s">
        <v>229</v>
      </c>
      <c r="D97" s="5">
        <v>108869682987</v>
      </c>
      <c r="E97" s="5">
        <v>79737723151</v>
      </c>
      <c r="F97" s="5">
        <v>72319611366</v>
      </c>
      <c r="G97" s="5">
        <v>113255256436</v>
      </c>
      <c r="I97" s="5">
        <v>72319611366</v>
      </c>
      <c r="J97" s="5">
        <v>84128113404</v>
      </c>
      <c r="K97" s="5">
        <v>67494643695</v>
      </c>
      <c r="L97" s="5">
        <v>48461373170</v>
      </c>
      <c r="M97" s="5">
        <v>53752505979</v>
      </c>
      <c r="N97" s="5">
        <v>67337604159</v>
      </c>
      <c r="O97" s="5">
        <v>689077207081324</v>
      </c>
      <c r="P97" s="5">
        <v>22936243950</v>
      </c>
    </row>
    <row r="98" spans="3:16" ht="15.5" x14ac:dyDescent="0.35">
      <c r="C98" t="s">
        <v>230</v>
      </c>
      <c r="P98" s="5">
        <v>9529122465</v>
      </c>
    </row>
    <row r="99" spans="3:16" ht="15.5" x14ac:dyDescent="0.35">
      <c r="C99" t="s">
        <v>231</v>
      </c>
      <c r="D99" s="5">
        <v>36549163193</v>
      </c>
      <c r="E99" s="5">
        <v>29881580158</v>
      </c>
      <c r="F99" s="5">
        <v>30645338089</v>
      </c>
      <c r="G99" s="5">
        <v>14837063217</v>
      </c>
      <c r="I99" s="5">
        <v>30645338089</v>
      </c>
      <c r="J99" s="5">
        <v>28667455066</v>
      </c>
      <c r="K99" s="5">
        <v>32922533486</v>
      </c>
      <c r="L99" s="5">
        <v>17316167812</v>
      </c>
      <c r="M99" s="5">
        <v>6792171855</v>
      </c>
      <c r="N99" s="5">
        <v>35897258234</v>
      </c>
      <c r="O99" s="5">
        <v>54979654901</v>
      </c>
      <c r="P99" s="5">
        <v>9529122465</v>
      </c>
    </row>
    <row r="100" spans="3:16" ht="15.5" x14ac:dyDescent="0.35">
      <c r="C100" t="s">
        <v>121</v>
      </c>
      <c r="D100" s="5">
        <v>2956098820</v>
      </c>
      <c r="E100" s="5">
        <v>1393980706</v>
      </c>
      <c r="F100" s="5">
        <v>3598512648</v>
      </c>
      <c r="G100" s="5">
        <v>3412012960</v>
      </c>
      <c r="I100" s="5">
        <v>3598512648</v>
      </c>
      <c r="J100" s="5">
        <v>2650157575</v>
      </c>
      <c r="K100" s="5">
        <v>1744080137</v>
      </c>
      <c r="P100" s="5">
        <v>769884083</v>
      </c>
    </row>
    <row r="101" spans="3:16" ht="15.5" x14ac:dyDescent="0.35">
      <c r="C101" t="s">
        <v>232</v>
      </c>
      <c r="D101" s="5">
        <v>2956098820</v>
      </c>
      <c r="E101" s="5">
        <v>1393980706</v>
      </c>
      <c r="F101" s="5">
        <v>3598512648</v>
      </c>
      <c r="G101" s="5">
        <v>3412012960</v>
      </c>
      <c r="I101" s="5">
        <v>3598512648</v>
      </c>
      <c r="J101" s="5">
        <v>2650157575</v>
      </c>
      <c r="K101" s="5">
        <v>1744080137</v>
      </c>
      <c r="L101" s="5">
        <v>2226034832</v>
      </c>
      <c r="M101" s="5">
        <v>1123415944</v>
      </c>
      <c r="N101" s="5">
        <v>593316387</v>
      </c>
      <c r="O101" s="5">
        <v>393816819</v>
      </c>
      <c r="P101" s="5">
        <v>769884083</v>
      </c>
    </row>
    <row r="102" spans="3:16" ht="15.5" x14ac:dyDescent="0.35">
      <c r="C102" t="s">
        <v>233</v>
      </c>
      <c r="D102" s="5">
        <v>11174268915</v>
      </c>
      <c r="E102" s="5">
        <v>6260770136</v>
      </c>
      <c r="F102" s="5">
        <v>5791335568</v>
      </c>
      <c r="G102" s="5">
        <v>8667652928</v>
      </c>
      <c r="I102" s="5">
        <v>5791335568</v>
      </c>
      <c r="J102" s="5">
        <v>9681782487</v>
      </c>
      <c r="K102" s="5">
        <v>4564165979</v>
      </c>
      <c r="L102" s="5">
        <v>7164168376</v>
      </c>
      <c r="M102" s="5">
        <v>3791965728</v>
      </c>
      <c r="N102" s="5">
        <v>1997924803</v>
      </c>
      <c r="O102" s="5">
        <v>689015318710103</v>
      </c>
      <c r="P102" s="5">
        <v>2048092744</v>
      </c>
    </row>
    <row r="103" spans="3:16" ht="15.5" x14ac:dyDescent="0.35">
      <c r="C103" t="s">
        <v>120</v>
      </c>
      <c r="D103" s="5">
        <v>8258954642</v>
      </c>
      <c r="E103" s="5">
        <v>8336459798</v>
      </c>
      <c r="F103" s="5">
        <v>8589672033</v>
      </c>
      <c r="G103" s="5">
        <v>8354026289</v>
      </c>
      <c r="I103" s="5">
        <v>8589672033</v>
      </c>
      <c r="J103" s="5">
        <v>19540667718</v>
      </c>
      <c r="K103" s="5">
        <v>5724889605</v>
      </c>
      <c r="L103" s="5">
        <v>10664200405</v>
      </c>
      <c r="M103" s="5">
        <v>11652089142</v>
      </c>
      <c r="N103" s="5">
        <v>4452943812</v>
      </c>
      <c r="O103" s="5">
        <v>5032992456</v>
      </c>
      <c r="P103" s="5">
        <v>4614216402</v>
      </c>
    </row>
    <row r="104" spans="3:16" ht="15.5" x14ac:dyDescent="0.35">
      <c r="C104" t="s">
        <v>285</v>
      </c>
    </row>
    <row r="105" spans="3:16" ht="15.5" x14ac:dyDescent="0.35">
      <c r="C105" t="s">
        <v>288</v>
      </c>
      <c r="D105" s="5">
        <v>5098890073</v>
      </c>
      <c r="E105" s="5">
        <v>5921752367</v>
      </c>
      <c r="F105" s="5">
        <v>5921752367</v>
      </c>
      <c r="G105" s="5">
        <v>3285012370</v>
      </c>
      <c r="I105" s="5">
        <v>5921752367</v>
      </c>
      <c r="J105" s="5">
        <v>3285012370</v>
      </c>
      <c r="K105" s="5">
        <v>10812208409</v>
      </c>
      <c r="L105" s="5">
        <v>2990013608</v>
      </c>
      <c r="M105" s="5">
        <v>3158400364</v>
      </c>
      <c r="N105" s="5">
        <v>3584834903</v>
      </c>
      <c r="O105" s="5">
        <v>1481907045</v>
      </c>
      <c r="P105" s="5">
        <v>1294961592</v>
      </c>
    </row>
    <row r="106" spans="3:16" ht="15.5" x14ac:dyDescent="0.35">
      <c r="C106" t="s">
        <v>237</v>
      </c>
      <c r="D106" s="5">
        <v>13235527624</v>
      </c>
      <c r="E106" s="5">
        <v>16580902364</v>
      </c>
      <c r="F106" s="5">
        <v>18069421745</v>
      </c>
      <c r="G106" s="5">
        <v>16074529872</v>
      </c>
      <c r="I106" s="5">
        <v>18069421745</v>
      </c>
      <c r="J106" s="5">
        <v>20508589872</v>
      </c>
      <c r="K106" s="5">
        <v>16403209209</v>
      </c>
      <c r="L106" s="5">
        <v>10621813984</v>
      </c>
      <c r="M106" s="5">
        <v>8202633304</v>
      </c>
      <c r="N106" s="5">
        <v>11886471306</v>
      </c>
      <c r="O106" s="5">
        <v>4538757778</v>
      </c>
      <c r="P106" s="5">
        <v>5458652009</v>
      </c>
    </row>
    <row r="107" spans="3:16" ht="15.5" x14ac:dyDescent="0.35">
      <c r="C107" t="s">
        <v>238</v>
      </c>
      <c r="D107" s="5">
        <v>13235527624</v>
      </c>
      <c r="E107" s="5">
        <v>16580902364</v>
      </c>
      <c r="F107" s="5">
        <v>18069421745</v>
      </c>
      <c r="G107" s="5">
        <v>16074529872</v>
      </c>
      <c r="I107" s="5">
        <v>18069421745</v>
      </c>
      <c r="J107" s="5">
        <v>20508589872</v>
      </c>
      <c r="K107" s="5">
        <v>16403209209</v>
      </c>
      <c r="L107" s="5">
        <v>10621813984</v>
      </c>
      <c r="M107" s="5">
        <v>8202633304</v>
      </c>
      <c r="N107" s="5">
        <v>11886471306</v>
      </c>
      <c r="O107" s="5">
        <v>4538757778</v>
      </c>
      <c r="P107" s="5">
        <v>5458652009</v>
      </c>
    </row>
    <row r="108" spans="3:16" ht="15.5" x14ac:dyDescent="0.35">
      <c r="C108" t="s">
        <v>240</v>
      </c>
      <c r="D108" s="5">
        <v>2166273910</v>
      </c>
      <c r="E108" s="5">
        <v>2166273910</v>
      </c>
      <c r="F108" s="5">
        <v>2166273910</v>
      </c>
      <c r="G108" s="5">
        <v>1672183392</v>
      </c>
      <c r="I108" s="5">
        <v>2166273910</v>
      </c>
      <c r="J108" s="5">
        <v>1672183392</v>
      </c>
      <c r="K108" s="5">
        <v>177238924</v>
      </c>
      <c r="L108" s="5">
        <v>38685127</v>
      </c>
      <c r="M108" s="5">
        <v>90741131</v>
      </c>
      <c r="N108" s="5">
        <v>72131453</v>
      </c>
      <c r="O108" s="5">
        <v>14703417</v>
      </c>
      <c r="P108" s="5">
        <v>2209959</v>
      </c>
    </row>
    <row r="109" spans="3:16" ht="15.5" x14ac:dyDescent="0.35">
      <c r="C109" t="s">
        <v>239</v>
      </c>
    </row>
    <row r="110" spans="3:16" ht="15.5" x14ac:dyDescent="0.35">
      <c r="C110" t="s">
        <v>290</v>
      </c>
      <c r="D110" s="5">
        <v>6448095619</v>
      </c>
      <c r="E110" s="5">
        <v>9606495619</v>
      </c>
      <c r="F110" s="5">
        <v>11047303799</v>
      </c>
      <c r="G110" s="5">
        <v>10844889503</v>
      </c>
      <c r="I110" s="5">
        <v>11047303799</v>
      </c>
      <c r="J110" s="5">
        <v>15278949503</v>
      </c>
      <c r="K110" s="5">
        <v>13229204331</v>
      </c>
      <c r="L110" s="5">
        <v>8653844218</v>
      </c>
      <c r="M110" s="5">
        <v>6218261514</v>
      </c>
      <c r="N110" s="5">
        <v>10089759528</v>
      </c>
      <c r="O110" s="5">
        <v>3233442734</v>
      </c>
      <c r="P110" s="5">
        <v>4652589779</v>
      </c>
    </row>
    <row r="111" spans="3:16" ht="15.5" x14ac:dyDescent="0.35">
      <c r="C111" t="s">
        <v>128</v>
      </c>
      <c r="D111" s="5">
        <v>122105210611</v>
      </c>
      <c r="E111" s="5">
        <v>96318625515</v>
      </c>
      <c r="F111" s="5">
        <v>90389033111</v>
      </c>
      <c r="G111" s="5">
        <v>129329786308</v>
      </c>
      <c r="I111" s="5">
        <v>90389033111</v>
      </c>
      <c r="J111" s="5">
        <v>104636703276</v>
      </c>
      <c r="K111" s="5">
        <v>83897852904</v>
      </c>
      <c r="L111" s="5">
        <v>59083187154</v>
      </c>
      <c r="M111" s="5">
        <v>61955139283</v>
      </c>
      <c r="N111" s="5">
        <v>79224075465</v>
      </c>
      <c r="O111" s="5">
        <v>689081745839102</v>
      </c>
      <c r="P111" s="5">
        <v>28394895959</v>
      </c>
    </row>
    <row r="112" spans="3:16" ht="15.5" x14ac:dyDescent="0.35">
      <c r="C112" t="s">
        <v>129</v>
      </c>
    </row>
    <row r="113" spans="2:16" ht="15.5" x14ac:dyDescent="0.35">
      <c r="C113" t="s">
        <v>130</v>
      </c>
      <c r="D113" s="5">
        <v>60000000000</v>
      </c>
      <c r="E113" s="5">
        <v>60000000000</v>
      </c>
      <c r="F113" s="5">
        <v>60000000000</v>
      </c>
      <c r="G113" s="5">
        <v>60000000000</v>
      </c>
      <c r="I113" s="5">
        <v>60000000000</v>
      </c>
      <c r="J113" s="5">
        <v>60000000000</v>
      </c>
      <c r="K113" s="5">
        <v>60000000000</v>
      </c>
      <c r="L113" s="5">
        <v>60000000000</v>
      </c>
      <c r="M113" s="5">
        <v>60000000000</v>
      </c>
      <c r="N113" s="5">
        <v>60000000000</v>
      </c>
      <c r="O113" s="5">
        <v>60000000000</v>
      </c>
      <c r="P113" s="5">
        <v>40000000000</v>
      </c>
    </row>
    <row r="114" spans="2:16" ht="15.5" x14ac:dyDescent="0.35">
      <c r="C114" t="s">
        <v>131</v>
      </c>
      <c r="D114" s="5">
        <v>408047183674</v>
      </c>
      <c r="E114" s="5">
        <v>408047183674</v>
      </c>
      <c r="F114" s="5">
        <v>408047183674</v>
      </c>
      <c r="G114" s="5">
        <v>408047183674</v>
      </c>
      <c r="I114" s="5">
        <v>408047183674</v>
      </c>
      <c r="J114" s="5">
        <v>408047183674</v>
      </c>
      <c r="K114" s="5">
        <v>408047183674</v>
      </c>
      <c r="L114" s="5">
        <v>408047183674</v>
      </c>
      <c r="M114" s="5">
        <v>408047183674</v>
      </c>
      <c r="N114" s="5">
        <v>408047183674</v>
      </c>
      <c r="O114" s="5">
        <v>408047183674</v>
      </c>
      <c r="P114" s="5">
        <v>90280783725</v>
      </c>
    </row>
    <row r="115" spans="2:16" ht="15.5" x14ac:dyDescent="0.35">
      <c r="C115" t="s">
        <v>132</v>
      </c>
      <c r="D115" s="5">
        <v>113292956495</v>
      </c>
      <c r="E115" s="5">
        <v>170849487700</v>
      </c>
      <c r="F115" s="5">
        <v>271929398926</v>
      </c>
      <c r="G115" s="5">
        <v>234158735688</v>
      </c>
      <c r="I115" s="5">
        <v>271929398926</v>
      </c>
      <c r="J115" s="5">
        <v>155353654309</v>
      </c>
      <c r="K115" s="5">
        <v>196174256064</v>
      </c>
      <c r="L115" s="5">
        <v>200204978443</v>
      </c>
      <c r="M115" s="5">
        <v>186492866066</v>
      </c>
      <c r="N115" s="5">
        <v>-5384308211</v>
      </c>
      <c r="O115" s="5">
        <v>-5849529216</v>
      </c>
      <c r="P115" s="5">
        <v>-12774511578</v>
      </c>
    </row>
    <row r="116" spans="2:16" ht="15.5" x14ac:dyDescent="0.35">
      <c r="C116" t="s">
        <v>133</v>
      </c>
    </row>
    <row r="117" spans="2:16" ht="15.5" x14ac:dyDescent="0.35">
      <c r="C117" t="s">
        <v>134</v>
      </c>
    </row>
    <row r="118" spans="2:16" ht="15.5" x14ac:dyDescent="0.35">
      <c r="C118" t="s">
        <v>135</v>
      </c>
      <c r="D118" s="5">
        <v>113292956495</v>
      </c>
      <c r="E118" s="5">
        <v>170849487700</v>
      </c>
      <c r="F118" s="5">
        <v>271929398926</v>
      </c>
      <c r="G118" s="5">
        <v>234158735688</v>
      </c>
      <c r="I118" s="5">
        <v>271929398926</v>
      </c>
      <c r="J118" s="5">
        <v>155353654309</v>
      </c>
      <c r="K118" s="5">
        <v>196174256064</v>
      </c>
      <c r="L118" s="5">
        <v>200204978443</v>
      </c>
      <c r="M118" s="5">
        <v>186492866066</v>
      </c>
      <c r="N118" s="5">
        <v>-5384308211</v>
      </c>
      <c r="O118" s="5">
        <v>-5849529216</v>
      </c>
      <c r="P118" s="5">
        <v>-12774511578</v>
      </c>
    </row>
    <row r="119" spans="2:16" ht="15.5" x14ac:dyDescent="0.35">
      <c r="C119" t="s">
        <v>136</v>
      </c>
      <c r="D119" s="5">
        <v>66344022270</v>
      </c>
      <c r="E119" s="5">
        <v>66344022270</v>
      </c>
      <c r="F119" s="5">
        <v>68131744664</v>
      </c>
      <c r="G119" s="5">
        <v>64993022269</v>
      </c>
      <c r="I119" s="5">
        <v>68131744664</v>
      </c>
      <c r="J119" s="5">
        <v>64769871934</v>
      </c>
      <c r="K119" s="5">
        <v>62944192514</v>
      </c>
      <c r="L119" s="5">
        <v>45989205359</v>
      </c>
      <c r="M119" s="5">
        <v>44788381035</v>
      </c>
      <c r="N119" s="5">
        <v>5730953363</v>
      </c>
      <c r="O119" s="5">
        <v>2967931714</v>
      </c>
      <c r="P119" s="5">
        <v>322971850</v>
      </c>
    </row>
    <row r="120" spans="2:16" ht="15.5" x14ac:dyDescent="0.35">
      <c r="C120" t="s">
        <v>10</v>
      </c>
      <c r="D120" s="5">
        <v>647757463094</v>
      </c>
      <c r="E120" s="5">
        <v>705313994299</v>
      </c>
      <c r="F120" s="5">
        <v>808181627919</v>
      </c>
      <c r="G120" s="5">
        <v>768598957022</v>
      </c>
      <c r="I120" s="5">
        <v>808181627919</v>
      </c>
      <c r="J120" s="5">
        <v>689570725308</v>
      </c>
      <c r="K120" s="5">
        <v>727196514926</v>
      </c>
      <c r="L120" s="5">
        <v>714324786379</v>
      </c>
      <c r="M120" s="5">
        <v>699487256133</v>
      </c>
      <c r="N120" s="5">
        <v>470839822202</v>
      </c>
      <c r="O120" s="5">
        <v>469488200886</v>
      </c>
      <c r="P120" s="5">
        <v>118369305805</v>
      </c>
    </row>
    <row r="121" spans="2:16" ht="15.5" x14ac:dyDescent="0.35">
      <c r="C121" t="s">
        <v>137</v>
      </c>
      <c r="D121" s="5">
        <v>769862673705</v>
      </c>
      <c r="E121" s="5">
        <v>801632619814</v>
      </c>
      <c r="F121" s="5">
        <v>898570661030</v>
      </c>
      <c r="G121" s="5">
        <v>897928743330</v>
      </c>
      <c r="I121" s="5">
        <v>898570661030</v>
      </c>
      <c r="J121" s="5">
        <v>794207428584</v>
      </c>
      <c r="K121" s="5">
        <v>811094367830</v>
      </c>
      <c r="L121" s="5">
        <v>773407973533</v>
      </c>
      <c r="M121" s="5">
        <v>761442395416</v>
      </c>
      <c r="N121" s="5">
        <v>550063897667</v>
      </c>
      <c r="O121" s="5">
        <v>689551234039988</v>
      </c>
      <c r="P121" s="5">
        <v>146764201764</v>
      </c>
    </row>
    <row r="122" spans="2:16" ht="15.5" x14ac:dyDescent="0.35">
      <c r="C122" t="s">
        <v>138</v>
      </c>
      <c r="D122" s="5">
        <v>6000000000</v>
      </c>
      <c r="E122" s="5">
        <v>6000000000</v>
      </c>
      <c r="F122" s="5">
        <v>6000000000</v>
      </c>
      <c r="G122" s="5">
        <v>6000000000</v>
      </c>
      <c r="I122" s="5">
        <v>6000000000</v>
      </c>
      <c r="J122" s="5">
        <v>6000000000</v>
      </c>
      <c r="K122" s="5">
        <v>6000000000</v>
      </c>
      <c r="L122" s="5">
        <v>6000000000</v>
      </c>
      <c r="M122" s="5">
        <v>6000000000</v>
      </c>
      <c r="N122" s="5">
        <v>6000000000</v>
      </c>
      <c r="O122" s="5">
        <v>6000000000</v>
      </c>
      <c r="P122" s="5">
        <v>400000000</v>
      </c>
    </row>
    <row r="124" spans="2:16" ht="15.5" x14ac:dyDescent="0.35">
      <c r="B124" t="s">
        <v>139</v>
      </c>
      <c r="C124" t="s">
        <v>140</v>
      </c>
      <c r="D124" s="5">
        <v>-16948867566</v>
      </c>
      <c r="E124" s="5">
        <v>8538770855</v>
      </c>
      <c r="F124" s="5">
        <v>15786479823</v>
      </c>
      <c r="G124" s="5">
        <v>-6635586729</v>
      </c>
      <c r="I124" s="5">
        <v>-24381801697</v>
      </c>
      <c r="J124" s="5">
        <v>-12299244143</v>
      </c>
      <c r="K124" s="5">
        <v>-1978370194</v>
      </c>
      <c r="L124" s="5">
        <v>-28840294484</v>
      </c>
      <c r="M124" s="5">
        <v>-90862775551</v>
      </c>
      <c r="N124" s="5">
        <v>-28029578432</v>
      </c>
      <c r="O124" s="5">
        <v>-12455140951</v>
      </c>
      <c r="P124" s="5">
        <v>-20025442210</v>
      </c>
    </row>
    <row r="125" spans="2:16" ht="15.5" x14ac:dyDescent="0.35">
      <c r="C125" t="s">
        <v>292</v>
      </c>
      <c r="D125" s="5">
        <v>-70455311443</v>
      </c>
      <c r="E125" s="5">
        <v>187513696086</v>
      </c>
      <c r="F125" s="5">
        <v>115797247325</v>
      </c>
      <c r="G125" s="5">
        <v>102029931906</v>
      </c>
      <c r="I125" s="5">
        <v>343128739209</v>
      </c>
      <c r="J125" s="5">
        <v>331373432008</v>
      </c>
      <c r="K125" s="5">
        <v>378043371116</v>
      </c>
      <c r="L125" s="5">
        <v>301570172991</v>
      </c>
      <c r="M125" s="5">
        <v>161860708379</v>
      </c>
      <c r="N125" s="5">
        <v>129715448546</v>
      </c>
      <c r="O125" s="5">
        <v>153669005992</v>
      </c>
      <c r="P125" s="5">
        <v>104270291801</v>
      </c>
    </row>
    <row r="126" spans="2:16" ht="15.5" x14ac:dyDescent="0.35">
      <c r="C126" t="s">
        <v>293</v>
      </c>
      <c r="D126" s="5">
        <v>77295495244</v>
      </c>
      <c r="E126" s="5">
        <v>-150952987494</v>
      </c>
      <c r="F126" s="5">
        <v>-78979546589</v>
      </c>
      <c r="G126" s="5">
        <v>-82269240467</v>
      </c>
      <c r="I126" s="5">
        <v>-271469427223</v>
      </c>
      <c r="J126" s="5">
        <v>-234127235739</v>
      </c>
      <c r="K126" s="5">
        <v>-291354414854</v>
      </c>
      <c r="L126" s="5">
        <v>-34942898135</v>
      </c>
      <c r="M126" s="5">
        <v>-202066689172</v>
      </c>
      <c r="N126" s="5">
        <v>-98091670843</v>
      </c>
      <c r="O126" s="5">
        <v>-101438356493</v>
      </c>
      <c r="P126" s="5">
        <v>-72143044345</v>
      </c>
    </row>
    <row r="127" spans="2:16" ht="15.5" x14ac:dyDescent="0.35">
      <c r="C127" t="s">
        <v>393</v>
      </c>
      <c r="D127" s="5">
        <v>-24588204756</v>
      </c>
      <c r="E127" s="5">
        <v>-25949715220</v>
      </c>
      <c r="F127" s="5">
        <v>-19519780746</v>
      </c>
      <c r="G127" s="5">
        <v>-21549709298</v>
      </c>
      <c r="I127" s="5">
        <v>-86993376131</v>
      </c>
      <c r="J127" s="5">
        <v>-103714262347</v>
      </c>
      <c r="K127" s="5">
        <v>-78652421839</v>
      </c>
      <c r="L127" s="5">
        <v>-115419620070</v>
      </c>
      <c r="M127" s="5">
        <v>-48238137255</v>
      </c>
      <c r="N127" s="5">
        <v>-55965383901</v>
      </c>
      <c r="O127" s="5">
        <v>-60064143380</v>
      </c>
      <c r="P127" s="5">
        <v>-45998039360</v>
      </c>
    </row>
    <row r="128" spans="2:16" ht="15.5" x14ac:dyDescent="0.35">
      <c r="C128" t="s">
        <v>685</v>
      </c>
      <c r="F128" s="5">
        <v>-393974652</v>
      </c>
      <c r="G128" s="5">
        <v>393974652</v>
      </c>
      <c r="L128" s="5">
        <v>-177136394166</v>
      </c>
    </row>
    <row r="129" spans="3:16" ht="15.5" x14ac:dyDescent="0.35">
      <c r="C129" t="s">
        <v>767</v>
      </c>
      <c r="D129" s="5">
        <v>-288441090</v>
      </c>
      <c r="E129" s="5">
        <v>-791888375</v>
      </c>
      <c r="F129" s="5">
        <v>-3482728370</v>
      </c>
      <c r="G129" s="5">
        <v>-1582780594</v>
      </c>
      <c r="I129" s="5">
        <v>-6978940406</v>
      </c>
      <c r="J129" s="5">
        <v>-4610360939</v>
      </c>
      <c r="K129" s="5">
        <v>-8774123099</v>
      </c>
      <c r="L129" s="5">
        <v>-7339464287</v>
      </c>
      <c r="M129" s="5">
        <v>-1951327028</v>
      </c>
      <c r="N129" s="5">
        <v>-1643220692</v>
      </c>
      <c r="O129" s="5">
        <v>-3833656293</v>
      </c>
      <c r="P129" s="5">
        <v>-1070305810</v>
      </c>
    </row>
    <row r="130" spans="3:16" ht="15.5" x14ac:dyDescent="0.35">
      <c r="C130" t="s">
        <v>583</v>
      </c>
      <c r="D130" s="5">
        <v>-353213701</v>
      </c>
      <c r="E130" s="5">
        <v>160474038</v>
      </c>
      <c r="G130" s="5">
        <v>-160474038</v>
      </c>
      <c r="L130" s="5">
        <v>5521729738</v>
      </c>
    </row>
    <row r="131" spans="3:16" ht="15.5" x14ac:dyDescent="0.35">
      <c r="C131" t="s">
        <v>1241</v>
      </c>
      <c r="F131" s="5">
        <v>275394969</v>
      </c>
      <c r="I131" s="5">
        <v>275394969</v>
      </c>
    </row>
    <row r="132" spans="3:16" ht="15.5" x14ac:dyDescent="0.35">
      <c r="C132" t="s">
        <v>326</v>
      </c>
      <c r="D132" s="5">
        <v>1440808180</v>
      </c>
      <c r="E132" s="5">
        <v>-1440808180</v>
      </c>
      <c r="F132" s="5">
        <v>2089867886</v>
      </c>
      <c r="G132" s="5">
        <v>-3497288890</v>
      </c>
      <c r="I132" s="5">
        <v>-2344192115</v>
      </c>
      <c r="J132" s="5">
        <v>-1220817126</v>
      </c>
      <c r="K132" s="5">
        <v>-1240781518</v>
      </c>
      <c r="L132" s="5">
        <v>-1093820555</v>
      </c>
      <c r="M132" s="5">
        <v>-467330475</v>
      </c>
      <c r="N132" s="5">
        <v>-2044751542</v>
      </c>
      <c r="O132" s="5">
        <v>-787990777</v>
      </c>
      <c r="P132" s="5">
        <v>-5084344496</v>
      </c>
    </row>
    <row r="133" spans="3:16" ht="15.5" x14ac:dyDescent="0.35">
      <c r="C133" t="s">
        <v>149</v>
      </c>
      <c r="D133" s="5">
        <v>-11212391905</v>
      </c>
      <c r="E133" s="5">
        <v>4538838076</v>
      </c>
      <c r="F133" s="5">
        <v>464414216</v>
      </c>
      <c r="G133" s="5">
        <v>-1676614440</v>
      </c>
      <c r="I133" s="5">
        <v>-831736465</v>
      </c>
      <c r="J133" s="5">
        <v>-6708723679</v>
      </c>
      <c r="K133" s="5">
        <v>11294971452</v>
      </c>
      <c r="L133" s="5">
        <v>-9154792816</v>
      </c>
      <c r="M133" s="5">
        <v>36158319957</v>
      </c>
      <c r="N133" s="5">
        <v>2553268696</v>
      </c>
      <c r="O133" s="5">
        <v>337013131093</v>
      </c>
      <c r="P133" s="5">
        <v>65429796089</v>
      </c>
    </row>
    <row r="134" spans="3:16" ht="15.5" x14ac:dyDescent="0.35">
      <c r="C134" t="s">
        <v>150</v>
      </c>
      <c r="D134" s="5">
        <v>21449981530</v>
      </c>
      <c r="E134" s="5">
        <v>-30299318196</v>
      </c>
      <c r="F134" s="5">
        <v>-20405680311</v>
      </c>
      <c r="G134" s="5">
        <v>22559871768</v>
      </c>
      <c r="I134" s="5">
        <v>10501266352</v>
      </c>
      <c r="J134" s="5">
        <v>21052825140</v>
      </c>
      <c r="K134" s="5">
        <v>-83181185962</v>
      </c>
      <c r="L134" s="5">
        <v>-88914134193</v>
      </c>
      <c r="M134" s="5">
        <v>72154191111</v>
      </c>
      <c r="N134" s="5">
        <v>-20873354305</v>
      </c>
      <c r="O134" s="5">
        <v>-108231687322</v>
      </c>
      <c r="P134" s="5">
        <v>-40067686465</v>
      </c>
    </row>
    <row r="135" spans="3:16" ht="15.5" x14ac:dyDescent="0.35">
      <c r="C135" t="s">
        <v>158</v>
      </c>
      <c r="D135" s="5">
        <v>399894829</v>
      </c>
      <c r="E135" s="5">
        <v>-16936231495</v>
      </c>
      <c r="F135" s="5">
        <v>-4032373149</v>
      </c>
      <c r="G135" s="5">
        <v>-6147937025</v>
      </c>
      <c r="I135" s="5">
        <v>-15607988057</v>
      </c>
      <c r="J135" s="5">
        <v>-1882546881</v>
      </c>
      <c r="K135" s="5">
        <v>-59243199199</v>
      </c>
      <c r="L135" s="5">
        <v>-22436667343</v>
      </c>
      <c r="M135" s="5">
        <v>-13009340407</v>
      </c>
      <c r="N135" s="5">
        <v>-40906940451</v>
      </c>
      <c r="O135" s="5">
        <v>-20805173194</v>
      </c>
      <c r="P135" s="5">
        <v>-14771899541</v>
      </c>
    </row>
    <row r="136" spans="3:16" ht="15.5" x14ac:dyDescent="0.35">
      <c r="C136" t="s">
        <v>254</v>
      </c>
      <c r="F136" s="5">
        <v>364654568</v>
      </c>
      <c r="G136" s="5">
        <v>-232662834</v>
      </c>
      <c r="I136" s="5">
        <v>-6595000</v>
      </c>
      <c r="J136" s="5">
        <v>-1125869459</v>
      </c>
      <c r="K136" s="5">
        <v>-3637711370</v>
      </c>
      <c r="L136" s="5">
        <v>-257151796</v>
      </c>
      <c r="M136" s="5">
        <v>-5807715722</v>
      </c>
      <c r="N136" s="5">
        <v>-11215806610</v>
      </c>
    </row>
    <row r="137" spans="3:16" ht="15.5" x14ac:dyDescent="0.35">
      <c r="C137" t="s">
        <v>332</v>
      </c>
      <c r="F137" s="5">
        <v>-378128343</v>
      </c>
      <c r="G137" s="5">
        <v>608128343</v>
      </c>
      <c r="I137" s="5">
        <v>230000000</v>
      </c>
      <c r="J137" s="5">
        <v>554049137</v>
      </c>
      <c r="N137" s="5">
        <v>1792000000</v>
      </c>
    </row>
    <row r="138" spans="3:16" ht="15.5" x14ac:dyDescent="0.35">
      <c r="C138" t="s">
        <v>1242</v>
      </c>
      <c r="J138" s="5">
        <v>19829575665</v>
      </c>
    </row>
    <row r="139" spans="3:16" ht="15.5" x14ac:dyDescent="0.35">
      <c r="C139" t="s">
        <v>152</v>
      </c>
      <c r="F139" s="5">
        <v>786514301</v>
      </c>
      <c r="I139" s="5">
        <v>786514301</v>
      </c>
      <c r="J139" s="5">
        <v>525105217</v>
      </c>
      <c r="K139" s="5">
        <v>3727215150</v>
      </c>
      <c r="M139" s="5">
        <v>67535979669</v>
      </c>
      <c r="N139" s="5">
        <v>17841453662</v>
      </c>
      <c r="O139" s="5">
        <v>8629516643</v>
      </c>
      <c r="P139" s="5">
        <v>30752819</v>
      </c>
    </row>
    <row r="140" spans="3:16" ht="15.5" x14ac:dyDescent="0.35">
      <c r="C140" t="s">
        <v>295</v>
      </c>
      <c r="D140" s="5">
        <v>13363086701</v>
      </c>
      <c r="E140" s="5">
        <v>-13363086701</v>
      </c>
    </row>
    <row r="141" spans="3:16" ht="15.5" x14ac:dyDescent="0.35">
      <c r="C141" t="s">
        <v>1243</v>
      </c>
      <c r="L141" s="5">
        <v>-3017967051</v>
      </c>
      <c r="M141" s="5">
        <v>-1712281200</v>
      </c>
    </row>
    <row r="142" spans="3:16" ht="15.5" x14ac:dyDescent="0.35">
      <c r="C142" t="s">
        <v>536</v>
      </c>
      <c r="D142" s="5">
        <v>7687000000</v>
      </c>
      <c r="F142" s="5">
        <v>-462350388233</v>
      </c>
      <c r="G142" s="5">
        <v>28332343284</v>
      </c>
      <c r="I142" s="5">
        <v>-420104705437</v>
      </c>
      <c r="J142" s="5">
        <v>-24460406336</v>
      </c>
      <c r="K142" s="5">
        <v>-254872101525</v>
      </c>
      <c r="L142" s="5">
        <v>-274195131536</v>
      </c>
      <c r="M142" s="5">
        <v>-1197572670725</v>
      </c>
      <c r="N142" s="5">
        <v>-431744372778</v>
      </c>
      <c r="O142" s="5">
        <v>-137900000000</v>
      </c>
      <c r="P142" s="5">
        <v>-43000000000</v>
      </c>
    </row>
    <row r="143" spans="3:16" ht="15.5" x14ac:dyDescent="0.35">
      <c r="C143" t="s">
        <v>355</v>
      </c>
      <c r="F143" s="5">
        <v>-5299000000</v>
      </c>
      <c r="I143" s="5">
        <v>-5299000000</v>
      </c>
    </row>
    <row r="144" spans="3:16" ht="15.5" x14ac:dyDescent="0.35">
      <c r="C144" t="s">
        <v>475</v>
      </c>
      <c r="L144" s="5">
        <v>-1000000000</v>
      </c>
    </row>
    <row r="145" spans="3:16" ht="15.5" x14ac:dyDescent="0.35">
      <c r="C145" t="s">
        <v>1244</v>
      </c>
      <c r="F145" s="5">
        <v>457503040545</v>
      </c>
      <c r="I145" s="5">
        <v>457503040545</v>
      </c>
      <c r="J145" s="5">
        <v>28812917797</v>
      </c>
      <c r="K145" s="5">
        <v>232744610982</v>
      </c>
      <c r="L145" s="5">
        <v>299430880658</v>
      </c>
      <c r="M145" s="5">
        <v>1246520219496</v>
      </c>
      <c r="N145" s="5">
        <v>443360311872</v>
      </c>
      <c r="O145" s="5">
        <v>47521364605</v>
      </c>
      <c r="P145" s="5">
        <v>24000000000</v>
      </c>
    </row>
    <row r="146" spans="3:16" ht="15.5" x14ac:dyDescent="0.35">
      <c r="C146" t="s">
        <v>643</v>
      </c>
      <c r="L146" s="5">
        <v>-47625000000</v>
      </c>
    </row>
    <row r="147" spans="3:16" ht="15.5" x14ac:dyDescent="0.35">
      <c r="C147" t="s">
        <v>1245</v>
      </c>
      <c r="K147" s="5">
        <v>1600000000</v>
      </c>
    </row>
    <row r="148" spans="3:16" ht="15.5" x14ac:dyDescent="0.35">
      <c r="C148" t="s">
        <v>1246</v>
      </c>
      <c r="O148" s="5">
        <v>-485395376</v>
      </c>
      <c r="P148" s="5">
        <v>-6326539743</v>
      </c>
    </row>
    <row r="149" spans="3:16" ht="15.5" x14ac:dyDescent="0.35">
      <c r="C149" t="s">
        <v>161</v>
      </c>
      <c r="D149" s="5">
        <v>-11212391905</v>
      </c>
      <c r="E149" s="5">
        <v>4538838076</v>
      </c>
      <c r="F149" s="5">
        <v>464414216</v>
      </c>
      <c r="G149" s="5">
        <v>-1676614440</v>
      </c>
      <c r="I149" s="5">
        <v>-831736465</v>
      </c>
      <c r="J149" s="5">
        <v>-6708723679</v>
      </c>
      <c r="K149" s="5">
        <v>11294971452</v>
      </c>
      <c r="L149" s="5">
        <v>-9154792816</v>
      </c>
      <c r="M149" s="5">
        <v>36158319957</v>
      </c>
      <c r="N149" s="5">
        <v>2553268696</v>
      </c>
      <c r="O149" s="5">
        <v>337013131093</v>
      </c>
      <c r="P149" s="5">
        <v>65429796089</v>
      </c>
    </row>
    <row r="150" spans="3:16" ht="15.5" x14ac:dyDescent="0.35">
      <c r="C150" t="s">
        <v>1247</v>
      </c>
      <c r="D150" s="5">
        <v>-642413828</v>
      </c>
      <c r="F150" s="5">
        <v>-598223823</v>
      </c>
      <c r="G150" s="5">
        <v>-1752887799</v>
      </c>
      <c r="I150" s="5">
        <v>-598223823</v>
      </c>
      <c r="M150" s="5">
        <v>3956252510</v>
      </c>
      <c r="N150" s="5">
        <v>2135000000</v>
      </c>
      <c r="O150" s="5">
        <v>855000000</v>
      </c>
      <c r="P150" s="5">
        <v>3084533333</v>
      </c>
    </row>
    <row r="151" spans="3:16" ht="15.5" x14ac:dyDescent="0.35">
      <c r="C151" t="s">
        <v>451</v>
      </c>
      <c r="D151" s="5">
        <v>-665056484</v>
      </c>
      <c r="E151" s="5">
        <v>743370018</v>
      </c>
      <c r="G151" s="5">
        <v>1372424040</v>
      </c>
    </row>
    <row r="152" spans="3:16" ht="15.5" x14ac:dyDescent="0.35">
      <c r="C152" t="s">
        <v>307</v>
      </c>
      <c r="D152" s="5">
        <v>-3795468058</v>
      </c>
      <c r="E152" s="5">
        <v>3795468058</v>
      </c>
      <c r="O152" s="5">
        <v>-376067264</v>
      </c>
      <c r="P152" s="5">
        <v>-13200000000</v>
      </c>
    </row>
    <row r="153" spans="3:16" ht="15.5" x14ac:dyDescent="0.35">
      <c r="C153" t="s">
        <v>1248</v>
      </c>
      <c r="F153" s="5">
        <v>466273597</v>
      </c>
      <c r="G153" s="5">
        <v>-466273597</v>
      </c>
      <c r="J153" s="5">
        <v>-4039680806</v>
      </c>
      <c r="K153" s="5">
        <v>-1866350067</v>
      </c>
      <c r="L153" s="5">
        <v>-79116371</v>
      </c>
    </row>
    <row r="154" spans="3:16" ht="15.5" x14ac:dyDescent="0.35">
      <c r="C154" t="s">
        <v>461</v>
      </c>
      <c r="F154" s="5">
        <v>2541191199</v>
      </c>
      <c r="G154" s="5">
        <v>-1579877084</v>
      </c>
      <c r="I154" s="5">
        <v>961314115</v>
      </c>
      <c r="P154" s="5">
        <v>-7750000000</v>
      </c>
    </row>
    <row r="155" spans="3:16" ht="15.5" x14ac:dyDescent="0.35">
      <c r="C155" t="s">
        <v>168</v>
      </c>
      <c r="D155" s="5">
        <v>-6109453535</v>
      </c>
      <c r="F155" s="5">
        <v>-3295826757</v>
      </c>
      <c r="I155" s="5">
        <v>-3295826757</v>
      </c>
    </row>
    <row r="156" spans="3:16" ht="15.5" x14ac:dyDescent="0.35">
      <c r="C156" t="s">
        <v>162</v>
      </c>
      <c r="L156" s="5">
        <v>-6000000000</v>
      </c>
    </row>
    <row r="157" spans="3:16" ht="15.5" x14ac:dyDescent="0.35">
      <c r="C157" t="s">
        <v>665</v>
      </c>
      <c r="O157" s="5">
        <v>337766399949</v>
      </c>
      <c r="P157" s="5">
        <v>84210526000</v>
      </c>
    </row>
    <row r="158" spans="3:16" ht="15.5" x14ac:dyDescent="0.35">
      <c r="C158" t="s">
        <v>336</v>
      </c>
      <c r="F158" s="5">
        <v>1351000000</v>
      </c>
      <c r="G158" s="5">
        <v>750000000</v>
      </c>
      <c r="I158" s="5">
        <v>2101000000</v>
      </c>
      <c r="J158" s="5">
        <v>4638000000</v>
      </c>
      <c r="K158" s="5">
        <v>15000000000</v>
      </c>
      <c r="L158" s="5">
        <v>1500000000</v>
      </c>
      <c r="M158" s="5">
        <v>36500000000</v>
      </c>
      <c r="N158" s="5">
        <v>4650000000</v>
      </c>
    </row>
    <row r="159" spans="3:16" ht="15.5" x14ac:dyDescent="0.35">
      <c r="C159" t="s">
        <v>173</v>
      </c>
      <c r="D159" s="5">
        <v>-6711277941</v>
      </c>
      <c r="E159" s="5">
        <v>-17221709265</v>
      </c>
      <c r="F159" s="5">
        <v>-1945187931</v>
      </c>
      <c r="G159" s="5">
        <v>14247670599</v>
      </c>
      <c r="I159" s="5">
        <v>-12502673469</v>
      </c>
      <c r="J159" s="5">
        <v>4959461615</v>
      </c>
      <c r="K159" s="5">
        <v>-73864584704</v>
      </c>
      <c r="L159" s="5">
        <v>-126909221493</v>
      </c>
      <c r="M159" s="5">
        <v>17449735517</v>
      </c>
      <c r="N159" s="5">
        <v>-46349664041</v>
      </c>
      <c r="O159" s="5">
        <v>216326302820</v>
      </c>
      <c r="P159" s="5">
        <v>5336667414</v>
      </c>
    </row>
    <row r="160" spans="3:16" ht="15.5" x14ac:dyDescent="0.35">
      <c r="C160" t="s">
        <v>176</v>
      </c>
      <c r="E160" s="5">
        <v>32986899263</v>
      </c>
      <c r="F160" s="5">
        <v>-640</v>
      </c>
      <c r="G160" s="5">
        <v>-360</v>
      </c>
      <c r="I160" s="5">
        <v>45489572732</v>
      </c>
      <c r="J160" s="5">
        <v>40530111117</v>
      </c>
      <c r="K160" s="5">
        <v>114394695821</v>
      </c>
      <c r="L160" s="5">
        <v>193553917314</v>
      </c>
      <c r="M160" s="5">
        <v>176229181797</v>
      </c>
      <c r="N160" s="5">
        <v>222578845838</v>
      </c>
      <c r="O160" s="5">
        <v>6252543018</v>
      </c>
      <c r="P160" s="5">
        <v>915875604</v>
      </c>
    </row>
    <row r="161" spans="2:16" ht="15.5" x14ac:dyDescent="0.35">
      <c r="C161" t="s">
        <v>177</v>
      </c>
      <c r="D161" s="5">
        <v>-6711277941</v>
      </c>
      <c r="E161" s="5">
        <v>15765189998</v>
      </c>
      <c r="F161" s="5">
        <v>-1945188571</v>
      </c>
      <c r="G161" s="5">
        <v>14247670239</v>
      </c>
      <c r="I161" s="5">
        <v>32986899263</v>
      </c>
      <c r="J161" s="5">
        <v>45489572732</v>
      </c>
      <c r="K161" s="5">
        <v>40530111117</v>
      </c>
      <c r="L161" s="5">
        <v>66644695821</v>
      </c>
      <c r="M161" s="5">
        <v>193678917314</v>
      </c>
      <c r="N161" s="5">
        <v>176229181797</v>
      </c>
      <c r="O161" s="5">
        <v>222578845838</v>
      </c>
      <c r="P161" s="5">
        <v>6252543018</v>
      </c>
    </row>
    <row r="163" spans="2:16" ht="15.5" x14ac:dyDescent="0.35">
      <c r="B163" t="s">
        <v>178</v>
      </c>
      <c r="C163" t="s">
        <v>12</v>
      </c>
      <c r="D163" s="5">
        <v>6000000000</v>
      </c>
      <c r="E163" s="5">
        <v>6000000000</v>
      </c>
      <c r="F163" s="5">
        <v>6000000000</v>
      </c>
      <c r="G163" s="5">
        <v>6000000000</v>
      </c>
      <c r="I163" s="5">
        <v>6000000000</v>
      </c>
      <c r="J163" s="5">
        <v>6000000000</v>
      </c>
      <c r="K163" s="5">
        <v>6000000000</v>
      </c>
      <c r="L163" s="5">
        <v>6000000000</v>
      </c>
      <c r="M163" s="5">
        <v>6000000000</v>
      </c>
      <c r="N163" s="5">
        <v>6000000000</v>
      </c>
      <c r="O163" s="5">
        <v>6000000000</v>
      </c>
      <c r="P163" s="5">
        <v>400000000</v>
      </c>
    </row>
    <row r="164" spans="2:16" ht="15.5" x14ac:dyDescent="0.35">
      <c r="C164" t="s">
        <v>179</v>
      </c>
      <c r="D164" s="6">
        <v>-9.59</v>
      </c>
      <c r="E164" s="6">
        <v>-16.850000000000001</v>
      </c>
      <c r="F164" s="6">
        <v>6.26</v>
      </c>
      <c r="G164" s="6">
        <v>12.94</v>
      </c>
    </row>
    <row r="165" spans="2:16" ht="15.5" x14ac:dyDescent="0.35">
      <c r="C165" t="s">
        <v>180</v>
      </c>
      <c r="D165" s="6">
        <v>-15.02</v>
      </c>
      <c r="E165" s="6">
        <v>-9.14</v>
      </c>
      <c r="F165" s="6">
        <v>27.8</v>
      </c>
      <c r="G165" s="6">
        <v>14.22</v>
      </c>
    </row>
    <row r="166" spans="2:16" ht="15.5" x14ac:dyDescent="0.35">
      <c r="C166" t="s">
        <v>64</v>
      </c>
      <c r="D166" s="6">
        <v>12.33</v>
      </c>
      <c r="E166" s="6">
        <v>11.87</v>
      </c>
      <c r="F166" s="6">
        <v>6.9</v>
      </c>
      <c r="G166" s="6">
        <v>15.36</v>
      </c>
    </row>
    <row r="167" spans="2:16" ht="15.5" x14ac:dyDescent="0.35">
      <c r="C167" t="s">
        <v>181</v>
      </c>
      <c r="D167" s="5">
        <v>-21100000000</v>
      </c>
      <c r="E167" s="5">
        <v>4240000000</v>
      </c>
      <c r="F167" s="5">
        <v>31610000000</v>
      </c>
      <c r="G167" s="5">
        <v>190000000</v>
      </c>
    </row>
    <row r="168" spans="2:16" ht="15.5" x14ac:dyDescent="0.35">
      <c r="C168" t="s">
        <v>182</v>
      </c>
      <c r="D168" s="6">
        <v>-7.4800000000000005E-2</v>
      </c>
      <c r="E168" s="6">
        <v>-0.12609999999999999</v>
      </c>
      <c r="F168" s="6">
        <v>4.1799999999999997E-2</v>
      </c>
      <c r="G168" s="6">
        <v>8.6400000000000005E-2</v>
      </c>
    </row>
    <row r="169" spans="2:16" ht="15.5" x14ac:dyDescent="0.35">
      <c r="C169" t="s">
        <v>183</v>
      </c>
      <c r="D169" s="6">
        <v>-9.9000000000000005E-2</v>
      </c>
      <c r="E169" s="6">
        <v>-0.15820000000000001</v>
      </c>
      <c r="F169" s="6">
        <v>5.0799999999999998E-2</v>
      </c>
      <c r="G169" s="6">
        <v>0.1103</v>
      </c>
    </row>
    <row r="170" spans="2:16" ht="15.5" x14ac:dyDescent="0.35">
      <c r="C170" t="s">
        <v>184</v>
      </c>
      <c r="D170" s="6">
        <v>-4.4199999999999996E-2</v>
      </c>
      <c r="E170" s="6">
        <v>-6.8000000000000005E-3</v>
      </c>
      <c r="F170" s="6">
        <v>1.7899999999999999E-2</v>
      </c>
      <c r="G170" s="6">
        <v>-0.01</v>
      </c>
    </row>
    <row r="171" spans="2:16" ht="15.5" x14ac:dyDescent="0.35">
      <c r="C171" t="s">
        <v>185</v>
      </c>
      <c r="F171" s="6">
        <v>6.16</v>
      </c>
    </row>
    <row r="172" spans="2:16" ht="15.5" x14ac:dyDescent="0.35">
      <c r="C172" t="s">
        <v>186</v>
      </c>
      <c r="D172" s="5">
        <v>648000000000</v>
      </c>
      <c r="E172" s="5">
        <v>705000000000</v>
      </c>
      <c r="F172" s="5">
        <v>808000000000</v>
      </c>
      <c r="G172" s="5">
        <v>769000000000</v>
      </c>
    </row>
    <row r="173" spans="2:16" ht="15.5" x14ac:dyDescent="0.35">
      <c r="C173" t="s">
        <v>187</v>
      </c>
      <c r="D173" s="6">
        <v>1.49</v>
      </c>
      <c r="E173" s="6">
        <v>1.45</v>
      </c>
      <c r="F173" s="6">
        <v>1.41</v>
      </c>
      <c r="G173" s="6">
        <v>1.57</v>
      </c>
    </row>
    <row r="174" spans="2:16" ht="15.5" x14ac:dyDescent="0.35">
      <c r="C174" t="s">
        <v>188</v>
      </c>
      <c r="D174" s="6">
        <v>96.9</v>
      </c>
      <c r="E174" s="6">
        <v>106.49</v>
      </c>
      <c r="F174" s="6">
        <v>123.34</v>
      </c>
      <c r="G174" s="6">
        <v>117.27</v>
      </c>
    </row>
    <row r="175" spans="2:16" ht="15.5" x14ac:dyDescent="0.35">
      <c r="C175" t="s">
        <v>189</v>
      </c>
      <c r="D175" s="6">
        <v>1.49</v>
      </c>
      <c r="E175" s="6">
        <v>1.49</v>
      </c>
      <c r="F175" s="6">
        <v>1.41</v>
      </c>
      <c r="G175" s="6">
        <v>1.57</v>
      </c>
    </row>
    <row r="176" spans="2:16" ht="15.5" x14ac:dyDescent="0.35">
      <c r="C176" t="s">
        <v>190</v>
      </c>
      <c r="D176" s="6">
        <v>96.9</v>
      </c>
      <c r="E176" s="6">
        <v>103.61</v>
      </c>
      <c r="F176" s="6">
        <v>123.34</v>
      </c>
      <c r="G176" s="6">
        <v>117.27</v>
      </c>
    </row>
    <row r="177" spans="3:16" ht="15.5" x14ac:dyDescent="0.35">
      <c r="C177" t="s">
        <v>191</v>
      </c>
    </row>
    <row r="178" spans="3:16" ht="15.5" x14ac:dyDescent="0.35">
      <c r="C178" t="s">
        <v>192</v>
      </c>
    </row>
    <row r="179" spans="3:16" ht="15.5" x14ac:dyDescent="0.35">
      <c r="C179" t="s">
        <v>193</v>
      </c>
      <c r="D179" s="5">
        <v>581000000000</v>
      </c>
      <c r="E179" s="5">
        <v>639000000000</v>
      </c>
      <c r="F179" s="5">
        <v>740000000000</v>
      </c>
      <c r="G179" s="5">
        <v>704000000000</v>
      </c>
    </row>
    <row r="180" spans="3:16" ht="15.5" x14ac:dyDescent="0.35">
      <c r="C180" t="s">
        <v>24</v>
      </c>
    </row>
    <row r="181" spans="3:16" ht="15.5" x14ac:dyDescent="0.35">
      <c r="C181" t="s">
        <v>21</v>
      </c>
      <c r="D181" s="5">
        <v>-9000000000</v>
      </c>
      <c r="E181" s="5">
        <v>-16000000000</v>
      </c>
      <c r="F181" s="5">
        <v>-33000000000</v>
      </c>
      <c r="G181" s="5">
        <v>-35000000000</v>
      </c>
    </row>
    <row r="182" spans="3:16" ht="15.5" x14ac:dyDescent="0.35">
      <c r="C182" t="s">
        <v>194</v>
      </c>
      <c r="D182" s="5">
        <v>415000000000</v>
      </c>
      <c r="E182" s="5">
        <v>468000000000</v>
      </c>
      <c r="F182" s="5">
        <v>460000000000</v>
      </c>
      <c r="G182" s="5">
        <v>569000000000</v>
      </c>
    </row>
    <row r="183" spans="3:16" ht="15.5" x14ac:dyDescent="0.35">
      <c r="C183" t="s">
        <v>195</v>
      </c>
      <c r="D183" s="5">
        <v>-17000000000</v>
      </c>
      <c r="E183" s="5">
        <v>9000000000</v>
      </c>
      <c r="F183" s="5">
        <v>16000000000</v>
      </c>
      <c r="G183" s="5">
        <v>-7000000000</v>
      </c>
    </row>
    <row r="184" spans="3:16" ht="15.5" x14ac:dyDescent="0.35">
      <c r="C184" t="s">
        <v>196</v>
      </c>
      <c r="D184" s="5">
        <v>0</v>
      </c>
      <c r="E184" s="5">
        <v>-17000000000</v>
      </c>
      <c r="F184" s="5">
        <v>-4000000000</v>
      </c>
      <c r="G184" s="5">
        <v>-6000000000</v>
      </c>
    </row>
    <row r="185" spans="3:16" ht="15.5" x14ac:dyDescent="0.35">
      <c r="C185" t="s">
        <v>13</v>
      </c>
      <c r="D185" s="5">
        <v>-17000000000</v>
      </c>
      <c r="E185" s="5">
        <v>-8000000000</v>
      </c>
      <c r="F185" s="5">
        <v>12000000000</v>
      </c>
      <c r="G185" s="5">
        <v>-13000000000</v>
      </c>
    </row>
    <row r="186" spans="3:16" ht="15.5" x14ac:dyDescent="0.35">
      <c r="C186" t="s">
        <v>16</v>
      </c>
      <c r="D186" s="6">
        <v>-2.76</v>
      </c>
      <c r="E186" s="6">
        <v>-1.4</v>
      </c>
      <c r="F186" s="6">
        <v>2.02</v>
      </c>
      <c r="G186" s="6">
        <v>-2.17</v>
      </c>
    </row>
    <row r="187" spans="3:16" ht="15.5" x14ac:dyDescent="0.35">
      <c r="C187" t="s">
        <v>49</v>
      </c>
      <c r="I187" s="6">
        <v>19.39</v>
      </c>
      <c r="J187" s="6">
        <v>-6.81</v>
      </c>
      <c r="K187" s="6">
        <v>-0.62</v>
      </c>
      <c r="L187" s="6">
        <v>2.73</v>
      </c>
      <c r="M187" s="6">
        <v>31.94</v>
      </c>
      <c r="N187" s="6">
        <v>0.87</v>
      </c>
      <c r="O187" s="6">
        <v>1.18</v>
      </c>
      <c r="P187" s="6">
        <v>11.87</v>
      </c>
    </row>
    <row r="188" spans="3:16" ht="15.5" x14ac:dyDescent="0.35">
      <c r="C188" t="s">
        <v>63</v>
      </c>
      <c r="I188" s="6">
        <v>8.9700000000000006</v>
      </c>
      <c r="J188" s="6">
        <v>-13.51</v>
      </c>
      <c r="K188" s="6">
        <v>-258.06</v>
      </c>
      <c r="L188" s="6">
        <v>82.05</v>
      </c>
      <c r="M188" s="6">
        <v>19.100000000000001</v>
      </c>
      <c r="N188" s="6">
        <v>188.51</v>
      </c>
      <c r="O188" s="6">
        <v>279.66000000000003</v>
      </c>
      <c r="P188" s="5">
        <v>0</v>
      </c>
    </row>
    <row r="189" spans="3:16" ht="15.5" x14ac:dyDescent="0.35">
      <c r="C189" t="s">
        <v>66</v>
      </c>
      <c r="I189" s="6">
        <v>2.93</v>
      </c>
      <c r="J189" s="6">
        <v>1.65</v>
      </c>
      <c r="K189" s="6">
        <v>2.64</v>
      </c>
      <c r="L189" s="6">
        <v>3.81</v>
      </c>
      <c r="M189" s="6">
        <v>18.43</v>
      </c>
      <c r="N189" s="6">
        <v>12.88</v>
      </c>
      <c r="O189" s="6">
        <v>9.1999999999999993</v>
      </c>
      <c r="P189" s="5">
        <v>0</v>
      </c>
    </row>
    <row r="190" spans="3:16" ht="15.5" x14ac:dyDescent="0.35">
      <c r="C190" t="s">
        <v>197</v>
      </c>
      <c r="I190" s="5">
        <v>40450000000</v>
      </c>
      <c r="J190" s="5">
        <v>12980000000</v>
      </c>
      <c r="K190" s="5">
        <v>-25830000000</v>
      </c>
      <c r="L190" s="5">
        <v>59350000000</v>
      </c>
      <c r="M190" s="5">
        <v>28870000000</v>
      </c>
      <c r="N190" s="5">
        <v>-57140000000</v>
      </c>
      <c r="O190" s="5">
        <v>11730000000</v>
      </c>
      <c r="P190" s="5">
        <v>17510000000</v>
      </c>
    </row>
    <row r="191" spans="3:16" ht="15.5" x14ac:dyDescent="0.35">
      <c r="C191" t="s">
        <v>198</v>
      </c>
      <c r="I191" s="6">
        <v>0.1295</v>
      </c>
      <c r="J191" s="6">
        <v>-5.1399999999999994E-2</v>
      </c>
      <c r="K191" s="6">
        <v>-4.5999999999999999E-3</v>
      </c>
      <c r="L191" s="6">
        <v>2.12E-2</v>
      </c>
      <c r="M191" s="6">
        <v>0.25170000000000003</v>
      </c>
      <c r="N191" s="6">
        <v>9.4999999999999998E-3</v>
      </c>
      <c r="O191" s="6">
        <v>1.3000000000000001E-2</v>
      </c>
      <c r="P191" s="6">
        <v>3.2400000000000005E-2</v>
      </c>
    </row>
    <row r="192" spans="3:16" ht="15.5" x14ac:dyDescent="0.35">
      <c r="C192" t="s">
        <v>199</v>
      </c>
      <c r="I192" s="6">
        <v>0.15720000000000001</v>
      </c>
      <c r="J192" s="6">
        <v>-6.54E-2</v>
      </c>
      <c r="K192" s="6">
        <v>-5.6000000000000008E-3</v>
      </c>
      <c r="L192" s="6">
        <v>2.4500000000000001E-2</v>
      </c>
      <c r="M192" s="6">
        <v>0.29270000000000002</v>
      </c>
      <c r="N192" s="6">
        <v>1.1200000000000002E-2</v>
      </c>
      <c r="O192" s="6">
        <v>1.52E-2</v>
      </c>
      <c r="P192" s="6">
        <v>4.0199999999999993E-2</v>
      </c>
    </row>
    <row r="193" spans="3:16" ht="15.5" x14ac:dyDescent="0.35">
      <c r="C193" t="s">
        <v>200</v>
      </c>
      <c r="I193" s="6">
        <v>1.7000000000000001E-3</v>
      </c>
      <c r="J193" s="6">
        <v>-4.0199999999999993E-2</v>
      </c>
      <c r="K193" s="6">
        <v>-0.1016</v>
      </c>
      <c r="L193" s="6">
        <v>2.92E-2</v>
      </c>
      <c r="M193" s="6">
        <v>1.46E-2</v>
      </c>
      <c r="N193" s="6">
        <v>2.0000000000000001E-4</v>
      </c>
      <c r="O193" s="5">
        <v>0</v>
      </c>
      <c r="P193" s="6">
        <v>0.14929999999999999</v>
      </c>
    </row>
    <row r="194" spans="3:16" ht="15.5" x14ac:dyDescent="0.35">
      <c r="C194" t="s">
        <v>201</v>
      </c>
      <c r="I194" s="6">
        <v>0.56999999999999995</v>
      </c>
      <c r="J194" s="6">
        <v>-23.92</v>
      </c>
      <c r="K194" s="6">
        <v>-60.1</v>
      </c>
      <c r="L194" s="6">
        <v>19.11</v>
      </c>
      <c r="M194" s="6">
        <v>18.54</v>
      </c>
      <c r="N194" s="6">
        <v>-66.63</v>
      </c>
      <c r="O194" s="6">
        <v>0.27</v>
      </c>
      <c r="P194" s="6">
        <v>7.47</v>
      </c>
    </row>
    <row r="195" spans="3:16" ht="15.5" x14ac:dyDescent="0.35">
      <c r="C195" t="s">
        <v>60</v>
      </c>
      <c r="I195" s="6">
        <v>1.41</v>
      </c>
      <c r="J195" s="6">
        <v>0.88</v>
      </c>
      <c r="K195" s="6">
        <v>1.45</v>
      </c>
      <c r="L195" s="6">
        <v>2.0099999999999998</v>
      </c>
      <c r="M195" s="6">
        <v>5.59</v>
      </c>
      <c r="N195" s="6">
        <v>2.12</v>
      </c>
      <c r="O195" s="6">
        <v>4.24</v>
      </c>
      <c r="P195" s="5">
        <v>0</v>
      </c>
    </row>
    <row r="196" spans="3:16" ht="15.5" x14ac:dyDescent="0.35">
      <c r="C196" t="s">
        <v>57</v>
      </c>
      <c r="I196" s="6">
        <v>123.34</v>
      </c>
      <c r="J196" s="6">
        <v>104.13</v>
      </c>
      <c r="K196" s="6">
        <v>110.71</v>
      </c>
      <c r="L196" s="6">
        <v>111.39</v>
      </c>
      <c r="M196" s="6">
        <v>109.12</v>
      </c>
      <c r="N196" s="6">
        <v>77.52</v>
      </c>
      <c r="O196" s="6">
        <v>77.75</v>
      </c>
      <c r="P196" s="6">
        <v>295.12</v>
      </c>
    </row>
    <row r="197" spans="3:16" ht="15.5" x14ac:dyDescent="0.35">
      <c r="C197" t="s">
        <v>202</v>
      </c>
      <c r="I197" s="6">
        <v>1.41</v>
      </c>
      <c r="J197" s="6">
        <v>0.88</v>
      </c>
      <c r="K197" s="6">
        <v>1.45</v>
      </c>
      <c r="L197" s="6">
        <v>2.0099999999999998</v>
      </c>
      <c r="M197" s="6">
        <v>5.59</v>
      </c>
      <c r="N197" s="6">
        <v>2.12</v>
      </c>
      <c r="O197" s="6">
        <v>4.24</v>
      </c>
      <c r="P197" s="5">
        <v>0</v>
      </c>
    </row>
    <row r="198" spans="3:16" ht="15.5" x14ac:dyDescent="0.35">
      <c r="C198" t="s">
        <v>203</v>
      </c>
      <c r="I198" s="6">
        <v>123.34</v>
      </c>
      <c r="J198" s="6">
        <v>104.13</v>
      </c>
      <c r="K198" s="6">
        <v>110.71</v>
      </c>
      <c r="L198" s="6">
        <v>111.39</v>
      </c>
      <c r="M198" s="6">
        <v>109.12</v>
      </c>
      <c r="N198" s="6">
        <v>77.52</v>
      </c>
      <c r="O198" s="6">
        <v>77.75</v>
      </c>
      <c r="P198" s="6">
        <v>295.12</v>
      </c>
    </row>
    <row r="199" spans="3:16" ht="15.5" x14ac:dyDescent="0.35">
      <c r="C199" t="s">
        <v>204</v>
      </c>
    </row>
    <row r="200" spans="3:16" ht="15.5" x14ac:dyDescent="0.35">
      <c r="C200" t="s">
        <v>205</v>
      </c>
    </row>
    <row r="201" spans="3:16" ht="15.5" x14ac:dyDescent="0.35">
      <c r="C201" t="s">
        <v>26</v>
      </c>
    </row>
    <row r="202" spans="3:16" ht="15.5" x14ac:dyDescent="0.35">
      <c r="C202" t="s">
        <v>23</v>
      </c>
      <c r="I202" s="5">
        <v>-33000000000</v>
      </c>
      <c r="J202" s="5">
        <v>-45000000000</v>
      </c>
      <c r="K202" s="5">
        <v>-41000000000</v>
      </c>
      <c r="L202" s="5">
        <v>-67000000000</v>
      </c>
      <c r="M202" s="5">
        <v>-194000000000</v>
      </c>
      <c r="N202" s="5">
        <v>-176000000000</v>
      </c>
      <c r="O202" s="5">
        <v>-223000000000</v>
      </c>
      <c r="P202" s="5">
        <v>-6000000000</v>
      </c>
    </row>
    <row r="203" spans="3:16" ht="15.5" x14ac:dyDescent="0.35">
      <c r="C203" t="s">
        <v>206</v>
      </c>
      <c r="I203" s="5">
        <v>460000000000</v>
      </c>
      <c r="J203" s="5">
        <v>485000000000</v>
      </c>
      <c r="K203" s="5">
        <v>485000000000</v>
      </c>
      <c r="L203" s="5">
        <v>509000000000</v>
      </c>
      <c r="M203" s="5">
        <v>547000000000</v>
      </c>
      <c r="N203" s="5">
        <v>347000000000</v>
      </c>
      <c r="O203" s="5">
        <v>-688625000000000</v>
      </c>
      <c r="P203" s="5">
        <v>53000000000</v>
      </c>
    </row>
    <row r="204" spans="3:16" ht="15.5" x14ac:dyDescent="0.35">
      <c r="C204" t="s">
        <v>207</v>
      </c>
      <c r="I204" s="5">
        <v>-24000000000</v>
      </c>
      <c r="J204" s="5">
        <v>-12000000000</v>
      </c>
      <c r="K204" s="5">
        <v>-2000000000</v>
      </c>
      <c r="L204" s="5">
        <v>-29000000000</v>
      </c>
      <c r="M204" s="5">
        <v>-91000000000</v>
      </c>
      <c r="N204" s="5">
        <v>-28000000000</v>
      </c>
      <c r="O204" s="5">
        <v>-12000000000</v>
      </c>
      <c r="P204" s="5">
        <v>-20000000000</v>
      </c>
    </row>
    <row r="205" spans="3:16" ht="15.5" x14ac:dyDescent="0.35">
      <c r="C205" t="s">
        <v>208</v>
      </c>
      <c r="I205" s="5">
        <v>-16000000000</v>
      </c>
      <c r="J205" s="5">
        <v>-3000000000</v>
      </c>
      <c r="K205" s="5">
        <v>-63000000000</v>
      </c>
      <c r="L205" s="5">
        <v>-23000000000</v>
      </c>
      <c r="M205" s="5">
        <v>-19000000000</v>
      </c>
      <c r="N205" s="5">
        <v>-52000000000</v>
      </c>
      <c r="O205" s="5">
        <v>-21000000000</v>
      </c>
      <c r="P205" s="5">
        <v>-15000000000</v>
      </c>
    </row>
    <row r="206" spans="3:16" ht="15.5" x14ac:dyDescent="0.35">
      <c r="C206" t="s">
        <v>15</v>
      </c>
      <c r="I206" s="5">
        <v>-40000000000</v>
      </c>
      <c r="J206" s="5">
        <v>-15000000000</v>
      </c>
      <c r="K206" s="5">
        <v>-65000000000</v>
      </c>
      <c r="L206" s="5">
        <v>-52000000000</v>
      </c>
      <c r="M206" s="5">
        <v>-110000000000</v>
      </c>
      <c r="N206" s="5">
        <v>-80000000000</v>
      </c>
      <c r="O206" s="5">
        <v>-33000000000</v>
      </c>
      <c r="P206" s="5">
        <v>-35000000000</v>
      </c>
    </row>
    <row r="207" spans="3:16" ht="15.5" x14ac:dyDescent="0.35">
      <c r="C207" t="s">
        <v>17</v>
      </c>
      <c r="I207" s="6">
        <v>-6.67</v>
      </c>
      <c r="J207" s="6">
        <v>-2.5499999999999998</v>
      </c>
      <c r="K207" s="6">
        <v>-10.81</v>
      </c>
      <c r="L207" s="6">
        <v>-8.59</v>
      </c>
      <c r="M207" s="6">
        <v>-18.28</v>
      </c>
      <c r="N207" s="6">
        <v>-13.36</v>
      </c>
      <c r="O207" s="6">
        <v>-5.54</v>
      </c>
      <c r="P207" s="6">
        <v>-86.99</v>
      </c>
    </row>
  </sheetData>
  <pageMargins left="0.7" right="0.7" top="0.75" bottom="0.75" header="0.3" footer="0.3"/>
  <ignoredErrors>
    <ignoredError sqref="A1:P208" numberStoredAsText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2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1249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1250</v>
      </c>
      <c r="D2" s="2" vm="349">
        <f ca="1">IFERROR(_xlfn.STOCKHISTORY("XIDX:" &amp; $C$1, D3, , 0, 0, 1), "Libur")</f>
        <v>240</v>
      </c>
      <c r="E2" s="2" vm="129">
        <f ca="1">IFERROR(_xlfn.STOCKHISTORY("XIDX:" &amp; $C$1, E3, , 0, 0, 1), "Libur")</f>
        <v>238</v>
      </c>
      <c r="H2" s="2" vm="129">
        <f ca="1">IFERROR(INDEX(D2:G2,COUNT(D2:G2)),"")</f>
        <v>238</v>
      </c>
      <c r="I2" s="2" vm="350">
        <f t="shared" ref="I2:P2" ca="1" si="0">IFERROR(_xlfn.STOCKHISTORY("XIDX:" &amp; $C$1, I1, , 0, 0, 1), "Libur")</f>
        <v>348</v>
      </c>
      <c r="J2" s="2" vm="351">
        <f t="shared" ca="1" si="0"/>
        <v>288</v>
      </c>
      <c r="K2" s="2" vm="352">
        <f t="shared" ca="1" si="0"/>
        <v>470</v>
      </c>
      <c r="L2" s="2" vm="98">
        <f t="shared" ca="1" si="0"/>
        <v>695</v>
      </c>
      <c r="M2" s="2" vm="353">
        <f t="shared" ca="1" si="0"/>
        <v>725</v>
      </c>
      <c r="N2" s="2" vm="219">
        <f t="shared" ca="1" si="0"/>
        <v>242</v>
      </c>
      <c r="O2" s="2" vm="178">
        <f t="shared" ca="1" si="0"/>
        <v>258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71531800000</v>
      </c>
      <c r="E4" s="2">
        <f>IFERROR(INDEX(E51:E500,MATCH($C$4,$C$51:$C$500,0)),"")</f>
        <v>77308112000</v>
      </c>
      <c r="H4" s="2">
        <f>IFERROR(SUM(D4:G4)*(4/MAX(1,COUNT(D4:G4))),"")</f>
        <v>297679824000</v>
      </c>
      <c r="I4" s="2">
        <f t="shared" ref="I4:P4" si="1">IFERROR(INDEX(I51:I500,MATCH($C$4,$C$51:$C$500,0)),"")</f>
        <v>293158952000</v>
      </c>
      <c r="J4" s="2">
        <f t="shared" si="1"/>
        <v>291364724000</v>
      </c>
      <c r="K4" s="2">
        <f t="shared" si="1"/>
        <v>349501044000</v>
      </c>
      <c r="L4" s="2">
        <f t="shared" si="1"/>
        <v>615332096000</v>
      </c>
      <c r="M4" s="2">
        <f t="shared" si="1"/>
        <v>422882541000</v>
      </c>
      <c r="N4" s="2">
        <f t="shared" si="1"/>
        <v>282013025000</v>
      </c>
      <c r="O4" s="2">
        <f t="shared" si="1"/>
        <v>381575196000</v>
      </c>
      <c r="P4" s="2">
        <f t="shared" si="1"/>
        <v>444993904000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-776208000</v>
      </c>
      <c r="E5" s="2">
        <f>IFERROR(INDEX(E51:E500,MATCH($C$5,$C$51:$C$500,0)),"")</f>
        <v>2553826000</v>
      </c>
      <c r="H5" s="2">
        <f>IFERROR(SUM(D5:G5)*(4/MAX(1,COUNT(D5:G5))),"")</f>
        <v>3555236000</v>
      </c>
      <c r="I5" s="2">
        <f t="shared" ref="I5:P5" si="2">IFERROR(INDEX(I51:I500,MATCH($C$5,$C$51:$C$500,0)),"")</f>
        <v>86746261000</v>
      </c>
      <c r="J5" s="2">
        <f t="shared" si="2"/>
        <v>3426937000</v>
      </c>
      <c r="K5" s="2">
        <f t="shared" si="2"/>
        <v>-27758653000</v>
      </c>
      <c r="L5" s="2">
        <f t="shared" si="2"/>
        <v>43566211000</v>
      </c>
      <c r="M5" s="2">
        <f t="shared" si="2"/>
        <v>32763289000</v>
      </c>
      <c r="N5" s="2">
        <f t="shared" si="2"/>
        <v>21674896000</v>
      </c>
      <c r="O5" s="2">
        <f t="shared" si="2"/>
        <v>58211188000</v>
      </c>
      <c r="P5" s="2">
        <f t="shared" si="2"/>
        <v>30375086000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560650982000</v>
      </c>
      <c r="E6" s="2">
        <f>IFERROR(INDEX(E51:E500,MATCH($C$6,$C$51:$C$500,0)),"")</f>
        <v>560356511000</v>
      </c>
      <c r="H6" s="2">
        <f>IFERROR(INDEX(D6:G6,COUNT(D6:G6)),"")</f>
        <v>560356511000</v>
      </c>
      <c r="I6" s="2">
        <f t="shared" ref="I6:P6" si="3">IFERROR(INDEX(I51:I500,MATCH($C$6,$C$51:$C$500,0)),"")</f>
        <v>558189211000</v>
      </c>
      <c r="J6" s="2">
        <f t="shared" si="3"/>
        <v>419260889000</v>
      </c>
      <c r="K6" s="2">
        <f t="shared" si="3"/>
        <v>409233004000</v>
      </c>
      <c r="L6" s="2">
        <f t="shared" si="3"/>
        <v>436991009000</v>
      </c>
      <c r="M6" s="2">
        <f t="shared" si="3"/>
        <v>364311814000</v>
      </c>
      <c r="N6" s="2">
        <f t="shared" si="3"/>
        <v>339182494000</v>
      </c>
      <c r="O6" s="2">
        <f t="shared" si="3"/>
        <v>326938800000</v>
      </c>
      <c r="P6" s="2">
        <f t="shared" si="3"/>
        <v>223190728000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1.33</v>
      </c>
      <c r="E7" s="3">
        <f>IFERROR(INDEX(E51:E500,MATCH($C$7,$C$51:$C$500,0))/1000000000,"")</f>
        <v>1.33</v>
      </c>
      <c r="H7" s="3">
        <f>IFERROR(INDEX(D7:G7,COUNT(D7:G7)),"")</f>
        <v>1.33</v>
      </c>
      <c r="I7" s="3">
        <f t="shared" ref="I7:P7" si="4">IFERROR(INDEX(I51:I500,MATCH($C$7,$C$51:$C$500,0))/1000000000,"")</f>
        <v>1.33</v>
      </c>
      <c r="J7" s="3">
        <f t="shared" si="4"/>
        <v>1.2</v>
      </c>
      <c r="K7" s="3">
        <f t="shared" si="4"/>
        <v>1.2</v>
      </c>
      <c r="L7" s="3">
        <f t="shared" si="4"/>
        <v>1.2</v>
      </c>
      <c r="M7" s="3">
        <f t="shared" si="4"/>
        <v>1.2</v>
      </c>
      <c r="N7" s="3">
        <f t="shared" si="4"/>
        <v>1</v>
      </c>
      <c r="O7" s="3">
        <f t="shared" si="4"/>
        <v>1</v>
      </c>
      <c r="P7" s="3">
        <f t="shared" si="4"/>
        <v>0.8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28000000000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P8" si="5">IFERROR(INDEX(I51:I500,MATCH($C$8,$C$51:$C$500,0)),"")</f>
        <v>-26000000000</v>
      </c>
      <c r="J8" s="2">
        <f t="shared" si="5"/>
        <v>37000000000</v>
      </c>
      <c r="K8" s="2">
        <f t="shared" si="5"/>
        <v>9000000000</v>
      </c>
      <c r="L8" s="2">
        <f t="shared" si="5"/>
        <v>-75000000000</v>
      </c>
      <c r="M8" s="2">
        <f t="shared" si="5"/>
        <v>-72000000000</v>
      </c>
      <c r="N8" s="2">
        <f t="shared" si="5"/>
        <v>13000000000</v>
      </c>
      <c r="O8" s="2">
        <f t="shared" si="5"/>
        <v>-9000000000</v>
      </c>
      <c r="P8" s="2">
        <f t="shared" si="5"/>
        <v>5000000000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20.67</v>
      </c>
      <c r="E9" s="3">
        <f>IFERROR(INDEX(E51:E500,MATCH("Free cash flow per share (Quarter)",$C$51:$C$500,0)),"")</f>
        <v>-1.75</v>
      </c>
      <c r="H9" s="3">
        <f>IFERROR(INDEX(D9:G9,COUNT(D9:G9)),"")</f>
        <v>-1.75</v>
      </c>
      <c r="I9" s="3">
        <f t="shared" ref="I9:P9" si="6">IFERROR(INDEX(I51:I500,MATCH($C$9,$C$51:$C$500,0)),"")</f>
        <v>-19.579999999999998</v>
      </c>
      <c r="J9" s="3">
        <f t="shared" si="6"/>
        <v>30.8</v>
      </c>
      <c r="K9" s="3">
        <f t="shared" si="6"/>
        <v>7.5</v>
      </c>
      <c r="L9" s="3">
        <f t="shared" si="6"/>
        <v>-62.57</v>
      </c>
      <c r="M9" s="3">
        <f t="shared" si="6"/>
        <v>-59.82</v>
      </c>
      <c r="N9" s="3">
        <f t="shared" si="6"/>
        <v>13.19</v>
      </c>
      <c r="O9" s="3">
        <f t="shared" si="6"/>
        <v>-8.7200000000000006</v>
      </c>
      <c r="P9" s="3">
        <f t="shared" si="6"/>
        <v>6.71</v>
      </c>
    </row>
    <row r="10" spans="1:16" ht="15.5" x14ac:dyDescent="0.35">
      <c r="C10" t="s">
        <v>18</v>
      </c>
      <c r="D10" s="3">
        <f ca="1">IFERROR(IF(D9=0,"",D2/D9),"")</f>
        <v>11.611030478955007</v>
      </c>
      <c r="E10" s="3">
        <f ca="1">IFERROR(IF(E9=0,"",E2/E9),"")</f>
        <v>-136</v>
      </c>
      <c r="I10" s="3">
        <f t="shared" ref="I10:P10" ca="1" si="7">IFERROR(IF(I9=0,"",I2/I9),"")</f>
        <v>-17.7732379979571</v>
      </c>
      <c r="J10" s="3">
        <f t="shared" ca="1" si="7"/>
        <v>9.3506493506493502</v>
      </c>
      <c r="K10" s="3">
        <f t="shared" ca="1" si="7"/>
        <v>62.666666666666664</v>
      </c>
      <c r="L10" s="3">
        <f t="shared" ca="1" si="7"/>
        <v>-11.107559533322679</v>
      </c>
      <c r="M10" s="3">
        <f t="shared" ca="1" si="7"/>
        <v>-12.119692410565028</v>
      </c>
      <c r="N10" s="3">
        <f t="shared" ca="1" si="7"/>
        <v>18.347232752084913</v>
      </c>
      <c r="O10" s="3">
        <f t="shared" ca="1" si="7"/>
        <v>-29.587155963302749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71334965000</v>
      </c>
      <c r="E11" s="2">
        <f>IFERROR(INDEX(E51:E500,MATCH($C$11,$C$51:$C$500,0)),"")</f>
        <v>41862911000</v>
      </c>
      <c r="H11" s="2">
        <f>IFERROR(INDEX(D11:G11,COUNT(D11:G11)),"")</f>
        <v>41862911000</v>
      </c>
      <c r="I11" s="2">
        <f t="shared" ref="I11:P11" si="8">IFERROR(INDEX(I51:I500,MATCH($C$11,$C$51:$C$500,0)),"")</f>
        <v>66607628000</v>
      </c>
      <c r="J11" s="2">
        <f t="shared" si="8"/>
        <v>47169276000</v>
      </c>
      <c r="K11" s="2">
        <f t="shared" si="8"/>
        <v>15981542000</v>
      </c>
      <c r="L11" s="2">
        <f t="shared" si="8"/>
        <v>14013364000</v>
      </c>
      <c r="M11" s="2">
        <f t="shared" si="8"/>
        <v>19657323000</v>
      </c>
      <c r="N11" s="2">
        <f t="shared" si="8"/>
        <v>100202951000</v>
      </c>
      <c r="O11" s="2">
        <f t="shared" si="8"/>
        <v>79853218000</v>
      </c>
      <c r="P11" s="2">
        <f t="shared" si="8"/>
        <v>27099037000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2000000000</v>
      </c>
      <c r="E12" s="2">
        <f>IFERROR(INDEX(E51:E500,MATCH("Net Debt (Quarter)",$C$51:$C$500,0)),"")</f>
        <v>28000000000</v>
      </c>
      <c r="H12" s="2">
        <f>IFERROR(INDEX(D12:G12,COUNT(D12:G12)),"")</f>
        <v>28000000000</v>
      </c>
      <c r="I12" s="2">
        <f t="shared" ref="I12:P12" si="9">IFERROR(INDEX(I51:I500,MATCH($C$12,$C$51:$C$500,0)),"")</f>
        <v>24000000000</v>
      </c>
      <c r="J12" s="2">
        <f t="shared" si="9"/>
        <v>82000000000</v>
      </c>
      <c r="K12" s="2">
        <f t="shared" si="9"/>
        <v>161000000000</v>
      </c>
      <c r="L12" s="2">
        <f t="shared" si="9"/>
        <v>149000000000</v>
      </c>
      <c r="M12" s="2">
        <f t="shared" si="9"/>
        <v>37000000000</v>
      </c>
      <c r="N12" s="2">
        <f t="shared" si="9"/>
        <v>-45000000000</v>
      </c>
      <c r="O12" s="2">
        <f t="shared" si="9"/>
        <v>-39000000000</v>
      </c>
      <c r="P12" s="2">
        <f t="shared" si="9"/>
        <v>-4000000000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74000000000</v>
      </c>
      <c r="E13" s="2">
        <f>IFERROR(INDEX(E51:E500,MATCH("Total Debt (Quarter)",$C$51:$C$500,0)),"")</f>
        <v>70000000000</v>
      </c>
      <c r="H13" s="2">
        <f>IFERROR(INDEX(D13:G13,COUNT(D13:G13)),"")</f>
        <v>70000000000</v>
      </c>
      <c r="I13" s="2">
        <f t="shared" ref="I13:P13" si="10">IFERROR(INDEX(I51:I500,MATCH($C$13,$C$51:$C$500,0)),"")</f>
        <v>91000000000</v>
      </c>
      <c r="J13" s="2">
        <f t="shared" si="10"/>
        <v>129000000000</v>
      </c>
      <c r="K13" s="2">
        <f t="shared" si="10"/>
        <v>177000000000</v>
      </c>
      <c r="L13" s="2">
        <f t="shared" si="10"/>
        <v>163000000000</v>
      </c>
      <c r="M13" s="2">
        <f t="shared" si="10"/>
        <v>57000000000</v>
      </c>
      <c r="N13" s="2">
        <f t="shared" si="10"/>
        <v>55000000000</v>
      </c>
      <c r="O13" s="2">
        <f t="shared" si="10"/>
        <v>40000000000</v>
      </c>
      <c r="P13" s="2">
        <f t="shared" si="10"/>
        <v>23000000000</v>
      </c>
    </row>
    <row r="14" spans="1:16" ht="15.5" x14ac:dyDescent="0.35">
      <c r="C14" t="s">
        <v>27</v>
      </c>
      <c r="D14" s="2">
        <f>IFERROR(INDEX(D51:D500,MATCH($C$14,$C$51:$C$500,0)),"")</f>
        <v>-1298573000</v>
      </c>
      <c r="E14" s="2">
        <f>IFERROR(INDEX(E51:E500,MATCH($C$14,$C$51:$C$500,0)),"")</f>
        <v>-1192840000</v>
      </c>
      <c r="H14" s="2">
        <f>IFERROR(SUM(D14:G14)*(4/MAX(1,COUNT(D14:G14))),"")</f>
        <v>-4982826000</v>
      </c>
      <c r="I14" s="2">
        <f t="shared" ref="I14:P14" si="11">IFERROR(INDEX(I51:I500,MATCH($C$14,$C$51:$C$500,0)),"")</f>
        <v>-5168878000</v>
      </c>
      <c r="J14" s="2">
        <f t="shared" si="11"/>
        <v>-9427675000</v>
      </c>
      <c r="K14" s="2">
        <f t="shared" si="11"/>
        <v>-13776179000</v>
      </c>
      <c r="L14" s="2">
        <f t="shared" si="11"/>
        <v>-5970022000</v>
      </c>
      <c r="M14" s="2">
        <f t="shared" si="11"/>
        <v>-2507453000</v>
      </c>
      <c r="N14" s="2">
        <f t="shared" si="11"/>
        <v>-3594884000</v>
      </c>
      <c r="O14" s="2">
        <f t="shared" si="11"/>
        <v>-2621425000</v>
      </c>
      <c r="P14" s="2">
        <f t="shared" si="11"/>
        <v>-3519917000</v>
      </c>
    </row>
    <row r="15" spans="1:16" ht="15.5" x14ac:dyDescent="0.35">
      <c r="C15" t="s">
        <v>28</v>
      </c>
      <c r="D15" s="2">
        <f>IFERROR(INDEX(D51:D500,MATCH($C$15,$C$51:$C$500,0)),"")</f>
        <v>-144965000</v>
      </c>
      <c r="E15" s="2">
        <f>IFERROR(INDEX(E51:E500,MATCH($C$15,$C$51:$C$500,0)),"")</f>
        <v>0</v>
      </c>
      <c r="H15" s="2">
        <f>IFERROR(SUM(D15:G15)*(4/MAX(1,COUNT(D15:G15))),"")</f>
        <v>-289930000</v>
      </c>
      <c r="I15" s="2">
        <f t="shared" ref="I15:P15" si="12">IFERROR(INDEX(I51:I500,MATCH($C$15,$C$51:$C$500,0)),"")</f>
        <v>-781516000</v>
      </c>
      <c r="J15" s="2">
        <f t="shared" si="12"/>
        <v>1407400000</v>
      </c>
      <c r="K15" s="2">
        <f t="shared" si="12"/>
        <v>5746748000</v>
      </c>
      <c r="L15" s="2">
        <f t="shared" si="12"/>
        <v>-14565557000</v>
      </c>
      <c r="M15" s="2">
        <f t="shared" si="12"/>
        <v>-13169644000</v>
      </c>
      <c r="N15" s="2">
        <f t="shared" si="12"/>
        <v>-6655335000</v>
      </c>
      <c r="O15" s="2">
        <f t="shared" si="12"/>
        <v>-18855357000</v>
      </c>
      <c r="P15" s="2">
        <f t="shared" si="12"/>
        <v>-12090039000</v>
      </c>
    </row>
    <row r="16" spans="1:16" ht="15.5" x14ac:dyDescent="0.35">
      <c r="C16" t="s">
        <v>29</v>
      </c>
      <c r="D16" s="2">
        <f>IFERROR(INDEX(D51:D500,MATCH($C$16,$C$51:$C$500,0)),"")</f>
        <v>439436000</v>
      </c>
      <c r="E16" s="2">
        <f>IFERROR(INDEX(E51:E500,MATCH($C$16,$C$51:$C$500,0)),"")</f>
        <v>2167300000</v>
      </c>
      <c r="H16" s="2">
        <f>IFERROR(SUM(D16:G16)*(4/MAX(1,COUNT(D16:G16))),"")</f>
        <v>5213472000</v>
      </c>
      <c r="I16" s="2">
        <f t="shared" ref="I16:P16" si="13">IFERROR(INDEX(I51:I500,MATCH($C$16,$C$51:$C$500,0)),"")</f>
        <v>1401401000</v>
      </c>
      <c r="J16" s="2">
        <f t="shared" si="13"/>
        <v>2495213000</v>
      </c>
      <c r="K16" s="2">
        <f t="shared" si="13"/>
        <v>-28123342000</v>
      </c>
      <c r="L16" s="2">
        <f t="shared" si="13"/>
        <v>59056271000</v>
      </c>
      <c r="M16" s="2">
        <f t="shared" si="13"/>
        <v>51903436000</v>
      </c>
      <c r="N16" s="2">
        <f t="shared" si="13"/>
        <v>35178487000</v>
      </c>
      <c r="O16" s="2">
        <f t="shared" si="13"/>
        <v>74377352000</v>
      </c>
      <c r="P16" s="2">
        <f t="shared" si="13"/>
        <v>47023057000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319200000000</v>
      </c>
      <c r="E20" s="2">
        <f ca="1">IFERROR(E21*E2,"")</f>
        <v>316540000000</v>
      </c>
      <c r="H20" s="2">
        <f t="shared" ref="H20:P20" ca="1" si="14">IFERROR(H21*H2,"")</f>
        <v>316540000000</v>
      </c>
      <c r="I20" s="2">
        <f t="shared" ca="1" si="14"/>
        <v>462840000000</v>
      </c>
      <c r="J20" s="2">
        <f t="shared" ca="1" si="14"/>
        <v>345600000000</v>
      </c>
      <c r="K20" s="2">
        <f t="shared" ca="1" si="14"/>
        <v>564000000000</v>
      </c>
      <c r="L20" s="2">
        <f t="shared" ca="1" si="14"/>
        <v>834000000000</v>
      </c>
      <c r="M20" s="2">
        <f t="shared" ca="1" si="14"/>
        <v>870000000000</v>
      </c>
      <c r="N20" s="2">
        <f t="shared" ca="1" si="14"/>
        <v>242000000000</v>
      </c>
      <c r="O20" s="2">
        <f t="shared" ca="1" si="14"/>
        <v>258000000000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1330000000</v>
      </c>
      <c r="E21" s="2">
        <f>IFERROR(INDEX(E51:E500,MATCH($C$7,$C$51:$C$500,0)),"")</f>
        <v>1330000000</v>
      </c>
      <c r="H21" s="2">
        <f>IFERROR(INDEX(D21:G21,COUNT(D21:G21)),"")</f>
        <v>1330000000</v>
      </c>
      <c r="I21" s="2">
        <f t="shared" ref="I21:P21" si="15">IFERROR(INDEX(I51:I500,MATCH($C$7,$C$51:$C$500,0)),"")</f>
        <v>1330000000</v>
      </c>
      <c r="J21" s="2">
        <f t="shared" si="15"/>
        <v>1200000000</v>
      </c>
      <c r="K21" s="2">
        <f t="shared" si="15"/>
        <v>1200000000</v>
      </c>
      <c r="L21" s="2">
        <f t="shared" si="15"/>
        <v>1200000000</v>
      </c>
      <c r="M21" s="2">
        <f t="shared" si="15"/>
        <v>1200000000</v>
      </c>
      <c r="N21" s="2">
        <f t="shared" si="15"/>
        <v>1000000000</v>
      </c>
      <c r="O21" s="2">
        <f t="shared" si="15"/>
        <v>1000000000</v>
      </c>
      <c r="P21" s="2">
        <f t="shared" si="15"/>
        <v>800000000</v>
      </c>
    </row>
    <row r="23" spans="1:16" ht="15.5" x14ac:dyDescent="0.35">
      <c r="B23" t="s">
        <v>45</v>
      </c>
      <c r="C23" t="s">
        <v>46</v>
      </c>
      <c r="D23" s="3">
        <f>IFERROR(D5/D6*100,"")</f>
        <v>-0.13844763050820805</v>
      </c>
      <c r="E23" s="3">
        <f>IFERROR(E5/E6*100,"")</f>
        <v>0.45575021434880769</v>
      </c>
      <c r="H23" s="3">
        <f t="shared" ref="H23:P23" si="16">IFERROR(H5/H6*100,"")</f>
        <v>0.63445965741620514</v>
      </c>
      <c r="I23" s="3">
        <f t="shared" si="16"/>
        <v>15.540655263578715</v>
      </c>
      <c r="J23" s="3">
        <f t="shared" si="16"/>
        <v>0.8173757891354374</v>
      </c>
      <c r="K23" s="3">
        <f t="shared" si="16"/>
        <v>-6.7830924506763397</v>
      </c>
      <c r="L23" s="3">
        <f t="shared" si="16"/>
        <v>9.9695897862283012</v>
      </c>
      <c r="M23" s="3">
        <f t="shared" si="16"/>
        <v>8.9931997099605443</v>
      </c>
      <c r="N23" s="3">
        <f t="shared" si="16"/>
        <v>6.3903345200356956</v>
      </c>
      <c r="O23" s="3">
        <f t="shared" si="16"/>
        <v>17.804918841079736</v>
      </c>
      <c r="P23" s="3">
        <f t="shared" si="16"/>
        <v>13.609474852378275</v>
      </c>
    </row>
    <row r="24" spans="1:16" ht="15.5" x14ac:dyDescent="0.35">
      <c r="C24" t="s">
        <v>47</v>
      </c>
      <c r="D24" s="4" t="str">
        <f>IFERROR(_xlfn.RRI(5,I23,D23),"")</f>
        <v/>
      </c>
      <c r="E24" s="4">
        <f>IFERROR(_xlfn.RRI(5,J23,E23),"")</f>
        <v>-0.11026428829030566</v>
      </c>
      <c r="H24" s="4">
        <f t="shared" ref="H24:P24" si="17">IFERROR(_xlfn.RRI(5,M23,H23),"")</f>
        <v>-0.41156573390731421</v>
      </c>
      <c r="I24" s="4">
        <f t="shared" si="17"/>
        <v>0.19450823104424475</v>
      </c>
      <c r="J24" s="4">
        <f t="shared" si="17"/>
        <v>-0.46002164158275305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1.1100000000000001</v>
      </c>
      <c r="J25" s="3">
        <f t="shared" si="18"/>
        <v>3.25</v>
      </c>
      <c r="K25" s="3">
        <f t="shared" si="18"/>
        <v>-18.649999999999999</v>
      </c>
      <c r="L25" s="3">
        <f t="shared" si="18"/>
        <v>37.08</v>
      </c>
      <c r="M25" s="3">
        <f t="shared" si="18"/>
        <v>32.28</v>
      </c>
      <c r="N25" s="3">
        <f t="shared" si="18"/>
        <v>28.52</v>
      </c>
      <c r="O25" s="3">
        <f t="shared" si="18"/>
        <v>55.52</v>
      </c>
      <c r="P25" s="3">
        <f t="shared" si="18"/>
        <v>43.67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-0.47756208023258917</v>
      </c>
      <c r="J26" s="4">
        <f t="shared" si="19"/>
        <v>-0.43312568357070702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53.783308270676692</v>
      </c>
      <c r="E27" s="3">
        <f>IFERROR(E4/E21,"")</f>
        <v>58.126399999999997</v>
      </c>
      <c r="H27" s="3">
        <f t="shared" ref="H27:P27" si="20">IFERROR(H4/H21,"")</f>
        <v>223.81941654135338</v>
      </c>
      <c r="I27" s="3">
        <f t="shared" si="20"/>
        <v>220.42026466165413</v>
      </c>
      <c r="J27" s="3">
        <f t="shared" si="20"/>
        <v>242.80393666666666</v>
      </c>
      <c r="K27" s="3">
        <f t="shared" si="20"/>
        <v>291.25087000000002</v>
      </c>
      <c r="L27" s="3">
        <f t="shared" si="20"/>
        <v>512.77674666666667</v>
      </c>
      <c r="M27" s="3">
        <f t="shared" si="20"/>
        <v>352.40211749999997</v>
      </c>
      <c r="N27" s="3">
        <f t="shared" si="20"/>
        <v>282.01302500000003</v>
      </c>
      <c r="O27" s="3">
        <f t="shared" si="20"/>
        <v>381.57519600000001</v>
      </c>
      <c r="P27" s="3">
        <f t="shared" si="20"/>
        <v>556.24238000000003</v>
      </c>
    </row>
    <row r="28" spans="1:16" ht="15.5" x14ac:dyDescent="0.35">
      <c r="C28" t="s">
        <v>52</v>
      </c>
      <c r="D28" s="4">
        <f>IFERROR(_xlfn.RRI(5,I27,D27),"")</f>
        <v>-0.24581272827737388</v>
      </c>
      <c r="E28" s="4">
        <f>IFERROR(_xlfn.RRI(5,J27,E27),"")</f>
        <v>-0.24868243815705471</v>
      </c>
      <c r="H28" s="4">
        <f t="shared" ref="H28:P28" si="21">IFERROR(_xlfn.RRI(5,M27,H27),"")</f>
        <v>-8.6787494670958809E-2</v>
      </c>
      <c r="I28" s="4">
        <f t="shared" si="21"/>
        <v>-4.8088725860460202E-2</v>
      </c>
      <c r="J28" s="4">
        <f t="shared" si="21"/>
        <v>-8.6444119307421352E-2</v>
      </c>
      <c r="K28" s="4">
        <f t="shared" si="21"/>
        <v>-0.12138091753349933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-0.65846153846153832</v>
      </c>
      <c r="J29" s="4">
        <f t="shared" si="22"/>
        <v>-1.1742627345844505</v>
      </c>
      <c r="K29" s="4">
        <f t="shared" si="22"/>
        <v>-1.5029665587918015</v>
      </c>
      <c r="L29" s="4">
        <f t="shared" si="22"/>
        <v>0.14869888475836421</v>
      </c>
      <c r="M29" s="4">
        <f t="shared" si="22"/>
        <v>0.13183730715287523</v>
      </c>
      <c r="N29" s="4">
        <f t="shared" si="22"/>
        <v>-0.48631123919308361</v>
      </c>
      <c r="O29" s="4">
        <f t="shared" si="22"/>
        <v>0.27135333180673232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1.5421231277972361E-2</v>
      </c>
      <c r="I30" s="4">
        <f t="shared" si="23"/>
        <v>-9.2188258198391354E-2</v>
      </c>
      <c r="J30" s="4">
        <f t="shared" si="23"/>
        <v>-0.16634090512187436</v>
      </c>
      <c r="K30" s="4">
        <f t="shared" si="23"/>
        <v>-0.43201232916021981</v>
      </c>
      <c r="L30" s="4">
        <f t="shared" si="23"/>
        <v>0.45508985673636509</v>
      </c>
      <c r="M30" s="4">
        <f t="shared" si="23"/>
        <v>0.24959518270477024</v>
      </c>
      <c r="N30" s="4">
        <f t="shared" si="23"/>
        <v>-0.26092411677618577</v>
      </c>
      <c r="O30" s="4">
        <f t="shared" si="23"/>
        <v>-0.31401272229562949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412.59</v>
      </c>
      <c r="E32" s="3">
        <f>IFERROR(INDEX(E51:E500,MATCH($A$32,$C$51:$C$500,0)),"")</f>
        <v>413.17</v>
      </c>
      <c r="H32" s="3">
        <f>IFERROR(INDEX(D32:G32,COUNT(D32:G32)),"")</f>
        <v>413.17</v>
      </c>
      <c r="I32" s="3">
        <f t="shared" ref="I32:P32" si="24">IFERROR(INDEX(I51:I500,MATCH($C$32,$C$51:$C$500,0)),"")</f>
        <v>411.26</v>
      </c>
      <c r="J32" s="3">
        <f t="shared" si="24"/>
        <v>343.88</v>
      </c>
      <c r="K32" s="3">
        <f t="shared" si="24"/>
        <v>341.03</v>
      </c>
      <c r="L32" s="3">
        <f t="shared" si="24"/>
        <v>364.16</v>
      </c>
      <c r="M32" s="3">
        <f t="shared" si="24"/>
        <v>303.58999999999997</v>
      </c>
      <c r="N32" s="3">
        <f t="shared" si="24"/>
        <v>339.18</v>
      </c>
      <c r="O32" s="3">
        <f t="shared" si="24"/>
        <v>326.94</v>
      </c>
      <c r="P32" s="3">
        <f t="shared" si="24"/>
        <v>278.99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0.57999999999999996</v>
      </c>
      <c r="E33" s="3">
        <f>IFERROR(INDEX(E51:E500,MATCH($A$33,$C$51:$C$500,0)),"")</f>
        <v>0.56999999999999995</v>
      </c>
      <c r="H33" s="3">
        <f>IFERROR(INDEX(D33:G33,COUNT(D33:G33)),"")</f>
        <v>0.56999999999999995</v>
      </c>
      <c r="I33" s="3">
        <f t="shared" ref="I33:P33" si="25">IFERROR(INDEX(I51:I500,MATCH($C$33,$C$51:$C$500,0)),"")</f>
        <v>0.85</v>
      </c>
      <c r="J33" s="3">
        <f t="shared" si="25"/>
        <v>0.84</v>
      </c>
      <c r="K33" s="3">
        <f t="shared" si="25"/>
        <v>1.38</v>
      </c>
      <c r="L33" s="3">
        <f t="shared" si="25"/>
        <v>1.91</v>
      </c>
      <c r="M33" s="3">
        <f t="shared" si="25"/>
        <v>2.39</v>
      </c>
      <c r="N33" s="3">
        <f t="shared" si="25"/>
        <v>0.71</v>
      </c>
      <c r="O33" s="3">
        <f t="shared" si="25"/>
        <v>0.79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-410.34</v>
      </c>
      <c r="E34" s="3">
        <f>IFERROR(INDEX(E51:E500,MATCH($A$34,$C$51:$C$500,0)),"")</f>
        <v>122.92</v>
      </c>
      <c r="H34" s="3">
        <f>IFERROR(INDEX(D34:G34,COUNT(D34:G34)),"")</f>
        <v>122.92</v>
      </c>
      <c r="I34" s="3">
        <f t="shared" ref="I34:P34" si="26">IFERROR(INDEX(I51:I500,MATCH($C$34,$C$51:$C$500,0)),"")</f>
        <v>313.51</v>
      </c>
      <c r="J34" s="3">
        <f t="shared" si="26"/>
        <v>88.62</v>
      </c>
      <c r="K34" s="3">
        <f t="shared" si="26"/>
        <v>-25.2</v>
      </c>
      <c r="L34" s="3">
        <f t="shared" si="26"/>
        <v>18.739999999999998</v>
      </c>
      <c r="M34" s="3">
        <f t="shared" si="26"/>
        <v>22.46</v>
      </c>
      <c r="N34" s="3">
        <f t="shared" si="26"/>
        <v>8.49</v>
      </c>
      <c r="O34" s="3">
        <f t="shared" si="26"/>
        <v>4.6500000000000004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4.4400000000000004</v>
      </c>
      <c r="E35" s="3">
        <f>IFERROR(INDEX(E51:E500,MATCH($A$35,$C$51:$C$500,0)),"")</f>
        <v>4.07</v>
      </c>
      <c r="H35" s="3">
        <f>IFERROR(INDEX(D35:G35,COUNT(D35:G35)),"")</f>
        <v>4.07</v>
      </c>
      <c r="I35" s="3">
        <f t="shared" ref="I35:P35" si="27">IFERROR(INDEX(I51:I500,MATCH($C$35,$C$51:$C$500,0)),"")</f>
        <v>1.58</v>
      </c>
      <c r="J35" s="3">
        <f t="shared" si="27"/>
        <v>1.19</v>
      </c>
      <c r="K35" s="3">
        <f t="shared" si="27"/>
        <v>1.61</v>
      </c>
      <c r="L35" s="3">
        <f t="shared" si="27"/>
        <v>1.36</v>
      </c>
      <c r="M35" s="3">
        <f t="shared" si="27"/>
        <v>2.06</v>
      </c>
      <c r="N35" s="3">
        <f t="shared" si="27"/>
        <v>0.86</v>
      </c>
      <c r="O35" s="3">
        <f t="shared" si="27"/>
        <v>0.68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71531800000</v>
      </c>
      <c r="E51" s="5">
        <v>77308112000</v>
      </c>
      <c r="F51" s="5">
        <v>84955075000</v>
      </c>
      <c r="G51" s="5">
        <v>75733959000</v>
      </c>
      <c r="I51" s="5">
        <v>293158952000</v>
      </c>
      <c r="J51" s="5">
        <v>291364724000</v>
      </c>
      <c r="K51" s="5">
        <v>349501044000</v>
      </c>
      <c r="L51" s="5">
        <v>615332096000</v>
      </c>
      <c r="M51" s="5">
        <v>422882541000</v>
      </c>
      <c r="N51" s="5">
        <v>282013025000</v>
      </c>
      <c r="O51" s="5">
        <v>381575196000</v>
      </c>
      <c r="P51" s="5">
        <v>444993904000</v>
      </c>
    </row>
    <row r="52" spans="2:16" ht="15.5" x14ac:dyDescent="0.35">
      <c r="C52" t="s">
        <v>211</v>
      </c>
      <c r="D52" s="5">
        <v>-61379238000</v>
      </c>
      <c r="E52" s="5">
        <v>-66079953000</v>
      </c>
      <c r="F52" s="5">
        <v>-68308006000</v>
      </c>
      <c r="G52" s="5">
        <v>-64001440000</v>
      </c>
      <c r="I52" s="5">
        <v>-241978499000</v>
      </c>
      <c r="J52" s="5">
        <v>-239631500000</v>
      </c>
      <c r="K52" s="5">
        <v>-321023643000</v>
      </c>
      <c r="L52" s="5">
        <v>-495933419000</v>
      </c>
      <c r="M52" s="5">
        <v>-324764311000</v>
      </c>
      <c r="N52" s="5">
        <v>-205725552000</v>
      </c>
      <c r="O52" s="5">
        <v>-269484142000</v>
      </c>
      <c r="P52" s="5">
        <v>-340778737000</v>
      </c>
    </row>
    <row r="53" spans="2:16" ht="15.5" x14ac:dyDescent="0.35">
      <c r="C53" t="s">
        <v>212</v>
      </c>
      <c r="D53" s="5">
        <v>10152562000</v>
      </c>
      <c r="E53" s="5">
        <v>11228159000</v>
      </c>
      <c r="F53" s="5">
        <v>16647069000</v>
      </c>
      <c r="G53" s="5">
        <v>11732519000</v>
      </c>
      <c r="I53" s="5">
        <v>51180453000</v>
      </c>
      <c r="J53" s="5">
        <v>51733224000</v>
      </c>
      <c r="K53" s="5">
        <v>28477401000</v>
      </c>
      <c r="L53" s="5">
        <v>119398677000</v>
      </c>
      <c r="M53" s="5">
        <v>98118230000</v>
      </c>
      <c r="N53" s="5">
        <v>76287473000</v>
      </c>
      <c r="O53" s="5">
        <v>112091054000</v>
      </c>
      <c r="P53" s="5">
        <v>104215167000</v>
      </c>
    </row>
    <row r="54" spans="2:16" ht="15.5" x14ac:dyDescent="0.35">
      <c r="C54" t="s">
        <v>82</v>
      </c>
      <c r="D54" s="5">
        <v>-8414553000</v>
      </c>
      <c r="E54" s="5">
        <v>-7868019000</v>
      </c>
      <c r="F54" s="5">
        <v>-17053946000</v>
      </c>
      <c r="G54" s="5">
        <v>-9340084000</v>
      </c>
      <c r="I54" s="5">
        <v>-44610174000</v>
      </c>
      <c r="J54" s="5">
        <v>-39810336000</v>
      </c>
      <c r="K54" s="5">
        <v>-42824564000</v>
      </c>
      <c r="L54" s="5">
        <v>-54372384000</v>
      </c>
      <c r="M54" s="5">
        <v>-43707341000</v>
      </c>
      <c r="N54" s="5">
        <v>-37514102000</v>
      </c>
      <c r="O54" s="5">
        <v>-35092277000</v>
      </c>
      <c r="P54" s="5">
        <v>-53672193000</v>
      </c>
    </row>
    <row r="55" spans="2:16" ht="15.5" x14ac:dyDescent="0.35">
      <c r="C55" t="s">
        <v>284</v>
      </c>
      <c r="D55" s="5">
        <v>-1977746000</v>
      </c>
      <c r="E55" s="5">
        <v>-2165688000</v>
      </c>
      <c r="F55" s="5">
        <v>-3326820000</v>
      </c>
      <c r="G55" s="5">
        <v>-1803711000</v>
      </c>
      <c r="I55" s="5">
        <v>-8847354000</v>
      </c>
      <c r="J55" s="5">
        <v>-7409078000</v>
      </c>
      <c r="K55" s="5">
        <v>-10807225000</v>
      </c>
      <c r="L55" s="5">
        <v>-10930893000</v>
      </c>
      <c r="M55" s="5">
        <v>-12708965000</v>
      </c>
      <c r="N55" s="5">
        <v>-5170861000</v>
      </c>
      <c r="O55" s="5">
        <v>-6541496000</v>
      </c>
      <c r="P55" s="5">
        <v>-5458408000</v>
      </c>
    </row>
    <row r="56" spans="2:16" ht="15.5" x14ac:dyDescent="0.35">
      <c r="C56" t="s">
        <v>213</v>
      </c>
      <c r="D56" s="5">
        <v>-7155988000</v>
      </c>
      <c r="E56" s="5">
        <v>-6090014000</v>
      </c>
      <c r="F56" s="5">
        <v>-10811308000</v>
      </c>
      <c r="G56" s="5">
        <v>-6791775000</v>
      </c>
      <c r="I56" s="5">
        <v>-32074321000</v>
      </c>
      <c r="J56" s="5">
        <v>-29942846000</v>
      </c>
      <c r="K56" s="5">
        <v>-34339272000</v>
      </c>
      <c r="L56" s="5">
        <v>-36117723000</v>
      </c>
      <c r="M56" s="5">
        <v>-32739375000</v>
      </c>
      <c r="N56" s="5">
        <v>-35443522000</v>
      </c>
      <c r="O56" s="5">
        <v>-29580084000</v>
      </c>
      <c r="P56" s="5">
        <v>-27048691000</v>
      </c>
    </row>
    <row r="57" spans="2:16" ht="15.5" x14ac:dyDescent="0.35">
      <c r="C57" t="s">
        <v>81</v>
      </c>
      <c r="D57" s="5">
        <v>1070679000</v>
      </c>
      <c r="E57" s="5">
        <v>-386526000</v>
      </c>
      <c r="F57" s="5">
        <v>-1109742000</v>
      </c>
      <c r="G57" s="5">
        <v>277793000</v>
      </c>
      <c r="I57" s="5">
        <v>-855673000</v>
      </c>
      <c r="J57" s="5">
        <v>-51000</v>
      </c>
      <c r="K57" s="5">
        <v>-2000</v>
      </c>
    </row>
    <row r="58" spans="2:16" ht="15.5" x14ac:dyDescent="0.35">
      <c r="C58" t="s">
        <v>89</v>
      </c>
      <c r="D58" s="5">
        <v>1738009000</v>
      </c>
      <c r="E58" s="5">
        <v>3360140000</v>
      </c>
      <c r="F58" s="5">
        <v>-406877000</v>
      </c>
      <c r="G58" s="5">
        <v>2392435000</v>
      </c>
      <c r="I58" s="5">
        <v>6570279000</v>
      </c>
      <c r="J58" s="5">
        <v>11922888000</v>
      </c>
      <c r="K58" s="5">
        <v>-14347163000</v>
      </c>
      <c r="L58" s="5">
        <v>65026293000</v>
      </c>
      <c r="M58" s="5">
        <v>54410889000</v>
      </c>
      <c r="N58" s="5">
        <v>38773371000</v>
      </c>
      <c r="O58" s="5">
        <v>76998777000</v>
      </c>
      <c r="P58" s="5">
        <v>50542974000</v>
      </c>
    </row>
    <row r="59" spans="2:16" ht="15.5" x14ac:dyDescent="0.35">
      <c r="C59" t="s">
        <v>90</v>
      </c>
      <c r="D59" s="5">
        <v>-1298573000</v>
      </c>
      <c r="E59" s="5">
        <v>-1192840000</v>
      </c>
      <c r="F59" s="5">
        <v>-1165292000</v>
      </c>
      <c r="G59" s="5">
        <v>-1025396000</v>
      </c>
      <c r="I59" s="5">
        <v>-5168878000</v>
      </c>
      <c r="J59" s="5">
        <v>-9427675000</v>
      </c>
      <c r="K59" s="5">
        <v>-13776179000</v>
      </c>
      <c r="L59" s="5">
        <v>-5970022000</v>
      </c>
      <c r="M59" s="5">
        <v>-2507453000</v>
      </c>
      <c r="N59" s="5">
        <v>-3594884000</v>
      </c>
      <c r="O59" s="5">
        <v>-2621425000</v>
      </c>
      <c r="P59" s="5">
        <v>-3519917000</v>
      </c>
    </row>
    <row r="60" spans="2:16" ht="15.5" x14ac:dyDescent="0.35">
      <c r="C60" t="s">
        <v>27</v>
      </c>
      <c r="D60" s="5">
        <v>-1298573000</v>
      </c>
      <c r="E60" s="5">
        <v>-1192840000</v>
      </c>
      <c r="F60" s="5">
        <v>-1165292000</v>
      </c>
      <c r="G60" s="5">
        <v>-1025396000</v>
      </c>
      <c r="I60" s="5">
        <v>-5168878000</v>
      </c>
      <c r="J60" s="5">
        <v>-9427675000</v>
      </c>
      <c r="K60" s="5">
        <v>-13776179000</v>
      </c>
      <c r="L60" s="5">
        <v>-5970022000</v>
      </c>
      <c r="M60" s="5">
        <v>-2507453000</v>
      </c>
      <c r="N60" s="5">
        <v>-3594884000</v>
      </c>
      <c r="O60" s="5">
        <v>-2621425000</v>
      </c>
      <c r="P60" s="5">
        <v>-3519917000</v>
      </c>
    </row>
    <row r="61" spans="2:16" ht="15.5" x14ac:dyDescent="0.35">
      <c r="C61" t="s">
        <v>92</v>
      </c>
      <c r="D61" s="5">
        <v>-1298573000</v>
      </c>
      <c r="E61" s="5">
        <v>-1192840000</v>
      </c>
      <c r="F61" s="5">
        <v>-1165292000</v>
      </c>
      <c r="G61" s="5">
        <v>-1025396000</v>
      </c>
      <c r="I61" s="5">
        <v>-5168878000</v>
      </c>
      <c r="J61" s="5">
        <v>-9427675000</v>
      </c>
      <c r="K61" s="5">
        <v>-13776179000</v>
      </c>
      <c r="L61" s="5">
        <v>-5970022000</v>
      </c>
      <c r="M61" s="5">
        <v>-2507453000</v>
      </c>
      <c r="N61" s="5">
        <v>-3594884000</v>
      </c>
      <c r="O61" s="5">
        <v>-2621425000</v>
      </c>
      <c r="P61" s="5">
        <v>-3519917000</v>
      </c>
    </row>
    <row r="62" spans="2:16" ht="15.5" x14ac:dyDescent="0.35">
      <c r="C62" t="s">
        <v>29</v>
      </c>
      <c r="D62" s="5">
        <v>439436000</v>
      </c>
      <c r="E62" s="5">
        <v>2167300000</v>
      </c>
      <c r="F62" s="5">
        <v>-1572169000</v>
      </c>
      <c r="G62" s="5">
        <v>1367039000</v>
      </c>
      <c r="I62" s="5">
        <v>1401401000</v>
      </c>
      <c r="J62" s="5">
        <v>2495213000</v>
      </c>
      <c r="K62" s="5">
        <v>-28123342000</v>
      </c>
      <c r="L62" s="5">
        <v>59056271000</v>
      </c>
      <c r="M62" s="5">
        <v>51903436000</v>
      </c>
      <c r="N62" s="5">
        <v>35178487000</v>
      </c>
      <c r="O62" s="5">
        <v>74377352000</v>
      </c>
      <c r="P62" s="5">
        <v>47023057000</v>
      </c>
    </row>
    <row r="63" spans="2:16" ht="15.5" x14ac:dyDescent="0.35">
      <c r="C63" t="s">
        <v>28</v>
      </c>
      <c r="D63" s="5">
        <v>-144965000</v>
      </c>
      <c r="F63" s="5">
        <v>171476000</v>
      </c>
      <c r="G63" s="5">
        <v>-1882437000</v>
      </c>
      <c r="I63" s="5">
        <v>-781516000</v>
      </c>
      <c r="J63" s="5">
        <v>1407400000</v>
      </c>
      <c r="K63" s="5">
        <v>5746748000</v>
      </c>
      <c r="L63" s="5">
        <v>-14565557000</v>
      </c>
      <c r="M63" s="5">
        <v>-13169644000</v>
      </c>
      <c r="N63" s="5">
        <v>-6655335000</v>
      </c>
      <c r="O63" s="5">
        <v>-18855357000</v>
      </c>
      <c r="P63" s="5">
        <v>-12090039000</v>
      </c>
    </row>
    <row r="64" spans="2:16" ht="15.5" x14ac:dyDescent="0.35">
      <c r="C64" t="s">
        <v>404</v>
      </c>
      <c r="L64" s="5">
        <v>-14530445000</v>
      </c>
      <c r="M64" s="5">
        <v>-12714157000</v>
      </c>
    </row>
    <row r="65" spans="2:16" ht="15.5" x14ac:dyDescent="0.35">
      <c r="C65" t="s">
        <v>405</v>
      </c>
      <c r="D65" s="5">
        <v>-144965000</v>
      </c>
      <c r="F65" s="5">
        <v>171476000</v>
      </c>
      <c r="G65" s="5">
        <v>-1882437000</v>
      </c>
      <c r="I65" s="5">
        <v>-781516000</v>
      </c>
      <c r="J65" s="5">
        <v>1407400000</v>
      </c>
      <c r="K65" s="5">
        <v>5746748000</v>
      </c>
      <c r="L65" s="5">
        <v>-35112000</v>
      </c>
      <c r="M65" s="5">
        <v>-455487000</v>
      </c>
    </row>
    <row r="66" spans="2:16" ht="15.5" x14ac:dyDescent="0.35">
      <c r="C66" t="s">
        <v>406</v>
      </c>
      <c r="D66" s="5">
        <v>-144965000</v>
      </c>
      <c r="F66" s="5">
        <v>171476000</v>
      </c>
      <c r="G66" s="5">
        <v>-1882437000</v>
      </c>
      <c r="I66" s="5">
        <v>-781516000</v>
      </c>
      <c r="J66" s="5">
        <v>1407400000</v>
      </c>
      <c r="K66" s="5">
        <v>5746748000</v>
      </c>
      <c r="L66" s="5">
        <v>-14565557000</v>
      </c>
      <c r="M66" s="5">
        <v>-13169644000</v>
      </c>
      <c r="N66" s="5">
        <v>-6655335000</v>
      </c>
      <c r="O66" s="5">
        <v>-18855357000</v>
      </c>
      <c r="P66" s="5">
        <v>-12090039000</v>
      </c>
    </row>
    <row r="67" spans="2:16" ht="15.5" x14ac:dyDescent="0.35">
      <c r="C67" t="s">
        <v>95</v>
      </c>
      <c r="D67" s="5">
        <v>294471000</v>
      </c>
      <c r="E67" s="5">
        <v>2167300000</v>
      </c>
      <c r="F67" s="5">
        <v>-1400693000</v>
      </c>
      <c r="G67" s="5">
        <v>-515398000</v>
      </c>
      <c r="I67" s="5">
        <v>619885000</v>
      </c>
      <c r="J67" s="5">
        <v>3902613000</v>
      </c>
      <c r="K67" s="5">
        <v>-22376594000</v>
      </c>
      <c r="L67" s="5">
        <v>44490714000</v>
      </c>
      <c r="M67" s="5">
        <v>38733792000</v>
      </c>
      <c r="N67" s="5">
        <v>28523152000</v>
      </c>
      <c r="O67" s="5">
        <v>55521995000</v>
      </c>
      <c r="P67" s="5">
        <v>34933018000</v>
      </c>
    </row>
    <row r="68" spans="2:16" ht="15.5" x14ac:dyDescent="0.35">
      <c r="C68" t="s">
        <v>96</v>
      </c>
      <c r="F68" s="5">
        <v>74076098000</v>
      </c>
      <c r="G68" s="5">
        <v>10569525000</v>
      </c>
      <c r="I68" s="5">
        <v>85270702000</v>
      </c>
      <c r="J68" s="5">
        <v>-475727000</v>
      </c>
      <c r="K68" s="5">
        <v>-5382061000</v>
      </c>
      <c r="L68" s="5">
        <v>-924504000</v>
      </c>
      <c r="M68" s="5">
        <v>-5970503000</v>
      </c>
      <c r="N68" s="5">
        <v>-6848256000</v>
      </c>
      <c r="O68" s="5">
        <v>2689193000</v>
      </c>
      <c r="P68" s="5">
        <v>-4557932000</v>
      </c>
    </row>
    <row r="69" spans="2:16" ht="15.5" x14ac:dyDescent="0.35">
      <c r="C69" t="s">
        <v>97</v>
      </c>
      <c r="D69" s="5">
        <v>294471000</v>
      </c>
      <c r="E69" s="5">
        <v>2167300000</v>
      </c>
      <c r="F69" s="5">
        <v>72675405000</v>
      </c>
      <c r="G69" s="5">
        <v>10054127000</v>
      </c>
      <c r="I69" s="5">
        <v>85890587000</v>
      </c>
      <c r="J69" s="5">
        <v>3426886000</v>
      </c>
      <c r="K69" s="5">
        <v>-27758655000</v>
      </c>
      <c r="L69" s="5">
        <v>43566210000</v>
      </c>
      <c r="M69" s="5">
        <v>32763289000</v>
      </c>
      <c r="N69" s="5">
        <v>21674896000</v>
      </c>
      <c r="O69" s="5">
        <v>58211188000</v>
      </c>
      <c r="P69" s="5">
        <v>30375086000</v>
      </c>
    </row>
    <row r="70" spans="2:16" ht="15.5" x14ac:dyDescent="0.35">
      <c r="C70" t="s">
        <v>98</v>
      </c>
      <c r="D70" s="5">
        <v>294471000</v>
      </c>
      <c r="E70" s="5">
        <v>2167300000</v>
      </c>
      <c r="F70" s="5">
        <v>-1400692000</v>
      </c>
      <c r="G70" s="5">
        <v>-515398000</v>
      </c>
      <c r="I70" s="5">
        <v>619886000</v>
      </c>
      <c r="J70" s="5">
        <v>3902613000</v>
      </c>
      <c r="K70" s="5">
        <v>-22376594000</v>
      </c>
      <c r="L70" s="5">
        <v>44490714000</v>
      </c>
      <c r="M70" s="5">
        <v>38733792000</v>
      </c>
      <c r="N70" s="5">
        <v>28523152000</v>
      </c>
      <c r="O70" s="5">
        <v>55521995000</v>
      </c>
      <c r="P70" s="5">
        <v>34933018000</v>
      </c>
    </row>
    <row r="71" spans="2:16" ht="15.5" x14ac:dyDescent="0.35">
      <c r="C71" t="s">
        <v>8</v>
      </c>
      <c r="D71" s="5">
        <v>-776208000</v>
      </c>
      <c r="E71" s="5">
        <v>2553826000</v>
      </c>
      <c r="F71" s="5">
        <v>73785148000</v>
      </c>
      <c r="G71" s="5">
        <v>9776334000</v>
      </c>
      <c r="I71" s="5">
        <v>86746261000</v>
      </c>
      <c r="J71" s="5">
        <v>3426937000</v>
      </c>
      <c r="K71" s="5">
        <v>-27758653000</v>
      </c>
      <c r="L71" s="5">
        <v>43566211000</v>
      </c>
      <c r="M71" s="5">
        <v>32763289000</v>
      </c>
      <c r="N71" s="5">
        <v>21674896000</v>
      </c>
      <c r="O71" s="5">
        <v>58211188000</v>
      </c>
      <c r="P71" s="5">
        <v>30375086000</v>
      </c>
    </row>
    <row r="72" spans="2:16" ht="15.5" x14ac:dyDescent="0.35">
      <c r="C72" t="s">
        <v>100</v>
      </c>
      <c r="D72" s="5">
        <v>294471000</v>
      </c>
      <c r="E72" s="5">
        <v>2167300000</v>
      </c>
      <c r="F72" s="5">
        <v>-1400692000</v>
      </c>
      <c r="G72" s="5">
        <v>-515398000</v>
      </c>
      <c r="I72" s="5">
        <v>619886000</v>
      </c>
      <c r="J72" s="5">
        <v>3902613000</v>
      </c>
      <c r="K72" s="5">
        <v>-22376594000</v>
      </c>
      <c r="L72" s="5">
        <v>44490714000</v>
      </c>
      <c r="M72" s="5">
        <v>38733792000</v>
      </c>
      <c r="N72" s="5">
        <v>28523152000</v>
      </c>
      <c r="O72" s="5">
        <v>55521995000</v>
      </c>
      <c r="P72" s="5">
        <v>34933018000</v>
      </c>
    </row>
    <row r="73" spans="2:16" ht="15.5" x14ac:dyDescent="0.35">
      <c r="C73" t="s">
        <v>101</v>
      </c>
      <c r="D73" s="5">
        <v>294471000</v>
      </c>
      <c r="E73" s="5">
        <v>2167300000</v>
      </c>
      <c r="F73" s="5">
        <v>72675406000</v>
      </c>
      <c r="G73" s="5">
        <v>10054127000</v>
      </c>
      <c r="I73" s="5">
        <v>85890588000</v>
      </c>
      <c r="J73" s="5">
        <v>3426886000</v>
      </c>
      <c r="K73" s="5">
        <v>-27758655000</v>
      </c>
      <c r="L73" s="5">
        <v>43566211000</v>
      </c>
      <c r="M73" s="5">
        <v>32763289000</v>
      </c>
      <c r="N73" s="5">
        <v>21674896000</v>
      </c>
      <c r="O73" s="5">
        <v>58211188000</v>
      </c>
      <c r="P73" s="5">
        <v>30375086000</v>
      </c>
    </row>
    <row r="74" spans="2:16" ht="15.5" x14ac:dyDescent="0.35">
      <c r="C74" t="s">
        <v>102</v>
      </c>
      <c r="D74" s="5">
        <v>294471000</v>
      </c>
      <c r="E74" s="5">
        <v>2167300000</v>
      </c>
      <c r="F74" s="5">
        <v>72675406000</v>
      </c>
      <c r="G74" s="5">
        <v>10054127000</v>
      </c>
      <c r="I74" s="5">
        <v>85890588000</v>
      </c>
      <c r="J74" s="5">
        <v>3426886000</v>
      </c>
      <c r="K74" s="5">
        <v>-27758655000</v>
      </c>
      <c r="L74" s="5">
        <v>43566211000</v>
      </c>
      <c r="M74" s="5">
        <v>32763289000</v>
      </c>
      <c r="N74" s="5">
        <v>21674896000</v>
      </c>
      <c r="O74" s="5">
        <v>58211188000</v>
      </c>
      <c r="P74" s="5">
        <v>30375086000</v>
      </c>
    </row>
    <row r="76" spans="2:16" ht="15.5" x14ac:dyDescent="0.35">
      <c r="B76" t="s">
        <v>103</v>
      </c>
      <c r="C76" t="s">
        <v>104</v>
      </c>
    </row>
    <row r="77" spans="2:16" ht="15.5" x14ac:dyDescent="0.35">
      <c r="C77" t="s">
        <v>216</v>
      </c>
    </row>
    <row r="78" spans="2:16" ht="15.5" x14ac:dyDescent="0.35">
      <c r="C78" t="s">
        <v>20</v>
      </c>
      <c r="D78" s="5">
        <v>71334965000</v>
      </c>
      <c r="E78" s="5">
        <v>41862911000</v>
      </c>
      <c r="F78" s="5">
        <v>66607628000</v>
      </c>
      <c r="G78" s="5">
        <v>55278300000</v>
      </c>
      <c r="I78" s="5">
        <v>66607628000</v>
      </c>
      <c r="J78" s="5">
        <v>47169276000</v>
      </c>
      <c r="K78" s="5">
        <v>15981542000</v>
      </c>
      <c r="L78" s="5">
        <v>14013364000</v>
      </c>
      <c r="M78" s="5">
        <v>19657323000</v>
      </c>
      <c r="N78" s="5">
        <v>100202951000</v>
      </c>
      <c r="O78" s="5">
        <v>79853218000</v>
      </c>
      <c r="P78" s="5">
        <v>27099037000</v>
      </c>
    </row>
    <row r="79" spans="2:16" ht="15.5" x14ac:dyDescent="0.35">
      <c r="C79" t="s">
        <v>105</v>
      </c>
      <c r="L79" s="5">
        <v>2052103000</v>
      </c>
    </row>
    <row r="80" spans="2:16" ht="15.5" x14ac:dyDescent="0.35">
      <c r="C80" t="s">
        <v>217</v>
      </c>
      <c r="D80" s="5">
        <v>72399862000</v>
      </c>
      <c r="E80" s="5">
        <v>64220294000</v>
      </c>
      <c r="F80" s="5">
        <v>63544857000</v>
      </c>
      <c r="G80" s="5">
        <v>54056000000</v>
      </c>
      <c r="I80" s="5">
        <v>63544857000</v>
      </c>
      <c r="J80" s="5">
        <v>54265749000</v>
      </c>
      <c r="K80" s="5">
        <v>67375337000</v>
      </c>
      <c r="L80" s="5">
        <v>73013407000</v>
      </c>
      <c r="M80" s="5">
        <v>64279127000</v>
      </c>
      <c r="N80" s="5">
        <v>41214955000</v>
      </c>
      <c r="O80" s="5">
        <v>51677232000</v>
      </c>
      <c r="P80" s="5">
        <v>61290513000</v>
      </c>
    </row>
    <row r="81" spans="3:16" ht="15.5" x14ac:dyDescent="0.35">
      <c r="C81" t="s">
        <v>219</v>
      </c>
    </row>
    <row r="82" spans="3:16" ht="15.5" x14ac:dyDescent="0.35">
      <c r="C82" t="s">
        <v>218</v>
      </c>
    </row>
    <row r="83" spans="3:16" ht="15.5" x14ac:dyDescent="0.35">
      <c r="C83" t="s">
        <v>220</v>
      </c>
      <c r="D83" s="5">
        <v>72399862000</v>
      </c>
      <c r="E83" s="5">
        <v>64220294000</v>
      </c>
      <c r="F83" s="5">
        <v>63544857000</v>
      </c>
      <c r="G83" s="5">
        <v>54056000000</v>
      </c>
      <c r="I83" s="5">
        <v>63544857000</v>
      </c>
      <c r="J83" s="5">
        <v>54265749000</v>
      </c>
      <c r="K83" s="5">
        <v>67375337000</v>
      </c>
      <c r="L83" s="5">
        <v>73013407000</v>
      </c>
      <c r="M83" s="5">
        <v>64279127000</v>
      </c>
      <c r="N83" s="5">
        <v>41214955000</v>
      </c>
      <c r="O83" s="5">
        <v>51677232000</v>
      </c>
      <c r="P83" s="5">
        <v>61290513000</v>
      </c>
    </row>
    <row r="84" spans="3:16" ht="15.5" x14ac:dyDescent="0.35">
      <c r="C84" t="s">
        <v>110</v>
      </c>
      <c r="D84" s="5">
        <v>100000</v>
      </c>
      <c r="E84" s="5">
        <v>100739000</v>
      </c>
      <c r="F84" s="5">
        <v>66314000</v>
      </c>
      <c r="G84" s="5">
        <v>4100100000</v>
      </c>
      <c r="I84" s="5">
        <v>66314000</v>
      </c>
      <c r="J84" s="5">
        <v>6600100000</v>
      </c>
      <c r="K84" s="5">
        <v>50617000</v>
      </c>
      <c r="L84" s="5">
        <v>91350000</v>
      </c>
      <c r="M84" s="5">
        <v>1063000</v>
      </c>
      <c r="N84" s="5">
        <v>168100000</v>
      </c>
      <c r="O84" s="5">
        <v>244649000</v>
      </c>
      <c r="P84" s="5">
        <v>269515000</v>
      </c>
    </row>
    <row r="85" spans="3:16" ht="15.5" x14ac:dyDescent="0.35">
      <c r="C85" t="s">
        <v>221</v>
      </c>
      <c r="D85" s="5">
        <v>100000</v>
      </c>
      <c r="E85" s="5">
        <v>100739000</v>
      </c>
      <c r="F85" s="5">
        <v>66314000</v>
      </c>
      <c r="G85" s="5">
        <v>4100100000</v>
      </c>
      <c r="I85" s="5">
        <v>66314000</v>
      </c>
      <c r="J85" s="5">
        <v>6600100000</v>
      </c>
      <c r="K85" s="5">
        <v>50617000</v>
      </c>
      <c r="L85" s="5">
        <v>91350000</v>
      </c>
      <c r="M85" s="5">
        <v>1063000</v>
      </c>
      <c r="N85" s="5">
        <v>168100000</v>
      </c>
      <c r="O85" s="5">
        <v>244649000</v>
      </c>
      <c r="P85" s="5">
        <v>269515000</v>
      </c>
    </row>
    <row r="86" spans="3:16" ht="15.5" x14ac:dyDescent="0.35">
      <c r="C86" t="s">
        <v>222</v>
      </c>
      <c r="D86" s="5">
        <v>232598512000</v>
      </c>
      <c r="E86" s="5">
        <v>226442674000</v>
      </c>
      <c r="F86" s="5">
        <v>246611473000</v>
      </c>
      <c r="G86" s="5">
        <v>218812519000</v>
      </c>
      <c r="I86" s="5">
        <v>246611473000</v>
      </c>
      <c r="J86" s="5">
        <v>220520636000</v>
      </c>
      <c r="K86" s="5">
        <v>292089933000</v>
      </c>
      <c r="L86" s="5">
        <v>347028828000</v>
      </c>
      <c r="M86" s="5">
        <v>190384093000</v>
      </c>
      <c r="N86" s="5">
        <v>131154154000</v>
      </c>
      <c r="O86" s="5">
        <v>122190882000</v>
      </c>
      <c r="P86" s="5">
        <v>111687649000</v>
      </c>
    </row>
    <row r="87" spans="3:16" ht="15.5" x14ac:dyDescent="0.35">
      <c r="C87" t="s">
        <v>81</v>
      </c>
      <c r="D87" s="5">
        <v>115318233000</v>
      </c>
      <c r="E87" s="5">
        <v>115318233000</v>
      </c>
      <c r="F87" s="5">
        <v>115318233000</v>
      </c>
      <c r="G87" s="5">
        <v>61943884000</v>
      </c>
      <c r="I87" s="5">
        <v>115318233000</v>
      </c>
      <c r="J87" s="5">
        <v>50749280000</v>
      </c>
      <c r="K87" s="5">
        <v>48793007000</v>
      </c>
      <c r="L87" s="5">
        <v>60715078000</v>
      </c>
      <c r="M87" s="5">
        <v>29165704000</v>
      </c>
      <c r="N87" s="5">
        <v>35136207000</v>
      </c>
      <c r="O87" s="5">
        <v>41984463000</v>
      </c>
      <c r="P87" s="5">
        <v>39295270000</v>
      </c>
    </row>
    <row r="88" spans="3:16" ht="15.5" x14ac:dyDescent="0.35">
      <c r="C88" t="s">
        <v>223</v>
      </c>
      <c r="D88" s="5">
        <v>425691208000</v>
      </c>
      <c r="E88" s="5">
        <v>401332635000</v>
      </c>
      <c r="F88" s="5">
        <v>447262588000</v>
      </c>
      <c r="G88" s="5">
        <v>362936168000</v>
      </c>
      <c r="I88" s="5">
        <v>447262588000</v>
      </c>
      <c r="J88" s="5">
        <v>348600117000</v>
      </c>
      <c r="K88" s="5">
        <v>424821583000</v>
      </c>
      <c r="L88" s="5">
        <v>495013365000</v>
      </c>
      <c r="M88" s="5">
        <v>314056289000</v>
      </c>
      <c r="N88" s="5">
        <v>287507616000</v>
      </c>
      <c r="O88" s="5">
        <v>259371455000</v>
      </c>
      <c r="P88" s="5">
        <v>212262785000</v>
      </c>
    </row>
    <row r="89" spans="3:16" ht="15.5" x14ac:dyDescent="0.35">
      <c r="C89" t="s">
        <v>224</v>
      </c>
    </row>
    <row r="90" spans="3:16" ht="15.5" x14ac:dyDescent="0.35">
      <c r="C90" t="s">
        <v>114</v>
      </c>
      <c r="D90" s="5">
        <v>7097246000</v>
      </c>
      <c r="E90" s="5">
        <v>7242211000</v>
      </c>
      <c r="F90" s="5">
        <v>7242211000</v>
      </c>
      <c r="G90" s="5">
        <v>7179204000</v>
      </c>
      <c r="I90" s="5">
        <v>7242211000</v>
      </c>
      <c r="J90" s="5">
        <v>8132196000</v>
      </c>
      <c r="K90" s="5">
        <v>6863568000</v>
      </c>
      <c r="L90" s="5">
        <v>1278339000</v>
      </c>
      <c r="M90" s="5">
        <v>2012428000</v>
      </c>
      <c r="N90" s="5">
        <v>2404321000</v>
      </c>
      <c r="O90" s="5">
        <v>1072346000</v>
      </c>
      <c r="P90" s="5">
        <v>421170000</v>
      </c>
    </row>
    <row r="91" spans="3:16" ht="15.5" x14ac:dyDescent="0.35">
      <c r="C91" t="s">
        <v>111</v>
      </c>
      <c r="D91" s="5">
        <v>354722268000</v>
      </c>
      <c r="E91" s="5">
        <v>356755764000</v>
      </c>
      <c r="F91" s="5">
        <v>356601286000</v>
      </c>
      <c r="G91" s="5">
        <v>287365732000</v>
      </c>
      <c r="I91" s="5">
        <v>356601286000</v>
      </c>
      <c r="J91" s="5">
        <v>297917583000</v>
      </c>
      <c r="K91" s="5">
        <v>279786157000</v>
      </c>
      <c r="L91" s="5">
        <v>257369479000</v>
      </c>
      <c r="M91" s="5">
        <v>206227287000</v>
      </c>
      <c r="N91" s="5">
        <v>191507113000</v>
      </c>
      <c r="O91" s="5">
        <v>170776000000</v>
      </c>
      <c r="P91" s="5">
        <v>133742596000</v>
      </c>
    </row>
    <row r="92" spans="3:16" ht="15.5" x14ac:dyDescent="0.35">
      <c r="C92" t="s">
        <v>113</v>
      </c>
      <c r="D92" s="5">
        <v>110038000</v>
      </c>
      <c r="E92" s="5">
        <v>119177000</v>
      </c>
      <c r="F92" s="5">
        <v>162026000</v>
      </c>
      <c r="G92" s="5">
        <v>1574521000</v>
      </c>
      <c r="I92" s="5">
        <v>162026000</v>
      </c>
      <c r="J92" s="5">
        <v>315403000</v>
      </c>
      <c r="K92" s="5">
        <v>507118000</v>
      </c>
      <c r="L92" s="5">
        <v>602641000</v>
      </c>
      <c r="M92" s="5">
        <v>359728000</v>
      </c>
      <c r="N92" s="5">
        <v>22021000</v>
      </c>
      <c r="O92" s="5">
        <v>63950000</v>
      </c>
      <c r="P92" s="5">
        <v>119907000</v>
      </c>
    </row>
    <row r="93" spans="3:16" ht="15.5" x14ac:dyDescent="0.35">
      <c r="C93" t="s">
        <v>228</v>
      </c>
      <c r="D93" s="5">
        <v>362855607000</v>
      </c>
      <c r="E93" s="5">
        <v>365228777000</v>
      </c>
      <c r="F93" s="5">
        <v>365117148000</v>
      </c>
      <c r="G93" s="5">
        <v>318288023000</v>
      </c>
      <c r="I93" s="5">
        <v>365117148000</v>
      </c>
      <c r="J93" s="5">
        <v>317373484000</v>
      </c>
      <c r="K93" s="5">
        <v>327132094000</v>
      </c>
      <c r="L93" s="5">
        <v>300167014000</v>
      </c>
      <c r="M93" s="5">
        <v>209387375000</v>
      </c>
      <c r="N93" s="5">
        <v>213270930000</v>
      </c>
      <c r="O93" s="5">
        <v>192535165000</v>
      </c>
      <c r="P93" s="5">
        <v>135202238000</v>
      </c>
    </row>
    <row r="94" spans="3:16" ht="15.5" x14ac:dyDescent="0.35">
      <c r="C94" t="s">
        <v>115</v>
      </c>
      <c r="D94" s="5">
        <v>788546815000</v>
      </c>
      <c r="E94" s="5">
        <v>766561412000</v>
      </c>
      <c r="F94" s="5">
        <v>812379736000</v>
      </c>
      <c r="G94" s="5">
        <v>681224191000</v>
      </c>
      <c r="I94" s="5">
        <v>812379736000</v>
      </c>
      <c r="J94" s="5">
        <v>665973601000</v>
      </c>
      <c r="K94" s="5">
        <v>751953677000</v>
      </c>
      <c r="L94" s="5">
        <v>795180379000</v>
      </c>
      <c r="M94" s="5">
        <v>523443664000</v>
      </c>
      <c r="N94" s="5">
        <v>500778546000</v>
      </c>
      <c r="O94" s="5">
        <v>451906620000</v>
      </c>
      <c r="P94" s="5">
        <v>347465023000</v>
      </c>
    </row>
    <row r="95" spans="3:16" ht="15.5" x14ac:dyDescent="0.35">
      <c r="C95" t="s">
        <v>116</v>
      </c>
    </row>
    <row r="96" spans="3:16" ht="15.5" x14ac:dyDescent="0.35">
      <c r="C96" t="s">
        <v>117</v>
      </c>
    </row>
    <row r="97" spans="3:16" ht="15.5" x14ac:dyDescent="0.35">
      <c r="C97" t="s">
        <v>229</v>
      </c>
      <c r="D97" s="5">
        <v>170486444000</v>
      </c>
      <c r="E97" s="5">
        <v>145775103000</v>
      </c>
      <c r="F97" s="5">
        <v>189224627000</v>
      </c>
      <c r="G97" s="5">
        <v>138683351000</v>
      </c>
      <c r="I97" s="5">
        <v>189224627000</v>
      </c>
      <c r="J97" s="5">
        <v>175438308000</v>
      </c>
      <c r="K97" s="5">
        <v>264179869000</v>
      </c>
      <c r="L97" s="5">
        <v>304024656000</v>
      </c>
      <c r="M97" s="5">
        <v>132952571000</v>
      </c>
      <c r="N97" s="5">
        <v>117921144000</v>
      </c>
      <c r="O97" s="5">
        <v>82019438000</v>
      </c>
      <c r="P97" s="5">
        <v>102576234000</v>
      </c>
    </row>
    <row r="98" spans="3:16" ht="15.5" x14ac:dyDescent="0.35">
      <c r="C98" t="s">
        <v>230</v>
      </c>
    </row>
    <row r="99" spans="3:16" ht="15.5" x14ac:dyDescent="0.35">
      <c r="C99" t="s">
        <v>231</v>
      </c>
      <c r="D99" s="5">
        <v>26486438000</v>
      </c>
      <c r="E99" s="5">
        <v>37441703000</v>
      </c>
      <c r="F99" s="5">
        <v>73076941000</v>
      </c>
      <c r="G99" s="5">
        <v>41726035000</v>
      </c>
      <c r="I99" s="5">
        <v>73076941000</v>
      </c>
      <c r="J99" s="5">
        <v>58051096000</v>
      </c>
      <c r="K99" s="5">
        <v>109351945000</v>
      </c>
      <c r="L99" s="5">
        <v>139645074000</v>
      </c>
      <c r="M99" s="5">
        <v>41151925000</v>
      </c>
      <c r="N99" s="5">
        <v>42900159000</v>
      </c>
      <c r="O99" s="5">
        <v>43077799000</v>
      </c>
      <c r="P99" s="5">
        <v>46406342000</v>
      </c>
    </row>
    <row r="100" spans="3:16" ht="15.5" x14ac:dyDescent="0.35">
      <c r="C100" t="s">
        <v>121</v>
      </c>
      <c r="D100" s="5">
        <v>1832268000</v>
      </c>
      <c r="E100" s="5">
        <v>1849729000</v>
      </c>
      <c r="F100" s="5">
        <v>2610822000</v>
      </c>
      <c r="G100" s="5">
        <v>2109028000</v>
      </c>
      <c r="I100" s="5">
        <v>2610822000</v>
      </c>
      <c r="J100" s="5">
        <v>4427425000</v>
      </c>
      <c r="K100" s="5">
        <v>296419000</v>
      </c>
      <c r="L100" s="5">
        <v>545319000</v>
      </c>
      <c r="M100" s="5">
        <v>474753000</v>
      </c>
      <c r="N100" s="5">
        <v>3514274000</v>
      </c>
      <c r="O100" s="5">
        <v>366667000</v>
      </c>
      <c r="P100" s="5">
        <v>68240000</v>
      </c>
    </row>
    <row r="101" spans="3:16" ht="15.5" x14ac:dyDescent="0.35">
      <c r="C101" t="s">
        <v>232</v>
      </c>
      <c r="D101" s="5">
        <v>1832268000</v>
      </c>
      <c r="E101" s="5">
        <v>1849729000</v>
      </c>
      <c r="F101" s="5">
        <v>2610822000</v>
      </c>
      <c r="G101" s="5">
        <v>2109028000</v>
      </c>
      <c r="I101" s="5">
        <v>2610822000</v>
      </c>
      <c r="J101" s="5">
        <v>4427425000</v>
      </c>
      <c r="K101" s="5">
        <v>296419000</v>
      </c>
      <c r="L101" s="5">
        <v>545319000</v>
      </c>
      <c r="M101" s="5">
        <v>474753000</v>
      </c>
      <c r="N101" s="5">
        <v>3514274000</v>
      </c>
      <c r="O101" s="5">
        <v>366667000</v>
      </c>
      <c r="P101" s="5">
        <v>68240000</v>
      </c>
    </row>
    <row r="102" spans="3:16" ht="15.5" x14ac:dyDescent="0.35">
      <c r="C102" t="s">
        <v>120</v>
      </c>
      <c r="D102" s="5">
        <v>5876741000</v>
      </c>
      <c r="E102" s="5">
        <v>3341163000</v>
      </c>
      <c r="F102" s="5">
        <v>4135767000</v>
      </c>
      <c r="G102" s="5">
        <v>5750284000</v>
      </c>
      <c r="I102" s="5">
        <v>4135767000</v>
      </c>
      <c r="J102" s="5">
        <v>6451190000</v>
      </c>
      <c r="K102" s="5">
        <v>18109408000</v>
      </c>
      <c r="L102" s="5">
        <v>7057026000</v>
      </c>
      <c r="M102" s="5">
        <v>8608219000</v>
      </c>
      <c r="N102" s="5">
        <v>1878975000</v>
      </c>
      <c r="O102" s="5">
        <v>6397887000</v>
      </c>
      <c r="P102" s="5">
        <v>5801367000</v>
      </c>
    </row>
    <row r="103" spans="3:16" ht="15.5" x14ac:dyDescent="0.35">
      <c r="C103" t="s">
        <v>233</v>
      </c>
      <c r="D103" s="5">
        <v>1255859000</v>
      </c>
      <c r="E103" s="5">
        <v>886837000</v>
      </c>
      <c r="F103" s="5">
        <v>507154000</v>
      </c>
      <c r="G103" s="5">
        <v>5008836000</v>
      </c>
      <c r="I103" s="5">
        <v>507154000</v>
      </c>
      <c r="J103" s="5">
        <v>2057461000</v>
      </c>
      <c r="K103" s="5">
        <v>574055000</v>
      </c>
      <c r="L103" s="5">
        <v>795975000</v>
      </c>
      <c r="M103" s="5">
        <v>1251266000</v>
      </c>
      <c r="N103" s="5">
        <v>1547780000</v>
      </c>
      <c r="O103" s="5">
        <v>6568901000</v>
      </c>
      <c r="P103" s="5">
        <v>6542499000</v>
      </c>
    </row>
    <row r="104" spans="3:16" ht="15.5" x14ac:dyDescent="0.35">
      <c r="C104" t="s">
        <v>236</v>
      </c>
      <c r="D104" s="5">
        <v>38533494000</v>
      </c>
      <c r="E104" s="5">
        <v>30969667000</v>
      </c>
      <c r="F104" s="5">
        <v>48353987000</v>
      </c>
      <c r="G104" s="5">
        <v>23944064000</v>
      </c>
      <c r="I104" s="5">
        <v>48353987000</v>
      </c>
      <c r="J104" s="5">
        <v>72851900000</v>
      </c>
      <c r="K104" s="5">
        <v>114624053000</v>
      </c>
      <c r="L104" s="5">
        <v>135520644000</v>
      </c>
      <c r="M104" s="5">
        <v>40006514000</v>
      </c>
      <c r="N104" s="5">
        <v>21099969000</v>
      </c>
    </row>
    <row r="105" spans="3:16" ht="15.5" x14ac:dyDescent="0.35">
      <c r="C105" t="s">
        <v>285</v>
      </c>
    </row>
    <row r="106" spans="3:16" ht="15.5" x14ac:dyDescent="0.35">
      <c r="C106" t="s">
        <v>370</v>
      </c>
      <c r="D106" s="5">
        <v>13615255000</v>
      </c>
      <c r="E106" s="5">
        <v>14509289000</v>
      </c>
      <c r="F106" s="5">
        <v>14509289000</v>
      </c>
      <c r="G106" s="5">
        <v>14504106000</v>
      </c>
      <c r="I106" s="5">
        <v>14509289000</v>
      </c>
      <c r="J106" s="5">
        <v>11254277000</v>
      </c>
      <c r="K106" s="5">
        <v>7202131000</v>
      </c>
      <c r="L106" s="5">
        <v>2970000000</v>
      </c>
      <c r="M106" s="5">
        <v>3592486000</v>
      </c>
      <c r="N106" s="5">
        <v>8586339000</v>
      </c>
      <c r="O106" s="5">
        <v>9364897000</v>
      </c>
      <c r="P106" s="5">
        <v>9457445000</v>
      </c>
    </row>
    <row r="107" spans="3:16" ht="15.5" x14ac:dyDescent="0.35">
      <c r="C107" t="s">
        <v>1251</v>
      </c>
      <c r="K107" s="5">
        <v>3500000000</v>
      </c>
      <c r="L107" s="5">
        <v>3500000000</v>
      </c>
      <c r="M107" s="5">
        <v>3500000000</v>
      </c>
      <c r="P107" s="5">
        <v>103048000</v>
      </c>
    </row>
    <row r="108" spans="3:16" ht="15.5" x14ac:dyDescent="0.35">
      <c r="C108" t="s">
        <v>288</v>
      </c>
      <c r="D108" s="5">
        <v>17050448000</v>
      </c>
      <c r="E108" s="5">
        <v>18291204000</v>
      </c>
      <c r="F108" s="5">
        <v>18195323000</v>
      </c>
      <c r="G108" s="5">
        <v>15915040000</v>
      </c>
      <c r="I108" s="5">
        <v>18195323000</v>
      </c>
      <c r="J108" s="5">
        <v>12589564000</v>
      </c>
      <c r="K108" s="5">
        <v>11950161000</v>
      </c>
      <c r="L108" s="5">
        <v>9793416000</v>
      </c>
      <c r="M108" s="5">
        <v>8522977000</v>
      </c>
      <c r="N108" s="5">
        <v>9906072000</v>
      </c>
      <c r="O108" s="5">
        <v>9364897000</v>
      </c>
      <c r="P108" s="5">
        <v>9560493000</v>
      </c>
    </row>
    <row r="109" spans="3:16" ht="15.5" x14ac:dyDescent="0.35">
      <c r="C109" t="s">
        <v>237</v>
      </c>
      <c r="D109" s="5">
        <v>57409386000</v>
      </c>
      <c r="E109" s="5">
        <v>60429797000</v>
      </c>
      <c r="F109" s="5">
        <v>64965898000</v>
      </c>
      <c r="G109" s="5">
        <v>57027037000</v>
      </c>
      <c r="I109" s="5">
        <v>64965898000</v>
      </c>
      <c r="J109" s="5">
        <v>71274404000</v>
      </c>
      <c r="K109" s="5">
        <v>78540803000</v>
      </c>
      <c r="L109" s="5">
        <v>54164711000</v>
      </c>
      <c r="M109" s="5">
        <v>26179278000</v>
      </c>
      <c r="N109" s="5">
        <v>43674908000</v>
      </c>
      <c r="O109" s="5">
        <v>42948382000</v>
      </c>
      <c r="P109" s="5">
        <v>21698061000</v>
      </c>
    </row>
    <row r="110" spans="3:16" ht="15.5" x14ac:dyDescent="0.35">
      <c r="C110" t="s">
        <v>238</v>
      </c>
      <c r="D110" s="5">
        <v>57409386000</v>
      </c>
      <c r="E110" s="5">
        <v>60429797000</v>
      </c>
      <c r="F110" s="5">
        <v>64965898000</v>
      </c>
      <c r="G110" s="5">
        <v>57027037000</v>
      </c>
      <c r="I110" s="5">
        <v>64965898000</v>
      </c>
      <c r="J110" s="5">
        <v>71274404000</v>
      </c>
      <c r="K110" s="5">
        <v>78540803000</v>
      </c>
      <c r="L110" s="5">
        <v>54164711000</v>
      </c>
      <c r="M110" s="5">
        <v>26179278000</v>
      </c>
      <c r="N110" s="5">
        <v>43674908000</v>
      </c>
      <c r="O110" s="5">
        <v>42948382000</v>
      </c>
      <c r="P110" s="5">
        <v>21698061000</v>
      </c>
    </row>
    <row r="111" spans="3:16" ht="15.5" x14ac:dyDescent="0.35">
      <c r="C111" t="s">
        <v>235</v>
      </c>
      <c r="D111" s="5">
        <v>21561981000</v>
      </c>
      <c r="E111" s="5">
        <v>24295269000</v>
      </c>
      <c r="F111" s="5">
        <v>27922592000</v>
      </c>
      <c r="G111" s="5">
        <v>31549914000</v>
      </c>
      <c r="I111" s="5">
        <v>27922592000</v>
      </c>
      <c r="J111" s="5">
        <v>44575261000</v>
      </c>
      <c r="K111" s="5">
        <v>49076823000</v>
      </c>
      <c r="L111" s="5">
        <v>14850000000</v>
      </c>
      <c r="M111" s="5">
        <v>316087000</v>
      </c>
      <c r="N111" s="5">
        <v>25407182000</v>
      </c>
      <c r="O111" s="5">
        <v>31026277000</v>
      </c>
      <c r="P111" s="5">
        <v>13122625000</v>
      </c>
    </row>
    <row r="112" spans="3:16" ht="15.5" x14ac:dyDescent="0.35">
      <c r="C112" t="s">
        <v>842</v>
      </c>
      <c r="K112" s="5">
        <v>2333333000</v>
      </c>
      <c r="L112" s="5">
        <v>5833333000</v>
      </c>
      <c r="M112" s="5">
        <v>9333333000</v>
      </c>
    </row>
    <row r="113" spans="2:16" ht="15.5" x14ac:dyDescent="0.35">
      <c r="C113" t="s">
        <v>240</v>
      </c>
    </row>
    <row r="114" spans="2:16" ht="15.5" x14ac:dyDescent="0.35">
      <c r="C114" t="s">
        <v>128</v>
      </c>
      <c r="D114" s="5">
        <v>227895830000</v>
      </c>
      <c r="E114" s="5">
        <v>206204900000</v>
      </c>
      <c r="F114" s="5">
        <v>254190525000</v>
      </c>
      <c r="G114" s="5">
        <v>195710388000</v>
      </c>
      <c r="I114" s="5">
        <v>254190525000</v>
      </c>
      <c r="J114" s="5">
        <v>246712712000</v>
      </c>
      <c r="K114" s="5">
        <v>342720672000</v>
      </c>
      <c r="L114" s="5">
        <v>358189367000</v>
      </c>
      <c r="M114" s="5">
        <v>159131849000</v>
      </c>
      <c r="N114" s="5">
        <v>161596052000</v>
      </c>
      <c r="O114" s="5">
        <v>124967820000</v>
      </c>
      <c r="P114" s="5">
        <v>124274295000</v>
      </c>
    </row>
    <row r="115" spans="2:16" ht="15.5" x14ac:dyDescent="0.35">
      <c r="C115" t="s">
        <v>129</v>
      </c>
    </row>
    <row r="116" spans="2:16" ht="15.5" x14ac:dyDescent="0.35">
      <c r="C116" t="s">
        <v>130</v>
      </c>
      <c r="D116" s="5">
        <v>133333333000</v>
      </c>
      <c r="E116" s="5">
        <v>133333333000</v>
      </c>
      <c r="F116" s="5">
        <v>133333333000</v>
      </c>
      <c r="G116" s="5">
        <v>133333333000</v>
      </c>
      <c r="I116" s="5">
        <v>133333333000</v>
      </c>
      <c r="J116" s="5">
        <v>120000000000</v>
      </c>
      <c r="K116" s="5">
        <v>120000000000</v>
      </c>
      <c r="L116" s="5">
        <v>120000000000</v>
      </c>
      <c r="M116" s="5">
        <v>120000000000</v>
      </c>
      <c r="N116" s="5">
        <v>100000000000</v>
      </c>
      <c r="O116" s="5">
        <v>100000000000</v>
      </c>
      <c r="P116" s="5">
        <v>80000000000</v>
      </c>
    </row>
    <row r="117" spans="2:16" ht="15.5" x14ac:dyDescent="0.35">
      <c r="C117" t="s">
        <v>131</v>
      </c>
      <c r="D117" s="5">
        <v>173385372000</v>
      </c>
      <c r="E117" s="5">
        <v>173385372000</v>
      </c>
      <c r="F117" s="5">
        <v>173385372000</v>
      </c>
      <c r="G117" s="5">
        <v>173385372000</v>
      </c>
      <c r="I117" s="5">
        <v>173385372000</v>
      </c>
      <c r="J117" s="5">
        <v>137780973000</v>
      </c>
      <c r="K117" s="5">
        <v>137780973000</v>
      </c>
      <c r="L117" s="5">
        <v>137780973000</v>
      </c>
      <c r="M117" s="5">
        <v>137780973000</v>
      </c>
      <c r="N117" s="5">
        <v>49914943000</v>
      </c>
      <c r="O117" s="5">
        <v>49914943000</v>
      </c>
      <c r="P117" s="5">
        <v>24378060000</v>
      </c>
    </row>
    <row r="118" spans="2:16" ht="15.5" x14ac:dyDescent="0.35">
      <c r="C118" t="s">
        <v>132</v>
      </c>
      <c r="D118" s="5">
        <v>128083966000</v>
      </c>
      <c r="E118" s="5">
        <v>128860174000</v>
      </c>
      <c r="F118" s="5">
        <v>126306348000</v>
      </c>
      <c r="G118" s="5">
        <v>105895548000</v>
      </c>
      <c r="I118" s="5">
        <v>126306348000</v>
      </c>
      <c r="J118" s="5">
        <v>104129039000</v>
      </c>
      <c r="K118" s="5">
        <v>102658376000</v>
      </c>
      <c r="L118" s="5">
        <v>118494958000</v>
      </c>
      <c r="M118" s="5">
        <v>77365137000</v>
      </c>
      <c r="N118" s="5">
        <v>154131344000</v>
      </c>
      <c r="O118" s="5">
        <v>135039394000</v>
      </c>
      <c r="P118" s="5">
        <v>79517398000</v>
      </c>
    </row>
    <row r="119" spans="2:16" ht="15.5" x14ac:dyDescent="0.35">
      <c r="C119" t="s">
        <v>133</v>
      </c>
      <c r="D119" s="5">
        <v>600000000</v>
      </c>
      <c r="E119" s="5">
        <v>500000000</v>
      </c>
      <c r="F119" s="5">
        <v>500000000</v>
      </c>
      <c r="G119" s="5">
        <v>500000000</v>
      </c>
      <c r="I119" s="5">
        <v>500000000</v>
      </c>
      <c r="J119" s="5">
        <v>400000000</v>
      </c>
      <c r="K119" s="5">
        <v>400000000</v>
      </c>
      <c r="L119" s="5">
        <v>300000000</v>
      </c>
      <c r="M119" s="5">
        <v>200000000</v>
      </c>
      <c r="N119" s="5">
        <v>100000000</v>
      </c>
    </row>
    <row r="120" spans="2:16" ht="15.5" x14ac:dyDescent="0.35">
      <c r="C120" t="s">
        <v>134</v>
      </c>
      <c r="D120" s="5">
        <v>127483966000</v>
      </c>
      <c r="E120" s="5">
        <v>128360174000</v>
      </c>
      <c r="F120" s="5">
        <v>125806348000</v>
      </c>
      <c r="G120" s="5">
        <v>105395548000</v>
      </c>
      <c r="I120" s="5">
        <v>125806348000</v>
      </c>
      <c r="J120" s="5">
        <v>103729039000</v>
      </c>
      <c r="K120" s="5">
        <v>102258376000</v>
      </c>
      <c r="L120" s="5">
        <v>118194958000</v>
      </c>
      <c r="M120" s="5">
        <v>77165137000</v>
      </c>
      <c r="N120" s="5">
        <v>154031344000</v>
      </c>
      <c r="O120" s="5">
        <v>135039394000</v>
      </c>
    </row>
    <row r="121" spans="2:16" ht="15.5" x14ac:dyDescent="0.35">
      <c r="C121" t="s">
        <v>135</v>
      </c>
      <c r="D121" s="5">
        <v>128083966000</v>
      </c>
      <c r="E121" s="5">
        <v>128860174000</v>
      </c>
      <c r="F121" s="5">
        <v>126306348000</v>
      </c>
      <c r="G121" s="5">
        <v>105895548000</v>
      </c>
      <c r="I121" s="5">
        <v>126306348000</v>
      </c>
      <c r="J121" s="5">
        <v>104129039000</v>
      </c>
      <c r="K121" s="5">
        <v>102658376000</v>
      </c>
      <c r="L121" s="5">
        <v>118494958000</v>
      </c>
      <c r="M121" s="5">
        <v>77365137000</v>
      </c>
      <c r="N121" s="5">
        <v>154131344000</v>
      </c>
      <c r="O121" s="5">
        <v>135039394000</v>
      </c>
      <c r="P121" s="5">
        <v>79517398000</v>
      </c>
    </row>
    <row r="122" spans="2:16" ht="15.5" x14ac:dyDescent="0.35">
      <c r="C122" t="s">
        <v>136</v>
      </c>
      <c r="D122" s="5">
        <v>10530078000</v>
      </c>
      <c r="E122" s="5">
        <v>9459399000</v>
      </c>
      <c r="F122" s="5">
        <v>9845925000</v>
      </c>
      <c r="G122" s="5">
        <v>10955666000</v>
      </c>
      <c r="I122" s="5">
        <v>9845925000</v>
      </c>
      <c r="J122" s="5">
        <v>6601597000</v>
      </c>
      <c r="K122" s="5">
        <v>648000</v>
      </c>
    </row>
    <row r="123" spans="2:16" ht="15.5" x14ac:dyDescent="0.35">
      <c r="C123" t="s">
        <v>10</v>
      </c>
      <c r="D123" s="5">
        <v>560650982000</v>
      </c>
      <c r="E123" s="5">
        <v>560356511000</v>
      </c>
      <c r="F123" s="5">
        <v>558189211000</v>
      </c>
      <c r="G123" s="5">
        <v>485513803000</v>
      </c>
      <c r="I123" s="5">
        <v>558189211000</v>
      </c>
      <c r="J123" s="5">
        <v>419260889000</v>
      </c>
      <c r="K123" s="5">
        <v>409233004000</v>
      </c>
      <c r="L123" s="5">
        <v>436991009000</v>
      </c>
      <c r="M123" s="5">
        <v>364311814000</v>
      </c>
      <c r="N123" s="5">
        <v>339182494000</v>
      </c>
      <c r="O123" s="5">
        <v>326938800000</v>
      </c>
      <c r="P123" s="5">
        <v>223190728000</v>
      </c>
    </row>
    <row r="124" spans="2:16" ht="15.5" x14ac:dyDescent="0.35">
      <c r="C124" t="s">
        <v>137</v>
      </c>
      <c r="D124" s="5">
        <v>788546812000</v>
      </c>
      <c r="E124" s="5">
        <v>766561411000</v>
      </c>
      <c r="F124" s="5">
        <v>812379736000</v>
      </c>
      <c r="G124" s="5">
        <v>681224191000</v>
      </c>
      <c r="I124" s="5">
        <v>812379736000</v>
      </c>
      <c r="J124" s="5">
        <v>665973601000</v>
      </c>
      <c r="K124" s="5">
        <v>751953676000</v>
      </c>
      <c r="L124" s="5">
        <v>795180376000</v>
      </c>
      <c r="M124" s="5">
        <v>523443663000</v>
      </c>
      <c r="N124" s="5">
        <v>500778546000</v>
      </c>
      <c r="O124" s="5">
        <v>451906620000</v>
      </c>
      <c r="P124" s="5">
        <v>347465023000</v>
      </c>
    </row>
    <row r="125" spans="2:16" ht="15.5" x14ac:dyDescent="0.35">
      <c r="C125" t="s">
        <v>138</v>
      </c>
      <c r="D125" s="5">
        <v>1333333331</v>
      </c>
      <c r="E125" s="5">
        <v>1333333331</v>
      </c>
      <c r="F125" s="5">
        <v>1333333331</v>
      </c>
      <c r="G125" s="5">
        <v>1333333331</v>
      </c>
      <c r="I125" s="5">
        <v>1333333331</v>
      </c>
      <c r="J125" s="5">
        <v>1199999998</v>
      </c>
      <c r="K125" s="5">
        <v>1199999998</v>
      </c>
      <c r="L125" s="5">
        <v>1199999998</v>
      </c>
      <c r="M125" s="5">
        <v>1199999998</v>
      </c>
      <c r="N125" s="5">
        <v>1000000000</v>
      </c>
      <c r="O125" s="5">
        <v>1000000000</v>
      </c>
      <c r="P125" s="5">
        <v>800000000</v>
      </c>
    </row>
    <row r="127" spans="2:16" ht="15.5" x14ac:dyDescent="0.35">
      <c r="B127" t="s">
        <v>139</v>
      </c>
      <c r="C127" t="s">
        <v>140</v>
      </c>
      <c r="D127" s="5">
        <v>32080135000</v>
      </c>
      <c r="E127" s="5">
        <v>3747215000</v>
      </c>
      <c r="F127" s="5">
        <v>-45532246000</v>
      </c>
      <c r="G127" s="5">
        <v>25311205000</v>
      </c>
      <c r="I127" s="5">
        <v>-9546859000</v>
      </c>
      <c r="J127" s="5">
        <v>75552137000</v>
      </c>
      <c r="K127" s="5">
        <v>49332623000</v>
      </c>
      <c r="L127" s="5">
        <v>-29268614000</v>
      </c>
      <c r="M127" s="5">
        <v>-40371496000</v>
      </c>
      <c r="N127" s="5">
        <v>47594558000</v>
      </c>
      <c r="O127" s="5">
        <v>30092815000</v>
      </c>
      <c r="P127" s="5">
        <v>13635457000</v>
      </c>
    </row>
    <row r="128" spans="2:16" ht="15.5" x14ac:dyDescent="0.35">
      <c r="C128" t="s">
        <v>241</v>
      </c>
      <c r="D128" s="5">
        <v>89808629000</v>
      </c>
      <c r="E128" s="5">
        <v>87282842000</v>
      </c>
      <c r="F128" s="5">
        <v>73719245000</v>
      </c>
      <c r="G128" s="5">
        <v>107492012000</v>
      </c>
      <c r="I128" s="5">
        <v>307353263000</v>
      </c>
      <c r="J128" s="5">
        <v>314210156000</v>
      </c>
      <c r="K128" s="5">
        <v>353745740000</v>
      </c>
      <c r="L128" s="5">
        <v>584328100000</v>
      </c>
      <c r="M128" s="5">
        <v>395681372000</v>
      </c>
      <c r="N128" s="5">
        <v>310730994000</v>
      </c>
      <c r="O128" s="5">
        <v>372644308000</v>
      </c>
      <c r="P128" s="5">
        <v>404602444000</v>
      </c>
    </row>
    <row r="129" spans="3:16" ht="15.5" x14ac:dyDescent="0.35">
      <c r="C129" t="s">
        <v>293</v>
      </c>
      <c r="D129" s="5">
        <v>-49772543000</v>
      </c>
      <c r="E129" s="5">
        <v>-72547514000</v>
      </c>
      <c r="F129" s="5">
        <v>-106021236000</v>
      </c>
      <c r="G129" s="5">
        <v>-71552409000</v>
      </c>
      <c r="I129" s="5">
        <v>-272099630000</v>
      </c>
      <c r="J129" s="5">
        <v>-190899246000</v>
      </c>
      <c r="K129" s="5">
        <v>-248986324000</v>
      </c>
      <c r="L129" s="5">
        <v>-536350424000</v>
      </c>
      <c r="M129" s="5">
        <v>-367628406000</v>
      </c>
      <c r="N129" s="5">
        <v>-208883404000</v>
      </c>
      <c r="O129" s="5">
        <v>-278182881000</v>
      </c>
      <c r="P129" s="5">
        <v>-345652070000</v>
      </c>
    </row>
    <row r="130" spans="3:16" ht="15.5" x14ac:dyDescent="0.35">
      <c r="C130" t="s">
        <v>1252</v>
      </c>
      <c r="D130" s="5">
        <v>-8131768000</v>
      </c>
      <c r="E130" s="5">
        <v>-11212478000</v>
      </c>
      <c r="F130" s="5">
        <v>-13483215000</v>
      </c>
      <c r="G130" s="5">
        <v>-10792372000</v>
      </c>
      <c r="I130" s="5">
        <v>-45840633000</v>
      </c>
      <c r="J130" s="5">
        <v>-43775170000</v>
      </c>
      <c r="K130" s="5">
        <v>-49899712000</v>
      </c>
      <c r="L130" s="5">
        <v>-62904983000</v>
      </c>
      <c r="M130" s="5">
        <v>-57714233000</v>
      </c>
      <c r="N130" s="5">
        <v>-45176069000</v>
      </c>
      <c r="O130" s="5">
        <v>-42627546000</v>
      </c>
      <c r="P130" s="5">
        <v>-38954752000</v>
      </c>
    </row>
    <row r="131" spans="3:16" ht="15.5" x14ac:dyDescent="0.35">
      <c r="C131" t="s">
        <v>148</v>
      </c>
      <c r="J131" s="5">
        <v>-4791157000</v>
      </c>
      <c r="K131" s="5">
        <v>-5637250000</v>
      </c>
      <c r="L131" s="5">
        <v>-14418985000</v>
      </c>
      <c r="M131" s="5">
        <v>-12108703000</v>
      </c>
      <c r="N131" s="5">
        <v>-12180268000</v>
      </c>
      <c r="O131" s="5">
        <v>-23277962000</v>
      </c>
      <c r="P131" s="5">
        <v>-7106804000</v>
      </c>
    </row>
    <row r="132" spans="3:16" ht="15.5" x14ac:dyDescent="0.35">
      <c r="C132" t="s">
        <v>152</v>
      </c>
      <c r="D132" s="5">
        <v>175817000</v>
      </c>
      <c r="E132" s="5">
        <v>224365000</v>
      </c>
      <c r="F132" s="5">
        <v>252960000</v>
      </c>
      <c r="G132" s="5">
        <v>163974000</v>
      </c>
      <c r="I132" s="5">
        <v>1040141000</v>
      </c>
      <c r="J132" s="5">
        <v>807554000</v>
      </c>
      <c r="K132" s="5">
        <v>110169000</v>
      </c>
      <c r="L132" s="5">
        <v>77678000</v>
      </c>
      <c r="M132" s="5">
        <v>1398474000</v>
      </c>
      <c r="N132" s="5">
        <v>3103305000</v>
      </c>
      <c r="O132" s="5">
        <v>1536896000</v>
      </c>
      <c r="P132" s="5">
        <v>746639000</v>
      </c>
    </row>
    <row r="133" spans="3:16" ht="15.5" x14ac:dyDescent="0.35">
      <c r="C133" t="s">
        <v>326</v>
      </c>
      <c r="D133" s="5">
        <v>-1298573000</v>
      </c>
      <c r="E133" s="5">
        <v>-1192840000</v>
      </c>
      <c r="F133" s="5">
        <v>-1165292000</v>
      </c>
      <c r="G133" s="5">
        <v>-1025396000</v>
      </c>
      <c r="I133" s="5">
        <v>-5168878000</v>
      </c>
      <c r="J133" s="5">
        <v>-9427675000</v>
      </c>
      <c r="K133" s="5">
        <v>-13776179000</v>
      </c>
      <c r="L133" s="5">
        <v>-5970022000</v>
      </c>
      <c r="M133" s="5">
        <v>-2507453000</v>
      </c>
      <c r="N133" s="5">
        <v>-3594884000</v>
      </c>
      <c r="O133" s="5">
        <v>-2621425000</v>
      </c>
      <c r="P133" s="5">
        <v>-3519917000</v>
      </c>
    </row>
    <row r="134" spans="3:16" ht="15.5" x14ac:dyDescent="0.35">
      <c r="C134" t="s">
        <v>149</v>
      </c>
      <c r="D134" s="5">
        <v>1907495000</v>
      </c>
      <c r="E134" s="5">
        <v>-22770179000</v>
      </c>
      <c r="F134" s="5">
        <v>31969014000</v>
      </c>
      <c r="G134" s="5">
        <v>-4104360000</v>
      </c>
      <c r="I134" s="5">
        <v>14894260000</v>
      </c>
      <c r="J134" s="5">
        <v>-56397273000</v>
      </c>
      <c r="K134" s="5">
        <v>-2746122000</v>
      </c>
      <c r="L134" s="5">
        <v>113312814000</v>
      </c>
      <c r="M134" s="5">
        <v>-8755957000</v>
      </c>
      <c r="N134" s="5">
        <v>7157925000</v>
      </c>
      <c r="O134" s="5">
        <v>60623514000</v>
      </c>
      <c r="P134" s="5">
        <v>-18163253000</v>
      </c>
    </row>
    <row r="135" spans="3:16" ht="15.5" x14ac:dyDescent="0.35">
      <c r="C135" t="s">
        <v>150</v>
      </c>
      <c r="D135" s="5">
        <v>-4515577000</v>
      </c>
      <c r="E135" s="5">
        <v>-5721753000</v>
      </c>
      <c r="F135" s="5">
        <v>24892559000</v>
      </c>
      <c r="G135" s="5">
        <v>-5992543000</v>
      </c>
      <c r="I135" s="5">
        <v>14090950000</v>
      </c>
      <c r="J135" s="5">
        <v>12032872000</v>
      </c>
      <c r="K135" s="5">
        <v>-44618322000</v>
      </c>
      <c r="L135" s="5">
        <v>-89688158000</v>
      </c>
      <c r="M135" s="5">
        <v>-31418176000</v>
      </c>
      <c r="N135" s="5">
        <v>-34402750000</v>
      </c>
      <c r="O135" s="5">
        <v>-37962147000</v>
      </c>
      <c r="P135" s="5">
        <v>-7826749000</v>
      </c>
    </row>
    <row r="136" spans="3:16" ht="15.5" x14ac:dyDescent="0.35">
      <c r="C136" t="s">
        <v>158</v>
      </c>
      <c r="D136" s="5">
        <v>-4507927000</v>
      </c>
      <c r="E136" s="5">
        <v>-6073949000</v>
      </c>
      <c r="F136" s="5">
        <v>-10911311000</v>
      </c>
      <c r="G136" s="5">
        <v>-2497493000</v>
      </c>
      <c r="I136" s="5">
        <v>-16508991000</v>
      </c>
      <c r="J136" s="5">
        <v>-36752397000</v>
      </c>
      <c r="K136" s="5">
        <v>-47637761000</v>
      </c>
      <c r="L136" s="5">
        <v>-45421105000</v>
      </c>
      <c r="M136" s="5">
        <v>-31023041000</v>
      </c>
      <c r="N136" s="5">
        <v>-34402750000</v>
      </c>
      <c r="O136" s="5">
        <v>-38814276000</v>
      </c>
      <c r="P136" s="5">
        <v>-8239659000</v>
      </c>
    </row>
    <row r="137" spans="3:16" ht="15.5" x14ac:dyDescent="0.35">
      <c r="C137" t="s">
        <v>254</v>
      </c>
      <c r="D137" s="5">
        <v>-7650000</v>
      </c>
      <c r="E137" s="5">
        <v>-3660000</v>
      </c>
      <c r="F137" s="5">
        <v>1391844000</v>
      </c>
      <c r="G137" s="5">
        <v>-1424049000</v>
      </c>
      <c r="I137" s="5">
        <v>-54166000</v>
      </c>
      <c r="J137" s="5">
        <v>-44364000</v>
      </c>
      <c r="K137" s="5">
        <v>-121050000</v>
      </c>
      <c r="L137" s="5">
        <v>-399599000</v>
      </c>
      <c r="M137" s="5">
        <v>-395135000</v>
      </c>
      <c r="P137" s="5">
        <v>-25000000</v>
      </c>
    </row>
    <row r="138" spans="3:16" ht="15.5" x14ac:dyDescent="0.35">
      <c r="C138" t="s">
        <v>253</v>
      </c>
      <c r="F138" s="5">
        <v>4313693000</v>
      </c>
      <c r="G138" s="5">
        <v>-2456501000</v>
      </c>
      <c r="J138" s="5">
        <v>-1799029000</v>
      </c>
      <c r="K138" s="5">
        <v>7421649000</v>
      </c>
    </row>
    <row r="139" spans="3:16" ht="15.5" x14ac:dyDescent="0.35">
      <c r="C139" t="s">
        <v>1253</v>
      </c>
      <c r="F139" s="5">
        <v>-555774000</v>
      </c>
      <c r="G139" s="5">
        <v>555774000</v>
      </c>
      <c r="J139" s="5">
        <v>23291083000</v>
      </c>
    </row>
    <row r="140" spans="3:16" ht="15.5" x14ac:dyDescent="0.35">
      <c r="C140" t="s">
        <v>1254</v>
      </c>
    </row>
    <row r="141" spans="3:16" ht="15.5" x14ac:dyDescent="0.35">
      <c r="C141" t="s">
        <v>1255</v>
      </c>
      <c r="L141" s="5">
        <v>-42533700000</v>
      </c>
    </row>
    <row r="142" spans="3:16" ht="15.5" x14ac:dyDescent="0.35">
      <c r="C142" t="s">
        <v>789</v>
      </c>
      <c r="F142" s="5">
        <v>5332667000</v>
      </c>
      <c r="I142" s="5">
        <v>5332667000</v>
      </c>
      <c r="K142" s="5">
        <v>-4301160000</v>
      </c>
      <c r="L142" s="5">
        <v>-1500000000</v>
      </c>
    </row>
    <row r="143" spans="3:16" ht="15.5" x14ac:dyDescent="0.35">
      <c r="C143" t="s">
        <v>160</v>
      </c>
      <c r="E143" s="5">
        <v>355856000</v>
      </c>
      <c r="G143" s="5">
        <v>-170274000</v>
      </c>
      <c r="J143" s="5">
        <v>129667000</v>
      </c>
      <c r="K143" s="5">
        <v>20000000</v>
      </c>
      <c r="L143" s="5">
        <v>166246000</v>
      </c>
      <c r="O143" s="5">
        <v>28723000</v>
      </c>
      <c r="P143" s="5">
        <v>261316000</v>
      </c>
    </row>
    <row r="144" spans="3:16" ht="15.5" x14ac:dyDescent="0.35">
      <c r="C144" t="s">
        <v>1256</v>
      </c>
      <c r="F144" s="5">
        <v>25321440000</v>
      </c>
      <c r="I144" s="5">
        <v>25321440000</v>
      </c>
      <c r="J144" s="5">
        <v>27207912000</v>
      </c>
    </row>
    <row r="145" spans="3:16" ht="15.5" x14ac:dyDescent="0.35">
      <c r="C145" t="s">
        <v>1257</v>
      </c>
      <c r="O145" s="5">
        <v>823406000</v>
      </c>
      <c r="P145" s="5">
        <v>176594000</v>
      </c>
    </row>
    <row r="146" spans="3:16" ht="15.5" x14ac:dyDescent="0.35">
      <c r="C146" t="s">
        <v>161</v>
      </c>
      <c r="D146" s="5">
        <v>1907495000</v>
      </c>
      <c r="E146" s="5">
        <v>-22770179000</v>
      </c>
      <c r="F146" s="5">
        <v>31969014000</v>
      </c>
      <c r="G146" s="5">
        <v>-4104360000</v>
      </c>
      <c r="I146" s="5">
        <v>14894260000</v>
      </c>
      <c r="J146" s="5">
        <v>-56397273000</v>
      </c>
      <c r="K146" s="5">
        <v>-2746122000</v>
      </c>
      <c r="L146" s="5">
        <v>113312814000</v>
      </c>
      <c r="M146" s="5">
        <v>-8755957000</v>
      </c>
      <c r="N146" s="5">
        <v>7157925000</v>
      </c>
      <c r="O146" s="5">
        <v>60623514000</v>
      </c>
      <c r="P146" s="5">
        <v>-18163253000</v>
      </c>
    </row>
    <row r="147" spans="3:16" ht="15.5" x14ac:dyDescent="0.35">
      <c r="C147" t="s">
        <v>1258</v>
      </c>
      <c r="F147" s="5">
        <v>35604399000</v>
      </c>
      <c r="I147" s="5">
        <v>48937732000</v>
      </c>
      <c r="O147" s="5">
        <v>45536883000</v>
      </c>
    </row>
    <row r="148" spans="3:16" ht="15.5" x14ac:dyDescent="0.35">
      <c r="C148" t="s">
        <v>1259</v>
      </c>
      <c r="F148" s="5">
        <v>-52871761000</v>
      </c>
      <c r="G148" s="5">
        <v>52871761000</v>
      </c>
    </row>
    <row r="149" spans="3:16" ht="15.5" x14ac:dyDescent="0.35">
      <c r="C149" t="s">
        <v>131</v>
      </c>
      <c r="F149" s="5">
        <v>-35604399000</v>
      </c>
    </row>
    <row r="150" spans="3:16" ht="15.5" x14ac:dyDescent="0.35">
      <c r="C150" t="s">
        <v>1260</v>
      </c>
      <c r="D150" s="5">
        <v>57044486000</v>
      </c>
      <c r="G150" s="5">
        <v>-52871761000</v>
      </c>
      <c r="J150" s="5">
        <v>8418032000</v>
      </c>
      <c r="K150" s="5">
        <v>1279645000</v>
      </c>
      <c r="L150" s="5">
        <v>234967814000</v>
      </c>
      <c r="M150" s="5">
        <v>28300000000</v>
      </c>
      <c r="N150" s="5">
        <v>31099969000</v>
      </c>
    </row>
    <row r="151" spans="3:16" ht="15.5" x14ac:dyDescent="0.35">
      <c r="C151" t="s">
        <v>361</v>
      </c>
      <c r="L151" s="5">
        <v>-9000000000</v>
      </c>
      <c r="M151" s="5">
        <v>-7500000000</v>
      </c>
      <c r="N151" s="5">
        <v>-7500000000</v>
      </c>
    </row>
    <row r="152" spans="3:16" ht="15.5" x14ac:dyDescent="0.35">
      <c r="C152" t="s">
        <v>1261</v>
      </c>
      <c r="D152" s="5">
        <v>-3627322000</v>
      </c>
      <c r="E152" s="5">
        <v>-3627322000</v>
      </c>
      <c r="F152" s="5">
        <v>-3622140000</v>
      </c>
      <c r="G152" s="5">
        <v>-3545802000</v>
      </c>
      <c r="I152" s="5">
        <v>-13397658000</v>
      </c>
      <c r="J152" s="5">
        <v>-12519575000</v>
      </c>
      <c r="K152" s="5">
        <v>-2970000000</v>
      </c>
      <c r="L152" s="5">
        <v>-3908573000</v>
      </c>
      <c r="M152" s="5">
        <v>-30084948000</v>
      </c>
      <c r="N152" s="5">
        <v>-10897653000</v>
      </c>
      <c r="O152" s="5">
        <v>-10488896000</v>
      </c>
      <c r="P152" s="5">
        <v>-9386101000</v>
      </c>
    </row>
    <row r="153" spans="3:16" ht="15.5" x14ac:dyDescent="0.35">
      <c r="C153" t="s">
        <v>270</v>
      </c>
      <c r="G153" s="5">
        <v>-583333000</v>
      </c>
      <c r="I153" s="5">
        <v>-2333333000</v>
      </c>
      <c r="J153" s="5">
        <v>-3500000000</v>
      </c>
      <c r="K153" s="5">
        <v>-3500000000</v>
      </c>
      <c r="L153" s="5">
        <v>-3500000000</v>
      </c>
      <c r="M153" s="5">
        <v>-4666667000</v>
      </c>
      <c r="O153" s="5">
        <v>-103048000</v>
      </c>
      <c r="P153" s="5">
        <v>-257235000</v>
      </c>
    </row>
    <row r="154" spans="3:16" ht="15.5" x14ac:dyDescent="0.35">
      <c r="C154" t="s">
        <v>1262</v>
      </c>
      <c r="M154" s="5">
        <v>17500000000</v>
      </c>
    </row>
    <row r="155" spans="3:16" ht="15.5" x14ac:dyDescent="0.35">
      <c r="C155" t="s">
        <v>1263</v>
      </c>
      <c r="F155" s="5">
        <v>5799420000</v>
      </c>
      <c r="I155" s="5">
        <v>5799420000</v>
      </c>
    </row>
    <row r="156" spans="3:16" ht="15.5" x14ac:dyDescent="0.35">
      <c r="C156" t="s">
        <v>1264</v>
      </c>
      <c r="J156" s="5">
        <v>12070160000</v>
      </c>
      <c r="K156" s="5">
        <v>41428954000</v>
      </c>
      <c r="L156" s="5">
        <v>17820000000</v>
      </c>
      <c r="N156" s="5">
        <v>4500000000</v>
      </c>
      <c r="O156" s="5">
        <v>28300000000</v>
      </c>
    </row>
    <row r="157" spans="3:16" ht="15.5" x14ac:dyDescent="0.35">
      <c r="C157" t="s">
        <v>1265</v>
      </c>
      <c r="D157" s="5">
        <v>-730437000</v>
      </c>
      <c r="E157" s="5">
        <v>-565697000</v>
      </c>
      <c r="F157" s="5">
        <v>-759866000</v>
      </c>
      <c r="G157" s="5">
        <v>-336831000</v>
      </c>
      <c r="I157" s="5">
        <v>-1752079000</v>
      </c>
      <c r="J157" s="5">
        <v>-1248030000</v>
      </c>
      <c r="K157" s="5">
        <v>-3032305000</v>
      </c>
      <c r="L157" s="5">
        <v>-1862268000</v>
      </c>
      <c r="M157" s="5">
        <v>-1381345000</v>
      </c>
    </row>
    <row r="158" spans="3:16" ht="15.5" x14ac:dyDescent="0.35">
      <c r="C158" t="s">
        <v>1266</v>
      </c>
      <c r="F158" s="5">
        <v>7306969000</v>
      </c>
      <c r="I158" s="5">
        <v>7306969000</v>
      </c>
      <c r="L158" s="5">
        <v>24219546000</v>
      </c>
      <c r="M158" s="5">
        <v>977912000</v>
      </c>
      <c r="N158" s="5">
        <v>3550493000</v>
      </c>
    </row>
    <row r="159" spans="3:16" ht="15.5" x14ac:dyDescent="0.35">
      <c r="C159" t="s">
        <v>401</v>
      </c>
      <c r="D159" s="5">
        <v>29472053000</v>
      </c>
      <c r="E159" s="5">
        <v>-24744717000</v>
      </c>
      <c r="F159" s="5">
        <v>11329327000</v>
      </c>
      <c r="G159" s="5">
        <v>15214302000</v>
      </c>
      <c r="I159" s="5">
        <v>19438351000</v>
      </c>
      <c r="J159" s="5">
        <v>31187736000</v>
      </c>
      <c r="K159" s="5">
        <v>1968179000</v>
      </c>
      <c r="L159" s="5">
        <v>-5643958000</v>
      </c>
      <c r="M159" s="5">
        <v>-80545629000</v>
      </c>
      <c r="N159" s="5">
        <v>20349733000</v>
      </c>
      <c r="O159" s="5">
        <v>52754182000</v>
      </c>
      <c r="P159" s="5">
        <v>-12354545000</v>
      </c>
    </row>
    <row r="160" spans="3:16" ht="15.5" x14ac:dyDescent="0.35">
      <c r="C160" t="s">
        <v>176</v>
      </c>
      <c r="E160" s="5">
        <v>66607628000</v>
      </c>
      <c r="I160" s="5">
        <v>47169276000</v>
      </c>
      <c r="J160" s="5">
        <v>15981542000</v>
      </c>
      <c r="K160" s="5">
        <v>14013364000</v>
      </c>
      <c r="L160" s="5">
        <v>19657323000</v>
      </c>
      <c r="M160" s="5">
        <v>100202951000</v>
      </c>
      <c r="N160" s="5">
        <v>79853218000</v>
      </c>
      <c r="O160" s="5">
        <v>27099037000</v>
      </c>
      <c r="P160" s="5">
        <v>39453582000</v>
      </c>
    </row>
    <row r="161" spans="2:16" ht="15.5" x14ac:dyDescent="0.35">
      <c r="C161" t="s">
        <v>177</v>
      </c>
      <c r="D161" s="5">
        <v>29472053000</v>
      </c>
      <c r="E161" s="5">
        <v>41862911000</v>
      </c>
      <c r="F161" s="5">
        <v>11329327000</v>
      </c>
      <c r="G161" s="5">
        <v>15214302000</v>
      </c>
      <c r="I161" s="5">
        <v>66607627000</v>
      </c>
      <c r="J161" s="5">
        <v>47169278000</v>
      </c>
      <c r="K161" s="5">
        <v>15981543000</v>
      </c>
      <c r="L161" s="5">
        <v>14013365000</v>
      </c>
      <c r="M161" s="5">
        <v>19657322000</v>
      </c>
      <c r="N161" s="5">
        <v>100202951000</v>
      </c>
      <c r="O161" s="5">
        <v>79853219000</v>
      </c>
      <c r="P161" s="5">
        <v>27099037000</v>
      </c>
    </row>
    <row r="163" spans="2:16" ht="15.5" x14ac:dyDescent="0.35">
      <c r="B163" t="s">
        <v>178</v>
      </c>
      <c r="C163" t="s">
        <v>12</v>
      </c>
      <c r="D163" s="5">
        <v>1330000000</v>
      </c>
      <c r="E163" s="5">
        <v>1330000000</v>
      </c>
      <c r="F163" s="5">
        <v>1330000000</v>
      </c>
      <c r="G163" s="5">
        <v>1330000000</v>
      </c>
      <c r="I163" s="5">
        <v>1330000000</v>
      </c>
      <c r="J163" s="5">
        <v>1200000000</v>
      </c>
      <c r="K163" s="5">
        <v>1200000000</v>
      </c>
      <c r="L163" s="5">
        <v>1200000000</v>
      </c>
      <c r="M163" s="5">
        <v>1200000000</v>
      </c>
      <c r="N163" s="5">
        <v>1000000000</v>
      </c>
      <c r="O163" s="5">
        <v>1000000000</v>
      </c>
      <c r="P163" s="5">
        <v>800000000</v>
      </c>
    </row>
    <row r="164" spans="2:16" ht="15.5" x14ac:dyDescent="0.35">
      <c r="C164" t="s">
        <v>179</v>
      </c>
      <c r="D164" s="6">
        <v>-0.57999999999999996</v>
      </c>
      <c r="E164" s="6">
        <v>1.92</v>
      </c>
      <c r="F164" s="6">
        <v>-0.22</v>
      </c>
      <c r="G164" s="6">
        <v>-0.59</v>
      </c>
    </row>
    <row r="165" spans="2:16" ht="15.5" x14ac:dyDescent="0.35">
      <c r="C165" t="s">
        <v>180</v>
      </c>
      <c r="D165" s="6">
        <v>-410.34</v>
      </c>
      <c r="E165" s="6">
        <v>122.92</v>
      </c>
      <c r="F165" s="6">
        <v>-1581.82</v>
      </c>
      <c r="G165" s="6">
        <v>-613.55999999999995</v>
      </c>
    </row>
    <row r="166" spans="2:16" ht="15.5" x14ac:dyDescent="0.35">
      <c r="C166" t="s">
        <v>64</v>
      </c>
      <c r="D166" s="6">
        <v>4.4400000000000004</v>
      </c>
      <c r="E166" s="6">
        <v>4.07</v>
      </c>
      <c r="F166" s="6">
        <v>5.46</v>
      </c>
      <c r="G166" s="6">
        <v>6.37</v>
      </c>
    </row>
    <row r="167" spans="2:16" ht="15.5" x14ac:dyDescent="0.35">
      <c r="C167" t="s">
        <v>181</v>
      </c>
      <c r="D167" s="5">
        <v>7890000000</v>
      </c>
      <c r="E167" s="5">
        <v>9730000000</v>
      </c>
      <c r="F167" s="5">
        <v>5840000000</v>
      </c>
      <c r="G167" s="5">
        <v>7890000000</v>
      </c>
    </row>
    <row r="168" spans="2:16" ht="15.5" x14ac:dyDescent="0.35">
      <c r="C168" t="s">
        <v>182</v>
      </c>
      <c r="D168" s="6">
        <v>-1E-3</v>
      </c>
      <c r="E168" s="6">
        <v>3.3E-3</v>
      </c>
      <c r="F168" s="6">
        <v>-4.0000000000000002E-4</v>
      </c>
      <c r="G168" s="6">
        <v>-1.1999999999999999E-3</v>
      </c>
    </row>
    <row r="169" spans="2:16" ht="15.5" x14ac:dyDescent="0.35">
      <c r="C169" t="s">
        <v>183</v>
      </c>
      <c r="D169" s="6">
        <v>-1.4000000000000002E-3</v>
      </c>
      <c r="E169" s="6">
        <v>4.5999999999999999E-3</v>
      </c>
      <c r="F169" s="6">
        <v>-5.0000000000000001E-4</v>
      </c>
      <c r="G169" s="6">
        <v>-1.7000000000000001E-3</v>
      </c>
    </row>
    <row r="170" spans="2:16" ht="15.5" x14ac:dyDescent="0.35">
      <c r="C170" t="s">
        <v>184</v>
      </c>
      <c r="D170" s="6">
        <v>2.8000000000000004E-3</v>
      </c>
      <c r="E170" s="6">
        <v>5.4000000000000003E-3</v>
      </c>
      <c r="F170" s="6">
        <v>-7.000000000000001E-4</v>
      </c>
      <c r="G170" s="6">
        <v>4.4000000000000003E-3</v>
      </c>
    </row>
    <row r="171" spans="2:16" ht="15.5" x14ac:dyDescent="0.35">
      <c r="C171" t="s">
        <v>185</v>
      </c>
      <c r="D171" s="6">
        <v>1.34</v>
      </c>
      <c r="E171" s="6">
        <v>2.82</v>
      </c>
      <c r="F171" s="6">
        <v>-0.35</v>
      </c>
      <c r="G171" s="6">
        <v>2.33</v>
      </c>
    </row>
    <row r="172" spans="2:16" ht="15.5" x14ac:dyDescent="0.35">
      <c r="C172" t="s">
        <v>186</v>
      </c>
      <c r="D172" s="5">
        <v>561000000000</v>
      </c>
      <c r="E172" s="5">
        <v>560000000000</v>
      </c>
      <c r="F172" s="5">
        <v>558000000000</v>
      </c>
      <c r="G172" s="5">
        <v>486000000000</v>
      </c>
    </row>
    <row r="173" spans="2:16" ht="15.5" x14ac:dyDescent="0.35">
      <c r="C173" t="s">
        <v>187</v>
      </c>
      <c r="D173" s="6">
        <v>0.57999999999999996</v>
      </c>
      <c r="E173" s="6">
        <v>0.56999999999999995</v>
      </c>
      <c r="F173" s="6">
        <v>0.85</v>
      </c>
      <c r="G173" s="6">
        <v>1.02</v>
      </c>
    </row>
    <row r="174" spans="2:16" ht="15.5" x14ac:dyDescent="0.35">
      <c r="C174" t="s">
        <v>188</v>
      </c>
      <c r="D174" s="6">
        <v>412.59</v>
      </c>
      <c r="E174" s="6">
        <v>413.17</v>
      </c>
      <c r="F174" s="6">
        <v>411.26</v>
      </c>
      <c r="G174" s="6">
        <v>355.92</v>
      </c>
    </row>
    <row r="175" spans="2:16" ht="15.5" x14ac:dyDescent="0.35">
      <c r="C175" t="s">
        <v>189</v>
      </c>
      <c r="D175" s="6">
        <v>0.57999999999999996</v>
      </c>
      <c r="E175" s="6">
        <v>0.56999999999999995</v>
      </c>
      <c r="F175" s="6">
        <v>0.85</v>
      </c>
      <c r="G175" s="6">
        <v>1.02</v>
      </c>
    </row>
    <row r="176" spans="2:16" ht="15.5" x14ac:dyDescent="0.35">
      <c r="C176" t="s">
        <v>190</v>
      </c>
      <c r="D176" s="6">
        <v>412.51</v>
      </c>
      <c r="E176" s="6">
        <v>413.08</v>
      </c>
      <c r="F176" s="6">
        <v>411.14</v>
      </c>
      <c r="G176" s="6">
        <v>354.74</v>
      </c>
    </row>
    <row r="177" spans="3:16" ht="15.5" x14ac:dyDescent="0.35">
      <c r="C177" t="s">
        <v>191</v>
      </c>
      <c r="D177" s="5">
        <v>52000000000</v>
      </c>
      <c r="E177" s="5">
        <v>45000000000</v>
      </c>
      <c r="F177" s="5">
        <v>63000000000</v>
      </c>
      <c r="G177" s="5">
        <v>38000000000</v>
      </c>
    </row>
    <row r="178" spans="3:16" ht="15.5" x14ac:dyDescent="0.35">
      <c r="C178" t="s">
        <v>192</v>
      </c>
      <c r="D178" s="5">
        <v>22000000000</v>
      </c>
      <c r="E178" s="5">
        <v>24000000000</v>
      </c>
      <c r="F178" s="5">
        <v>28000000000</v>
      </c>
      <c r="G178" s="5">
        <v>32000000000</v>
      </c>
    </row>
    <row r="179" spans="3:16" ht="15.5" x14ac:dyDescent="0.35">
      <c r="C179" t="s">
        <v>193</v>
      </c>
      <c r="D179" s="5">
        <v>550000000000</v>
      </c>
      <c r="E179" s="5">
        <v>551000000000</v>
      </c>
      <c r="F179" s="5">
        <v>548000000000</v>
      </c>
      <c r="G179" s="5">
        <v>475000000000</v>
      </c>
    </row>
    <row r="180" spans="3:16" ht="15.5" x14ac:dyDescent="0.35">
      <c r="C180" t="s">
        <v>24</v>
      </c>
      <c r="D180" s="5">
        <v>74000000000</v>
      </c>
      <c r="E180" s="5">
        <v>70000000000</v>
      </c>
      <c r="F180" s="5">
        <v>91000000000</v>
      </c>
      <c r="G180" s="5">
        <v>70000000000</v>
      </c>
    </row>
    <row r="181" spans="3:16" ht="15.5" x14ac:dyDescent="0.35">
      <c r="C181" t="s">
        <v>21</v>
      </c>
      <c r="D181" s="5">
        <v>2000000000</v>
      </c>
      <c r="E181" s="5">
        <v>28000000000</v>
      </c>
      <c r="F181" s="5">
        <v>24000000000</v>
      </c>
      <c r="G181" s="5">
        <v>15000000000</v>
      </c>
    </row>
    <row r="182" spans="3:16" ht="15.5" x14ac:dyDescent="0.35">
      <c r="C182" t="s">
        <v>194</v>
      </c>
      <c r="D182" s="5">
        <v>255000000000</v>
      </c>
      <c r="E182" s="5">
        <v>256000000000</v>
      </c>
      <c r="F182" s="5">
        <v>258000000000</v>
      </c>
      <c r="G182" s="5">
        <v>224000000000</v>
      </c>
    </row>
    <row r="183" spans="3:16" ht="15.5" x14ac:dyDescent="0.35">
      <c r="C183" t="s">
        <v>195</v>
      </c>
      <c r="D183" s="5">
        <v>32000000000</v>
      </c>
      <c r="E183" s="5">
        <v>4000000000</v>
      </c>
      <c r="F183" s="5">
        <v>-46000000000</v>
      </c>
      <c r="G183" s="5">
        <v>25000000000</v>
      </c>
    </row>
    <row r="184" spans="3:16" ht="15.5" x14ac:dyDescent="0.35">
      <c r="C184" t="s">
        <v>196</v>
      </c>
      <c r="D184" s="5">
        <v>-5000000000</v>
      </c>
      <c r="E184" s="5">
        <v>-6000000000</v>
      </c>
      <c r="F184" s="5">
        <v>-5000000000</v>
      </c>
      <c r="G184" s="5">
        <v>-6000000000</v>
      </c>
    </row>
    <row r="185" spans="3:16" ht="15.5" x14ac:dyDescent="0.35">
      <c r="C185" t="s">
        <v>13</v>
      </c>
      <c r="D185" s="5">
        <v>28000000000</v>
      </c>
      <c r="E185" s="5">
        <v>-2000000000</v>
      </c>
      <c r="F185" s="5">
        <v>-51000000000</v>
      </c>
      <c r="G185" s="5">
        <v>19000000000</v>
      </c>
    </row>
    <row r="186" spans="3:16" ht="15.5" x14ac:dyDescent="0.35">
      <c r="C186" t="s">
        <v>16</v>
      </c>
      <c r="D186" s="6">
        <v>20.67</v>
      </c>
      <c r="E186" s="6">
        <v>-1.75</v>
      </c>
      <c r="F186" s="6">
        <v>-38.049999999999997</v>
      </c>
      <c r="G186" s="6">
        <v>14.2</v>
      </c>
    </row>
    <row r="187" spans="3:16" ht="15.5" x14ac:dyDescent="0.35">
      <c r="C187" t="s">
        <v>49</v>
      </c>
      <c r="I187" s="6">
        <v>1.1100000000000001</v>
      </c>
      <c r="J187" s="6">
        <v>3.25</v>
      </c>
      <c r="K187" s="6">
        <v>-18.649999999999999</v>
      </c>
      <c r="L187" s="6">
        <v>37.08</v>
      </c>
      <c r="M187" s="6">
        <v>32.28</v>
      </c>
      <c r="N187" s="6">
        <v>28.52</v>
      </c>
      <c r="O187" s="6">
        <v>55.52</v>
      </c>
      <c r="P187" s="6">
        <v>43.67</v>
      </c>
    </row>
    <row r="188" spans="3:16" ht="15.5" x14ac:dyDescent="0.35">
      <c r="C188" t="s">
        <v>63</v>
      </c>
      <c r="I188" s="6">
        <v>313.51</v>
      </c>
      <c r="J188" s="6">
        <v>88.62</v>
      </c>
      <c r="K188" s="6">
        <v>-25.2</v>
      </c>
      <c r="L188" s="6">
        <v>18.739999999999998</v>
      </c>
      <c r="M188" s="6">
        <v>22.46</v>
      </c>
      <c r="N188" s="6">
        <v>8.49</v>
      </c>
      <c r="O188" s="6">
        <v>4.6500000000000004</v>
      </c>
      <c r="P188" s="5">
        <v>0</v>
      </c>
    </row>
    <row r="189" spans="3:16" ht="15.5" x14ac:dyDescent="0.35">
      <c r="C189" t="s">
        <v>66</v>
      </c>
      <c r="I189" s="6">
        <v>1.58</v>
      </c>
      <c r="J189" s="6">
        <v>1.19</v>
      </c>
      <c r="K189" s="6">
        <v>1.61</v>
      </c>
      <c r="L189" s="6">
        <v>1.36</v>
      </c>
      <c r="M189" s="6">
        <v>2.06</v>
      </c>
      <c r="N189" s="6">
        <v>0.86</v>
      </c>
      <c r="O189" s="6">
        <v>0.68</v>
      </c>
      <c r="P189" s="5">
        <v>0</v>
      </c>
    </row>
    <row r="190" spans="3:16" ht="15.5" x14ac:dyDescent="0.35">
      <c r="C190" t="s">
        <v>197</v>
      </c>
      <c r="I190" s="5">
        <v>29150000000</v>
      </c>
      <c r="J190" s="5">
        <v>30430000000</v>
      </c>
      <c r="K190" s="5">
        <v>5670000000</v>
      </c>
      <c r="L190" s="5">
        <v>84380000000</v>
      </c>
      <c r="M190" s="5">
        <v>70770000000</v>
      </c>
      <c r="N190" s="5">
        <v>52490000000</v>
      </c>
      <c r="O190" s="5">
        <v>88040000000</v>
      </c>
      <c r="P190" s="5">
        <v>60790000000</v>
      </c>
    </row>
    <row r="191" spans="3:16" ht="15.5" x14ac:dyDescent="0.35">
      <c r="C191" t="s">
        <v>198</v>
      </c>
      <c r="I191" s="6">
        <v>1.8E-3</v>
      </c>
      <c r="J191" s="6">
        <v>5.8999999999999999E-3</v>
      </c>
      <c r="K191" s="6">
        <v>-2.98E-2</v>
      </c>
      <c r="L191" s="6">
        <v>5.5999999999999994E-2</v>
      </c>
      <c r="M191" s="6">
        <v>7.400000000000001E-2</v>
      </c>
      <c r="N191" s="6">
        <v>5.7000000000000002E-2</v>
      </c>
      <c r="O191" s="6">
        <v>0.1229</v>
      </c>
      <c r="P191" s="6">
        <v>0.10050000000000001</v>
      </c>
    </row>
    <row r="192" spans="3:16" ht="15.5" x14ac:dyDescent="0.35">
      <c r="C192" t="s">
        <v>199</v>
      </c>
      <c r="I192" s="6">
        <v>2.7000000000000001E-3</v>
      </c>
      <c r="J192" s="6">
        <v>9.4999999999999998E-3</v>
      </c>
      <c r="K192" s="6">
        <v>-5.4699999999999999E-2</v>
      </c>
      <c r="L192" s="6">
        <v>0.1018</v>
      </c>
      <c r="M192" s="6">
        <v>0.10630000000000001</v>
      </c>
      <c r="N192" s="6">
        <v>8.4100000000000008E-2</v>
      </c>
      <c r="O192" s="6">
        <v>0.16980000000000001</v>
      </c>
      <c r="P192" s="6">
        <v>0.1565</v>
      </c>
    </row>
    <row r="193" spans="3:16" ht="15.5" x14ac:dyDescent="0.35">
      <c r="C193" t="s">
        <v>200</v>
      </c>
      <c r="I193" s="6">
        <v>1.18E-2</v>
      </c>
      <c r="J193" s="6">
        <v>2.4399999999999998E-2</v>
      </c>
      <c r="K193" s="6">
        <v>-2.9300000000000003E-2</v>
      </c>
      <c r="L193" s="6">
        <v>0.14749999999999999</v>
      </c>
      <c r="M193" s="6">
        <v>0.14069999999999999</v>
      </c>
      <c r="N193" s="6">
        <v>0.10300000000000001</v>
      </c>
      <c r="O193" s="6">
        <v>0.2505</v>
      </c>
      <c r="P193" s="6">
        <v>0.4128</v>
      </c>
    </row>
    <row r="194" spans="3:16" ht="15.5" x14ac:dyDescent="0.35">
      <c r="C194" t="s">
        <v>201</v>
      </c>
      <c r="I194" s="6">
        <v>1.27</v>
      </c>
      <c r="J194" s="6">
        <v>1.26</v>
      </c>
      <c r="K194" s="6">
        <v>-1.04</v>
      </c>
      <c r="L194" s="6">
        <v>10.89</v>
      </c>
      <c r="M194" s="6">
        <v>21.7</v>
      </c>
      <c r="N194" s="6">
        <v>10.79</v>
      </c>
      <c r="O194" s="6">
        <v>29.37</v>
      </c>
      <c r="P194" s="6">
        <v>14.36</v>
      </c>
    </row>
    <row r="195" spans="3:16" ht="15.5" x14ac:dyDescent="0.35">
      <c r="C195" t="s">
        <v>60</v>
      </c>
      <c r="I195" s="6">
        <v>0.85</v>
      </c>
      <c r="J195" s="6">
        <v>0.84</v>
      </c>
      <c r="K195" s="6">
        <v>1.38</v>
      </c>
      <c r="L195" s="6">
        <v>1.91</v>
      </c>
      <c r="M195" s="6">
        <v>2.39</v>
      </c>
      <c r="N195" s="6">
        <v>0.71</v>
      </c>
      <c r="O195" s="6">
        <v>0.79</v>
      </c>
      <c r="P195" s="5">
        <v>0</v>
      </c>
    </row>
    <row r="196" spans="3:16" ht="15.5" x14ac:dyDescent="0.35">
      <c r="C196" t="s">
        <v>57</v>
      </c>
      <c r="I196" s="6">
        <v>411.26</v>
      </c>
      <c r="J196" s="6">
        <v>343.88</v>
      </c>
      <c r="K196" s="6">
        <v>341.03</v>
      </c>
      <c r="L196" s="6">
        <v>364.16</v>
      </c>
      <c r="M196" s="6">
        <v>303.58999999999997</v>
      </c>
      <c r="N196" s="6">
        <v>339.18</v>
      </c>
      <c r="O196" s="6">
        <v>326.94</v>
      </c>
      <c r="P196" s="6">
        <v>278.99</v>
      </c>
    </row>
    <row r="197" spans="3:16" ht="15.5" x14ac:dyDescent="0.35">
      <c r="C197" t="s">
        <v>202</v>
      </c>
      <c r="I197" s="6">
        <v>0.85</v>
      </c>
      <c r="J197" s="6">
        <v>0.84</v>
      </c>
      <c r="K197" s="6">
        <v>1.38</v>
      </c>
      <c r="L197" s="6">
        <v>1.91</v>
      </c>
      <c r="M197" s="6">
        <v>2.39</v>
      </c>
      <c r="N197" s="6">
        <v>0.71</v>
      </c>
      <c r="O197" s="6">
        <v>0.79</v>
      </c>
      <c r="P197" s="5">
        <v>0</v>
      </c>
    </row>
    <row r="198" spans="3:16" ht="15.5" x14ac:dyDescent="0.35">
      <c r="C198" t="s">
        <v>203</v>
      </c>
      <c r="I198" s="6">
        <v>411.14</v>
      </c>
      <c r="J198" s="6">
        <v>343.62</v>
      </c>
      <c r="K198" s="6">
        <v>340.6</v>
      </c>
      <c r="L198" s="6">
        <v>363.66</v>
      </c>
      <c r="M198" s="6">
        <v>303.29000000000002</v>
      </c>
      <c r="N198" s="6">
        <v>339.16</v>
      </c>
      <c r="O198" s="6">
        <v>326.87</v>
      </c>
      <c r="P198" s="6">
        <v>278.83999999999997</v>
      </c>
    </row>
    <row r="199" spans="3:16" ht="15.5" x14ac:dyDescent="0.35">
      <c r="C199" t="s">
        <v>204</v>
      </c>
      <c r="I199" s="5">
        <v>63000000000</v>
      </c>
      <c r="J199" s="5">
        <v>84000000000</v>
      </c>
      <c r="K199" s="5">
        <v>125000000000</v>
      </c>
      <c r="L199" s="5">
        <v>142000000000</v>
      </c>
      <c r="M199" s="5">
        <v>47000000000</v>
      </c>
      <c r="N199" s="5">
        <v>30000000000</v>
      </c>
      <c r="O199" s="5">
        <v>9000000000</v>
      </c>
      <c r="P199" s="5">
        <v>10000000000</v>
      </c>
    </row>
    <row r="200" spans="3:16" ht="15.5" x14ac:dyDescent="0.35">
      <c r="C200" t="s">
        <v>205</v>
      </c>
      <c r="I200" s="5">
        <v>28000000000</v>
      </c>
      <c r="J200" s="5">
        <v>45000000000</v>
      </c>
      <c r="K200" s="5">
        <v>51000000000</v>
      </c>
      <c r="L200" s="5">
        <v>21000000000</v>
      </c>
      <c r="M200" s="5">
        <v>10000000000</v>
      </c>
      <c r="N200" s="5">
        <v>25000000000</v>
      </c>
      <c r="O200" s="5">
        <v>31000000000</v>
      </c>
      <c r="P200" s="5">
        <v>13000000000</v>
      </c>
    </row>
    <row r="201" spans="3:16" ht="15.5" x14ac:dyDescent="0.35">
      <c r="C201" t="s">
        <v>26</v>
      </c>
      <c r="I201" s="5">
        <v>91000000000</v>
      </c>
      <c r="J201" s="5">
        <v>129000000000</v>
      </c>
      <c r="K201" s="5">
        <v>177000000000</v>
      </c>
      <c r="L201" s="5">
        <v>163000000000</v>
      </c>
      <c r="M201" s="5">
        <v>57000000000</v>
      </c>
      <c r="N201" s="5">
        <v>55000000000</v>
      </c>
      <c r="O201" s="5">
        <v>40000000000</v>
      </c>
      <c r="P201" s="5">
        <v>23000000000</v>
      </c>
    </row>
    <row r="202" spans="3:16" ht="15.5" x14ac:dyDescent="0.35">
      <c r="C202" t="s">
        <v>23</v>
      </c>
      <c r="I202" s="5">
        <v>24000000000</v>
      </c>
      <c r="J202" s="5">
        <v>82000000000</v>
      </c>
      <c r="K202" s="5">
        <v>161000000000</v>
      </c>
      <c r="L202" s="5">
        <v>149000000000</v>
      </c>
      <c r="M202" s="5">
        <v>37000000000</v>
      </c>
      <c r="N202" s="5">
        <v>-45000000000</v>
      </c>
      <c r="O202" s="5">
        <v>-39000000000</v>
      </c>
      <c r="P202" s="5">
        <v>-4000000000</v>
      </c>
    </row>
    <row r="203" spans="3:16" ht="15.5" x14ac:dyDescent="0.35">
      <c r="C203" t="s">
        <v>206</v>
      </c>
      <c r="I203" s="5">
        <v>258000000000</v>
      </c>
      <c r="J203" s="5">
        <v>173000000000</v>
      </c>
      <c r="K203" s="5">
        <v>161000000000</v>
      </c>
      <c r="L203" s="5">
        <v>191000000000</v>
      </c>
      <c r="M203" s="5">
        <v>181000000000</v>
      </c>
      <c r="N203" s="5">
        <v>170000000000</v>
      </c>
      <c r="O203" s="5">
        <v>177000000000</v>
      </c>
      <c r="P203" s="5">
        <v>110000000000</v>
      </c>
    </row>
    <row r="204" spans="3:16" ht="15.5" x14ac:dyDescent="0.35">
      <c r="C204" t="s">
        <v>207</v>
      </c>
      <c r="I204" s="5">
        <v>-10000000000</v>
      </c>
      <c r="J204" s="5">
        <v>76000000000</v>
      </c>
      <c r="K204" s="5">
        <v>49000000000</v>
      </c>
      <c r="L204" s="5">
        <v>-29000000000</v>
      </c>
      <c r="M204" s="5">
        <v>-40000000000</v>
      </c>
      <c r="N204" s="5">
        <v>48000000000</v>
      </c>
      <c r="O204" s="5">
        <v>30000000000</v>
      </c>
      <c r="P204" s="5">
        <v>14000000000</v>
      </c>
    </row>
    <row r="205" spans="3:16" ht="15.5" x14ac:dyDescent="0.35">
      <c r="C205" t="s">
        <v>208</v>
      </c>
      <c r="I205" s="5">
        <v>-17000000000</v>
      </c>
      <c r="J205" s="5">
        <v>-39000000000</v>
      </c>
      <c r="K205" s="5">
        <v>-40000000000</v>
      </c>
      <c r="L205" s="5">
        <v>-46000000000</v>
      </c>
      <c r="M205" s="5">
        <v>-31000000000</v>
      </c>
      <c r="N205" s="5">
        <v>-34000000000</v>
      </c>
      <c r="O205" s="5">
        <v>-39000000000</v>
      </c>
      <c r="P205" s="5">
        <v>-8000000000</v>
      </c>
    </row>
    <row r="206" spans="3:16" ht="15.5" x14ac:dyDescent="0.35">
      <c r="C206" t="s">
        <v>15</v>
      </c>
      <c r="I206" s="5">
        <v>-26000000000</v>
      </c>
      <c r="J206" s="5">
        <v>37000000000</v>
      </c>
      <c r="K206" s="5">
        <v>9000000000</v>
      </c>
      <c r="L206" s="5">
        <v>-75000000000</v>
      </c>
      <c r="M206" s="5">
        <v>-72000000000</v>
      </c>
      <c r="N206" s="5">
        <v>13000000000</v>
      </c>
      <c r="O206" s="5">
        <v>-9000000000</v>
      </c>
      <c r="P206" s="5">
        <v>5000000000</v>
      </c>
    </row>
    <row r="207" spans="3:16" ht="15.5" x14ac:dyDescent="0.35">
      <c r="C207" t="s">
        <v>17</v>
      </c>
      <c r="I207" s="6">
        <v>-19.579999999999998</v>
      </c>
      <c r="J207" s="6">
        <v>30.8</v>
      </c>
      <c r="K207" s="6">
        <v>7.5</v>
      </c>
      <c r="L207" s="6">
        <v>-62.57</v>
      </c>
      <c r="M207" s="6">
        <v>-59.82</v>
      </c>
      <c r="N207" s="6">
        <v>13.19</v>
      </c>
      <c r="O207" s="6">
        <v>-8.7200000000000006</v>
      </c>
      <c r="P207" s="6">
        <v>6.71</v>
      </c>
    </row>
  </sheetData>
  <pageMargins left="0.7" right="0.7" top="0.75" bottom="0.75" header="0.3" footer="0.3"/>
  <ignoredErrors>
    <ignoredError sqref="A1:P208" numberStoredAsText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P19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1267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1268</v>
      </c>
      <c r="D2" s="2" vm="354">
        <f ca="1">IFERROR(_xlfn.STOCKHISTORY("XIDX:" &amp; $C$1, D3, , 0, 0, 1), "Libur")</f>
        <v>1905</v>
      </c>
      <c r="E2" s="2" vm="355">
        <f ca="1">IFERROR(_xlfn.STOCKHISTORY("XIDX:" &amp; $C$1, E3, , 0, 0, 1), "Libur")</f>
        <v>1960</v>
      </c>
      <c r="H2" s="2" vm="355">
        <f ca="1">IFERROR(INDEX(D2:G2,COUNT(D2:G2)),"")</f>
        <v>1960</v>
      </c>
      <c r="I2" s="2" vm="356">
        <f t="shared" ref="I2:P2" ca="1" si="0">IFERROR(_xlfn.STOCKHISTORY("XIDX:" &amp; $C$1, I1, , 0, 0, 1), "Libur")</f>
        <v>1940</v>
      </c>
      <c r="J2" s="2" vm="357">
        <f t="shared" ca="1" si="0"/>
        <v>1830</v>
      </c>
      <c r="K2" s="2" vm="358">
        <f t="shared" ca="1" si="0"/>
        <v>1945</v>
      </c>
      <c r="L2" s="2" vm="359">
        <f t="shared" ca="1" si="0"/>
        <v>1880</v>
      </c>
      <c r="M2" s="2" vm="360">
        <f t="shared" ca="1" si="0"/>
        <v>1470</v>
      </c>
      <c r="N2" s="2" vm="361">
        <f t="shared" ca="1" si="0"/>
        <v>1330</v>
      </c>
      <c r="O2" s="2" vm="278">
        <f t="shared" ca="1" si="0"/>
        <v>1075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-725862017</v>
      </c>
      <c r="E4" s="2">
        <f>IFERROR(INDEX(E51:E500,MATCH($C$4,$C$51:$C$500,0)),"")</f>
        <v>-1270296593</v>
      </c>
      <c r="H4" s="2">
        <f>IFERROR(SUM(D4:G4)*(4/MAX(1,COUNT(D4:G4))),"")</f>
        <v>-3992317220</v>
      </c>
      <c r="I4" s="2">
        <f t="shared" ref="I4:P4" si="1">IFERROR(INDEX(I51:I500,MATCH($C$4,$C$51:$C$500,0)),"")</f>
        <v>6814975368</v>
      </c>
      <c r="J4" s="2">
        <f t="shared" si="1"/>
        <v>1171568874</v>
      </c>
      <c r="K4" s="2">
        <f t="shared" si="1"/>
        <v>14578849955</v>
      </c>
      <c r="L4" s="2">
        <f t="shared" si="1"/>
        <v>29523934055</v>
      </c>
      <c r="M4" s="2">
        <f t="shared" si="1"/>
        <v>11782784714</v>
      </c>
      <c r="N4" s="2">
        <f t="shared" si="1"/>
        <v>19298087169</v>
      </c>
      <c r="O4" s="2">
        <f t="shared" si="1"/>
        <v>12483230369</v>
      </c>
      <c r="P4" s="2">
        <f t="shared" si="1"/>
        <v>12906143002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-6988652542</v>
      </c>
      <c r="E5" s="2">
        <f>IFERROR(INDEX(E51:E500,MATCH($C$5,$C$51:$C$500,0)),"")</f>
        <v>-10448466032</v>
      </c>
      <c r="H5" s="2">
        <f>IFERROR(SUM(D5:G5)*(4/MAX(1,COUNT(D5:G5))),"")</f>
        <v>-34874237148</v>
      </c>
      <c r="I5" s="2">
        <f t="shared" ref="I5:P5" si="2">IFERROR(INDEX(I51:I500,MATCH($C$5,$C$51:$C$500,0)),"")</f>
        <v>-16765568862</v>
      </c>
      <c r="J5" s="2">
        <f t="shared" si="2"/>
        <v>-63239656639</v>
      </c>
      <c r="K5" s="2">
        <f t="shared" si="2"/>
        <v>-3347399067</v>
      </c>
      <c r="L5" s="2">
        <f t="shared" si="2"/>
        <v>-18562548847</v>
      </c>
      <c r="M5" s="2">
        <f t="shared" si="2"/>
        <v>-15193060554</v>
      </c>
      <c r="N5" s="2">
        <f t="shared" si="2"/>
        <v>6572309858</v>
      </c>
      <c r="O5" s="2">
        <f t="shared" si="2"/>
        <v>-24514461533</v>
      </c>
      <c r="P5" s="2">
        <f t="shared" si="2"/>
        <v>44227081363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123480257129</v>
      </c>
      <c r="E6" s="2">
        <f>IFERROR(INDEX(E51:E500,MATCH($C$6,$C$51:$C$500,0)),"")</f>
        <v>126040768095</v>
      </c>
      <c r="H6" s="2">
        <f>IFERROR(INDEX(D6:G6,COUNT(D6:G6)),"")</f>
        <v>126040768095</v>
      </c>
      <c r="I6" s="2">
        <f t="shared" ref="I6:P6" si="3">IFERROR(INDEX(I51:I500,MATCH($C$6,$C$51:$C$500,0)),"")</f>
        <v>138322021708</v>
      </c>
      <c r="J6" s="2">
        <f t="shared" si="3"/>
        <v>158679837896</v>
      </c>
      <c r="K6" s="2">
        <f t="shared" si="3"/>
        <v>227095661374</v>
      </c>
      <c r="L6" s="2">
        <f t="shared" si="3"/>
        <v>193006225522</v>
      </c>
      <c r="M6" s="2">
        <f t="shared" si="3"/>
        <v>204961967253</v>
      </c>
      <c r="N6" s="2">
        <f t="shared" si="3"/>
        <v>189379507921</v>
      </c>
      <c r="O6" s="2">
        <f t="shared" si="3"/>
        <v>145321288190</v>
      </c>
      <c r="P6" s="2">
        <f t="shared" si="3"/>
        <v>130458360464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1.36</v>
      </c>
      <c r="E7" s="3">
        <f>IFERROR(INDEX(E51:E500,MATCH($C$7,$C$51:$C$500,0))/1000000000,"")</f>
        <v>1.36</v>
      </c>
      <c r="H7" s="3">
        <f>IFERROR(INDEX(D7:G7,COUNT(D7:G7)),"")</f>
        <v>1.36</v>
      </c>
      <c r="I7" s="3">
        <f t="shared" ref="I7:P7" si="4">IFERROR(INDEX(I51:I500,MATCH($C$7,$C$51:$C$500,0))/1000000000,"")</f>
        <v>1.36</v>
      </c>
      <c r="J7" s="3">
        <f t="shared" si="4"/>
        <v>1.36</v>
      </c>
      <c r="K7" s="3">
        <f t="shared" si="4"/>
        <v>1.36</v>
      </c>
      <c r="L7" s="3">
        <f t="shared" si="4"/>
        <v>1.36</v>
      </c>
      <c r="M7" s="3">
        <f t="shared" si="4"/>
        <v>1.36</v>
      </c>
      <c r="N7" s="3">
        <f t="shared" si="4"/>
        <v>1.36</v>
      </c>
      <c r="O7" s="3">
        <f t="shared" si="4"/>
        <v>1.06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P8" si="5">IFERROR(INDEX(I51:I500,MATCH($C$8,$C$51:$C$500,0)),"")</f>
        <v>-22000000000</v>
      </c>
      <c r="J8" s="2">
        <f t="shared" si="5"/>
        <v>-9000000000</v>
      </c>
      <c r="K8" s="2">
        <f t="shared" si="5"/>
        <v>3000000000</v>
      </c>
      <c r="L8" s="2">
        <f t="shared" si="5"/>
        <v>4000000000</v>
      </c>
      <c r="M8" s="2">
        <f t="shared" si="5"/>
        <v>-39000000000</v>
      </c>
      <c r="N8" s="2">
        <f t="shared" si="5"/>
        <v>-14000000000</v>
      </c>
      <c r="O8" s="2">
        <f t="shared" si="5"/>
        <v>-19000000000</v>
      </c>
      <c r="P8" s="2">
        <f t="shared" si="5"/>
        <v>-9000000000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3.21</v>
      </c>
      <c r="E9" s="3">
        <f>IFERROR(INDEX(E51:E500,MATCH("Free cash flow per share (Quarter)",$C$51:$C$500,0)),"")</f>
        <v>-2.6</v>
      </c>
      <c r="H9" s="3">
        <f>IFERROR(INDEX(D9:G9,COUNT(D9:G9)),"")</f>
        <v>-2.6</v>
      </c>
      <c r="I9" s="3">
        <f t="shared" ref="I9:P9" si="6">IFERROR(INDEX(I51:I500,MATCH($C$9,$C$51:$C$500,0)),"")</f>
        <v>-16.32</v>
      </c>
      <c r="J9" s="3">
        <f t="shared" si="6"/>
        <v>-6.58</v>
      </c>
      <c r="K9" s="3">
        <f t="shared" si="6"/>
        <v>2.23</v>
      </c>
      <c r="L9" s="3">
        <f t="shared" si="6"/>
        <v>2.64</v>
      </c>
      <c r="M9" s="3">
        <f t="shared" si="6"/>
        <v>-28.76</v>
      </c>
      <c r="N9" s="3">
        <f t="shared" si="6"/>
        <v>-10.27</v>
      </c>
      <c r="O9" s="3">
        <f t="shared" si="6"/>
        <v>-18.21</v>
      </c>
      <c r="P9" s="3">
        <f t="shared" si="6"/>
        <v>-619678.11</v>
      </c>
    </row>
    <row r="10" spans="1:16" ht="15.5" x14ac:dyDescent="0.35">
      <c r="C10" t="s">
        <v>18</v>
      </c>
      <c r="D10" s="3">
        <f ca="1">IFERROR(IF(D9=0,"",D2/D9),"")</f>
        <v>593.45794392523362</v>
      </c>
      <c r="E10" s="3">
        <f ca="1">IFERROR(IF(E9=0,"",E2/E9),"")</f>
        <v>-753.84615384615381</v>
      </c>
      <c r="I10" s="3">
        <f t="shared" ref="I10:P10" ca="1" si="7">IFERROR(IF(I9=0,"",I2/I9),"")</f>
        <v>-118.87254901960785</v>
      </c>
      <c r="J10" s="3">
        <f t="shared" ca="1" si="7"/>
        <v>-278.11550151975683</v>
      </c>
      <c r="K10" s="3">
        <f t="shared" ca="1" si="7"/>
        <v>872.1973094170404</v>
      </c>
      <c r="L10" s="3">
        <f t="shared" ca="1" si="7"/>
        <v>712.12121212121212</v>
      </c>
      <c r="M10" s="3">
        <f t="shared" ca="1" si="7"/>
        <v>-51.112656467315716</v>
      </c>
      <c r="N10" s="3">
        <f t="shared" ca="1" si="7"/>
        <v>-129.50340798442065</v>
      </c>
      <c r="O10" s="3">
        <f t="shared" ca="1" si="7"/>
        <v>-59.033498077979132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78916983749</v>
      </c>
      <c r="E11" s="2">
        <f>IFERROR(INDEX(E51:E500,MATCH($C$11,$C$51:$C$500,0)),"")</f>
        <v>39051185861</v>
      </c>
      <c r="H11" s="2">
        <f>IFERROR(INDEX(D11:G11,COUNT(D11:G11)),"")</f>
        <v>39051185861</v>
      </c>
      <c r="I11" s="2">
        <f t="shared" ref="I11:P11" si="8">IFERROR(INDEX(I51:I500,MATCH($C$11,$C$51:$C$500,0)),"")</f>
        <v>42278666247</v>
      </c>
      <c r="J11" s="2">
        <f t="shared" si="8"/>
        <v>40845726541</v>
      </c>
      <c r="K11" s="2">
        <f t="shared" si="8"/>
        <v>44593011188</v>
      </c>
      <c r="L11" s="2">
        <f t="shared" si="8"/>
        <v>59586579117</v>
      </c>
      <c r="M11" s="2">
        <f t="shared" si="8"/>
        <v>48745352714</v>
      </c>
      <c r="N11" s="2">
        <f t="shared" si="8"/>
        <v>31095569021</v>
      </c>
      <c r="O11" s="2">
        <f t="shared" si="8"/>
        <v>48840160852</v>
      </c>
      <c r="P11" s="2">
        <f t="shared" si="8"/>
        <v>21815342995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P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-21741286</v>
      </c>
      <c r="E14" s="2">
        <f>IFERROR(INDEX(E51:E500,MATCH($C$14,$C$51:$C$500,0)),"")</f>
        <v>-38069444</v>
      </c>
      <c r="H14" s="2">
        <f>IFERROR(SUM(D14:G14)*(4/MAX(1,COUNT(D14:G14))),"")</f>
        <v>-119621460</v>
      </c>
      <c r="I14" s="2">
        <f t="shared" ref="I14:P14" si="11">IFERROR(INDEX(I51:I500,MATCH($C$14,$C$51:$C$500,0)),"")</f>
        <v>-392524557</v>
      </c>
      <c r="J14" s="2">
        <f t="shared" si="11"/>
        <v>-193658335</v>
      </c>
      <c r="K14" s="2">
        <f t="shared" si="11"/>
        <v>-381710786</v>
      </c>
      <c r="L14" s="2">
        <f t="shared" si="11"/>
        <v>-485550243</v>
      </c>
      <c r="M14" s="2">
        <f t="shared" si="11"/>
        <v>-489986909</v>
      </c>
      <c r="N14" s="2">
        <f t="shared" si="11"/>
        <v>-473503648</v>
      </c>
      <c r="O14" s="2">
        <f t="shared" si="11"/>
        <v>-35422410</v>
      </c>
      <c r="P14" s="2">
        <f t="shared" si="11"/>
        <v>-340156384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-407914907</v>
      </c>
      <c r="J15" s="2">
        <f t="shared" si="12"/>
        <v>1884215901</v>
      </c>
      <c r="K15" s="2">
        <f t="shared" si="12"/>
        <v>3090952081</v>
      </c>
      <c r="L15" s="2">
        <f t="shared" si="12"/>
        <v>207729276</v>
      </c>
      <c r="M15" s="2">
        <f t="shared" si="12"/>
        <v>515414801</v>
      </c>
      <c r="N15" s="2">
        <f t="shared" si="12"/>
        <v>608753039</v>
      </c>
      <c r="O15" s="2">
        <f t="shared" si="12"/>
        <v>-208421765</v>
      </c>
      <c r="P15" s="2">
        <f t="shared" si="12"/>
        <v>443318452</v>
      </c>
    </row>
    <row r="16" spans="1:16" ht="15.5" x14ac:dyDescent="0.35">
      <c r="C16" t="s">
        <v>29</v>
      </c>
      <c r="D16" s="2">
        <f>IFERROR(INDEX(D51:D500,MATCH($C$16,$C$51:$C$500,0)),"")</f>
        <v>-6119419791</v>
      </c>
      <c r="E16" s="2">
        <f>IFERROR(INDEX(E51:E500,MATCH($C$16,$C$51:$C$500,0)),"")</f>
        <v>-11245376380</v>
      </c>
      <c r="H16" s="2">
        <f>IFERROR(SUM(D16:G16)*(4/MAX(1,COUNT(D16:G16))),"")</f>
        <v>-34729592342</v>
      </c>
      <c r="I16" s="2">
        <f t="shared" ref="I16:P16" si="13">IFERROR(INDEX(I51:I500,MATCH($C$16,$C$51:$C$500,0)),"")</f>
        <v>-15264357228</v>
      </c>
      <c r="J16" s="2">
        <f t="shared" si="13"/>
        <v>-54624609150</v>
      </c>
      <c r="K16" s="2">
        <f t="shared" si="13"/>
        <v>-20317408312</v>
      </c>
      <c r="L16" s="2">
        <f t="shared" si="13"/>
        <v>-23362482248</v>
      </c>
      <c r="M16" s="2">
        <f t="shared" si="13"/>
        <v>-18975599827</v>
      </c>
      <c r="N16" s="2">
        <f t="shared" si="13"/>
        <v>5277852141</v>
      </c>
      <c r="O16" s="2">
        <f t="shared" si="13"/>
        <v>12015352416</v>
      </c>
      <c r="P16" s="2">
        <f t="shared" si="13"/>
        <v>75708683543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2590800000000</v>
      </c>
      <c r="E20" s="2">
        <f ca="1">IFERROR(E21*E2,"")</f>
        <v>2665600000000</v>
      </c>
      <c r="H20" s="2">
        <f t="shared" ref="H20:P20" ca="1" si="14">IFERROR(H21*H2,"")</f>
        <v>2665600000000</v>
      </c>
      <c r="I20" s="2">
        <f t="shared" ca="1" si="14"/>
        <v>2638400000000</v>
      </c>
      <c r="J20" s="2">
        <f t="shared" ca="1" si="14"/>
        <v>2488800000000</v>
      </c>
      <c r="K20" s="2">
        <f t="shared" ca="1" si="14"/>
        <v>2645200000000</v>
      </c>
      <c r="L20" s="2">
        <f t="shared" ca="1" si="14"/>
        <v>2556800000000</v>
      </c>
      <c r="M20" s="2">
        <f t="shared" ca="1" si="14"/>
        <v>1999200000000</v>
      </c>
      <c r="N20" s="2">
        <f t="shared" ca="1" si="14"/>
        <v>1808800000000</v>
      </c>
      <c r="O20" s="2">
        <f t="shared" ca="1" si="14"/>
        <v>1139500000000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1360000000</v>
      </c>
      <c r="E21" s="2">
        <f>IFERROR(INDEX(E51:E500,MATCH($C$7,$C$51:$C$500,0)),"")</f>
        <v>1360000000</v>
      </c>
      <c r="H21" s="2">
        <f>IFERROR(INDEX(D21:G21,COUNT(D21:G21)),"")</f>
        <v>1360000000</v>
      </c>
      <c r="I21" s="2">
        <f t="shared" ref="I21:P21" si="15">IFERROR(INDEX(I51:I500,MATCH($C$7,$C$51:$C$500,0)),"")</f>
        <v>1360000000</v>
      </c>
      <c r="J21" s="2">
        <f t="shared" si="15"/>
        <v>1360000000</v>
      </c>
      <c r="K21" s="2">
        <f t="shared" si="15"/>
        <v>1360000000</v>
      </c>
      <c r="L21" s="2">
        <f t="shared" si="15"/>
        <v>1360000000</v>
      </c>
      <c r="M21" s="2">
        <f t="shared" si="15"/>
        <v>1360000000</v>
      </c>
      <c r="N21" s="2">
        <f t="shared" si="15"/>
        <v>1360000000</v>
      </c>
      <c r="O21" s="2">
        <f t="shared" si="15"/>
        <v>1060000000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-5.6597327414850982</v>
      </c>
      <c r="E23" s="3">
        <f>IFERROR(E5/E6*100,"")</f>
        <v>-8.2897511574387881</v>
      </c>
      <c r="H23" s="3">
        <f t="shared" ref="H23:P23" si="16">IFERROR(H5/H6*100,"")</f>
        <v>-27.669013506577837</v>
      </c>
      <c r="I23" s="3">
        <f t="shared" si="16"/>
        <v>-12.120679451455954</v>
      </c>
      <c r="J23" s="3">
        <f t="shared" si="16"/>
        <v>-39.853618126612758</v>
      </c>
      <c r="K23" s="3">
        <f t="shared" si="16"/>
        <v>-1.4740039711666817</v>
      </c>
      <c r="L23" s="3">
        <f t="shared" si="16"/>
        <v>-9.617590726307494</v>
      </c>
      <c r="M23" s="3">
        <f t="shared" si="16"/>
        <v>-7.4126242822630903</v>
      </c>
      <c r="N23" s="3">
        <f t="shared" si="16"/>
        <v>3.4704440465341428</v>
      </c>
      <c r="O23" s="3">
        <f t="shared" si="16"/>
        <v>-16.869146866458149</v>
      </c>
      <c r="P23" s="3">
        <f t="shared" si="16"/>
        <v>33.901300925213192</v>
      </c>
    </row>
    <row r="24" spans="1:16" ht="15.5" x14ac:dyDescent="0.35">
      <c r="C24" t="s">
        <v>47</v>
      </c>
      <c r="D24" s="4">
        <f>IFERROR(_xlfn.RRI(5,I23,D23),"")</f>
        <v>-0.14127562298507146</v>
      </c>
      <c r="E24" s="4">
        <f>IFERROR(_xlfn.RRI(5,J23,E23),"")</f>
        <v>-0.26950920487014485</v>
      </c>
      <c r="H24" s="4">
        <f t="shared" ref="H24:P24" si="17">IFERROR(_xlfn.RRI(5,M23,H23),"")</f>
        <v>0.30138062748152317</v>
      </c>
      <c r="I24" s="4" t="str">
        <f t="shared" si="17"/>
        <v/>
      </c>
      <c r="J24" s="4">
        <f t="shared" si="17"/>
        <v>0.18761295702075809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-8.85</v>
      </c>
      <c r="J25" s="3">
        <f t="shared" si="18"/>
        <v>-34.99</v>
      </c>
      <c r="K25" s="3">
        <f t="shared" si="18"/>
        <v>-10.41</v>
      </c>
      <c r="L25" s="3">
        <f t="shared" si="18"/>
        <v>-15.23</v>
      </c>
      <c r="M25" s="3">
        <f t="shared" si="18"/>
        <v>-12.47</v>
      </c>
      <c r="N25" s="3">
        <f t="shared" si="18"/>
        <v>5.36</v>
      </c>
      <c r="O25" s="3">
        <f t="shared" si="18"/>
        <v>11.99</v>
      </c>
      <c r="P25" s="3">
        <f t="shared" si="18"/>
        <v>5086840.6100000003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-0.53372207132352945</v>
      </c>
      <c r="E27" s="3">
        <f>IFERROR(E4/E21,"")</f>
        <v>-0.93404161249999995</v>
      </c>
      <c r="H27" s="3">
        <f t="shared" ref="H27:P27" si="20">IFERROR(H4/H21,"")</f>
        <v>-2.935527367647059</v>
      </c>
      <c r="I27" s="3">
        <f t="shared" si="20"/>
        <v>5.0110112999999998</v>
      </c>
      <c r="J27" s="3">
        <f t="shared" si="20"/>
        <v>0.86144770147058825</v>
      </c>
      <c r="K27" s="3">
        <f t="shared" si="20"/>
        <v>10.719742613970588</v>
      </c>
      <c r="L27" s="3">
        <f t="shared" si="20"/>
        <v>21.708775040441175</v>
      </c>
      <c r="M27" s="3">
        <f t="shared" si="20"/>
        <v>8.6638122897058825</v>
      </c>
      <c r="N27" s="3">
        <f t="shared" si="20"/>
        <v>14.189769977205883</v>
      </c>
      <c r="O27" s="3">
        <f t="shared" si="20"/>
        <v>11.776632423584905</v>
      </c>
      <c r="P27" s="3" t="str">
        <f t="shared" si="20"/>
        <v/>
      </c>
    </row>
    <row r="28" spans="1:16" ht="15.5" x14ac:dyDescent="0.35">
      <c r="C28" t="s">
        <v>52</v>
      </c>
      <c r="D28" s="4" t="str">
        <f>IFERROR(_xlfn.RRI(5,I27,D27),"")</f>
        <v/>
      </c>
      <c r="E28" s="4" t="str">
        <f>IFERROR(_xlfn.RRI(5,J27,E27),"")</f>
        <v/>
      </c>
      <c r="H28" s="4" t="str">
        <f t="shared" ref="H28:P28" si="21">IFERROR(_xlfn.RRI(5,M27,H27),"")</f>
        <v/>
      </c>
      <c r="I28" s="4">
        <f t="shared" si="21"/>
        <v>-0.18793647243604661</v>
      </c>
      <c r="J28" s="4">
        <f t="shared" si="21"/>
        <v>-0.4072909488410047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-0.74707059159759925</v>
      </c>
      <c r="J29" s="4">
        <f t="shared" si="22"/>
        <v>2.3611911623439004</v>
      </c>
      <c r="K29" s="4">
        <f t="shared" si="22"/>
        <v>-0.3164806303348654</v>
      </c>
      <c r="L29" s="4">
        <f t="shared" si="22"/>
        <v>0.22133119486768241</v>
      </c>
      <c r="M29" s="4">
        <f t="shared" si="22"/>
        <v>-3.3264925373134329</v>
      </c>
      <c r="N29" s="4">
        <f t="shared" si="22"/>
        <v>-0.55296080066722264</v>
      </c>
      <c r="O29" s="4">
        <f t="shared" si="22"/>
        <v>-0.99999764293774474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-1.585815355803939</v>
      </c>
      <c r="I30" s="4">
        <f t="shared" si="23"/>
        <v>4.8169651987527962</v>
      </c>
      <c r="J30" s="4">
        <f t="shared" si="23"/>
        <v>-0.91963914316861495</v>
      </c>
      <c r="K30" s="4">
        <f t="shared" si="23"/>
        <v>-0.50620232629428286</v>
      </c>
      <c r="L30" s="4">
        <f t="shared" si="23"/>
        <v>1.5056839084839106</v>
      </c>
      <c r="M30" s="4">
        <f t="shared" si="23"/>
        <v>-0.38943250640262461</v>
      </c>
      <c r="N30" s="4">
        <f t="shared" si="23"/>
        <v>0.20490896436473799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70.239999999999995</v>
      </c>
      <c r="E32" s="3">
        <f>IFERROR(INDEX(E51:E500,MATCH($A$32,$C$51:$C$500,0)),"")</f>
        <v>72.849999999999994</v>
      </c>
      <c r="H32" s="3">
        <f>IFERROR(INDEX(D32:G32,COUNT(D32:G32)),"")</f>
        <v>72.849999999999994</v>
      </c>
      <c r="I32" s="3">
        <f t="shared" ref="I32:P32" si="24">IFERROR(INDEX(I51:I500,MATCH($C$32,$C$51:$C$500,0)),"")</f>
        <v>80.53</v>
      </c>
      <c r="J32" s="3">
        <f t="shared" si="24"/>
        <v>92.88</v>
      </c>
      <c r="K32" s="3">
        <f t="shared" si="24"/>
        <v>139.4</v>
      </c>
      <c r="L32" s="3">
        <f t="shared" si="24"/>
        <v>137.16999999999999</v>
      </c>
      <c r="M32" s="3">
        <f t="shared" si="24"/>
        <v>149.49</v>
      </c>
      <c r="N32" s="3">
        <f t="shared" si="24"/>
        <v>136.91999999999999</v>
      </c>
      <c r="O32" s="3">
        <f t="shared" si="24"/>
        <v>135.41</v>
      </c>
      <c r="P32" s="3">
        <f t="shared" si="24"/>
        <v>8684622.2100000009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27.9</v>
      </c>
      <c r="E33" s="3">
        <f>IFERROR(INDEX(E51:E500,MATCH($A$33,$C$51:$C$500,0)),"")</f>
        <v>26.15</v>
      </c>
      <c r="H33" s="3">
        <f>IFERROR(INDEX(D33:G33,COUNT(D33:G33)),"")</f>
        <v>26.15</v>
      </c>
      <c r="I33" s="3">
        <f t="shared" ref="I33:P33" si="25">IFERROR(INDEX(I51:I500,MATCH($C$33,$C$51:$C$500,0)),"")</f>
        <v>24.09</v>
      </c>
      <c r="J33" s="3">
        <f t="shared" si="25"/>
        <v>19.7</v>
      </c>
      <c r="K33" s="3">
        <f t="shared" si="25"/>
        <v>13.95</v>
      </c>
      <c r="L33" s="3">
        <f t="shared" si="25"/>
        <v>13.71</v>
      </c>
      <c r="M33" s="3">
        <f t="shared" si="25"/>
        <v>9.83</v>
      </c>
      <c r="N33" s="3">
        <f t="shared" si="25"/>
        <v>9.7100000000000009</v>
      </c>
      <c r="O33" s="3">
        <f t="shared" si="25"/>
        <v>7.94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-592.15</v>
      </c>
      <c r="E34" s="3">
        <f>IFERROR(INDEX(E51:E500,MATCH($A$34,$C$51:$C$500,0)),"")</f>
        <v>-275.29000000000002</v>
      </c>
      <c r="H34" s="3">
        <f>IFERROR(INDEX(D34:G34,COUNT(D34:G34)),"")</f>
        <v>-275.29000000000002</v>
      </c>
      <c r="I34" s="3">
        <f t="shared" ref="I34:P34" si="26">IFERROR(INDEX(I51:I500,MATCH($C$34,$C$51:$C$500,0)),"")</f>
        <v>-219.21</v>
      </c>
      <c r="J34" s="3">
        <f t="shared" si="26"/>
        <v>-52.3</v>
      </c>
      <c r="K34" s="3">
        <f t="shared" si="26"/>
        <v>-186.84</v>
      </c>
      <c r="L34" s="3">
        <f t="shared" si="26"/>
        <v>-123.44</v>
      </c>
      <c r="M34" s="3">
        <f t="shared" si="26"/>
        <v>-117.88</v>
      </c>
      <c r="N34" s="3">
        <f t="shared" si="26"/>
        <v>248.13</v>
      </c>
      <c r="O34" s="3">
        <f t="shared" si="26"/>
        <v>89.66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-3672.15</v>
      </c>
      <c r="E35" s="3">
        <f>IFERROR(INDEX(E51:E500,MATCH($A$35,$C$51:$C$500,0)),"")</f>
        <v>-2039.42</v>
      </c>
      <c r="H35" s="3">
        <f>IFERROR(INDEX(D35:G35,COUNT(D35:G35)),"")</f>
        <v>-2039.42</v>
      </c>
      <c r="I35" s="3">
        <f t="shared" ref="I35:P35" si="27">IFERROR(INDEX(I51:I500,MATCH($C$35,$C$51:$C$500,0)),"")</f>
        <v>387.13</v>
      </c>
      <c r="J35" s="3">
        <f t="shared" si="27"/>
        <v>2124.23</v>
      </c>
      <c r="K35" s="3">
        <f t="shared" si="27"/>
        <v>181.43</v>
      </c>
      <c r="L35" s="3">
        <f t="shared" si="27"/>
        <v>86.6</v>
      </c>
      <c r="M35" s="3">
        <f t="shared" si="27"/>
        <v>169.66</v>
      </c>
      <c r="N35" s="3">
        <f t="shared" si="27"/>
        <v>93.72</v>
      </c>
      <c r="O35" s="3">
        <f t="shared" si="27"/>
        <v>91.5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-725862017</v>
      </c>
      <c r="E51" s="5">
        <v>-1270296593</v>
      </c>
      <c r="F51" s="5">
        <v>1352207839</v>
      </c>
      <c r="G51" s="5">
        <v>4151579797</v>
      </c>
      <c r="I51" s="5">
        <v>6814975368</v>
      </c>
      <c r="J51" s="5">
        <v>1171568874</v>
      </c>
      <c r="K51" s="5">
        <v>14578849955</v>
      </c>
      <c r="L51" s="5">
        <v>29523934055</v>
      </c>
      <c r="M51" s="5">
        <v>11782784714</v>
      </c>
      <c r="N51" s="5">
        <v>19298087169</v>
      </c>
      <c r="O51" s="5">
        <v>12483230369</v>
      </c>
      <c r="P51" s="5">
        <v>12906143002</v>
      </c>
    </row>
    <row r="52" spans="2:16" ht="15.5" x14ac:dyDescent="0.35">
      <c r="C52" t="s">
        <v>211</v>
      </c>
      <c r="D52" s="5">
        <v>-17548290</v>
      </c>
      <c r="E52" s="5">
        <v>-11673594</v>
      </c>
      <c r="F52" s="5">
        <v>-698970284</v>
      </c>
      <c r="G52" s="5">
        <v>-15423626</v>
      </c>
      <c r="I52" s="5">
        <v>-795292110</v>
      </c>
      <c r="J52" s="5">
        <v>-999616341</v>
      </c>
      <c r="K52" s="5">
        <v>-601469636</v>
      </c>
      <c r="L52" s="5">
        <v>-274000000</v>
      </c>
      <c r="M52" s="5">
        <v>-128500000</v>
      </c>
      <c r="N52" s="5">
        <v>-193930000</v>
      </c>
      <c r="O52" s="5">
        <v>-347277889</v>
      </c>
      <c r="P52" s="5">
        <v>-6551700000</v>
      </c>
    </row>
    <row r="53" spans="2:16" ht="15.5" x14ac:dyDescent="0.35">
      <c r="C53" t="s">
        <v>212</v>
      </c>
      <c r="D53" s="5">
        <v>-743410307</v>
      </c>
      <c r="E53" s="5">
        <v>-1281970187</v>
      </c>
      <c r="F53" s="5">
        <v>653237555</v>
      </c>
      <c r="G53" s="5">
        <v>4136156171</v>
      </c>
      <c r="I53" s="5">
        <v>6019683258</v>
      </c>
      <c r="J53" s="5">
        <v>171952533</v>
      </c>
      <c r="K53" s="5">
        <v>13977380319</v>
      </c>
      <c r="L53" s="5">
        <v>29249934055</v>
      </c>
      <c r="M53" s="5">
        <v>11654284714</v>
      </c>
      <c r="N53" s="5">
        <v>19104157169</v>
      </c>
      <c r="O53" s="5">
        <v>12135952480</v>
      </c>
      <c r="P53" s="5">
        <v>6354443002</v>
      </c>
    </row>
    <row r="54" spans="2:16" ht="15.5" x14ac:dyDescent="0.35">
      <c r="C54" t="s">
        <v>82</v>
      </c>
      <c r="D54" s="5">
        <v>-6925858614</v>
      </c>
      <c r="E54" s="5">
        <v>-8813108357</v>
      </c>
      <c r="F54" s="5">
        <v>-8430131291</v>
      </c>
      <c r="G54" s="5">
        <v>-7579145511</v>
      </c>
      <c r="I54" s="5">
        <v>-33392964933</v>
      </c>
      <c r="J54" s="5">
        <v>-42794694400</v>
      </c>
      <c r="K54" s="5">
        <v>-44024744886</v>
      </c>
      <c r="L54" s="5">
        <v>-45865727035</v>
      </c>
      <c r="M54" s="5">
        <v>-37485762308</v>
      </c>
      <c r="N54" s="5">
        <v>-23589198092</v>
      </c>
      <c r="O54" s="5">
        <v>-19551324436</v>
      </c>
      <c r="P54" s="5">
        <v>-8473593557</v>
      </c>
    </row>
    <row r="55" spans="2:16" ht="15.5" x14ac:dyDescent="0.35">
      <c r="C55" t="s">
        <v>87</v>
      </c>
      <c r="D55" s="5">
        <v>-6925858614</v>
      </c>
      <c r="E55" s="5">
        <v>-8813108357</v>
      </c>
      <c r="F55" s="5">
        <v>-8430131291</v>
      </c>
      <c r="G55" s="5">
        <v>-7579145511</v>
      </c>
      <c r="I55" s="5">
        <v>-33392964933</v>
      </c>
      <c r="J55" s="5">
        <v>-42794694400</v>
      </c>
      <c r="K55" s="5">
        <v>-44024744886</v>
      </c>
      <c r="L55" s="5">
        <v>-45865727035</v>
      </c>
    </row>
    <row r="56" spans="2:16" ht="15.5" x14ac:dyDescent="0.35">
      <c r="C56" t="s">
        <v>81</v>
      </c>
      <c r="D56" s="5">
        <v>1571590416</v>
      </c>
      <c r="E56" s="5">
        <v>-1112228392</v>
      </c>
      <c r="F56" s="5">
        <v>776922781</v>
      </c>
      <c r="G56" s="5">
        <v>10746580678</v>
      </c>
      <c r="I56" s="5">
        <v>12501449004</v>
      </c>
      <c r="J56" s="5">
        <v>-11808208948</v>
      </c>
      <c r="K56" s="5">
        <v>10111667041</v>
      </c>
      <c r="L56" s="5">
        <v>-6261139025</v>
      </c>
      <c r="M56" s="5">
        <v>5298152681</v>
      </c>
      <c r="N56" s="5">
        <v>7522646022</v>
      </c>
      <c r="O56" s="5">
        <v>16936197983</v>
      </c>
      <c r="P56" s="5">
        <v>77309865287</v>
      </c>
    </row>
    <row r="57" spans="2:16" ht="15.5" x14ac:dyDescent="0.35">
      <c r="C57" t="s">
        <v>89</v>
      </c>
      <c r="D57" s="5">
        <v>-7669268921</v>
      </c>
      <c r="E57" s="5">
        <v>-10095078544</v>
      </c>
      <c r="F57" s="5">
        <v>-7776893736</v>
      </c>
      <c r="G57" s="5">
        <v>-3442989340</v>
      </c>
      <c r="I57" s="5">
        <v>-27373281675</v>
      </c>
      <c r="J57" s="5">
        <v>-42622741867</v>
      </c>
      <c r="K57" s="5">
        <v>-30047364567</v>
      </c>
      <c r="L57" s="5">
        <v>-16615792980</v>
      </c>
      <c r="M57" s="5">
        <v>-25831477594</v>
      </c>
      <c r="N57" s="5">
        <v>-4485040923</v>
      </c>
      <c r="O57" s="5">
        <v>-7415371956</v>
      </c>
      <c r="P57" s="5">
        <v>-2119150555</v>
      </c>
    </row>
    <row r="58" spans="2:16" ht="15.5" x14ac:dyDescent="0.35">
      <c r="C58" t="s">
        <v>90</v>
      </c>
      <c r="D58" s="5">
        <v>1549849130</v>
      </c>
      <c r="E58" s="5">
        <v>-1150297836</v>
      </c>
      <c r="F58" s="5">
        <v>680096557</v>
      </c>
      <c r="G58" s="5">
        <v>10648859411</v>
      </c>
      <c r="I58" s="5">
        <v>12108924447</v>
      </c>
      <c r="J58" s="5">
        <v>-12001867283</v>
      </c>
      <c r="K58" s="5">
        <v>9729956255</v>
      </c>
      <c r="L58" s="5">
        <v>-6746689268</v>
      </c>
      <c r="M58" s="5">
        <v>6855877767</v>
      </c>
      <c r="N58" s="5">
        <v>9762893064</v>
      </c>
      <c r="O58" s="5">
        <v>19430724372</v>
      </c>
      <c r="P58" s="5">
        <v>77827834098</v>
      </c>
    </row>
    <row r="59" spans="2:16" ht="15.5" x14ac:dyDescent="0.35">
      <c r="C59" t="s">
        <v>215</v>
      </c>
      <c r="M59" s="5">
        <v>2047711995</v>
      </c>
      <c r="N59" s="5">
        <v>2713750690</v>
      </c>
      <c r="O59" s="5">
        <v>2529948799</v>
      </c>
      <c r="P59" s="5">
        <v>858125195</v>
      </c>
    </row>
    <row r="60" spans="2:16" ht="15.5" x14ac:dyDescent="0.35">
      <c r="C60" t="s">
        <v>27</v>
      </c>
      <c r="D60" s="5">
        <v>-21741286</v>
      </c>
      <c r="E60" s="5">
        <v>-38069444</v>
      </c>
      <c r="F60" s="5">
        <v>-96826224</v>
      </c>
      <c r="G60" s="5">
        <v>-97721267</v>
      </c>
      <c r="I60" s="5">
        <v>-392524557</v>
      </c>
      <c r="J60" s="5">
        <v>-193658335</v>
      </c>
      <c r="K60" s="5">
        <v>-381710786</v>
      </c>
      <c r="L60" s="5">
        <v>-485550243</v>
      </c>
      <c r="M60" s="5">
        <v>-489986909</v>
      </c>
      <c r="N60" s="5">
        <v>-473503648</v>
      </c>
      <c r="O60" s="5">
        <v>-35422410</v>
      </c>
      <c r="P60" s="5">
        <v>-340156384</v>
      </c>
    </row>
    <row r="61" spans="2:16" ht="15.5" x14ac:dyDescent="0.35">
      <c r="C61" t="s">
        <v>92</v>
      </c>
      <c r="D61" s="5">
        <v>1549849130</v>
      </c>
      <c r="E61" s="5">
        <v>-1150297836</v>
      </c>
      <c r="F61" s="5">
        <v>680096557</v>
      </c>
      <c r="G61" s="5">
        <v>10648859411</v>
      </c>
      <c r="I61" s="5">
        <v>12108924447</v>
      </c>
      <c r="J61" s="5">
        <v>-12001867283</v>
      </c>
      <c r="K61" s="5">
        <v>9729956255</v>
      </c>
      <c r="L61" s="5">
        <v>-6746689268</v>
      </c>
      <c r="M61" s="5">
        <v>6855877767</v>
      </c>
      <c r="N61" s="5">
        <v>9762893064</v>
      </c>
      <c r="O61" s="5">
        <v>19430724372</v>
      </c>
      <c r="P61" s="5">
        <v>77827834098</v>
      </c>
    </row>
    <row r="62" spans="2:16" ht="15.5" x14ac:dyDescent="0.35">
      <c r="C62" t="s">
        <v>29</v>
      </c>
      <c r="D62" s="5">
        <v>-6119419791</v>
      </c>
      <c r="E62" s="5">
        <v>-11245376380</v>
      </c>
      <c r="F62" s="5">
        <v>-7096797179</v>
      </c>
      <c r="G62" s="5">
        <v>7205870071</v>
      </c>
      <c r="I62" s="5">
        <v>-15264357228</v>
      </c>
      <c r="J62" s="5">
        <v>-54624609150</v>
      </c>
      <c r="K62" s="5">
        <v>-20317408312</v>
      </c>
      <c r="L62" s="5">
        <v>-23362482248</v>
      </c>
      <c r="M62" s="5">
        <v>-18975599827</v>
      </c>
      <c r="N62" s="5">
        <v>5277852141</v>
      </c>
      <c r="O62" s="5">
        <v>12015352416</v>
      </c>
      <c r="P62" s="5">
        <v>75708683543</v>
      </c>
    </row>
    <row r="63" spans="2:16" ht="15.5" x14ac:dyDescent="0.35">
      <c r="C63" t="s">
        <v>28</v>
      </c>
      <c r="F63" s="5">
        <v>-407914907</v>
      </c>
      <c r="I63" s="5">
        <v>-407914907</v>
      </c>
      <c r="J63" s="5">
        <v>1884215901</v>
      </c>
      <c r="K63" s="5">
        <v>3090952081</v>
      </c>
      <c r="L63" s="5">
        <v>207729276</v>
      </c>
      <c r="M63" s="5">
        <v>515414801</v>
      </c>
      <c r="N63" s="5">
        <v>608753039</v>
      </c>
      <c r="O63" s="5">
        <v>-208421765</v>
      </c>
      <c r="P63" s="5">
        <v>443318452</v>
      </c>
    </row>
    <row r="64" spans="2:16" ht="15.5" x14ac:dyDescent="0.35">
      <c r="C64" t="s">
        <v>95</v>
      </c>
      <c r="D64" s="5">
        <v>-6119419791</v>
      </c>
      <c r="E64" s="5">
        <v>-11245376380</v>
      </c>
      <c r="F64" s="5">
        <v>-7504712086</v>
      </c>
      <c r="G64" s="5">
        <v>7205870071</v>
      </c>
      <c r="I64" s="5">
        <v>-15672272135</v>
      </c>
      <c r="J64" s="5">
        <v>-52740393249</v>
      </c>
      <c r="K64" s="5">
        <v>-17226456231</v>
      </c>
      <c r="L64" s="5">
        <v>-23154752972</v>
      </c>
      <c r="M64" s="5">
        <v>-18460185026</v>
      </c>
      <c r="N64" s="5">
        <v>5897337965</v>
      </c>
      <c r="O64" s="5">
        <v>11806930651</v>
      </c>
      <c r="P64" s="5">
        <v>76152001995</v>
      </c>
    </row>
    <row r="65" spans="2:16" ht="15.5" x14ac:dyDescent="0.35">
      <c r="C65" t="s">
        <v>96</v>
      </c>
      <c r="D65" s="5">
        <v>-2481513237</v>
      </c>
      <c r="E65" s="5">
        <v>-1035877236</v>
      </c>
      <c r="F65" s="5">
        <v>1541151526</v>
      </c>
      <c r="G65" s="5">
        <v>-1193685969</v>
      </c>
      <c r="I65" s="5">
        <v>-4685544053</v>
      </c>
      <c r="J65" s="5">
        <v>-15675430229</v>
      </c>
      <c r="K65" s="5">
        <v>10826599683</v>
      </c>
      <c r="L65" s="5">
        <v>2135835241</v>
      </c>
      <c r="M65" s="5">
        <v>1765938358</v>
      </c>
      <c r="N65" s="5">
        <v>-710503716</v>
      </c>
      <c r="O65" s="5">
        <v>-37255422575</v>
      </c>
      <c r="P65" s="5">
        <v>-32075527827</v>
      </c>
    </row>
    <row r="66" spans="2:16" ht="15.5" x14ac:dyDescent="0.35">
      <c r="C66" t="s">
        <v>97</v>
      </c>
      <c r="D66" s="5">
        <v>-8600933028</v>
      </c>
      <c r="E66" s="5">
        <v>-12281253616</v>
      </c>
      <c r="F66" s="5">
        <v>-5963560560</v>
      </c>
      <c r="G66" s="5">
        <v>6012184102</v>
      </c>
      <c r="I66" s="5">
        <v>-20357816188</v>
      </c>
      <c r="J66" s="5">
        <v>-68415823478</v>
      </c>
      <c r="K66" s="5">
        <v>-6399856548</v>
      </c>
      <c r="L66" s="5">
        <v>-21018917731</v>
      </c>
      <c r="M66" s="5">
        <v>-16694246668</v>
      </c>
      <c r="N66" s="5">
        <v>5186834249</v>
      </c>
      <c r="O66" s="5">
        <v>-25448491924</v>
      </c>
      <c r="P66" s="5">
        <v>44076474168</v>
      </c>
    </row>
    <row r="67" spans="2:16" ht="15.5" x14ac:dyDescent="0.35">
      <c r="C67" t="s">
        <v>98</v>
      </c>
      <c r="D67" s="5">
        <v>-6119419793</v>
      </c>
      <c r="E67" s="5">
        <v>-11245376380</v>
      </c>
      <c r="F67" s="5">
        <v>-7504712086</v>
      </c>
      <c r="G67" s="5">
        <v>7205870071</v>
      </c>
      <c r="I67" s="5">
        <v>-15672272135</v>
      </c>
      <c r="J67" s="5">
        <v>-52740393249</v>
      </c>
      <c r="K67" s="5">
        <v>-17226456231</v>
      </c>
      <c r="L67" s="5">
        <v>-23154752972</v>
      </c>
      <c r="M67" s="5">
        <v>-18460185026</v>
      </c>
      <c r="N67" s="5">
        <v>5897337965</v>
      </c>
      <c r="O67" s="5">
        <v>11806930651</v>
      </c>
      <c r="P67" s="5">
        <v>76152001996</v>
      </c>
    </row>
    <row r="68" spans="2:16" ht="15.5" x14ac:dyDescent="0.35">
      <c r="C68" t="s">
        <v>8</v>
      </c>
      <c r="D68" s="5">
        <v>-6988652542</v>
      </c>
      <c r="E68" s="5">
        <v>-10448466032</v>
      </c>
      <c r="F68" s="5">
        <v>-5031500210</v>
      </c>
      <c r="G68" s="5">
        <v>6866456953</v>
      </c>
      <c r="I68" s="5">
        <v>-16765568862</v>
      </c>
      <c r="J68" s="5">
        <v>-63239656639</v>
      </c>
      <c r="K68" s="5">
        <v>-3347399067</v>
      </c>
      <c r="L68" s="5">
        <v>-18562548847</v>
      </c>
      <c r="M68" s="5">
        <v>-15193060554</v>
      </c>
      <c r="N68" s="5">
        <v>6572309858</v>
      </c>
      <c r="O68" s="5">
        <v>-24514461533</v>
      </c>
      <c r="P68" s="5">
        <v>44227081363</v>
      </c>
    </row>
    <row r="69" spans="2:16" ht="15.5" x14ac:dyDescent="0.35">
      <c r="C69" t="s">
        <v>99</v>
      </c>
      <c r="D69" s="5">
        <v>-1612280488</v>
      </c>
      <c r="E69" s="5">
        <v>-1832787584</v>
      </c>
      <c r="F69" s="5">
        <v>-932060350</v>
      </c>
      <c r="G69" s="5">
        <v>-854272851</v>
      </c>
      <c r="I69" s="5">
        <v>-3592247326</v>
      </c>
      <c r="J69" s="5">
        <v>-5176166839</v>
      </c>
      <c r="K69" s="5">
        <v>-3052457481</v>
      </c>
      <c r="L69" s="5">
        <v>-2456368884</v>
      </c>
      <c r="M69" s="5">
        <v>-1501186114</v>
      </c>
      <c r="N69" s="5">
        <v>-1385475609</v>
      </c>
      <c r="O69" s="5">
        <v>-934030391</v>
      </c>
      <c r="P69" s="5">
        <v>-150607194</v>
      </c>
    </row>
    <row r="70" spans="2:16" ht="15.5" x14ac:dyDescent="0.35">
      <c r="C70" t="s">
        <v>100</v>
      </c>
      <c r="D70" s="5">
        <v>-6119419793</v>
      </c>
      <c r="E70" s="5">
        <v>-11245376380</v>
      </c>
      <c r="F70" s="5">
        <v>-7504712086</v>
      </c>
      <c r="G70" s="5">
        <v>7205870071</v>
      </c>
      <c r="I70" s="5">
        <v>-15672272135</v>
      </c>
      <c r="J70" s="5">
        <v>-52740393249</v>
      </c>
      <c r="K70" s="5">
        <v>-17226456231</v>
      </c>
      <c r="L70" s="5">
        <v>-23154752972</v>
      </c>
      <c r="M70" s="5">
        <v>-18460185026</v>
      </c>
      <c r="N70" s="5">
        <v>5897337965</v>
      </c>
      <c r="O70" s="5">
        <v>11806930651</v>
      </c>
      <c r="P70" s="5">
        <v>76152001996</v>
      </c>
    </row>
    <row r="71" spans="2:16" ht="15.5" x14ac:dyDescent="0.35">
      <c r="C71" t="s">
        <v>101</v>
      </c>
      <c r="D71" s="5">
        <v>-8600933030</v>
      </c>
      <c r="E71" s="5">
        <v>-12281253616</v>
      </c>
      <c r="F71" s="5">
        <v>-5963560560</v>
      </c>
      <c r="G71" s="5">
        <v>6012184102</v>
      </c>
      <c r="I71" s="5">
        <v>-20357816188</v>
      </c>
      <c r="J71" s="5">
        <v>-68415823478</v>
      </c>
      <c r="K71" s="5">
        <v>-6399856548</v>
      </c>
      <c r="L71" s="5">
        <v>-21018917731</v>
      </c>
      <c r="M71" s="5">
        <v>-16694246668</v>
      </c>
      <c r="N71" s="5">
        <v>5186834249</v>
      </c>
      <c r="O71" s="5">
        <v>-25448491924</v>
      </c>
      <c r="P71" s="5">
        <v>44076474169</v>
      </c>
    </row>
    <row r="72" spans="2:16" ht="15.5" x14ac:dyDescent="0.35">
      <c r="C72" t="s">
        <v>102</v>
      </c>
      <c r="D72" s="5">
        <v>-8600933030</v>
      </c>
      <c r="E72" s="5">
        <v>-12281253616</v>
      </c>
      <c r="F72" s="5">
        <v>-5963560560</v>
      </c>
      <c r="G72" s="5">
        <v>6012184102</v>
      </c>
      <c r="I72" s="5">
        <v>-20357816188</v>
      </c>
      <c r="J72" s="5">
        <v>-68415823478</v>
      </c>
      <c r="K72" s="5">
        <v>-6399856548</v>
      </c>
      <c r="L72" s="5">
        <v>-21018917731</v>
      </c>
      <c r="M72" s="5">
        <v>-16694246668</v>
      </c>
      <c r="N72" s="5">
        <v>5186834249</v>
      </c>
      <c r="O72" s="5">
        <v>-25448491924</v>
      </c>
      <c r="P72" s="5">
        <v>44076474169</v>
      </c>
    </row>
    <row r="74" spans="2:16" ht="15.5" x14ac:dyDescent="0.35">
      <c r="B74" t="s">
        <v>103</v>
      </c>
      <c r="C74" t="s">
        <v>104</v>
      </c>
    </row>
    <row r="75" spans="2:16" ht="15.5" x14ac:dyDescent="0.35">
      <c r="C75" t="s">
        <v>20</v>
      </c>
      <c r="D75" s="5">
        <v>78916983749</v>
      </c>
      <c r="E75" s="5">
        <v>39051185861</v>
      </c>
      <c r="F75" s="5">
        <v>42278666247</v>
      </c>
      <c r="G75" s="5">
        <v>43236567728</v>
      </c>
      <c r="I75" s="5">
        <v>42278666247</v>
      </c>
      <c r="J75" s="5">
        <v>40845726541</v>
      </c>
      <c r="K75" s="5">
        <v>44593011188</v>
      </c>
      <c r="L75" s="5">
        <v>59586579117</v>
      </c>
      <c r="M75" s="5">
        <v>48745352714</v>
      </c>
      <c r="N75" s="5">
        <v>31095569021</v>
      </c>
      <c r="O75" s="5">
        <v>48840160852</v>
      </c>
      <c r="P75" s="5">
        <v>21815342995</v>
      </c>
    </row>
    <row r="76" spans="2:16" ht="15.5" x14ac:dyDescent="0.35">
      <c r="C76" t="s">
        <v>1269</v>
      </c>
      <c r="M76" s="5">
        <v>61657070419</v>
      </c>
      <c r="N76" s="5">
        <v>25883127229</v>
      </c>
      <c r="O76" s="5">
        <v>44988531978</v>
      </c>
      <c r="P76" s="5">
        <v>14710717587</v>
      </c>
    </row>
    <row r="77" spans="2:16" ht="15.5" x14ac:dyDescent="0.35">
      <c r="C77" t="s">
        <v>110</v>
      </c>
      <c r="D77" s="5">
        <v>729676174</v>
      </c>
      <c r="E77" s="5">
        <v>2237594679</v>
      </c>
      <c r="F77" s="5">
        <v>3048491417</v>
      </c>
      <c r="G77" s="5">
        <v>5245285093</v>
      </c>
      <c r="I77" s="5">
        <v>3048491417</v>
      </c>
      <c r="J77" s="5">
        <v>3865863363</v>
      </c>
      <c r="K77" s="5">
        <v>1187005368</v>
      </c>
      <c r="L77" s="5">
        <v>19947854118</v>
      </c>
      <c r="M77" s="5">
        <v>99205990</v>
      </c>
      <c r="N77" s="5">
        <v>66378075100</v>
      </c>
      <c r="O77" s="5">
        <v>9416007900</v>
      </c>
    </row>
    <row r="78" spans="2:16" ht="15.5" x14ac:dyDescent="0.35">
      <c r="C78" t="s">
        <v>111</v>
      </c>
      <c r="D78" s="5">
        <v>2063974010</v>
      </c>
      <c r="E78" s="5">
        <v>2116786776</v>
      </c>
      <c r="F78" s="5">
        <v>2667808387</v>
      </c>
      <c r="G78" s="5">
        <v>3234891584</v>
      </c>
      <c r="I78" s="5">
        <v>2667808387</v>
      </c>
      <c r="J78" s="5">
        <v>2360453822</v>
      </c>
      <c r="K78" s="5">
        <v>6023352251</v>
      </c>
      <c r="L78" s="5">
        <v>7962370349</v>
      </c>
      <c r="M78" s="5">
        <v>11882848446</v>
      </c>
      <c r="N78" s="5">
        <v>15752300999</v>
      </c>
      <c r="O78" s="5">
        <v>6906470482</v>
      </c>
      <c r="P78" s="5">
        <v>5355742648</v>
      </c>
    </row>
    <row r="79" spans="2:16" ht="15.5" x14ac:dyDescent="0.35">
      <c r="C79" t="s">
        <v>114</v>
      </c>
      <c r="D79" s="5">
        <v>6655204634</v>
      </c>
      <c r="E79" s="5">
        <v>6658473465</v>
      </c>
      <c r="F79" s="5">
        <v>6658473465</v>
      </c>
      <c r="G79" s="5">
        <v>7066118061</v>
      </c>
      <c r="I79" s="5">
        <v>6658473465</v>
      </c>
      <c r="J79" s="5">
        <v>7066118061</v>
      </c>
      <c r="K79" s="5">
        <v>5230058356</v>
      </c>
      <c r="L79" s="5">
        <v>2098493102</v>
      </c>
      <c r="M79" s="5">
        <v>1559724270</v>
      </c>
      <c r="N79" s="5">
        <v>1058623267</v>
      </c>
      <c r="O79" s="5">
        <v>542804450</v>
      </c>
      <c r="P79" s="5">
        <v>643563255</v>
      </c>
    </row>
    <row r="80" spans="2:16" ht="15.5" x14ac:dyDescent="0.35">
      <c r="C80" t="s">
        <v>81</v>
      </c>
      <c r="D80" s="5">
        <v>-6067570654</v>
      </c>
      <c r="E80" s="5">
        <v>4584916867</v>
      </c>
      <c r="F80" s="5">
        <v>5620794103</v>
      </c>
      <c r="G80" s="5">
        <v>1026823814</v>
      </c>
      <c r="I80" s="5">
        <v>5620794103</v>
      </c>
      <c r="J80" s="5">
        <v>7253519393</v>
      </c>
      <c r="K80" s="5">
        <v>21688789811</v>
      </c>
      <c r="L80" s="5">
        <v>4405135826</v>
      </c>
      <c r="M80" s="5">
        <v>-1330453502</v>
      </c>
      <c r="N80" s="5">
        <v>-2813847537</v>
      </c>
      <c r="O80" s="5">
        <v>310364400</v>
      </c>
      <c r="P80" s="5">
        <v>37509231100</v>
      </c>
    </row>
    <row r="81" spans="3:16" ht="15.5" x14ac:dyDescent="0.35">
      <c r="C81" t="s">
        <v>115</v>
      </c>
      <c r="D81" s="5">
        <v>191491798280</v>
      </c>
      <c r="E81" s="5">
        <v>147251539550</v>
      </c>
      <c r="F81" s="5">
        <v>208978882855</v>
      </c>
      <c r="G81" s="5">
        <v>183268396290</v>
      </c>
      <c r="I81" s="5">
        <v>208978882855</v>
      </c>
      <c r="J81" s="5">
        <v>178961469284</v>
      </c>
      <c r="K81" s="5">
        <v>324722839611</v>
      </c>
      <c r="L81" s="5">
        <v>285454394269</v>
      </c>
      <c r="M81" s="5">
        <v>309790908153</v>
      </c>
      <c r="N81" s="5">
        <v>244592660335</v>
      </c>
      <c r="O81" s="5">
        <v>200291478651</v>
      </c>
      <c r="P81" s="5">
        <v>161258906274</v>
      </c>
    </row>
    <row r="82" spans="3:16" ht="15.5" x14ac:dyDescent="0.35">
      <c r="C82" t="s">
        <v>116</v>
      </c>
    </row>
    <row r="83" spans="3:16" ht="15.5" x14ac:dyDescent="0.35">
      <c r="C83" t="s">
        <v>117</v>
      </c>
    </row>
    <row r="84" spans="3:16" ht="15.5" x14ac:dyDescent="0.35">
      <c r="C84" t="s">
        <v>230</v>
      </c>
      <c r="D84" s="5">
        <v>171358745</v>
      </c>
      <c r="E84" s="5">
        <v>381549392</v>
      </c>
      <c r="F84" s="5">
        <v>395018461</v>
      </c>
      <c r="G84" s="5">
        <v>407272819</v>
      </c>
      <c r="I84" s="5">
        <v>395018461</v>
      </c>
      <c r="J84" s="5">
        <v>320097837</v>
      </c>
      <c r="K84" s="5">
        <v>860381218</v>
      </c>
      <c r="L84" s="5">
        <v>1045009220</v>
      </c>
    </row>
    <row r="85" spans="3:16" ht="15.5" x14ac:dyDescent="0.35">
      <c r="C85" t="s">
        <v>1270</v>
      </c>
      <c r="M85" s="5">
        <v>30630472756</v>
      </c>
      <c r="N85" s="5">
        <v>19331420619</v>
      </c>
      <c r="O85" s="5">
        <v>27920700189</v>
      </c>
      <c r="P85" s="5">
        <v>14890348579</v>
      </c>
    </row>
    <row r="86" spans="3:16" ht="15.5" x14ac:dyDescent="0.35">
      <c r="C86" t="s">
        <v>121</v>
      </c>
      <c r="D86" s="5">
        <v>55601248391</v>
      </c>
      <c r="E86" s="5">
        <v>2170648973</v>
      </c>
      <c r="F86" s="5">
        <v>981356208</v>
      </c>
      <c r="G86" s="5">
        <v>5715061176</v>
      </c>
      <c r="I86" s="5">
        <v>981356208</v>
      </c>
      <c r="J86" s="5">
        <v>4373360739</v>
      </c>
      <c r="K86" s="5">
        <v>286802772</v>
      </c>
      <c r="L86" s="5">
        <v>26887276670</v>
      </c>
      <c r="M86" s="5">
        <v>29131864998</v>
      </c>
      <c r="N86" s="5">
        <v>1980359019</v>
      </c>
      <c r="O86" s="5">
        <v>3692442241</v>
      </c>
      <c r="P86" s="5">
        <v>326347975</v>
      </c>
    </row>
    <row r="87" spans="3:16" ht="15.5" x14ac:dyDescent="0.35">
      <c r="C87" t="s">
        <v>233</v>
      </c>
      <c r="D87" s="5">
        <v>391347290</v>
      </c>
      <c r="E87" s="5">
        <v>521299669</v>
      </c>
      <c r="F87" s="5">
        <v>132219463</v>
      </c>
      <c r="G87" s="5">
        <v>163976694</v>
      </c>
      <c r="I87" s="5">
        <v>132219463</v>
      </c>
      <c r="J87" s="5">
        <v>124779458</v>
      </c>
      <c r="K87" s="5">
        <v>810798497</v>
      </c>
      <c r="L87" s="5">
        <v>631380097</v>
      </c>
      <c r="M87" s="5">
        <v>1353991683</v>
      </c>
      <c r="N87" s="5">
        <v>476394830</v>
      </c>
      <c r="O87" s="5">
        <v>523613897</v>
      </c>
      <c r="P87" s="5">
        <v>320416231</v>
      </c>
    </row>
    <row r="88" spans="3:16" ht="15.5" x14ac:dyDescent="0.35">
      <c r="C88" t="s">
        <v>120</v>
      </c>
      <c r="D88" s="5">
        <v>83326909</v>
      </c>
      <c r="E88" s="5">
        <v>353499714</v>
      </c>
      <c r="F88" s="5">
        <v>533798957</v>
      </c>
      <c r="G88" s="5">
        <v>189019007</v>
      </c>
      <c r="I88" s="5">
        <v>533798957</v>
      </c>
      <c r="J88" s="5">
        <v>811686231</v>
      </c>
      <c r="K88" s="5">
        <v>535473841</v>
      </c>
      <c r="L88" s="5">
        <v>385603475</v>
      </c>
      <c r="M88" s="5">
        <v>513163808</v>
      </c>
      <c r="N88" s="5">
        <v>775761912</v>
      </c>
      <c r="O88" s="5">
        <v>451690292</v>
      </c>
      <c r="P88" s="5">
        <v>163988994</v>
      </c>
    </row>
    <row r="89" spans="3:16" ht="15.5" x14ac:dyDescent="0.35">
      <c r="C89" t="s">
        <v>128</v>
      </c>
      <c r="D89" s="5">
        <v>68011541151</v>
      </c>
      <c r="E89" s="5">
        <v>21210771455</v>
      </c>
      <c r="F89" s="5">
        <v>70656861147</v>
      </c>
      <c r="G89" s="5">
        <v>38982814023</v>
      </c>
      <c r="I89" s="5">
        <v>70656861147</v>
      </c>
      <c r="J89" s="5">
        <v>20281631388</v>
      </c>
      <c r="K89" s="5">
        <v>97627178237</v>
      </c>
      <c r="L89" s="5">
        <v>92448168747</v>
      </c>
      <c r="M89" s="5">
        <v>104828940900</v>
      </c>
      <c r="N89" s="5">
        <v>55213152414</v>
      </c>
      <c r="O89" s="5">
        <v>54970190461</v>
      </c>
      <c r="P89" s="5">
        <v>30800545810</v>
      </c>
    </row>
    <row r="90" spans="3:16" ht="15.5" x14ac:dyDescent="0.35">
      <c r="C90" t="s">
        <v>129</v>
      </c>
    </row>
    <row r="91" spans="3:16" ht="15.5" x14ac:dyDescent="0.35">
      <c r="C91" t="s">
        <v>130</v>
      </c>
      <c r="D91" s="5">
        <v>135993402100</v>
      </c>
      <c r="E91" s="5">
        <v>135993402100</v>
      </c>
      <c r="F91" s="5">
        <v>135993402100</v>
      </c>
      <c r="G91" s="5">
        <v>135993402100</v>
      </c>
      <c r="I91" s="5">
        <v>135993402100</v>
      </c>
      <c r="J91" s="5">
        <v>135993402100</v>
      </c>
      <c r="K91" s="5">
        <v>135993402100</v>
      </c>
      <c r="L91" s="5">
        <v>135993402100</v>
      </c>
      <c r="M91" s="5">
        <v>135993402100</v>
      </c>
      <c r="N91" s="5">
        <v>135993402100</v>
      </c>
      <c r="O91" s="5">
        <v>106250010000</v>
      </c>
      <c r="P91" s="5">
        <v>15000000000</v>
      </c>
    </row>
    <row r="92" spans="3:16" ht="15.5" x14ac:dyDescent="0.35">
      <c r="C92" t="s">
        <v>131</v>
      </c>
      <c r="D92" s="5">
        <v>52034837019</v>
      </c>
      <c r="E92" s="5">
        <v>55374203699</v>
      </c>
      <c r="F92" s="5">
        <v>55374203699</v>
      </c>
      <c r="G92" s="5">
        <v>55374203699</v>
      </c>
      <c r="I92" s="5">
        <v>55374203699</v>
      </c>
      <c r="J92" s="5">
        <v>55374203699</v>
      </c>
      <c r="K92" s="5">
        <v>55374203699</v>
      </c>
      <c r="L92" s="5">
        <v>55374203699</v>
      </c>
      <c r="M92" s="5">
        <v>57025100130</v>
      </c>
      <c r="N92" s="5">
        <v>24748394130</v>
      </c>
      <c r="O92" s="5">
        <v>16868061200</v>
      </c>
    </row>
    <row r="93" spans="3:16" ht="15.5" x14ac:dyDescent="0.35">
      <c r="C93" t="s">
        <v>132</v>
      </c>
      <c r="D93" s="5">
        <v>-86443645632</v>
      </c>
      <c r="E93" s="5">
        <v>-96887044102</v>
      </c>
      <c r="F93" s="5">
        <v>-87474455309</v>
      </c>
      <c r="G93" s="5">
        <v>-77822223682</v>
      </c>
      <c r="I93" s="5">
        <v>-87474455309</v>
      </c>
      <c r="J93" s="5">
        <v>-72314850609</v>
      </c>
      <c r="K93" s="5">
        <v>-23484590269</v>
      </c>
      <c r="L93" s="5">
        <v>-9226778744</v>
      </c>
      <c r="M93" s="5">
        <v>11604423868</v>
      </c>
      <c r="N93" s="5">
        <v>28280878457</v>
      </c>
      <c r="O93" s="5">
        <v>20444507255</v>
      </c>
      <c r="P93" s="5">
        <v>77760102088</v>
      </c>
    </row>
    <row r="94" spans="3:16" ht="15.5" x14ac:dyDescent="0.35">
      <c r="C94" t="s">
        <v>136</v>
      </c>
      <c r="D94" s="5">
        <v>27963234296</v>
      </c>
      <c r="E94" s="5">
        <v>26975289531</v>
      </c>
      <c r="F94" s="5">
        <v>28808077115</v>
      </c>
      <c r="G94" s="5">
        <v>29713376337</v>
      </c>
      <c r="I94" s="5">
        <v>28808077115</v>
      </c>
      <c r="J94" s="5">
        <v>32373563313</v>
      </c>
      <c r="K94" s="5">
        <v>37523856033</v>
      </c>
      <c r="L94" s="5">
        <v>6460262641</v>
      </c>
      <c r="M94" s="5">
        <v>1669494657</v>
      </c>
      <c r="N94" s="5">
        <v>3170680771</v>
      </c>
      <c r="O94" s="5">
        <v>1448345335</v>
      </c>
      <c r="P94" s="5">
        <v>189027276</v>
      </c>
    </row>
    <row r="95" spans="3:16" ht="15.5" x14ac:dyDescent="0.35">
      <c r="C95" t="s">
        <v>10</v>
      </c>
      <c r="D95" s="5">
        <v>123480257129</v>
      </c>
      <c r="E95" s="5">
        <v>126040768095</v>
      </c>
      <c r="F95" s="5">
        <v>138322021708</v>
      </c>
      <c r="G95" s="5">
        <v>144285582268</v>
      </c>
      <c r="I95" s="5">
        <v>138322021708</v>
      </c>
      <c r="J95" s="5">
        <v>158679837896</v>
      </c>
      <c r="K95" s="5">
        <v>227095661374</v>
      </c>
      <c r="L95" s="5">
        <v>193006225522</v>
      </c>
      <c r="M95" s="5">
        <v>204961967253</v>
      </c>
      <c r="N95" s="5">
        <v>189379507921</v>
      </c>
      <c r="O95" s="5">
        <v>145321288190</v>
      </c>
      <c r="P95" s="5">
        <v>130458360464</v>
      </c>
    </row>
    <row r="96" spans="3:16" ht="15.5" x14ac:dyDescent="0.35">
      <c r="C96" t="s">
        <v>137</v>
      </c>
      <c r="D96" s="5">
        <v>191491798280</v>
      </c>
      <c r="E96" s="5">
        <v>147251539550</v>
      </c>
      <c r="F96" s="5">
        <v>208978882855</v>
      </c>
      <c r="G96" s="5">
        <v>183268396291</v>
      </c>
      <c r="I96" s="5">
        <v>208978882855</v>
      </c>
      <c r="J96" s="5">
        <v>178961469284</v>
      </c>
      <c r="K96" s="5">
        <v>324722839611</v>
      </c>
      <c r="L96" s="5">
        <v>285454394269</v>
      </c>
      <c r="M96" s="5">
        <v>309790908153</v>
      </c>
      <c r="N96" s="5">
        <v>244592660335</v>
      </c>
      <c r="O96" s="5">
        <v>200291478651</v>
      </c>
      <c r="P96" s="5">
        <v>161258906274</v>
      </c>
    </row>
    <row r="97" spans="2:16" ht="15.5" x14ac:dyDescent="0.35">
      <c r="C97" t="s">
        <v>138</v>
      </c>
      <c r="D97" s="5">
        <v>1359934021</v>
      </c>
      <c r="E97" s="5">
        <v>1359934021</v>
      </c>
      <c r="F97" s="5">
        <v>1359934021</v>
      </c>
      <c r="G97" s="5">
        <v>1359934021</v>
      </c>
      <c r="I97" s="5">
        <v>1359934021</v>
      </c>
      <c r="J97" s="5">
        <v>1359934021</v>
      </c>
      <c r="K97" s="5">
        <v>1359934021</v>
      </c>
      <c r="L97" s="5">
        <v>1359934021</v>
      </c>
      <c r="M97" s="5">
        <v>1359934021</v>
      </c>
      <c r="N97" s="5">
        <v>1359934021</v>
      </c>
      <c r="O97" s="5">
        <v>1062500000</v>
      </c>
      <c r="P97" s="5">
        <v>15000</v>
      </c>
    </row>
    <row r="99" spans="2:16" ht="15.5" x14ac:dyDescent="0.35">
      <c r="B99" t="s">
        <v>139</v>
      </c>
      <c r="C99" t="s">
        <v>140</v>
      </c>
      <c r="D99" s="5">
        <v>4764696646</v>
      </c>
      <c r="E99" s="5">
        <v>-3427851456</v>
      </c>
      <c r="F99" s="5">
        <v>2283319095</v>
      </c>
      <c r="G99" s="5">
        <v>-14127652721</v>
      </c>
      <c r="I99" s="5">
        <v>-21244037124</v>
      </c>
      <c r="J99" s="5">
        <v>-8583632500</v>
      </c>
      <c r="K99" s="5">
        <v>4780897355</v>
      </c>
      <c r="L99" s="5">
        <v>5627724895</v>
      </c>
      <c r="M99" s="5">
        <v>-37248511363</v>
      </c>
      <c r="N99" s="5">
        <v>-6095465754</v>
      </c>
      <c r="O99" s="5">
        <v>-18034588929</v>
      </c>
      <c r="P99" s="5">
        <v>-3447193346</v>
      </c>
    </row>
    <row r="100" spans="2:16" ht="15.5" x14ac:dyDescent="0.35">
      <c r="C100" t="s">
        <v>1271</v>
      </c>
      <c r="D100" s="5">
        <v>390000000</v>
      </c>
      <c r="E100" s="5">
        <v>420000000</v>
      </c>
      <c r="F100" s="5">
        <v>445000000</v>
      </c>
      <c r="G100" s="5">
        <v>148266211</v>
      </c>
      <c r="I100" s="5">
        <v>1045000000</v>
      </c>
      <c r="J100" s="5">
        <v>3053850000</v>
      </c>
      <c r="K100" s="5">
        <v>4362500000</v>
      </c>
      <c r="L100" s="5">
        <v>2475000000</v>
      </c>
      <c r="M100" s="5">
        <v>1560000000</v>
      </c>
      <c r="N100" s="5">
        <v>4789500000</v>
      </c>
      <c r="O100" s="5">
        <v>5097045455</v>
      </c>
      <c r="P100" s="5">
        <v>12735000000</v>
      </c>
    </row>
    <row r="101" spans="2:16" ht="15.5" x14ac:dyDescent="0.35">
      <c r="C101" t="s">
        <v>1272</v>
      </c>
      <c r="D101" s="5">
        <v>638534993</v>
      </c>
      <c r="E101" s="5">
        <v>579867345</v>
      </c>
      <c r="F101" s="5">
        <v>1967331942</v>
      </c>
      <c r="G101" s="5">
        <v>21206051</v>
      </c>
      <c r="I101" s="5">
        <v>2008615584</v>
      </c>
      <c r="J101" s="5">
        <v>40217259</v>
      </c>
      <c r="K101" s="5">
        <v>2035051004</v>
      </c>
      <c r="L101" s="5">
        <v>6103635745</v>
      </c>
      <c r="M101" s="5">
        <v>2268944328</v>
      </c>
      <c r="N101" s="5">
        <v>2977302080</v>
      </c>
      <c r="O101" s="5">
        <v>2557817005</v>
      </c>
      <c r="P101" s="5">
        <v>858125195</v>
      </c>
    </row>
    <row r="102" spans="2:16" ht="15.5" x14ac:dyDescent="0.35">
      <c r="C102" t="s">
        <v>1273</v>
      </c>
      <c r="D102" s="5">
        <v>150000000</v>
      </c>
      <c r="E102" s="5">
        <v>150000000</v>
      </c>
      <c r="G102" s="5">
        <v>-107549365</v>
      </c>
      <c r="I102" s="5">
        <v>200000000</v>
      </c>
      <c r="J102" s="5">
        <v>3100000000</v>
      </c>
      <c r="K102" s="5">
        <v>6909000000</v>
      </c>
      <c r="L102" s="5">
        <v>9309597249</v>
      </c>
      <c r="M102" s="5">
        <v>8273450000</v>
      </c>
      <c r="N102" s="5">
        <v>3648908000</v>
      </c>
      <c r="O102" s="5">
        <v>3376076000</v>
      </c>
    </row>
    <row r="103" spans="2:16" ht="15.5" x14ac:dyDescent="0.35">
      <c r="C103" t="s">
        <v>152</v>
      </c>
    </row>
    <row r="104" spans="2:16" ht="15.5" x14ac:dyDescent="0.35">
      <c r="C104" t="s">
        <v>478</v>
      </c>
      <c r="D104" s="5">
        <v>-1161354725</v>
      </c>
      <c r="E104" s="5">
        <v>-34338644785</v>
      </c>
      <c r="F104" s="5">
        <v>34208458920</v>
      </c>
      <c r="G104" s="5">
        <v>1599477354</v>
      </c>
      <c r="I104" s="5">
        <v>37507293752</v>
      </c>
      <c r="J104" s="5">
        <v>45249218337</v>
      </c>
      <c r="K104" s="5">
        <v>-19448847263</v>
      </c>
      <c r="L104" s="5">
        <v>2788367549</v>
      </c>
      <c r="M104" s="5">
        <v>-24474891053</v>
      </c>
      <c r="N104" s="5">
        <v>10516125179</v>
      </c>
      <c r="O104" s="5">
        <v>-17247462781</v>
      </c>
      <c r="P104" s="5">
        <v>179630992</v>
      </c>
    </row>
    <row r="105" spans="2:16" ht="15.5" x14ac:dyDescent="0.35">
      <c r="C105" t="s">
        <v>1274</v>
      </c>
      <c r="F105" s="5">
        <v>-22632000</v>
      </c>
      <c r="G105" s="5">
        <v>10000</v>
      </c>
      <c r="J105" s="5">
        <v>186236000</v>
      </c>
      <c r="K105" s="5">
        <v>8029105168</v>
      </c>
    </row>
    <row r="106" spans="2:16" ht="15.5" x14ac:dyDescent="0.35">
      <c r="C106" t="s">
        <v>1275</v>
      </c>
      <c r="D106" s="5">
        <v>5535245000</v>
      </c>
      <c r="F106" s="5">
        <v>22632000</v>
      </c>
      <c r="J106" s="5">
        <v>-186236000</v>
      </c>
      <c r="K106" s="5">
        <v>-8331395968</v>
      </c>
    </row>
    <row r="107" spans="2:16" ht="15.5" x14ac:dyDescent="0.35">
      <c r="C107" t="s">
        <v>1276</v>
      </c>
      <c r="D107" s="5">
        <v>-291074391</v>
      </c>
      <c r="E107" s="5">
        <v>396384869</v>
      </c>
      <c r="F107" s="5">
        <v>153088051</v>
      </c>
      <c r="G107" s="5">
        <v>543850897</v>
      </c>
      <c r="I107" s="5">
        <v>1436094460</v>
      </c>
      <c r="J107" s="5">
        <v>2061088605</v>
      </c>
      <c r="K107" s="5">
        <v>3673180307</v>
      </c>
      <c r="L107" s="5">
        <v>1981284349</v>
      </c>
    </row>
    <row r="108" spans="2:16" ht="15.5" x14ac:dyDescent="0.35">
      <c r="C108" t="s">
        <v>1277</v>
      </c>
      <c r="O108" s="5">
        <v>384804125</v>
      </c>
      <c r="P108" s="5">
        <v>21342000</v>
      </c>
    </row>
    <row r="109" spans="2:16" ht="15.5" x14ac:dyDescent="0.35">
      <c r="C109" t="s">
        <v>299</v>
      </c>
      <c r="D109" s="5">
        <v>-4374387764</v>
      </c>
      <c r="E109" s="5">
        <v>34446305741</v>
      </c>
      <c r="F109" s="5">
        <v>-34300266167</v>
      </c>
      <c r="G109" s="5">
        <v>-1639002198</v>
      </c>
      <c r="I109" s="5">
        <v>-37694670590</v>
      </c>
      <c r="J109" s="5">
        <v>-35166298618</v>
      </c>
      <c r="K109" s="5">
        <v>34102236873</v>
      </c>
      <c r="L109" s="5">
        <v>6665485069</v>
      </c>
      <c r="M109" s="5">
        <v>-9375963379</v>
      </c>
      <c r="N109" s="5">
        <v>3962354665</v>
      </c>
      <c r="O109" s="5">
        <v>2925864889</v>
      </c>
      <c r="P109" s="5">
        <v>-1264791645</v>
      </c>
    </row>
    <row r="110" spans="2:16" ht="15.5" x14ac:dyDescent="0.35">
      <c r="C110" t="s">
        <v>1278</v>
      </c>
      <c r="D110" s="5">
        <v>1159745271</v>
      </c>
      <c r="E110" s="5">
        <v>1222470361</v>
      </c>
      <c r="F110" s="5">
        <v>1106011332</v>
      </c>
      <c r="G110" s="5">
        <v>1068544708</v>
      </c>
      <c r="I110" s="5">
        <v>3467902551</v>
      </c>
      <c r="J110" s="5">
        <v>4900753184</v>
      </c>
      <c r="K110" s="5">
        <v>6934914701</v>
      </c>
      <c r="L110" s="5">
        <v>11313662267</v>
      </c>
      <c r="M110" s="5">
        <v>1056495556</v>
      </c>
      <c r="N110" s="5">
        <v>4530533138</v>
      </c>
      <c r="O110" s="5">
        <v>2497246058</v>
      </c>
      <c r="P110" s="5">
        <v>149801002</v>
      </c>
    </row>
    <row r="111" spans="2:16" ht="15.5" x14ac:dyDescent="0.35">
      <c r="C111" t="s">
        <v>393</v>
      </c>
      <c r="D111" s="5">
        <v>-4342490468</v>
      </c>
      <c r="E111" s="5">
        <v>-5841268950</v>
      </c>
      <c r="F111" s="5">
        <v>-3717518426</v>
      </c>
      <c r="G111" s="5">
        <v>-4421379009</v>
      </c>
      <c r="I111" s="5">
        <v>-18934736602</v>
      </c>
      <c r="J111" s="5">
        <v>-20241232062</v>
      </c>
      <c r="K111" s="5">
        <v>-19555589609</v>
      </c>
      <c r="L111" s="5">
        <v>-16317050597</v>
      </c>
      <c r="M111" s="5">
        <v>-11574014487</v>
      </c>
      <c r="N111" s="5">
        <v>-9370534429</v>
      </c>
      <c r="O111" s="5">
        <v>-9046550076</v>
      </c>
      <c r="P111" s="5">
        <v>-4769518188</v>
      </c>
    </row>
    <row r="112" spans="2:16" ht="15.5" x14ac:dyDescent="0.35">
      <c r="C112" t="s">
        <v>609</v>
      </c>
      <c r="D112" s="5">
        <v>7060478730</v>
      </c>
      <c r="E112" s="5">
        <v>-462966037</v>
      </c>
      <c r="F112" s="5">
        <v>2421213443</v>
      </c>
      <c r="G112" s="5">
        <v>-11341077370</v>
      </c>
      <c r="I112" s="5">
        <v>-10279536279</v>
      </c>
      <c r="J112" s="5">
        <v>-11581229205</v>
      </c>
      <c r="K112" s="5">
        <v>-13929257858</v>
      </c>
      <c r="L112" s="5">
        <v>-18692256736</v>
      </c>
      <c r="M112" s="5">
        <v>-4982532328</v>
      </c>
      <c r="N112" s="5">
        <v>-27149654387</v>
      </c>
      <c r="O112" s="5">
        <v>-8579429604</v>
      </c>
      <c r="P112" s="5">
        <v>-11356782702</v>
      </c>
    </row>
    <row r="113" spans="3:16" ht="15.5" x14ac:dyDescent="0.35">
      <c r="C113" t="s">
        <v>149</v>
      </c>
      <c r="D113" s="5">
        <v>53763408622</v>
      </c>
      <c r="E113" s="5">
        <v>305962203</v>
      </c>
      <c r="F113" s="5">
        <v>-3894037800</v>
      </c>
      <c r="G113" s="5">
        <v>-294037800</v>
      </c>
      <c r="I113" s="5">
        <v>-5070189000</v>
      </c>
      <c r="J113" s="5">
        <v>2568556620</v>
      </c>
      <c r="K113" s="5">
        <v>11947277091</v>
      </c>
      <c r="L113" s="5">
        <v>4942325591</v>
      </c>
      <c r="M113" s="5">
        <v>25320704035</v>
      </c>
      <c r="N113" s="5">
        <v>70305982736</v>
      </c>
      <c r="O113" s="5">
        <v>38671072590</v>
      </c>
      <c r="P113" s="5">
        <v>-3139156384</v>
      </c>
    </row>
    <row r="114" spans="3:16" ht="15.5" x14ac:dyDescent="0.35">
      <c r="C114" t="s">
        <v>150</v>
      </c>
      <c r="D114" s="5">
        <v>-18662307381</v>
      </c>
      <c r="E114" s="5">
        <v>-105591133</v>
      </c>
      <c r="F114" s="5">
        <v>652817224</v>
      </c>
      <c r="G114" s="5">
        <v>13211244931</v>
      </c>
      <c r="I114" s="5">
        <v>27747165830</v>
      </c>
      <c r="J114" s="5">
        <v>2267791233</v>
      </c>
      <c r="K114" s="5">
        <v>-31221742375</v>
      </c>
      <c r="L114" s="5">
        <v>271175917</v>
      </c>
      <c r="M114" s="5">
        <v>29577591021</v>
      </c>
      <c r="N114" s="5">
        <v>-82615283081</v>
      </c>
      <c r="O114" s="5">
        <v>6388334196</v>
      </c>
      <c r="P114" s="5">
        <v>26186534955</v>
      </c>
    </row>
    <row r="115" spans="3:16" ht="15.5" x14ac:dyDescent="0.35">
      <c r="C115" t="s">
        <v>158</v>
      </c>
      <c r="D115" s="5">
        <v>-400962160</v>
      </c>
      <c r="E115" s="5">
        <v>-21591133</v>
      </c>
      <c r="F115" s="5">
        <v>-23086030</v>
      </c>
      <c r="G115" s="5">
        <v>-282729730</v>
      </c>
      <c r="I115" s="5">
        <v>-587548025</v>
      </c>
      <c r="J115" s="5">
        <v>-365267678</v>
      </c>
      <c r="K115" s="5">
        <v>-1324867318</v>
      </c>
      <c r="L115" s="5">
        <v>-1354528283</v>
      </c>
      <c r="M115" s="5">
        <v>-1818740079</v>
      </c>
      <c r="N115" s="5">
        <v>-5843764450</v>
      </c>
      <c r="O115" s="5">
        <v>-1310575014</v>
      </c>
      <c r="P115" s="5">
        <v>-5847978362</v>
      </c>
    </row>
    <row r="116" spans="3:16" ht="15.5" x14ac:dyDescent="0.35">
      <c r="C116" t="s">
        <v>332</v>
      </c>
      <c r="F116" s="5">
        <v>-261988700</v>
      </c>
      <c r="G116" s="5">
        <v>271278700</v>
      </c>
      <c r="I116" s="5">
        <v>9290000</v>
      </c>
      <c r="J116" s="5">
        <v>20000</v>
      </c>
      <c r="K116" s="5">
        <v>20000000</v>
      </c>
      <c r="N116" s="5">
        <v>254708126</v>
      </c>
    </row>
    <row r="117" spans="3:16" ht="15.5" x14ac:dyDescent="0.35">
      <c r="C117" t="s">
        <v>1076</v>
      </c>
      <c r="F117" s="5">
        <v>2612594441</v>
      </c>
      <c r="G117" s="5">
        <v>-3424210435</v>
      </c>
      <c r="I117" s="5">
        <v>1393049701</v>
      </c>
      <c r="J117" s="5">
        <v>-2310203500</v>
      </c>
      <c r="K117" s="5">
        <v>18880020000</v>
      </c>
      <c r="L117" s="5">
        <v>-1000000000</v>
      </c>
      <c r="M117" s="5">
        <v>38430000000</v>
      </c>
      <c r="N117" s="5">
        <v>-45880000000</v>
      </c>
    </row>
    <row r="118" spans="3:16" ht="15.5" x14ac:dyDescent="0.35">
      <c r="C118" t="s">
        <v>643</v>
      </c>
      <c r="O118" s="5">
        <v>-20000000000</v>
      </c>
      <c r="P118" s="5">
        <v>-10000000000</v>
      </c>
    </row>
    <row r="119" spans="3:16" ht="15.5" x14ac:dyDescent="0.35">
      <c r="C119" t="s">
        <v>254</v>
      </c>
      <c r="E119" s="5">
        <v>-84000000</v>
      </c>
      <c r="F119" s="5">
        <v>-242545046</v>
      </c>
      <c r="G119" s="5">
        <v>-50000000</v>
      </c>
      <c r="I119" s="5">
        <v>-359945046</v>
      </c>
      <c r="K119" s="5">
        <v>-426985657</v>
      </c>
      <c r="L119" s="5">
        <v>-687596000</v>
      </c>
      <c r="M119" s="5">
        <v>-49850000</v>
      </c>
      <c r="N119" s="5">
        <v>-2031480000</v>
      </c>
    </row>
    <row r="120" spans="3:16" ht="15.5" x14ac:dyDescent="0.35">
      <c r="C120" t="s">
        <v>1279</v>
      </c>
    </row>
    <row r="121" spans="3:16" ht="15.5" x14ac:dyDescent="0.35">
      <c r="C121" t="s">
        <v>1280</v>
      </c>
      <c r="D121" s="5">
        <v>2350090418</v>
      </c>
      <c r="F121" s="5">
        <v>1618752030</v>
      </c>
      <c r="G121" s="5">
        <v>12196711165</v>
      </c>
      <c r="I121" s="5">
        <v>25053731600</v>
      </c>
      <c r="J121" s="5">
        <v>5462778821</v>
      </c>
      <c r="K121" s="5">
        <v>5171572000</v>
      </c>
      <c r="L121" s="5">
        <v>54637240000</v>
      </c>
      <c r="M121" s="5">
        <v>25457976800</v>
      </c>
      <c r="N121" s="5">
        <v>82455809097</v>
      </c>
      <c r="O121" s="5">
        <v>49364936409</v>
      </c>
    </row>
    <row r="122" spans="3:16" ht="15.5" x14ac:dyDescent="0.35">
      <c r="C122" t="s">
        <v>1281</v>
      </c>
      <c r="D122" s="5">
        <v>6723126161</v>
      </c>
      <c r="F122" s="5">
        <v>-10084338171</v>
      </c>
      <c r="G122" s="5">
        <v>11807530931</v>
      </c>
      <c r="I122" s="5">
        <v>3257358900</v>
      </c>
      <c r="J122" s="5">
        <v>7026166200</v>
      </c>
      <c r="K122" s="5">
        <v>47010429900</v>
      </c>
      <c r="L122" s="5">
        <v>52561297700</v>
      </c>
      <c r="M122" s="5">
        <v>56744956400</v>
      </c>
      <c r="N122" s="5">
        <v>15418496108</v>
      </c>
      <c r="O122" s="5">
        <v>25007290434</v>
      </c>
      <c r="P122" s="5">
        <v>93555164500</v>
      </c>
    </row>
    <row r="123" spans="3:16" ht="15.5" x14ac:dyDescent="0.35">
      <c r="C123" t="s">
        <v>650</v>
      </c>
      <c r="O123" s="5">
        <v>4800000000</v>
      </c>
      <c r="P123" s="5">
        <v>580000000</v>
      </c>
    </row>
    <row r="124" spans="3:16" ht="15.5" x14ac:dyDescent="0.35">
      <c r="C124" t="s">
        <v>1282</v>
      </c>
      <c r="P124" s="5">
        <v>-2500000000</v>
      </c>
    </row>
    <row r="125" spans="3:16" ht="15.5" x14ac:dyDescent="0.35">
      <c r="C125" t="s">
        <v>1283</v>
      </c>
      <c r="D125" s="5">
        <v>-32484355800</v>
      </c>
      <c r="F125" s="5">
        <v>-4246600000</v>
      </c>
      <c r="G125" s="5">
        <v>-7036057000</v>
      </c>
      <c r="I125" s="5">
        <v>-12298800000</v>
      </c>
      <c r="J125" s="5">
        <v>-7437532610</v>
      </c>
      <c r="K125" s="5">
        <v>-100579781300</v>
      </c>
      <c r="L125" s="5">
        <v>-103885237500</v>
      </c>
      <c r="M125" s="5">
        <v>-89183098100</v>
      </c>
      <c r="N125" s="5">
        <v>-126946153429</v>
      </c>
      <c r="O125" s="5">
        <v>-51135438670</v>
      </c>
      <c r="P125" s="5">
        <v>-46955800983</v>
      </c>
    </row>
    <row r="126" spans="3:16" ht="15.5" x14ac:dyDescent="0.35">
      <c r="C126" t="s">
        <v>1284</v>
      </c>
    </row>
    <row r="127" spans="3:16" ht="15.5" x14ac:dyDescent="0.35">
      <c r="C127" t="s">
        <v>1285</v>
      </c>
      <c r="D127" s="5">
        <v>9073216579</v>
      </c>
      <c r="F127" s="5">
        <v>-8465586141</v>
      </c>
      <c r="G127" s="5">
        <v>24004242096</v>
      </c>
      <c r="I127" s="5">
        <v>28311090500</v>
      </c>
      <c r="J127" s="5">
        <v>12488945021</v>
      </c>
      <c r="K127" s="5">
        <v>52182001900</v>
      </c>
      <c r="L127" s="5">
        <v>107198537700</v>
      </c>
      <c r="M127" s="5">
        <v>82202933200</v>
      </c>
      <c r="N127" s="5">
        <v>97874305205</v>
      </c>
      <c r="O127" s="5">
        <v>79172226843</v>
      </c>
      <c r="P127" s="5">
        <v>94135164500</v>
      </c>
    </row>
    <row r="128" spans="3:16" ht="15.5" x14ac:dyDescent="0.35">
      <c r="C128" t="s">
        <v>1286</v>
      </c>
      <c r="D128" s="5">
        <v>5149794000</v>
      </c>
      <c r="F128" s="5">
        <v>10983750000</v>
      </c>
      <c r="I128" s="5">
        <v>10983750000</v>
      </c>
    </row>
    <row r="129" spans="3:16" ht="15.5" x14ac:dyDescent="0.35">
      <c r="C129" t="s">
        <v>1014</v>
      </c>
    </row>
    <row r="130" spans="3:16" ht="15.5" x14ac:dyDescent="0.35">
      <c r="C130" t="s">
        <v>1287</v>
      </c>
      <c r="F130" s="5">
        <v>296278700</v>
      </c>
      <c r="G130" s="5">
        <v>-271278700</v>
      </c>
      <c r="I130" s="5">
        <v>296278700</v>
      </c>
      <c r="J130" s="5">
        <v>-108170000</v>
      </c>
      <c r="K130" s="5">
        <v>27870000</v>
      </c>
      <c r="M130" s="5">
        <v>-3654000</v>
      </c>
      <c r="N130" s="5">
        <v>-42898533</v>
      </c>
      <c r="O130" s="5">
        <v>-337878963</v>
      </c>
      <c r="P130" s="5">
        <v>-5144850200</v>
      </c>
    </row>
    <row r="131" spans="3:16" ht="15.5" x14ac:dyDescent="0.35">
      <c r="C131" t="s">
        <v>161</v>
      </c>
      <c r="D131" s="5">
        <v>53763408622</v>
      </c>
      <c r="E131" s="5">
        <v>305962203</v>
      </c>
      <c r="F131" s="5">
        <v>-3894037800</v>
      </c>
      <c r="G131" s="5">
        <v>-294037800</v>
      </c>
      <c r="I131" s="5">
        <v>-5070189000</v>
      </c>
      <c r="J131" s="5">
        <v>2568556620</v>
      </c>
      <c r="K131" s="5">
        <v>11947277091</v>
      </c>
      <c r="L131" s="5">
        <v>4942325591</v>
      </c>
      <c r="M131" s="5">
        <v>25320704035</v>
      </c>
      <c r="N131" s="5">
        <v>70305982736</v>
      </c>
      <c r="O131" s="5">
        <v>38671072590</v>
      </c>
      <c r="P131" s="5">
        <v>-3139156384</v>
      </c>
    </row>
    <row r="132" spans="3:16" ht="15.5" x14ac:dyDescent="0.35">
      <c r="C132" t="s">
        <v>853</v>
      </c>
      <c r="P132" s="5">
        <v>2000000000</v>
      </c>
    </row>
    <row r="133" spans="3:16" ht="15.5" x14ac:dyDescent="0.35">
      <c r="C133" t="s">
        <v>1288</v>
      </c>
      <c r="D133" s="5">
        <v>-600000000</v>
      </c>
      <c r="E133" s="5">
        <v>600000000</v>
      </c>
      <c r="F133" s="5">
        <v>-3600000000</v>
      </c>
      <c r="I133" s="5">
        <v>-3600000000</v>
      </c>
      <c r="J133" s="5">
        <v>4000000000</v>
      </c>
      <c r="K133" s="5">
        <v>-26600473898</v>
      </c>
      <c r="L133" s="5">
        <v>-2244588328</v>
      </c>
      <c r="M133" s="5">
        <v>27151505979</v>
      </c>
    </row>
    <row r="134" spans="3:16" ht="15.5" x14ac:dyDescent="0.35">
      <c r="C134" t="s">
        <v>1289</v>
      </c>
      <c r="O134" s="5">
        <v>38231471500</v>
      </c>
    </row>
    <row r="135" spans="3:16" ht="15.5" x14ac:dyDescent="0.35">
      <c r="C135" t="s">
        <v>356</v>
      </c>
      <c r="N135" s="5">
        <v>69896971435</v>
      </c>
      <c r="O135" s="5">
        <v>23500</v>
      </c>
    </row>
    <row r="136" spans="3:16" ht="15.5" x14ac:dyDescent="0.35">
      <c r="C136" t="s">
        <v>1290</v>
      </c>
      <c r="N136" s="5">
        <v>62500000</v>
      </c>
    </row>
    <row r="137" spans="3:16" ht="15.5" x14ac:dyDescent="0.35">
      <c r="C137" t="s">
        <v>1291</v>
      </c>
      <c r="P137" s="5">
        <v>-4800000000</v>
      </c>
    </row>
    <row r="138" spans="3:16" ht="15.5" x14ac:dyDescent="0.35">
      <c r="C138" t="s">
        <v>1292</v>
      </c>
      <c r="L138" s="5">
        <v>-1499000000</v>
      </c>
    </row>
    <row r="139" spans="3:16" ht="15.5" x14ac:dyDescent="0.35">
      <c r="C139" t="s">
        <v>1083</v>
      </c>
      <c r="D139" s="5">
        <v>54657100000</v>
      </c>
    </row>
    <row r="140" spans="3:16" ht="15.5" x14ac:dyDescent="0.35">
      <c r="C140" t="s">
        <v>308</v>
      </c>
    </row>
    <row r="141" spans="3:16" ht="15.5" x14ac:dyDescent="0.35">
      <c r="C141" t="s">
        <v>326</v>
      </c>
      <c r="O141" s="5">
        <v>-35422410</v>
      </c>
      <c r="P141" s="5">
        <v>-340156384</v>
      </c>
    </row>
    <row r="142" spans="3:16" ht="15.5" x14ac:dyDescent="0.35">
      <c r="C142" t="s">
        <v>168</v>
      </c>
      <c r="D142" s="5">
        <v>-284127865</v>
      </c>
      <c r="E142" s="5">
        <v>-279298857</v>
      </c>
      <c r="F142" s="5">
        <v>-274365639</v>
      </c>
      <c r="G142" s="5">
        <v>-269938402</v>
      </c>
      <c r="I142" s="5">
        <v>-1364563839</v>
      </c>
      <c r="J142" s="5">
        <v>-1387592660</v>
      </c>
      <c r="K142" s="5">
        <v>-1815517572</v>
      </c>
      <c r="L142" s="5">
        <v>-1876262081</v>
      </c>
      <c r="N142" s="5">
        <v>-1807260943</v>
      </c>
    </row>
    <row r="143" spans="3:16" ht="15.5" x14ac:dyDescent="0.35">
      <c r="C143" t="s">
        <v>653</v>
      </c>
      <c r="D143" s="5">
        <v>-9563513</v>
      </c>
      <c r="E143" s="5">
        <v>-14738940</v>
      </c>
      <c r="F143" s="5">
        <v>-19672161</v>
      </c>
      <c r="G143" s="5">
        <v>-24099398</v>
      </c>
      <c r="I143" s="5">
        <v>-105625161</v>
      </c>
      <c r="J143" s="5">
        <v>-43850720</v>
      </c>
      <c r="K143" s="5">
        <v>-126023839</v>
      </c>
      <c r="M143" s="5">
        <v>-1830801944</v>
      </c>
      <c r="N143" s="5">
        <v>-250377756</v>
      </c>
    </row>
    <row r="144" spans="3:16" ht="15.5" x14ac:dyDescent="0.35">
      <c r="C144" t="s">
        <v>771</v>
      </c>
      <c r="K144" s="5">
        <v>40489292400</v>
      </c>
      <c r="L144" s="5">
        <v>10562176000</v>
      </c>
      <c r="N144" s="5">
        <v>2404150000</v>
      </c>
      <c r="O144" s="5">
        <v>475000000</v>
      </c>
      <c r="P144" s="5">
        <v>1000000</v>
      </c>
    </row>
    <row r="145" spans="2:16" ht="15.5" x14ac:dyDescent="0.35">
      <c r="C145" t="s">
        <v>173</v>
      </c>
      <c r="D145" s="5">
        <v>39865797887</v>
      </c>
      <c r="E145" s="5">
        <v>-3227480386</v>
      </c>
      <c r="F145" s="5">
        <v>-957901481</v>
      </c>
      <c r="G145" s="5">
        <v>-1210445590</v>
      </c>
      <c r="I145" s="5">
        <v>1432939706</v>
      </c>
      <c r="J145" s="5">
        <v>-3747284647</v>
      </c>
      <c r="K145" s="5">
        <v>-14493567929</v>
      </c>
      <c r="L145" s="5">
        <v>10841226403</v>
      </c>
      <c r="M145" s="5">
        <v>17649783693</v>
      </c>
      <c r="N145" s="5">
        <v>-18404766099</v>
      </c>
      <c r="O145" s="5">
        <v>27024817857</v>
      </c>
      <c r="P145" s="5">
        <v>19600185225</v>
      </c>
    </row>
    <row r="146" spans="2:16" ht="15.5" x14ac:dyDescent="0.35">
      <c r="C146" t="s">
        <v>1293</v>
      </c>
      <c r="K146" s="5">
        <v>-500000000</v>
      </c>
    </row>
    <row r="147" spans="2:16" ht="15.5" x14ac:dyDescent="0.35">
      <c r="C147" t="s">
        <v>724</v>
      </c>
    </row>
    <row r="148" spans="2:16" ht="15.5" x14ac:dyDescent="0.35">
      <c r="C148" t="s">
        <v>176</v>
      </c>
      <c r="E148" s="5">
        <v>42278666247</v>
      </c>
      <c r="I148" s="5">
        <v>40845726541</v>
      </c>
      <c r="J148" s="5">
        <v>44593011188</v>
      </c>
      <c r="K148" s="5">
        <v>59586579117</v>
      </c>
      <c r="L148" s="5">
        <v>48745352714</v>
      </c>
      <c r="M148" s="5">
        <v>31095569021</v>
      </c>
      <c r="N148" s="5">
        <v>49500335120</v>
      </c>
      <c r="O148" s="5">
        <v>21815342995</v>
      </c>
      <c r="P148" s="5">
        <v>2215157770</v>
      </c>
    </row>
    <row r="149" spans="2:16" ht="15.5" x14ac:dyDescent="0.35">
      <c r="C149" t="s">
        <v>177</v>
      </c>
      <c r="D149" s="5">
        <v>39865797887</v>
      </c>
      <c r="E149" s="5">
        <v>39051185861</v>
      </c>
      <c r="F149" s="5">
        <v>-957901481</v>
      </c>
      <c r="G149" s="5">
        <v>-1210445590</v>
      </c>
      <c r="I149" s="5">
        <v>42278666247</v>
      </c>
      <c r="J149" s="5">
        <v>40845726541</v>
      </c>
      <c r="K149" s="5">
        <v>44593011188</v>
      </c>
      <c r="L149" s="5">
        <v>59586579117</v>
      </c>
      <c r="M149" s="5">
        <v>48745352714</v>
      </c>
      <c r="N149" s="5">
        <v>31095569021</v>
      </c>
      <c r="O149" s="5">
        <v>48840160852</v>
      </c>
      <c r="P149" s="5">
        <v>21815342995</v>
      </c>
    </row>
    <row r="151" spans="2:16" ht="15.5" x14ac:dyDescent="0.35">
      <c r="B151" t="s">
        <v>178</v>
      </c>
      <c r="C151" t="s">
        <v>12</v>
      </c>
      <c r="D151" s="5">
        <v>1360000000</v>
      </c>
      <c r="E151" s="5">
        <v>1360000000</v>
      </c>
      <c r="F151" s="5">
        <v>1360000000</v>
      </c>
      <c r="G151" s="5">
        <v>1360000000</v>
      </c>
      <c r="I151" s="5">
        <v>1360000000</v>
      </c>
      <c r="J151" s="5">
        <v>1360000000</v>
      </c>
      <c r="K151" s="5">
        <v>1360000000</v>
      </c>
      <c r="L151" s="5">
        <v>1360000000</v>
      </c>
      <c r="M151" s="5">
        <v>1360000000</v>
      </c>
      <c r="N151" s="5">
        <v>1360000000</v>
      </c>
      <c r="O151" s="5">
        <v>1060000000</v>
      </c>
      <c r="P151" s="5">
        <v>0</v>
      </c>
    </row>
    <row r="152" spans="2:16" ht="15.5" x14ac:dyDescent="0.35">
      <c r="C152" t="s">
        <v>179</v>
      </c>
      <c r="D152" s="6">
        <v>-3.31</v>
      </c>
      <c r="E152" s="6">
        <v>-6.92</v>
      </c>
      <c r="F152" s="6">
        <v>-4.8</v>
      </c>
      <c r="G152" s="6">
        <v>5.93</v>
      </c>
    </row>
    <row r="153" spans="2:16" ht="15.5" x14ac:dyDescent="0.35">
      <c r="C153" t="s">
        <v>180</v>
      </c>
      <c r="D153" s="6">
        <v>-592.15</v>
      </c>
      <c r="E153" s="6">
        <v>-275.29000000000002</v>
      </c>
      <c r="F153" s="6">
        <v>-404.17</v>
      </c>
      <c r="G153" s="6">
        <v>324.62</v>
      </c>
    </row>
    <row r="154" spans="2:16" ht="15.5" x14ac:dyDescent="0.35">
      <c r="C154" t="s">
        <v>64</v>
      </c>
      <c r="D154" s="6">
        <v>-3672.15</v>
      </c>
      <c r="E154" s="6">
        <v>-2039.42</v>
      </c>
      <c r="F154" s="6">
        <v>1951.08</v>
      </c>
      <c r="G154" s="6">
        <v>630.57000000000005</v>
      </c>
    </row>
    <row r="155" spans="2:16" ht="15.5" x14ac:dyDescent="0.35">
      <c r="C155" t="s">
        <v>181</v>
      </c>
      <c r="D155" s="5">
        <v>-7130000000</v>
      </c>
      <c r="E155" s="5">
        <v>-9440000000</v>
      </c>
      <c r="F155" s="5">
        <v>-7090000000</v>
      </c>
      <c r="G155" s="5">
        <v>-2660000000</v>
      </c>
    </row>
    <row r="156" spans="2:16" ht="15.5" x14ac:dyDescent="0.35">
      <c r="C156" t="s">
        <v>182</v>
      </c>
      <c r="D156" s="6">
        <v>-2.35E-2</v>
      </c>
      <c r="E156" s="6">
        <v>-6.3899999999999998E-2</v>
      </c>
      <c r="F156" s="6">
        <v>-3.1200000000000002E-2</v>
      </c>
      <c r="G156" s="6">
        <v>4.4000000000000004E-2</v>
      </c>
    </row>
    <row r="157" spans="2:16" ht="15.5" x14ac:dyDescent="0.35">
      <c r="C157" t="s">
        <v>183</v>
      </c>
      <c r="D157" s="6">
        <v>-4.7199999999999999E-2</v>
      </c>
      <c r="E157" s="6">
        <v>-9.5000000000000001E-2</v>
      </c>
      <c r="F157" s="6">
        <v>-5.96E-2</v>
      </c>
      <c r="G157" s="6">
        <v>7.0300000000000001E-2</v>
      </c>
    </row>
    <row r="158" spans="2:16" ht="15.5" x14ac:dyDescent="0.35">
      <c r="C158" t="s">
        <v>184</v>
      </c>
      <c r="D158" s="6">
        <v>-4.53E-2</v>
      </c>
      <c r="E158" s="6">
        <v>-5.67E-2</v>
      </c>
      <c r="F158" s="6">
        <v>-3.9699999999999999E-2</v>
      </c>
      <c r="G158" s="6">
        <v>-1.9299999999999998E-2</v>
      </c>
    </row>
    <row r="159" spans="2:16" ht="15.5" x14ac:dyDescent="0.35">
      <c r="C159" t="s">
        <v>185</v>
      </c>
      <c r="D159" s="6">
        <v>-352.75</v>
      </c>
      <c r="E159" s="6">
        <v>-265.18</v>
      </c>
      <c r="F159" s="6">
        <v>-80.319999999999993</v>
      </c>
      <c r="G159" s="6">
        <v>-35.229999999999997</v>
      </c>
    </row>
    <row r="160" spans="2:16" ht="15.5" x14ac:dyDescent="0.35">
      <c r="C160" t="s">
        <v>186</v>
      </c>
      <c r="D160" s="5">
        <v>123000000000</v>
      </c>
      <c r="E160" s="5">
        <v>126000000000</v>
      </c>
      <c r="F160" s="5">
        <v>138000000000</v>
      </c>
      <c r="G160" s="5">
        <v>144000000000</v>
      </c>
    </row>
    <row r="161" spans="3:16" ht="15.5" x14ac:dyDescent="0.35">
      <c r="C161" t="s">
        <v>187</v>
      </c>
      <c r="D161" s="6">
        <v>27.9</v>
      </c>
      <c r="E161" s="6">
        <v>26.15</v>
      </c>
      <c r="F161" s="6">
        <v>24.09</v>
      </c>
      <c r="G161" s="6">
        <v>22.85</v>
      </c>
    </row>
    <row r="162" spans="3:16" ht="15.5" x14ac:dyDescent="0.35">
      <c r="C162" t="s">
        <v>188</v>
      </c>
      <c r="D162" s="6">
        <v>70.239999999999995</v>
      </c>
      <c r="E162" s="6">
        <v>72.849999999999994</v>
      </c>
      <c r="F162" s="6">
        <v>80.53</v>
      </c>
      <c r="G162" s="6">
        <v>84.25</v>
      </c>
    </row>
    <row r="163" spans="3:16" ht="15.5" x14ac:dyDescent="0.35">
      <c r="C163" t="s">
        <v>189</v>
      </c>
      <c r="D163" s="6">
        <v>27.9</v>
      </c>
      <c r="E163" s="6">
        <v>26.15</v>
      </c>
      <c r="F163" s="6">
        <v>24.09</v>
      </c>
      <c r="G163" s="6">
        <v>22.85</v>
      </c>
    </row>
    <row r="164" spans="3:16" ht="15.5" x14ac:dyDescent="0.35">
      <c r="C164" t="s">
        <v>190</v>
      </c>
      <c r="D164" s="6">
        <v>70.239999999999995</v>
      </c>
      <c r="E164" s="6">
        <v>72.849999999999994</v>
      </c>
      <c r="F164" s="6">
        <v>80.53</v>
      </c>
      <c r="G164" s="6">
        <v>84.25</v>
      </c>
    </row>
    <row r="165" spans="3:16" ht="15.5" x14ac:dyDescent="0.35">
      <c r="C165" t="s">
        <v>191</v>
      </c>
    </row>
    <row r="166" spans="3:16" ht="15.5" x14ac:dyDescent="0.35">
      <c r="C166" t="s">
        <v>192</v>
      </c>
    </row>
    <row r="167" spans="3:16" ht="15.5" x14ac:dyDescent="0.35">
      <c r="C167" t="s">
        <v>193</v>
      </c>
      <c r="D167" s="5">
        <v>96000000000</v>
      </c>
      <c r="E167" s="5">
        <v>99000000000</v>
      </c>
      <c r="F167" s="5">
        <v>110000000000</v>
      </c>
      <c r="G167" s="5">
        <v>115000000000</v>
      </c>
    </row>
    <row r="168" spans="3:16" ht="15.5" x14ac:dyDescent="0.35">
      <c r="C168" t="s">
        <v>24</v>
      </c>
    </row>
    <row r="169" spans="3:16" ht="15.5" x14ac:dyDescent="0.35">
      <c r="C169" t="s">
        <v>21</v>
      </c>
    </row>
    <row r="170" spans="3:16" ht="15.5" x14ac:dyDescent="0.35">
      <c r="C170" t="s">
        <v>194</v>
      </c>
    </row>
    <row r="171" spans="3:16" ht="15.5" x14ac:dyDescent="0.35">
      <c r="C171" t="s">
        <v>195</v>
      </c>
      <c r="D171" s="5">
        <v>5000000000</v>
      </c>
      <c r="E171" s="5">
        <v>-3000000000</v>
      </c>
      <c r="F171" s="5">
        <v>2000000000</v>
      </c>
      <c r="G171" s="5">
        <v>-14000000000</v>
      </c>
    </row>
    <row r="172" spans="3:16" ht="15.5" x14ac:dyDescent="0.35">
      <c r="C172" t="s">
        <v>196</v>
      </c>
      <c r="D172" s="5">
        <v>0</v>
      </c>
      <c r="E172" s="5">
        <v>0</v>
      </c>
      <c r="F172" s="5">
        <v>0</v>
      </c>
      <c r="G172" s="5">
        <v>0</v>
      </c>
    </row>
    <row r="173" spans="3:16" ht="15.5" x14ac:dyDescent="0.35">
      <c r="C173" t="s">
        <v>13</v>
      </c>
      <c r="D173" s="5">
        <v>4000000000</v>
      </c>
      <c r="E173" s="5">
        <v>-4000000000</v>
      </c>
      <c r="F173" s="5">
        <v>2000000000</v>
      </c>
      <c r="G173" s="5">
        <v>-14000000000</v>
      </c>
    </row>
    <row r="174" spans="3:16" ht="15.5" x14ac:dyDescent="0.35">
      <c r="C174" t="s">
        <v>16</v>
      </c>
      <c r="D174" s="6">
        <v>3.21</v>
      </c>
      <c r="E174" s="6">
        <v>-2.6</v>
      </c>
      <c r="F174" s="6">
        <v>1.48</v>
      </c>
      <c r="G174" s="6">
        <v>-10.63</v>
      </c>
    </row>
    <row r="175" spans="3:16" ht="15.5" x14ac:dyDescent="0.35">
      <c r="C175" t="s">
        <v>49</v>
      </c>
      <c r="I175" s="6">
        <v>-8.85</v>
      </c>
      <c r="J175" s="6">
        <v>-34.99</v>
      </c>
      <c r="K175" s="6">
        <v>-10.41</v>
      </c>
      <c r="L175" s="6">
        <v>-15.23</v>
      </c>
      <c r="M175" s="6">
        <v>-12.47</v>
      </c>
      <c r="N175" s="6">
        <v>5.36</v>
      </c>
      <c r="O175" s="6">
        <v>11.99</v>
      </c>
      <c r="P175" s="6">
        <v>5086840.6100000003</v>
      </c>
    </row>
    <row r="176" spans="3:16" ht="15.5" x14ac:dyDescent="0.35">
      <c r="C176" t="s">
        <v>63</v>
      </c>
      <c r="I176" s="6">
        <v>-219.21</v>
      </c>
      <c r="J176" s="6">
        <v>-52.3</v>
      </c>
      <c r="K176" s="6">
        <v>-186.84</v>
      </c>
      <c r="L176" s="6">
        <v>-123.44</v>
      </c>
      <c r="M176" s="6">
        <v>-117.88</v>
      </c>
      <c r="N176" s="6">
        <v>248.13</v>
      </c>
      <c r="O176" s="6">
        <v>89.66</v>
      </c>
      <c r="P176" s="5">
        <v>0</v>
      </c>
    </row>
    <row r="177" spans="3:16" ht="15.5" x14ac:dyDescent="0.35">
      <c r="C177" t="s">
        <v>66</v>
      </c>
      <c r="I177" s="6">
        <v>387.13</v>
      </c>
      <c r="J177" s="6">
        <v>2124.23</v>
      </c>
      <c r="K177" s="6">
        <v>181.43</v>
      </c>
      <c r="L177" s="6">
        <v>86.6</v>
      </c>
      <c r="M177" s="6">
        <v>169.66</v>
      </c>
      <c r="N177" s="6">
        <v>93.72</v>
      </c>
      <c r="O177" s="6">
        <v>91.5</v>
      </c>
      <c r="P177" s="5">
        <v>0</v>
      </c>
    </row>
    <row r="178" spans="3:16" ht="15.5" x14ac:dyDescent="0.35">
      <c r="C178" t="s">
        <v>197</v>
      </c>
      <c r="I178" s="5">
        <v>-23880000000</v>
      </c>
      <c r="J178" s="5">
        <v>-36540000000</v>
      </c>
      <c r="K178" s="5">
        <v>-25040000000</v>
      </c>
      <c r="L178" s="5">
        <v>-11340000000</v>
      </c>
      <c r="M178" s="5">
        <v>-20490000000</v>
      </c>
      <c r="N178" s="5">
        <v>-140000000</v>
      </c>
      <c r="O178" s="5">
        <v>-5800000000</v>
      </c>
    </row>
    <row r="179" spans="3:16" ht="15.5" x14ac:dyDescent="0.35">
      <c r="C179" t="s">
        <v>198</v>
      </c>
      <c r="I179" s="6">
        <v>-5.7599999999999998E-2</v>
      </c>
      <c r="J179" s="6">
        <v>-0.26590000000000003</v>
      </c>
      <c r="K179" s="6">
        <v>-4.36E-2</v>
      </c>
      <c r="L179" s="6">
        <v>-7.2599999999999998E-2</v>
      </c>
      <c r="M179" s="6">
        <v>-5.4699999999999999E-2</v>
      </c>
      <c r="N179" s="6">
        <v>2.98E-2</v>
      </c>
      <c r="O179" s="6">
        <v>6.3600000000000004E-2</v>
      </c>
      <c r="P179" s="6">
        <v>0.47320000000000001</v>
      </c>
    </row>
    <row r="180" spans="3:16" ht="15.5" x14ac:dyDescent="0.35">
      <c r="C180" t="s">
        <v>199</v>
      </c>
      <c r="I180" s="6">
        <v>-0.1099</v>
      </c>
      <c r="J180" s="6">
        <v>-0.37670000000000003</v>
      </c>
      <c r="K180" s="6">
        <v>-7.4700000000000003E-2</v>
      </c>
      <c r="L180" s="6">
        <v>-0.111</v>
      </c>
      <c r="M180" s="6">
        <v>-8.3400000000000002E-2</v>
      </c>
      <c r="N180" s="6">
        <v>3.9100000000000003E-2</v>
      </c>
      <c r="O180" s="6">
        <v>8.8599999999999998E-2</v>
      </c>
      <c r="P180" s="6">
        <v>0.5857</v>
      </c>
    </row>
    <row r="181" spans="3:16" ht="15.5" x14ac:dyDescent="0.35">
      <c r="C181" t="s">
        <v>200</v>
      </c>
      <c r="I181" s="6">
        <v>-0.1411</v>
      </c>
      <c r="J181" s="6">
        <v>-0.16920000000000002</v>
      </c>
      <c r="K181" s="6">
        <v>-9.849999999999999E-2</v>
      </c>
      <c r="L181" s="6">
        <v>-5.5800000000000002E-2</v>
      </c>
      <c r="M181" s="6">
        <v>-9.3200000000000005E-2</v>
      </c>
      <c r="N181" s="6">
        <v>-2.0199999999999999E-2</v>
      </c>
      <c r="O181" s="6">
        <v>-4.0999999999999995E-2</v>
      </c>
      <c r="P181" s="6">
        <v>-2.63E-2</v>
      </c>
    </row>
    <row r="182" spans="3:16" ht="15.5" x14ac:dyDescent="0.35">
      <c r="C182" t="s">
        <v>201</v>
      </c>
      <c r="I182" s="6">
        <v>-69.739999999999995</v>
      </c>
      <c r="J182" s="6">
        <v>-220.09</v>
      </c>
      <c r="K182" s="6">
        <v>-78.72</v>
      </c>
      <c r="L182" s="6">
        <v>-34.22</v>
      </c>
      <c r="M182" s="6">
        <v>-52.72</v>
      </c>
      <c r="N182" s="6">
        <v>-9.4700000000000006</v>
      </c>
      <c r="O182" s="6">
        <v>-209.34</v>
      </c>
      <c r="P182" s="6">
        <v>-6.23</v>
      </c>
    </row>
    <row r="183" spans="3:16" ht="15.5" x14ac:dyDescent="0.35">
      <c r="C183" t="s">
        <v>60</v>
      </c>
      <c r="I183" s="6">
        <v>24.09</v>
      </c>
      <c r="J183" s="6">
        <v>19.7</v>
      </c>
      <c r="K183" s="6">
        <v>13.95</v>
      </c>
      <c r="L183" s="6">
        <v>13.71</v>
      </c>
      <c r="M183" s="6">
        <v>9.83</v>
      </c>
      <c r="N183" s="6">
        <v>9.7100000000000009</v>
      </c>
      <c r="O183" s="6">
        <v>7.94</v>
      </c>
      <c r="P183" s="5">
        <v>0</v>
      </c>
    </row>
    <row r="184" spans="3:16" ht="15.5" x14ac:dyDescent="0.35">
      <c r="C184" t="s">
        <v>57</v>
      </c>
      <c r="I184" s="6">
        <v>80.53</v>
      </c>
      <c r="J184" s="6">
        <v>92.88</v>
      </c>
      <c r="K184" s="6">
        <v>139.4</v>
      </c>
      <c r="L184" s="6">
        <v>137.16999999999999</v>
      </c>
      <c r="M184" s="6">
        <v>149.49</v>
      </c>
      <c r="N184" s="6">
        <v>136.91999999999999</v>
      </c>
      <c r="O184" s="6">
        <v>135.41</v>
      </c>
      <c r="P184" s="6">
        <v>8684622.2100000009</v>
      </c>
    </row>
    <row r="185" spans="3:16" ht="15.5" x14ac:dyDescent="0.35">
      <c r="C185" t="s">
        <v>202</v>
      </c>
      <c r="I185" s="6">
        <v>24.09</v>
      </c>
      <c r="J185" s="6">
        <v>19.7</v>
      </c>
      <c r="K185" s="6">
        <v>13.95</v>
      </c>
      <c r="L185" s="6">
        <v>13.71</v>
      </c>
      <c r="M185" s="6">
        <v>9.83</v>
      </c>
      <c r="N185" s="6">
        <v>9.7100000000000009</v>
      </c>
      <c r="O185" s="6">
        <v>7.94</v>
      </c>
      <c r="P185" s="5">
        <v>0</v>
      </c>
    </row>
    <row r="186" spans="3:16" ht="15.5" x14ac:dyDescent="0.35">
      <c r="C186" t="s">
        <v>203</v>
      </c>
      <c r="I186" s="6">
        <v>80.53</v>
      </c>
      <c r="J186" s="6">
        <v>92.88</v>
      </c>
      <c r="K186" s="6">
        <v>139.4</v>
      </c>
      <c r="L186" s="6">
        <v>137.16999999999999</v>
      </c>
      <c r="M186" s="6">
        <v>149.49</v>
      </c>
      <c r="N186" s="6">
        <v>136.91999999999999</v>
      </c>
      <c r="O186" s="6">
        <v>135.41</v>
      </c>
      <c r="P186" s="6">
        <v>8684622.2100000009</v>
      </c>
    </row>
    <row r="187" spans="3:16" ht="15.5" x14ac:dyDescent="0.35">
      <c r="C187" t="s">
        <v>204</v>
      </c>
    </row>
    <row r="188" spans="3:16" ht="15.5" x14ac:dyDescent="0.35">
      <c r="C188" t="s">
        <v>205</v>
      </c>
    </row>
    <row r="189" spans="3:16" ht="15.5" x14ac:dyDescent="0.35">
      <c r="C189" t="s">
        <v>26</v>
      </c>
    </row>
    <row r="190" spans="3:16" ht="15.5" x14ac:dyDescent="0.35">
      <c r="C190" t="s">
        <v>23</v>
      </c>
    </row>
    <row r="191" spans="3:16" ht="15.5" x14ac:dyDescent="0.35">
      <c r="C191" t="s">
        <v>206</v>
      </c>
    </row>
    <row r="192" spans="3:16" ht="15.5" x14ac:dyDescent="0.35">
      <c r="C192" t="s">
        <v>207</v>
      </c>
      <c r="I192" s="5">
        <v>-21000000000</v>
      </c>
      <c r="J192" s="5">
        <v>-9000000000</v>
      </c>
      <c r="K192" s="5">
        <v>5000000000</v>
      </c>
      <c r="L192" s="5">
        <v>6000000000</v>
      </c>
      <c r="M192" s="5">
        <v>-37000000000</v>
      </c>
      <c r="N192" s="5">
        <v>-6000000000</v>
      </c>
      <c r="O192" s="5">
        <v>-18000000000</v>
      </c>
      <c r="P192" s="5">
        <v>-3000000000</v>
      </c>
    </row>
    <row r="193" spans="3:16" ht="15.5" x14ac:dyDescent="0.35">
      <c r="C193" t="s">
        <v>208</v>
      </c>
      <c r="I193" s="5">
        <v>-1000000000</v>
      </c>
      <c r="J193" s="5">
        <v>0</v>
      </c>
      <c r="K193" s="5">
        <v>-2000000000</v>
      </c>
      <c r="L193" s="5">
        <v>-2000000000</v>
      </c>
      <c r="M193" s="5">
        <v>-2000000000</v>
      </c>
      <c r="N193" s="5">
        <v>-8000000000</v>
      </c>
      <c r="O193" s="5">
        <v>-1000000000</v>
      </c>
      <c r="P193" s="5">
        <v>-6000000000</v>
      </c>
    </row>
    <row r="194" spans="3:16" ht="15.5" x14ac:dyDescent="0.35">
      <c r="C194" t="s">
        <v>15</v>
      </c>
      <c r="I194" s="5">
        <v>-22000000000</v>
      </c>
      <c r="J194" s="5">
        <v>-9000000000</v>
      </c>
      <c r="K194" s="5">
        <v>3000000000</v>
      </c>
      <c r="L194" s="5">
        <v>4000000000</v>
      </c>
      <c r="M194" s="5">
        <v>-39000000000</v>
      </c>
      <c r="N194" s="5">
        <v>-14000000000</v>
      </c>
      <c r="O194" s="5">
        <v>-19000000000</v>
      </c>
      <c r="P194" s="5">
        <v>-9000000000</v>
      </c>
    </row>
    <row r="195" spans="3:16" ht="15.5" x14ac:dyDescent="0.35">
      <c r="C195" t="s">
        <v>17</v>
      </c>
      <c r="I195" s="6">
        <v>-16.32</v>
      </c>
      <c r="J195" s="6">
        <v>-6.58</v>
      </c>
      <c r="K195" s="6">
        <v>2.23</v>
      </c>
      <c r="L195" s="6">
        <v>2.64</v>
      </c>
      <c r="M195" s="6">
        <v>-28.76</v>
      </c>
      <c r="N195" s="6">
        <v>-10.27</v>
      </c>
      <c r="O195" s="6">
        <v>-18.21</v>
      </c>
      <c r="P195" s="6">
        <v>-619678.11</v>
      </c>
    </row>
  </sheetData>
  <pageMargins left="0.7" right="0.7" top="0.75" bottom="0.75" header="0.3" footer="0.3"/>
  <ignoredErrors>
    <ignoredError sqref="A1:P196" numberStoredAsText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1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1294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1295</v>
      </c>
      <c r="D2" s="2" vm="362">
        <f ca="1">IFERROR(_xlfn.STOCKHISTORY("XIDX:" &amp; $C$1, D3, , 0, 0, 1), "Libur")</f>
        <v>15725</v>
      </c>
      <c r="E2" s="2" vm="363">
        <f ca="1">IFERROR(_xlfn.STOCKHISTORY("XIDX:" &amp; $C$1, E3, , 0, 0, 1), "Libur")</f>
        <v>11700</v>
      </c>
      <c r="H2" s="2" vm="363">
        <f ca="1">IFERROR(INDEX(D2:G2,COUNT(D2:G2)),"")</f>
        <v>11700</v>
      </c>
      <c r="I2" s="2" vm="364">
        <f t="shared" ref="I2:P2" ca="1" si="0">IFERROR(_xlfn.STOCKHISTORY("XIDX:" &amp; $C$1, I1, , 0, 0, 1), "Libur")</f>
        <v>18825</v>
      </c>
      <c r="J2" s="2" vm="184">
        <f t="shared" ca="1" si="0"/>
        <v>2300</v>
      </c>
      <c r="K2" s="2" t="str">
        <f t="shared" ca="1" si="0"/>
        <v>Libur</v>
      </c>
      <c r="L2" s="2" vm="365">
        <f t="shared" ca="1" si="0"/>
        <v>286</v>
      </c>
      <c r="M2" s="2" vm="134">
        <f t="shared" ca="1" si="0"/>
        <v>428</v>
      </c>
      <c r="N2" s="2" vm="97">
        <f t="shared" ca="1" si="0"/>
        <v>750</v>
      </c>
      <c r="O2" s="2" vm="366">
        <f t="shared" ca="1" si="0"/>
        <v>2400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41578141918</v>
      </c>
      <c r="E4" s="2">
        <f>IFERROR(INDEX(E51:E500,MATCH($C$4,$C$51:$C$500,0)),"")</f>
        <v>45366782408</v>
      </c>
      <c r="H4" s="2">
        <f>IFERROR(SUM(D4:G4)*(4/MAX(1,COUNT(D4:G4))),"")</f>
        <v>173889848652</v>
      </c>
      <c r="I4" s="2">
        <f t="shared" ref="I4:P4" si="1">IFERROR(INDEX(I51:I500,MATCH($C$4,$C$51:$C$500,0)),"")</f>
        <v>156480922291</v>
      </c>
      <c r="J4" s="2">
        <f t="shared" si="1"/>
        <v>135521321941</v>
      </c>
      <c r="K4" s="2">
        <f t="shared" si="1"/>
        <v>87603006966</v>
      </c>
      <c r="L4" s="2">
        <f t="shared" si="1"/>
        <v>126547485872</v>
      </c>
      <c r="M4" s="2">
        <f t="shared" si="1"/>
        <v>104782481860</v>
      </c>
      <c r="N4" s="2">
        <f t="shared" si="1"/>
        <v>196517768308</v>
      </c>
      <c r="O4" s="2">
        <f t="shared" si="1"/>
        <v>467723294399</v>
      </c>
      <c r="P4" s="2">
        <f t="shared" si="1"/>
        <v>438456223557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4615372656</v>
      </c>
      <c r="E5" s="2">
        <f>IFERROR(INDEX(E51:E500,MATCH($C$5,$C$51:$C$500,0)),"")</f>
        <v>-266972271</v>
      </c>
      <c r="H5" s="2">
        <f>IFERROR(SUM(D5:G5)*(4/MAX(1,COUNT(D5:G5))),"")</f>
        <v>8696800770</v>
      </c>
      <c r="I5" s="2">
        <f t="shared" ref="I5:P5" si="2">IFERROR(INDEX(I51:I500,MATCH($C$5,$C$51:$C$500,0)),"")</f>
        <v>-13832908683</v>
      </c>
      <c r="J5" s="2">
        <f t="shared" si="2"/>
        <v>3984136605</v>
      </c>
      <c r="K5" s="2">
        <f t="shared" si="2"/>
        <v>-7411985662</v>
      </c>
      <c r="L5" s="2">
        <f t="shared" si="2"/>
        <v>-9674085390</v>
      </c>
      <c r="M5" s="2">
        <f t="shared" si="2"/>
        <v>-22296629978</v>
      </c>
      <c r="N5" s="2">
        <f t="shared" si="2"/>
        <v>-3602475635</v>
      </c>
      <c r="O5" s="2">
        <f t="shared" si="2"/>
        <v>12738273676</v>
      </c>
      <c r="P5" s="2">
        <f t="shared" si="2"/>
        <v>13192782343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122203807529</v>
      </c>
      <c r="E6" s="2">
        <f>IFERROR(INDEX(E51:E500,MATCH($C$6,$C$51:$C$500,0)),"")</f>
        <v>117588434873</v>
      </c>
      <c r="H6" s="2">
        <f>IFERROR(INDEX(D6:G6,COUNT(D6:G6)),"")</f>
        <v>117588434873</v>
      </c>
      <c r="I6" s="2">
        <f t="shared" ref="I6:P6" si="3">IFERROR(INDEX(I51:I500,MATCH($C$6,$C$51:$C$500,0)),"")</f>
        <v>117855407144</v>
      </c>
      <c r="J6" s="2">
        <f t="shared" si="3"/>
        <v>125516272867</v>
      </c>
      <c r="K6" s="2">
        <f t="shared" si="3"/>
        <v>121532136262</v>
      </c>
      <c r="L6" s="2">
        <f t="shared" si="3"/>
        <v>128944121924</v>
      </c>
      <c r="M6" s="2">
        <f t="shared" si="3"/>
        <v>138618207314</v>
      </c>
      <c r="N6" s="2">
        <f t="shared" si="3"/>
        <v>160914837292</v>
      </c>
      <c r="O6" s="2">
        <f t="shared" si="3"/>
        <v>164817312927</v>
      </c>
      <c r="P6" s="2">
        <f t="shared" si="3"/>
        <v>112293043140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0.75</v>
      </c>
      <c r="E7" s="3">
        <f>IFERROR(INDEX(E51:E500,MATCH($C$7,$C$51:$C$500,0))/1000000000,"")</f>
        <v>0.75</v>
      </c>
      <c r="H7" s="3">
        <f>IFERROR(INDEX(D7:G7,COUNT(D7:G7)),"")</f>
        <v>0.75</v>
      </c>
      <c r="I7" s="3">
        <f t="shared" ref="I7:P7" si="4">IFERROR(INDEX(I51:I500,MATCH($C$7,$C$51:$C$500,0))/1000000000,"")</f>
        <v>0.75</v>
      </c>
      <c r="J7" s="3">
        <f t="shared" si="4"/>
        <v>0.75</v>
      </c>
      <c r="K7" s="3">
        <f t="shared" si="4"/>
        <v>0.75</v>
      </c>
      <c r="L7" s="3">
        <f t="shared" si="4"/>
        <v>0.75</v>
      </c>
      <c r="M7" s="3">
        <f t="shared" si="4"/>
        <v>0.75</v>
      </c>
      <c r="N7" s="3">
        <f t="shared" si="4"/>
        <v>0.75</v>
      </c>
      <c r="O7" s="3">
        <f t="shared" si="4"/>
        <v>0.75</v>
      </c>
      <c r="P7" s="3">
        <f t="shared" si="4"/>
        <v>0.6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18000000000</v>
      </c>
      <c r="E8" s="2">
        <f>IFERROR(INDEX(E51:E500,MATCH("Free cash flow (Quarter)",$C$51:$C$500,0)),"")</f>
        <v>9000000000</v>
      </c>
      <c r="H8" s="2">
        <f>IFERROR(INDEX(D8:G8,COUNT(D8:G8)),"")</f>
        <v>9000000000</v>
      </c>
      <c r="I8" s="2">
        <f t="shared" ref="I8:P8" si="5">IFERROR(INDEX(I51:I500,MATCH($C$8,$C$51:$C$500,0)),"")</f>
        <v>29000000000</v>
      </c>
      <c r="J8" s="2">
        <f t="shared" si="5"/>
        <v>0</v>
      </c>
      <c r="K8" s="2">
        <f t="shared" si="5"/>
        <v>-1000000000</v>
      </c>
      <c r="L8" s="2">
        <f t="shared" si="5"/>
        <v>35000000000</v>
      </c>
      <c r="M8" s="2">
        <f t="shared" si="5"/>
        <v>11000000000</v>
      </c>
      <c r="N8" s="2">
        <f t="shared" si="5"/>
        <v>45000000000</v>
      </c>
      <c r="O8" s="2">
        <f t="shared" si="5"/>
        <v>4000000000</v>
      </c>
      <c r="P8" s="2">
        <f t="shared" si="5"/>
        <v>35000000000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23.41</v>
      </c>
      <c r="E9" s="3">
        <f>IFERROR(INDEX(E51:E500,MATCH("Free cash flow per share (Quarter)",$C$51:$C$500,0)),"")</f>
        <v>11.55</v>
      </c>
      <c r="H9" s="3">
        <f>IFERROR(INDEX(D9:G9,COUNT(D9:G9)),"")</f>
        <v>11.55</v>
      </c>
      <c r="I9" s="3">
        <f t="shared" ref="I9:P9" si="6">IFERROR(INDEX(I51:I500,MATCH($C$9,$C$51:$C$500,0)),"")</f>
        <v>38.17</v>
      </c>
      <c r="J9" s="3">
        <f t="shared" si="6"/>
        <v>0.05</v>
      </c>
      <c r="K9" s="3">
        <f t="shared" si="6"/>
        <v>-1.47</v>
      </c>
      <c r="L9" s="3">
        <f t="shared" si="6"/>
        <v>47.05</v>
      </c>
      <c r="M9" s="3">
        <f t="shared" si="6"/>
        <v>15.33</v>
      </c>
      <c r="N9" s="3">
        <f t="shared" si="6"/>
        <v>60.36</v>
      </c>
      <c r="O9" s="3">
        <f t="shared" si="6"/>
        <v>5.75</v>
      </c>
      <c r="P9" s="3">
        <f t="shared" si="6"/>
        <v>57.74</v>
      </c>
    </row>
    <row r="10" spans="1:16" ht="15.5" x14ac:dyDescent="0.35">
      <c r="C10" t="s">
        <v>18</v>
      </c>
      <c r="D10" s="3">
        <f ca="1">IFERROR(IF(D9=0,"",D2/D9),"")</f>
        <v>671.72148654421187</v>
      </c>
      <c r="E10" s="3">
        <f ca="1">IFERROR(IF(E9=0,"",E2/E9),"")</f>
        <v>1012.9870129870129</v>
      </c>
      <c r="I10" s="3">
        <f t="shared" ref="I10:P10" ca="1" si="7">IFERROR(IF(I9=0,"",I2/I9),"")</f>
        <v>493.18836782813725</v>
      </c>
      <c r="J10" s="3">
        <f t="shared" ca="1" si="7"/>
        <v>46000</v>
      </c>
      <c r="K10" s="3" t="str">
        <f t="shared" ca="1" si="7"/>
        <v/>
      </c>
      <c r="L10" s="3">
        <f t="shared" ca="1" si="7"/>
        <v>6.078639744952179</v>
      </c>
      <c r="M10" s="3">
        <f t="shared" ca="1" si="7"/>
        <v>27.919112850619701</v>
      </c>
      <c r="N10" s="3">
        <f t="shared" ca="1" si="7"/>
        <v>12.42544731610338</v>
      </c>
      <c r="O10" s="3">
        <f t="shared" ca="1" si="7"/>
        <v>417.39130434782606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106746415244</v>
      </c>
      <c r="E11" s="2">
        <f>IFERROR(INDEX(E51:E500,MATCH($C$11,$C$51:$C$500,0)),"")</f>
        <v>84095859152</v>
      </c>
      <c r="H11" s="2">
        <f>IFERROR(INDEX(D11:G11,COUNT(D11:G11)),"")</f>
        <v>84095859152</v>
      </c>
      <c r="I11" s="2">
        <f t="shared" ref="I11:P11" si="8">IFERROR(INDEX(I51:I500,MATCH($C$11,$C$51:$C$500,0)),"")</f>
        <v>76709500263</v>
      </c>
      <c r="J11" s="2">
        <f t="shared" si="8"/>
        <v>44464852383</v>
      </c>
      <c r="K11" s="2">
        <f t="shared" si="8"/>
        <v>29831172485</v>
      </c>
      <c r="L11" s="2">
        <f t="shared" si="8"/>
        <v>45263675077</v>
      </c>
      <c r="M11" s="2">
        <f t="shared" si="8"/>
        <v>55112549904</v>
      </c>
      <c r="N11" s="2">
        <f t="shared" si="8"/>
        <v>9263517172</v>
      </c>
      <c r="O11" s="2">
        <f t="shared" si="8"/>
        <v>90941401894</v>
      </c>
      <c r="P11" s="2">
        <f t="shared" si="8"/>
        <v>75629344554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-63000000000</v>
      </c>
      <c r="E12" s="2">
        <f>IFERROR(INDEX(E51:E500,MATCH("Net Debt (Quarter)",$C$51:$C$500,0)),"")</f>
        <v>-45000000000</v>
      </c>
      <c r="H12" s="2">
        <f>IFERROR(INDEX(D12:G12,COUNT(D12:G12)),"")</f>
        <v>-45000000000</v>
      </c>
      <c r="I12" s="2">
        <f t="shared" ref="I12:P12" si="9">IFERROR(INDEX(I51:I500,MATCH($C$12,$C$51:$C$500,0)),"")</f>
        <v>-37000000000</v>
      </c>
      <c r="J12" s="2">
        <f t="shared" si="9"/>
        <v>-9000000000</v>
      </c>
      <c r="K12" s="2">
        <f t="shared" si="9"/>
        <v>-10000000000</v>
      </c>
      <c r="L12" s="2">
        <f t="shared" si="9"/>
        <v>-15000000000</v>
      </c>
      <c r="M12" s="2">
        <f t="shared" si="9"/>
        <v>-49000000000</v>
      </c>
      <c r="N12" s="2">
        <f t="shared" si="9"/>
        <v>35000000000</v>
      </c>
      <c r="O12" s="2">
        <f t="shared" si="9"/>
        <v>0</v>
      </c>
      <c r="P12" s="2">
        <f t="shared" si="9"/>
        <v>28000000000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44000000000</v>
      </c>
      <c r="E13" s="2">
        <f>IFERROR(INDEX(E51:E500,MATCH("Total Debt (Quarter)",$C$51:$C$500,0)),"")</f>
        <v>39000000000</v>
      </c>
      <c r="H13" s="2">
        <f>IFERROR(INDEX(D13:G13,COUNT(D13:G13)),"")</f>
        <v>39000000000</v>
      </c>
      <c r="I13" s="2">
        <f t="shared" ref="I13:P13" si="10">IFERROR(INDEX(I51:I500,MATCH($C$13,$C$51:$C$500,0)),"")</f>
        <v>40000000000</v>
      </c>
      <c r="J13" s="2">
        <f t="shared" si="10"/>
        <v>35000000000</v>
      </c>
      <c r="K13" s="2">
        <f t="shared" si="10"/>
        <v>20000000000</v>
      </c>
      <c r="L13" s="2">
        <f t="shared" si="10"/>
        <v>30000000000</v>
      </c>
      <c r="M13" s="2">
        <f t="shared" si="10"/>
        <v>6000000000</v>
      </c>
      <c r="N13" s="2">
        <f t="shared" si="10"/>
        <v>44000000000</v>
      </c>
      <c r="O13" s="2">
        <f t="shared" si="10"/>
        <v>91000000000</v>
      </c>
      <c r="P13" s="2">
        <f t="shared" si="10"/>
        <v>104000000000</v>
      </c>
    </row>
    <row r="14" spans="1:16" ht="15.5" x14ac:dyDescent="0.35">
      <c r="C14" t="s">
        <v>27</v>
      </c>
      <c r="D14" s="2">
        <f>IFERROR(INDEX(D51:D500,MATCH($C$14,$C$51:$C$500,0)),"")</f>
        <v>-1000093307</v>
      </c>
      <c r="E14" s="2">
        <f>IFERROR(INDEX(E51:E500,MATCH($C$14,$C$51:$C$500,0)),"")</f>
        <v>-983995493</v>
      </c>
      <c r="H14" s="2">
        <f>IFERROR(SUM(D14:G14)*(4/MAX(1,COUNT(D14:G14))),"")</f>
        <v>-3968177600</v>
      </c>
      <c r="I14" s="2">
        <f t="shared" ref="I14:P14" si="11">IFERROR(INDEX(I51:I500,MATCH($C$14,$C$51:$C$500,0)),"")</f>
        <v>-2322209481</v>
      </c>
      <c r="J14" s="2">
        <f t="shared" si="11"/>
        <v>-2365968272</v>
      </c>
      <c r="K14" s="2">
        <f t="shared" si="11"/>
        <v>-2771258424</v>
      </c>
      <c r="L14" s="2">
        <f t="shared" si="11"/>
        <v>-1273051863</v>
      </c>
      <c r="M14" s="2">
        <f t="shared" si="11"/>
        <v>-3915263664</v>
      </c>
      <c r="N14" s="2">
        <f t="shared" si="11"/>
        <v>-7825473065</v>
      </c>
      <c r="O14" s="2">
        <f t="shared" si="11"/>
        <v>-8679712848</v>
      </c>
      <c r="P14" s="2">
        <f t="shared" si="11"/>
        <v>-7089028245</v>
      </c>
    </row>
    <row r="15" spans="1:16" ht="15.5" x14ac:dyDescent="0.35">
      <c r="C15" t="s">
        <v>28</v>
      </c>
      <c r="D15" s="2">
        <f>IFERROR(INDEX(D51:D500,MATCH($C$15,$C$51:$C$500,0)),"")</f>
        <v>-1115535520</v>
      </c>
      <c r="E15" s="2">
        <f>IFERROR(INDEX(E51:E500,MATCH($C$15,$C$51:$C$500,0)),"")</f>
        <v>0</v>
      </c>
      <c r="H15" s="2">
        <f>IFERROR(SUM(D15:G15)*(4/MAX(1,COUNT(D15:G15))),"")</f>
        <v>-2231071040</v>
      </c>
      <c r="I15" s="2">
        <f t="shared" ref="I15:P15" si="12">IFERROR(INDEX(I51:I500,MATCH($C$15,$C$51:$C$500,0)),"")</f>
        <v>2057139622</v>
      </c>
      <c r="J15" s="2">
        <f t="shared" si="12"/>
        <v>414129072</v>
      </c>
      <c r="K15" s="2">
        <f t="shared" si="12"/>
        <v>1272230641</v>
      </c>
      <c r="L15" s="2">
        <f t="shared" si="12"/>
        <v>2293159680</v>
      </c>
      <c r="M15" s="2">
        <f t="shared" si="12"/>
        <v>4358860575</v>
      </c>
      <c r="N15" s="2">
        <f t="shared" si="12"/>
        <v>926104195</v>
      </c>
      <c r="O15" s="2">
        <f t="shared" si="12"/>
        <v>-3587537500</v>
      </c>
      <c r="P15" s="2">
        <f t="shared" si="12"/>
        <v>-3770735250</v>
      </c>
    </row>
    <row r="16" spans="1:16" ht="15.5" x14ac:dyDescent="0.35">
      <c r="C16" t="s">
        <v>29</v>
      </c>
      <c r="D16" s="2">
        <f>IFERROR(INDEX(D51:D500,MATCH($C$16,$C$51:$C$500,0)),"")</f>
        <v>5730908176</v>
      </c>
      <c r="E16" s="2">
        <f>IFERROR(INDEX(E51:E500,MATCH($C$16,$C$51:$C$500,0)),"")</f>
        <v>-266972271</v>
      </c>
      <c r="H16" s="2">
        <f>IFERROR(SUM(D16:G16)*(4/MAX(1,COUNT(D16:G16))),"")</f>
        <v>10927871810</v>
      </c>
      <c r="I16" s="2">
        <f t="shared" ref="I16:P16" si="13">IFERROR(INDEX(I51:I500,MATCH($C$16,$C$51:$C$500,0)),"")</f>
        <v>-15165569748</v>
      </c>
      <c r="J16" s="2">
        <f t="shared" si="13"/>
        <v>-1730476282</v>
      </c>
      <c r="K16" s="2">
        <f t="shared" si="13"/>
        <v>-16239333246</v>
      </c>
      <c r="L16" s="2">
        <f t="shared" si="13"/>
        <v>-8557198021</v>
      </c>
      <c r="M16" s="2">
        <f t="shared" si="13"/>
        <v>-55861418699</v>
      </c>
      <c r="N16" s="2">
        <f t="shared" si="13"/>
        <v>-7030533644</v>
      </c>
      <c r="O16" s="2">
        <f t="shared" si="13"/>
        <v>12579012574</v>
      </c>
      <c r="P16" s="2">
        <f t="shared" si="13"/>
        <v>12735463936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11793750000000</v>
      </c>
      <c r="E20" s="2">
        <f ca="1">IFERROR(E21*E2,"")</f>
        <v>8775000000000</v>
      </c>
      <c r="H20" s="2">
        <f t="shared" ref="H20:P20" ca="1" si="14">IFERROR(H21*H2,"")</f>
        <v>8775000000000</v>
      </c>
      <c r="I20" s="2">
        <f t="shared" ca="1" si="14"/>
        <v>14118750000000</v>
      </c>
      <c r="J20" s="2">
        <f t="shared" ca="1" si="14"/>
        <v>1725000000000</v>
      </c>
      <c r="K20" s="2" t="str">
        <f t="shared" ca="1" si="14"/>
        <v/>
      </c>
      <c r="L20" s="2">
        <f t="shared" ca="1" si="14"/>
        <v>214500000000</v>
      </c>
      <c r="M20" s="2">
        <f t="shared" ca="1" si="14"/>
        <v>321000000000</v>
      </c>
      <c r="N20" s="2">
        <f t="shared" ca="1" si="14"/>
        <v>562500000000</v>
      </c>
      <c r="O20" s="2">
        <f t="shared" ca="1" si="14"/>
        <v>1800000000000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750000000</v>
      </c>
      <c r="E21" s="2">
        <f>IFERROR(INDEX(E51:E500,MATCH($C$7,$C$51:$C$500,0)),"")</f>
        <v>750000000</v>
      </c>
      <c r="H21" s="2">
        <f>IFERROR(INDEX(D21:G21,COUNT(D21:G21)),"")</f>
        <v>750000000</v>
      </c>
      <c r="I21" s="2">
        <f t="shared" ref="I21:P21" si="15">IFERROR(INDEX(I51:I500,MATCH($C$7,$C$51:$C$500,0)),"")</f>
        <v>750000000</v>
      </c>
      <c r="J21" s="2">
        <f t="shared" si="15"/>
        <v>750000000</v>
      </c>
      <c r="K21" s="2">
        <f t="shared" si="15"/>
        <v>750000000</v>
      </c>
      <c r="L21" s="2">
        <f t="shared" si="15"/>
        <v>750000000</v>
      </c>
      <c r="M21" s="2">
        <f t="shared" si="15"/>
        <v>750000000</v>
      </c>
      <c r="N21" s="2">
        <f t="shared" si="15"/>
        <v>750000000</v>
      </c>
      <c r="O21" s="2">
        <f t="shared" si="15"/>
        <v>750000000</v>
      </c>
      <c r="P21" s="2">
        <f t="shared" si="15"/>
        <v>600000000</v>
      </c>
    </row>
    <row r="23" spans="1:16" ht="15.5" x14ac:dyDescent="0.35">
      <c r="B23" t="s">
        <v>45</v>
      </c>
      <c r="C23" t="s">
        <v>46</v>
      </c>
      <c r="D23" s="3">
        <f>IFERROR(D5/D6*100,"")</f>
        <v>3.7767830228241728</v>
      </c>
      <c r="E23" s="3">
        <f>IFERROR(E5/E6*100,"")</f>
        <v>-0.22703956497791664</v>
      </c>
      <c r="H23" s="3">
        <f t="shared" ref="H23:P23" si="16">IFERROR(H5/H6*100,"")</f>
        <v>7.3959660908769447</v>
      </c>
      <c r="I23" s="3">
        <f t="shared" si="16"/>
        <v>-11.737186284629649</v>
      </c>
      <c r="J23" s="3">
        <f t="shared" si="16"/>
        <v>3.174199260379317</v>
      </c>
      <c r="K23" s="3">
        <f t="shared" si="16"/>
        <v>-6.0987866172459766</v>
      </c>
      <c r="L23" s="3">
        <f t="shared" si="16"/>
        <v>-7.5025408259415896</v>
      </c>
      <c r="M23" s="3">
        <f t="shared" si="16"/>
        <v>-16.084921605928251</v>
      </c>
      <c r="N23" s="3">
        <f t="shared" si="16"/>
        <v>-2.2387467157319119</v>
      </c>
      <c r="O23" s="3">
        <f t="shared" si="16"/>
        <v>7.7287230629964023</v>
      </c>
      <c r="P23" s="3">
        <f t="shared" si="16"/>
        <v>11.748530429041857</v>
      </c>
    </row>
    <row r="24" spans="1:16" ht="15.5" x14ac:dyDescent="0.35">
      <c r="C24" t="s">
        <v>47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P24" si="17">IFERROR(_xlfn.RRI(5,M23,H23),"")</f>
        <v/>
      </c>
      <c r="I24" s="4">
        <f t="shared" si="17"/>
        <v>0.39287392115068731</v>
      </c>
      <c r="J24" s="4">
        <f t="shared" si="17"/>
        <v>-0.16303887189522737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-17.48</v>
      </c>
      <c r="J25" s="3">
        <f t="shared" si="18"/>
        <v>-1.76</v>
      </c>
      <c r="K25" s="3">
        <f t="shared" si="18"/>
        <v>-19.96</v>
      </c>
      <c r="L25" s="3">
        <f t="shared" si="18"/>
        <v>-8.35</v>
      </c>
      <c r="M25" s="3">
        <f t="shared" si="18"/>
        <v>-68.67</v>
      </c>
      <c r="N25" s="3">
        <f t="shared" si="18"/>
        <v>-8.14</v>
      </c>
      <c r="O25" s="3">
        <f t="shared" si="18"/>
        <v>11.99</v>
      </c>
      <c r="P25" s="3">
        <f t="shared" si="18"/>
        <v>14.94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0.16515419914801921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55.437522557333331</v>
      </c>
      <c r="E27" s="3">
        <f>IFERROR(E4/E21,"")</f>
        <v>60.489043210666665</v>
      </c>
      <c r="H27" s="3">
        <f t="shared" ref="H27:P27" si="20">IFERROR(H4/H21,"")</f>
        <v>231.85313153600001</v>
      </c>
      <c r="I27" s="3">
        <f t="shared" si="20"/>
        <v>208.64122972133333</v>
      </c>
      <c r="J27" s="3">
        <f t="shared" si="20"/>
        <v>180.69509592133332</v>
      </c>
      <c r="K27" s="3">
        <f t="shared" si="20"/>
        <v>116.804009288</v>
      </c>
      <c r="L27" s="3">
        <f t="shared" si="20"/>
        <v>168.72998116266666</v>
      </c>
      <c r="M27" s="3">
        <f t="shared" si="20"/>
        <v>139.70997581333333</v>
      </c>
      <c r="N27" s="3">
        <f t="shared" si="20"/>
        <v>262.02369107733335</v>
      </c>
      <c r="O27" s="3">
        <f t="shared" si="20"/>
        <v>623.63105919866666</v>
      </c>
      <c r="P27" s="3">
        <f t="shared" si="20"/>
        <v>730.76037259500004</v>
      </c>
    </row>
    <row r="28" spans="1:16" ht="15.5" x14ac:dyDescent="0.35">
      <c r="C28" t="s">
        <v>52</v>
      </c>
      <c r="D28" s="4">
        <f>IFERROR(_xlfn.RRI(5,I27,D27),"")</f>
        <v>-0.23284921102975986</v>
      </c>
      <c r="E28" s="4">
        <f>IFERROR(_xlfn.RRI(5,J27,E27),"")</f>
        <v>-0.19657365253511938</v>
      </c>
      <c r="H28" s="4">
        <f t="shared" ref="H28:P28" si="21">IFERROR(_xlfn.RRI(5,M27,H27),"")</f>
        <v>0.10661641930546883</v>
      </c>
      <c r="I28" s="4">
        <f t="shared" si="21"/>
        <v>-4.4541310037867654E-2</v>
      </c>
      <c r="J28" s="4">
        <f t="shared" si="21"/>
        <v>-0.21944461206950072</v>
      </c>
      <c r="K28" s="4">
        <f t="shared" si="21"/>
        <v>-0.30699470594203204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8.9318181818181817</v>
      </c>
      <c r="J29" s="4">
        <f t="shared" si="22"/>
        <v>-0.91182364729458909</v>
      </c>
      <c r="K29" s="4">
        <f t="shared" si="22"/>
        <v>1.3904191616766468</v>
      </c>
      <c r="L29" s="4">
        <f t="shared" si="22"/>
        <v>-0.87840396097276829</v>
      </c>
      <c r="M29" s="4">
        <f t="shared" si="22"/>
        <v>7.4361179361179355</v>
      </c>
      <c r="N29" s="4">
        <f t="shared" si="22"/>
        <v>-1.6788990825688075</v>
      </c>
      <c r="O29" s="4">
        <f t="shared" si="22"/>
        <v>-0.19745649263721549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0.11125270803699296</v>
      </c>
      <c r="I30" s="4">
        <f t="shared" si="23"/>
        <v>0.15465906065412272</v>
      </c>
      <c r="J30" s="4">
        <f t="shared" si="23"/>
        <v>0.54699395185827104</v>
      </c>
      <c r="K30" s="4">
        <f t="shared" si="23"/>
        <v>-0.3077459709108048</v>
      </c>
      <c r="L30" s="4">
        <f t="shared" si="23"/>
        <v>0.20771605735661278</v>
      </c>
      <c r="M30" s="4">
        <f t="shared" si="23"/>
        <v>-0.4668040311969367</v>
      </c>
      <c r="N30" s="4">
        <f t="shared" si="23"/>
        <v>-0.57984181959439274</v>
      </c>
      <c r="O30" s="4">
        <f t="shared" si="23"/>
        <v>-0.14659978484589542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162.94</v>
      </c>
      <c r="E32" s="3">
        <f>IFERROR(INDEX(E51:E500,MATCH($A$32,$C$51:$C$500,0)),"")</f>
        <v>156.78</v>
      </c>
      <c r="H32" s="3">
        <f>IFERROR(INDEX(D32:G32,COUNT(D32:G32)),"")</f>
        <v>156.78</v>
      </c>
      <c r="I32" s="3">
        <f t="shared" ref="I32:P32" si="24">IFERROR(INDEX(I51:I500,MATCH($C$32,$C$51:$C$500,0)),"")</f>
        <v>157.13999999999999</v>
      </c>
      <c r="J32" s="3">
        <f t="shared" si="24"/>
        <v>167.36</v>
      </c>
      <c r="K32" s="3">
        <f t="shared" si="24"/>
        <v>162.04</v>
      </c>
      <c r="L32" s="3">
        <f t="shared" si="24"/>
        <v>171.93</v>
      </c>
      <c r="M32" s="3">
        <f t="shared" si="24"/>
        <v>184.82</v>
      </c>
      <c r="N32" s="3">
        <f t="shared" si="24"/>
        <v>214.55</v>
      </c>
      <c r="O32" s="3">
        <f t="shared" si="24"/>
        <v>219.76</v>
      </c>
      <c r="P32" s="3">
        <f t="shared" si="24"/>
        <v>187.16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71.81</v>
      </c>
      <c r="E33" s="3">
        <f>IFERROR(INDEX(E51:E500,MATCH($A$33,$C$51:$C$500,0)),"")</f>
        <v>100.3</v>
      </c>
      <c r="H33" s="3">
        <f>IFERROR(INDEX(D33:G33,COUNT(D33:G33)),"")</f>
        <v>100.3</v>
      </c>
      <c r="I33" s="3">
        <f t="shared" ref="I33:P33" si="25">IFERROR(INDEX(I51:I500,MATCH($C$33,$C$51:$C$500,0)),"")</f>
        <v>119.8</v>
      </c>
      <c r="J33" s="3">
        <f t="shared" si="25"/>
        <v>13.74</v>
      </c>
      <c r="K33" s="3">
        <f t="shared" si="25"/>
        <v>5.09</v>
      </c>
      <c r="L33" s="3">
        <f t="shared" si="25"/>
        <v>1.66</v>
      </c>
      <c r="M33" s="3">
        <f t="shared" si="25"/>
        <v>2.3199999999999998</v>
      </c>
      <c r="N33" s="3">
        <f t="shared" si="25"/>
        <v>3.5</v>
      </c>
      <c r="O33" s="3">
        <f t="shared" si="25"/>
        <v>10.92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1902.44</v>
      </c>
      <c r="E34" s="3">
        <f>IFERROR(INDEX(E51:E500,MATCH($A$34,$C$51:$C$500,0)),"")</f>
        <v>-43680.56</v>
      </c>
      <c r="H34" s="3">
        <f>IFERROR(INDEX(D34:G34,COUNT(D34:G34)),"")</f>
        <v>-43680.56</v>
      </c>
      <c r="I34" s="3">
        <f t="shared" ref="I34:P34" si="26">IFERROR(INDEX(I51:I500,MATCH($C$34,$C$51:$C$500,0)),"")</f>
        <v>-1076.95</v>
      </c>
      <c r="J34" s="3">
        <f t="shared" si="26"/>
        <v>-1306.82</v>
      </c>
      <c r="K34" s="3">
        <f t="shared" si="26"/>
        <v>-41.33</v>
      </c>
      <c r="L34" s="3">
        <f t="shared" si="26"/>
        <v>-34.25</v>
      </c>
      <c r="M34" s="3">
        <f t="shared" si="26"/>
        <v>-6.23</v>
      </c>
      <c r="N34" s="3">
        <f t="shared" si="26"/>
        <v>-92.14</v>
      </c>
      <c r="O34" s="3">
        <f t="shared" si="26"/>
        <v>200.17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211.05</v>
      </c>
      <c r="E35" s="3">
        <f>IFERROR(INDEX(E51:E500,MATCH($A$35,$C$51:$C$500,0)),"")</f>
        <v>259.95999999999998</v>
      </c>
      <c r="H35" s="3">
        <f>IFERROR(INDEX(D35:G35,COUNT(D35:G35)),"")</f>
        <v>259.95999999999998</v>
      </c>
      <c r="I35" s="3">
        <f t="shared" ref="I35:P35" si="27">IFERROR(INDEX(I51:I500,MATCH($C$35,$C$51:$C$500,0)),"")</f>
        <v>90.23</v>
      </c>
      <c r="J35" s="3">
        <f t="shared" si="27"/>
        <v>12.73</v>
      </c>
      <c r="K35" s="3">
        <f t="shared" si="27"/>
        <v>7.06</v>
      </c>
      <c r="L35" s="3">
        <f t="shared" si="27"/>
        <v>1.7</v>
      </c>
      <c r="M35" s="3">
        <f t="shared" si="27"/>
        <v>3.06</v>
      </c>
      <c r="N35" s="3">
        <f t="shared" si="27"/>
        <v>2.86</v>
      </c>
      <c r="O35" s="3">
        <f t="shared" si="27"/>
        <v>3.85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41578141918</v>
      </c>
      <c r="E51" s="5">
        <v>45366782408</v>
      </c>
      <c r="F51" s="5">
        <v>35798926740</v>
      </c>
      <c r="G51" s="5">
        <v>43090466356</v>
      </c>
      <c r="I51" s="5">
        <v>156480922291</v>
      </c>
      <c r="J51" s="5">
        <v>135521321941</v>
      </c>
      <c r="K51" s="5">
        <v>87603006966</v>
      </c>
      <c r="L51" s="5">
        <v>126547485872</v>
      </c>
      <c r="M51" s="5">
        <v>104782481860</v>
      </c>
      <c r="N51" s="5">
        <v>196517768308</v>
      </c>
      <c r="O51" s="5">
        <v>467723294399</v>
      </c>
      <c r="P51" s="5">
        <v>438456223557</v>
      </c>
    </row>
    <row r="52" spans="2:16" ht="15.5" x14ac:dyDescent="0.35">
      <c r="C52" t="s">
        <v>211</v>
      </c>
      <c r="D52" s="5">
        <v>-36261189847</v>
      </c>
      <c r="E52" s="5">
        <v>-41538914268</v>
      </c>
      <c r="F52" s="5">
        <v>-40800400753</v>
      </c>
      <c r="G52" s="5">
        <v>-35476607967</v>
      </c>
      <c r="I52" s="5">
        <v>-136129992327</v>
      </c>
      <c r="J52" s="5">
        <v>-125174964135</v>
      </c>
      <c r="K52" s="5">
        <v>-75975799755</v>
      </c>
      <c r="L52" s="5">
        <v>-100210809474</v>
      </c>
      <c r="M52" s="5">
        <v>-111408834614</v>
      </c>
      <c r="N52" s="5">
        <v>-182338070216</v>
      </c>
      <c r="O52" s="5">
        <v>-406394102682</v>
      </c>
      <c r="P52" s="5">
        <v>-393671080835</v>
      </c>
    </row>
    <row r="53" spans="2:16" ht="15.5" x14ac:dyDescent="0.35">
      <c r="C53" t="s">
        <v>212</v>
      </c>
      <c r="D53" s="5">
        <v>5316952071</v>
      </c>
      <c r="E53" s="5">
        <v>3827868140</v>
      </c>
      <c r="F53" s="5">
        <v>-5001474013</v>
      </c>
      <c r="G53" s="5">
        <v>7613858389</v>
      </c>
      <c r="I53" s="5">
        <v>20350929964</v>
      </c>
      <c r="J53" s="5">
        <v>10346357806</v>
      </c>
      <c r="K53" s="5">
        <v>11627207211</v>
      </c>
      <c r="L53" s="5">
        <v>26336676398</v>
      </c>
      <c r="M53" s="5">
        <v>-6626352754</v>
      </c>
      <c r="N53" s="5">
        <v>14179698092</v>
      </c>
      <c r="O53" s="5">
        <v>61329191717</v>
      </c>
      <c r="P53" s="5">
        <v>44785142722</v>
      </c>
    </row>
    <row r="54" spans="2:16" ht="15.5" x14ac:dyDescent="0.35">
      <c r="C54" t="s">
        <v>82</v>
      </c>
      <c r="D54" s="5">
        <v>615733143</v>
      </c>
      <c r="E54" s="5">
        <v>-3466599934</v>
      </c>
      <c r="F54" s="5">
        <v>-21926274824</v>
      </c>
      <c r="G54" s="5">
        <v>-4172484443</v>
      </c>
      <c r="I54" s="5">
        <v>-35069936539</v>
      </c>
      <c r="J54" s="5">
        <v>-10795700795</v>
      </c>
      <c r="K54" s="5">
        <v>-26168407469</v>
      </c>
      <c r="L54" s="5">
        <v>-34090872443</v>
      </c>
      <c r="M54" s="5">
        <v>-49625780878</v>
      </c>
      <c r="N54" s="5">
        <v>-14896504894</v>
      </c>
      <c r="O54" s="5">
        <v>-40248765431</v>
      </c>
      <c r="P54" s="5">
        <v>-25011923192</v>
      </c>
    </row>
    <row r="55" spans="2:16" ht="15.5" x14ac:dyDescent="0.35">
      <c r="C55" t="s">
        <v>284</v>
      </c>
      <c r="D55" s="5">
        <v>-903017744</v>
      </c>
      <c r="E55" s="5">
        <v>-778278417</v>
      </c>
      <c r="F55" s="5">
        <v>-792864624</v>
      </c>
      <c r="G55" s="5">
        <v>-1043404024</v>
      </c>
      <c r="I55" s="5">
        <v>-3159133700</v>
      </c>
      <c r="J55" s="5">
        <v>-2444413077</v>
      </c>
      <c r="K55" s="5">
        <v>-1739910970</v>
      </c>
      <c r="L55" s="5">
        <v>-4567402517</v>
      </c>
      <c r="M55" s="5">
        <v>-3187192365</v>
      </c>
      <c r="N55" s="5">
        <v>-6047261335</v>
      </c>
      <c r="O55" s="5">
        <v>-12689920148</v>
      </c>
      <c r="P55" s="5">
        <v>-15085389920</v>
      </c>
    </row>
    <row r="56" spans="2:16" ht="15.5" x14ac:dyDescent="0.35">
      <c r="C56" t="s">
        <v>213</v>
      </c>
      <c r="D56" s="5">
        <v>-3033030238</v>
      </c>
      <c r="E56" s="5">
        <v>-3673955255</v>
      </c>
      <c r="F56" s="5">
        <v>-23397601176</v>
      </c>
      <c r="G56" s="5">
        <v>-3183055163</v>
      </c>
      <c r="I56" s="5">
        <v>-34174993815</v>
      </c>
      <c r="J56" s="5">
        <v>-13841686250</v>
      </c>
      <c r="K56" s="5">
        <v>-21053773447</v>
      </c>
      <c r="L56" s="5">
        <v>-41134625038</v>
      </c>
      <c r="M56" s="5">
        <v>-46091633856</v>
      </c>
      <c r="N56" s="5">
        <v>-16117189154</v>
      </c>
      <c r="O56" s="5">
        <v>-22807794949</v>
      </c>
      <c r="P56" s="5">
        <v>-16050157390</v>
      </c>
    </row>
    <row r="57" spans="2:16" ht="15.5" x14ac:dyDescent="0.35">
      <c r="C57" t="s">
        <v>317</v>
      </c>
    </row>
    <row r="58" spans="2:16" ht="15.5" x14ac:dyDescent="0.35">
      <c r="C58" t="s">
        <v>81</v>
      </c>
    </row>
    <row r="59" spans="2:16" ht="15.5" x14ac:dyDescent="0.35">
      <c r="C59" t="s">
        <v>89</v>
      </c>
      <c r="D59" s="5">
        <v>5932685214</v>
      </c>
      <c r="E59" s="5">
        <v>361268206</v>
      </c>
      <c r="F59" s="5">
        <v>-26927748837</v>
      </c>
      <c r="G59" s="5">
        <v>3441373946</v>
      </c>
      <c r="I59" s="5">
        <v>-14719006575</v>
      </c>
      <c r="J59" s="5">
        <v>-449342989</v>
      </c>
      <c r="K59" s="5">
        <v>-14541200258</v>
      </c>
      <c r="L59" s="5">
        <v>-7754196045</v>
      </c>
      <c r="M59" s="5">
        <v>-56252133632</v>
      </c>
      <c r="N59" s="5">
        <v>-716806802</v>
      </c>
      <c r="O59" s="5">
        <v>21080426286</v>
      </c>
      <c r="P59" s="5">
        <v>19773219530</v>
      </c>
    </row>
    <row r="60" spans="2:16" ht="15.5" x14ac:dyDescent="0.35">
      <c r="C60" t="s">
        <v>90</v>
      </c>
      <c r="D60" s="5">
        <v>-201777038</v>
      </c>
      <c r="E60" s="5">
        <v>-628240477</v>
      </c>
      <c r="F60" s="5">
        <v>-1451296557</v>
      </c>
      <c r="G60" s="5">
        <v>1113401793</v>
      </c>
      <c r="I60" s="5">
        <v>-446563173</v>
      </c>
      <c r="J60" s="5">
        <v>-1281133293</v>
      </c>
      <c r="K60" s="5">
        <v>-1698132988</v>
      </c>
      <c r="L60" s="5">
        <v>-803001976</v>
      </c>
      <c r="M60" s="5">
        <v>390714933</v>
      </c>
      <c r="N60" s="5">
        <v>-6313726842</v>
      </c>
      <c r="O60" s="5">
        <v>-8501413712</v>
      </c>
      <c r="P60" s="5">
        <v>-7037755594</v>
      </c>
    </row>
    <row r="61" spans="2:16" ht="15.5" x14ac:dyDescent="0.35">
      <c r="C61" t="s">
        <v>215</v>
      </c>
      <c r="D61" s="5">
        <v>798316269</v>
      </c>
      <c r="E61" s="5">
        <v>355755016</v>
      </c>
      <c r="F61" s="5">
        <v>481174962</v>
      </c>
      <c r="G61" s="5">
        <v>536991416</v>
      </c>
      <c r="I61" s="5">
        <v>1875646308</v>
      </c>
      <c r="J61" s="5">
        <v>1084834979</v>
      </c>
      <c r="K61" s="5">
        <v>1073125436</v>
      </c>
      <c r="L61" s="5">
        <v>470049887</v>
      </c>
      <c r="M61" s="5">
        <v>4305978597</v>
      </c>
      <c r="N61" s="5">
        <v>1511746223</v>
      </c>
      <c r="O61" s="5">
        <v>178299136</v>
      </c>
      <c r="P61" s="5">
        <v>51272651</v>
      </c>
    </row>
    <row r="62" spans="2:16" ht="15.5" x14ac:dyDescent="0.35">
      <c r="C62" t="s">
        <v>27</v>
      </c>
      <c r="D62" s="5">
        <v>-1000093307</v>
      </c>
      <c r="E62" s="5">
        <v>-983995493</v>
      </c>
      <c r="F62" s="5">
        <v>-186270250</v>
      </c>
      <c r="G62" s="5">
        <v>-1169790892</v>
      </c>
      <c r="I62" s="5">
        <v>-2322209481</v>
      </c>
      <c r="J62" s="5">
        <v>-2365968272</v>
      </c>
      <c r="K62" s="5">
        <v>-2771258424</v>
      </c>
      <c r="L62" s="5">
        <v>-1273051863</v>
      </c>
      <c r="M62" s="5">
        <v>-3915263664</v>
      </c>
      <c r="N62" s="5">
        <v>-7825473065</v>
      </c>
      <c r="O62" s="5">
        <v>-8679712848</v>
      </c>
      <c r="P62" s="5">
        <v>-7089028245</v>
      </c>
    </row>
    <row r="63" spans="2:16" ht="15.5" x14ac:dyDescent="0.35">
      <c r="C63" t="s">
        <v>92</v>
      </c>
      <c r="D63" s="5">
        <v>-201777038</v>
      </c>
      <c r="E63" s="5">
        <v>-628240477</v>
      </c>
      <c r="F63" s="5">
        <v>-1451296557</v>
      </c>
      <c r="G63" s="5">
        <v>1113401793</v>
      </c>
      <c r="I63" s="5">
        <v>-446563173</v>
      </c>
      <c r="J63" s="5">
        <v>-1281133293</v>
      </c>
      <c r="K63" s="5">
        <v>-1698132988</v>
      </c>
      <c r="L63" s="5">
        <v>-803001976</v>
      </c>
      <c r="M63" s="5">
        <v>390714933</v>
      </c>
      <c r="N63" s="5">
        <v>-6313726842</v>
      </c>
      <c r="O63" s="5">
        <v>-8501413712</v>
      </c>
      <c r="P63" s="5">
        <v>-7037755594</v>
      </c>
    </row>
    <row r="64" spans="2:16" ht="15.5" x14ac:dyDescent="0.35">
      <c r="C64" t="s">
        <v>29</v>
      </c>
      <c r="D64" s="5">
        <v>5730908176</v>
      </c>
      <c r="E64" s="5">
        <v>-266972271</v>
      </c>
      <c r="F64" s="5">
        <v>-28379045394</v>
      </c>
      <c r="G64" s="5">
        <v>4554775739</v>
      </c>
      <c r="I64" s="5">
        <v>-15165569748</v>
      </c>
      <c r="J64" s="5">
        <v>-1730476282</v>
      </c>
      <c r="K64" s="5">
        <v>-16239333246</v>
      </c>
      <c r="L64" s="5">
        <v>-8557198021</v>
      </c>
      <c r="M64" s="5">
        <v>-55861418699</v>
      </c>
      <c r="N64" s="5">
        <v>-7030533644</v>
      </c>
      <c r="O64" s="5">
        <v>12579012574</v>
      </c>
      <c r="P64" s="5">
        <v>12735463936</v>
      </c>
    </row>
    <row r="65" spans="2:16" ht="15.5" x14ac:dyDescent="0.35">
      <c r="C65" t="s">
        <v>28</v>
      </c>
      <c r="D65" s="5">
        <v>-1115535520</v>
      </c>
      <c r="F65" s="5">
        <v>5010711122</v>
      </c>
      <c r="G65" s="5">
        <v>-1083703060</v>
      </c>
      <c r="I65" s="5">
        <v>2057139622</v>
      </c>
      <c r="J65" s="5">
        <v>414129072</v>
      </c>
      <c r="K65" s="5">
        <v>1272230641</v>
      </c>
      <c r="L65" s="5">
        <v>2293159680</v>
      </c>
      <c r="M65" s="5">
        <v>4358860575</v>
      </c>
      <c r="N65" s="5">
        <v>926104195</v>
      </c>
      <c r="O65" s="5">
        <v>-3587537500</v>
      </c>
      <c r="P65" s="5">
        <v>-3770735250</v>
      </c>
    </row>
    <row r="66" spans="2:16" ht="15.5" x14ac:dyDescent="0.35">
      <c r="C66" t="s">
        <v>95</v>
      </c>
      <c r="D66" s="5">
        <v>4615372656</v>
      </c>
      <c r="E66" s="5">
        <v>-266972271</v>
      </c>
      <c r="F66" s="5">
        <v>-23368334272</v>
      </c>
      <c r="G66" s="5">
        <v>3471072679</v>
      </c>
      <c r="I66" s="5">
        <v>-13108430126</v>
      </c>
      <c r="J66" s="5">
        <v>-1316347210</v>
      </c>
      <c r="K66" s="5">
        <v>-14967102605</v>
      </c>
      <c r="L66" s="5">
        <v>-6264038341</v>
      </c>
      <c r="M66" s="5">
        <v>-51502558124</v>
      </c>
      <c r="N66" s="5">
        <v>-6104429449</v>
      </c>
      <c r="O66" s="5">
        <v>8991475074</v>
      </c>
      <c r="P66" s="5">
        <v>8964728686</v>
      </c>
    </row>
    <row r="67" spans="2:16" ht="15.5" x14ac:dyDescent="0.35">
      <c r="C67" t="s">
        <v>96</v>
      </c>
      <c r="F67" s="5">
        <v>-724478557</v>
      </c>
      <c r="I67" s="5">
        <v>-724478557</v>
      </c>
      <c r="J67" s="5">
        <v>5300483815</v>
      </c>
      <c r="K67" s="5">
        <v>7555116943</v>
      </c>
      <c r="L67" s="5">
        <v>-3410047049</v>
      </c>
      <c r="M67" s="5">
        <v>29205928146</v>
      </c>
      <c r="N67" s="5">
        <v>2501953814</v>
      </c>
      <c r="O67" s="5">
        <v>3746798602</v>
      </c>
      <c r="P67" s="5">
        <v>4228053657</v>
      </c>
    </row>
    <row r="68" spans="2:16" ht="15.5" x14ac:dyDescent="0.35">
      <c r="C68" t="s">
        <v>97</v>
      </c>
      <c r="D68" s="5">
        <v>4615372656</v>
      </c>
      <c r="E68" s="5">
        <v>-266972271</v>
      </c>
      <c r="F68" s="5">
        <v>-24092812829</v>
      </c>
      <c r="G68" s="5">
        <v>3471072679</v>
      </c>
      <c r="I68" s="5">
        <v>-13832908683</v>
      </c>
      <c r="J68" s="5">
        <v>3984136605</v>
      </c>
      <c r="K68" s="5">
        <v>-7411985662</v>
      </c>
      <c r="L68" s="5">
        <v>-9674085390</v>
      </c>
      <c r="M68" s="5">
        <v>-22296629978</v>
      </c>
      <c r="N68" s="5">
        <v>-3602475635</v>
      </c>
      <c r="O68" s="5">
        <v>12738273676</v>
      </c>
      <c r="P68" s="5">
        <v>13192782343</v>
      </c>
    </row>
    <row r="69" spans="2:16" ht="15.5" x14ac:dyDescent="0.35">
      <c r="C69" t="s">
        <v>98</v>
      </c>
      <c r="D69" s="5">
        <v>4615372656</v>
      </c>
      <c r="E69" s="5">
        <v>-266972271</v>
      </c>
      <c r="F69" s="5">
        <v>-23368334272</v>
      </c>
      <c r="G69" s="5">
        <v>3471072679</v>
      </c>
      <c r="I69" s="5">
        <v>-13108430126</v>
      </c>
      <c r="J69" s="5">
        <v>-1316347210</v>
      </c>
      <c r="K69" s="5">
        <v>-14967102605</v>
      </c>
      <c r="L69" s="5">
        <v>-6264038341</v>
      </c>
      <c r="M69" s="5">
        <v>-51502558124</v>
      </c>
      <c r="N69" s="5">
        <v>-6104429449</v>
      </c>
      <c r="O69" s="5">
        <v>8991475074</v>
      </c>
      <c r="P69" s="5">
        <v>8964728686</v>
      </c>
    </row>
    <row r="70" spans="2:16" ht="15.5" x14ac:dyDescent="0.35">
      <c r="C70" t="s">
        <v>8</v>
      </c>
      <c r="D70" s="5">
        <v>4615372656</v>
      </c>
      <c r="E70" s="5">
        <v>-266972271</v>
      </c>
      <c r="F70" s="5">
        <v>-24092812829</v>
      </c>
      <c r="G70" s="5">
        <v>3471072679</v>
      </c>
      <c r="I70" s="5">
        <v>-13832908683</v>
      </c>
      <c r="J70" s="5">
        <v>3984136605</v>
      </c>
      <c r="K70" s="5">
        <v>-7411985662</v>
      </c>
      <c r="L70" s="5">
        <v>-9674085390</v>
      </c>
      <c r="M70" s="5">
        <v>-22296629978</v>
      </c>
      <c r="N70" s="5">
        <v>-3602475635</v>
      </c>
      <c r="O70" s="5">
        <v>12738273676</v>
      </c>
      <c r="P70" s="5">
        <v>13192782343</v>
      </c>
    </row>
    <row r="71" spans="2:16" ht="15.5" x14ac:dyDescent="0.35">
      <c r="C71" t="s">
        <v>100</v>
      </c>
      <c r="D71" s="5">
        <v>4615372656</v>
      </c>
      <c r="E71" s="5">
        <v>-266972271</v>
      </c>
      <c r="F71" s="5">
        <v>-23368334272</v>
      </c>
      <c r="G71" s="5">
        <v>3471072679</v>
      </c>
      <c r="I71" s="5">
        <v>-13108430126</v>
      </c>
      <c r="J71" s="5">
        <v>-1316347210</v>
      </c>
      <c r="K71" s="5">
        <v>-14967102605</v>
      </c>
      <c r="L71" s="5">
        <v>-6264038341</v>
      </c>
      <c r="M71" s="5">
        <v>-51502558124</v>
      </c>
      <c r="N71" s="5">
        <v>-6104429449</v>
      </c>
      <c r="O71" s="5">
        <v>8991475074</v>
      </c>
      <c r="P71" s="5">
        <v>8964728686</v>
      </c>
    </row>
    <row r="72" spans="2:16" ht="15.5" x14ac:dyDescent="0.35">
      <c r="C72" t="s">
        <v>101</v>
      </c>
      <c r="D72" s="5">
        <v>4615372656</v>
      </c>
      <c r="E72" s="5">
        <v>-266972271</v>
      </c>
      <c r="F72" s="5">
        <v>-24092812829</v>
      </c>
      <c r="G72" s="5">
        <v>3471072679</v>
      </c>
      <c r="I72" s="5">
        <v>-13832908683</v>
      </c>
      <c r="J72" s="5">
        <v>3984136605</v>
      </c>
      <c r="K72" s="5">
        <v>-7411985662</v>
      </c>
      <c r="L72" s="5">
        <v>-9674085390</v>
      </c>
      <c r="M72" s="5">
        <v>-22296629978</v>
      </c>
      <c r="N72" s="5">
        <v>-3602475635</v>
      </c>
      <c r="O72" s="5">
        <v>12738273676</v>
      </c>
      <c r="P72" s="5">
        <v>13192782343</v>
      </c>
    </row>
    <row r="73" spans="2:16" ht="15.5" x14ac:dyDescent="0.35">
      <c r="C73" t="s">
        <v>102</v>
      </c>
      <c r="D73" s="5">
        <v>4615372656</v>
      </c>
      <c r="E73" s="5">
        <v>-266972271</v>
      </c>
      <c r="F73" s="5">
        <v>-24092812829</v>
      </c>
      <c r="G73" s="5">
        <v>3471072679</v>
      </c>
      <c r="I73" s="5">
        <v>-13832908683</v>
      </c>
      <c r="J73" s="5">
        <v>3984136605</v>
      </c>
      <c r="K73" s="5">
        <v>-7411985662</v>
      </c>
      <c r="L73" s="5">
        <v>-9674085390</v>
      </c>
      <c r="M73" s="5">
        <v>-22296629978</v>
      </c>
      <c r="N73" s="5">
        <v>-3602475635</v>
      </c>
      <c r="O73" s="5">
        <v>12738273676</v>
      </c>
      <c r="P73" s="5">
        <v>13192782343</v>
      </c>
    </row>
    <row r="75" spans="2:16" ht="15.5" x14ac:dyDescent="0.35">
      <c r="B75" t="s">
        <v>103</v>
      </c>
      <c r="C75" t="s">
        <v>104</v>
      </c>
    </row>
    <row r="76" spans="2:16" ht="15.5" x14ac:dyDescent="0.35">
      <c r="C76" t="s">
        <v>216</v>
      </c>
    </row>
    <row r="77" spans="2:16" ht="15.5" x14ac:dyDescent="0.35">
      <c r="C77" t="s">
        <v>20</v>
      </c>
      <c r="D77" s="5">
        <v>106746415244</v>
      </c>
      <c r="E77" s="5">
        <v>84095859152</v>
      </c>
      <c r="F77" s="5">
        <v>76709500263</v>
      </c>
      <c r="G77" s="5">
        <v>70638272665</v>
      </c>
      <c r="I77" s="5">
        <v>76709500263</v>
      </c>
      <c r="J77" s="5">
        <v>44464852383</v>
      </c>
      <c r="K77" s="5">
        <v>29831172485</v>
      </c>
      <c r="L77" s="5">
        <v>45263675077</v>
      </c>
      <c r="M77" s="5">
        <v>55112549904</v>
      </c>
      <c r="N77" s="5">
        <v>9263517172</v>
      </c>
      <c r="O77" s="5">
        <v>90941401894</v>
      </c>
      <c r="P77" s="5">
        <v>75629344554</v>
      </c>
    </row>
    <row r="78" spans="2:16" ht="15.5" x14ac:dyDescent="0.35">
      <c r="C78" t="s">
        <v>484</v>
      </c>
    </row>
    <row r="79" spans="2:16" ht="15.5" x14ac:dyDescent="0.35">
      <c r="C79" t="s">
        <v>217</v>
      </c>
      <c r="D79" s="5">
        <v>9384396572</v>
      </c>
      <c r="E79" s="5">
        <v>19163524764</v>
      </c>
      <c r="F79" s="5">
        <v>12761661236</v>
      </c>
      <c r="G79" s="5">
        <v>23597123405</v>
      </c>
      <c r="I79" s="5">
        <v>12761661236</v>
      </c>
      <c r="J79" s="5">
        <v>16299581539</v>
      </c>
      <c r="K79" s="5">
        <v>12656298041</v>
      </c>
      <c r="L79" s="5">
        <v>16047488760</v>
      </c>
      <c r="M79" s="5">
        <v>43684595656</v>
      </c>
      <c r="N79" s="5">
        <v>50894611802</v>
      </c>
      <c r="O79" s="5">
        <v>74680576360</v>
      </c>
      <c r="P79" s="5">
        <v>74654568387</v>
      </c>
    </row>
    <row r="80" spans="2:16" ht="15.5" x14ac:dyDescent="0.35">
      <c r="C80" t="s">
        <v>219</v>
      </c>
      <c r="O80" s="5">
        <v>10811887776</v>
      </c>
    </row>
    <row r="81" spans="3:16" ht="15.5" x14ac:dyDescent="0.35">
      <c r="C81" t="s">
        <v>218</v>
      </c>
      <c r="J81" s="5">
        <v>2500000</v>
      </c>
      <c r="K81" s="5">
        <v>48477621</v>
      </c>
      <c r="L81" s="5">
        <v>76448068</v>
      </c>
      <c r="M81" s="5">
        <v>710840382</v>
      </c>
      <c r="N81" s="5">
        <v>10809987676</v>
      </c>
      <c r="O81" s="5">
        <v>313116758</v>
      </c>
    </row>
    <row r="82" spans="3:16" ht="15.5" x14ac:dyDescent="0.35">
      <c r="C82" t="s">
        <v>220</v>
      </c>
      <c r="D82" s="5">
        <v>9384396572</v>
      </c>
      <c r="E82" s="5">
        <v>19163524764</v>
      </c>
      <c r="F82" s="5">
        <v>12761661236</v>
      </c>
      <c r="G82" s="5">
        <v>23597123405</v>
      </c>
      <c r="I82" s="5">
        <v>12761661236</v>
      </c>
      <c r="J82" s="5">
        <v>16299581539</v>
      </c>
      <c r="K82" s="5">
        <v>12656298041</v>
      </c>
      <c r="L82" s="5">
        <v>16047488760</v>
      </c>
      <c r="M82" s="5">
        <v>43684595656</v>
      </c>
      <c r="N82" s="5">
        <v>50894611802</v>
      </c>
      <c r="O82" s="5">
        <v>74680576360</v>
      </c>
      <c r="P82" s="5">
        <v>74654568387</v>
      </c>
    </row>
    <row r="83" spans="3:16" ht="15.5" x14ac:dyDescent="0.35">
      <c r="C83" t="s">
        <v>110</v>
      </c>
      <c r="L83" s="5">
        <v>240700000</v>
      </c>
      <c r="M83" s="5">
        <v>570811901</v>
      </c>
      <c r="N83" s="5">
        <v>1624102784</v>
      </c>
      <c r="O83" s="5">
        <v>593965796</v>
      </c>
      <c r="P83" s="5">
        <v>5524003110</v>
      </c>
    </row>
    <row r="84" spans="3:16" ht="15.5" x14ac:dyDescent="0.35">
      <c r="C84" t="s">
        <v>221</v>
      </c>
      <c r="D84" s="5">
        <v>597420853</v>
      </c>
      <c r="E84" s="5">
        <v>197420853</v>
      </c>
      <c r="F84" s="5">
        <v>783860853</v>
      </c>
      <c r="G84" s="5">
        <v>783860855</v>
      </c>
      <c r="I84" s="5">
        <v>783860853</v>
      </c>
      <c r="J84" s="5">
        <v>19273601455</v>
      </c>
      <c r="K84" s="5">
        <v>299310353</v>
      </c>
      <c r="L84" s="5">
        <v>99580798</v>
      </c>
      <c r="M84" s="5">
        <v>99580798</v>
      </c>
    </row>
    <row r="85" spans="3:16" ht="15.5" x14ac:dyDescent="0.35">
      <c r="C85" t="s">
        <v>222</v>
      </c>
      <c r="D85" s="5">
        <v>21359725395</v>
      </c>
      <c r="E85" s="5">
        <v>11213051238</v>
      </c>
      <c r="F85" s="5">
        <v>22160367390</v>
      </c>
      <c r="G85" s="5">
        <v>18782278741</v>
      </c>
      <c r="I85" s="5">
        <v>22160367390</v>
      </c>
      <c r="J85" s="5">
        <v>8744307124</v>
      </c>
      <c r="K85" s="5">
        <v>22126623895</v>
      </c>
      <c r="L85" s="5">
        <v>17013458384</v>
      </c>
      <c r="M85" s="5">
        <v>24595398699</v>
      </c>
      <c r="N85" s="5">
        <v>70964686613</v>
      </c>
      <c r="O85" s="5">
        <v>97280255420</v>
      </c>
      <c r="P85" s="5">
        <v>96312141649</v>
      </c>
    </row>
    <row r="86" spans="3:16" ht="15.5" x14ac:dyDescent="0.35">
      <c r="C86" t="s">
        <v>317</v>
      </c>
    </row>
    <row r="87" spans="3:16" ht="15.5" x14ac:dyDescent="0.35">
      <c r="C87" t="s">
        <v>81</v>
      </c>
      <c r="D87" s="5">
        <v>88291860570</v>
      </c>
      <c r="E87" s="5">
        <v>88291860570</v>
      </c>
      <c r="F87" s="5">
        <v>88291860570</v>
      </c>
      <c r="G87" s="5">
        <v>89016339127</v>
      </c>
      <c r="I87" s="5">
        <v>88291860570</v>
      </c>
      <c r="J87" s="5">
        <v>89016339127</v>
      </c>
      <c r="K87" s="5">
        <v>83715855312</v>
      </c>
      <c r="L87" s="5">
        <v>76160738369</v>
      </c>
      <c r="M87" s="5">
        <v>79570785418</v>
      </c>
      <c r="N87" s="5">
        <v>50364857272</v>
      </c>
      <c r="O87" s="5">
        <v>47862903458</v>
      </c>
      <c r="P87" s="5">
        <v>44116104856</v>
      </c>
    </row>
    <row r="88" spans="3:16" ht="15.5" x14ac:dyDescent="0.35">
      <c r="C88" t="s">
        <v>223</v>
      </c>
      <c r="D88" s="5">
        <v>141662939928</v>
      </c>
      <c r="E88" s="5">
        <v>120719463007</v>
      </c>
      <c r="F88" s="5">
        <v>123537961488</v>
      </c>
      <c r="G88" s="5">
        <v>121405751414</v>
      </c>
      <c r="I88" s="5">
        <v>123537961488</v>
      </c>
      <c r="J88" s="5">
        <v>98454182898</v>
      </c>
      <c r="K88" s="5">
        <v>80340562835</v>
      </c>
      <c r="L88" s="5">
        <v>83130479011</v>
      </c>
      <c r="M88" s="5">
        <v>139034733137</v>
      </c>
      <c r="N88" s="5">
        <v>146554729977</v>
      </c>
      <c r="O88" s="5">
        <v>289141076528</v>
      </c>
      <c r="P88" s="5">
        <v>249789805290</v>
      </c>
    </row>
    <row r="89" spans="3:16" ht="15.5" x14ac:dyDescent="0.35">
      <c r="C89" t="s">
        <v>224</v>
      </c>
    </row>
    <row r="90" spans="3:16" ht="15.5" x14ac:dyDescent="0.35">
      <c r="C90" t="s">
        <v>226</v>
      </c>
      <c r="N90" s="5">
        <v>82245000000</v>
      </c>
    </row>
    <row r="91" spans="3:16" ht="15.5" x14ac:dyDescent="0.35">
      <c r="C91" t="s">
        <v>111</v>
      </c>
      <c r="D91" s="5">
        <v>24822058612</v>
      </c>
      <c r="E91" s="5">
        <v>25835132048</v>
      </c>
      <c r="F91" s="5">
        <v>26824317983</v>
      </c>
      <c r="G91" s="5">
        <v>24253831035</v>
      </c>
      <c r="I91" s="5">
        <v>26824317983</v>
      </c>
      <c r="J91" s="5">
        <v>26627942099</v>
      </c>
      <c r="K91" s="5">
        <v>29282962762</v>
      </c>
      <c r="L91" s="5">
        <v>42881627537</v>
      </c>
      <c r="M91" s="5">
        <v>48626286886</v>
      </c>
      <c r="N91" s="5">
        <v>48528763208</v>
      </c>
      <c r="O91" s="5">
        <v>53772405116</v>
      </c>
      <c r="P91" s="5">
        <v>60387229032</v>
      </c>
    </row>
    <row r="92" spans="3:16" ht="15.5" x14ac:dyDescent="0.35">
      <c r="C92" t="s">
        <v>107</v>
      </c>
      <c r="D92" s="5">
        <v>80206549546</v>
      </c>
      <c r="E92" s="5">
        <v>80206549546</v>
      </c>
      <c r="F92" s="5">
        <v>80206549546</v>
      </c>
      <c r="G92" s="5">
        <v>61689189234</v>
      </c>
      <c r="I92" s="5">
        <v>80206549546</v>
      </c>
      <c r="J92" s="5">
        <v>61689189234</v>
      </c>
      <c r="K92" s="5">
        <v>60918074369</v>
      </c>
    </row>
    <row r="93" spans="3:16" ht="15.5" x14ac:dyDescent="0.35">
      <c r="C93" t="s">
        <v>114</v>
      </c>
      <c r="D93" s="5">
        <v>12062729054</v>
      </c>
      <c r="E93" s="5">
        <v>12062729054</v>
      </c>
      <c r="F93" s="5">
        <v>12062729054</v>
      </c>
      <c r="G93" s="5">
        <v>13558030921</v>
      </c>
      <c r="I93" s="5">
        <v>12062729054</v>
      </c>
      <c r="J93" s="5">
        <v>13558030921</v>
      </c>
      <c r="K93" s="5">
        <v>14399046524</v>
      </c>
      <c r="L93" s="5">
        <v>15257746303</v>
      </c>
      <c r="M93" s="5">
        <v>11507377201</v>
      </c>
    </row>
    <row r="94" spans="3:16" ht="15.5" x14ac:dyDescent="0.35">
      <c r="C94" t="s">
        <v>228</v>
      </c>
      <c r="D94" s="5">
        <v>120138157624</v>
      </c>
      <c r="E94" s="5">
        <v>121368789661</v>
      </c>
      <c r="F94" s="5">
        <v>122575534197</v>
      </c>
      <c r="G94" s="5">
        <v>103200547405</v>
      </c>
      <c r="I94" s="5">
        <v>122575534197</v>
      </c>
      <c r="J94" s="5">
        <v>106227334271</v>
      </c>
      <c r="K94" s="5">
        <v>109822490075</v>
      </c>
      <c r="L94" s="5">
        <v>126207484359</v>
      </c>
      <c r="M94" s="5">
        <v>64180396766</v>
      </c>
      <c r="N94" s="5">
        <v>135444517265</v>
      </c>
      <c r="O94" s="5">
        <v>54382300912</v>
      </c>
      <c r="P94" s="5">
        <v>65930982142</v>
      </c>
    </row>
    <row r="95" spans="3:16" ht="15.5" x14ac:dyDescent="0.35">
      <c r="C95" t="s">
        <v>115</v>
      </c>
      <c r="D95" s="5">
        <v>261801097552</v>
      </c>
      <c r="E95" s="5">
        <v>242088252668</v>
      </c>
      <c r="F95" s="5">
        <v>246113495685</v>
      </c>
      <c r="G95" s="5">
        <v>224606298819</v>
      </c>
      <c r="I95" s="5">
        <v>246113495685</v>
      </c>
      <c r="J95" s="5">
        <v>204681517169</v>
      </c>
      <c r="K95" s="5">
        <v>190163052910</v>
      </c>
      <c r="L95" s="5">
        <v>209337963370</v>
      </c>
      <c r="M95" s="5">
        <v>203215129903</v>
      </c>
      <c r="N95" s="5">
        <v>281999247242</v>
      </c>
      <c r="O95" s="5">
        <v>343523377440</v>
      </c>
      <c r="P95" s="5">
        <v>315720787432</v>
      </c>
    </row>
    <row r="96" spans="3:16" ht="15.5" x14ac:dyDescent="0.35">
      <c r="C96" t="s">
        <v>116</v>
      </c>
    </row>
    <row r="97" spans="3:16" ht="15.5" x14ac:dyDescent="0.35">
      <c r="C97" t="s">
        <v>117</v>
      </c>
    </row>
    <row r="98" spans="3:16" ht="15.5" x14ac:dyDescent="0.35">
      <c r="C98" t="s">
        <v>229</v>
      </c>
      <c r="D98" s="5">
        <v>109035590182</v>
      </c>
      <c r="E98" s="5">
        <v>93920509154</v>
      </c>
      <c r="F98" s="5">
        <v>97661171100</v>
      </c>
      <c r="G98" s="5">
        <v>59612061621</v>
      </c>
      <c r="I98" s="5">
        <v>97661171100</v>
      </c>
      <c r="J98" s="5">
        <v>49294357717</v>
      </c>
      <c r="K98" s="5">
        <v>34275360700</v>
      </c>
      <c r="L98" s="5">
        <v>39297273996</v>
      </c>
      <c r="M98" s="5">
        <v>25091161012</v>
      </c>
      <c r="N98" s="5">
        <v>66398645600</v>
      </c>
      <c r="O98" s="5">
        <v>122585815148</v>
      </c>
      <c r="P98" s="5">
        <v>146776354300</v>
      </c>
    </row>
    <row r="99" spans="3:16" ht="15.5" x14ac:dyDescent="0.35">
      <c r="C99" t="s">
        <v>236</v>
      </c>
      <c r="D99" s="5">
        <v>43751873690</v>
      </c>
      <c r="E99" s="5">
        <v>38658747000</v>
      </c>
      <c r="F99" s="5">
        <v>39932145628</v>
      </c>
      <c r="G99" s="5">
        <v>20040270568</v>
      </c>
      <c r="I99" s="5">
        <v>39932145628</v>
      </c>
      <c r="J99" s="5">
        <v>35458687602</v>
      </c>
      <c r="K99" s="5">
        <v>19923315702</v>
      </c>
      <c r="L99" s="5">
        <v>30346500000</v>
      </c>
      <c r="M99" s="5">
        <v>6238874997</v>
      </c>
      <c r="N99" s="5">
        <v>44028772576</v>
      </c>
      <c r="O99" s="5">
        <v>90841038925</v>
      </c>
      <c r="P99" s="5">
        <v>103993807212</v>
      </c>
    </row>
    <row r="100" spans="3:16" ht="15.5" x14ac:dyDescent="0.35">
      <c r="C100" t="s">
        <v>230</v>
      </c>
      <c r="P100" s="5">
        <v>17483208737</v>
      </c>
    </row>
    <row r="101" spans="3:16" ht="15.5" x14ac:dyDescent="0.35">
      <c r="C101" t="s">
        <v>231</v>
      </c>
      <c r="D101" s="5">
        <v>50549143703</v>
      </c>
      <c r="E101" s="5">
        <v>42310796384</v>
      </c>
      <c r="F101" s="5">
        <v>44750407199</v>
      </c>
      <c r="G101" s="5">
        <v>28355369291</v>
      </c>
      <c r="I101" s="5">
        <v>44750407199</v>
      </c>
      <c r="J101" s="5">
        <v>6731808710</v>
      </c>
      <c r="K101" s="5">
        <v>8242157536</v>
      </c>
      <c r="L101" s="5">
        <v>3477118851</v>
      </c>
      <c r="M101" s="5">
        <v>7994113722</v>
      </c>
      <c r="N101" s="5">
        <v>5616855805</v>
      </c>
      <c r="O101" s="5">
        <v>8663107756</v>
      </c>
      <c r="P101" s="5">
        <v>17483208737</v>
      </c>
    </row>
    <row r="102" spans="3:16" ht="15.5" x14ac:dyDescent="0.35">
      <c r="C102" t="s">
        <v>121</v>
      </c>
      <c r="P102" s="5">
        <v>10383625591</v>
      </c>
    </row>
    <row r="103" spans="3:16" ht="15.5" x14ac:dyDescent="0.35">
      <c r="C103" t="s">
        <v>232</v>
      </c>
      <c r="J103" s="5">
        <v>2500000</v>
      </c>
      <c r="K103" s="5">
        <v>48477621</v>
      </c>
      <c r="L103" s="5">
        <v>76448068</v>
      </c>
      <c r="M103" s="5">
        <v>710840382</v>
      </c>
      <c r="N103" s="5">
        <v>10809987676</v>
      </c>
      <c r="O103" s="5">
        <v>11125004534</v>
      </c>
      <c r="P103" s="5">
        <v>10383625591</v>
      </c>
    </row>
    <row r="104" spans="3:16" ht="15.5" x14ac:dyDescent="0.35">
      <c r="C104" t="s">
        <v>233</v>
      </c>
      <c r="D104" s="5">
        <v>5853492477</v>
      </c>
      <c r="E104" s="5">
        <v>4736506039</v>
      </c>
      <c r="F104" s="5">
        <v>4911864470</v>
      </c>
      <c r="G104" s="5">
        <v>3562490601</v>
      </c>
      <c r="I104" s="5">
        <v>4911864470</v>
      </c>
      <c r="J104" s="5">
        <v>581616398</v>
      </c>
      <c r="K104" s="5">
        <v>539363061</v>
      </c>
      <c r="L104" s="5">
        <v>629990949</v>
      </c>
      <c r="M104" s="5">
        <v>396139295</v>
      </c>
      <c r="N104" s="5">
        <v>352027620</v>
      </c>
      <c r="O104" s="5">
        <v>788002330</v>
      </c>
      <c r="P104" s="5">
        <v>2831815993</v>
      </c>
    </row>
    <row r="105" spans="3:16" ht="15.5" x14ac:dyDescent="0.35">
      <c r="C105" t="s">
        <v>120</v>
      </c>
      <c r="D105" s="5">
        <v>7296874059</v>
      </c>
      <c r="E105" s="5">
        <v>6924153478</v>
      </c>
      <c r="F105" s="5">
        <v>6769657945</v>
      </c>
      <c r="G105" s="5">
        <v>6386049228</v>
      </c>
      <c r="I105" s="5">
        <v>6769657945</v>
      </c>
      <c r="J105" s="5">
        <v>5676901449</v>
      </c>
      <c r="K105" s="5">
        <v>4172160790</v>
      </c>
      <c r="L105" s="5">
        <v>3290059721</v>
      </c>
      <c r="M105" s="5">
        <v>3586745424</v>
      </c>
      <c r="N105" s="5">
        <v>2277820426</v>
      </c>
      <c r="O105" s="5">
        <v>10396539319</v>
      </c>
      <c r="P105" s="5">
        <v>11311519036</v>
      </c>
    </row>
    <row r="106" spans="3:16" ht="15.5" x14ac:dyDescent="0.35">
      <c r="C106" t="s">
        <v>237</v>
      </c>
      <c r="D106" s="5">
        <v>30561699841</v>
      </c>
      <c r="E106" s="5">
        <v>30579308641</v>
      </c>
      <c r="F106" s="5">
        <v>30596917441</v>
      </c>
      <c r="G106" s="5">
        <v>29218060185</v>
      </c>
      <c r="I106" s="5">
        <v>30596917441</v>
      </c>
      <c r="J106" s="5">
        <v>29870886585</v>
      </c>
      <c r="K106" s="5">
        <v>34355555948</v>
      </c>
      <c r="L106" s="5">
        <v>41096567450</v>
      </c>
      <c r="M106" s="5">
        <v>39505761575</v>
      </c>
      <c r="N106" s="5">
        <v>54685764350</v>
      </c>
      <c r="O106" s="5">
        <v>56120249366</v>
      </c>
      <c r="P106" s="5">
        <v>56651389992</v>
      </c>
    </row>
    <row r="107" spans="3:16" ht="15.5" x14ac:dyDescent="0.35">
      <c r="C107" t="s">
        <v>238</v>
      </c>
      <c r="D107" s="5">
        <v>30561699841</v>
      </c>
      <c r="E107" s="5">
        <v>30579308641</v>
      </c>
      <c r="F107" s="5">
        <v>30596917441</v>
      </c>
      <c r="G107" s="5">
        <v>29218060185</v>
      </c>
      <c r="I107" s="5">
        <v>30596917441</v>
      </c>
      <c r="J107" s="5">
        <v>29870886585</v>
      </c>
      <c r="K107" s="5">
        <v>34355555948</v>
      </c>
      <c r="L107" s="5">
        <v>41096567450</v>
      </c>
      <c r="M107" s="5">
        <v>39505761575</v>
      </c>
      <c r="N107" s="5">
        <v>54685764350</v>
      </c>
      <c r="O107" s="5">
        <v>56120249366</v>
      </c>
      <c r="P107" s="5">
        <v>56651389992</v>
      </c>
    </row>
    <row r="108" spans="3:16" ht="15.5" x14ac:dyDescent="0.35">
      <c r="C108" t="s">
        <v>240</v>
      </c>
      <c r="N108" s="5">
        <v>10037039285</v>
      </c>
      <c r="O108" s="5">
        <v>10608617000</v>
      </c>
      <c r="P108" s="5">
        <v>10638570000</v>
      </c>
    </row>
    <row r="109" spans="3:16" ht="15.5" x14ac:dyDescent="0.35">
      <c r="C109" t="s">
        <v>128</v>
      </c>
      <c r="D109" s="5">
        <v>139597290023</v>
      </c>
      <c r="E109" s="5">
        <v>124499817795</v>
      </c>
      <c r="F109" s="5">
        <v>128258088541</v>
      </c>
      <c r="G109" s="5">
        <v>88830121806</v>
      </c>
      <c r="I109" s="5">
        <v>128258088541</v>
      </c>
      <c r="J109" s="5">
        <v>79165244302</v>
      </c>
      <c r="K109" s="5">
        <v>68630916648</v>
      </c>
      <c r="L109" s="5">
        <v>80393841446</v>
      </c>
      <c r="M109" s="5">
        <v>64596922587</v>
      </c>
      <c r="N109" s="5">
        <v>121084409950</v>
      </c>
      <c r="O109" s="5">
        <v>178706064514</v>
      </c>
      <c r="P109" s="5">
        <v>203427744292</v>
      </c>
    </row>
    <row r="110" spans="3:16" ht="15.5" x14ac:dyDescent="0.35">
      <c r="C110" t="s">
        <v>129</v>
      </c>
    </row>
    <row r="111" spans="3:16" ht="15.5" x14ac:dyDescent="0.35">
      <c r="C111" t="s">
        <v>130</v>
      </c>
      <c r="D111" s="5">
        <v>75000000000</v>
      </c>
      <c r="E111" s="5">
        <v>75000000000</v>
      </c>
      <c r="F111" s="5">
        <v>75000000000</v>
      </c>
      <c r="G111" s="5">
        <v>75000000000</v>
      </c>
      <c r="I111" s="5">
        <v>75000000000</v>
      </c>
      <c r="J111" s="5">
        <v>75000000000</v>
      </c>
      <c r="K111" s="5">
        <v>75000000000</v>
      </c>
      <c r="L111" s="5">
        <v>75000000000</v>
      </c>
      <c r="M111" s="5">
        <v>75000000000</v>
      </c>
      <c r="N111" s="5">
        <v>75000000000</v>
      </c>
      <c r="O111" s="5">
        <v>75000000000</v>
      </c>
      <c r="P111" s="5">
        <v>60000000000</v>
      </c>
    </row>
    <row r="112" spans="3:16" ht="15.5" x14ac:dyDescent="0.35">
      <c r="C112" t="s">
        <v>131</v>
      </c>
      <c r="D112" s="5">
        <v>24485996111</v>
      </c>
      <c r="E112" s="5">
        <v>24485996111</v>
      </c>
      <c r="F112" s="5">
        <v>24485996111</v>
      </c>
      <c r="G112" s="5">
        <v>24485996111</v>
      </c>
      <c r="I112" s="5">
        <v>24485996111</v>
      </c>
      <c r="J112" s="5">
        <v>24485996111</v>
      </c>
      <c r="K112" s="5">
        <v>24485996111</v>
      </c>
      <c r="L112" s="5">
        <v>24485996111</v>
      </c>
      <c r="M112" s="5">
        <v>24485996111</v>
      </c>
      <c r="N112" s="5">
        <v>24485996111</v>
      </c>
      <c r="O112" s="5">
        <v>24785996111</v>
      </c>
    </row>
    <row r="113" spans="2:16" ht="15.5" x14ac:dyDescent="0.35">
      <c r="C113" t="s">
        <v>132</v>
      </c>
      <c r="D113" s="5">
        <v>-65574049152</v>
      </c>
      <c r="E113" s="5">
        <v>-70189421808</v>
      </c>
      <c r="F113" s="5">
        <v>-69922449537</v>
      </c>
      <c r="G113" s="5">
        <v>-52726158225</v>
      </c>
      <c r="I113" s="5">
        <v>-69922449537</v>
      </c>
      <c r="J113" s="5">
        <v>-62986062371</v>
      </c>
      <c r="K113" s="5">
        <v>-61669715161</v>
      </c>
      <c r="L113" s="5">
        <v>-46702612556</v>
      </c>
      <c r="M113" s="5">
        <v>-40438574215</v>
      </c>
      <c r="N113" s="5">
        <v>11063983909</v>
      </c>
      <c r="O113" s="5">
        <v>17168413358</v>
      </c>
      <c r="P113" s="5">
        <v>8176938284</v>
      </c>
    </row>
    <row r="114" spans="2:16" ht="15.5" x14ac:dyDescent="0.35">
      <c r="C114" t="s">
        <v>133</v>
      </c>
      <c r="D114" s="5">
        <v>1798295075</v>
      </c>
      <c r="E114" s="5">
        <v>1798295075</v>
      </c>
      <c r="F114" s="5">
        <v>1798295075</v>
      </c>
      <c r="G114" s="5">
        <v>1798295075</v>
      </c>
      <c r="I114" s="5">
        <v>1798295075</v>
      </c>
      <c r="J114" s="5">
        <v>1798295075</v>
      </c>
      <c r="K114" s="5">
        <v>1798295075</v>
      </c>
      <c r="L114" s="5">
        <v>1798295075</v>
      </c>
    </row>
    <row r="115" spans="2:16" ht="15.5" x14ac:dyDescent="0.35">
      <c r="C115" t="s">
        <v>134</v>
      </c>
      <c r="D115" s="5">
        <v>-67372344227</v>
      </c>
      <c r="E115" s="5">
        <v>-71987716883</v>
      </c>
      <c r="F115" s="5">
        <v>-71720744612</v>
      </c>
      <c r="G115" s="5">
        <v>-54524453300</v>
      </c>
      <c r="I115" s="5">
        <v>-71720744612</v>
      </c>
      <c r="J115" s="5">
        <v>-64784357446</v>
      </c>
      <c r="K115" s="5">
        <v>-63468010236</v>
      </c>
      <c r="L115" s="5">
        <v>-48500907631</v>
      </c>
    </row>
    <row r="116" spans="2:16" ht="15.5" x14ac:dyDescent="0.35">
      <c r="C116" t="s">
        <v>135</v>
      </c>
      <c r="D116" s="5">
        <v>-65574049152</v>
      </c>
      <c r="E116" s="5">
        <v>-70189421808</v>
      </c>
      <c r="F116" s="5">
        <v>-69922449537</v>
      </c>
      <c r="G116" s="5">
        <v>-52726158225</v>
      </c>
      <c r="I116" s="5">
        <v>-69922449537</v>
      </c>
      <c r="J116" s="5">
        <v>-62986062371</v>
      </c>
      <c r="K116" s="5">
        <v>-61669715161</v>
      </c>
      <c r="L116" s="5">
        <v>-46702612556</v>
      </c>
      <c r="M116" s="5">
        <v>-40438574215</v>
      </c>
      <c r="N116" s="5">
        <v>11063983909</v>
      </c>
      <c r="O116" s="5">
        <v>17168413358</v>
      </c>
      <c r="P116" s="5">
        <v>8176938284</v>
      </c>
    </row>
    <row r="117" spans="2:16" ht="15.5" x14ac:dyDescent="0.35">
      <c r="C117" t="s">
        <v>10</v>
      </c>
      <c r="D117" s="5">
        <v>122203807529</v>
      </c>
      <c r="E117" s="5">
        <v>117588434873</v>
      </c>
      <c r="F117" s="5">
        <v>117855407144</v>
      </c>
      <c r="G117" s="5">
        <v>135776177013</v>
      </c>
      <c r="I117" s="5">
        <v>117855407144</v>
      </c>
      <c r="J117" s="5">
        <v>125516272867</v>
      </c>
      <c r="K117" s="5">
        <v>121532136262</v>
      </c>
      <c r="L117" s="5">
        <v>128944121924</v>
      </c>
      <c r="M117" s="5">
        <v>138618207314</v>
      </c>
      <c r="N117" s="5">
        <v>160914837292</v>
      </c>
      <c r="O117" s="5">
        <v>164817312927</v>
      </c>
      <c r="P117" s="5">
        <v>112293043140</v>
      </c>
    </row>
    <row r="118" spans="2:16" ht="15.5" x14ac:dyDescent="0.35">
      <c r="C118" t="s">
        <v>137</v>
      </c>
      <c r="D118" s="5">
        <v>261801097552</v>
      </c>
      <c r="E118" s="5">
        <v>242088252668</v>
      </c>
      <c r="F118" s="5">
        <v>246113495685</v>
      </c>
      <c r="G118" s="5">
        <v>224606298819</v>
      </c>
      <c r="I118" s="5">
        <v>246113495685</v>
      </c>
      <c r="J118" s="5">
        <v>204681517169</v>
      </c>
      <c r="K118" s="5">
        <v>190163052910</v>
      </c>
      <c r="L118" s="5">
        <v>209337963370</v>
      </c>
      <c r="M118" s="5">
        <v>203215129901</v>
      </c>
      <c r="N118" s="5">
        <v>281999247242</v>
      </c>
      <c r="O118" s="5">
        <v>343523377441</v>
      </c>
      <c r="P118" s="5">
        <v>315720787432</v>
      </c>
    </row>
    <row r="119" spans="2:16" ht="15.5" x14ac:dyDescent="0.35">
      <c r="C119" t="s">
        <v>138</v>
      </c>
      <c r="D119" s="5">
        <v>750000000</v>
      </c>
      <c r="E119" s="5">
        <v>750000000</v>
      </c>
      <c r="F119" s="5">
        <v>750000000</v>
      </c>
      <c r="G119" s="5">
        <v>750000000</v>
      </c>
      <c r="I119" s="5">
        <v>750000000</v>
      </c>
      <c r="J119" s="5">
        <v>750000000</v>
      </c>
      <c r="K119" s="5">
        <v>750000000</v>
      </c>
      <c r="L119" s="5">
        <v>750000000</v>
      </c>
      <c r="M119" s="5">
        <v>750000000</v>
      </c>
      <c r="N119" s="5">
        <v>750000000</v>
      </c>
      <c r="O119" s="5">
        <v>750000000</v>
      </c>
      <c r="P119" s="5">
        <v>600000000</v>
      </c>
    </row>
    <row r="121" spans="2:16" ht="15.5" x14ac:dyDescent="0.35">
      <c r="B121" t="s">
        <v>139</v>
      </c>
      <c r="C121" t="s">
        <v>140</v>
      </c>
      <c r="D121" s="5">
        <v>17557429402</v>
      </c>
      <c r="E121" s="5">
        <v>8683157517</v>
      </c>
      <c r="F121" s="5">
        <v>-10029948523</v>
      </c>
      <c r="G121" s="5">
        <v>15290413330</v>
      </c>
      <c r="I121" s="5">
        <v>32256376182</v>
      </c>
      <c r="J121" s="5">
        <v>550652783</v>
      </c>
      <c r="K121" s="5">
        <v>-1025566594</v>
      </c>
      <c r="L121" s="5">
        <v>35305145772</v>
      </c>
      <c r="M121" s="5">
        <v>11422004506</v>
      </c>
      <c r="N121" s="5">
        <v>45065151651</v>
      </c>
      <c r="O121" s="5">
        <v>2483651624</v>
      </c>
      <c r="P121" s="5">
        <v>35407665013</v>
      </c>
    </row>
    <row r="122" spans="2:16" ht="15.5" x14ac:dyDescent="0.35">
      <c r="C122" t="s">
        <v>292</v>
      </c>
      <c r="D122" s="5">
        <v>51357270110</v>
      </c>
      <c r="E122" s="5">
        <v>38964918880</v>
      </c>
      <c r="F122" s="5">
        <v>42126572060</v>
      </c>
      <c r="G122" s="5">
        <v>49777786516</v>
      </c>
      <c r="I122" s="5">
        <v>155511025745</v>
      </c>
      <c r="J122" s="5">
        <v>131878038443</v>
      </c>
      <c r="K122" s="5">
        <v>153364171860</v>
      </c>
      <c r="L122" s="5">
        <v>161850010978</v>
      </c>
      <c r="M122" s="5">
        <v>129170588054</v>
      </c>
      <c r="N122" s="5">
        <v>223150207822</v>
      </c>
      <c r="O122" s="5">
        <v>467697030978</v>
      </c>
      <c r="P122" s="5">
        <v>458158541286</v>
      </c>
    </row>
    <row r="123" spans="2:16" ht="15.5" x14ac:dyDescent="0.35">
      <c r="C123" t="s">
        <v>582</v>
      </c>
      <c r="D123" s="5">
        <v>-38133731913</v>
      </c>
      <c r="E123" s="5">
        <v>-30448305757</v>
      </c>
      <c r="F123" s="5">
        <v>-49636814522</v>
      </c>
      <c r="G123" s="5">
        <v>-35814406322</v>
      </c>
      <c r="I123" s="5">
        <v>-124699421352</v>
      </c>
      <c r="J123" s="5">
        <v>-138142038480</v>
      </c>
      <c r="K123" s="5">
        <v>-146879856270</v>
      </c>
      <c r="L123" s="5">
        <v>-123675321360</v>
      </c>
      <c r="M123" s="5">
        <v>-117710028976</v>
      </c>
      <c r="N123" s="5">
        <v>-178252147654</v>
      </c>
      <c r="O123" s="5">
        <v>-442439545117</v>
      </c>
      <c r="P123" s="5">
        <v>-411204126372</v>
      </c>
    </row>
    <row r="124" spans="2:16" ht="15.5" x14ac:dyDescent="0.35">
      <c r="C124" t="s">
        <v>1296</v>
      </c>
      <c r="O124" s="5">
        <v>-621000000</v>
      </c>
    </row>
    <row r="125" spans="2:16" ht="15.5" x14ac:dyDescent="0.35">
      <c r="C125" t="s">
        <v>767</v>
      </c>
      <c r="D125" s="5">
        <v>1495918</v>
      </c>
      <c r="E125" s="5">
        <v>-173240067</v>
      </c>
      <c r="F125" s="5">
        <v>-3385426880</v>
      </c>
      <c r="G125" s="5">
        <v>177265399</v>
      </c>
      <c r="I125" s="5">
        <v>-372856014</v>
      </c>
      <c r="J125" s="5">
        <v>3583141045</v>
      </c>
      <c r="K125" s="5">
        <v>-5158439196</v>
      </c>
      <c r="L125" s="5">
        <v>-1651462527</v>
      </c>
      <c r="M125" s="5">
        <v>-429269505</v>
      </c>
      <c r="N125" s="5">
        <v>-787127270</v>
      </c>
      <c r="O125" s="5">
        <v>-7477556528</v>
      </c>
      <c r="P125" s="5">
        <v>-4508994307</v>
      </c>
    </row>
    <row r="126" spans="2:16" ht="15.5" x14ac:dyDescent="0.35">
      <c r="C126" t="s">
        <v>163</v>
      </c>
      <c r="D126" s="5">
        <v>15970555</v>
      </c>
      <c r="E126" s="5">
        <v>-15970555</v>
      </c>
      <c r="F126" s="5">
        <v>384545857</v>
      </c>
      <c r="G126" s="5">
        <v>-442564362</v>
      </c>
      <c r="I126" s="5">
        <v>-58018505</v>
      </c>
      <c r="J126" s="5">
        <v>2146676796</v>
      </c>
      <c r="K126" s="5">
        <v>-2771258424</v>
      </c>
      <c r="L126" s="5">
        <v>-1273051863</v>
      </c>
      <c r="M126" s="5">
        <v>-3915263664</v>
      </c>
      <c r="N126" s="5">
        <v>-557527470</v>
      </c>
      <c r="O126" s="5">
        <v>-15474576845</v>
      </c>
      <c r="P126" s="5">
        <v>-7089028245</v>
      </c>
    </row>
    <row r="127" spans="2:16" ht="15.5" x14ac:dyDescent="0.35">
      <c r="C127" t="s">
        <v>152</v>
      </c>
      <c r="D127" s="5">
        <v>798316269</v>
      </c>
      <c r="E127" s="5">
        <v>355755016</v>
      </c>
      <c r="F127" s="5">
        <v>481174962</v>
      </c>
      <c r="G127" s="5">
        <v>536991416</v>
      </c>
      <c r="I127" s="5">
        <v>1875646308</v>
      </c>
      <c r="J127" s="5">
        <v>1084834979</v>
      </c>
      <c r="K127" s="5">
        <v>1073125436</v>
      </c>
      <c r="L127" s="5">
        <v>470049887</v>
      </c>
      <c r="M127" s="5">
        <v>4305978597</v>
      </c>
      <c r="N127" s="5">
        <v>1511746223</v>
      </c>
      <c r="O127" s="5">
        <v>178299136</v>
      </c>
      <c r="P127" s="5">
        <v>51272651</v>
      </c>
    </row>
    <row r="128" spans="2:16" ht="15.5" x14ac:dyDescent="0.35">
      <c r="C128" t="s">
        <v>395</v>
      </c>
    </row>
    <row r="129" spans="3:16" ht="15.5" x14ac:dyDescent="0.35">
      <c r="C129" t="s">
        <v>149</v>
      </c>
      <c r="D129" s="5">
        <v>5093126690</v>
      </c>
      <c r="E129" s="5">
        <v>-1273398628</v>
      </c>
      <c r="F129" s="5">
        <v>38155397282</v>
      </c>
      <c r="G129" s="5">
        <v>-545905532</v>
      </c>
      <c r="I129" s="5">
        <v>22136980248</v>
      </c>
      <c r="J129" s="5">
        <v>14368579900</v>
      </c>
      <c r="K129" s="5">
        <v>-10762794652</v>
      </c>
      <c r="L129" s="5">
        <v>22642889919</v>
      </c>
      <c r="M129" s="5">
        <v>-47890471774</v>
      </c>
      <c r="N129" s="5">
        <v>-44714166449</v>
      </c>
      <c r="O129" s="5">
        <v>10995840608</v>
      </c>
      <c r="P129" s="5">
        <v>8128006411</v>
      </c>
    </row>
    <row r="130" spans="3:16" ht="15.5" x14ac:dyDescent="0.35">
      <c r="C130" t="s">
        <v>150</v>
      </c>
      <c r="E130" s="5">
        <v>-23400000</v>
      </c>
      <c r="F130" s="5">
        <v>-22054221161</v>
      </c>
      <c r="G130" s="5">
        <v>-5875000</v>
      </c>
      <c r="I130" s="5">
        <v>-22148708550</v>
      </c>
      <c r="J130" s="5">
        <v>-285552785</v>
      </c>
      <c r="K130" s="5">
        <v>-3644141346</v>
      </c>
      <c r="L130" s="5">
        <v>-67796910519</v>
      </c>
      <c r="M130" s="5">
        <v>82317500000</v>
      </c>
      <c r="N130" s="5">
        <v>-82028869924</v>
      </c>
      <c r="O130" s="5">
        <v>1832565104</v>
      </c>
      <c r="P130" s="5">
        <v>-768573928</v>
      </c>
    </row>
    <row r="131" spans="3:16" ht="15.5" x14ac:dyDescent="0.35">
      <c r="C131" t="s">
        <v>226</v>
      </c>
      <c r="M131" s="5">
        <v>82245000000</v>
      </c>
      <c r="N131" s="5">
        <v>-82245000000</v>
      </c>
    </row>
    <row r="132" spans="3:16" ht="15.5" x14ac:dyDescent="0.35">
      <c r="C132" t="s">
        <v>558</v>
      </c>
    </row>
    <row r="133" spans="3:16" ht="15.5" x14ac:dyDescent="0.35">
      <c r="C133" t="s">
        <v>158</v>
      </c>
      <c r="E133" s="5">
        <v>-23400000</v>
      </c>
      <c r="F133" s="5">
        <v>-3536860849</v>
      </c>
      <c r="G133" s="5">
        <v>-5875000</v>
      </c>
      <c r="I133" s="5">
        <v>-3631348238</v>
      </c>
      <c r="J133" s="5">
        <v>-513052784</v>
      </c>
      <c r="K133" s="5">
        <v>-78649000</v>
      </c>
      <c r="L133" s="5">
        <v>-18000000</v>
      </c>
      <c r="M133" s="5">
        <v>72500000</v>
      </c>
      <c r="N133" s="5">
        <v>201200076</v>
      </c>
      <c r="O133" s="5">
        <v>1828745104</v>
      </c>
      <c r="P133" s="5">
        <v>-765223928</v>
      </c>
    </row>
    <row r="134" spans="3:16" ht="15.5" x14ac:dyDescent="0.35">
      <c r="C134" t="s">
        <v>332</v>
      </c>
      <c r="J134" s="5">
        <v>227499999</v>
      </c>
      <c r="K134" s="5">
        <v>833777600</v>
      </c>
      <c r="L134" s="5">
        <v>47500000</v>
      </c>
    </row>
    <row r="135" spans="3:16" ht="15.5" x14ac:dyDescent="0.35">
      <c r="C135" t="s">
        <v>107</v>
      </c>
      <c r="F135" s="5">
        <v>-18517360312</v>
      </c>
      <c r="I135" s="5">
        <v>-18517360312</v>
      </c>
    </row>
    <row r="136" spans="3:16" ht="15.5" x14ac:dyDescent="0.35">
      <c r="C136" t="s">
        <v>532</v>
      </c>
      <c r="K136" s="5">
        <v>-4399269946</v>
      </c>
      <c r="L136" s="5">
        <v>-67826410519</v>
      </c>
    </row>
    <row r="137" spans="3:16" ht="15.5" x14ac:dyDescent="0.35">
      <c r="C137" t="s">
        <v>1297</v>
      </c>
      <c r="N137" s="5">
        <v>14930000</v>
      </c>
      <c r="O137" s="5">
        <v>3820000</v>
      </c>
      <c r="P137" s="5">
        <v>-3350000</v>
      </c>
    </row>
    <row r="138" spans="3:16" ht="15.5" x14ac:dyDescent="0.35">
      <c r="C138" t="s">
        <v>1298</v>
      </c>
    </row>
    <row r="139" spans="3:16" ht="15.5" x14ac:dyDescent="0.35">
      <c r="C139" t="s">
        <v>161</v>
      </c>
      <c r="D139" s="5">
        <v>5093126690</v>
      </c>
      <c r="E139" s="5">
        <v>-1273398628</v>
      </c>
      <c r="F139" s="5">
        <v>38155397282</v>
      </c>
      <c r="G139" s="5">
        <v>-545905532</v>
      </c>
      <c r="I139" s="5">
        <v>22136980248</v>
      </c>
      <c r="J139" s="5">
        <v>14368579900</v>
      </c>
      <c r="K139" s="5">
        <v>-10762794652</v>
      </c>
      <c r="L139" s="5">
        <v>22642889919</v>
      </c>
      <c r="M139" s="5">
        <v>-47890471774</v>
      </c>
      <c r="N139" s="5">
        <v>-44714166449</v>
      </c>
      <c r="O139" s="5">
        <v>10995840608</v>
      </c>
      <c r="P139" s="5">
        <v>8128006411</v>
      </c>
    </row>
    <row r="140" spans="3:16" ht="15.5" x14ac:dyDescent="0.35">
      <c r="C140" t="s">
        <v>478</v>
      </c>
      <c r="F140" s="5">
        <v>18489740602</v>
      </c>
      <c r="I140" s="5">
        <v>18489740602</v>
      </c>
      <c r="O140" s="5">
        <v>-24615679194</v>
      </c>
      <c r="P140" s="5">
        <v>1831978098</v>
      </c>
    </row>
    <row r="141" spans="3:16" ht="15.5" x14ac:dyDescent="0.35">
      <c r="C141" t="s">
        <v>1299</v>
      </c>
      <c r="D141" s="5">
        <v>1273398628</v>
      </c>
      <c r="E141" s="5">
        <v>-1273398628</v>
      </c>
      <c r="F141" s="5">
        <v>19891875060</v>
      </c>
      <c r="G141" s="5">
        <v>-15418417034</v>
      </c>
      <c r="I141" s="5">
        <v>4473458026</v>
      </c>
      <c r="J141" s="5">
        <v>15535371900</v>
      </c>
      <c r="K141" s="5">
        <v>-10423184298</v>
      </c>
      <c r="L141" s="5">
        <v>24107625003</v>
      </c>
      <c r="M141" s="5">
        <v>-37789897579</v>
      </c>
      <c r="N141" s="5">
        <v>-46812266349</v>
      </c>
      <c r="O141" s="5">
        <v>-13152768287</v>
      </c>
      <c r="P141" s="5">
        <v>29335710091</v>
      </c>
    </row>
    <row r="142" spans="3:16" ht="15.5" x14ac:dyDescent="0.35">
      <c r="C142" t="s">
        <v>551</v>
      </c>
      <c r="D142" s="5">
        <v>3819728062</v>
      </c>
      <c r="G142" s="5">
        <v>15472511502</v>
      </c>
    </row>
    <row r="143" spans="3:16" ht="15.5" x14ac:dyDescent="0.35">
      <c r="C143" t="s">
        <v>505</v>
      </c>
    </row>
    <row r="144" spans="3:16" ht="15.5" x14ac:dyDescent="0.35">
      <c r="C144" t="s">
        <v>1300</v>
      </c>
      <c r="P144" s="5">
        <v>10118709300</v>
      </c>
    </row>
    <row r="145" spans="2:16" ht="15.5" x14ac:dyDescent="0.35">
      <c r="C145" t="s">
        <v>168</v>
      </c>
      <c r="K145" s="5">
        <v>-311639907</v>
      </c>
      <c r="L145" s="5">
        <v>-1160454670</v>
      </c>
      <c r="M145" s="5">
        <v>-1900000000</v>
      </c>
    </row>
    <row r="146" spans="2:16" ht="15.5" x14ac:dyDescent="0.35">
      <c r="C146" t="s">
        <v>1301</v>
      </c>
      <c r="O146" s="5">
        <v>43200000000</v>
      </c>
    </row>
    <row r="147" spans="2:16" ht="15.5" x14ac:dyDescent="0.35">
      <c r="C147" t="s">
        <v>889</v>
      </c>
      <c r="N147" s="5">
        <v>-300000000</v>
      </c>
      <c r="O147" s="5">
        <v>-3414003889</v>
      </c>
    </row>
    <row r="148" spans="2:16" ht="15.5" x14ac:dyDescent="0.35">
      <c r="C148" t="s">
        <v>656</v>
      </c>
      <c r="F148" s="5">
        <v>600000000</v>
      </c>
      <c r="G148" s="5">
        <v>-600000000</v>
      </c>
      <c r="N148" s="5">
        <v>2398099900</v>
      </c>
      <c r="O148" s="5">
        <v>9599291978</v>
      </c>
      <c r="P148" s="5">
        <v>5695411545</v>
      </c>
    </row>
    <row r="149" spans="2:16" ht="15.5" x14ac:dyDescent="0.35">
      <c r="C149" t="s">
        <v>657</v>
      </c>
      <c r="F149" s="5">
        <v>-826218380</v>
      </c>
      <c r="I149" s="5">
        <v>-826218380</v>
      </c>
      <c r="J149" s="5">
        <v>-1166792000</v>
      </c>
      <c r="K149" s="5">
        <v>-27970447</v>
      </c>
      <c r="L149" s="5">
        <v>-304280414</v>
      </c>
      <c r="M149" s="5">
        <v>-8200574195</v>
      </c>
      <c r="P149" s="5">
        <v>-38853802623</v>
      </c>
    </row>
    <row r="150" spans="2:16" ht="15.5" x14ac:dyDescent="0.35">
      <c r="C150" t="s">
        <v>173</v>
      </c>
      <c r="D150" s="5">
        <v>22650556092</v>
      </c>
      <c r="E150" s="5">
        <v>7386358889</v>
      </c>
      <c r="F150" s="5">
        <v>6071227598</v>
      </c>
      <c r="G150" s="5">
        <v>14738632798</v>
      </c>
      <c r="I150" s="5">
        <v>32244647880</v>
      </c>
      <c r="J150" s="5">
        <v>14633679898</v>
      </c>
      <c r="K150" s="5">
        <v>-15432502592</v>
      </c>
      <c r="L150" s="5">
        <v>-9848874828</v>
      </c>
      <c r="M150" s="5">
        <v>45849032732</v>
      </c>
      <c r="N150" s="5">
        <v>-81677884722</v>
      </c>
      <c r="O150" s="5">
        <v>15312057336</v>
      </c>
      <c r="P150" s="5">
        <v>42767097496</v>
      </c>
    </row>
    <row r="151" spans="2:16" ht="15.5" x14ac:dyDescent="0.35">
      <c r="C151" t="s">
        <v>176</v>
      </c>
      <c r="E151" s="5">
        <v>76709500263</v>
      </c>
      <c r="I151" s="5">
        <v>44464852383</v>
      </c>
      <c r="J151" s="5">
        <v>29831172485</v>
      </c>
      <c r="K151" s="5">
        <v>45263675077</v>
      </c>
      <c r="L151" s="5">
        <v>55112549904</v>
      </c>
      <c r="M151" s="5">
        <v>9263517172</v>
      </c>
      <c r="N151" s="5">
        <v>90941401894</v>
      </c>
      <c r="O151" s="5">
        <v>75629344559</v>
      </c>
      <c r="P151" s="5">
        <v>32862247063</v>
      </c>
    </row>
    <row r="152" spans="2:16" ht="15.5" x14ac:dyDescent="0.35">
      <c r="C152" t="s">
        <v>317</v>
      </c>
    </row>
    <row r="153" spans="2:16" ht="15.5" x14ac:dyDescent="0.35">
      <c r="C153" t="s">
        <v>177</v>
      </c>
      <c r="D153" s="5">
        <v>22650556092</v>
      </c>
      <c r="E153" s="5">
        <v>84095859152</v>
      </c>
      <c r="F153" s="5">
        <v>6071227598</v>
      </c>
      <c r="G153" s="5">
        <v>14738632798</v>
      </c>
      <c r="I153" s="5">
        <v>76709500263</v>
      </c>
      <c r="J153" s="5">
        <v>44464852383</v>
      </c>
      <c r="K153" s="5">
        <v>29831172485</v>
      </c>
      <c r="L153" s="5">
        <v>45263675076</v>
      </c>
      <c r="M153" s="5">
        <v>55112549904</v>
      </c>
      <c r="N153" s="5">
        <v>9263517172</v>
      </c>
      <c r="O153" s="5">
        <v>90941401895</v>
      </c>
      <c r="P153" s="5">
        <v>75629344559</v>
      </c>
    </row>
    <row r="155" spans="2:16" ht="15.5" x14ac:dyDescent="0.35">
      <c r="B155" t="s">
        <v>178</v>
      </c>
      <c r="C155" t="s">
        <v>12</v>
      </c>
      <c r="D155" s="5">
        <v>750000000</v>
      </c>
      <c r="E155" s="5">
        <v>750000000</v>
      </c>
      <c r="F155" s="5">
        <v>750000000</v>
      </c>
      <c r="G155" s="5">
        <v>750000000</v>
      </c>
      <c r="I155" s="5">
        <v>750000000</v>
      </c>
      <c r="J155" s="5">
        <v>750000000</v>
      </c>
      <c r="K155" s="5">
        <v>750000000</v>
      </c>
      <c r="L155" s="5">
        <v>750000000</v>
      </c>
      <c r="M155" s="5">
        <v>750000000</v>
      </c>
      <c r="N155" s="5">
        <v>750000000</v>
      </c>
      <c r="O155" s="5">
        <v>750000000</v>
      </c>
      <c r="P155" s="5">
        <v>600000000</v>
      </c>
    </row>
    <row r="156" spans="2:16" ht="15.5" x14ac:dyDescent="0.35">
      <c r="C156" t="s">
        <v>179</v>
      </c>
      <c r="D156" s="6">
        <v>6.15</v>
      </c>
      <c r="E156" s="6">
        <v>-0.36</v>
      </c>
      <c r="F156" s="6">
        <v>-31.16</v>
      </c>
      <c r="G156" s="6">
        <v>4.63</v>
      </c>
    </row>
    <row r="157" spans="2:16" ht="15.5" x14ac:dyDescent="0.35">
      <c r="C157" t="s">
        <v>180</v>
      </c>
      <c r="D157" s="6">
        <v>1902.44</v>
      </c>
      <c r="E157" s="6">
        <v>-43680.56</v>
      </c>
      <c r="F157" s="6">
        <v>-604.14</v>
      </c>
      <c r="G157" s="6">
        <v>2516.1999999999998</v>
      </c>
    </row>
    <row r="158" spans="2:16" ht="15.5" x14ac:dyDescent="0.35">
      <c r="C158" t="s">
        <v>64</v>
      </c>
      <c r="D158" s="6">
        <v>211.05</v>
      </c>
      <c r="E158" s="6">
        <v>259.95999999999998</v>
      </c>
      <c r="F158" s="6">
        <v>394.39</v>
      </c>
      <c r="G158" s="6">
        <v>202.77</v>
      </c>
    </row>
    <row r="159" spans="2:16" ht="15.5" x14ac:dyDescent="0.35">
      <c r="C159" t="s">
        <v>181</v>
      </c>
      <c r="D159" s="5">
        <v>7160000000</v>
      </c>
      <c r="E159" s="5">
        <v>1590000000</v>
      </c>
      <c r="F159" s="5">
        <v>-25810000000</v>
      </c>
      <c r="G159" s="5">
        <v>4480000000</v>
      </c>
    </row>
    <row r="160" spans="2:16" ht="15.5" x14ac:dyDescent="0.35">
      <c r="C160" t="s">
        <v>182</v>
      </c>
      <c r="D160" s="6">
        <v>1.7600000000000001E-2</v>
      </c>
      <c r="E160" s="6">
        <v>-1.1000000000000001E-3</v>
      </c>
      <c r="F160" s="6">
        <v>-9.4899999999999998E-2</v>
      </c>
      <c r="G160" s="6">
        <v>1.55E-2</v>
      </c>
    </row>
    <row r="161" spans="3:7" ht="15.5" x14ac:dyDescent="0.35">
      <c r="C161" t="s">
        <v>183</v>
      </c>
      <c r="D161" s="6">
        <v>3.78E-2</v>
      </c>
      <c r="E161" s="6">
        <v>-2.3E-3</v>
      </c>
      <c r="F161" s="6">
        <v>-0.19829999999999998</v>
      </c>
      <c r="G161" s="6">
        <v>2.5600000000000001E-2</v>
      </c>
    </row>
    <row r="162" spans="3:7" ht="15.5" x14ac:dyDescent="0.35">
      <c r="C162" t="s">
        <v>184</v>
      </c>
      <c r="D162" s="6">
        <v>3.9399999999999998E-2</v>
      </c>
      <c r="E162" s="6">
        <v>2.3999999999999998E-3</v>
      </c>
      <c r="F162" s="6">
        <v>-0.17180000000000001</v>
      </c>
      <c r="G162" s="6">
        <v>2.1000000000000001E-2</v>
      </c>
    </row>
    <row r="163" spans="3:7" ht="15.5" x14ac:dyDescent="0.35">
      <c r="C163" t="s">
        <v>185</v>
      </c>
      <c r="D163" s="6">
        <v>5.93</v>
      </c>
      <c r="E163" s="6">
        <v>0.37</v>
      </c>
      <c r="F163" s="6">
        <v>-144.56</v>
      </c>
      <c r="G163" s="6">
        <v>2.94</v>
      </c>
    </row>
    <row r="164" spans="3:7" ht="15.5" x14ac:dyDescent="0.35">
      <c r="C164" t="s">
        <v>186</v>
      </c>
      <c r="D164" s="5">
        <v>122000000000</v>
      </c>
      <c r="E164" s="5">
        <v>118000000000</v>
      </c>
      <c r="F164" s="5">
        <v>118000000000</v>
      </c>
      <c r="G164" s="5">
        <v>136000000000</v>
      </c>
    </row>
    <row r="165" spans="3:7" ht="15.5" x14ac:dyDescent="0.35">
      <c r="C165" t="s">
        <v>187</v>
      </c>
      <c r="D165" s="6">
        <v>71.81</v>
      </c>
      <c r="E165" s="6">
        <v>100.3</v>
      </c>
      <c r="F165" s="6">
        <v>119.8</v>
      </c>
      <c r="G165" s="6">
        <v>64.349999999999994</v>
      </c>
    </row>
    <row r="166" spans="3:7" ht="15.5" x14ac:dyDescent="0.35">
      <c r="C166" t="s">
        <v>188</v>
      </c>
      <c r="D166" s="6">
        <v>162.94</v>
      </c>
      <c r="E166" s="6">
        <v>156.78</v>
      </c>
      <c r="F166" s="6">
        <v>157.13999999999999</v>
      </c>
      <c r="G166" s="6">
        <v>181.03</v>
      </c>
    </row>
    <row r="167" spans="3:7" ht="15.5" x14ac:dyDescent="0.35">
      <c r="C167" t="s">
        <v>189</v>
      </c>
      <c r="D167" s="6">
        <v>71.81</v>
      </c>
      <c r="E167" s="6">
        <v>100.3</v>
      </c>
      <c r="F167" s="6">
        <v>119.8</v>
      </c>
      <c r="G167" s="6">
        <v>64.349999999999994</v>
      </c>
    </row>
    <row r="168" spans="3:7" ht="15.5" x14ac:dyDescent="0.35">
      <c r="C168" t="s">
        <v>190</v>
      </c>
      <c r="D168" s="6">
        <v>162.94</v>
      </c>
      <c r="E168" s="6">
        <v>156.78</v>
      </c>
      <c r="F168" s="6">
        <v>157.13999999999999</v>
      </c>
      <c r="G168" s="6">
        <v>181.03</v>
      </c>
    </row>
    <row r="169" spans="3:7" ht="15.5" x14ac:dyDescent="0.35">
      <c r="C169" t="s">
        <v>191</v>
      </c>
      <c r="D169" s="5">
        <v>44000000000</v>
      </c>
      <c r="E169" s="5">
        <v>39000000000</v>
      </c>
      <c r="F169" s="5">
        <v>40000000000</v>
      </c>
      <c r="G169" s="5">
        <v>20000000000</v>
      </c>
    </row>
    <row r="170" spans="3:7" ht="15.5" x14ac:dyDescent="0.35">
      <c r="C170" t="s">
        <v>192</v>
      </c>
    </row>
    <row r="171" spans="3:7" ht="15.5" x14ac:dyDescent="0.35">
      <c r="C171" t="s">
        <v>193</v>
      </c>
      <c r="D171" s="5">
        <v>122000000000</v>
      </c>
      <c r="E171" s="5">
        <v>118000000000</v>
      </c>
      <c r="F171" s="5">
        <v>118000000000</v>
      </c>
      <c r="G171" s="5">
        <v>136000000000</v>
      </c>
    </row>
    <row r="172" spans="3:7" ht="15.5" x14ac:dyDescent="0.35">
      <c r="C172" t="s">
        <v>24</v>
      </c>
      <c r="D172" s="5">
        <v>44000000000</v>
      </c>
      <c r="E172" s="5">
        <v>39000000000</v>
      </c>
      <c r="F172" s="5">
        <v>40000000000</v>
      </c>
      <c r="G172" s="5">
        <v>20000000000</v>
      </c>
    </row>
    <row r="173" spans="3:7" ht="15.5" x14ac:dyDescent="0.35">
      <c r="C173" t="s">
        <v>21</v>
      </c>
      <c r="D173" s="5">
        <v>-63000000000</v>
      </c>
      <c r="E173" s="5">
        <v>-45000000000</v>
      </c>
      <c r="F173" s="5">
        <v>-37000000000</v>
      </c>
      <c r="G173" s="5">
        <v>-51000000000</v>
      </c>
    </row>
    <row r="174" spans="3:7" ht="15.5" x14ac:dyDescent="0.35">
      <c r="C174" t="s">
        <v>194</v>
      </c>
      <c r="D174" s="5">
        <v>33000000000</v>
      </c>
      <c r="E174" s="5">
        <v>27000000000</v>
      </c>
      <c r="F174" s="5">
        <v>26000000000</v>
      </c>
      <c r="G174" s="5">
        <v>62000000000</v>
      </c>
    </row>
    <row r="175" spans="3:7" ht="15.5" x14ac:dyDescent="0.35">
      <c r="C175" t="s">
        <v>195</v>
      </c>
      <c r="D175" s="5">
        <v>18000000000</v>
      </c>
      <c r="E175" s="5">
        <v>9000000000</v>
      </c>
      <c r="F175" s="5">
        <v>-10000000000</v>
      </c>
      <c r="G175" s="5">
        <v>15000000000</v>
      </c>
    </row>
    <row r="176" spans="3:7" ht="15.5" x14ac:dyDescent="0.35">
      <c r="C176" t="s">
        <v>196</v>
      </c>
      <c r="E176" s="5">
        <v>0</v>
      </c>
      <c r="F176" s="5">
        <v>-4000000000</v>
      </c>
      <c r="G176" s="5">
        <v>0</v>
      </c>
    </row>
    <row r="177" spans="3:16" ht="15.5" x14ac:dyDescent="0.35">
      <c r="C177" t="s">
        <v>13</v>
      </c>
      <c r="D177" s="5">
        <v>18000000000</v>
      </c>
      <c r="E177" s="5">
        <v>9000000000</v>
      </c>
      <c r="F177" s="5">
        <v>-14000000000</v>
      </c>
      <c r="G177" s="5">
        <v>15000000000</v>
      </c>
    </row>
    <row r="178" spans="3:16" ht="15.5" x14ac:dyDescent="0.35">
      <c r="C178" t="s">
        <v>16</v>
      </c>
      <c r="D178" s="6">
        <v>23.41</v>
      </c>
      <c r="E178" s="6">
        <v>11.55</v>
      </c>
      <c r="F178" s="6">
        <v>-18.09</v>
      </c>
      <c r="G178" s="6">
        <v>20.38</v>
      </c>
    </row>
    <row r="179" spans="3:16" ht="15.5" x14ac:dyDescent="0.35">
      <c r="C179" t="s">
        <v>49</v>
      </c>
      <c r="I179" s="6">
        <v>-17.48</v>
      </c>
      <c r="J179" s="6">
        <v>-1.76</v>
      </c>
      <c r="K179" s="6">
        <v>-19.96</v>
      </c>
      <c r="L179" s="6">
        <v>-8.35</v>
      </c>
      <c r="M179" s="6">
        <v>-68.67</v>
      </c>
      <c r="N179" s="6">
        <v>-8.14</v>
      </c>
      <c r="O179" s="6">
        <v>11.99</v>
      </c>
      <c r="P179" s="6">
        <v>14.94</v>
      </c>
    </row>
    <row r="180" spans="3:16" ht="15.5" x14ac:dyDescent="0.35">
      <c r="C180" t="s">
        <v>63</v>
      </c>
      <c r="I180" s="6">
        <v>-1076.95</v>
      </c>
      <c r="J180" s="6">
        <v>-1306.82</v>
      </c>
      <c r="K180" s="6">
        <v>-41.33</v>
      </c>
      <c r="L180" s="6">
        <v>-34.25</v>
      </c>
      <c r="M180" s="6">
        <v>-6.23</v>
      </c>
      <c r="N180" s="6">
        <v>-92.14</v>
      </c>
      <c r="O180" s="6">
        <v>200.17</v>
      </c>
      <c r="P180" s="5">
        <v>0</v>
      </c>
    </row>
    <row r="181" spans="3:16" ht="15.5" x14ac:dyDescent="0.35">
      <c r="C181" t="s">
        <v>66</v>
      </c>
      <c r="I181" s="6">
        <v>90.23</v>
      </c>
      <c r="J181" s="6">
        <v>12.73</v>
      </c>
      <c r="K181" s="6">
        <v>7.06</v>
      </c>
      <c r="L181" s="6">
        <v>1.7</v>
      </c>
      <c r="M181" s="6">
        <v>3.06</v>
      </c>
      <c r="N181" s="6">
        <v>2.86</v>
      </c>
      <c r="O181" s="6">
        <v>3.85</v>
      </c>
      <c r="P181" s="5">
        <v>0</v>
      </c>
    </row>
    <row r="182" spans="3:16" ht="15.5" x14ac:dyDescent="0.35">
      <c r="C182" t="s">
        <v>197</v>
      </c>
      <c r="I182" s="5">
        <v>-10480000000</v>
      </c>
      <c r="J182" s="5">
        <v>3730000000</v>
      </c>
      <c r="K182" s="5">
        <v>-6090000000</v>
      </c>
      <c r="L182" s="5">
        <v>-1990000000</v>
      </c>
      <c r="M182" s="5">
        <v>-49460000000</v>
      </c>
      <c r="N182" s="5">
        <v>7000000000</v>
      </c>
      <c r="O182" s="5">
        <v>28790000000</v>
      </c>
      <c r="P182" s="5">
        <v>28770000000</v>
      </c>
    </row>
    <row r="183" spans="3:16" ht="15.5" x14ac:dyDescent="0.35">
      <c r="C183" t="s">
        <v>198</v>
      </c>
      <c r="I183" s="6">
        <v>-5.33E-2</v>
      </c>
      <c r="J183" s="6">
        <v>-6.4000000000000003E-3</v>
      </c>
      <c r="K183" s="6">
        <v>-7.8700000000000006E-2</v>
      </c>
      <c r="L183" s="6">
        <v>-2.9900000000000003E-2</v>
      </c>
      <c r="M183" s="6">
        <v>-0.25340000000000001</v>
      </c>
      <c r="N183" s="6">
        <v>-2.1600000000000001E-2</v>
      </c>
      <c r="O183" s="6">
        <v>2.6200000000000001E-2</v>
      </c>
      <c r="P183" s="6">
        <v>2.8399999999999998E-2</v>
      </c>
    </row>
    <row r="184" spans="3:16" ht="15.5" x14ac:dyDescent="0.35">
      <c r="C184" t="s">
        <v>199</v>
      </c>
      <c r="I184" s="6">
        <v>-0.11119999999999999</v>
      </c>
      <c r="J184" s="6">
        <v>-1.0500000000000001E-2</v>
      </c>
      <c r="K184" s="6">
        <v>-0.1232</v>
      </c>
      <c r="L184" s="6">
        <v>-4.8600000000000004E-2</v>
      </c>
      <c r="M184" s="6">
        <v>-0.3715</v>
      </c>
      <c r="N184" s="6">
        <v>-3.7900000000000003E-2</v>
      </c>
      <c r="O184" s="6">
        <v>5.4600000000000003E-2</v>
      </c>
      <c r="P184" s="6">
        <v>7.980000000000001E-2</v>
      </c>
    </row>
    <row r="185" spans="3:16" ht="15.5" x14ac:dyDescent="0.35">
      <c r="C185" t="s">
        <v>200</v>
      </c>
      <c r="I185" s="6">
        <v>-9.69E-2</v>
      </c>
      <c r="J185" s="6">
        <v>-2.8999999999999998E-3</v>
      </c>
      <c r="K185" s="6">
        <v>-8.9200000000000002E-2</v>
      </c>
      <c r="L185" s="6">
        <v>-4.4500000000000005E-2</v>
      </c>
      <c r="M185" s="6">
        <v>-0.28570000000000001</v>
      </c>
      <c r="N185" s="6">
        <v>-3.3E-3</v>
      </c>
      <c r="O185" s="6">
        <v>0.1081</v>
      </c>
      <c r="P185" s="6">
        <v>0.2341</v>
      </c>
    </row>
    <row r="186" spans="3:16" ht="15.5" x14ac:dyDescent="0.35">
      <c r="C186" t="s">
        <v>201</v>
      </c>
      <c r="I186" s="6">
        <v>-6.34</v>
      </c>
      <c r="J186" s="6">
        <v>-0.19</v>
      </c>
      <c r="K186" s="6">
        <v>-5.25</v>
      </c>
      <c r="L186" s="6">
        <v>-6.09</v>
      </c>
      <c r="M186" s="6">
        <v>-14.37</v>
      </c>
      <c r="N186" s="6">
        <v>-0.09</v>
      </c>
      <c r="O186" s="6">
        <v>2.4300000000000002</v>
      </c>
      <c r="P186" s="6">
        <v>2.79</v>
      </c>
    </row>
    <row r="187" spans="3:16" ht="15.5" x14ac:dyDescent="0.35">
      <c r="C187" t="s">
        <v>60</v>
      </c>
      <c r="I187" s="6">
        <v>119.8</v>
      </c>
      <c r="J187" s="6">
        <v>13.74</v>
      </c>
      <c r="K187" s="6">
        <v>5.09</v>
      </c>
      <c r="L187" s="6">
        <v>1.66</v>
      </c>
      <c r="M187" s="6">
        <v>2.3199999999999998</v>
      </c>
      <c r="N187" s="6">
        <v>3.5</v>
      </c>
      <c r="O187" s="6">
        <v>10.92</v>
      </c>
      <c r="P187" s="5">
        <v>0</v>
      </c>
    </row>
    <row r="188" spans="3:16" ht="15.5" x14ac:dyDescent="0.35">
      <c r="C188" t="s">
        <v>57</v>
      </c>
      <c r="I188" s="6">
        <v>157.13999999999999</v>
      </c>
      <c r="J188" s="6">
        <v>167.36</v>
      </c>
      <c r="K188" s="6">
        <v>162.04</v>
      </c>
      <c r="L188" s="6">
        <v>171.93</v>
      </c>
      <c r="M188" s="6">
        <v>184.82</v>
      </c>
      <c r="N188" s="6">
        <v>214.55</v>
      </c>
      <c r="O188" s="6">
        <v>219.76</v>
      </c>
      <c r="P188" s="6">
        <v>187.16</v>
      </c>
    </row>
    <row r="189" spans="3:16" ht="15.5" x14ac:dyDescent="0.35">
      <c r="C189" t="s">
        <v>202</v>
      </c>
      <c r="I189" s="6">
        <v>119.8</v>
      </c>
      <c r="J189" s="6">
        <v>13.74</v>
      </c>
      <c r="K189" s="6">
        <v>5.09</v>
      </c>
      <c r="L189" s="6">
        <v>1.66</v>
      </c>
      <c r="M189" s="6">
        <v>2.3199999999999998</v>
      </c>
      <c r="N189" s="6">
        <v>3.5</v>
      </c>
      <c r="O189" s="6">
        <v>10.92</v>
      </c>
      <c r="P189" s="5">
        <v>0</v>
      </c>
    </row>
    <row r="190" spans="3:16" ht="15.5" x14ac:dyDescent="0.35">
      <c r="C190" t="s">
        <v>203</v>
      </c>
      <c r="I190" s="6">
        <v>157.13999999999999</v>
      </c>
      <c r="J190" s="6">
        <v>167.36</v>
      </c>
      <c r="K190" s="6">
        <v>162.04</v>
      </c>
      <c r="L190" s="6">
        <v>171.93</v>
      </c>
      <c r="M190" s="6">
        <v>184.82</v>
      </c>
      <c r="N190" s="6">
        <v>214.55</v>
      </c>
      <c r="O190" s="6">
        <v>219.76</v>
      </c>
      <c r="P190" s="6">
        <v>187.16</v>
      </c>
    </row>
    <row r="191" spans="3:16" ht="15.5" x14ac:dyDescent="0.35">
      <c r="C191" t="s">
        <v>204</v>
      </c>
      <c r="I191" s="5">
        <v>40000000000</v>
      </c>
      <c r="J191" s="5">
        <v>35000000000</v>
      </c>
      <c r="K191" s="5">
        <v>20000000000</v>
      </c>
      <c r="L191" s="5">
        <v>30000000000</v>
      </c>
      <c r="M191" s="5">
        <v>6000000000</v>
      </c>
      <c r="N191" s="5">
        <v>44000000000</v>
      </c>
      <c r="O191" s="5">
        <v>91000000000</v>
      </c>
      <c r="P191" s="5">
        <v>104000000000</v>
      </c>
    </row>
    <row r="192" spans="3:16" ht="15.5" x14ac:dyDescent="0.35">
      <c r="C192" t="s">
        <v>205</v>
      </c>
    </row>
    <row r="193" spans="3:16" ht="15.5" x14ac:dyDescent="0.35">
      <c r="C193" t="s">
        <v>26</v>
      </c>
      <c r="I193" s="5">
        <v>40000000000</v>
      </c>
      <c r="J193" s="5">
        <v>35000000000</v>
      </c>
      <c r="K193" s="5">
        <v>20000000000</v>
      </c>
      <c r="L193" s="5">
        <v>30000000000</v>
      </c>
      <c r="M193" s="5">
        <v>6000000000</v>
      </c>
      <c r="N193" s="5">
        <v>44000000000</v>
      </c>
      <c r="O193" s="5">
        <v>91000000000</v>
      </c>
      <c r="P193" s="5">
        <v>104000000000</v>
      </c>
    </row>
    <row r="194" spans="3:16" ht="15.5" x14ac:dyDescent="0.35">
      <c r="C194" t="s">
        <v>23</v>
      </c>
      <c r="I194" s="5">
        <v>-37000000000</v>
      </c>
      <c r="J194" s="5">
        <v>-9000000000</v>
      </c>
      <c r="K194" s="5">
        <v>-10000000000</v>
      </c>
      <c r="L194" s="5">
        <v>-15000000000</v>
      </c>
      <c r="M194" s="5">
        <v>-49000000000</v>
      </c>
      <c r="N194" s="5">
        <v>35000000000</v>
      </c>
      <c r="O194" s="5">
        <v>0</v>
      </c>
      <c r="P194" s="5">
        <v>28000000000</v>
      </c>
    </row>
    <row r="195" spans="3:16" ht="15.5" x14ac:dyDescent="0.35">
      <c r="C195" t="s">
        <v>206</v>
      </c>
      <c r="I195" s="5">
        <v>26000000000</v>
      </c>
      <c r="J195" s="5">
        <v>49000000000</v>
      </c>
      <c r="K195" s="5">
        <v>46000000000</v>
      </c>
      <c r="L195" s="5">
        <v>44000000000</v>
      </c>
      <c r="M195" s="5">
        <v>114000000000</v>
      </c>
      <c r="N195" s="5">
        <v>80000000000</v>
      </c>
      <c r="O195" s="5">
        <v>167000000000</v>
      </c>
      <c r="P195" s="5">
        <v>103000000000</v>
      </c>
    </row>
    <row r="196" spans="3:16" ht="15.5" x14ac:dyDescent="0.35">
      <c r="C196" t="s">
        <v>207</v>
      </c>
      <c r="I196" s="5">
        <v>32000000000</v>
      </c>
      <c r="J196" s="5">
        <v>1000000000</v>
      </c>
      <c r="K196" s="5">
        <v>-1000000000</v>
      </c>
      <c r="L196" s="5">
        <v>35000000000</v>
      </c>
      <c r="M196" s="5">
        <v>11000000000</v>
      </c>
      <c r="N196" s="5">
        <v>45000000000</v>
      </c>
      <c r="O196" s="5">
        <v>2000000000</v>
      </c>
      <c r="P196" s="5">
        <v>35000000000</v>
      </c>
    </row>
    <row r="197" spans="3:16" ht="15.5" x14ac:dyDescent="0.35">
      <c r="C197" t="s">
        <v>208</v>
      </c>
      <c r="I197" s="5">
        <v>-4000000000</v>
      </c>
      <c r="J197" s="5">
        <v>-1000000000</v>
      </c>
      <c r="K197" s="5">
        <v>0</v>
      </c>
      <c r="L197" s="5">
        <v>0</v>
      </c>
      <c r="M197" s="5">
        <v>0</v>
      </c>
      <c r="N197" s="5">
        <v>0</v>
      </c>
      <c r="O197" s="5">
        <v>2000000000</v>
      </c>
      <c r="P197" s="5">
        <v>-1000000000</v>
      </c>
    </row>
    <row r="198" spans="3:16" ht="15.5" x14ac:dyDescent="0.35">
      <c r="C198" t="s">
        <v>15</v>
      </c>
      <c r="I198" s="5">
        <v>29000000000</v>
      </c>
      <c r="J198" s="5">
        <v>0</v>
      </c>
      <c r="K198" s="5">
        <v>-1000000000</v>
      </c>
      <c r="L198" s="5">
        <v>35000000000</v>
      </c>
      <c r="M198" s="5">
        <v>11000000000</v>
      </c>
      <c r="N198" s="5">
        <v>45000000000</v>
      </c>
      <c r="O198" s="5">
        <v>4000000000</v>
      </c>
      <c r="P198" s="5">
        <v>35000000000</v>
      </c>
    </row>
    <row r="199" spans="3:16" ht="15.5" x14ac:dyDescent="0.35">
      <c r="C199" t="s">
        <v>17</v>
      </c>
      <c r="I199" s="6">
        <v>38.17</v>
      </c>
      <c r="J199" s="6">
        <v>0.05</v>
      </c>
      <c r="K199" s="6">
        <v>-1.47</v>
      </c>
      <c r="L199" s="6">
        <v>47.05</v>
      </c>
      <c r="M199" s="6">
        <v>15.33</v>
      </c>
      <c r="N199" s="6">
        <v>60.36</v>
      </c>
      <c r="O199" s="6">
        <v>5.75</v>
      </c>
      <c r="P199" s="6">
        <v>57.74</v>
      </c>
    </row>
  </sheetData>
  <pageMargins left="0.7" right="0.7" top="0.75" bottom="0.75" header="0.3" footer="0.3"/>
  <ignoredErrors>
    <ignoredError sqref="A1:P200" numberStoredAsText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1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1302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1303</v>
      </c>
      <c r="D2" s="2" vm="367">
        <f ca="1">IFERROR(_xlfn.STOCKHISTORY("XIDX:" &amp; $C$1, D3, , 0, 0, 1), "Libur")</f>
        <v>113</v>
      </c>
      <c r="E2" s="2" vm="220">
        <f ca="1">IFERROR(_xlfn.STOCKHISTORY("XIDX:" &amp; $C$1, E3, , 0, 0, 1), "Libur")</f>
        <v>100</v>
      </c>
      <c r="H2" s="2" vm="220">
        <f ca="1">IFERROR(INDEX(D2:G2,COUNT(D2:G2)),"")</f>
        <v>100</v>
      </c>
      <c r="I2" s="2" vm="368">
        <f t="shared" ref="I2:P2" ca="1" si="0">IFERROR(_xlfn.STOCKHISTORY("XIDX:" &amp; $C$1, I1, , 0, 0, 1), "Libur")</f>
        <v>212</v>
      </c>
      <c r="J2" s="2" t="str">
        <f t="shared" ca="1" si="0"/>
        <v>Libur</v>
      </c>
      <c r="K2" s="2" vm="76">
        <f t="shared" ca="1" si="0"/>
        <v>89</v>
      </c>
      <c r="L2" s="2" vm="198">
        <f t="shared" ca="1" si="0"/>
        <v>181</v>
      </c>
      <c r="M2" s="2" vm="56">
        <f t="shared" ca="1" si="0"/>
        <v>1100</v>
      </c>
      <c r="N2" s="2" vm="369">
        <f t="shared" ca="1" si="0"/>
        <v>1145</v>
      </c>
      <c r="O2" s="2" vm="370">
        <f t="shared" ca="1" si="0"/>
        <v>2060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1217591962</v>
      </c>
      <c r="E4" s="2">
        <f>IFERROR(INDEX(E51:E500,MATCH($C$4,$C$51:$C$500,0)),"")</f>
        <v>984731920</v>
      </c>
      <c r="H4" s="2">
        <f>IFERROR(SUM(D4:G4)*(4/MAX(1,COUNT(D4:G4))),"")</f>
        <v>4404647764</v>
      </c>
      <c r="I4" s="2">
        <f t="shared" ref="I4:P4" si="1">IFERROR(INDEX(I51:I500,MATCH($C$4,$C$51:$C$500,0)),"")</f>
        <v>3891986063</v>
      </c>
      <c r="J4" s="2">
        <f t="shared" si="1"/>
        <v>6317757841</v>
      </c>
      <c r="K4" s="2">
        <f t="shared" si="1"/>
        <v>7784775847</v>
      </c>
      <c r="L4" s="2">
        <f t="shared" si="1"/>
        <v>8432422626</v>
      </c>
      <c r="M4" s="2">
        <f t="shared" si="1"/>
        <v>8447187923</v>
      </c>
      <c r="N4" s="2">
        <f t="shared" si="1"/>
        <v>13158116600</v>
      </c>
      <c r="O4" s="2">
        <f t="shared" si="1"/>
        <v>12615551557</v>
      </c>
      <c r="P4" s="2">
        <f t="shared" si="1"/>
        <v>6473847833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145746370</v>
      </c>
      <c r="E5" s="2">
        <f>IFERROR(INDEX(E51:E500,MATCH($C$5,$C$51:$C$500,0)),"")</f>
        <v>12268732</v>
      </c>
      <c r="H5" s="2">
        <f>IFERROR(SUM(D5:G5)*(4/MAX(1,COUNT(D5:G5))),"")</f>
        <v>316030204</v>
      </c>
      <c r="I5" s="2">
        <f t="shared" ref="I5:P5" si="2">IFERROR(INDEX(I51:I500,MATCH($C$5,$C$51:$C$500,0)),"")</f>
        <v>21236303</v>
      </c>
      <c r="J5" s="2">
        <f t="shared" si="2"/>
        <v>115254448</v>
      </c>
      <c r="K5" s="2">
        <f t="shared" si="2"/>
        <v>17924289</v>
      </c>
      <c r="L5" s="2">
        <f t="shared" si="2"/>
        <v>14593506</v>
      </c>
      <c r="M5" s="2">
        <f t="shared" si="2"/>
        <v>-1720008391</v>
      </c>
      <c r="N5" s="2">
        <f t="shared" si="2"/>
        <v>-1656970032</v>
      </c>
      <c r="O5" s="2">
        <f t="shared" si="2"/>
        <v>409692506</v>
      </c>
      <c r="P5" s="2">
        <f t="shared" si="2"/>
        <v>371097425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62565247440</v>
      </c>
      <c r="E6" s="2">
        <f>IFERROR(INDEX(E51:E500,MATCH($C$6,$C$51:$C$500,0)),"")</f>
        <v>62419501070</v>
      </c>
      <c r="H6" s="2">
        <f>IFERROR(INDEX(D6:G6,COUNT(D6:G6)),"")</f>
        <v>62419501070</v>
      </c>
      <c r="I6" s="2">
        <f t="shared" ref="I6:P6" si="3">IFERROR(INDEX(I51:I500,MATCH($C$6,$C$51:$C$500,0)),"")</f>
        <v>62407232338</v>
      </c>
      <c r="J6" s="2">
        <f t="shared" si="3"/>
        <v>62385996035</v>
      </c>
      <c r="K6" s="2">
        <f t="shared" si="3"/>
        <v>62270741587</v>
      </c>
      <c r="L6" s="2">
        <f t="shared" si="3"/>
        <v>62252817298</v>
      </c>
      <c r="M6" s="2">
        <f t="shared" si="3"/>
        <v>62238223791</v>
      </c>
      <c r="N6" s="2">
        <f t="shared" si="3"/>
        <v>63958232182</v>
      </c>
      <c r="O6" s="2">
        <f t="shared" si="3"/>
        <v>65615202214</v>
      </c>
      <c r="P6" s="2">
        <f t="shared" si="3"/>
        <v>37203092288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0.5</v>
      </c>
      <c r="E7" s="3">
        <f>IFERROR(INDEX(E51:E500,MATCH($C$7,$C$51:$C$500,0))/1000000000,"")</f>
        <v>0.5</v>
      </c>
      <c r="H7" s="3">
        <f>IFERROR(INDEX(D7:G7,COUNT(D7:G7)),"")</f>
        <v>0.5</v>
      </c>
      <c r="I7" s="3">
        <f t="shared" ref="I7:P7" si="4">IFERROR(INDEX(I51:I500,MATCH($C$7,$C$51:$C$500,0))/1000000000,"")</f>
        <v>0.5</v>
      </c>
      <c r="J7" s="3">
        <f t="shared" si="4"/>
        <v>0.5</v>
      </c>
      <c r="K7" s="3">
        <f t="shared" si="4"/>
        <v>0.5</v>
      </c>
      <c r="L7" s="3">
        <f t="shared" si="4"/>
        <v>0.5</v>
      </c>
      <c r="M7" s="3">
        <f t="shared" si="4"/>
        <v>0.5</v>
      </c>
      <c r="N7" s="3">
        <f t="shared" si="4"/>
        <v>0.5</v>
      </c>
      <c r="O7" s="3">
        <f t="shared" si="4"/>
        <v>0.5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P8" si="5">IFERROR(INDEX(I51:I500,MATCH($C$8,$C$51:$C$500,0)),"")</f>
        <v>0</v>
      </c>
      <c r="J8" s="2">
        <f t="shared" si="5"/>
        <v>2000000000</v>
      </c>
      <c r="K8" s="2">
        <f t="shared" si="5"/>
        <v>1000000000</v>
      </c>
      <c r="L8" s="2">
        <f t="shared" si="5"/>
        <v>1000000000</v>
      </c>
      <c r="M8" s="2">
        <f t="shared" si="5"/>
        <v>-1000000000</v>
      </c>
      <c r="N8" s="2">
        <f t="shared" si="5"/>
        <v>-2000000000</v>
      </c>
      <c r="O8" s="2">
        <f t="shared" si="5"/>
        <v>-38000000000</v>
      </c>
      <c r="P8" s="2">
        <f t="shared" si="5"/>
        <v>3000000000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1.26</v>
      </c>
      <c r="E9" s="3">
        <f>IFERROR(INDEX(E51:E500,MATCH("Free cash flow per share (Quarter)",$C$51:$C$500,0)),"")</f>
        <v>-0.79</v>
      </c>
      <c r="H9" s="3">
        <f>IFERROR(INDEX(D9:G9,COUNT(D9:G9)),"")</f>
        <v>-0.79</v>
      </c>
      <c r="I9" s="3">
        <f t="shared" ref="I9:P9" si="6">IFERROR(INDEX(I51:I500,MATCH($C$9,$C$51:$C$500,0)),"")</f>
        <v>0.95</v>
      </c>
      <c r="J9" s="3">
        <f t="shared" si="6"/>
        <v>4.2699999999999996</v>
      </c>
      <c r="K9" s="3">
        <f t="shared" si="6"/>
        <v>2.56</v>
      </c>
      <c r="L9" s="3">
        <f t="shared" si="6"/>
        <v>1.5</v>
      </c>
      <c r="M9" s="3">
        <f t="shared" si="6"/>
        <v>-2.31</v>
      </c>
      <c r="N9" s="3">
        <f t="shared" si="6"/>
        <v>-3.53</v>
      </c>
      <c r="O9" s="3">
        <f t="shared" si="6"/>
        <v>-75.650000000000006</v>
      </c>
      <c r="P9" s="3">
        <f t="shared" si="6"/>
        <v>7868.47</v>
      </c>
    </row>
    <row r="10" spans="1:16" ht="15.5" x14ac:dyDescent="0.35">
      <c r="C10" t="s">
        <v>18</v>
      </c>
      <c r="D10" s="3">
        <f ca="1">IFERROR(IF(D9=0,"",D2/D9),"")</f>
        <v>89.682539682539684</v>
      </c>
      <c r="E10" s="3">
        <f ca="1">IFERROR(IF(E9=0,"",E2/E9),"")</f>
        <v>-126.58227848101265</v>
      </c>
      <c r="I10" s="3">
        <f t="shared" ref="I10:P10" ca="1" si="7">IFERROR(IF(I9=0,"",I2/I9),"")</f>
        <v>223.15789473684211</v>
      </c>
      <c r="J10" s="3" t="str">
        <f t="shared" ca="1" si="7"/>
        <v/>
      </c>
      <c r="K10" s="3">
        <f t="shared" ca="1" si="7"/>
        <v>34.765625</v>
      </c>
      <c r="L10" s="3">
        <f t="shared" ca="1" si="7"/>
        <v>120.66666666666667</v>
      </c>
      <c r="M10" s="3">
        <f t="shared" ca="1" si="7"/>
        <v>-476.1904761904762</v>
      </c>
      <c r="N10" s="3">
        <f t="shared" ca="1" si="7"/>
        <v>-324.36260623229464</v>
      </c>
      <c r="O10" s="3">
        <f t="shared" ca="1" si="7"/>
        <v>-27.230667547918042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1567057943</v>
      </c>
      <c r="E11" s="2">
        <f>IFERROR(INDEX(E51:E500,MATCH($C$11,$C$51:$C$500,0)),"")</f>
        <v>1250395944</v>
      </c>
      <c r="H11" s="2">
        <f>IFERROR(INDEX(D11:G11,COUNT(D11:G11)),"")</f>
        <v>1250395944</v>
      </c>
      <c r="I11" s="2">
        <f t="shared" ref="I11:P11" si="8">IFERROR(INDEX(I51:I500,MATCH($C$11,$C$51:$C$500,0)),"")</f>
        <v>1550925345</v>
      </c>
      <c r="J11" s="2">
        <f t="shared" si="8"/>
        <v>1273313057</v>
      </c>
      <c r="K11" s="2">
        <f t="shared" si="8"/>
        <v>573727600</v>
      </c>
      <c r="L11" s="2">
        <f t="shared" si="8"/>
        <v>97859872</v>
      </c>
      <c r="M11" s="2">
        <f t="shared" si="8"/>
        <v>331143751</v>
      </c>
      <c r="N11" s="2">
        <f t="shared" si="8"/>
        <v>153723684</v>
      </c>
      <c r="O11" s="2">
        <f t="shared" si="8"/>
        <v>1441894531</v>
      </c>
      <c r="P11" s="2">
        <f t="shared" si="8"/>
        <v>9819940831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1000000000</v>
      </c>
      <c r="E12" s="2">
        <f>IFERROR(INDEX(E51:E500,MATCH("Net Debt (Quarter)",$C$51:$C$500,0)),"")</f>
        <v>1000000000</v>
      </c>
      <c r="H12" s="2">
        <f>IFERROR(INDEX(D12:G12,COUNT(D12:G12)),"")</f>
        <v>1000000000</v>
      </c>
      <c r="I12" s="2">
        <f t="shared" ref="I12:P12" si="9">IFERROR(INDEX(I51:I500,MATCH($C$12,$C$51:$C$500,0)),"")</f>
        <v>1000000000</v>
      </c>
      <c r="J12" s="2">
        <f t="shared" si="9"/>
        <v>1000000000</v>
      </c>
      <c r="K12" s="2">
        <f t="shared" si="9"/>
        <v>2000000000</v>
      </c>
      <c r="L12" s="2">
        <f t="shared" si="9"/>
        <v>3000000000</v>
      </c>
      <c r="M12" s="2">
        <f t="shared" si="9"/>
        <v>4000000000</v>
      </c>
      <c r="N12" s="2">
        <f t="shared" si="9"/>
        <v>6000000000</v>
      </c>
      <c r="O12" s="2">
        <f t="shared" si="9"/>
        <v>-1000000000</v>
      </c>
      <c r="P12" s="2">
        <f t="shared" si="9"/>
        <v>-10000000000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2000000000</v>
      </c>
      <c r="E13" s="2">
        <f>IFERROR(INDEX(E51:E500,MATCH("Total Debt (Quarter)",$C$51:$C$500,0)),"")</f>
        <v>2000000000</v>
      </c>
      <c r="H13" s="2">
        <f>IFERROR(INDEX(D13:G13,COUNT(D13:G13)),"")</f>
        <v>2000000000</v>
      </c>
      <c r="I13" s="2">
        <f t="shared" ref="I13:P13" si="10">IFERROR(INDEX(I51:I500,MATCH($C$13,$C$51:$C$500,0)),"")</f>
        <v>2000000000</v>
      </c>
      <c r="J13" s="2">
        <f t="shared" si="10"/>
        <v>3000000000</v>
      </c>
      <c r="K13" s="2">
        <f t="shared" si="10"/>
        <v>3000000000</v>
      </c>
      <c r="L13" s="2">
        <f t="shared" si="10"/>
        <v>3000000000</v>
      </c>
      <c r="M13" s="2">
        <f t="shared" si="10"/>
        <v>5000000000</v>
      </c>
      <c r="N13" s="2">
        <f t="shared" si="10"/>
        <v>6000000000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30821930</v>
      </c>
      <c r="E14" s="2">
        <f>IFERROR(INDEX(E51:E500,MATCH($C$14,$C$51:$C$500,0)),"")</f>
        <v>-67239506</v>
      </c>
      <c r="H14" s="2">
        <f>IFERROR(SUM(D14:G14)*(4/MAX(1,COUNT(D14:G14))),"")</f>
        <v>-72835152</v>
      </c>
      <c r="I14" s="2">
        <f t="shared" ref="I14:P14" si="11">IFERROR(INDEX(I51:I500,MATCH($C$14,$C$51:$C$500,0)),"")</f>
        <v>-284049415</v>
      </c>
      <c r="J14" s="2">
        <f t="shared" si="11"/>
        <v>-474623319</v>
      </c>
      <c r="K14" s="2">
        <f t="shared" si="11"/>
        <v>-182568278</v>
      </c>
      <c r="L14" s="2">
        <f t="shared" si="11"/>
        <v>-415727231</v>
      </c>
      <c r="M14" s="2">
        <f t="shared" si="11"/>
        <v>-667418705</v>
      </c>
      <c r="N14" s="2">
        <f t="shared" si="11"/>
        <v>-578471492</v>
      </c>
      <c r="O14" s="2">
        <f t="shared" si="11"/>
        <v>-8092592</v>
      </c>
      <c r="P14" s="2">
        <f t="shared" si="11"/>
        <v>-4935374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-11431543</v>
      </c>
      <c r="J15" s="2">
        <f t="shared" si="12"/>
        <v>-95761468</v>
      </c>
      <c r="K15" s="2">
        <f t="shared" si="12"/>
        <v>-89688727</v>
      </c>
      <c r="L15" s="2">
        <f t="shared" si="12"/>
        <v>6067762</v>
      </c>
      <c r="M15" s="2">
        <f t="shared" si="12"/>
        <v>462974894</v>
      </c>
      <c r="N15" s="2">
        <f t="shared" si="12"/>
        <v>317838375</v>
      </c>
      <c r="O15" s="2">
        <f t="shared" si="12"/>
        <v>-290501300</v>
      </c>
      <c r="P15" s="2">
        <f t="shared" si="12"/>
        <v>-107849696</v>
      </c>
    </row>
    <row r="16" spans="1:16" ht="15.5" x14ac:dyDescent="0.35">
      <c r="C16" t="s">
        <v>29</v>
      </c>
      <c r="D16" s="2">
        <f>IFERROR(INDEX(D51:D500,MATCH($C$16,$C$51:$C$500,0)),"")</f>
        <v>145746370</v>
      </c>
      <c r="E16" s="2">
        <f>IFERROR(INDEX(E51:E500,MATCH($C$16,$C$51:$C$500,0)),"")</f>
        <v>12268732</v>
      </c>
      <c r="H16" s="2">
        <f>IFERROR(SUM(D16:G16)*(4/MAX(1,COUNT(D16:G16))),"")</f>
        <v>316030204</v>
      </c>
      <c r="I16" s="2">
        <f t="shared" ref="I16:P16" si="13">IFERROR(INDEX(I51:I500,MATCH($C$16,$C$51:$C$500,0)),"")</f>
        <v>41470154</v>
      </c>
      <c r="J16" s="2">
        <f t="shared" si="13"/>
        <v>204252580</v>
      </c>
      <c r="K16" s="2">
        <f t="shared" si="13"/>
        <v>112541463</v>
      </c>
      <c r="L16" s="2">
        <f t="shared" si="13"/>
        <v>-100170290</v>
      </c>
      <c r="M16" s="2">
        <f t="shared" si="13"/>
        <v>-2303277525</v>
      </c>
      <c r="N16" s="2">
        <f t="shared" si="13"/>
        <v>-1999025470</v>
      </c>
      <c r="O16" s="2">
        <f t="shared" si="13"/>
        <v>550644393</v>
      </c>
      <c r="P16" s="2">
        <f t="shared" si="13"/>
        <v>474259803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56500000000</v>
      </c>
      <c r="E20" s="2">
        <f ca="1">IFERROR(E21*E2,"")</f>
        <v>50000000000</v>
      </c>
      <c r="H20" s="2">
        <f t="shared" ref="H20:P20" ca="1" si="14">IFERROR(H21*H2,"")</f>
        <v>50000000000</v>
      </c>
      <c r="I20" s="2">
        <f t="shared" ca="1" si="14"/>
        <v>106000000000</v>
      </c>
      <c r="J20" s="2" t="str">
        <f t="shared" ca="1" si="14"/>
        <v/>
      </c>
      <c r="K20" s="2">
        <f t="shared" ca="1" si="14"/>
        <v>44500000000</v>
      </c>
      <c r="L20" s="2">
        <f t="shared" ca="1" si="14"/>
        <v>90500000000</v>
      </c>
      <c r="M20" s="2">
        <f t="shared" ca="1" si="14"/>
        <v>550000000000</v>
      </c>
      <c r="N20" s="2">
        <f t="shared" ca="1" si="14"/>
        <v>572500000000</v>
      </c>
      <c r="O20" s="2">
        <f t="shared" ca="1" si="14"/>
        <v>1030000000000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500000000</v>
      </c>
      <c r="E21" s="2">
        <f>IFERROR(INDEX(E51:E500,MATCH($C$7,$C$51:$C$500,0)),"")</f>
        <v>500000000</v>
      </c>
      <c r="H21" s="2">
        <f>IFERROR(INDEX(D21:G21,COUNT(D21:G21)),"")</f>
        <v>500000000</v>
      </c>
      <c r="I21" s="2">
        <f t="shared" ref="I21:P21" si="15">IFERROR(INDEX(I51:I500,MATCH($C$7,$C$51:$C$500,0)),"")</f>
        <v>500000000</v>
      </c>
      <c r="J21" s="2">
        <f t="shared" si="15"/>
        <v>500000000</v>
      </c>
      <c r="K21" s="2">
        <f t="shared" si="15"/>
        <v>500000000</v>
      </c>
      <c r="L21" s="2">
        <f t="shared" si="15"/>
        <v>500000000</v>
      </c>
      <c r="M21" s="2">
        <f t="shared" si="15"/>
        <v>500000000</v>
      </c>
      <c r="N21" s="2">
        <f t="shared" si="15"/>
        <v>500000000</v>
      </c>
      <c r="O21" s="2">
        <f t="shared" si="15"/>
        <v>500000000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0.23295100069694535</v>
      </c>
      <c r="E23" s="3">
        <f>IFERROR(E5/E6*100,"")</f>
        <v>1.9655286872993904E-2</v>
      </c>
      <c r="H23" s="3">
        <f t="shared" ref="H23:P23" si="16">IFERROR(H5/H6*100,"")</f>
        <v>0.50630043268944058</v>
      </c>
      <c r="I23" s="3">
        <f t="shared" si="16"/>
        <v>3.4028592847994532E-2</v>
      </c>
      <c r="J23" s="3">
        <f t="shared" si="16"/>
        <v>0.1847441017617793</v>
      </c>
      <c r="K23" s="3">
        <f t="shared" si="16"/>
        <v>2.8784447628518332E-2</v>
      </c>
      <c r="L23" s="3">
        <f t="shared" si="16"/>
        <v>2.3442322184619981E-2</v>
      </c>
      <c r="M23" s="3">
        <f t="shared" si="16"/>
        <v>-2.7635884931033701</v>
      </c>
      <c r="N23" s="3">
        <f t="shared" si="16"/>
        <v>-2.5907064274148701</v>
      </c>
      <c r="O23" s="3">
        <f t="shared" si="16"/>
        <v>0.62438656313793373</v>
      </c>
      <c r="P23" s="3">
        <f t="shared" si="16"/>
        <v>0.99749080567611559</v>
      </c>
    </row>
    <row r="24" spans="1:16" ht="15.5" x14ac:dyDescent="0.35">
      <c r="C24" t="s">
        <v>47</v>
      </c>
      <c r="D24" s="4">
        <f>IFERROR(_xlfn.RRI(5,I23,D23),"")</f>
        <v>0.46921081977972179</v>
      </c>
      <c r="E24" s="4">
        <f>IFERROR(_xlfn.RRI(5,J23,E23),"")</f>
        <v>-0.36117520978790507</v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-0.21616724727351533</v>
      </c>
      <c r="K24" s="4">
        <f t="shared" si="17"/>
        <v>-0.50790403987044064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0.06</v>
      </c>
      <c r="J25" s="3">
        <f t="shared" si="18"/>
        <v>0.22</v>
      </c>
      <c r="K25" s="3">
        <f t="shared" si="18"/>
        <v>0.05</v>
      </c>
      <c r="L25" s="3">
        <f t="shared" si="18"/>
        <v>-0.19</v>
      </c>
      <c r="M25" s="3">
        <f t="shared" si="18"/>
        <v>-3.68</v>
      </c>
      <c r="N25" s="3">
        <f t="shared" si="18"/>
        <v>-3.36</v>
      </c>
      <c r="O25" s="3">
        <f t="shared" si="18"/>
        <v>0.52</v>
      </c>
      <c r="P25" s="3">
        <f t="shared" si="18"/>
        <v>1046.8900000000001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-0.15805471837460527</v>
      </c>
      <c r="K26" s="4">
        <f t="shared" si="19"/>
        <v>-0.86328574802407521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2.4351839239999999</v>
      </c>
      <c r="E27" s="3">
        <f>IFERROR(E4/E21,"")</f>
        <v>1.96946384</v>
      </c>
      <c r="H27" s="3">
        <f t="shared" ref="H27:P27" si="20">IFERROR(H4/H21,"")</f>
        <v>8.8092955279999998</v>
      </c>
      <c r="I27" s="3">
        <f t="shared" si="20"/>
        <v>7.7839721260000001</v>
      </c>
      <c r="J27" s="3">
        <f t="shared" si="20"/>
        <v>12.635515681999999</v>
      </c>
      <c r="K27" s="3">
        <f t="shared" si="20"/>
        <v>15.569551693999999</v>
      </c>
      <c r="L27" s="3">
        <f t="shared" si="20"/>
        <v>16.864845251999999</v>
      </c>
      <c r="M27" s="3">
        <f t="shared" si="20"/>
        <v>16.894375845999999</v>
      </c>
      <c r="N27" s="3">
        <f t="shared" si="20"/>
        <v>26.316233199999999</v>
      </c>
      <c r="O27" s="3">
        <f t="shared" si="20"/>
        <v>25.231103114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-0.20737804240280067</v>
      </c>
      <c r="E28" s="4">
        <f>IFERROR(_xlfn.RRI(5,J27,E27),"")</f>
        <v>-0.31047342640122266</v>
      </c>
      <c r="H28" s="4">
        <f t="shared" ref="H28:P28" si="21">IFERROR(_xlfn.RRI(5,M27,H27),"")</f>
        <v>-0.12211059919729583</v>
      </c>
      <c r="I28" s="4">
        <f t="shared" si="21"/>
        <v>-0.21621759622041381</v>
      </c>
      <c r="J28" s="4">
        <f t="shared" si="21"/>
        <v>-0.12917408149310616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-0.72727272727272729</v>
      </c>
      <c r="J29" s="4">
        <f t="shared" si="22"/>
        <v>3.3999999999999995</v>
      </c>
      <c r="K29" s="4">
        <f t="shared" si="22"/>
        <v>-1.263157894736842</v>
      </c>
      <c r="L29" s="4">
        <f t="shared" si="22"/>
        <v>-0.94836956521739135</v>
      </c>
      <c r="M29" s="4">
        <f t="shared" si="22"/>
        <v>9.523809523809533E-2</v>
      </c>
      <c r="N29" s="4">
        <f t="shared" si="22"/>
        <v>-7.4615384615384608</v>
      </c>
      <c r="O29" s="4">
        <f t="shared" si="22"/>
        <v>-0.99950329069911836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0.13172238869859484</v>
      </c>
      <c r="I30" s="4">
        <f t="shared" si="23"/>
        <v>-0.3839608669799916</v>
      </c>
      <c r="J30" s="4">
        <f t="shared" si="23"/>
        <v>-0.18844704521137126</v>
      </c>
      <c r="K30" s="4">
        <f t="shared" si="23"/>
        <v>-7.6804354777366871E-2</v>
      </c>
      <c r="L30" s="4">
        <f t="shared" si="23"/>
        <v>-1.747954128000082E-3</v>
      </c>
      <c r="M30" s="4">
        <f t="shared" si="23"/>
        <v>-0.35802454258537275</v>
      </c>
      <c r="N30" s="4">
        <f t="shared" si="23"/>
        <v>4.3007635500403173E-2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125.13</v>
      </c>
      <c r="E32" s="3">
        <f>IFERROR(INDEX(E51:E500,MATCH($A$32,$C$51:$C$500,0)),"")</f>
        <v>124.84</v>
      </c>
      <c r="H32" s="3">
        <f>IFERROR(INDEX(D32:G32,COUNT(D32:G32)),"")</f>
        <v>124.84</v>
      </c>
      <c r="I32" s="3">
        <f t="shared" ref="I32:P32" si="24">IFERROR(INDEX(I51:I500,MATCH($C$32,$C$51:$C$500,0)),"")</f>
        <v>124.81</v>
      </c>
      <c r="J32" s="3">
        <f t="shared" si="24"/>
        <v>124.77</v>
      </c>
      <c r="K32" s="3">
        <f t="shared" si="24"/>
        <v>124.54</v>
      </c>
      <c r="L32" s="3">
        <f t="shared" si="24"/>
        <v>124.51</v>
      </c>
      <c r="M32" s="3">
        <f t="shared" si="24"/>
        <v>124.48</v>
      </c>
      <c r="N32" s="3">
        <f t="shared" si="24"/>
        <v>127.92</v>
      </c>
      <c r="O32" s="3">
        <f t="shared" si="24"/>
        <v>131.22999999999999</v>
      </c>
      <c r="P32" s="3">
        <f t="shared" si="24"/>
        <v>106294.55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0.8</v>
      </c>
      <c r="E33" s="3">
        <f>IFERROR(INDEX(E51:E500,MATCH($A$33,$C$51:$C$500,0)),"")</f>
        <v>0.91</v>
      </c>
      <c r="H33" s="3">
        <f>IFERROR(INDEX(D33:G33,COUNT(D33:G33)),"")</f>
        <v>0.91</v>
      </c>
      <c r="I33" s="3">
        <f t="shared" ref="I33:P33" si="25">IFERROR(INDEX(I51:I500,MATCH($C$33,$C$51:$C$500,0)),"")</f>
        <v>1.7</v>
      </c>
      <c r="J33" s="3">
        <f t="shared" si="25"/>
        <v>1.65</v>
      </c>
      <c r="K33" s="3">
        <f t="shared" si="25"/>
        <v>0.71</v>
      </c>
      <c r="L33" s="3">
        <f t="shared" si="25"/>
        <v>1.45</v>
      </c>
      <c r="M33" s="3">
        <f t="shared" si="25"/>
        <v>8.84</v>
      </c>
      <c r="N33" s="3">
        <f t="shared" si="25"/>
        <v>8.9499999999999993</v>
      </c>
      <c r="O33" s="3">
        <f t="shared" si="25"/>
        <v>15.7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344.83</v>
      </c>
      <c r="E34" s="3">
        <f>IFERROR(INDEX(E51:E500,MATCH($A$34,$C$51:$C$500,0)),"")</f>
        <v>5650</v>
      </c>
      <c r="H34" s="3">
        <f>IFERROR(INDEX(D34:G34,COUNT(D34:G34)),"")</f>
        <v>5650</v>
      </c>
      <c r="I34" s="3">
        <f t="shared" ref="I34:P34" si="26">IFERROR(INDEX(I51:I500,MATCH($C$34,$C$51:$C$500,0)),"")</f>
        <v>3533.33</v>
      </c>
      <c r="J34" s="3">
        <f t="shared" si="26"/>
        <v>936.36</v>
      </c>
      <c r="K34" s="3">
        <f t="shared" si="26"/>
        <v>1780</v>
      </c>
      <c r="L34" s="3">
        <f t="shared" si="26"/>
        <v>-952.63</v>
      </c>
      <c r="M34" s="3">
        <f t="shared" si="26"/>
        <v>-298.91000000000003</v>
      </c>
      <c r="N34" s="3">
        <f t="shared" si="26"/>
        <v>-340.77</v>
      </c>
      <c r="O34" s="3">
        <f t="shared" si="26"/>
        <v>3961.54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41.06</v>
      </c>
      <c r="E35" s="3">
        <f>IFERROR(INDEX(E51:E500,MATCH($A$35,$C$51:$C$500,0)),"")</f>
        <v>57.38</v>
      </c>
      <c r="H35" s="3">
        <f>IFERROR(INDEX(D35:G35,COUNT(D35:G35)),"")</f>
        <v>57.38</v>
      </c>
      <c r="I35" s="3">
        <f t="shared" ref="I35:P35" si="27">IFERROR(INDEX(I51:I500,MATCH($C$35,$C$51:$C$500,0)),"")</f>
        <v>27.24</v>
      </c>
      <c r="J35" s="3">
        <f t="shared" si="27"/>
        <v>16.3</v>
      </c>
      <c r="K35" s="3">
        <f t="shared" si="27"/>
        <v>5.72</v>
      </c>
      <c r="L35" s="3">
        <f t="shared" si="27"/>
        <v>10.73</v>
      </c>
      <c r="M35" s="3">
        <f t="shared" si="27"/>
        <v>65.11</v>
      </c>
      <c r="N35" s="3">
        <f t="shared" si="27"/>
        <v>43.51</v>
      </c>
      <c r="O35" s="3">
        <f t="shared" si="27"/>
        <v>81.650000000000006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1217591962</v>
      </c>
      <c r="E51" s="5">
        <v>984731920</v>
      </c>
      <c r="F51" s="5">
        <v>992784369</v>
      </c>
      <c r="G51" s="5">
        <v>970191608</v>
      </c>
      <c r="I51" s="5">
        <v>3891986063</v>
      </c>
      <c r="J51" s="5">
        <v>6317757841</v>
      </c>
      <c r="K51" s="5">
        <v>7784775847</v>
      </c>
      <c r="L51" s="5">
        <v>8432422626</v>
      </c>
      <c r="M51" s="5">
        <v>8447187923</v>
      </c>
      <c r="N51" s="5">
        <v>13158116600</v>
      </c>
      <c r="O51" s="5">
        <v>12615551557</v>
      </c>
      <c r="P51" s="5">
        <v>6473847833</v>
      </c>
    </row>
    <row r="52" spans="2:16" ht="15.5" x14ac:dyDescent="0.35">
      <c r="C52" t="s">
        <v>211</v>
      </c>
      <c r="D52" s="5">
        <v>-552530114</v>
      </c>
      <c r="E52" s="5">
        <v>-464809332</v>
      </c>
      <c r="F52" s="5">
        <v>-214813846</v>
      </c>
      <c r="G52" s="5">
        <v>-497562479</v>
      </c>
      <c r="I52" s="5">
        <v>-1730820825</v>
      </c>
      <c r="J52" s="5">
        <v>-2591742389</v>
      </c>
      <c r="K52" s="5">
        <v>-4106884479</v>
      </c>
      <c r="L52" s="5">
        <v>-3378968312</v>
      </c>
      <c r="M52" s="5">
        <v>-3909961156</v>
      </c>
      <c r="N52" s="5">
        <v>-6172248526</v>
      </c>
      <c r="O52" s="5">
        <v>-4156448421</v>
      </c>
      <c r="P52" s="5">
        <v>-2628953492</v>
      </c>
    </row>
    <row r="53" spans="2:16" ht="15.5" x14ac:dyDescent="0.35">
      <c r="C53" t="s">
        <v>212</v>
      </c>
      <c r="D53" s="5">
        <v>665061848</v>
      </c>
      <c r="E53" s="5">
        <v>519922588</v>
      </c>
      <c r="F53" s="5">
        <v>777970523</v>
      </c>
      <c r="G53" s="5">
        <v>472629129</v>
      </c>
      <c r="I53" s="5">
        <v>2161165238</v>
      </c>
      <c r="J53" s="5">
        <v>3726015452</v>
      </c>
      <c r="K53" s="5">
        <v>3677891368</v>
      </c>
      <c r="L53" s="5">
        <v>5053454314</v>
      </c>
      <c r="M53" s="5">
        <v>4537226767</v>
      </c>
      <c r="N53" s="5">
        <v>6985868074</v>
      </c>
      <c r="O53" s="5">
        <v>8459103136</v>
      </c>
      <c r="P53" s="5">
        <v>3844894341</v>
      </c>
    </row>
    <row r="54" spans="2:16" ht="15.5" x14ac:dyDescent="0.35">
      <c r="C54" t="s">
        <v>82</v>
      </c>
      <c r="D54" s="5">
        <v>-497068493</v>
      </c>
      <c r="E54" s="5">
        <v>-508171413</v>
      </c>
      <c r="F54" s="5">
        <v>-907093006</v>
      </c>
      <c r="G54" s="5">
        <v>-618996765</v>
      </c>
      <c r="I54" s="5">
        <v>-2557578027</v>
      </c>
      <c r="J54" s="5">
        <v>-3497464600</v>
      </c>
      <c r="K54" s="5">
        <v>-4418065445</v>
      </c>
      <c r="L54" s="5">
        <v>-6254242588</v>
      </c>
      <c r="M54" s="5">
        <v>-6697467626</v>
      </c>
      <c r="N54" s="5">
        <v>-8035707896</v>
      </c>
      <c r="O54" s="5">
        <v>-8046366086</v>
      </c>
      <c r="P54" s="5">
        <v>-3367002420</v>
      </c>
    </row>
    <row r="55" spans="2:16" ht="15.5" x14ac:dyDescent="0.35">
      <c r="C55" t="s">
        <v>89</v>
      </c>
      <c r="D55" s="5">
        <v>167993355</v>
      </c>
      <c r="E55" s="5">
        <v>11751175</v>
      </c>
      <c r="F55" s="5">
        <v>-129122483</v>
      </c>
      <c r="G55" s="5">
        <v>-146367636</v>
      </c>
      <c r="I55" s="5">
        <v>-396412789</v>
      </c>
      <c r="J55" s="5">
        <v>228550852</v>
      </c>
      <c r="K55" s="5">
        <v>-740174077</v>
      </c>
      <c r="L55" s="5">
        <v>-1200788274</v>
      </c>
      <c r="M55" s="5">
        <v>-2160240859</v>
      </c>
      <c r="N55" s="5">
        <v>-1049839822</v>
      </c>
      <c r="O55" s="5">
        <v>412737050</v>
      </c>
      <c r="P55" s="5">
        <v>477891921</v>
      </c>
    </row>
    <row r="56" spans="2:16" ht="15.5" x14ac:dyDescent="0.35">
      <c r="C56" t="s">
        <v>90</v>
      </c>
      <c r="D56" s="5">
        <v>-22246985</v>
      </c>
      <c r="E56" s="5">
        <v>517557</v>
      </c>
      <c r="F56" s="5">
        <v>29258259</v>
      </c>
      <c r="G56" s="5">
        <v>130699826</v>
      </c>
      <c r="I56" s="5">
        <v>437882943</v>
      </c>
      <c r="J56" s="5">
        <v>-24298272</v>
      </c>
      <c r="K56" s="5">
        <v>852715540</v>
      </c>
      <c r="L56" s="5">
        <v>1100617984</v>
      </c>
      <c r="M56" s="5">
        <v>-143036666</v>
      </c>
      <c r="N56" s="5">
        <v>-949185648</v>
      </c>
      <c r="O56" s="5">
        <v>137907343</v>
      </c>
      <c r="P56" s="5">
        <v>-3632118</v>
      </c>
    </row>
    <row r="57" spans="2:16" ht="15.5" x14ac:dyDescent="0.35">
      <c r="C57" t="s">
        <v>215</v>
      </c>
      <c r="D57" s="5">
        <v>245234</v>
      </c>
      <c r="F57" s="5">
        <v>-5970602</v>
      </c>
      <c r="I57" s="5">
        <v>2223627</v>
      </c>
      <c r="J57" s="5">
        <v>11311338</v>
      </c>
      <c r="K57" s="5">
        <v>164874</v>
      </c>
      <c r="L57" s="5">
        <v>456704</v>
      </c>
      <c r="M57" s="5">
        <v>333974796</v>
      </c>
      <c r="N57" s="5">
        <v>116714213</v>
      </c>
      <c r="O57" s="5">
        <v>22108591</v>
      </c>
      <c r="P57" s="5">
        <v>1130963</v>
      </c>
    </row>
    <row r="58" spans="2:16" ht="15.5" x14ac:dyDescent="0.35">
      <c r="C58" t="s">
        <v>27</v>
      </c>
      <c r="D58" s="5">
        <v>30821930</v>
      </c>
      <c r="E58" s="5">
        <v>-67239506</v>
      </c>
      <c r="F58" s="5">
        <v>-279074465</v>
      </c>
      <c r="G58" s="5">
        <v>-4435309</v>
      </c>
      <c r="I58" s="5">
        <v>-284049415</v>
      </c>
      <c r="J58" s="5">
        <v>-474623319</v>
      </c>
      <c r="K58" s="5">
        <v>-182568278</v>
      </c>
      <c r="L58" s="5">
        <v>-415727231</v>
      </c>
      <c r="M58" s="5">
        <v>-667418705</v>
      </c>
      <c r="N58" s="5">
        <v>-578471492</v>
      </c>
      <c r="O58" s="5">
        <v>-8092592</v>
      </c>
      <c r="P58" s="5">
        <v>-4935374</v>
      </c>
    </row>
    <row r="59" spans="2:16" ht="15.5" x14ac:dyDescent="0.35">
      <c r="C59" t="s">
        <v>81</v>
      </c>
      <c r="D59" s="5">
        <v>-53314149</v>
      </c>
      <c r="E59" s="5">
        <v>67757063</v>
      </c>
      <c r="F59" s="5">
        <v>314303326</v>
      </c>
      <c r="G59" s="5">
        <v>135135135</v>
      </c>
      <c r="I59" s="5">
        <v>719708731</v>
      </c>
      <c r="J59" s="5">
        <v>439013709</v>
      </c>
      <c r="K59" s="5">
        <v>1035118944</v>
      </c>
      <c r="L59" s="5">
        <v>1515888511</v>
      </c>
      <c r="M59" s="5">
        <v>190407243</v>
      </c>
      <c r="N59" s="5">
        <v>-487428369</v>
      </c>
      <c r="O59" s="5">
        <v>123891344</v>
      </c>
      <c r="P59" s="5">
        <v>172293</v>
      </c>
    </row>
    <row r="60" spans="2:16" ht="15.5" x14ac:dyDescent="0.35">
      <c r="C60" t="s">
        <v>92</v>
      </c>
      <c r="D60" s="5">
        <v>-22246985</v>
      </c>
      <c r="E60" s="5">
        <v>517557</v>
      </c>
      <c r="F60" s="5">
        <v>29258259</v>
      </c>
      <c r="G60" s="5">
        <v>130699826</v>
      </c>
      <c r="I60" s="5">
        <v>437882943</v>
      </c>
      <c r="J60" s="5">
        <v>-24298272</v>
      </c>
      <c r="K60" s="5">
        <v>852715540</v>
      </c>
      <c r="L60" s="5">
        <v>1100617984</v>
      </c>
      <c r="M60" s="5">
        <v>-143036666</v>
      </c>
      <c r="N60" s="5">
        <v>-949185648</v>
      </c>
      <c r="O60" s="5">
        <v>137907343</v>
      </c>
      <c r="P60" s="5">
        <v>-3632118</v>
      </c>
    </row>
    <row r="61" spans="2:16" ht="15.5" x14ac:dyDescent="0.35">
      <c r="C61" t="s">
        <v>29</v>
      </c>
      <c r="D61" s="5">
        <v>145746370</v>
      </c>
      <c r="E61" s="5">
        <v>12268732</v>
      </c>
      <c r="F61" s="5">
        <v>-99864224</v>
      </c>
      <c r="G61" s="5">
        <v>-15667810</v>
      </c>
      <c r="I61" s="5">
        <v>41470154</v>
      </c>
      <c r="J61" s="5">
        <v>204252580</v>
      </c>
      <c r="K61" s="5">
        <v>112541463</v>
      </c>
      <c r="L61" s="5">
        <v>-100170290</v>
      </c>
      <c r="M61" s="5">
        <v>-2303277525</v>
      </c>
      <c r="N61" s="5">
        <v>-1999025470</v>
      </c>
      <c r="O61" s="5">
        <v>550644393</v>
      </c>
      <c r="P61" s="5">
        <v>474259803</v>
      </c>
    </row>
    <row r="62" spans="2:16" ht="15.5" x14ac:dyDescent="0.35">
      <c r="C62" t="s">
        <v>28</v>
      </c>
      <c r="F62" s="5">
        <v>-11431543</v>
      </c>
      <c r="I62" s="5">
        <v>-11431543</v>
      </c>
      <c r="J62" s="5">
        <v>-95761468</v>
      </c>
      <c r="K62" s="5">
        <v>-89688727</v>
      </c>
      <c r="L62" s="5">
        <v>6067762</v>
      </c>
      <c r="M62" s="5">
        <v>462974894</v>
      </c>
      <c r="N62" s="5">
        <v>317838375</v>
      </c>
      <c r="O62" s="5">
        <v>-290501300</v>
      </c>
      <c r="P62" s="5">
        <v>-107849696</v>
      </c>
    </row>
    <row r="63" spans="2:16" ht="15.5" x14ac:dyDescent="0.35">
      <c r="C63" t="s">
        <v>404</v>
      </c>
      <c r="O63" s="5">
        <v>-321593043</v>
      </c>
      <c r="P63" s="5">
        <v>-156594645</v>
      </c>
    </row>
    <row r="64" spans="2:16" ht="15.5" x14ac:dyDescent="0.35">
      <c r="C64" t="s">
        <v>405</v>
      </c>
      <c r="F64" s="5">
        <v>-11431543</v>
      </c>
      <c r="I64" s="5">
        <v>-11431543</v>
      </c>
      <c r="J64" s="5">
        <v>-95761468</v>
      </c>
      <c r="K64" s="5">
        <v>-89688727</v>
      </c>
      <c r="L64" s="5">
        <v>6067762</v>
      </c>
      <c r="M64" s="5">
        <v>462974894</v>
      </c>
      <c r="N64" s="5">
        <v>317838375</v>
      </c>
      <c r="O64" s="5">
        <v>31091743</v>
      </c>
      <c r="P64" s="5">
        <v>48744949</v>
      </c>
    </row>
    <row r="65" spans="2:16" ht="15.5" x14ac:dyDescent="0.35">
      <c r="C65" t="s">
        <v>406</v>
      </c>
      <c r="F65" s="5">
        <v>-11431543</v>
      </c>
      <c r="I65" s="5">
        <v>-11431543</v>
      </c>
      <c r="J65" s="5">
        <v>-95761468</v>
      </c>
      <c r="K65" s="5">
        <v>-89688727</v>
      </c>
      <c r="L65" s="5">
        <v>6067762</v>
      </c>
      <c r="M65" s="5">
        <v>462974894</v>
      </c>
      <c r="N65" s="5">
        <v>317838375</v>
      </c>
      <c r="O65" s="5">
        <v>-290501300</v>
      </c>
      <c r="P65" s="5">
        <v>-107849696</v>
      </c>
    </row>
    <row r="66" spans="2:16" ht="15.5" x14ac:dyDescent="0.35">
      <c r="C66" t="s">
        <v>95</v>
      </c>
      <c r="D66" s="5">
        <v>145746370</v>
      </c>
      <c r="E66" s="5">
        <v>12268732</v>
      </c>
      <c r="F66" s="5">
        <v>-111295767</v>
      </c>
      <c r="G66" s="5">
        <v>-15667810</v>
      </c>
      <c r="I66" s="5">
        <v>30038611</v>
      </c>
      <c r="J66" s="5">
        <v>108491112</v>
      </c>
      <c r="K66" s="5">
        <v>22852736</v>
      </c>
      <c r="L66" s="5">
        <v>-94102528</v>
      </c>
      <c r="M66" s="5">
        <v>-1840302631</v>
      </c>
      <c r="N66" s="5">
        <v>-1681187095</v>
      </c>
      <c r="O66" s="5">
        <v>260143093</v>
      </c>
      <c r="P66" s="5">
        <v>366410107</v>
      </c>
    </row>
    <row r="67" spans="2:16" ht="15.5" x14ac:dyDescent="0.35">
      <c r="C67" t="s">
        <v>96</v>
      </c>
      <c r="F67" s="5">
        <v>-8802308</v>
      </c>
      <c r="I67" s="5">
        <v>-8802308</v>
      </c>
      <c r="J67" s="5">
        <v>6763336</v>
      </c>
      <c r="K67" s="5">
        <v>-4928447</v>
      </c>
      <c r="L67" s="5">
        <v>108696034</v>
      </c>
      <c r="M67" s="5">
        <v>120294240</v>
      </c>
      <c r="N67" s="5">
        <v>24217063</v>
      </c>
      <c r="O67" s="5">
        <v>149549413</v>
      </c>
      <c r="P67" s="5">
        <v>4687318</v>
      </c>
    </row>
    <row r="68" spans="2:16" ht="15.5" x14ac:dyDescent="0.35">
      <c r="C68" t="s">
        <v>97</v>
      </c>
      <c r="D68" s="5">
        <v>145746370</v>
      </c>
      <c r="E68" s="5">
        <v>12268732</v>
      </c>
      <c r="F68" s="5">
        <v>-120098075</v>
      </c>
      <c r="G68" s="5">
        <v>-15667810</v>
      </c>
      <c r="I68" s="5">
        <v>21236303</v>
      </c>
      <c r="J68" s="5">
        <v>115254448</v>
      </c>
      <c r="K68" s="5">
        <v>17924289</v>
      </c>
      <c r="L68" s="5">
        <v>14593506</v>
      </c>
      <c r="M68" s="5">
        <v>-1720008391</v>
      </c>
      <c r="N68" s="5">
        <v>-1656970032</v>
      </c>
      <c r="O68" s="5">
        <v>409692506</v>
      </c>
      <c r="P68" s="5">
        <v>371097425</v>
      </c>
    </row>
    <row r="69" spans="2:16" ht="15.5" x14ac:dyDescent="0.35">
      <c r="C69" t="s">
        <v>98</v>
      </c>
      <c r="D69" s="5">
        <v>145746370</v>
      </c>
      <c r="E69" s="5">
        <v>12268732</v>
      </c>
      <c r="F69" s="5">
        <v>-111295767</v>
      </c>
      <c r="G69" s="5">
        <v>-15667810</v>
      </c>
      <c r="I69" s="5">
        <v>30038611</v>
      </c>
      <c r="J69" s="5">
        <v>108491112</v>
      </c>
      <c r="K69" s="5">
        <v>22852736</v>
      </c>
      <c r="L69" s="5">
        <v>-94102528</v>
      </c>
      <c r="M69" s="5">
        <v>-1840302631</v>
      </c>
      <c r="N69" s="5">
        <v>-1681187095</v>
      </c>
      <c r="O69" s="5">
        <v>260143093</v>
      </c>
      <c r="P69" s="5">
        <v>366410107</v>
      </c>
    </row>
    <row r="70" spans="2:16" ht="15.5" x14ac:dyDescent="0.35">
      <c r="C70" t="s">
        <v>8</v>
      </c>
      <c r="D70" s="5">
        <v>145746370</v>
      </c>
      <c r="E70" s="5">
        <v>12268732</v>
      </c>
      <c r="F70" s="5">
        <v>-120098075</v>
      </c>
      <c r="G70" s="5">
        <v>-15667810</v>
      </c>
      <c r="I70" s="5">
        <v>21236303</v>
      </c>
      <c r="J70" s="5">
        <v>115254448</v>
      </c>
      <c r="K70" s="5">
        <v>17924289</v>
      </c>
      <c r="L70" s="5">
        <v>14593506</v>
      </c>
      <c r="M70" s="5">
        <v>-1720008391</v>
      </c>
      <c r="N70" s="5">
        <v>-1656970032</v>
      </c>
      <c r="O70" s="5">
        <v>409692506</v>
      </c>
      <c r="P70" s="5">
        <v>371097425</v>
      </c>
    </row>
    <row r="71" spans="2:16" ht="15.5" x14ac:dyDescent="0.35">
      <c r="C71" t="s">
        <v>99</v>
      </c>
    </row>
    <row r="72" spans="2:16" ht="15.5" x14ac:dyDescent="0.35">
      <c r="C72" t="s">
        <v>100</v>
      </c>
      <c r="D72" s="5">
        <v>145746370</v>
      </c>
      <c r="E72" s="5">
        <v>12268732</v>
      </c>
      <c r="F72" s="5">
        <v>-111295767</v>
      </c>
      <c r="G72" s="5">
        <v>-15667810</v>
      </c>
      <c r="I72" s="5">
        <v>30038611</v>
      </c>
      <c r="J72" s="5">
        <v>108491112</v>
      </c>
      <c r="K72" s="5">
        <v>22852736</v>
      </c>
      <c r="L72" s="5">
        <v>-94102528</v>
      </c>
      <c r="M72" s="5">
        <v>-1840302631</v>
      </c>
      <c r="N72" s="5">
        <v>-1681187095</v>
      </c>
      <c r="O72" s="5">
        <v>260143093</v>
      </c>
      <c r="P72" s="5">
        <v>366410107</v>
      </c>
    </row>
    <row r="73" spans="2:16" ht="15.5" x14ac:dyDescent="0.35">
      <c r="C73" t="s">
        <v>101</v>
      </c>
      <c r="D73" s="5">
        <v>145746370</v>
      </c>
      <c r="E73" s="5">
        <v>12268732</v>
      </c>
      <c r="F73" s="5">
        <v>-120098075</v>
      </c>
      <c r="G73" s="5">
        <v>-15667810</v>
      </c>
      <c r="I73" s="5">
        <v>21236303</v>
      </c>
      <c r="J73" s="5">
        <v>115254448</v>
      </c>
      <c r="K73" s="5">
        <v>17924289</v>
      </c>
      <c r="L73" s="5">
        <v>14593506</v>
      </c>
      <c r="M73" s="5">
        <v>-1720008391</v>
      </c>
      <c r="N73" s="5">
        <v>-1656970032</v>
      </c>
      <c r="O73" s="5">
        <v>409692506</v>
      </c>
      <c r="P73" s="5">
        <v>371097425</v>
      </c>
    </row>
    <row r="74" spans="2:16" ht="15.5" x14ac:dyDescent="0.35">
      <c r="C74" t="s">
        <v>102</v>
      </c>
      <c r="D74" s="5">
        <v>145746370</v>
      </c>
      <c r="E74" s="5">
        <v>12268732</v>
      </c>
      <c r="F74" s="5">
        <v>-120098075</v>
      </c>
      <c r="G74" s="5">
        <v>-15667810</v>
      </c>
      <c r="I74" s="5">
        <v>21236303</v>
      </c>
      <c r="J74" s="5">
        <v>115254448</v>
      </c>
      <c r="K74" s="5">
        <v>17924289</v>
      </c>
      <c r="L74" s="5">
        <v>14593506</v>
      </c>
      <c r="M74" s="5">
        <v>-1720008391</v>
      </c>
      <c r="N74" s="5">
        <v>-1656970032</v>
      </c>
      <c r="O74" s="5">
        <v>409692506</v>
      </c>
      <c r="P74" s="5">
        <v>371097425</v>
      </c>
    </row>
    <row r="76" spans="2:16" ht="15.5" x14ac:dyDescent="0.35">
      <c r="B76" t="s">
        <v>103</v>
      </c>
      <c r="C76" t="s">
        <v>104</v>
      </c>
    </row>
    <row r="77" spans="2:16" ht="15.5" x14ac:dyDescent="0.35">
      <c r="C77" t="s">
        <v>216</v>
      </c>
    </row>
    <row r="78" spans="2:16" ht="15.5" x14ac:dyDescent="0.35">
      <c r="C78" t="s">
        <v>20</v>
      </c>
      <c r="D78" s="5">
        <v>1567057943</v>
      </c>
      <c r="E78" s="5">
        <v>1250395944</v>
      </c>
      <c r="F78" s="5">
        <v>1550925345</v>
      </c>
      <c r="G78" s="5">
        <v>343211723</v>
      </c>
      <c r="I78" s="5">
        <v>1550925345</v>
      </c>
      <c r="J78" s="5">
        <v>1273313057</v>
      </c>
      <c r="K78" s="5">
        <v>573727600</v>
      </c>
      <c r="L78" s="5">
        <v>97859872</v>
      </c>
      <c r="M78" s="5">
        <v>331143751</v>
      </c>
      <c r="N78" s="5">
        <v>153723684</v>
      </c>
      <c r="O78" s="5">
        <v>1441894531</v>
      </c>
      <c r="P78" s="5">
        <v>9819940831</v>
      </c>
    </row>
    <row r="79" spans="2:16" ht="15.5" x14ac:dyDescent="0.35">
      <c r="C79" t="s">
        <v>217</v>
      </c>
      <c r="D79" s="5">
        <v>4604723579</v>
      </c>
      <c r="E79" s="5">
        <v>3064905168</v>
      </c>
      <c r="F79" s="5">
        <v>3514464622</v>
      </c>
      <c r="G79" s="5">
        <v>3755097177</v>
      </c>
      <c r="I79" s="5">
        <v>3514464622</v>
      </c>
      <c r="J79" s="5">
        <v>3568506847</v>
      </c>
      <c r="K79" s="5">
        <v>3554150208</v>
      </c>
      <c r="L79" s="5">
        <v>4115430121</v>
      </c>
      <c r="M79" s="5">
        <v>3482691555</v>
      </c>
      <c r="N79" s="5">
        <v>2801053047</v>
      </c>
      <c r="O79" s="5">
        <v>1129914489</v>
      </c>
      <c r="P79" s="5">
        <v>1608642312</v>
      </c>
    </row>
    <row r="80" spans="2:16" ht="15.5" x14ac:dyDescent="0.35">
      <c r="C80" t="s">
        <v>219</v>
      </c>
      <c r="L80" s="5">
        <v>140846100</v>
      </c>
      <c r="M80" s="5">
        <v>25000000</v>
      </c>
      <c r="N80" s="5">
        <v>209906228</v>
      </c>
      <c r="O80" s="5">
        <v>345834893</v>
      </c>
      <c r="P80" s="5">
        <v>517131862</v>
      </c>
    </row>
    <row r="81" spans="3:16" ht="15.5" x14ac:dyDescent="0.35">
      <c r="C81" t="s">
        <v>218</v>
      </c>
      <c r="O81" s="5">
        <v>57572145</v>
      </c>
      <c r="P81" s="5">
        <v>176568667</v>
      </c>
    </row>
    <row r="82" spans="3:16" ht="15.5" x14ac:dyDescent="0.35">
      <c r="C82" t="s">
        <v>220</v>
      </c>
      <c r="D82" s="5">
        <v>4604723579</v>
      </c>
      <c r="E82" s="5">
        <v>3064905168</v>
      </c>
      <c r="F82" s="5">
        <v>3514464622</v>
      </c>
      <c r="G82" s="5">
        <v>3755097177</v>
      </c>
      <c r="I82" s="5">
        <v>3514464622</v>
      </c>
      <c r="J82" s="5">
        <v>3568506847</v>
      </c>
      <c r="K82" s="5">
        <v>3554150208</v>
      </c>
      <c r="L82" s="5">
        <v>4115430121</v>
      </c>
      <c r="M82" s="5">
        <v>3482691555</v>
      </c>
      <c r="N82" s="5">
        <v>2801053047</v>
      </c>
      <c r="O82" s="5">
        <v>1129914489</v>
      </c>
      <c r="P82" s="5">
        <v>1608642312</v>
      </c>
    </row>
    <row r="83" spans="3:16" ht="15.5" x14ac:dyDescent="0.35">
      <c r="C83" t="s">
        <v>110</v>
      </c>
      <c r="D83" s="5">
        <v>1691192311</v>
      </c>
      <c r="E83" s="5">
        <v>1564791824</v>
      </c>
      <c r="F83" s="5">
        <v>1660559940</v>
      </c>
      <c r="G83" s="5">
        <v>2220244048</v>
      </c>
      <c r="I83" s="5">
        <v>1660559940</v>
      </c>
      <c r="J83" s="5">
        <v>1815705528</v>
      </c>
    </row>
    <row r="84" spans="3:16" ht="15.5" x14ac:dyDescent="0.35">
      <c r="C84" t="s">
        <v>221</v>
      </c>
      <c r="D84" s="5">
        <v>1691192311</v>
      </c>
      <c r="E84" s="5">
        <v>1564791824</v>
      </c>
      <c r="F84" s="5">
        <v>1660559940</v>
      </c>
      <c r="G84" s="5">
        <v>2220244048</v>
      </c>
      <c r="I84" s="5">
        <v>1660559940</v>
      </c>
      <c r="J84" s="5">
        <v>1815705528</v>
      </c>
    </row>
    <row r="85" spans="3:16" ht="15.5" x14ac:dyDescent="0.35">
      <c r="C85" t="s">
        <v>222</v>
      </c>
      <c r="L85" s="5">
        <v>20938082</v>
      </c>
      <c r="M85" s="5">
        <v>15708133</v>
      </c>
      <c r="N85" s="5">
        <v>42322112</v>
      </c>
      <c r="O85" s="5">
        <v>11600018</v>
      </c>
      <c r="P85" s="5">
        <v>2507901</v>
      </c>
    </row>
    <row r="86" spans="3:16" ht="15.5" x14ac:dyDescent="0.35">
      <c r="C86" t="s">
        <v>81</v>
      </c>
    </row>
    <row r="87" spans="3:16" ht="15.5" x14ac:dyDescent="0.35">
      <c r="C87" t="s">
        <v>223</v>
      </c>
      <c r="D87" s="5">
        <v>7375558702</v>
      </c>
      <c r="E87" s="5">
        <v>7350198955</v>
      </c>
      <c r="F87" s="5">
        <v>7091655378</v>
      </c>
      <c r="G87" s="5">
        <v>5879700993</v>
      </c>
      <c r="I87" s="5">
        <v>7091655378</v>
      </c>
      <c r="J87" s="5">
        <v>7062414988</v>
      </c>
      <c r="K87" s="5">
        <v>7864400701</v>
      </c>
      <c r="L87" s="5">
        <v>7978924683</v>
      </c>
      <c r="M87" s="5">
        <v>7517165587</v>
      </c>
      <c r="N87" s="5">
        <v>10198668815</v>
      </c>
      <c r="O87" s="5">
        <v>5318745267</v>
      </c>
      <c r="P87" s="5">
        <v>14301272151</v>
      </c>
    </row>
    <row r="88" spans="3:16" ht="15.5" x14ac:dyDescent="0.35">
      <c r="C88" t="s">
        <v>224</v>
      </c>
    </row>
    <row r="89" spans="3:16" ht="15.5" x14ac:dyDescent="0.35">
      <c r="C89" t="s">
        <v>114</v>
      </c>
      <c r="D89" s="5">
        <v>745851278</v>
      </c>
      <c r="E89" s="5">
        <v>745851278</v>
      </c>
      <c r="F89" s="5">
        <v>745851278</v>
      </c>
      <c r="G89" s="5">
        <v>754800119</v>
      </c>
      <c r="I89" s="5">
        <v>745851278</v>
      </c>
      <c r="J89" s="5">
        <v>754800119</v>
      </c>
      <c r="K89" s="5">
        <v>852469195</v>
      </c>
      <c r="L89" s="5">
        <v>940767847</v>
      </c>
      <c r="M89" s="5">
        <v>965357941</v>
      </c>
      <c r="N89" s="5">
        <v>530818460</v>
      </c>
      <c r="O89" s="5">
        <v>219034351</v>
      </c>
      <c r="P89" s="5">
        <v>237792413</v>
      </c>
    </row>
    <row r="90" spans="3:16" ht="15.5" x14ac:dyDescent="0.35">
      <c r="C90" t="s">
        <v>111</v>
      </c>
      <c r="D90" s="5">
        <v>56495564953</v>
      </c>
      <c r="E90" s="5">
        <v>56557055320</v>
      </c>
      <c r="F90" s="5">
        <v>56802452240</v>
      </c>
      <c r="G90" s="5">
        <v>57082420866</v>
      </c>
      <c r="I90" s="5">
        <v>56802452240</v>
      </c>
      <c r="J90" s="5">
        <v>56297478809</v>
      </c>
      <c r="K90" s="5">
        <v>56926432447</v>
      </c>
      <c r="L90" s="5">
        <v>58062399998</v>
      </c>
      <c r="M90" s="5">
        <v>60653491197</v>
      </c>
      <c r="N90" s="5">
        <v>62403200463</v>
      </c>
      <c r="O90" s="5">
        <v>62130841800</v>
      </c>
      <c r="P90" s="5">
        <v>24039202017</v>
      </c>
    </row>
    <row r="91" spans="3:16" ht="15.5" x14ac:dyDescent="0.35">
      <c r="C91" t="s">
        <v>228</v>
      </c>
      <c r="D91" s="5">
        <v>59776360633</v>
      </c>
      <c r="E91" s="5">
        <v>59714638013</v>
      </c>
      <c r="F91" s="5">
        <v>60058990549</v>
      </c>
      <c r="G91" s="5">
        <v>60918279624</v>
      </c>
      <c r="I91" s="5">
        <v>60058990549</v>
      </c>
      <c r="J91" s="5">
        <v>59730861547</v>
      </c>
      <c r="K91" s="5">
        <v>58639528733</v>
      </c>
      <c r="L91" s="5">
        <v>60079399815</v>
      </c>
      <c r="M91" s="5">
        <v>61618849138</v>
      </c>
      <c r="N91" s="5">
        <v>62934018923</v>
      </c>
      <c r="O91" s="5">
        <v>62349876151</v>
      </c>
      <c r="P91" s="5">
        <v>25041152713</v>
      </c>
    </row>
    <row r="92" spans="3:16" ht="15.5" x14ac:dyDescent="0.35">
      <c r="C92" t="s">
        <v>115</v>
      </c>
      <c r="D92" s="5">
        <v>67151919335</v>
      </c>
      <c r="E92" s="5">
        <v>67064836968</v>
      </c>
      <c r="F92" s="5">
        <v>67150645927</v>
      </c>
      <c r="G92" s="5">
        <v>66797980617</v>
      </c>
      <c r="I92" s="5">
        <v>67150645927</v>
      </c>
      <c r="J92" s="5">
        <v>66793276535</v>
      </c>
      <c r="K92" s="5">
        <v>66503929434</v>
      </c>
      <c r="L92" s="5">
        <v>68058324498</v>
      </c>
      <c r="M92" s="5">
        <v>69136014725</v>
      </c>
      <c r="N92" s="5">
        <v>73132687738</v>
      </c>
      <c r="O92" s="5">
        <v>67668621418</v>
      </c>
      <c r="P92" s="5">
        <v>39342424864</v>
      </c>
    </row>
    <row r="93" spans="3:16" ht="15.5" x14ac:dyDescent="0.35">
      <c r="C93" t="s">
        <v>116</v>
      </c>
    </row>
    <row r="94" spans="3:16" ht="15.5" x14ac:dyDescent="0.35">
      <c r="C94" t="s">
        <v>117</v>
      </c>
    </row>
    <row r="95" spans="3:16" ht="15.5" x14ac:dyDescent="0.35">
      <c r="C95" t="s">
        <v>229</v>
      </c>
      <c r="D95" s="5">
        <v>1268778798</v>
      </c>
      <c r="E95" s="5">
        <v>3251542801</v>
      </c>
      <c r="F95" s="5">
        <v>3349620492</v>
      </c>
      <c r="G95" s="5">
        <v>2213221601</v>
      </c>
      <c r="I95" s="5">
        <v>3349620492</v>
      </c>
      <c r="J95" s="5">
        <v>1943662480</v>
      </c>
      <c r="K95" s="5">
        <v>3270659753</v>
      </c>
      <c r="L95" s="5">
        <v>3261564866</v>
      </c>
      <c r="M95" s="5">
        <v>2688790395</v>
      </c>
      <c r="N95" s="5">
        <v>4739828485</v>
      </c>
      <c r="O95" s="5">
        <v>1222391000</v>
      </c>
      <c r="P95" s="5">
        <v>1188162924</v>
      </c>
    </row>
    <row r="96" spans="3:16" ht="15.5" x14ac:dyDescent="0.35">
      <c r="C96" t="s">
        <v>230</v>
      </c>
    </row>
    <row r="97" spans="3:16" ht="15.5" x14ac:dyDescent="0.35">
      <c r="C97" t="s">
        <v>231</v>
      </c>
      <c r="D97" s="5">
        <v>1060000000</v>
      </c>
      <c r="E97" s="5">
        <v>1060000000</v>
      </c>
      <c r="F97" s="5">
        <v>1060000000</v>
      </c>
      <c r="G97" s="5">
        <v>75000000</v>
      </c>
      <c r="I97" s="5">
        <v>1060000000</v>
      </c>
      <c r="J97" s="5">
        <v>427962264</v>
      </c>
      <c r="K97" s="5">
        <v>251768828</v>
      </c>
      <c r="L97" s="5">
        <v>365147351</v>
      </c>
      <c r="M97" s="5">
        <v>692082633</v>
      </c>
      <c r="N97" s="5">
        <v>1442715122</v>
      </c>
      <c r="O97" s="5">
        <v>693002359</v>
      </c>
      <c r="P97" s="5">
        <v>45485900</v>
      </c>
    </row>
    <row r="98" spans="3:16" ht="15.5" x14ac:dyDescent="0.35">
      <c r="C98" t="s">
        <v>121</v>
      </c>
    </row>
    <row r="99" spans="3:16" ht="15.5" x14ac:dyDescent="0.35">
      <c r="C99" t="s">
        <v>232</v>
      </c>
      <c r="L99" s="5">
        <v>140846100</v>
      </c>
      <c r="M99" s="5">
        <v>25000000</v>
      </c>
      <c r="N99" s="5">
        <v>209906228</v>
      </c>
      <c r="O99" s="5">
        <v>403407038</v>
      </c>
      <c r="P99" s="5">
        <v>693700529</v>
      </c>
    </row>
    <row r="100" spans="3:16" ht="15.5" x14ac:dyDescent="0.35">
      <c r="C100" t="s">
        <v>120</v>
      </c>
      <c r="D100" s="5">
        <v>399729</v>
      </c>
      <c r="E100" s="5">
        <v>36944444</v>
      </c>
      <c r="F100" s="5">
        <v>36944444</v>
      </c>
      <c r="G100" s="5">
        <v>926503430</v>
      </c>
      <c r="I100" s="5">
        <v>36944444</v>
      </c>
      <c r="J100" s="5">
        <v>160285762</v>
      </c>
      <c r="K100" s="5">
        <v>203946031</v>
      </c>
      <c r="L100" s="5">
        <v>1325667589</v>
      </c>
      <c r="M100" s="5">
        <v>611232264</v>
      </c>
      <c r="N100" s="5">
        <v>672733688</v>
      </c>
    </row>
    <row r="101" spans="3:16" ht="15.5" x14ac:dyDescent="0.35">
      <c r="C101" t="s">
        <v>233</v>
      </c>
      <c r="D101" s="5">
        <v>184966189</v>
      </c>
      <c r="E101" s="5">
        <v>79898357</v>
      </c>
      <c r="F101" s="5">
        <v>153076048</v>
      </c>
      <c r="G101" s="5">
        <v>113916525</v>
      </c>
      <c r="I101" s="5">
        <v>153076048</v>
      </c>
      <c r="J101" s="5">
        <v>115414454</v>
      </c>
      <c r="K101" s="5">
        <v>68956593</v>
      </c>
      <c r="L101" s="5">
        <v>89944524</v>
      </c>
      <c r="M101" s="5">
        <v>7161968</v>
      </c>
      <c r="N101" s="5">
        <v>96278442</v>
      </c>
      <c r="O101" s="5">
        <v>123402980</v>
      </c>
      <c r="P101" s="5">
        <v>447685175</v>
      </c>
    </row>
    <row r="102" spans="3:16" ht="15.5" x14ac:dyDescent="0.35">
      <c r="C102" t="s">
        <v>285</v>
      </c>
    </row>
    <row r="103" spans="3:16" ht="15.5" x14ac:dyDescent="0.35">
      <c r="C103" t="s">
        <v>370</v>
      </c>
      <c r="D103" s="5">
        <v>2099600000</v>
      </c>
      <c r="E103" s="5">
        <v>175500000</v>
      </c>
      <c r="F103" s="5">
        <v>175500000</v>
      </c>
      <c r="G103" s="5">
        <v>981837377</v>
      </c>
      <c r="I103" s="5">
        <v>175500000</v>
      </c>
      <c r="J103" s="5">
        <v>1388026707</v>
      </c>
      <c r="L103" s="5">
        <v>1711425253</v>
      </c>
      <c r="M103" s="5">
        <v>2607500000</v>
      </c>
      <c r="N103" s="5">
        <v>2375000000</v>
      </c>
    </row>
    <row r="104" spans="3:16" ht="15.5" x14ac:dyDescent="0.35">
      <c r="C104" t="s">
        <v>287</v>
      </c>
      <c r="M104" s="5">
        <v>735504564</v>
      </c>
      <c r="N104" s="5">
        <v>1117024410</v>
      </c>
    </row>
    <row r="105" spans="3:16" ht="15.5" x14ac:dyDescent="0.35">
      <c r="C105" t="s">
        <v>288</v>
      </c>
      <c r="D105" s="5">
        <v>23412880</v>
      </c>
      <c r="E105" s="5">
        <v>2074700000</v>
      </c>
      <c r="F105" s="5">
        <v>2099600000</v>
      </c>
      <c r="G105" s="5">
        <v>1097801646</v>
      </c>
      <c r="I105" s="5">
        <v>2099600000</v>
      </c>
      <c r="J105" s="5">
        <v>1240000000</v>
      </c>
      <c r="K105" s="5">
        <v>2745988301</v>
      </c>
      <c r="L105" s="5">
        <v>1339959302</v>
      </c>
      <c r="M105" s="5">
        <v>1353313530</v>
      </c>
      <c r="N105" s="5">
        <v>2318195005</v>
      </c>
    </row>
    <row r="106" spans="3:16" ht="15.5" x14ac:dyDescent="0.35">
      <c r="C106" t="s">
        <v>237</v>
      </c>
      <c r="D106" s="5">
        <v>3317893097</v>
      </c>
      <c r="E106" s="5">
        <v>1393793097</v>
      </c>
      <c r="F106" s="5">
        <v>1393793097</v>
      </c>
      <c r="G106" s="5">
        <v>2057428690</v>
      </c>
      <c r="I106" s="5">
        <v>1393793097</v>
      </c>
      <c r="J106" s="5">
        <v>2463618020</v>
      </c>
      <c r="K106" s="5">
        <v>962528094</v>
      </c>
      <c r="L106" s="5">
        <v>2543942334</v>
      </c>
      <c r="M106" s="5">
        <v>4209000539</v>
      </c>
      <c r="N106" s="5">
        <v>4434627071</v>
      </c>
      <c r="O106" s="5">
        <v>831028204</v>
      </c>
      <c r="P106" s="5">
        <v>951169652</v>
      </c>
    </row>
    <row r="107" spans="3:16" ht="15.5" x14ac:dyDescent="0.35">
      <c r="C107" t="s">
        <v>238</v>
      </c>
      <c r="D107" s="5">
        <v>3317893097</v>
      </c>
      <c r="E107" s="5">
        <v>1393793097</v>
      </c>
      <c r="F107" s="5">
        <v>1393793097</v>
      </c>
      <c r="G107" s="5">
        <v>2057428690</v>
      </c>
      <c r="I107" s="5">
        <v>1393793097</v>
      </c>
      <c r="J107" s="5">
        <v>2463618020</v>
      </c>
      <c r="K107" s="5">
        <v>962528094</v>
      </c>
      <c r="L107" s="5">
        <v>2543942334</v>
      </c>
      <c r="M107" s="5">
        <v>4209000539</v>
      </c>
      <c r="N107" s="5">
        <v>4434627071</v>
      </c>
      <c r="O107" s="5">
        <v>831028204</v>
      </c>
      <c r="P107" s="5">
        <v>951169652</v>
      </c>
    </row>
    <row r="108" spans="3:16" ht="15.5" x14ac:dyDescent="0.35">
      <c r="C108" t="s">
        <v>239</v>
      </c>
    </row>
    <row r="109" spans="3:16" ht="15.5" x14ac:dyDescent="0.35">
      <c r="C109" t="s">
        <v>290</v>
      </c>
      <c r="D109" s="5">
        <v>2099600000</v>
      </c>
      <c r="E109" s="5">
        <v>175500000</v>
      </c>
      <c r="F109" s="5">
        <v>175500000</v>
      </c>
      <c r="G109" s="5">
        <v>981837377</v>
      </c>
      <c r="I109" s="5">
        <v>175500000</v>
      </c>
      <c r="J109" s="5">
        <v>1388026707</v>
      </c>
      <c r="L109" s="5">
        <v>1711425253</v>
      </c>
      <c r="M109" s="5">
        <v>3343004564</v>
      </c>
      <c r="N109" s="5">
        <v>3492024410</v>
      </c>
    </row>
    <row r="110" spans="3:16" ht="15.5" x14ac:dyDescent="0.35">
      <c r="C110" t="s">
        <v>317</v>
      </c>
    </row>
    <row r="111" spans="3:16" ht="15.5" x14ac:dyDescent="0.35">
      <c r="C111" t="s">
        <v>128</v>
      </c>
      <c r="D111" s="5">
        <v>4586671895</v>
      </c>
      <c r="E111" s="5">
        <v>4645335898</v>
      </c>
      <c r="F111" s="5">
        <v>4743413589</v>
      </c>
      <c r="G111" s="5">
        <v>4270650291</v>
      </c>
      <c r="I111" s="5">
        <v>4743413589</v>
      </c>
      <c r="J111" s="5">
        <v>4407280500</v>
      </c>
      <c r="K111" s="5">
        <v>4233187847</v>
      </c>
      <c r="L111" s="5">
        <v>5805507200</v>
      </c>
      <c r="M111" s="5">
        <v>6897790934</v>
      </c>
      <c r="N111" s="5">
        <v>9174455556</v>
      </c>
      <c r="O111" s="5">
        <v>2053419204</v>
      </c>
      <c r="P111" s="5">
        <v>2139332576</v>
      </c>
    </row>
    <row r="112" spans="3:16" ht="15.5" x14ac:dyDescent="0.35">
      <c r="C112" t="s">
        <v>129</v>
      </c>
    </row>
    <row r="113" spans="2:16" ht="15.5" x14ac:dyDescent="0.35">
      <c r="C113" t="s">
        <v>130</v>
      </c>
      <c r="D113" s="5">
        <v>50000000000</v>
      </c>
      <c r="E113" s="5">
        <v>50000000000</v>
      </c>
      <c r="F113" s="5">
        <v>50000000000</v>
      </c>
      <c r="G113" s="5">
        <v>50000000000</v>
      </c>
      <c r="I113" s="5">
        <v>50000000000</v>
      </c>
      <c r="J113" s="5">
        <v>50000000000</v>
      </c>
      <c r="K113" s="5">
        <v>50000000000</v>
      </c>
      <c r="L113" s="5">
        <v>50000000000</v>
      </c>
      <c r="M113" s="5">
        <v>50000000000</v>
      </c>
      <c r="N113" s="5">
        <v>50000000000</v>
      </c>
      <c r="O113" s="5">
        <v>50000000000</v>
      </c>
      <c r="P113" s="5">
        <v>35000000000</v>
      </c>
    </row>
    <row r="114" spans="2:16" ht="15.5" x14ac:dyDescent="0.35">
      <c r="C114" t="s">
        <v>131</v>
      </c>
      <c r="D114" s="5">
        <v>13002417420</v>
      </c>
      <c r="E114" s="5">
        <v>13002417420</v>
      </c>
      <c r="F114" s="5">
        <v>13002417420</v>
      </c>
      <c r="G114" s="5">
        <v>13002417420</v>
      </c>
      <c r="I114" s="5">
        <v>13002417420</v>
      </c>
      <c r="J114" s="5">
        <v>13002417420</v>
      </c>
      <c r="K114" s="5">
        <v>13002417420</v>
      </c>
      <c r="L114" s="5">
        <v>13002417420</v>
      </c>
      <c r="M114" s="5">
        <v>13002417420</v>
      </c>
      <c r="N114" s="5">
        <v>13002417420</v>
      </c>
      <c r="O114" s="5">
        <v>13002417420</v>
      </c>
    </row>
    <row r="115" spans="2:16" ht="15.5" x14ac:dyDescent="0.35">
      <c r="C115" t="s">
        <v>132</v>
      </c>
      <c r="D115" s="5">
        <v>-437169980</v>
      </c>
      <c r="E115" s="5">
        <v>-582916350</v>
      </c>
      <c r="F115" s="5">
        <v>-595185082</v>
      </c>
      <c r="G115" s="5">
        <v>-475087094</v>
      </c>
      <c r="I115" s="5">
        <v>-595185082</v>
      </c>
      <c r="J115" s="5">
        <v>-616421385</v>
      </c>
      <c r="K115" s="5">
        <v>-731675833</v>
      </c>
      <c r="L115" s="5">
        <v>-749600122</v>
      </c>
      <c r="M115" s="5">
        <v>-764193629</v>
      </c>
      <c r="N115" s="5">
        <v>955814762</v>
      </c>
      <c r="O115" s="5">
        <v>2612784794</v>
      </c>
      <c r="P115" s="5">
        <v>2203092288</v>
      </c>
    </row>
    <row r="116" spans="2:16" ht="15.5" x14ac:dyDescent="0.35">
      <c r="C116" t="s">
        <v>136</v>
      </c>
    </row>
    <row r="117" spans="2:16" ht="15.5" x14ac:dyDescent="0.35">
      <c r="C117" t="s">
        <v>10</v>
      </c>
      <c r="D117" s="5">
        <v>62565247440</v>
      </c>
      <c r="E117" s="5">
        <v>62419501070</v>
      </c>
      <c r="F117" s="5">
        <v>62407232338</v>
      </c>
      <c r="G117" s="5">
        <v>62527330326</v>
      </c>
      <c r="I117" s="5">
        <v>62407232338</v>
      </c>
      <c r="J117" s="5">
        <v>62385996035</v>
      </c>
      <c r="K117" s="5">
        <v>62270741587</v>
      </c>
      <c r="L117" s="5">
        <v>62252817298</v>
      </c>
      <c r="M117" s="5">
        <v>62238223791</v>
      </c>
      <c r="N117" s="5">
        <v>63958232182</v>
      </c>
      <c r="O117" s="5">
        <v>65615202214</v>
      </c>
      <c r="P117" s="5">
        <v>37203092288</v>
      </c>
    </row>
    <row r="118" spans="2:16" ht="15.5" x14ac:dyDescent="0.35">
      <c r="C118" t="s">
        <v>137</v>
      </c>
      <c r="D118" s="5">
        <v>67151919335</v>
      </c>
      <c r="E118" s="5">
        <v>67064836968</v>
      </c>
      <c r="F118" s="5">
        <v>67150645927</v>
      </c>
      <c r="G118" s="5">
        <v>66797980617</v>
      </c>
      <c r="I118" s="5">
        <v>67150645927</v>
      </c>
      <c r="J118" s="5">
        <v>66793276535</v>
      </c>
      <c r="K118" s="5">
        <v>66503929434</v>
      </c>
      <c r="L118" s="5">
        <v>68058324498</v>
      </c>
      <c r="M118" s="5">
        <v>69136014725</v>
      </c>
      <c r="N118" s="5">
        <v>73132687738</v>
      </c>
      <c r="O118" s="5">
        <v>67668621418</v>
      </c>
      <c r="P118" s="5">
        <v>39342424864</v>
      </c>
    </row>
    <row r="119" spans="2:16" ht="15.5" x14ac:dyDescent="0.35">
      <c r="C119" t="s">
        <v>138</v>
      </c>
      <c r="D119" s="5">
        <v>500000000</v>
      </c>
      <c r="E119" s="5">
        <v>500000000</v>
      </c>
      <c r="F119" s="5">
        <v>500000000</v>
      </c>
      <c r="G119" s="5">
        <v>500000000</v>
      </c>
      <c r="I119" s="5">
        <v>500000000</v>
      </c>
      <c r="J119" s="5">
        <v>500000000</v>
      </c>
      <c r="K119" s="5">
        <v>500000000</v>
      </c>
      <c r="L119" s="5">
        <v>500000000</v>
      </c>
      <c r="M119" s="5">
        <v>500000000</v>
      </c>
      <c r="N119" s="5">
        <v>500000000</v>
      </c>
      <c r="O119" s="5">
        <v>500000000</v>
      </c>
      <c r="P119" s="5">
        <v>350000</v>
      </c>
    </row>
    <row r="121" spans="2:16" ht="15.5" x14ac:dyDescent="0.35">
      <c r="B121" t="s">
        <v>139</v>
      </c>
      <c r="C121" t="s">
        <v>140</v>
      </c>
      <c r="D121" s="5">
        <v>628985606</v>
      </c>
      <c r="E121" s="5">
        <v>-396297517</v>
      </c>
      <c r="F121" s="5">
        <v>1741993080</v>
      </c>
      <c r="G121" s="5">
        <v>735221368</v>
      </c>
      <c r="I121" s="5">
        <v>1961954518</v>
      </c>
      <c r="J121" s="5">
        <v>2486583570</v>
      </c>
      <c r="K121" s="5">
        <v>1413307991</v>
      </c>
      <c r="L121" s="5">
        <v>752283620</v>
      </c>
      <c r="M121" s="5">
        <v>-1147544263</v>
      </c>
      <c r="N121" s="5">
        <v>-1289518944</v>
      </c>
      <c r="O121" s="5">
        <v>1213592764</v>
      </c>
      <c r="P121" s="5">
        <v>6616620251</v>
      </c>
    </row>
    <row r="122" spans="2:16" ht="15.5" x14ac:dyDescent="0.35">
      <c r="C122" t="s">
        <v>292</v>
      </c>
      <c r="D122" s="5">
        <v>1678794291</v>
      </c>
      <c r="E122" s="5">
        <v>425658942</v>
      </c>
      <c r="F122" s="5">
        <v>932856162</v>
      </c>
      <c r="G122" s="5">
        <v>1658695220</v>
      </c>
      <c r="I122" s="5">
        <v>4035555017</v>
      </c>
      <c r="J122" s="5">
        <v>7282459973</v>
      </c>
      <c r="K122" s="5">
        <v>9915837075</v>
      </c>
      <c r="L122" s="5">
        <v>7940703617</v>
      </c>
      <c r="M122" s="5">
        <v>8624020206</v>
      </c>
      <c r="N122" s="5">
        <v>9554349001</v>
      </c>
      <c r="O122" s="5">
        <v>12880219094</v>
      </c>
      <c r="P122" s="5">
        <v>15503919111</v>
      </c>
    </row>
    <row r="123" spans="2:16" ht="15.5" x14ac:dyDescent="0.35">
      <c r="C123" t="s">
        <v>293</v>
      </c>
      <c r="D123" s="5">
        <v>-916253489</v>
      </c>
      <c r="E123" s="5">
        <v>-621198515</v>
      </c>
      <c r="F123" s="5">
        <v>1212080458</v>
      </c>
      <c r="G123" s="5">
        <v>-874416158</v>
      </c>
      <c r="I123" s="5">
        <v>-1595417214</v>
      </c>
      <c r="J123" s="5">
        <v>-3479746214</v>
      </c>
      <c r="K123" s="5">
        <v>-6056591021</v>
      </c>
      <c r="L123" s="5">
        <v>-4047475109</v>
      </c>
      <c r="M123" s="5">
        <v>-4633979667</v>
      </c>
      <c r="N123" s="5">
        <v>-5053165265</v>
      </c>
      <c r="O123" s="5">
        <v>-3579052205</v>
      </c>
      <c r="P123" s="5">
        <v>-4244345910</v>
      </c>
    </row>
    <row r="124" spans="2:16" ht="15.5" x14ac:dyDescent="0.35">
      <c r="C124" t="s">
        <v>393</v>
      </c>
      <c r="D124" s="5">
        <v>-216376043</v>
      </c>
      <c r="E124" s="5">
        <v>-128097810</v>
      </c>
      <c r="F124" s="5">
        <v>-433699728</v>
      </c>
      <c r="G124" s="5">
        <v>-160633410</v>
      </c>
      <c r="I124" s="5">
        <v>-916066228</v>
      </c>
      <c r="J124" s="5">
        <v>-1291831917</v>
      </c>
      <c r="K124" s="5">
        <v>-2104672900</v>
      </c>
      <c r="L124" s="5">
        <v>-2931275553</v>
      </c>
      <c r="M124" s="5">
        <v>-2905226801</v>
      </c>
      <c r="N124" s="5">
        <v>-3532285324</v>
      </c>
      <c r="O124" s="5">
        <v>-7500043872</v>
      </c>
      <c r="P124" s="5">
        <v>-4342246802</v>
      </c>
    </row>
    <row r="125" spans="2:16" ht="15.5" x14ac:dyDescent="0.35">
      <c r="C125" t="s">
        <v>395</v>
      </c>
      <c r="D125" s="5">
        <v>14442914</v>
      </c>
      <c r="F125" s="5">
        <v>296745269</v>
      </c>
      <c r="G125" s="5">
        <v>135135135</v>
      </c>
      <c r="I125" s="5">
        <v>702150674</v>
      </c>
      <c r="J125" s="5">
        <v>439013709</v>
      </c>
      <c r="K125" s="5">
        <v>-140579310</v>
      </c>
      <c r="L125" s="5">
        <v>231891646</v>
      </c>
      <c r="M125" s="5">
        <v>-1897185523</v>
      </c>
      <c r="N125" s="5">
        <v>-1805022682</v>
      </c>
      <c r="O125" s="5">
        <v>123891344</v>
      </c>
      <c r="P125" s="5">
        <v>-34283071</v>
      </c>
    </row>
    <row r="126" spans="2:16" ht="15.5" x14ac:dyDescent="0.35">
      <c r="C126" t="s">
        <v>689</v>
      </c>
      <c r="D126" s="5">
        <v>-67511829</v>
      </c>
      <c r="E126" s="5">
        <v>67757063</v>
      </c>
      <c r="F126" s="5">
        <v>-5970602</v>
      </c>
      <c r="I126" s="5">
        <v>2223627</v>
      </c>
      <c r="J126" s="5">
        <v>11311338</v>
      </c>
      <c r="K126" s="5">
        <v>164874</v>
      </c>
      <c r="L126" s="5">
        <v>351858</v>
      </c>
      <c r="M126" s="5">
        <v>333974796</v>
      </c>
      <c r="N126" s="5">
        <v>116714213</v>
      </c>
      <c r="O126" s="5">
        <v>22108591</v>
      </c>
      <c r="P126" s="5">
        <v>1130963</v>
      </c>
    </row>
    <row r="127" spans="2:16" ht="15.5" x14ac:dyDescent="0.35">
      <c r="C127" t="s">
        <v>1304</v>
      </c>
      <c r="F127" s="5">
        <v>4974950</v>
      </c>
      <c r="G127" s="5">
        <v>-4974950</v>
      </c>
    </row>
    <row r="128" spans="2:16" ht="15.5" x14ac:dyDescent="0.35">
      <c r="C128" t="s">
        <v>346</v>
      </c>
      <c r="D128" s="5">
        <v>30821930</v>
      </c>
      <c r="E128" s="5">
        <v>-67239506</v>
      </c>
      <c r="F128" s="5">
        <v>-266491358</v>
      </c>
      <c r="G128" s="5">
        <v>539641</v>
      </c>
      <c r="I128" s="5">
        <v>-266491358</v>
      </c>
      <c r="J128" s="5">
        <v>-474623319</v>
      </c>
      <c r="K128" s="5">
        <v>-182568278</v>
      </c>
      <c r="L128" s="5">
        <v>-415727231</v>
      </c>
      <c r="M128" s="5">
        <v>-669147274</v>
      </c>
      <c r="N128" s="5">
        <v>-554583070</v>
      </c>
      <c r="O128" s="5">
        <v>-8092592</v>
      </c>
      <c r="P128" s="5">
        <v>-4935374</v>
      </c>
    </row>
    <row r="129" spans="3:16" ht="15.5" x14ac:dyDescent="0.35">
      <c r="C129" t="s">
        <v>148</v>
      </c>
      <c r="D129" s="5">
        <v>105067832</v>
      </c>
      <c r="E129" s="5">
        <v>-73177691</v>
      </c>
      <c r="F129" s="5">
        <v>1497929</v>
      </c>
      <c r="G129" s="5">
        <v>-19124110</v>
      </c>
      <c r="K129" s="5">
        <v>-18282449</v>
      </c>
      <c r="L129" s="5">
        <v>-26185608</v>
      </c>
      <c r="N129" s="5">
        <v>-15525817</v>
      </c>
      <c r="O129" s="5">
        <v>-725437596</v>
      </c>
      <c r="P129" s="5">
        <v>-262618666</v>
      </c>
    </row>
    <row r="130" spans="3:16" ht="15.5" x14ac:dyDescent="0.35">
      <c r="C130" t="s">
        <v>317</v>
      </c>
    </row>
    <row r="131" spans="3:16" ht="15.5" x14ac:dyDescent="0.35">
      <c r="C131" t="s">
        <v>149</v>
      </c>
      <c r="D131" s="5">
        <v>-278487607</v>
      </c>
      <c r="E131" s="5">
        <v>95768116</v>
      </c>
      <c r="F131" s="5">
        <v>348955842</v>
      </c>
      <c r="G131" s="5">
        <v>-96834571</v>
      </c>
      <c r="I131" s="5">
        <v>-197781119</v>
      </c>
      <c r="J131" s="5">
        <v>-1421998113</v>
      </c>
      <c r="K131" s="5">
        <v>-817065263</v>
      </c>
      <c r="L131" s="5">
        <v>-2035102965</v>
      </c>
      <c r="M131" s="5">
        <v>1333721330</v>
      </c>
      <c r="N131" s="5">
        <v>477448467</v>
      </c>
      <c r="O131" s="5">
        <v>29445341801</v>
      </c>
      <c r="P131" s="5">
        <v>6262947715</v>
      </c>
    </row>
    <row r="132" spans="3:16" ht="15.5" x14ac:dyDescent="0.35">
      <c r="C132" t="s">
        <v>150</v>
      </c>
      <c r="D132" s="5">
        <v>-33836000</v>
      </c>
      <c r="F132" s="5">
        <v>-883235300</v>
      </c>
      <c r="G132" s="5">
        <v>-595825811</v>
      </c>
      <c r="I132" s="5">
        <v>-1486561111</v>
      </c>
      <c r="J132" s="5">
        <v>-365000000</v>
      </c>
      <c r="K132" s="5">
        <v>-120375000</v>
      </c>
      <c r="L132" s="5">
        <v>1049535466</v>
      </c>
      <c r="M132" s="5">
        <v>-8757000</v>
      </c>
      <c r="N132" s="5">
        <v>-476100370</v>
      </c>
      <c r="O132" s="5">
        <v>-39036980865</v>
      </c>
      <c r="P132" s="5">
        <v>-3512656417</v>
      </c>
    </row>
    <row r="133" spans="3:16" ht="15.5" x14ac:dyDescent="0.35">
      <c r="C133" t="s">
        <v>1147</v>
      </c>
      <c r="D133" s="5">
        <v>-33836000</v>
      </c>
      <c r="F133" s="5">
        <v>7500000</v>
      </c>
      <c r="J133" s="5">
        <v>-15000000</v>
      </c>
      <c r="L133" s="5">
        <v>1105000000</v>
      </c>
      <c r="P133" s="5">
        <v>350000000</v>
      </c>
    </row>
    <row r="134" spans="3:16" ht="15.5" x14ac:dyDescent="0.35">
      <c r="C134" t="s">
        <v>1305</v>
      </c>
    </row>
    <row r="135" spans="3:16" ht="15.5" x14ac:dyDescent="0.35">
      <c r="C135" t="s">
        <v>1306</v>
      </c>
      <c r="K135" s="5">
        <v>12750000</v>
      </c>
      <c r="L135" s="5">
        <v>-51000000</v>
      </c>
    </row>
    <row r="136" spans="3:16" ht="15.5" x14ac:dyDescent="0.35">
      <c r="C136" t="s">
        <v>158</v>
      </c>
      <c r="F136" s="5">
        <v>-890735300</v>
      </c>
      <c r="G136" s="5">
        <v>-595825811</v>
      </c>
      <c r="I136" s="5">
        <v>-1486561111</v>
      </c>
      <c r="J136" s="5">
        <v>-350000000</v>
      </c>
      <c r="K136" s="5">
        <v>-133125000</v>
      </c>
      <c r="L136" s="5">
        <v>-4464534</v>
      </c>
      <c r="M136" s="5">
        <v>-8757000</v>
      </c>
      <c r="N136" s="5">
        <v>-476100370</v>
      </c>
      <c r="O136" s="5">
        <v>-39036980865</v>
      </c>
      <c r="P136" s="5">
        <v>-3862656417</v>
      </c>
    </row>
    <row r="137" spans="3:16" ht="15.5" x14ac:dyDescent="0.35">
      <c r="C137" t="s">
        <v>161</v>
      </c>
      <c r="D137" s="5">
        <v>-278487607</v>
      </c>
      <c r="E137" s="5">
        <v>95768116</v>
      </c>
      <c r="F137" s="5">
        <v>348955842</v>
      </c>
      <c r="G137" s="5">
        <v>-96834571</v>
      </c>
      <c r="I137" s="5">
        <v>-197781119</v>
      </c>
      <c r="J137" s="5">
        <v>-1421998113</v>
      </c>
      <c r="K137" s="5">
        <v>-817065263</v>
      </c>
      <c r="L137" s="5">
        <v>-2035102965</v>
      </c>
      <c r="M137" s="5">
        <v>1333721330</v>
      </c>
      <c r="N137" s="5">
        <v>477448467</v>
      </c>
      <c r="O137" s="5">
        <v>29445341801</v>
      </c>
      <c r="P137" s="5">
        <v>6262947715</v>
      </c>
    </row>
    <row r="138" spans="3:16" ht="15.5" x14ac:dyDescent="0.35">
      <c r="C138" t="s">
        <v>832</v>
      </c>
      <c r="O138" s="5">
        <v>15300000000</v>
      </c>
      <c r="P138" s="5">
        <v>15300000000</v>
      </c>
    </row>
    <row r="139" spans="3:16" ht="15.5" x14ac:dyDescent="0.35">
      <c r="C139" t="s">
        <v>1077</v>
      </c>
      <c r="O139" s="5">
        <v>15000000000</v>
      </c>
    </row>
    <row r="140" spans="3:16" ht="15.5" x14ac:dyDescent="0.35">
      <c r="C140" t="s">
        <v>1076</v>
      </c>
      <c r="D140" s="5">
        <v>-126400487</v>
      </c>
      <c r="E140" s="5">
        <v>95768116</v>
      </c>
      <c r="F140" s="5">
        <v>559684195</v>
      </c>
      <c r="G140" s="5">
        <v>-53135592</v>
      </c>
      <c r="I140" s="5">
        <v>155145588</v>
      </c>
      <c r="J140" s="5">
        <v>-1304036519</v>
      </c>
      <c r="K140" s="5">
        <v>-511669009</v>
      </c>
      <c r="L140" s="5">
        <v>-390169426</v>
      </c>
      <c r="M140" s="5">
        <v>2447622651</v>
      </c>
      <c r="N140" s="5">
        <v>-3589040948</v>
      </c>
      <c r="O140" s="5">
        <v>797762620</v>
      </c>
      <c r="P140" s="5">
        <v>-5390618315</v>
      </c>
    </row>
    <row r="141" spans="3:16" ht="15.5" x14ac:dyDescent="0.35">
      <c r="C141" t="s">
        <v>435</v>
      </c>
    </row>
    <row r="142" spans="3:16" ht="15.5" x14ac:dyDescent="0.35">
      <c r="C142" t="s">
        <v>308</v>
      </c>
      <c r="O142" s="5">
        <v>-118996522</v>
      </c>
      <c r="P142" s="5">
        <v>-3646433970</v>
      </c>
    </row>
    <row r="143" spans="3:16" ht="15.5" x14ac:dyDescent="0.35">
      <c r="C143" t="s">
        <v>1307</v>
      </c>
      <c r="O143" s="5">
        <v>-1533424297</v>
      </c>
    </row>
    <row r="144" spans="3:16" ht="15.5" x14ac:dyDescent="0.35">
      <c r="C144" t="s">
        <v>1308</v>
      </c>
    </row>
    <row r="145" spans="2:16" ht="15.5" x14ac:dyDescent="0.35">
      <c r="C145" t="s">
        <v>1309</v>
      </c>
      <c r="D145" s="5">
        <v>-152087120</v>
      </c>
      <c r="F145" s="5">
        <v>142198354</v>
      </c>
      <c r="G145" s="5">
        <v>-43698979</v>
      </c>
      <c r="L145" s="5">
        <v>485548746</v>
      </c>
      <c r="N145" s="5">
        <v>5000000000</v>
      </c>
    </row>
    <row r="146" spans="2:16" ht="15.5" x14ac:dyDescent="0.35">
      <c r="C146" t="s">
        <v>271</v>
      </c>
      <c r="F146" s="5">
        <v>-352926707</v>
      </c>
      <c r="I146" s="5">
        <v>-352926707</v>
      </c>
      <c r="J146" s="5">
        <v>-117961594</v>
      </c>
      <c r="K146" s="5">
        <v>-305396254</v>
      </c>
      <c r="L146" s="5">
        <v>-896115445</v>
      </c>
      <c r="M146" s="5">
        <v>-913048746</v>
      </c>
      <c r="N146" s="5">
        <v>-625000000</v>
      </c>
    </row>
    <row r="147" spans="2:16" ht="15.5" x14ac:dyDescent="0.35">
      <c r="C147" t="s">
        <v>1310</v>
      </c>
    </row>
    <row r="148" spans="2:16" ht="15.5" x14ac:dyDescent="0.35">
      <c r="C148" t="s">
        <v>314</v>
      </c>
      <c r="L148" s="5">
        <v>-1234366840</v>
      </c>
      <c r="M148" s="5">
        <v>-200852575</v>
      </c>
      <c r="N148" s="5">
        <v>-308510585</v>
      </c>
    </row>
    <row r="149" spans="2:16" ht="15.5" x14ac:dyDescent="0.35">
      <c r="C149" t="s">
        <v>173</v>
      </c>
      <c r="D149" s="5">
        <v>316661999</v>
      </c>
      <c r="E149" s="5">
        <v>-300529401</v>
      </c>
      <c r="F149" s="5">
        <v>1207713622</v>
      </c>
      <c r="G149" s="5">
        <v>42560986</v>
      </c>
      <c r="I149" s="5">
        <v>277612288</v>
      </c>
      <c r="J149" s="5">
        <v>699585457</v>
      </c>
      <c r="K149" s="5">
        <v>475867728</v>
      </c>
      <c r="L149" s="5">
        <v>-233283879</v>
      </c>
      <c r="M149" s="5">
        <v>177420067</v>
      </c>
      <c r="N149" s="5">
        <v>-1288170847</v>
      </c>
      <c r="O149" s="5">
        <v>-8378046300</v>
      </c>
      <c r="P149" s="5">
        <v>9366911549</v>
      </c>
    </row>
    <row r="150" spans="2:16" ht="15.5" x14ac:dyDescent="0.35">
      <c r="C150" t="s">
        <v>174</v>
      </c>
    </row>
    <row r="151" spans="2:16" ht="15.5" x14ac:dyDescent="0.35">
      <c r="C151" t="s">
        <v>176</v>
      </c>
      <c r="E151" s="5">
        <v>1550925345</v>
      </c>
      <c r="I151" s="5">
        <v>1273313057</v>
      </c>
      <c r="J151" s="5">
        <v>573727600</v>
      </c>
      <c r="K151" s="5">
        <v>97859872</v>
      </c>
      <c r="L151" s="5">
        <v>331143751</v>
      </c>
      <c r="M151" s="5">
        <v>153723684</v>
      </c>
      <c r="N151" s="5">
        <v>1441894531</v>
      </c>
      <c r="O151" s="5">
        <v>9819940831</v>
      </c>
      <c r="P151" s="5">
        <v>453029278</v>
      </c>
    </row>
    <row r="152" spans="2:16" ht="15.5" x14ac:dyDescent="0.35">
      <c r="C152" t="s">
        <v>177</v>
      </c>
      <c r="D152" s="5">
        <v>316661999</v>
      </c>
      <c r="E152" s="5">
        <v>1250395944</v>
      </c>
      <c r="F152" s="5">
        <v>1207713622</v>
      </c>
      <c r="G152" s="5">
        <v>42560986</v>
      </c>
      <c r="I152" s="5">
        <v>1550925345</v>
      </c>
      <c r="J152" s="5">
        <v>1273313057</v>
      </c>
      <c r="K152" s="5">
        <v>573727600</v>
      </c>
      <c r="L152" s="5">
        <v>97859872</v>
      </c>
      <c r="M152" s="5">
        <v>331143751</v>
      </c>
      <c r="N152" s="5">
        <v>153723684</v>
      </c>
      <c r="O152" s="5">
        <v>1441894531</v>
      </c>
      <c r="P152" s="5">
        <v>9819940827</v>
      </c>
    </row>
    <row r="154" spans="2:16" ht="15.5" x14ac:dyDescent="0.35">
      <c r="B154" t="s">
        <v>178</v>
      </c>
      <c r="C154" t="s">
        <v>12</v>
      </c>
      <c r="D154" s="5">
        <v>500000000</v>
      </c>
      <c r="E154" s="5">
        <v>500000000</v>
      </c>
      <c r="F154" s="5">
        <v>500000000</v>
      </c>
      <c r="G154" s="5">
        <v>500000000</v>
      </c>
      <c r="I154" s="5">
        <v>500000000</v>
      </c>
      <c r="J154" s="5">
        <v>500000000</v>
      </c>
      <c r="K154" s="5">
        <v>500000000</v>
      </c>
      <c r="L154" s="5">
        <v>500000000</v>
      </c>
      <c r="M154" s="5">
        <v>500000000</v>
      </c>
      <c r="N154" s="5">
        <v>500000000</v>
      </c>
      <c r="O154" s="5">
        <v>500000000</v>
      </c>
      <c r="P154" s="5">
        <v>0</v>
      </c>
    </row>
    <row r="155" spans="2:16" ht="15.5" x14ac:dyDescent="0.35">
      <c r="C155" t="s">
        <v>179</v>
      </c>
      <c r="D155" s="6">
        <v>0.28999999999999998</v>
      </c>
      <c r="E155" s="6">
        <v>0.02</v>
      </c>
      <c r="F155" s="6">
        <v>-0.22</v>
      </c>
      <c r="G155" s="6">
        <v>-0.03</v>
      </c>
    </row>
    <row r="156" spans="2:16" ht="15.5" x14ac:dyDescent="0.35">
      <c r="C156" t="s">
        <v>180</v>
      </c>
      <c r="D156" s="6">
        <v>344.83</v>
      </c>
      <c r="E156" s="5">
        <v>5650</v>
      </c>
      <c r="F156" s="6">
        <v>-963.64</v>
      </c>
      <c r="G156" s="6">
        <v>-9933.33</v>
      </c>
    </row>
    <row r="157" spans="2:16" ht="15.5" x14ac:dyDescent="0.35">
      <c r="C157" t="s">
        <v>64</v>
      </c>
      <c r="D157" s="6">
        <v>41.06</v>
      </c>
      <c r="E157" s="6">
        <v>57.38</v>
      </c>
      <c r="F157" s="6">
        <v>106.77</v>
      </c>
      <c r="G157" s="6">
        <v>153.58000000000001</v>
      </c>
    </row>
    <row r="158" spans="2:16" ht="15.5" x14ac:dyDescent="0.35">
      <c r="C158" t="s">
        <v>181</v>
      </c>
      <c r="D158" s="5">
        <v>300000000</v>
      </c>
      <c r="E158" s="5">
        <v>260000000</v>
      </c>
      <c r="F158" s="5">
        <v>160000000</v>
      </c>
      <c r="G158" s="5">
        <v>100000000</v>
      </c>
    </row>
    <row r="159" spans="2:16" ht="15.5" x14ac:dyDescent="0.35">
      <c r="C159" t="s">
        <v>182</v>
      </c>
      <c r="D159" s="6">
        <v>2.2000000000000001E-3</v>
      </c>
      <c r="E159" s="6">
        <v>2.0000000000000001E-4</v>
      </c>
      <c r="F159" s="6">
        <v>-1.7000000000000001E-3</v>
      </c>
      <c r="G159" s="6">
        <v>-2.0000000000000001E-4</v>
      </c>
    </row>
    <row r="160" spans="2:16" ht="15.5" x14ac:dyDescent="0.35">
      <c r="C160" t="s">
        <v>183</v>
      </c>
      <c r="D160" s="6">
        <v>2.3E-3</v>
      </c>
      <c r="E160" s="6">
        <v>2.0000000000000001E-4</v>
      </c>
      <c r="F160" s="6">
        <v>-1.8E-3</v>
      </c>
      <c r="G160" s="6">
        <v>-2.9999999999999997E-4</v>
      </c>
    </row>
    <row r="161" spans="3:7" ht="15.5" x14ac:dyDescent="0.35">
      <c r="C161" t="s">
        <v>184</v>
      </c>
      <c r="D161" s="6">
        <v>2.5999999999999999E-3</v>
      </c>
      <c r="E161" s="6">
        <v>2.0000000000000001E-4</v>
      </c>
      <c r="F161" s="6">
        <v>-2E-3</v>
      </c>
      <c r="G161" s="6">
        <v>-2.3E-3</v>
      </c>
    </row>
    <row r="162" spans="3:7" ht="15.5" x14ac:dyDescent="0.35">
      <c r="C162" t="s">
        <v>185</v>
      </c>
      <c r="D162" s="6">
        <v>5.45</v>
      </c>
      <c r="E162" s="6">
        <v>0.17</v>
      </c>
      <c r="F162" s="6">
        <v>-0.46</v>
      </c>
      <c r="G162" s="5">
        <v>-33</v>
      </c>
    </row>
    <row r="163" spans="3:7" ht="15.5" x14ac:dyDescent="0.35">
      <c r="C163" t="s">
        <v>186</v>
      </c>
      <c r="D163" s="5">
        <v>63000000000</v>
      </c>
      <c r="E163" s="5">
        <v>62000000000</v>
      </c>
      <c r="F163" s="5">
        <v>62000000000</v>
      </c>
      <c r="G163" s="5">
        <v>63000000000</v>
      </c>
    </row>
    <row r="164" spans="3:7" ht="15.5" x14ac:dyDescent="0.35">
      <c r="C164" t="s">
        <v>187</v>
      </c>
      <c r="D164" s="6">
        <v>0.8</v>
      </c>
      <c r="E164" s="6">
        <v>0.91</v>
      </c>
      <c r="F164" s="6">
        <v>1.7</v>
      </c>
      <c r="G164" s="6">
        <v>2.38</v>
      </c>
    </row>
    <row r="165" spans="3:7" ht="15.5" x14ac:dyDescent="0.35">
      <c r="C165" t="s">
        <v>188</v>
      </c>
      <c r="D165" s="6">
        <v>125.13</v>
      </c>
      <c r="E165" s="6">
        <v>124.84</v>
      </c>
      <c r="F165" s="6">
        <v>124.81</v>
      </c>
      <c r="G165" s="6">
        <v>125.05</v>
      </c>
    </row>
    <row r="166" spans="3:7" ht="15.5" x14ac:dyDescent="0.35">
      <c r="C166" t="s">
        <v>189</v>
      </c>
      <c r="D166" s="6">
        <v>0.8</v>
      </c>
      <c r="E166" s="6">
        <v>0.91</v>
      </c>
      <c r="F166" s="6">
        <v>1.7</v>
      </c>
      <c r="G166" s="6">
        <v>2.38</v>
      </c>
    </row>
    <row r="167" spans="3:7" ht="15.5" x14ac:dyDescent="0.35">
      <c r="C167" t="s">
        <v>190</v>
      </c>
      <c r="D167" s="6">
        <v>125.13</v>
      </c>
      <c r="E167" s="6">
        <v>124.84</v>
      </c>
      <c r="F167" s="6">
        <v>124.81</v>
      </c>
      <c r="G167" s="6">
        <v>125.05</v>
      </c>
    </row>
    <row r="168" spans="3:7" ht="15.5" x14ac:dyDescent="0.35">
      <c r="C168" t="s">
        <v>191</v>
      </c>
      <c r="D168" s="5">
        <v>0</v>
      </c>
      <c r="E168" s="5">
        <v>2000000000</v>
      </c>
      <c r="F168" s="5">
        <v>2000000000</v>
      </c>
      <c r="G168" s="5">
        <v>1000000000</v>
      </c>
    </row>
    <row r="169" spans="3:7" ht="15.5" x14ac:dyDescent="0.35">
      <c r="C169" t="s">
        <v>192</v>
      </c>
      <c r="D169" s="5">
        <v>2000000000</v>
      </c>
      <c r="E169" s="5">
        <v>0</v>
      </c>
      <c r="F169" s="5">
        <v>0</v>
      </c>
      <c r="G169" s="5">
        <v>1000000000</v>
      </c>
    </row>
    <row r="170" spans="3:7" ht="15.5" x14ac:dyDescent="0.35">
      <c r="C170" t="s">
        <v>193</v>
      </c>
      <c r="D170" s="5">
        <v>63000000000</v>
      </c>
      <c r="E170" s="5">
        <v>62000000000</v>
      </c>
      <c r="F170" s="5">
        <v>62000000000</v>
      </c>
      <c r="G170" s="5">
        <v>63000000000</v>
      </c>
    </row>
    <row r="171" spans="3:7" ht="15.5" x14ac:dyDescent="0.35">
      <c r="C171" t="s">
        <v>24</v>
      </c>
      <c r="D171" s="5">
        <v>2000000000</v>
      </c>
      <c r="E171" s="5">
        <v>2000000000</v>
      </c>
      <c r="F171" s="5">
        <v>2000000000</v>
      </c>
      <c r="G171" s="5">
        <v>2000000000</v>
      </c>
    </row>
    <row r="172" spans="3:7" ht="15.5" x14ac:dyDescent="0.35">
      <c r="C172" t="s">
        <v>21</v>
      </c>
      <c r="D172" s="5">
        <v>1000000000</v>
      </c>
      <c r="E172" s="5">
        <v>1000000000</v>
      </c>
      <c r="F172" s="5">
        <v>1000000000</v>
      </c>
      <c r="G172" s="5">
        <v>2000000000</v>
      </c>
    </row>
    <row r="173" spans="3:7" ht="15.5" x14ac:dyDescent="0.35">
      <c r="C173" t="s">
        <v>194</v>
      </c>
      <c r="D173" s="5">
        <v>6000000000</v>
      </c>
      <c r="E173" s="5">
        <v>4000000000</v>
      </c>
      <c r="F173" s="5">
        <v>4000000000</v>
      </c>
      <c r="G173" s="5">
        <v>4000000000</v>
      </c>
    </row>
    <row r="174" spans="3:7" ht="15.5" x14ac:dyDescent="0.35">
      <c r="C174" t="s">
        <v>195</v>
      </c>
      <c r="D174" s="5">
        <v>1000000000</v>
      </c>
      <c r="E174" s="5">
        <v>0</v>
      </c>
      <c r="F174" s="5">
        <v>2000000000</v>
      </c>
      <c r="G174" s="5">
        <v>1000000000</v>
      </c>
    </row>
    <row r="175" spans="3:7" ht="15.5" x14ac:dyDescent="0.35">
      <c r="C175" t="s">
        <v>196</v>
      </c>
      <c r="F175" s="5">
        <v>-1000000000</v>
      </c>
      <c r="G175" s="5">
        <v>-1000000000</v>
      </c>
    </row>
    <row r="176" spans="3:7" ht="15.5" x14ac:dyDescent="0.35">
      <c r="C176" t="s">
        <v>13</v>
      </c>
      <c r="D176" s="5">
        <v>1000000000</v>
      </c>
      <c r="E176" s="5">
        <v>0</v>
      </c>
      <c r="F176" s="5">
        <v>1000000000</v>
      </c>
      <c r="G176" s="5">
        <v>0</v>
      </c>
    </row>
    <row r="177" spans="3:16" ht="15.5" x14ac:dyDescent="0.35">
      <c r="C177" t="s">
        <v>16</v>
      </c>
      <c r="D177" s="6">
        <v>1.26</v>
      </c>
      <c r="E177" s="6">
        <v>-0.79</v>
      </c>
      <c r="F177" s="6">
        <v>1.7</v>
      </c>
      <c r="G177" s="6">
        <v>0.28000000000000003</v>
      </c>
    </row>
    <row r="178" spans="3:16" ht="15.5" x14ac:dyDescent="0.35">
      <c r="C178" t="s">
        <v>49</v>
      </c>
      <c r="I178" s="6">
        <v>0.06</v>
      </c>
      <c r="J178" s="6">
        <v>0.22</v>
      </c>
      <c r="K178" s="6">
        <v>0.05</v>
      </c>
      <c r="L178" s="6">
        <v>-0.19</v>
      </c>
      <c r="M178" s="6">
        <v>-3.68</v>
      </c>
      <c r="N178" s="6">
        <v>-3.36</v>
      </c>
      <c r="O178" s="6">
        <v>0.52</v>
      </c>
      <c r="P178" s="6">
        <v>1046.8900000000001</v>
      </c>
    </row>
    <row r="179" spans="3:16" ht="15.5" x14ac:dyDescent="0.35">
      <c r="C179" t="s">
        <v>63</v>
      </c>
      <c r="I179" s="6">
        <v>3533.33</v>
      </c>
      <c r="J179" s="6">
        <v>936.36</v>
      </c>
      <c r="K179" s="5">
        <v>1780</v>
      </c>
      <c r="L179" s="6">
        <v>-952.63</v>
      </c>
      <c r="M179" s="6">
        <v>-298.91000000000003</v>
      </c>
      <c r="N179" s="6">
        <v>-340.77</v>
      </c>
      <c r="O179" s="6">
        <v>3961.54</v>
      </c>
      <c r="P179" s="5">
        <v>0</v>
      </c>
    </row>
    <row r="180" spans="3:16" ht="15.5" x14ac:dyDescent="0.35">
      <c r="C180" t="s">
        <v>66</v>
      </c>
      <c r="I180" s="6">
        <v>27.24</v>
      </c>
      <c r="J180" s="6">
        <v>16.3</v>
      </c>
      <c r="K180" s="6">
        <v>5.72</v>
      </c>
      <c r="L180" s="6">
        <v>10.73</v>
      </c>
      <c r="M180" s="6">
        <v>65.11</v>
      </c>
      <c r="N180" s="6">
        <v>43.51</v>
      </c>
      <c r="O180" s="6">
        <v>81.650000000000006</v>
      </c>
      <c r="P180" s="5">
        <v>0</v>
      </c>
    </row>
    <row r="181" spans="3:16" ht="15.5" x14ac:dyDescent="0.35">
      <c r="C181" t="s">
        <v>197</v>
      </c>
      <c r="I181" s="5">
        <v>600000000</v>
      </c>
      <c r="J181" s="5">
        <v>1220000000</v>
      </c>
      <c r="K181" s="5">
        <v>540000000</v>
      </c>
      <c r="L181" s="5">
        <v>410000000</v>
      </c>
      <c r="M181" s="5">
        <v>-400000000</v>
      </c>
      <c r="N181" s="5">
        <v>900000000</v>
      </c>
      <c r="O181" s="5">
        <v>1360000000</v>
      </c>
    </row>
    <row r="182" spans="3:16" ht="15.5" x14ac:dyDescent="0.35">
      <c r="C182" t="s">
        <v>198</v>
      </c>
      <c r="I182" s="6">
        <v>4.0000000000000002E-4</v>
      </c>
      <c r="J182" s="6">
        <v>1.6000000000000001E-3</v>
      </c>
      <c r="K182" s="6">
        <v>2.9999999999999997E-4</v>
      </c>
      <c r="L182" s="6">
        <v>-1.4000000000000002E-3</v>
      </c>
      <c r="M182" s="6">
        <v>-2.6600000000000002E-2</v>
      </c>
      <c r="N182" s="6">
        <v>-2.3E-2</v>
      </c>
      <c r="O182" s="6">
        <v>3.8E-3</v>
      </c>
      <c r="P182" s="6">
        <v>9.300000000000001E-3</v>
      </c>
    </row>
    <row r="183" spans="3:16" ht="15.5" x14ac:dyDescent="0.35">
      <c r="C183" t="s">
        <v>199</v>
      </c>
      <c r="I183" s="6">
        <v>5.0000000000000001E-4</v>
      </c>
      <c r="J183" s="6">
        <v>1.7000000000000001E-3</v>
      </c>
      <c r="K183" s="6">
        <v>4.0000000000000002E-4</v>
      </c>
      <c r="L183" s="6">
        <v>-1.5E-3</v>
      </c>
      <c r="M183" s="6">
        <v>-2.9600000000000001E-2</v>
      </c>
      <c r="N183" s="6">
        <v>-2.63E-2</v>
      </c>
      <c r="O183" s="6">
        <v>4.0000000000000001E-3</v>
      </c>
      <c r="P183" s="6">
        <v>9.7999999999999997E-3</v>
      </c>
    </row>
    <row r="184" spans="3:16" ht="15.5" x14ac:dyDescent="0.35">
      <c r="C184" t="s">
        <v>200</v>
      </c>
      <c r="I184" s="6">
        <v>-6.1999999999999998E-3</v>
      </c>
      <c r="J184" s="6">
        <v>3.5999999999999999E-3</v>
      </c>
      <c r="K184" s="6">
        <v>-1.1599999999999999E-2</v>
      </c>
      <c r="L184" s="6">
        <v>-1.83E-2</v>
      </c>
      <c r="M184" s="6">
        <v>-3.2000000000000001E-2</v>
      </c>
      <c r="N184" s="6">
        <v>-1.5600000000000001E-2</v>
      </c>
      <c r="O184" s="6">
        <v>7.9000000000000008E-3</v>
      </c>
      <c r="P184" s="6">
        <v>2.5099999999999997E-2</v>
      </c>
    </row>
    <row r="185" spans="3:16" ht="15.5" x14ac:dyDescent="0.35">
      <c r="C185" t="s">
        <v>201</v>
      </c>
      <c r="I185" s="6">
        <v>-1.4</v>
      </c>
      <c r="J185" s="6">
        <v>0.48</v>
      </c>
      <c r="K185" s="6">
        <v>-4.05</v>
      </c>
      <c r="L185" s="6">
        <v>-2.89</v>
      </c>
      <c r="M185" s="6">
        <v>-3.24</v>
      </c>
      <c r="N185" s="6">
        <v>-1.81</v>
      </c>
      <c r="O185" s="5">
        <v>51</v>
      </c>
      <c r="P185" s="6">
        <v>96.83</v>
      </c>
    </row>
    <row r="186" spans="3:16" ht="15.5" x14ac:dyDescent="0.35">
      <c r="C186" t="s">
        <v>60</v>
      </c>
      <c r="I186" s="6">
        <v>1.7</v>
      </c>
      <c r="J186" s="6">
        <v>1.65</v>
      </c>
      <c r="K186" s="6">
        <v>0.71</v>
      </c>
      <c r="L186" s="6">
        <v>1.45</v>
      </c>
      <c r="M186" s="6">
        <v>8.84</v>
      </c>
      <c r="N186" s="6">
        <v>8.9499999999999993</v>
      </c>
      <c r="O186" s="6">
        <v>15.7</v>
      </c>
      <c r="P186" s="5">
        <v>0</v>
      </c>
    </row>
    <row r="187" spans="3:16" ht="15.5" x14ac:dyDescent="0.35">
      <c r="C187" t="s">
        <v>57</v>
      </c>
      <c r="I187" s="6">
        <v>124.81</v>
      </c>
      <c r="J187" s="6">
        <v>124.77</v>
      </c>
      <c r="K187" s="6">
        <v>124.54</v>
      </c>
      <c r="L187" s="6">
        <v>124.51</v>
      </c>
      <c r="M187" s="6">
        <v>124.48</v>
      </c>
      <c r="N187" s="6">
        <v>127.92</v>
      </c>
      <c r="O187" s="6">
        <v>131.22999999999999</v>
      </c>
      <c r="P187" s="6">
        <v>106294.55</v>
      </c>
    </row>
    <row r="188" spans="3:16" ht="15.5" x14ac:dyDescent="0.35">
      <c r="C188" t="s">
        <v>202</v>
      </c>
      <c r="I188" s="6">
        <v>1.7</v>
      </c>
      <c r="J188" s="6">
        <v>1.65</v>
      </c>
      <c r="K188" s="6">
        <v>0.71</v>
      </c>
      <c r="L188" s="6">
        <v>1.45</v>
      </c>
      <c r="M188" s="6">
        <v>8.84</v>
      </c>
      <c r="N188" s="6">
        <v>8.9499999999999993</v>
      </c>
      <c r="O188" s="6">
        <v>15.7</v>
      </c>
      <c r="P188" s="5">
        <v>0</v>
      </c>
    </row>
    <row r="189" spans="3:16" ht="15.5" x14ac:dyDescent="0.35">
      <c r="C189" t="s">
        <v>203</v>
      </c>
      <c r="I189" s="6">
        <v>124.81</v>
      </c>
      <c r="J189" s="6">
        <v>124.77</v>
      </c>
      <c r="K189" s="6">
        <v>124.54</v>
      </c>
      <c r="L189" s="6">
        <v>124.51</v>
      </c>
      <c r="M189" s="6">
        <v>124.48</v>
      </c>
      <c r="N189" s="6">
        <v>127.92</v>
      </c>
      <c r="O189" s="6">
        <v>131.22999999999999</v>
      </c>
      <c r="P189" s="6">
        <v>106294.55</v>
      </c>
    </row>
    <row r="190" spans="3:16" ht="15.5" x14ac:dyDescent="0.35">
      <c r="C190" t="s">
        <v>204</v>
      </c>
      <c r="I190" s="5">
        <v>2000000000</v>
      </c>
      <c r="J190" s="5">
        <v>1000000000</v>
      </c>
      <c r="K190" s="5">
        <v>3000000000</v>
      </c>
      <c r="L190" s="5">
        <v>1000000000</v>
      </c>
      <c r="M190" s="5">
        <v>1000000000</v>
      </c>
      <c r="N190" s="5">
        <v>2000000000</v>
      </c>
    </row>
    <row r="191" spans="3:16" ht="15.5" x14ac:dyDescent="0.35">
      <c r="C191" t="s">
        <v>205</v>
      </c>
      <c r="I191" s="5">
        <v>0</v>
      </c>
      <c r="J191" s="5">
        <v>1000000000</v>
      </c>
      <c r="L191" s="5">
        <v>2000000000</v>
      </c>
      <c r="M191" s="5">
        <v>3000000000</v>
      </c>
      <c r="N191" s="5">
        <v>3000000000</v>
      </c>
    </row>
    <row r="192" spans="3:16" ht="15.5" x14ac:dyDescent="0.35">
      <c r="C192" t="s">
        <v>26</v>
      </c>
      <c r="I192" s="5">
        <v>2000000000</v>
      </c>
      <c r="J192" s="5">
        <v>3000000000</v>
      </c>
      <c r="K192" s="5">
        <v>3000000000</v>
      </c>
      <c r="L192" s="5">
        <v>3000000000</v>
      </c>
      <c r="M192" s="5">
        <v>5000000000</v>
      </c>
      <c r="N192" s="5">
        <v>6000000000</v>
      </c>
    </row>
    <row r="193" spans="3:16" ht="15.5" x14ac:dyDescent="0.35">
      <c r="C193" t="s">
        <v>23</v>
      </c>
      <c r="I193" s="5">
        <v>1000000000</v>
      </c>
      <c r="J193" s="5">
        <v>1000000000</v>
      </c>
      <c r="K193" s="5">
        <v>2000000000</v>
      </c>
      <c r="L193" s="5">
        <v>3000000000</v>
      </c>
      <c r="M193" s="5">
        <v>4000000000</v>
      </c>
      <c r="N193" s="5">
        <v>6000000000</v>
      </c>
      <c r="O193" s="5">
        <v>-1000000000</v>
      </c>
      <c r="P193" s="5">
        <v>-10000000000</v>
      </c>
    </row>
    <row r="194" spans="3:16" ht="15.5" x14ac:dyDescent="0.35">
      <c r="C194" t="s">
        <v>206</v>
      </c>
      <c r="I194" s="5">
        <v>4000000000</v>
      </c>
      <c r="J194" s="5">
        <v>5000000000</v>
      </c>
      <c r="K194" s="5">
        <v>5000000000</v>
      </c>
      <c r="L194" s="5">
        <v>5000000000</v>
      </c>
      <c r="M194" s="5">
        <v>5000000000</v>
      </c>
      <c r="N194" s="5">
        <v>5000000000</v>
      </c>
      <c r="O194" s="5">
        <v>4000000000</v>
      </c>
      <c r="P194" s="5">
        <v>13000000000</v>
      </c>
    </row>
    <row r="195" spans="3:16" ht="15.5" x14ac:dyDescent="0.35">
      <c r="C195" t="s">
        <v>207</v>
      </c>
      <c r="I195" s="5">
        <v>2000000000</v>
      </c>
      <c r="J195" s="5">
        <v>2000000000</v>
      </c>
      <c r="K195" s="5">
        <v>1000000000</v>
      </c>
      <c r="L195" s="5">
        <v>1000000000</v>
      </c>
      <c r="M195" s="5">
        <v>-1000000000</v>
      </c>
      <c r="N195" s="5">
        <v>-1000000000</v>
      </c>
      <c r="O195" s="5">
        <v>1000000000</v>
      </c>
      <c r="P195" s="5">
        <v>7000000000</v>
      </c>
    </row>
    <row r="196" spans="3:16" ht="15.5" x14ac:dyDescent="0.35">
      <c r="C196" t="s">
        <v>208</v>
      </c>
      <c r="I196" s="5">
        <v>-1000000000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-39000000000</v>
      </c>
      <c r="P196" s="5">
        <v>-4000000000</v>
      </c>
    </row>
    <row r="197" spans="3:16" ht="15.5" x14ac:dyDescent="0.35">
      <c r="C197" t="s">
        <v>15</v>
      </c>
      <c r="I197" s="5">
        <v>0</v>
      </c>
      <c r="J197" s="5">
        <v>2000000000</v>
      </c>
      <c r="K197" s="5">
        <v>1000000000</v>
      </c>
      <c r="L197" s="5">
        <v>1000000000</v>
      </c>
      <c r="M197" s="5">
        <v>-1000000000</v>
      </c>
      <c r="N197" s="5">
        <v>-2000000000</v>
      </c>
      <c r="O197" s="5">
        <v>-38000000000</v>
      </c>
      <c r="P197" s="5">
        <v>3000000000</v>
      </c>
    </row>
    <row r="198" spans="3:16" ht="15.5" x14ac:dyDescent="0.35">
      <c r="C198" t="s">
        <v>17</v>
      </c>
      <c r="I198" s="6">
        <v>0.95</v>
      </c>
      <c r="J198" s="6">
        <v>4.2699999999999996</v>
      </c>
      <c r="K198" s="6">
        <v>2.56</v>
      </c>
      <c r="L198" s="6">
        <v>1.5</v>
      </c>
      <c r="M198" s="6">
        <v>-2.31</v>
      </c>
      <c r="N198" s="6">
        <v>-3.53</v>
      </c>
      <c r="O198" s="6">
        <v>-75.650000000000006</v>
      </c>
      <c r="P198" s="6">
        <v>7868.47</v>
      </c>
    </row>
  </sheetData>
  <pageMargins left="0.7" right="0.7" top="0.75" bottom="0.75" header="0.3" footer="0.3"/>
  <ignoredErrors>
    <ignoredError sqref="A1:P199" numberStoredAsText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N1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4" width="18.83203125" customWidth="1"/>
  </cols>
  <sheetData>
    <row r="1" spans="1:14" ht="15.5" x14ac:dyDescent="0.35">
      <c r="C1" t="s">
        <v>1311</v>
      </c>
      <c r="D1" t="s">
        <v>1</v>
      </c>
      <c r="E1" t="s">
        <v>2</v>
      </c>
      <c r="H1" t="s">
        <v>3</v>
      </c>
      <c r="I1" s="1">
        <v>45289</v>
      </c>
      <c r="J1" s="1">
        <v>44925</v>
      </c>
      <c r="K1" s="1">
        <v>44560</v>
      </c>
      <c r="L1" s="1">
        <v>44195</v>
      </c>
      <c r="M1" s="1">
        <v>43829</v>
      </c>
      <c r="N1" s="1">
        <v>43462</v>
      </c>
    </row>
    <row r="2" spans="1:14" ht="15.5" x14ac:dyDescent="0.35">
      <c r="C2" t="s">
        <v>1312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371">
        <f t="shared" ref="I2:N2" ca="1" si="0">IFERROR(_xlfn.STOCKHISTORY("XIDX:" &amp; $C$1, I1, , 0, 0, 1), "Libur")</f>
        <v>121</v>
      </c>
      <c r="J2" s="2" vm="21">
        <f t="shared" ca="1" si="0"/>
        <v>50</v>
      </c>
      <c r="K2" s="2" vm="21">
        <f t="shared" ca="1" si="0"/>
        <v>50</v>
      </c>
      <c r="L2" s="2" vm="205">
        <f t="shared" ca="1" si="0"/>
        <v>77</v>
      </c>
      <c r="M2" s="2" vm="75">
        <f t="shared" ca="1" si="0"/>
        <v>68</v>
      </c>
      <c r="N2" s="2" t="str">
        <f t="shared" ca="1" si="0"/>
        <v>Libur</v>
      </c>
    </row>
    <row r="3" spans="1:14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4" ht="15.5" x14ac:dyDescent="0.35">
      <c r="B4" t="s">
        <v>5</v>
      </c>
      <c r="C4" t="s">
        <v>6</v>
      </c>
      <c r="D4" s="2">
        <f>IFERROR(INDEX(D51:D500,MATCH($C$4,$C$51:$C$500,0)),"")</f>
        <v>1393140600</v>
      </c>
      <c r="E4" s="2">
        <f>IFERROR(INDEX(E51:E500,MATCH($C$4,$C$51:$C$500,0)),"")</f>
        <v>1914604755</v>
      </c>
      <c r="H4" s="2">
        <f>IFERROR(SUM(D4:G4)*(4/MAX(1,COUNT(D4:G4))),"")</f>
        <v>6615490710</v>
      </c>
      <c r="I4" s="2">
        <f t="shared" ref="I4:N4" si="1">IFERROR(INDEX(I51:I500,MATCH($C$4,$C$51:$C$500,0)),"")</f>
        <v>6736381978</v>
      </c>
      <c r="J4" s="2">
        <f t="shared" si="1"/>
        <v>22711399943</v>
      </c>
      <c r="K4" s="2">
        <f t="shared" si="1"/>
        <v>5061674079</v>
      </c>
      <c r="L4" s="2">
        <f t="shared" si="1"/>
        <v>74089340627</v>
      </c>
      <c r="M4" s="2">
        <f t="shared" si="1"/>
        <v>43739894072</v>
      </c>
      <c r="N4" s="2">
        <f t="shared" si="1"/>
        <v>37623881263</v>
      </c>
    </row>
    <row r="5" spans="1:14" ht="15.5" x14ac:dyDescent="0.35">
      <c r="B5" t="s">
        <v>7</v>
      </c>
      <c r="C5" t="s">
        <v>8</v>
      </c>
      <c r="D5" s="2">
        <f>IFERROR(INDEX(D51:D500,MATCH($C$5,$C$51:$C$500,0)),"")</f>
        <v>157110177</v>
      </c>
      <c r="E5" s="2">
        <f>IFERROR(INDEX(E51:E500,MATCH($C$5,$C$51:$C$500,0)),"")</f>
        <v>601679537</v>
      </c>
      <c r="H5" s="2">
        <f>IFERROR(SUM(D5:G5)*(4/MAX(1,COUNT(D5:G5))),"")</f>
        <v>1517579428</v>
      </c>
      <c r="I5" s="2">
        <f t="shared" ref="I5:N5" si="2">IFERROR(INDEX(I51:I500,MATCH($C$5,$C$51:$C$500,0)),"")</f>
        <v>806770691</v>
      </c>
      <c r="J5" s="2">
        <f t="shared" si="2"/>
        <v>1734099129</v>
      </c>
      <c r="K5" s="2">
        <f t="shared" si="2"/>
        <v>246016582</v>
      </c>
      <c r="L5" s="2">
        <f t="shared" si="2"/>
        <v>244637222</v>
      </c>
      <c r="M5" s="2">
        <f t="shared" si="2"/>
        <v>3334613120</v>
      </c>
      <c r="N5" s="2">
        <f t="shared" si="2"/>
        <v>1908889504</v>
      </c>
    </row>
    <row r="6" spans="1:14" ht="15.5" x14ac:dyDescent="0.35">
      <c r="B6" t="s">
        <v>9</v>
      </c>
      <c r="C6" t="s">
        <v>10</v>
      </c>
      <c r="D6" s="2">
        <f>IFERROR(INDEX(D51:D500,MATCH($C$6,$C$51:$C$500,0)),"")</f>
        <v>81130451655</v>
      </c>
      <c r="E6" s="2">
        <f>IFERROR(INDEX(E51:E500,MATCH($C$6,$C$51:$C$500,0)),"")</f>
        <v>80973341478</v>
      </c>
      <c r="H6" s="2">
        <f>IFERROR(INDEX(D6:G6,COUNT(D6:G6)),"")</f>
        <v>80973341478</v>
      </c>
      <c r="I6" s="2">
        <f t="shared" ref="I6:N6" si="3">IFERROR(INDEX(I51:I500,MATCH($C$6,$C$51:$C$500,0)),"")</f>
        <v>81130451655</v>
      </c>
      <c r="J6" s="2">
        <f t="shared" si="3"/>
        <v>80323680964</v>
      </c>
      <c r="K6" s="2">
        <f t="shared" si="3"/>
        <v>78589581834</v>
      </c>
      <c r="L6" s="2">
        <f t="shared" si="3"/>
        <v>78343565251</v>
      </c>
      <c r="M6" s="2">
        <f t="shared" si="3"/>
        <v>78098928029</v>
      </c>
      <c r="N6" s="2">
        <f t="shared" si="3"/>
        <v>55018314909</v>
      </c>
    </row>
    <row r="7" spans="1:14" ht="15.5" x14ac:dyDescent="0.35">
      <c r="B7" t="s">
        <v>11</v>
      </c>
      <c r="C7" t="s">
        <v>12</v>
      </c>
      <c r="D7" s="3">
        <f>IFERROR(INDEX(D51:D500,MATCH($C$7,$C$51:$C$500,0))/1000000000,"")</f>
        <v>0.67</v>
      </c>
      <c r="E7" s="3">
        <f>IFERROR(INDEX(E51:E500,MATCH($C$7,$C$51:$C$500,0))/1000000000,"")</f>
        <v>0.67</v>
      </c>
      <c r="H7" s="3">
        <f>IFERROR(INDEX(D7:G7,COUNT(D7:G7)),"")</f>
        <v>0.67</v>
      </c>
      <c r="I7" s="3">
        <f t="shared" ref="I7:N7" si="4">IFERROR(INDEX(I51:I500,MATCH($C$7,$C$51:$C$500,0))/1000000000,"")</f>
        <v>0.67</v>
      </c>
      <c r="J7" s="3">
        <f t="shared" si="4"/>
        <v>0.67</v>
      </c>
      <c r="K7" s="3">
        <f t="shared" si="4"/>
        <v>0.67</v>
      </c>
      <c r="L7" s="3">
        <f t="shared" si="4"/>
        <v>0.67</v>
      </c>
      <c r="M7" s="3">
        <f t="shared" si="4"/>
        <v>0.67</v>
      </c>
      <c r="N7" s="3">
        <f t="shared" si="4"/>
        <v>0.52</v>
      </c>
    </row>
    <row r="8" spans="1:14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N8" si="5">IFERROR(INDEX(I51:I500,MATCH($C$8,$C$51:$C$500,0)),"")</f>
        <v>0</v>
      </c>
      <c r="J8" s="2">
        <f t="shared" si="5"/>
        <v>0</v>
      </c>
      <c r="K8" s="2">
        <f t="shared" si="5"/>
        <v>11000000000</v>
      </c>
      <c r="L8" s="2">
        <f t="shared" si="5"/>
        <v>-1000000000</v>
      </c>
      <c r="M8" s="2">
        <f t="shared" si="5"/>
        <v>-16000000000</v>
      </c>
      <c r="N8" s="2">
        <f t="shared" si="5"/>
        <v>-55000000000</v>
      </c>
    </row>
    <row r="9" spans="1:14" ht="15.5" x14ac:dyDescent="0.35">
      <c r="A9" t="s">
        <v>16</v>
      </c>
      <c r="C9" t="s">
        <v>17</v>
      </c>
      <c r="D9" s="3">
        <f>IFERROR(INDEX(D51:D500,MATCH("Free cash flow per share (Quarter)",$C$51:$C$500,0)),"")</f>
        <v>0</v>
      </c>
      <c r="E9" s="3">
        <f>IFERROR(INDEX(E51:E500,MATCH("Free cash flow per share (Quarter)",$C$51:$C$500,0)),"")</f>
        <v>-0.13</v>
      </c>
      <c r="H9" s="3">
        <f>IFERROR(INDEX(D9:G9,COUNT(D9:G9)),"")</f>
        <v>-0.13</v>
      </c>
      <c r="I9" s="3">
        <f t="shared" ref="I9:N9" si="6">IFERROR(INDEX(I51:I500,MATCH($C$9,$C$51:$C$500,0)),"")</f>
        <v>0</v>
      </c>
      <c r="J9" s="3">
        <f t="shared" si="6"/>
        <v>0.3</v>
      </c>
      <c r="K9" s="3">
        <f t="shared" si="6"/>
        <v>16.25</v>
      </c>
      <c r="L9" s="3">
        <f t="shared" si="6"/>
        <v>-1.0900000000000001</v>
      </c>
      <c r="M9" s="3">
        <f t="shared" si="6"/>
        <v>-23.88</v>
      </c>
      <c r="N9" s="3">
        <f t="shared" si="6"/>
        <v>-106.13</v>
      </c>
    </row>
    <row r="10" spans="1:14" ht="15.5" x14ac:dyDescent="0.35">
      <c r="C10" t="s">
        <v>18</v>
      </c>
      <c r="D10" s="3" t="str">
        <f>IFERROR(IF(D9=0,"",D2/D9),"")</f>
        <v/>
      </c>
      <c r="E10" s="3" t="str">
        <f ca="1">IFERROR(IF(E9=0,"",E2/E9),"")</f>
        <v/>
      </c>
      <c r="I10" s="3" t="str">
        <f t="shared" ref="I10:N10" si="7">IFERROR(IF(I9=0,"",I2/I9),"")</f>
        <v/>
      </c>
      <c r="J10" s="3">
        <f t="shared" ca="1" si="7"/>
        <v>166.66666666666669</v>
      </c>
      <c r="K10" s="3">
        <f t="shared" ca="1" si="7"/>
        <v>3.0769230769230771</v>
      </c>
      <c r="L10" s="3">
        <f t="shared" ca="1" si="7"/>
        <v>-70.642201834862377</v>
      </c>
      <c r="M10" s="3">
        <f t="shared" ca="1" si="7"/>
        <v>-2.8475711892797322</v>
      </c>
      <c r="N10" s="3" t="str">
        <f t="shared" ca="1" si="7"/>
        <v/>
      </c>
    </row>
    <row r="11" spans="1:14" ht="15.5" x14ac:dyDescent="0.35">
      <c r="B11" t="s">
        <v>19</v>
      </c>
      <c r="C11" t="s">
        <v>20</v>
      </c>
      <c r="D11" s="2">
        <f>IFERROR(INDEX(D51:D500,MATCH($C$11,$C$51:$C$500,0)),"")</f>
        <v>376522750</v>
      </c>
      <c r="E11" s="2">
        <f>IFERROR(INDEX(E51:E500,MATCH($C$11,$C$51:$C$500,0)),"")</f>
        <v>379178023</v>
      </c>
      <c r="H11" s="2">
        <f>IFERROR(INDEX(D11:G11,COUNT(D11:G11)),"")</f>
        <v>379178023</v>
      </c>
      <c r="I11" s="2">
        <f t="shared" ref="I11:N11" si="8">IFERROR(INDEX(I51:I500,MATCH($C$11,$C$51:$C$500,0)),"")</f>
        <v>376522750</v>
      </c>
      <c r="J11" s="2">
        <f t="shared" si="8"/>
        <v>325570778</v>
      </c>
      <c r="K11" s="2">
        <f t="shared" si="8"/>
        <v>102598748</v>
      </c>
      <c r="L11" s="2">
        <f t="shared" si="8"/>
        <v>125522615</v>
      </c>
      <c r="M11" s="2">
        <f t="shared" si="8"/>
        <v>494986781</v>
      </c>
      <c r="N11" s="2">
        <f t="shared" si="8"/>
        <v>389923099</v>
      </c>
    </row>
    <row r="12" spans="1:14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7000000000</v>
      </c>
      <c r="E12" s="2">
        <f>IFERROR(INDEX(E51:E500,MATCH("Net Debt (Quarter)",$C$51:$C$500,0)),"")</f>
        <v>7000000000</v>
      </c>
      <c r="H12" s="2">
        <f>IFERROR(INDEX(D12:G12,COUNT(D12:G12)),"")</f>
        <v>7000000000</v>
      </c>
      <c r="I12" s="2">
        <f t="shared" ref="I12:N12" si="9">IFERROR(INDEX(I51:I500,MATCH($C$12,$C$51:$C$500,0)),"")</f>
        <v>7000000000</v>
      </c>
      <c r="J12" s="2">
        <f t="shared" si="9"/>
        <v>7000000000</v>
      </c>
      <c r="K12" s="2">
        <f t="shared" si="9"/>
        <v>8000000000</v>
      </c>
      <c r="L12" s="2">
        <f t="shared" si="9"/>
        <v>14000000000</v>
      </c>
      <c r="M12" s="2">
        <f t="shared" si="9"/>
        <v>15000000000</v>
      </c>
      <c r="N12" s="2">
        <f t="shared" si="9"/>
        <v>15000000000</v>
      </c>
    </row>
    <row r="13" spans="1:14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8000000000</v>
      </c>
      <c r="E13" s="2">
        <f>IFERROR(INDEX(E51:E500,MATCH("Total Debt (Quarter)",$C$51:$C$500,0)),"")</f>
        <v>8000000000</v>
      </c>
      <c r="H13" s="2">
        <f>IFERROR(INDEX(D13:G13,COUNT(D13:G13)),"")</f>
        <v>8000000000</v>
      </c>
      <c r="I13" s="2">
        <f t="shared" ref="I13:N13" si="10">IFERROR(INDEX(I51:I500,MATCH($C$13,$C$51:$C$500,0)),"")</f>
        <v>8000000000</v>
      </c>
      <c r="J13" s="2">
        <f t="shared" si="10"/>
        <v>8000000000</v>
      </c>
      <c r="K13" s="2">
        <f t="shared" si="10"/>
        <v>8000000000</v>
      </c>
      <c r="L13" s="2">
        <f t="shared" si="10"/>
        <v>14000000000</v>
      </c>
      <c r="M13" s="2">
        <f t="shared" si="10"/>
        <v>15000000000</v>
      </c>
      <c r="N13" s="2">
        <f t="shared" si="10"/>
        <v>15000000000</v>
      </c>
    </row>
    <row r="14" spans="1:14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N14" si="11">IFERROR(INDEX(I51:I500,MATCH($C$14,$C$51:$C$500,0)),"")</f>
        <v>0</v>
      </c>
      <c r="J14" s="2">
        <f t="shared" si="11"/>
        <v>-539810331</v>
      </c>
      <c r="K14" s="2">
        <f t="shared" si="11"/>
        <v>-775426705</v>
      </c>
      <c r="L14" s="2">
        <f t="shared" si="11"/>
        <v>-954423539</v>
      </c>
      <c r="M14" s="2">
        <f t="shared" si="11"/>
        <v>-2486731127</v>
      </c>
      <c r="N14" s="2">
        <f t="shared" si="11"/>
        <v>-1376755486</v>
      </c>
    </row>
    <row r="15" spans="1:14" ht="15.5" x14ac:dyDescent="0.35">
      <c r="C15" t="s">
        <v>28</v>
      </c>
      <c r="D15" s="2">
        <f>IFERROR(INDEX(D51:D500,MATCH($C$15,$C$51:$C$500,0)),"")</f>
        <v>-58864791</v>
      </c>
      <c r="E15" s="2">
        <f>IFERROR(INDEX(E51:E500,MATCH($C$15,$C$51:$C$500,0)),"")</f>
        <v>-200559845</v>
      </c>
      <c r="H15" s="2">
        <f>IFERROR(SUM(D15:G15)*(4/MAX(1,COUNT(D15:G15))),"")</f>
        <v>-518849272</v>
      </c>
      <c r="I15" s="2">
        <f t="shared" ref="I15:N15" si="12">IFERROR(INDEX(I51:I500,MATCH($C$15,$C$51:$C$500,0)),"")</f>
        <v>-271419881</v>
      </c>
      <c r="J15" s="2">
        <f t="shared" si="12"/>
        <v>-659521954</v>
      </c>
      <c r="K15" s="2">
        <f t="shared" si="12"/>
        <v>-62448100</v>
      </c>
      <c r="L15" s="2">
        <f t="shared" si="12"/>
        <v>-171469486</v>
      </c>
      <c r="M15" s="2">
        <f t="shared" si="12"/>
        <v>-948886452</v>
      </c>
      <c r="N15" s="2">
        <f t="shared" si="12"/>
        <v>-557568913</v>
      </c>
    </row>
    <row r="16" spans="1:14" ht="15.5" x14ac:dyDescent="0.35">
      <c r="C16" t="s">
        <v>29</v>
      </c>
      <c r="D16" s="2">
        <f>IFERROR(INDEX(D51:D500,MATCH($C$16,$C$51:$C$500,0)),"")</f>
        <v>215974968</v>
      </c>
      <c r="E16" s="2">
        <f>IFERROR(INDEX(E51:E500,MATCH($C$16,$C$51:$C$500,0)),"")</f>
        <v>802239382</v>
      </c>
      <c r="H16" s="2">
        <f>IFERROR(SUM(D16:G16)*(4/MAX(1,COUNT(D16:G16))),"")</f>
        <v>2036428700</v>
      </c>
      <c r="I16" s="2">
        <f t="shared" ref="I16:N16" si="13">IFERROR(INDEX(I51:I500,MATCH($C$16,$C$51:$C$500,0)),"")</f>
        <v>1078190572</v>
      </c>
      <c r="J16" s="2">
        <f t="shared" si="13"/>
        <v>2438454948</v>
      </c>
      <c r="K16" s="2">
        <f t="shared" si="13"/>
        <v>209892131</v>
      </c>
      <c r="L16" s="2">
        <f t="shared" si="13"/>
        <v>551362054</v>
      </c>
      <c r="M16" s="2">
        <f t="shared" si="13"/>
        <v>4248844053</v>
      </c>
      <c r="N16" s="2">
        <f t="shared" si="13"/>
        <v>2410947634</v>
      </c>
    </row>
    <row r="17" spans="1:14" ht="15.5" x14ac:dyDescent="0.35">
      <c r="A17" t="s">
        <v>30</v>
      </c>
    </row>
    <row r="18" spans="1:14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 t="s">
        <v>39</v>
      </c>
    </row>
    <row r="19" spans="1:14" ht="15.5" x14ac:dyDescent="0.35">
      <c r="A19" t="s">
        <v>41</v>
      </c>
      <c r="C19" t="s">
        <v>42</v>
      </c>
    </row>
    <row r="20" spans="1:14" ht="15.5" x14ac:dyDescent="0.35">
      <c r="A20" t="s">
        <v>43</v>
      </c>
      <c r="C20" t="s">
        <v>44</v>
      </c>
      <c r="D20" s="2" t="str">
        <f ca="1">IFERROR(D21*D2,"")</f>
        <v/>
      </c>
      <c r="E20" s="2" t="str">
        <f ca="1">IFERROR(E21*E2,"")</f>
        <v/>
      </c>
      <c r="H20" s="2" t="str">
        <f t="shared" ref="H20:N20" ca="1" si="14">IFERROR(H21*H2,"")</f>
        <v/>
      </c>
      <c r="I20" s="2">
        <f t="shared" ca="1" si="14"/>
        <v>81070000000</v>
      </c>
      <c r="J20" s="2">
        <f t="shared" ca="1" si="14"/>
        <v>33500000000</v>
      </c>
      <c r="K20" s="2">
        <f t="shared" ca="1" si="14"/>
        <v>33500000000</v>
      </c>
      <c r="L20" s="2">
        <f t="shared" ca="1" si="14"/>
        <v>51590000000</v>
      </c>
      <c r="M20" s="2">
        <f t="shared" ca="1" si="14"/>
        <v>45560000000</v>
      </c>
      <c r="N20" s="2" t="str">
        <f t="shared" ca="1" si="14"/>
        <v/>
      </c>
    </row>
    <row r="21" spans="1:14" ht="15.5" x14ac:dyDescent="0.35">
      <c r="C21" t="s">
        <v>12</v>
      </c>
      <c r="D21" s="2">
        <f>IFERROR(INDEX(D51:D500,MATCH($C$7,$C$51:$C$500,0)),"")</f>
        <v>670000000</v>
      </c>
      <c r="E21" s="2">
        <f>IFERROR(INDEX(E51:E500,MATCH($C$7,$C$51:$C$500,0)),"")</f>
        <v>670000000</v>
      </c>
      <c r="H21" s="2">
        <f>IFERROR(INDEX(D21:G21,COUNT(D21:G21)),"")</f>
        <v>670000000</v>
      </c>
      <c r="I21" s="2">
        <f t="shared" ref="I21:N21" si="15">IFERROR(INDEX(I51:I500,MATCH($C$7,$C$51:$C$500,0)),"")</f>
        <v>670000000</v>
      </c>
      <c r="J21" s="2">
        <f t="shared" si="15"/>
        <v>670000000</v>
      </c>
      <c r="K21" s="2">
        <f t="shared" si="15"/>
        <v>670000000</v>
      </c>
      <c r="L21" s="2">
        <f t="shared" si="15"/>
        <v>670000000</v>
      </c>
      <c r="M21" s="2">
        <f t="shared" si="15"/>
        <v>670000000</v>
      </c>
      <c r="N21" s="2">
        <f t="shared" si="15"/>
        <v>520000000</v>
      </c>
    </row>
    <row r="23" spans="1:14" ht="15.5" x14ac:dyDescent="0.35">
      <c r="B23" t="s">
        <v>45</v>
      </c>
      <c r="C23" t="s">
        <v>46</v>
      </c>
      <c r="D23" s="3">
        <f>IFERROR(D5/D6*100,"")</f>
        <v>0.19365130329619881</v>
      </c>
      <c r="E23" s="3">
        <f>IFERROR(E5/E6*100,"")</f>
        <v>0.74305879690474796</v>
      </c>
      <c r="H23" s="3">
        <f t="shared" ref="H23:N23" si="16">IFERROR(H5/H6*100,"")</f>
        <v>1.874171672182156</v>
      </c>
      <c r="I23" s="3">
        <f t="shared" si="16"/>
        <v>0.99441168456786155</v>
      </c>
      <c r="J23" s="3">
        <f t="shared" si="16"/>
        <v>2.1588890202594175</v>
      </c>
      <c r="K23" s="3">
        <f t="shared" si="16"/>
        <v>0.31303968828800477</v>
      </c>
      <c r="L23" s="3">
        <f t="shared" si="16"/>
        <v>0.312262048856498</v>
      </c>
      <c r="M23" s="3">
        <f t="shared" si="16"/>
        <v>4.269729693039805</v>
      </c>
      <c r="N23" s="3">
        <f t="shared" si="16"/>
        <v>3.4695528337378074</v>
      </c>
    </row>
    <row r="24" spans="1:14" ht="15.5" x14ac:dyDescent="0.35">
      <c r="C24" t="s">
        <v>47</v>
      </c>
      <c r="D24" s="4">
        <f>IFERROR(_xlfn.RRI(5,I23,D23),"")</f>
        <v>-0.27907374672836172</v>
      </c>
      <c r="E24" s="4">
        <f>IFERROR(_xlfn.RRI(5,J23,E23),"")</f>
        <v>-0.19209820603275662</v>
      </c>
      <c r="H24" s="4">
        <f t="shared" ref="H24:N24" si="17">IFERROR(_xlfn.RRI(5,M23,H23),"")</f>
        <v>-0.15183216734378335</v>
      </c>
      <c r="I24" s="4">
        <f t="shared" si="17"/>
        <v>-0.22114153801887637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</row>
    <row r="25" spans="1:14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N25" si="18">IFERROR(INDEX(I51:I500,MATCH($C$25,$C$51:$C$500,0)),"")</f>
        <v>1.21</v>
      </c>
      <c r="J25" s="3">
        <f t="shared" si="18"/>
        <v>2.68</v>
      </c>
      <c r="K25" s="3">
        <f t="shared" si="18"/>
        <v>0.22</v>
      </c>
      <c r="L25" s="3">
        <f t="shared" si="18"/>
        <v>0.56999999999999995</v>
      </c>
      <c r="M25" s="3">
        <f t="shared" si="18"/>
        <v>4.96</v>
      </c>
      <c r="N25" s="3">
        <f t="shared" si="18"/>
        <v>3.6</v>
      </c>
    </row>
    <row r="26" spans="1:14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N26" si="19">IFERROR(_xlfn.RRI(5,M25,H25),"")</f>
        <v/>
      </c>
      <c r="I26" s="4">
        <f t="shared" si="19"/>
        <v>-0.19592497314305757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</row>
    <row r="27" spans="1:14" ht="15.5" x14ac:dyDescent="0.35">
      <c r="C27" t="s">
        <v>51</v>
      </c>
      <c r="D27" s="3">
        <f>IFERROR(D4/D21,"")</f>
        <v>2.0793143283582092</v>
      </c>
      <c r="E27" s="3">
        <f>IFERROR(E4/E21,"")</f>
        <v>2.8576190373134329</v>
      </c>
      <c r="H27" s="3">
        <f t="shared" ref="H27:N27" si="20">IFERROR(H4/H21,"")</f>
        <v>9.8738667313432842</v>
      </c>
      <c r="I27" s="3">
        <f t="shared" si="20"/>
        <v>10.054301459701492</v>
      </c>
      <c r="J27" s="3">
        <f t="shared" si="20"/>
        <v>33.897611855223879</v>
      </c>
      <c r="K27" s="3">
        <f t="shared" si="20"/>
        <v>7.554737431343284</v>
      </c>
      <c r="L27" s="3">
        <f t="shared" si="20"/>
        <v>110.58110541343284</v>
      </c>
      <c r="M27" s="3">
        <f t="shared" si="20"/>
        <v>65.283423988059695</v>
      </c>
      <c r="N27" s="3">
        <f t="shared" si="20"/>
        <v>72.35361781346154</v>
      </c>
    </row>
    <row r="28" spans="1:14" ht="15.5" x14ac:dyDescent="0.35">
      <c r="C28" t="s">
        <v>52</v>
      </c>
      <c r="D28" s="4">
        <f>IFERROR(_xlfn.RRI(5,I27,D27),"")</f>
        <v>-0.27035157604174487</v>
      </c>
      <c r="E28" s="4">
        <f>IFERROR(_xlfn.RRI(5,J27,E27),"")</f>
        <v>-0.39022860740624576</v>
      </c>
      <c r="H28" s="4">
        <f t="shared" ref="H28:N28" si="21">IFERROR(_xlfn.RRI(5,M27,H27),"")</f>
        <v>-0.31461141449501118</v>
      </c>
      <c r="I28" s="4">
        <f t="shared" si="21"/>
        <v>-0.32612657433610293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</row>
    <row r="29" spans="1:14" ht="15.5" x14ac:dyDescent="0.35">
      <c r="C29" t="s">
        <v>53</v>
      </c>
      <c r="H29" s="4" t="str">
        <f t="shared" ref="H29:N29" si="22">IFERROR(((H25-I25)/I25)*100%,"")</f>
        <v/>
      </c>
      <c r="I29" s="4">
        <f t="shared" si="22"/>
        <v>-0.54850746268656725</v>
      </c>
      <c r="J29" s="4">
        <f t="shared" si="22"/>
        <v>11.181818181818182</v>
      </c>
      <c r="K29" s="4">
        <f t="shared" si="22"/>
        <v>-0.61403508771929827</v>
      </c>
      <c r="L29" s="4">
        <f t="shared" si="22"/>
        <v>-0.88508064516129026</v>
      </c>
      <c r="M29" s="4">
        <f t="shared" si="22"/>
        <v>0.37777777777777771</v>
      </c>
      <c r="N29" s="4" t="str">
        <f t="shared" si="22"/>
        <v/>
      </c>
    </row>
    <row r="30" spans="1:14" ht="15.5" x14ac:dyDescent="0.35">
      <c r="C30" t="s">
        <v>54</v>
      </c>
      <c r="H30" s="4">
        <f t="shared" ref="H30:N30" si="23">IFERROR(((H27-I27)/I27)*100%,"")</f>
        <v>-1.7946023309665566E-2</v>
      </c>
      <c r="I30" s="4">
        <f t="shared" si="23"/>
        <v>-0.70339204122569932</v>
      </c>
      <c r="J30" s="4">
        <f t="shared" si="23"/>
        <v>3.486934478303457</v>
      </c>
      <c r="K30" s="4">
        <f t="shared" si="23"/>
        <v>-0.93168148027551212</v>
      </c>
      <c r="L30" s="4">
        <f t="shared" si="23"/>
        <v>0.69386191253782992</v>
      </c>
      <c r="M30" s="4">
        <f t="shared" si="23"/>
        <v>-9.7717212201190312E-2</v>
      </c>
      <c r="N30" s="4" t="str">
        <f t="shared" si="23"/>
        <v/>
      </c>
    </row>
    <row r="32" spans="1:14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122</v>
      </c>
      <c r="E32" s="3">
        <f>IFERROR(INDEX(E51:E500,MATCH($A$32,$C$51:$C$500,0)),"")</f>
        <v>121.76</v>
      </c>
      <c r="H32" s="3">
        <f>IFERROR(INDEX(D32:G32,COUNT(D32:G32)),"")</f>
        <v>121.76</v>
      </c>
      <c r="I32" s="3">
        <f t="shared" ref="I32:N32" si="24">IFERROR(INDEX(I51:I500,MATCH($C$32,$C$51:$C$500,0)),"")</f>
        <v>122</v>
      </c>
      <c r="J32" s="3">
        <f t="shared" si="24"/>
        <v>120.79</v>
      </c>
      <c r="K32" s="3">
        <f t="shared" si="24"/>
        <v>118.18</v>
      </c>
      <c r="L32" s="3">
        <f t="shared" si="24"/>
        <v>117.81</v>
      </c>
      <c r="M32" s="3">
        <f t="shared" si="24"/>
        <v>117.44</v>
      </c>
      <c r="N32" s="3">
        <f t="shared" si="24"/>
        <v>106.83</v>
      </c>
    </row>
    <row r="33" spans="1:14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0.99</v>
      </c>
      <c r="E33" s="3">
        <f>IFERROR(INDEX(E51:E500,MATCH($A$33,$C$51:$C$500,0)),"")</f>
        <v>2.99</v>
      </c>
      <c r="H33" s="3">
        <f>IFERROR(INDEX(D33:G33,COUNT(D33:G33)),"")</f>
        <v>2.99</v>
      </c>
      <c r="I33" s="3">
        <f t="shared" ref="I33:N33" si="25">IFERROR(INDEX(I51:I500,MATCH($C$33,$C$51:$C$500,0)),"")</f>
        <v>0.99</v>
      </c>
      <c r="J33" s="3">
        <f t="shared" si="25"/>
        <v>0.41</v>
      </c>
      <c r="K33" s="3">
        <f t="shared" si="25"/>
        <v>0.42</v>
      </c>
      <c r="L33" s="3">
        <f t="shared" si="25"/>
        <v>0.65</v>
      </c>
      <c r="M33" s="3">
        <f t="shared" si="25"/>
        <v>0.57999999999999996</v>
      </c>
      <c r="N33" s="3">
        <f t="shared" si="25"/>
        <v>0</v>
      </c>
    </row>
    <row r="34" spans="1:14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504.17</v>
      </c>
      <c r="E34" s="3">
        <f>IFERROR(INDEX(E51:E500,MATCH($A$34,$C$51:$C$500,0)),"")</f>
        <v>404.44</v>
      </c>
      <c r="H34" s="3">
        <f>IFERROR(INDEX(D34:G34,COUNT(D34:G34)),"")</f>
        <v>404.44</v>
      </c>
      <c r="I34" s="3">
        <f t="shared" ref="I34:N34" si="26">IFERROR(INDEX(I51:I500,MATCH($C$34,$C$51:$C$500,0)),"")</f>
        <v>100</v>
      </c>
      <c r="J34" s="3">
        <f t="shared" si="26"/>
        <v>18.66</v>
      </c>
      <c r="K34" s="3">
        <f t="shared" si="26"/>
        <v>227.27</v>
      </c>
      <c r="L34" s="3">
        <f t="shared" si="26"/>
        <v>135.09</v>
      </c>
      <c r="M34" s="3">
        <f t="shared" si="26"/>
        <v>13.71</v>
      </c>
      <c r="N34" s="3">
        <f t="shared" si="26"/>
        <v>0</v>
      </c>
    </row>
    <row r="35" spans="1:14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57.76</v>
      </c>
      <c r="E35" s="3">
        <f>IFERROR(INDEX(E51:E500,MATCH($A$35,$C$51:$C$500,0)),"")</f>
        <v>126.43</v>
      </c>
      <c r="H35" s="3">
        <f>IFERROR(INDEX(D35:G35,COUNT(D35:G35)),"")</f>
        <v>126.43</v>
      </c>
      <c r="I35" s="3">
        <f t="shared" ref="I35:N35" si="27">IFERROR(INDEX(I51:I500,MATCH($C$35,$C$51:$C$500,0)),"")</f>
        <v>11.94</v>
      </c>
      <c r="J35" s="3">
        <f t="shared" si="27"/>
        <v>1.46</v>
      </c>
      <c r="K35" s="3">
        <f t="shared" si="27"/>
        <v>6.57</v>
      </c>
      <c r="L35" s="3">
        <f t="shared" si="27"/>
        <v>0.69</v>
      </c>
      <c r="M35" s="3">
        <f t="shared" si="27"/>
        <v>1.03</v>
      </c>
      <c r="N35" s="3">
        <f t="shared" si="27"/>
        <v>0</v>
      </c>
    </row>
    <row r="36" spans="1:14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N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</row>
    <row r="37" spans="1:14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N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</row>
    <row r="50" spans="2:14" ht="15.5" x14ac:dyDescent="0.35">
      <c r="D50" t="s">
        <v>1313</v>
      </c>
      <c r="E50" t="s">
        <v>881</v>
      </c>
      <c r="F50" t="s">
        <v>882</v>
      </c>
      <c r="G50" t="s">
        <v>727</v>
      </c>
      <c r="I50" t="s">
        <v>34</v>
      </c>
      <c r="J50" t="s">
        <v>35</v>
      </c>
      <c r="K50" t="s">
        <v>36</v>
      </c>
      <c r="L50" t="s">
        <v>37</v>
      </c>
      <c r="M50" t="s">
        <v>38</v>
      </c>
      <c r="N50" t="s">
        <v>39</v>
      </c>
    </row>
    <row r="51" spans="2:14" ht="15.5" x14ac:dyDescent="0.35">
      <c r="B51" t="s">
        <v>75</v>
      </c>
      <c r="C51" t="s">
        <v>6</v>
      </c>
      <c r="D51" s="5">
        <v>1393140600</v>
      </c>
      <c r="E51" s="5">
        <v>1914604755</v>
      </c>
      <c r="F51" s="5">
        <v>1463540540</v>
      </c>
      <c r="G51" s="5">
        <v>1965096083</v>
      </c>
      <c r="I51" s="5">
        <v>6736381978</v>
      </c>
      <c r="J51" s="5">
        <v>22711399943</v>
      </c>
      <c r="K51" s="5">
        <v>5061674079</v>
      </c>
      <c r="L51" s="5">
        <v>74089340627</v>
      </c>
      <c r="M51" s="5">
        <v>43739894072</v>
      </c>
      <c r="N51" s="5">
        <v>37623881263</v>
      </c>
    </row>
    <row r="52" spans="2:14" ht="15.5" x14ac:dyDescent="0.35">
      <c r="C52" t="s">
        <v>211</v>
      </c>
      <c r="D52" s="5">
        <v>-1484710277</v>
      </c>
      <c r="E52" s="5">
        <v>-1635105334</v>
      </c>
      <c r="F52" s="5">
        <v>-1386447186</v>
      </c>
      <c r="G52" s="5">
        <v>-2124684149</v>
      </c>
      <c r="I52" s="5">
        <v>-6630946946</v>
      </c>
      <c r="J52" s="5">
        <v>-19338922229</v>
      </c>
      <c r="K52" s="5">
        <v>-6759813189</v>
      </c>
      <c r="L52" s="5">
        <v>-73993082437</v>
      </c>
      <c r="M52" s="5">
        <v>-37190555852</v>
      </c>
      <c r="N52" s="5">
        <v>-31228187027</v>
      </c>
    </row>
    <row r="53" spans="2:14" ht="15.5" x14ac:dyDescent="0.35">
      <c r="C53" t="s">
        <v>212</v>
      </c>
      <c r="D53" s="5">
        <v>-91569677</v>
      </c>
      <c r="E53" s="5">
        <v>279499421</v>
      </c>
      <c r="F53" s="5">
        <v>77093354</v>
      </c>
      <c r="G53" s="5">
        <v>-159588066</v>
      </c>
      <c r="I53" s="5">
        <v>105435032</v>
      </c>
      <c r="J53" s="5">
        <v>3372477714</v>
      </c>
      <c r="K53" s="5">
        <v>-1698139110</v>
      </c>
      <c r="L53" s="5">
        <v>96258190</v>
      </c>
      <c r="M53" s="5">
        <v>6549338220</v>
      </c>
      <c r="N53" s="5">
        <v>6395694236</v>
      </c>
    </row>
    <row r="54" spans="2:14" ht="15.5" x14ac:dyDescent="0.35">
      <c r="C54" t="s">
        <v>82</v>
      </c>
      <c r="D54" s="5">
        <v>-485826889</v>
      </c>
      <c r="E54" s="5">
        <v>-575263266</v>
      </c>
      <c r="F54" s="5">
        <v>-597094050</v>
      </c>
      <c r="G54" s="5">
        <v>-463202472</v>
      </c>
      <c r="I54" s="5">
        <v>-2121386677</v>
      </c>
      <c r="J54" s="5">
        <v>-3017782596</v>
      </c>
      <c r="K54" s="5">
        <v>-2744039531</v>
      </c>
      <c r="L54" s="5">
        <v>-5878630771</v>
      </c>
      <c r="M54" s="5">
        <v>-3630567751</v>
      </c>
      <c r="N54" s="5">
        <v>-3397139435</v>
      </c>
    </row>
    <row r="55" spans="2:14" ht="15.5" x14ac:dyDescent="0.35">
      <c r="C55" t="s">
        <v>284</v>
      </c>
      <c r="D55" s="5">
        <v>-44892634</v>
      </c>
      <c r="E55" s="5">
        <v>-91600000</v>
      </c>
      <c r="F55" s="5">
        <v>-80453828</v>
      </c>
      <c r="G55" s="5">
        <v>-73050000</v>
      </c>
      <c r="I55" s="5">
        <v>-289996462</v>
      </c>
      <c r="J55" s="5">
        <v>-927700538</v>
      </c>
      <c r="K55" s="5">
        <v>-311949876</v>
      </c>
      <c r="L55" s="5">
        <v>-2810103929</v>
      </c>
      <c r="M55" s="5">
        <v>-1764671440</v>
      </c>
      <c r="N55" s="5">
        <v>-1395268305</v>
      </c>
    </row>
    <row r="56" spans="2:14" ht="15.5" x14ac:dyDescent="0.35">
      <c r="C56" t="s">
        <v>213</v>
      </c>
      <c r="D56" s="5">
        <v>-440934255</v>
      </c>
      <c r="E56" s="5">
        <v>-483663266</v>
      </c>
      <c r="F56" s="5">
        <v>-516640222</v>
      </c>
      <c r="G56" s="5">
        <v>-390152472</v>
      </c>
      <c r="I56" s="5">
        <v>-1831390215</v>
      </c>
      <c r="J56" s="5">
        <v>-2090082058</v>
      </c>
      <c r="K56" s="5">
        <v>-2432089655</v>
      </c>
      <c r="L56" s="5">
        <v>-3068526842</v>
      </c>
      <c r="M56" s="5">
        <v>-1865896311</v>
      </c>
      <c r="N56" s="5">
        <v>-2001871130</v>
      </c>
    </row>
    <row r="57" spans="2:14" ht="15.5" x14ac:dyDescent="0.35">
      <c r="C57" t="s">
        <v>89</v>
      </c>
      <c r="D57" s="5">
        <v>-577396566</v>
      </c>
      <c r="E57" s="5">
        <v>-295763845</v>
      </c>
      <c r="F57" s="5">
        <v>-520000696</v>
      </c>
      <c r="G57" s="5">
        <v>-622790538</v>
      </c>
      <c r="I57" s="5">
        <v>-2015951645</v>
      </c>
      <c r="J57" s="5">
        <v>354695118</v>
      </c>
      <c r="K57" s="5">
        <v>-4442178641</v>
      </c>
      <c r="L57" s="5">
        <v>-5782372581</v>
      </c>
      <c r="M57" s="5">
        <v>2918770469</v>
      </c>
      <c r="N57" s="5">
        <v>2998554801</v>
      </c>
    </row>
    <row r="58" spans="2:14" ht="15.5" x14ac:dyDescent="0.35">
      <c r="C58" t="s">
        <v>90</v>
      </c>
      <c r="D58" s="5">
        <v>793371534</v>
      </c>
      <c r="E58" s="5">
        <v>1098003227</v>
      </c>
      <c r="F58" s="5">
        <v>568924666</v>
      </c>
      <c r="G58" s="5">
        <v>633842790</v>
      </c>
      <c r="I58" s="5">
        <v>3094142217</v>
      </c>
      <c r="J58" s="5">
        <v>2083759830</v>
      </c>
      <c r="K58" s="5">
        <v>4652070772</v>
      </c>
      <c r="L58" s="5">
        <v>6333734635</v>
      </c>
      <c r="M58" s="5">
        <v>1330073584</v>
      </c>
      <c r="N58" s="5">
        <v>-587607167</v>
      </c>
    </row>
    <row r="59" spans="2:14" ht="15.5" x14ac:dyDescent="0.35">
      <c r="C59" t="s">
        <v>27</v>
      </c>
      <c r="J59" s="5">
        <v>-539810331</v>
      </c>
      <c r="K59" s="5">
        <v>-775426705</v>
      </c>
      <c r="L59" s="5">
        <v>-954423539</v>
      </c>
      <c r="M59" s="5">
        <v>-2486731127</v>
      </c>
      <c r="N59" s="5">
        <v>-1376755486</v>
      </c>
    </row>
    <row r="60" spans="2:14" ht="15.5" x14ac:dyDescent="0.35">
      <c r="C60" t="s">
        <v>81</v>
      </c>
      <c r="D60" s="5">
        <v>793371534</v>
      </c>
      <c r="E60" s="5">
        <v>1098003227</v>
      </c>
      <c r="F60" s="5">
        <v>568924666</v>
      </c>
      <c r="G60" s="5">
        <v>633842790</v>
      </c>
      <c r="I60" s="5">
        <v>3094142217</v>
      </c>
      <c r="J60" s="5">
        <v>2623570161</v>
      </c>
      <c r="K60" s="5">
        <v>5427497477</v>
      </c>
      <c r="L60" s="5">
        <v>7288158174</v>
      </c>
      <c r="M60" s="5">
        <v>3816804711</v>
      </c>
      <c r="N60" s="5">
        <v>789148319</v>
      </c>
    </row>
    <row r="61" spans="2:14" ht="15.5" x14ac:dyDescent="0.35">
      <c r="C61" t="s">
        <v>92</v>
      </c>
      <c r="D61" s="5">
        <v>793371534</v>
      </c>
      <c r="E61" s="5">
        <v>1098003227</v>
      </c>
      <c r="F61" s="5">
        <v>568924666</v>
      </c>
      <c r="G61" s="5">
        <v>633842790</v>
      </c>
      <c r="I61" s="5">
        <v>3094142217</v>
      </c>
      <c r="J61" s="5">
        <v>2083759830</v>
      </c>
      <c r="K61" s="5">
        <v>4652070772</v>
      </c>
      <c r="L61" s="5">
        <v>6333734635</v>
      </c>
      <c r="M61" s="5">
        <v>1330073584</v>
      </c>
      <c r="N61" s="5">
        <v>-587607167</v>
      </c>
    </row>
    <row r="62" spans="2:14" ht="15.5" x14ac:dyDescent="0.35">
      <c r="C62" t="s">
        <v>29</v>
      </c>
      <c r="D62" s="5">
        <v>215974968</v>
      </c>
      <c r="E62" s="5">
        <v>802239382</v>
      </c>
      <c r="F62" s="5">
        <v>48923970</v>
      </c>
      <c r="G62" s="5">
        <v>11052252</v>
      </c>
      <c r="I62" s="5">
        <v>1078190572</v>
      </c>
      <c r="J62" s="5">
        <v>2438454948</v>
      </c>
      <c r="K62" s="5">
        <v>209892131</v>
      </c>
      <c r="L62" s="5">
        <v>551362054</v>
      </c>
      <c r="M62" s="5">
        <v>4248844053</v>
      </c>
      <c r="N62" s="5">
        <v>2410947634</v>
      </c>
    </row>
    <row r="63" spans="2:14" ht="15.5" x14ac:dyDescent="0.35">
      <c r="C63" t="s">
        <v>28</v>
      </c>
      <c r="D63" s="5">
        <v>-58864791</v>
      </c>
      <c r="E63" s="5">
        <v>-200559845</v>
      </c>
      <c r="F63" s="5">
        <v>-9784795</v>
      </c>
      <c r="G63" s="5">
        <v>-2210450</v>
      </c>
      <c r="I63" s="5">
        <v>-271419881</v>
      </c>
      <c r="J63" s="5">
        <v>-659521954</v>
      </c>
      <c r="K63" s="5">
        <v>-62448100</v>
      </c>
      <c r="L63" s="5">
        <v>-171469486</v>
      </c>
      <c r="M63" s="5">
        <v>-948886452</v>
      </c>
      <c r="N63" s="5">
        <v>-557568913</v>
      </c>
    </row>
    <row r="64" spans="2:14" ht="15.5" x14ac:dyDescent="0.35">
      <c r="C64" t="s">
        <v>93</v>
      </c>
      <c r="D64" s="5">
        <v>157110177</v>
      </c>
      <c r="E64" s="5">
        <v>601679537</v>
      </c>
      <c r="F64" s="5">
        <v>39139175</v>
      </c>
      <c r="G64" s="5">
        <v>8841802</v>
      </c>
      <c r="I64" s="5">
        <v>806770691</v>
      </c>
      <c r="J64" s="5">
        <v>1778932994</v>
      </c>
      <c r="K64" s="5">
        <v>147444031</v>
      </c>
      <c r="L64" s="5">
        <v>379892568</v>
      </c>
      <c r="M64" s="5">
        <v>3299957601</v>
      </c>
      <c r="N64" s="5">
        <v>1853378721</v>
      </c>
    </row>
    <row r="65" spans="2:14" ht="15.5" x14ac:dyDescent="0.35">
      <c r="C65" t="s">
        <v>95</v>
      </c>
      <c r="D65" s="5">
        <v>157110177</v>
      </c>
      <c r="E65" s="5">
        <v>601679537</v>
      </c>
      <c r="F65" s="5">
        <v>39139175</v>
      </c>
      <c r="G65" s="5">
        <v>8841802</v>
      </c>
      <c r="I65" s="5">
        <v>806770691</v>
      </c>
      <c r="J65" s="5">
        <v>1778932994</v>
      </c>
      <c r="K65" s="5">
        <v>147444031</v>
      </c>
      <c r="L65" s="5">
        <v>379892568</v>
      </c>
      <c r="M65" s="5">
        <v>3299957601</v>
      </c>
      <c r="N65" s="5">
        <v>1853378721</v>
      </c>
    </row>
    <row r="66" spans="2:14" ht="15.5" x14ac:dyDescent="0.35">
      <c r="C66" t="s">
        <v>96</v>
      </c>
      <c r="J66" s="5">
        <v>-44833864</v>
      </c>
      <c r="K66" s="5">
        <v>98572551</v>
      </c>
      <c r="L66" s="5">
        <v>-135255346</v>
      </c>
      <c r="M66" s="5">
        <v>34655519</v>
      </c>
      <c r="N66" s="5">
        <v>55510783</v>
      </c>
    </row>
    <row r="67" spans="2:14" ht="15.5" x14ac:dyDescent="0.35">
      <c r="C67" t="s">
        <v>97</v>
      </c>
      <c r="D67" s="5">
        <v>157110177</v>
      </c>
      <c r="E67" s="5">
        <v>601679537</v>
      </c>
      <c r="F67" s="5">
        <v>39139175</v>
      </c>
      <c r="G67" s="5">
        <v>8841802</v>
      </c>
      <c r="I67" s="5">
        <v>806770691</v>
      </c>
      <c r="J67" s="5">
        <v>1734099130</v>
      </c>
      <c r="K67" s="5">
        <v>246016582</v>
      </c>
      <c r="L67" s="5">
        <v>244637222</v>
      </c>
      <c r="M67" s="5">
        <v>3334613120</v>
      </c>
      <c r="N67" s="5">
        <v>1908889504</v>
      </c>
    </row>
    <row r="68" spans="2:14" ht="15.5" x14ac:dyDescent="0.35">
      <c r="C68" t="s">
        <v>98</v>
      </c>
      <c r="D68" s="5">
        <v>157110177</v>
      </c>
      <c r="E68" s="5">
        <v>601679537</v>
      </c>
      <c r="F68" s="5">
        <v>39139175</v>
      </c>
      <c r="G68" s="5">
        <v>8841802</v>
      </c>
      <c r="I68" s="5">
        <v>806770691</v>
      </c>
      <c r="J68" s="5">
        <v>1778932994</v>
      </c>
      <c r="K68" s="5">
        <v>147444031</v>
      </c>
      <c r="L68" s="5">
        <v>379892568</v>
      </c>
      <c r="M68" s="5">
        <v>3299957601</v>
      </c>
      <c r="N68" s="5">
        <v>1853378721</v>
      </c>
    </row>
    <row r="69" spans="2:14" ht="15.5" x14ac:dyDescent="0.35">
      <c r="C69" t="s">
        <v>8</v>
      </c>
      <c r="D69" s="5">
        <v>157110177</v>
      </c>
      <c r="E69" s="5">
        <v>601679537</v>
      </c>
      <c r="F69" s="5">
        <v>39139175</v>
      </c>
      <c r="G69" s="5">
        <v>8841802</v>
      </c>
      <c r="I69" s="5">
        <v>806770691</v>
      </c>
      <c r="J69" s="5">
        <v>1734099129</v>
      </c>
      <c r="K69" s="5">
        <v>246016582</v>
      </c>
      <c r="L69" s="5">
        <v>244637222</v>
      </c>
      <c r="M69" s="5">
        <v>3334613120</v>
      </c>
      <c r="N69" s="5">
        <v>1908889504</v>
      </c>
    </row>
    <row r="70" spans="2:14" ht="15.5" x14ac:dyDescent="0.35">
      <c r="C70" t="s">
        <v>99</v>
      </c>
    </row>
    <row r="71" spans="2:14" ht="15.5" x14ac:dyDescent="0.35">
      <c r="C71" t="s">
        <v>100</v>
      </c>
      <c r="D71" s="5">
        <v>157110177</v>
      </c>
      <c r="E71" s="5">
        <v>601679537</v>
      </c>
      <c r="F71" s="5">
        <v>39139175</v>
      </c>
      <c r="G71" s="5">
        <v>8841802</v>
      </c>
      <c r="I71" s="5">
        <v>806770691</v>
      </c>
      <c r="J71" s="5">
        <v>1778932994</v>
      </c>
      <c r="K71" s="5">
        <v>147444031</v>
      </c>
      <c r="L71" s="5">
        <v>379892568</v>
      </c>
      <c r="M71" s="5">
        <v>3299957601</v>
      </c>
      <c r="N71" s="5">
        <v>1853378721</v>
      </c>
    </row>
    <row r="72" spans="2:14" ht="15.5" x14ac:dyDescent="0.35">
      <c r="C72" t="s">
        <v>101</v>
      </c>
      <c r="D72" s="5">
        <v>157110177</v>
      </c>
      <c r="E72" s="5">
        <v>601679537</v>
      </c>
      <c r="F72" s="5">
        <v>39139175</v>
      </c>
      <c r="G72" s="5">
        <v>8841802</v>
      </c>
      <c r="I72" s="5">
        <v>806770691</v>
      </c>
      <c r="J72" s="5">
        <v>1734099129</v>
      </c>
      <c r="K72" s="5">
        <v>246016582</v>
      </c>
      <c r="L72" s="5">
        <v>244637222</v>
      </c>
      <c r="M72" s="5">
        <v>3334613120</v>
      </c>
      <c r="N72" s="5">
        <v>1908889504</v>
      </c>
    </row>
    <row r="73" spans="2:14" ht="15.5" x14ac:dyDescent="0.35">
      <c r="C73" t="s">
        <v>102</v>
      </c>
      <c r="D73" s="5">
        <v>157110177</v>
      </c>
      <c r="E73" s="5">
        <v>601679537</v>
      </c>
      <c r="F73" s="5">
        <v>39139175</v>
      </c>
      <c r="G73" s="5">
        <v>8841802</v>
      </c>
      <c r="I73" s="5">
        <v>806770691</v>
      </c>
      <c r="J73" s="5">
        <v>1734099129</v>
      </c>
      <c r="K73" s="5">
        <v>246016582</v>
      </c>
      <c r="L73" s="5">
        <v>244637222</v>
      </c>
      <c r="M73" s="5">
        <v>3334613120</v>
      </c>
      <c r="N73" s="5">
        <v>1908889504</v>
      </c>
    </row>
    <row r="75" spans="2:14" ht="15.5" x14ac:dyDescent="0.35">
      <c r="B75" t="s">
        <v>103</v>
      </c>
      <c r="C75" t="s">
        <v>104</v>
      </c>
    </row>
    <row r="76" spans="2:14" ht="15.5" x14ac:dyDescent="0.35">
      <c r="C76" t="s">
        <v>216</v>
      </c>
    </row>
    <row r="77" spans="2:14" ht="15.5" x14ac:dyDescent="0.35">
      <c r="C77" t="s">
        <v>20</v>
      </c>
      <c r="D77" s="5">
        <v>376522750</v>
      </c>
      <c r="E77" s="5">
        <v>379178023</v>
      </c>
      <c r="F77" s="5">
        <v>366349383</v>
      </c>
      <c r="G77" s="5">
        <v>343406782</v>
      </c>
      <c r="I77" s="5">
        <v>376522750</v>
      </c>
      <c r="J77" s="5">
        <v>325570778</v>
      </c>
      <c r="K77" s="5">
        <v>102598748</v>
      </c>
      <c r="L77" s="5">
        <v>125522615</v>
      </c>
      <c r="M77" s="5">
        <v>494986781</v>
      </c>
      <c r="N77" s="5">
        <v>389923099</v>
      </c>
    </row>
    <row r="78" spans="2:14" ht="15.5" x14ac:dyDescent="0.35">
      <c r="C78" t="s">
        <v>484</v>
      </c>
      <c r="L78" s="5">
        <v>6000000000</v>
      </c>
      <c r="M78" s="5">
        <v>3000000000</v>
      </c>
      <c r="N78" s="5">
        <v>3000000000</v>
      </c>
    </row>
    <row r="79" spans="2:14" ht="15.5" x14ac:dyDescent="0.35">
      <c r="C79" t="s">
        <v>217</v>
      </c>
      <c r="D79" s="5">
        <v>1416581599</v>
      </c>
      <c r="E79" s="5">
        <v>1332672782</v>
      </c>
      <c r="F79" s="5">
        <v>966173789</v>
      </c>
      <c r="G79" s="5">
        <v>3649242422</v>
      </c>
      <c r="I79" s="5">
        <v>1416581599</v>
      </c>
      <c r="J79" s="5">
        <v>1684146339</v>
      </c>
      <c r="K79" s="5">
        <v>557337415</v>
      </c>
      <c r="L79" s="5">
        <v>4723319697</v>
      </c>
      <c r="M79" s="5">
        <v>3107582451</v>
      </c>
    </row>
    <row r="80" spans="2:14" ht="15.5" x14ac:dyDescent="0.35">
      <c r="C80" t="s">
        <v>110</v>
      </c>
      <c r="D80" s="5">
        <v>10380711440</v>
      </c>
      <c r="E80" s="5">
        <v>10630711440</v>
      </c>
      <c r="F80" s="5">
        <v>10730711440</v>
      </c>
      <c r="G80" s="5">
        <v>11041861320</v>
      </c>
      <c r="I80" s="5">
        <v>10380711440</v>
      </c>
      <c r="J80" s="5">
        <v>10941861320</v>
      </c>
      <c r="K80" s="5">
        <v>9984361319</v>
      </c>
      <c r="L80" s="5">
        <v>5138271459</v>
      </c>
      <c r="M80" s="5">
        <v>9464633241</v>
      </c>
      <c r="N80" s="5">
        <v>5840000000</v>
      </c>
    </row>
    <row r="81" spans="3:14" ht="15.5" x14ac:dyDescent="0.35">
      <c r="C81" t="s">
        <v>222</v>
      </c>
      <c r="D81" s="5">
        <v>33759609191</v>
      </c>
      <c r="E81" s="5">
        <v>34485918127</v>
      </c>
      <c r="F81" s="5">
        <v>34752478953</v>
      </c>
      <c r="G81" s="5">
        <v>35637038753</v>
      </c>
      <c r="I81" s="5">
        <v>33759609191</v>
      </c>
      <c r="J81" s="5">
        <v>37419588292</v>
      </c>
      <c r="K81" s="5">
        <v>44127834145</v>
      </c>
      <c r="L81" s="5">
        <v>47815548311</v>
      </c>
      <c r="M81" s="5">
        <v>43794695213</v>
      </c>
      <c r="N81" s="5">
        <v>2519038702</v>
      </c>
    </row>
    <row r="82" spans="3:14" ht="15.5" x14ac:dyDescent="0.35">
      <c r="C82" t="s">
        <v>81</v>
      </c>
      <c r="D82" s="5">
        <v>24653650</v>
      </c>
      <c r="E82" s="5">
        <v>24653650</v>
      </c>
      <c r="F82" s="5">
        <v>24653650</v>
      </c>
      <c r="G82" s="5">
        <v>24653650</v>
      </c>
      <c r="I82" s="5">
        <v>24653650</v>
      </c>
      <c r="J82" s="5">
        <v>24653650</v>
      </c>
      <c r="K82" s="5">
        <v>69487513</v>
      </c>
      <c r="L82" s="5">
        <v>-29085038</v>
      </c>
      <c r="M82" s="5">
        <v>106170308</v>
      </c>
      <c r="N82" s="5">
        <v>71514789</v>
      </c>
    </row>
    <row r="83" spans="3:14" ht="15.5" x14ac:dyDescent="0.35">
      <c r="C83" t="s">
        <v>223</v>
      </c>
      <c r="D83" s="5">
        <v>90032280508</v>
      </c>
      <c r="E83" s="5">
        <v>90940967743</v>
      </c>
      <c r="F83" s="5">
        <v>91581071182</v>
      </c>
      <c r="G83" s="5">
        <v>95224038311</v>
      </c>
      <c r="I83" s="5">
        <v>90032280508</v>
      </c>
      <c r="J83" s="5">
        <v>94923655763</v>
      </c>
      <c r="K83" s="5">
        <v>96130971815</v>
      </c>
      <c r="L83" s="5">
        <v>94530219659</v>
      </c>
      <c r="M83" s="5">
        <v>96566812161</v>
      </c>
      <c r="N83" s="5">
        <v>65880619827</v>
      </c>
    </row>
    <row r="84" spans="3:14" ht="15.5" x14ac:dyDescent="0.35">
      <c r="C84" t="s">
        <v>224</v>
      </c>
    </row>
    <row r="85" spans="3:14" ht="15.5" x14ac:dyDescent="0.35">
      <c r="C85" t="s">
        <v>107</v>
      </c>
      <c r="D85" s="5">
        <v>6015210578</v>
      </c>
      <c r="E85" s="5">
        <v>6053746460</v>
      </c>
      <c r="F85" s="5">
        <v>6092282318</v>
      </c>
      <c r="G85" s="5">
        <v>6130818176</v>
      </c>
      <c r="I85" s="5">
        <v>6015210578</v>
      </c>
      <c r="J85" s="5">
        <v>6169354021</v>
      </c>
      <c r="K85" s="5">
        <v>6323497464</v>
      </c>
      <c r="L85" s="5">
        <v>6477640898</v>
      </c>
      <c r="M85" s="5">
        <v>6631784332</v>
      </c>
      <c r="N85" s="5">
        <v>6785927766</v>
      </c>
    </row>
    <row r="86" spans="3:14" ht="15.5" x14ac:dyDescent="0.35">
      <c r="C86" t="s">
        <v>111</v>
      </c>
      <c r="D86" s="5">
        <v>2650442968</v>
      </c>
      <c r="E86" s="5">
        <v>2783578051</v>
      </c>
      <c r="F86" s="5">
        <v>2919372988</v>
      </c>
      <c r="G86" s="5">
        <v>3058669883</v>
      </c>
      <c r="I86" s="5">
        <v>2650442968</v>
      </c>
      <c r="J86" s="5">
        <v>3199269575</v>
      </c>
      <c r="K86" s="5">
        <v>3731603366</v>
      </c>
      <c r="L86" s="5">
        <v>4297833366</v>
      </c>
      <c r="M86" s="5">
        <v>488346080</v>
      </c>
      <c r="N86" s="5">
        <v>500596826</v>
      </c>
    </row>
    <row r="87" spans="3:14" ht="15.5" x14ac:dyDescent="0.35">
      <c r="C87" t="s">
        <v>114</v>
      </c>
      <c r="D87" s="5">
        <v>151803184</v>
      </c>
      <c r="E87" s="5">
        <v>151803184</v>
      </c>
      <c r="F87" s="5">
        <v>151803184</v>
      </c>
      <c r="G87" s="5">
        <v>151803184</v>
      </c>
      <c r="I87" s="5">
        <v>151803184</v>
      </c>
      <c r="J87" s="5">
        <v>151803184</v>
      </c>
      <c r="K87" s="5">
        <v>133250114</v>
      </c>
      <c r="L87" s="5">
        <v>138877783</v>
      </c>
      <c r="M87" s="5">
        <v>85149128</v>
      </c>
      <c r="N87" s="5">
        <v>64392014</v>
      </c>
    </row>
    <row r="88" spans="3:14" ht="15.5" x14ac:dyDescent="0.35">
      <c r="C88" t="s">
        <v>228</v>
      </c>
      <c r="D88" s="5">
        <v>8936345593</v>
      </c>
      <c r="E88" s="5">
        <v>9129625243</v>
      </c>
      <c r="F88" s="5">
        <v>9303956038</v>
      </c>
      <c r="G88" s="5">
        <v>9481788791</v>
      </c>
      <c r="I88" s="5">
        <v>8936345593</v>
      </c>
      <c r="J88" s="5">
        <v>9660924328</v>
      </c>
      <c r="K88" s="5">
        <v>10350457176</v>
      </c>
      <c r="L88" s="5">
        <v>15802412441</v>
      </c>
      <c r="M88" s="5">
        <v>9065234946</v>
      </c>
      <c r="N88" s="5">
        <v>7801428733</v>
      </c>
    </row>
    <row r="89" spans="3:14" ht="15.5" x14ac:dyDescent="0.35">
      <c r="C89" t="s">
        <v>115</v>
      </c>
      <c r="D89" s="5">
        <v>98968626101</v>
      </c>
      <c r="E89" s="5">
        <v>100070592986</v>
      </c>
      <c r="F89" s="5">
        <v>100885027220</v>
      </c>
      <c r="G89" s="5">
        <v>104705827102</v>
      </c>
      <c r="I89" s="5">
        <v>98968626101</v>
      </c>
      <c r="J89" s="5">
        <v>104584580091</v>
      </c>
      <c r="K89" s="5">
        <v>106481428991</v>
      </c>
      <c r="L89" s="5">
        <v>110332632100</v>
      </c>
      <c r="M89" s="5">
        <v>105632047107</v>
      </c>
      <c r="N89" s="5">
        <v>73682048560</v>
      </c>
    </row>
    <row r="90" spans="3:14" ht="15.5" x14ac:dyDescent="0.35">
      <c r="C90" t="s">
        <v>116</v>
      </c>
    </row>
    <row r="91" spans="3:14" ht="15.5" x14ac:dyDescent="0.35">
      <c r="C91" t="s">
        <v>117</v>
      </c>
    </row>
    <row r="92" spans="3:14" ht="15.5" x14ac:dyDescent="0.35">
      <c r="C92" t="s">
        <v>229</v>
      </c>
      <c r="D92" s="5">
        <v>16146757889</v>
      </c>
      <c r="E92" s="5">
        <v>17405834950</v>
      </c>
      <c r="F92" s="5">
        <v>18821948721</v>
      </c>
      <c r="G92" s="5">
        <v>22681887778</v>
      </c>
      <c r="I92" s="5">
        <v>16146757889</v>
      </c>
      <c r="J92" s="5">
        <v>22569482569</v>
      </c>
      <c r="K92" s="5">
        <v>26312458429</v>
      </c>
      <c r="L92" s="5">
        <v>30014979309</v>
      </c>
      <c r="M92" s="5">
        <v>26210142567</v>
      </c>
      <c r="N92" s="5">
        <v>17136265596</v>
      </c>
    </row>
    <row r="93" spans="3:14" ht="15.5" x14ac:dyDescent="0.35">
      <c r="C93" t="s">
        <v>236</v>
      </c>
      <c r="D93" s="5">
        <v>6841485003</v>
      </c>
      <c r="E93" s="5">
        <v>6841485003</v>
      </c>
      <c r="F93" s="5">
        <v>6841485003</v>
      </c>
      <c r="G93" s="5">
        <v>6841485003</v>
      </c>
      <c r="I93" s="5">
        <v>6841485003</v>
      </c>
      <c r="J93" s="5">
        <v>6841485003</v>
      </c>
      <c r="K93" s="5">
        <v>6783046054</v>
      </c>
      <c r="L93" s="5">
        <v>12478565450</v>
      </c>
      <c r="M93" s="5">
        <v>13770455675</v>
      </c>
      <c r="N93" s="5">
        <v>13770080000</v>
      </c>
    </row>
    <row r="94" spans="3:14" ht="15.5" x14ac:dyDescent="0.35">
      <c r="C94" t="s">
        <v>230</v>
      </c>
      <c r="D94" s="5">
        <v>302646555</v>
      </c>
      <c r="E94" s="5">
        <v>346899796</v>
      </c>
      <c r="F94" s="5">
        <v>427878732</v>
      </c>
      <c r="G94" s="5">
        <v>908366349</v>
      </c>
      <c r="I94" s="5">
        <v>302646555</v>
      </c>
      <c r="J94" s="5">
        <v>826780191</v>
      </c>
      <c r="K94" s="5">
        <v>2414745437</v>
      </c>
      <c r="L94" s="5">
        <v>3425187232</v>
      </c>
      <c r="M94" s="5">
        <v>2550467898</v>
      </c>
      <c r="N94" s="5">
        <v>747082227</v>
      </c>
    </row>
    <row r="95" spans="3:14" ht="15.5" x14ac:dyDescent="0.35">
      <c r="C95" t="s">
        <v>219</v>
      </c>
      <c r="L95" s="5">
        <v>3376194169</v>
      </c>
    </row>
    <row r="96" spans="3:14" ht="15.5" x14ac:dyDescent="0.35">
      <c r="C96" t="s">
        <v>218</v>
      </c>
    </row>
    <row r="97" spans="3:14" ht="15.5" x14ac:dyDescent="0.35">
      <c r="C97" t="s">
        <v>231</v>
      </c>
      <c r="D97" s="5">
        <v>302646555</v>
      </c>
      <c r="E97" s="5">
        <v>346899796</v>
      </c>
      <c r="F97" s="5">
        <v>427878732</v>
      </c>
      <c r="G97" s="5">
        <v>908366349</v>
      </c>
      <c r="I97" s="5">
        <v>302646555</v>
      </c>
      <c r="J97" s="5">
        <v>826780191</v>
      </c>
      <c r="K97" s="5">
        <v>2414745437</v>
      </c>
      <c r="L97" s="5">
        <v>3425187232</v>
      </c>
      <c r="M97" s="5">
        <v>2550467898</v>
      </c>
      <c r="N97" s="5">
        <v>747082227</v>
      </c>
    </row>
    <row r="98" spans="3:14" ht="15.5" x14ac:dyDescent="0.35">
      <c r="C98" t="s">
        <v>121</v>
      </c>
      <c r="N98" s="5">
        <v>252306130</v>
      </c>
    </row>
    <row r="99" spans="3:14" ht="15.5" x14ac:dyDescent="0.35">
      <c r="C99" t="s">
        <v>232</v>
      </c>
      <c r="L99" s="5">
        <v>3376194169</v>
      </c>
      <c r="N99" s="5">
        <v>252306130</v>
      </c>
    </row>
    <row r="100" spans="3:14" ht="15.5" x14ac:dyDescent="0.35">
      <c r="C100" t="s">
        <v>233</v>
      </c>
      <c r="D100" s="5">
        <v>3769138999</v>
      </c>
      <c r="E100" s="5">
        <v>3653920034</v>
      </c>
      <c r="F100" s="5">
        <v>3419315790</v>
      </c>
      <c r="G100" s="5">
        <v>3456626565</v>
      </c>
      <c r="I100" s="5">
        <v>3769138999</v>
      </c>
      <c r="J100" s="5">
        <v>3425807519</v>
      </c>
      <c r="K100" s="5">
        <v>2886851528</v>
      </c>
      <c r="L100" s="5">
        <v>2605224913</v>
      </c>
      <c r="M100" s="5">
        <v>1577489681</v>
      </c>
      <c r="N100" s="5">
        <v>827599932</v>
      </c>
    </row>
    <row r="101" spans="3:14" ht="15.5" x14ac:dyDescent="0.35">
      <c r="C101" t="s">
        <v>120</v>
      </c>
      <c r="D101" s="5">
        <v>60180000</v>
      </c>
      <c r="E101" s="5">
        <v>57550000</v>
      </c>
      <c r="F101" s="5">
        <v>57550000</v>
      </c>
      <c r="G101" s="5">
        <v>57550000</v>
      </c>
      <c r="I101" s="5">
        <v>60180000</v>
      </c>
      <c r="J101" s="5">
        <v>57550000</v>
      </c>
      <c r="K101" s="5">
        <v>66205000</v>
      </c>
      <c r="L101" s="5">
        <v>72700000</v>
      </c>
      <c r="M101" s="5">
        <v>65800000</v>
      </c>
      <c r="N101" s="5">
        <v>39500000</v>
      </c>
    </row>
    <row r="102" spans="3:14" ht="15.5" x14ac:dyDescent="0.35">
      <c r="C102" t="s">
        <v>285</v>
      </c>
    </row>
    <row r="103" spans="3:14" ht="15.5" x14ac:dyDescent="0.35">
      <c r="C103" t="s">
        <v>370</v>
      </c>
      <c r="D103" s="5">
        <v>972270145</v>
      </c>
      <c r="E103" s="5">
        <v>972270145</v>
      </c>
      <c r="F103" s="5">
        <v>972270145</v>
      </c>
      <c r="G103" s="5">
        <v>972270145</v>
      </c>
      <c r="I103" s="5">
        <v>972270145</v>
      </c>
      <c r="J103" s="5">
        <v>972270145</v>
      </c>
      <c r="K103" s="5">
        <v>1007961381</v>
      </c>
      <c r="L103" s="5">
        <v>1272879661</v>
      </c>
      <c r="M103" s="5">
        <v>982380000</v>
      </c>
      <c r="N103" s="5">
        <v>1269900000</v>
      </c>
    </row>
    <row r="104" spans="3:14" ht="15.5" x14ac:dyDescent="0.35">
      <c r="C104" t="s">
        <v>288</v>
      </c>
      <c r="D104" s="5">
        <v>18290233</v>
      </c>
      <c r="E104" s="5">
        <v>18290233</v>
      </c>
      <c r="F104" s="5">
        <v>18290233</v>
      </c>
      <c r="G104" s="5">
        <v>18290233</v>
      </c>
      <c r="I104" s="5">
        <v>18290233</v>
      </c>
      <c r="J104" s="5">
        <v>18290233</v>
      </c>
      <c r="K104" s="5">
        <v>18290233</v>
      </c>
      <c r="L104" s="5">
        <v>39206646</v>
      </c>
      <c r="M104" s="5">
        <v>287520000</v>
      </c>
      <c r="N104" s="5">
        <v>335440000</v>
      </c>
    </row>
    <row r="105" spans="3:14" ht="15.5" x14ac:dyDescent="0.35">
      <c r="C105" t="s">
        <v>237</v>
      </c>
      <c r="D105" s="5">
        <v>1691416558</v>
      </c>
      <c r="E105" s="5">
        <v>1691416558</v>
      </c>
      <c r="F105" s="5">
        <v>1691416558</v>
      </c>
      <c r="G105" s="5">
        <v>1691416558</v>
      </c>
      <c r="I105" s="5">
        <v>1691416558</v>
      </c>
      <c r="J105" s="5">
        <v>1691416558</v>
      </c>
      <c r="K105" s="5">
        <v>1579388728</v>
      </c>
      <c r="L105" s="5">
        <v>1974087540</v>
      </c>
      <c r="M105" s="5">
        <v>1322976511</v>
      </c>
      <c r="N105" s="5">
        <v>1527468055</v>
      </c>
    </row>
    <row r="106" spans="3:14" ht="15.5" x14ac:dyDescent="0.35">
      <c r="C106" t="s">
        <v>238</v>
      </c>
      <c r="D106" s="5">
        <v>1691416558</v>
      </c>
      <c r="E106" s="5">
        <v>1691416558</v>
      </c>
      <c r="F106" s="5">
        <v>1691416558</v>
      </c>
      <c r="G106" s="5">
        <v>1691416558</v>
      </c>
      <c r="I106" s="5">
        <v>1691416558</v>
      </c>
      <c r="J106" s="5">
        <v>1691416558</v>
      </c>
      <c r="K106" s="5">
        <v>1579388728</v>
      </c>
      <c r="L106" s="5">
        <v>1974087540</v>
      </c>
      <c r="M106" s="5">
        <v>1322976511</v>
      </c>
      <c r="N106" s="5">
        <v>1527468055</v>
      </c>
    </row>
    <row r="107" spans="3:14" ht="15.5" x14ac:dyDescent="0.35">
      <c r="C107" t="s">
        <v>239</v>
      </c>
    </row>
    <row r="108" spans="3:14" ht="15.5" x14ac:dyDescent="0.35">
      <c r="C108" t="s">
        <v>290</v>
      </c>
      <c r="D108" s="5">
        <v>1047318008</v>
      </c>
      <c r="E108" s="5">
        <v>1047318008</v>
      </c>
      <c r="F108" s="5">
        <v>1047318008</v>
      </c>
      <c r="G108" s="5">
        <v>1047318008</v>
      </c>
      <c r="I108" s="5">
        <v>1047318008</v>
      </c>
      <c r="J108" s="5">
        <v>1047318008</v>
      </c>
      <c r="K108" s="5">
        <v>1083009244</v>
      </c>
      <c r="L108" s="5">
        <v>1347927524</v>
      </c>
      <c r="M108" s="5">
        <v>982380000</v>
      </c>
      <c r="N108" s="5">
        <v>1269900000</v>
      </c>
    </row>
    <row r="109" spans="3:14" ht="15.5" x14ac:dyDescent="0.35">
      <c r="C109" t="s">
        <v>128</v>
      </c>
      <c r="D109" s="5">
        <v>17838174447</v>
      </c>
      <c r="E109" s="5">
        <v>19097251508</v>
      </c>
      <c r="F109" s="5">
        <v>20513365279</v>
      </c>
      <c r="G109" s="5">
        <v>24373304336</v>
      </c>
      <c r="I109" s="5">
        <v>17838174447</v>
      </c>
      <c r="J109" s="5">
        <v>24260899127</v>
      </c>
      <c r="K109" s="5">
        <v>27891847157</v>
      </c>
      <c r="L109" s="5">
        <v>31989066849</v>
      </c>
      <c r="M109" s="5">
        <v>27533119078</v>
      </c>
      <c r="N109" s="5">
        <v>18663733651</v>
      </c>
    </row>
    <row r="110" spans="3:14" ht="15.5" x14ac:dyDescent="0.35">
      <c r="C110" t="s">
        <v>129</v>
      </c>
    </row>
    <row r="111" spans="3:14" ht="15.5" x14ac:dyDescent="0.35">
      <c r="C111" t="s">
        <v>130</v>
      </c>
      <c r="D111" s="5">
        <v>66500000000</v>
      </c>
      <c r="E111" s="5">
        <v>66500000000</v>
      </c>
      <c r="F111" s="5">
        <v>66500000000</v>
      </c>
      <c r="G111" s="5">
        <v>66500000000</v>
      </c>
      <c r="I111" s="5">
        <v>66500000000</v>
      </c>
      <c r="J111" s="5">
        <v>66500000000</v>
      </c>
      <c r="K111" s="5">
        <v>66500000000</v>
      </c>
      <c r="L111" s="5">
        <v>66500000000</v>
      </c>
      <c r="M111" s="5">
        <v>66500000000</v>
      </c>
      <c r="N111" s="5">
        <v>51500000000</v>
      </c>
    </row>
    <row r="112" spans="3:14" ht="15.5" x14ac:dyDescent="0.35">
      <c r="C112" t="s">
        <v>131</v>
      </c>
      <c r="D112" s="5">
        <v>4746000000</v>
      </c>
      <c r="E112" s="5">
        <v>4746000000</v>
      </c>
      <c r="F112" s="5">
        <v>4746000000</v>
      </c>
      <c r="G112" s="5">
        <v>4746000000</v>
      </c>
      <c r="I112" s="5">
        <v>4746000000</v>
      </c>
      <c r="J112" s="5">
        <v>4746000000</v>
      </c>
      <c r="K112" s="5">
        <v>4746000000</v>
      </c>
      <c r="L112" s="5">
        <v>4746000000</v>
      </c>
      <c r="M112" s="5">
        <v>4746000000</v>
      </c>
    </row>
    <row r="113" spans="2:14" ht="15.5" x14ac:dyDescent="0.35">
      <c r="C113" t="s">
        <v>132</v>
      </c>
      <c r="D113" s="5">
        <v>9859798005</v>
      </c>
      <c r="E113" s="5">
        <v>9702687828</v>
      </c>
      <c r="F113" s="5">
        <v>9101008291</v>
      </c>
      <c r="G113" s="5">
        <v>9061869116</v>
      </c>
      <c r="I113" s="5">
        <v>9859798005</v>
      </c>
      <c r="J113" s="5">
        <v>9053027314</v>
      </c>
      <c r="K113" s="5">
        <v>7274094321</v>
      </c>
      <c r="L113" s="5">
        <v>7126650289</v>
      </c>
      <c r="M113" s="5">
        <v>6746757721</v>
      </c>
      <c r="N113" s="5">
        <v>3446800120</v>
      </c>
    </row>
    <row r="114" spans="2:14" ht="15.5" x14ac:dyDescent="0.35">
      <c r="C114" t="s">
        <v>133</v>
      </c>
    </row>
    <row r="115" spans="2:14" ht="15.5" x14ac:dyDescent="0.35">
      <c r="C115" t="s">
        <v>134</v>
      </c>
      <c r="D115" s="5">
        <v>9859798005</v>
      </c>
      <c r="E115" s="5">
        <v>9702687828</v>
      </c>
      <c r="F115" s="5">
        <v>9101008291</v>
      </c>
      <c r="G115" s="5">
        <v>9061869116</v>
      </c>
      <c r="I115" s="5">
        <v>9859798005</v>
      </c>
      <c r="J115" s="5">
        <v>9053027314</v>
      </c>
      <c r="K115" s="5">
        <v>7274094321</v>
      </c>
    </row>
    <row r="116" spans="2:14" ht="15.5" x14ac:dyDescent="0.35">
      <c r="C116" t="s">
        <v>135</v>
      </c>
      <c r="D116" s="5">
        <v>9859798005</v>
      </c>
      <c r="E116" s="5">
        <v>9702687828</v>
      </c>
      <c r="F116" s="5">
        <v>9101008291</v>
      </c>
      <c r="G116" s="5">
        <v>9061869116</v>
      </c>
      <c r="I116" s="5">
        <v>9859798005</v>
      </c>
      <c r="J116" s="5">
        <v>9053027314</v>
      </c>
      <c r="K116" s="5">
        <v>7274094321</v>
      </c>
      <c r="L116" s="5">
        <v>7126650289</v>
      </c>
      <c r="M116" s="5">
        <v>6746757721</v>
      </c>
      <c r="N116" s="5">
        <v>3446800120</v>
      </c>
    </row>
    <row r="117" spans="2:14" ht="15.5" x14ac:dyDescent="0.35">
      <c r="C117" t="s">
        <v>10</v>
      </c>
      <c r="D117" s="5">
        <v>81130451655</v>
      </c>
      <c r="E117" s="5">
        <v>80973341478</v>
      </c>
      <c r="F117" s="5">
        <v>80371661941</v>
      </c>
      <c r="G117" s="5">
        <v>80332522766</v>
      </c>
      <c r="I117" s="5">
        <v>81130451655</v>
      </c>
      <c r="J117" s="5">
        <v>80323680964</v>
      </c>
      <c r="K117" s="5">
        <v>78589581834</v>
      </c>
      <c r="L117" s="5">
        <v>78343565251</v>
      </c>
      <c r="M117" s="5">
        <v>78098928029</v>
      </c>
      <c r="N117" s="5">
        <v>55018314909</v>
      </c>
    </row>
    <row r="118" spans="2:14" ht="15.5" x14ac:dyDescent="0.35">
      <c r="C118" t="s">
        <v>137</v>
      </c>
      <c r="D118" s="5">
        <v>98968626102</v>
      </c>
      <c r="E118" s="5">
        <v>100070592986</v>
      </c>
      <c r="F118" s="5">
        <v>100885027220</v>
      </c>
      <c r="G118" s="5">
        <v>104705827102</v>
      </c>
      <c r="I118" s="5">
        <v>98968626102</v>
      </c>
      <c r="J118" s="5">
        <v>104584580091</v>
      </c>
      <c r="K118" s="5">
        <v>106481428991</v>
      </c>
      <c r="L118" s="5">
        <v>110332632100</v>
      </c>
      <c r="M118" s="5">
        <v>105632047107</v>
      </c>
      <c r="N118" s="5">
        <v>73682048560</v>
      </c>
    </row>
    <row r="119" spans="2:14" ht="15.5" x14ac:dyDescent="0.35">
      <c r="C119" t="s">
        <v>138</v>
      </c>
      <c r="D119" s="5">
        <v>665000000</v>
      </c>
      <c r="E119" s="5">
        <v>665000000</v>
      </c>
      <c r="F119" s="5">
        <v>665000000</v>
      </c>
      <c r="G119" s="5">
        <v>665000000</v>
      </c>
      <c r="I119" s="5">
        <v>665000000</v>
      </c>
      <c r="J119" s="5">
        <v>665000000</v>
      </c>
      <c r="K119" s="5">
        <v>665000000</v>
      </c>
      <c r="L119" s="5">
        <v>665000000</v>
      </c>
      <c r="M119" s="5">
        <v>665000000</v>
      </c>
      <c r="N119" s="5">
        <v>515000000</v>
      </c>
    </row>
    <row r="121" spans="2:14" ht="15.5" x14ac:dyDescent="0.35">
      <c r="B121" t="s">
        <v>139</v>
      </c>
      <c r="C121" t="s">
        <v>140</v>
      </c>
      <c r="E121" s="5">
        <v>-87171360</v>
      </c>
      <c r="F121" s="5">
        <v>-288207279</v>
      </c>
      <c r="G121" s="5">
        <v>117836004</v>
      </c>
      <c r="J121" s="5">
        <v>200224315</v>
      </c>
      <c r="K121" s="5">
        <v>10804520082</v>
      </c>
      <c r="L121" s="5">
        <v>-303639762</v>
      </c>
      <c r="M121" s="5">
        <v>-12030020670</v>
      </c>
      <c r="N121" s="5">
        <v>-54651680201</v>
      </c>
    </row>
    <row r="122" spans="2:14" ht="15.5" x14ac:dyDescent="0.35">
      <c r="C122" t="s">
        <v>292</v>
      </c>
      <c r="E122" s="5">
        <v>-21633318</v>
      </c>
      <c r="F122" s="5">
        <v>804468507</v>
      </c>
      <c r="J122" s="5">
        <v>18840840469</v>
      </c>
      <c r="K122" s="5">
        <v>15353075639</v>
      </c>
      <c r="L122" s="5">
        <v>72533094967</v>
      </c>
      <c r="M122" s="5">
        <v>48118663445</v>
      </c>
      <c r="N122" s="5">
        <v>32001450030</v>
      </c>
    </row>
    <row r="123" spans="2:14" ht="15.5" x14ac:dyDescent="0.35">
      <c r="C123" t="s">
        <v>293</v>
      </c>
      <c r="E123" s="5">
        <v>214279622</v>
      </c>
      <c r="F123" s="5">
        <v>-1614056773</v>
      </c>
      <c r="G123" s="5">
        <v>-220366398</v>
      </c>
      <c r="J123" s="5">
        <v>-17474608867</v>
      </c>
      <c r="K123" s="5">
        <v>-14369390928</v>
      </c>
      <c r="L123" s="5">
        <v>-78042074432</v>
      </c>
      <c r="M123" s="5">
        <v>-59120239340</v>
      </c>
      <c r="N123" s="5">
        <v>-83163277902</v>
      </c>
    </row>
    <row r="124" spans="2:14" ht="15.5" x14ac:dyDescent="0.35">
      <c r="C124" t="s">
        <v>393</v>
      </c>
      <c r="E124" s="5">
        <v>-295620000</v>
      </c>
      <c r="F124" s="5">
        <v>-355630000</v>
      </c>
      <c r="G124" s="5">
        <v>-295650000</v>
      </c>
      <c r="J124" s="5">
        <v>-1754296528</v>
      </c>
      <c r="K124" s="5">
        <v>-1409039341</v>
      </c>
      <c r="L124" s="5">
        <v>-7186167018</v>
      </c>
      <c r="M124" s="5">
        <v>-2200921680</v>
      </c>
      <c r="N124" s="5">
        <v>-2635936777</v>
      </c>
    </row>
    <row r="125" spans="2:14" ht="15.5" x14ac:dyDescent="0.35">
      <c r="C125" t="s">
        <v>767</v>
      </c>
      <c r="E125" s="5">
        <v>1</v>
      </c>
      <c r="F125" s="5">
        <v>-78306785</v>
      </c>
      <c r="J125" s="5">
        <v>-659521954</v>
      </c>
      <c r="K125" s="5">
        <v>-62448100</v>
      </c>
      <c r="L125" s="5">
        <v>-568337013</v>
      </c>
      <c r="M125" s="5">
        <v>-594506561</v>
      </c>
      <c r="N125" s="5">
        <v>-99981857</v>
      </c>
    </row>
    <row r="126" spans="2:14" ht="15.5" x14ac:dyDescent="0.35">
      <c r="C126" t="s">
        <v>298</v>
      </c>
    </row>
    <row r="127" spans="2:14" ht="15.5" x14ac:dyDescent="0.35">
      <c r="C127" t="s">
        <v>1064</v>
      </c>
      <c r="L127" s="5">
        <v>5292494558</v>
      </c>
      <c r="M127" s="5">
        <v>394954114</v>
      </c>
    </row>
    <row r="128" spans="2:14" ht="15.5" x14ac:dyDescent="0.35">
      <c r="C128" t="s">
        <v>163</v>
      </c>
      <c r="J128" s="5">
        <v>-539810331</v>
      </c>
      <c r="K128" s="5">
        <v>-775426704</v>
      </c>
      <c r="L128" s="5">
        <v>-954423539</v>
      </c>
      <c r="M128" s="5">
        <v>-2486731127</v>
      </c>
      <c r="N128" s="5">
        <v>-1376755486</v>
      </c>
    </row>
    <row r="129" spans="3:14" ht="15.5" x14ac:dyDescent="0.35">
      <c r="C129" t="s">
        <v>152</v>
      </c>
      <c r="E129" s="5">
        <v>3777</v>
      </c>
      <c r="F129" s="5">
        <v>7112</v>
      </c>
      <c r="G129" s="5">
        <v>9612</v>
      </c>
      <c r="J129" s="5">
        <v>4974</v>
      </c>
      <c r="K129" s="5">
        <v>54224665</v>
      </c>
      <c r="L129" s="5">
        <v>173976194</v>
      </c>
      <c r="M129" s="5">
        <v>174484246</v>
      </c>
      <c r="N129" s="5">
        <v>43693221</v>
      </c>
    </row>
    <row r="130" spans="3:14" ht="15.5" x14ac:dyDescent="0.35">
      <c r="C130" t="s">
        <v>1314</v>
      </c>
      <c r="E130" s="5">
        <v>15798558</v>
      </c>
      <c r="F130" s="5">
        <v>955310660</v>
      </c>
      <c r="G130" s="5">
        <v>633842790</v>
      </c>
      <c r="J130" s="5">
        <v>1787616552</v>
      </c>
      <c r="K130" s="5">
        <v>12013524851</v>
      </c>
      <c r="L130" s="5">
        <v>8447796521</v>
      </c>
      <c r="M130" s="5">
        <v>3684276233</v>
      </c>
      <c r="N130" s="5">
        <v>579128570</v>
      </c>
    </row>
    <row r="131" spans="3:14" ht="15.5" x14ac:dyDescent="0.35">
      <c r="C131" t="s">
        <v>149</v>
      </c>
      <c r="E131" s="5">
        <v>-211149880</v>
      </c>
      <c r="F131" s="5">
        <v>311149880</v>
      </c>
      <c r="G131" s="5">
        <v>-100000000</v>
      </c>
      <c r="J131" s="5">
        <v>22747713</v>
      </c>
      <c r="K131" s="5">
        <v>-5981354089</v>
      </c>
      <c r="L131" s="5">
        <v>-1282699478</v>
      </c>
      <c r="M131" s="5">
        <v>19410935675</v>
      </c>
      <c r="N131" s="5">
        <v>54930469283</v>
      </c>
    </row>
    <row r="132" spans="3:14" ht="15.5" x14ac:dyDescent="0.35">
      <c r="C132" t="s">
        <v>150</v>
      </c>
      <c r="E132" s="5">
        <v>311149880</v>
      </c>
      <c r="K132" s="5">
        <v>-4846089860</v>
      </c>
      <c r="L132" s="5">
        <v>1216875074</v>
      </c>
      <c r="M132" s="5">
        <v>-7275851323</v>
      </c>
      <c r="N132" s="5">
        <v>-47650000</v>
      </c>
    </row>
    <row r="133" spans="3:14" ht="15.5" x14ac:dyDescent="0.35">
      <c r="C133" t="s">
        <v>158</v>
      </c>
      <c r="L133" s="5">
        <v>-424486500</v>
      </c>
      <c r="M133" s="5">
        <v>-24036000</v>
      </c>
      <c r="N133" s="5">
        <v>-7650000</v>
      </c>
    </row>
    <row r="134" spans="3:14" ht="15.5" x14ac:dyDescent="0.35">
      <c r="C134" t="s">
        <v>253</v>
      </c>
      <c r="M134" s="5">
        <v>-3823013500</v>
      </c>
    </row>
    <row r="135" spans="3:14" ht="15.5" x14ac:dyDescent="0.35">
      <c r="C135" t="s">
        <v>536</v>
      </c>
    </row>
    <row r="136" spans="3:14" ht="15.5" x14ac:dyDescent="0.35">
      <c r="C136" t="s">
        <v>1315</v>
      </c>
      <c r="E136" s="5">
        <v>-211149880</v>
      </c>
      <c r="F136" s="5">
        <v>311149880</v>
      </c>
      <c r="G136" s="5">
        <v>-100000000</v>
      </c>
    </row>
    <row r="137" spans="3:14" ht="15.5" x14ac:dyDescent="0.35">
      <c r="C137" t="s">
        <v>161</v>
      </c>
      <c r="E137" s="5">
        <v>-211149880</v>
      </c>
      <c r="F137" s="5">
        <v>311149880</v>
      </c>
      <c r="G137" s="5">
        <v>-100000000</v>
      </c>
      <c r="J137" s="5">
        <v>22747713</v>
      </c>
      <c r="K137" s="5">
        <v>-5981354089</v>
      </c>
      <c r="L137" s="5">
        <v>-1282699478</v>
      </c>
      <c r="M137" s="5">
        <v>19410935675</v>
      </c>
      <c r="N137" s="5">
        <v>54930469283</v>
      </c>
    </row>
    <row r="138" spans="3:14" ht="15.5" x14ac:dyDescent="0.35">
      <c r="C138" t="s">
        <v>1316</v>
      </c>
    </row>
    <row r="139" spans="3:14" ht="15.5" x14ac:dyDescent="0.35">
      <c r="C139" t="s">
        <v>1317</v>
      </c>
    </row>
    <row r="140" spans="3:14" ht="15.5" x14ac:dyDescent="0.35">
      <c r="C140" t="s">
        <v>738</v>
      </c>
      <c r="J140" s="5">
        <v>22747713</v>
      </c>
      <c r="L140" s="5">
        <v>-1291890225</v>
      </c>
      <c r="M140" s="5">
        <v>375675</v>
      </c>
      <c r="N140" s="5">
        <v>3859460315</v>
      </c>
    </row>
    <row r="141" spans="3:14" ht="15.5" x14ac:dyDescent="0.35">
      <c r="C141" t="s">
        <v>739</v>
      </c>
      <c r="K141" s="5">
        <v>-5981354089</v>
      </c>
      <c r="L141" s="5">
        <v>23896074</v>
      </c>
      <c r="M141" s="5">
        <v>-335440000</v>
      </c>
      <c r="N141" s="5">
        <v>-178991032</v>
      </c>
    </row>
    <row r="142" spans="3:14" ht="15.5" x14ac:dyDescent="0.35">
      <c r="C142" t="s">
        <v>1318</v>
      </c>
      <c r="J142" s="5">
        <v>22747713</v>
      </c>
      <c r="K142" s="5">
        <v>-5981354089</v>
      </c>
      <c r="L142" s="5">
        <v>-1267994151</v>
      </c>
      <c r="M142" s="5">
        <v>-335064325</v>
      </c>
      <c r="N142" s="5">
        <v>3680469283</v>
      </c>
    </row>
    <row r="143" spans="3:14" ht="15.5" x14ac:dyDescent="0.35">
      <c r="C143" t="s">
        <v>1319</v>
      </c>
    </row>
    <row r="144" spans="3:14" ht="15.5" x14ac:dyDescent="0.35">
      <c r="C144" t="s">
        <v>308</v>
      </c>
    </row>
    <row r="145" spans="2:14" ht="15.5" x14ac:dyDescent="0.35">
      <c r="C145" t="s">
        <v>742</v>
      </c>
    </row>
    <row r="146" spans="2:14" ht="15.5" x14ac:dyDescent="0.35">
      <c r="C146" t="s">
        <v>168</v>
      </c>
      <c r="L146" s="5">
        <v>-14705327</v>
      </c>
    </row>
    <row r="147" spans="2:14" ht="15.5" x14ac:dyDescent="0.35">
      <c r="C147" t="s">
        <v>333</v>
      </c>
      <c r="N147" s="5">
        <v>51250000000</v>
      </c>
    </row>
    <row r="148" spans="2:14" ht="15.5" x14ac:dyDescent="0.35">
      <c r="C148" t="s">
        <v>379</v>
      </c>
      <c r="M148" s="5">
        <v>19746000000</v>
      </c>
    </row>
    <row r="149" spans="2:14" ht="15.5" x14ac:dyDescent="0.35">
      <c r="C149" t="s">
        <v>754</v>
      </c>
    </row>
    <row r="150" spans="2:14" ht="15.5" x14ac:dyDescent="0.35">
      <c r="C150" t="s">
        <v>173</v>
      </c>
      <c r="E150" s="5">
        <v>12828640</v>
      </c>
      <c r="F150" s="5">
        <v>22942601</v>
      </c>
      <c r="G150" s="5">
        <v>17836004</v>
      </c>
      <c r="J150" s="5">
        <v>222972028</v>
      </c>
      <c r="K150" s="5">
        <v>-22923867</v>
      </c>
      <c r="L150" s="5">
        <v>-369464166</v>
      </c>
      <c r="M150" s="5">
        <v>105063682</v>
      </c>
      <c r="N150" s="5">
        <v>231139082</v>
      </c>
    </row>
    <row r="151" spans="2:14" ht="15.5" x14ac:dyDescent="0.35">
      <c r="C151" t="s">
        <v>176</v>
      </c>
      <c r="G151" s="5">
        <v>325570778</v>
      </c>
      <c r="J151" s="5">
        <v>102598748</v>
      </c>
      <c r="K151" s="5">
        <v>125522615</v>
      </c>
      <c r="L151" s="5">
        <v>494986781</v>
      </c>
      <c r="M151" s="5">
        <v>389923099</v>
      </c>
      <c r="N151" s="5">
        <v>158784017</v>
      </c>
    </row>
    <row r="152" spans="2:14" ht="15.5" x14ac:dyDescent="0.35">
      <c r="C152" t="s">
        <v>177</v>
      </c>
      <c r="E152" s="5">
        <v>12828640</v>
      </c>
      <c r="F152" s="5">
        <v>22942601</v>
      </c>
      <c r="G152" s="5">
        <v>343406782</v>
      </c>
      <c r="J152" s="5">
        <v>325570776</v>
      </c>
      <c r="K152" s="5">
        <v>102598748</v>
      </c>
      <c r="L152" s="5">
        <v>125522615</v>
      </c>
      <c r="M152" s="5">
        <v>494986781</v>
      </c>
      <c r="N152" s="5">
        <v>389923099</v>
      </c>
    </row>
    <row r="154" spans="2:14" ht="15.5" x14ac:dyDescent="0.35">
      <c r="B154" t="s">
        <v>178</v>
      </c>
      <c r="C154" t="s">
        <v>12</v>
      </c>
      <c r="D154" s="5">
        <v>670000000</v>
      </c>
      <c r="E154" s="5">
        <v>670000000</v>
      </c>
      <c r="F154" s="5">
        <v>670000000</v>
      </c>
      <c r="G154" s="5">
        <v>670000000</v>
      </c>
      <c r="I154" s="5">
        <v>670000000</v>
      </c>
      <c r="J154" s="5">
        <v>670000000</v>
      </c>
      <c r="K154" s="5">
        <v>670000000</v>
      </c>
      <c r="L154" s="5">
        <v>670000000</v>
      </c>
      <c r="M154" s="5">
        <v>670000000</v>
      </c>
      <c r="N154" s="5">
        <v>520000000</v>
      </c>
    </row>
    <row r="155" spans="2:14" ht="15.5" x14ac:dyDescent="0.35">
      <c r="C155" t="s">
        <v>179</v>
      </c>
      <c r="D155" s="6">
        <v>0.24</v>
      </c>
      <c r="E155" s="6">
        <v>0.9</v>
      </c>
      <c r="F155" s="6">
        <v>0.06</v>
      </c>
      <c r="G155" s="6">
        <v>0.01</v>
      </c>
    </row>
    <row r="156" spans="2:14" ht="15.5" x14ac:dyDescent="0.35">
      <c r="C156" t="s">
        <v>180</v>
      </c>
      <c r="D156" s="6">
        <v>504.17</v>
      </c>
      <c r="E156" s="6">
        <v>404.44</v>
      </c>
      <c r="F156" s="5">
        <v>2550</v>
      </c>
      <c r="G156" s="5">
        <v>5000</v>
      </c>
    </row>
    <row r="157" spans="2:14" ht="15.5" x14ac:dyDescent="0.35">
      <c r="C157" t="s">
        <v>64</v>
      </c>
      <c r="D157" s="6">
        <v>57.76</v>
      </c>
      <c r="E157" s="6">
        <v>126.43</v>
      </c>
      <c r="F157" s="6">
        <v>69.52</v>
      </c>
      <c r="G157" s="6">
        <v>16.920000000000002</v>
      </c>
    </row>
    <row r="158" spans="2:14" ht="15.5" x14ac:dyDescent="0.35">
      <c r="C158" t="s">
        <v>181</v>
      </c>
      <c r="E158" s="5">
        <v>240000000</v>
      </c>
      <c r="F158" s="5">
        <v>-340000000</v>
      </c>
      <c r="G158" s="5">
        <v>-440000000</v>
      </c>
    </row>
    <row r="159" spans="2:14" ht="15.5" x14ac:dyDescent="0.35">
      <c r="C159" t="s">
        <v>182</v>
      </c>
      <c r="D159" s="6">
        <v>1.6000000000000001E-3</v>
      </c>
      <c r="E159" s="6">
        <v>6.0000000000000001E-3</v>
      </c>
      <c r="F159" s="6">
        <v>4.0000000000000002E-4</v>
      </c>
      <c r="G159" s="6">
        <v>1E-4</v>
      </c>
    </row>
    <row r="160" spans="2:14" ht="15.5" x14ac:dyDescent="0.35">
      <c r="C160" t="s">
        <v>183</v>
      </c>
      <c r="D160" s="6">
        <v>1.9E-3</v>
      </c>
      <c r="E160" s="6">
        <v>7.4000000000000003E-3</v>
      </c>
      <c r="F160" s="6">
        <v>5.0000000000000001E-4</v>
      </c>
      <c r="G160" s="6">
        <v>1E-4</v>
      </c>
    </row>
    <row r="161" spans="3:7" ht="15.5" x14ac:dyDescent="0.35">
      <c r="C161" t="s">
        <v>184</v>
      </c>
      <c r="D161" s="6">
        <v>-6.9999999999999993E-3</v>
      </c>
      <c r="E161" s="6">
        <v>-3.5999999999999999E-3</v>
      </c>
      <c r="F161" s="6">
        <v>-6.3E-3</v>
      </c>
      <c r="G161" s="6">
        <v>-7.6E-3</v>
      </c>
    </row>
    <row r="162" spans="3:7" ht="15.5" x14ac:dyDescent="0.35">
      <c r="C162" t="s">
        <v>185</v>
      </c>
    </row>
    <row r="163" spans="3:7" ht="15.5" x14ac:dyDescent="0.35">
      <c r="C163" t="s">
        <v>187</v>
      </c>
      <c r="D163" s="6">
        <v>0.99</v>
      </c>
      <c r="E163" s="6">
        <v>2.99</v>
      </c>
      <c r="F163" s="6">
        <v>1.27</v>
      </c>
      <c r="G163" s="6">
        <v>0.41</v>
      </c>
    </row>
    <row r="164" spans="3:7" ht="15.5" x14ac:dyDescent="0.35">
      <c r="C164" t="s">
        <v>188</v>
      </c>
      <c r="D164" s="5">
        <v>122</v>
      </c>
      <c r="E164" s="6">
        <v>121.76</v>
      </c>
      <c r="F164" s="6">
        <v>120.86</v>
      </c>
      <c r="G164" s="6">
        <v>120.8</v>
      </c>
    </row>
    <row r="165" spans="3:7" ht="15.5" x14ac:dyDescent="0.35">
      <c r="C165" t="s">
        <v>189</v>
      </c>
      <c r="D165" s="6">
        <v>0.99</v>
      </c>
      <c r="E165" s="6">
        <v>2.99</v>
      </c>
      <c r="F165" s="6">
        <v>1.27</v>
      </c>
      <c r="G165" s="6">
        <v>0.41</v>
      </c>
    </row>
    <row r="166" spans="3:7" ht="15.5" x14ac:dyDescent="0.35">
      <c r="C166" t="s">
        <v>190</v>
      </c>
      <c r="D166" s="5">
        <v>122</v>
      </c>
      <c r="E166" s="6">
        <v>121.76</v>
      </c>
      <c r="F166" s="6">
        <v>120.86</v>
      </c>
      <c r="G166" s="6">
        <v>120.8</v>
      </c>
    </row>
    <row r="167" spans="3:7" ht="15.5" x14ac:dyDescent="0.35">
      <c r="C167" t="s">
        <v>191</v>
      </c>
      <c r="D167" s="5">
        <v>7000000000</v>
      </c>
      <c r="E167" s="5">
        <v>7000000000</v>
      </c>
      <c r="F167" s="5">
        <v>7000000000</v>
      </c>
      <c r="G167" s="5">
        <v>7000000000</v>
      </c>
    </row>
    <row r="168" spans="3:7" ht="15.5" x14ac:dyDescent="0.35">
      <c r="C168" t="s">
        <v>192</v>
      </c>
      <c r="D168" s="5">
        <v>1000000000</v>
      </c>
      <c r="E168" s="5">
        <v>1000000000</v>
      </c>
      <c r="F168" s="5">
        <v>1000000000</v>
      </c>
      <c r="G168" s="5">
        <v>1000000000</v>
      </c>
    </row>
    <row r="169" spans="3:7" ht="15.5" x14ac:dyDescent="0.35">
      <c r="C169" t="s">
        <v>574</v>
      </c>
      <c r="D169" s="5">
        <v>81000000000</v>
      </c>
      <c r="E169" s="5">
        <v>81000000000</v>
      </c>
      <c r="F169" s="5">
        <v>80000000000</v>
      </c>
      <c r="G169" s="5">
        <v>80000000000</v>
      </c>
    </row>
    <row r="170" spans="3:7" ht="15.5" x14ac:dyDescent="0.35">
      <c r="C170" t="s">
        <v>24</v>
      </c>
      <c r="D170" s="5">
        <v>8000000000</v>
      </c>
      <c r="E170" s="5">
        <v>8000000000</v>
      </c>
      <c r="F170" s="5">
        <v>8000000000</v>
      </c>
      <c r="G170" s="5">
        <v>8000000000</v>
      </c>
    </row>
    <row r="171" spans="3:7" ht="15.5" x14ac:dyDescent="0.35">
      <c r="C171" t="s">
        <v>21</v>
      </c>
      <c r="D171" s="5">
        <v>7000000000</v>
      </c>
      <c r="E171" s="5">
        <v>7000000000</v>
      </c>
      <c r="F171" s="5">
        <v>7000000000</v>
      </c>
      <c r="G171" s="5">
        <v>7000000000</v>
      </c>
    </row>
    <row r="172" spans="3:7" ht="15.5" x14ac:dyDescent="0.35">
      <c r="C172" t="s">
        <v>194</v>
      </c>
      <c r="D172" s="5">
        <v>74000000000</v>
      </c>
      <c r="E172" s="5">
        <v>74000000000</v>
      </c>
      <c r="F172" s="5">
        <v>73000000000</v>
      </c>
      <c r="G172" s="5">
        <v>73000000000</v>
      </c>
    </row>
    <row r="173" spans="3:7" ht="15.5" x14ac:dyDescent="0.35">
      <c r="C173" t="s">
        <v>195</v>
      </c>
      <c r="E173" s="5">
        <v>0</v>
      </c>
      <c r="F173" s="5">
        <v>0</v>
      </c>
      <c r="G173" s="5">
        <v>0</v>
      </c>
    </row>
    <row r="174" spans="3:7" ht="15.5" x14ac:dyDescent="0.35">
      <c r="C174" t="s">
        <v>196</v>
      </c>
    </row>
    <row r="175" spans="3:7" ht="15.5" x14ac:dyDescent="0.35">
      <c r="C175" t="s">
        <v>13</v>
      </c>
      <c r="E175" s="5">
        <v>0</v>
      </c>
      <c r="F175" s="5">
        <v>0</v>
      </c>
      <c r="G175" s="5">
        <v>0</v>
      </c>
    </row>
    <row r="176" spans="3:7" ht="15.5" x14ac:dyDescent="0.35">
      <c r="C176" t="s">
        <v>16</v>
      </c>
      <c r="E176" s="6">
        <v>-0.13</v>
      </c>
      <c r="F176" s="6">
        <v>-0.43</v>
      </c>
      <c r="G176" s="6">
        <v>0.18</v>
      </c>
    </row>
    <row r="177" spans="3:14" ht="15.5" x14ac:dyDescent="0.35">
      <c r="C177" t="s">
        <v>49</v>
      </c>
      <c r="I177" s="6">
        <v>1.21</v>
      </c>
      <c r="J177" s="6">
        <v>2.68</v>
      </c>
      <c r="K177" s="6">
        <v>0.22</v>
      </c>
      <c r="L177" s="6">
        <v>0.56999999999999995</v>
      </c>
      <c r="M177" s="6">
        <v>4.96</v>
      </c>
      <c r="N177" s="6">
        <v>3.6</v>
      </c>
    </row>
    <row r="178" spans="3:14" ht="15.5" x14ac:dyDescent="0.35">
      <c r="C178" t="s">
        <v>63</v>
      </c>
      <c r="I178" s="5">
        <v>100</v>
      </c>
      <c r="J178" s="6">
        <v>18.66</v>
      </c>
      <c r="K178" s="6">
        <v>227.27</v>
      </c>
      <c r="L178" s="6">
        <v>135.09</v>
      </c>
      <c r="M178" s="6">
        <v>13.71</v>
      </c>
      <c r="N178" s="5">
        <v>0</v>
      </c>
    </row>
    <row r="179" spans="3:14" ht="15.5" x14ac:dyDescent="0.35">
      <c r="C179" t="s">
        <v>66</v>
      </c>
      <c r="I179" s="6">
        <v>11.94</v>
      </c>
      <c r="J179" s="6">
        <v>1.46</v>
      </c>
      <c r="K179" s="6">
        <v>6.57</v>
      </c>
      <c r="L179" s="6">
        <v>0.69</v>
      </c>
      <c r="M179" s="6">
        <v>1.03</v>
      </c>
      <c r="N179" s="5">
        <v>0</v>
      </c>
    </row>
    <row r="180" spans="3:14" ht="15.5" x14ac:dyDescent="0.35">
      <c r="C180" t="s">
        <v>197</v>
      </c>
      <c r="J180" s="5">
        <v>930000000</v>
      </c>
      <c r="K180" s="5">
        <v>-3850000000</v>
      </c>
      <c r="L180" s="5">
        <v>-5170000000</v>
      </c>
      <c r="M180" s="5">
        <v>3110000000</v>
      </c>
      <c r="N180" s="5">
        <v>3190000000</v>
      </c>
    </row>
    <row r="181" spans="3:14" ht="15.5" x14ac:dyDescent="0.35">
      <c r="C181" t="s">
        <v>198</v>
      </c>
      <c r="I181" s="6">
        <v>8.199999999999999E-3</v>
      </c>
      <c r="J181" s="6">
        <v>1.7000000000000001E-2</v>
      </c>
      <c r="K181" s="6">
        <v>1.4000000000000002E-3</v>
      </c>
      <c r="L181" s="6">
        <v>3.4000000000000002E-3</v>
      </c>
      <c r="M181" s="6">
        <v>3.1200000000000002E-2</v>
      </c>
      <c r="N181" s="6">
        <v>2.52E-2</v>
      </c>
    </row>
    <row r="182" spans="3:14" ht="15.5" x14ac:dyDescent="0.35">
      <c r="C182" t="s">
        <v>199</v>
      </c>
      <c r="I182" s="6">
        <v>9.8999999999999991E-3</v>
      </c>
      <c r="J182" s="6">
        <v>2.2099999999999998E-2</v>
      </c>
      <c r="K182" s="6">
        <v>1.9E-3</v>
      </c>
      <c r="L182" s="6">
        <v>4.7999999999999996E-3</v>
      </c>
      <c r="M182" s="6">
        <v>4.2300000000000004E-2</v>
      </c>
      <c r="N182" s="6">
        <v>3.3700000000000001E-2</v>
      </c>
    </row>
    <row r="183" spans="3:14" ht="15.5" x14ac:dyDescent="0.35">
      <c r="C183" t="s">
        <v>200</v>
      </c>
      <c r="I183" s="6">
        <v>-2.4500000000000001E-2</v>
      </c>
      <c r="J183" s="6">
        <v>4.4000000000000003E-3</v>
      </c>
      <c r="K183" s="6">
        <v>-5.5399999999999998E-2</v>
      </c>
      <c r="L183" s="6">
        <v>-7.2400000000000006E-2</v>
      </c>
      <c r="M183" s="6">
        <v>4.2900000000000001E-2</v>
      </c>
      <c r="N183" s="6">
        <v>0.1061</v>
      </c>
    </row>
    <row r="184" spans="3:14" ht="15.5" x14ac:dyDescent="0.35">
      <c r="C184" t="s">
        <v>201</v>
      </c>
      <c r="J184" s="6">
        <v>0.66</v>
      </c>
      <c r="K184" s="6">
        <v>-5.73</v>
      </c>
      <c r="L184" s="6">
        <v>-6.06</v>
      </c>
      <c r="M184" s="6">
        <v>1.17</v>
      </c>
      <c r="N184" s="6">
        <v>2.1800000000000002</v>
      </c>
    </row>
    <row r="185" spans="3:14" ht="15.5" x14ac:dyDescent="0.35">
      <c r="C185" t="s">
        <v>60</v>
      </c>
      <c r="I185" s="6">
        <v>0.99</v>
      </c>
      <c r="J185" s="6">
        <v>0.41</v>
      </c>
      <c r="K185" s="6">
        <v>0.42</v>
      </c>
      <c r="L185" s="6">
        <v>0.65</v>
      </c>
      <c r="M185" s="6">
        <v>0.57999999999999996</v>
      </c>
      <c r="N185" s="5">
        <v>0</v>
      </c>
    </row>
    <row r="186" spans="3:14" ht="15.5" x14ac:dyDescent="0.35">
      <c r="C186" t="s">
        <v>57</v>
      </c>
      <c r="I186" s="5">
        <v>122</v>
      </c>
      <c r="J186" s="6">
        <v>120.79</v>
      </c>
      <c r="K186" s="6">
        <v>118.18</v>
      </c>
      <c r="L186" s="6">
        <v>117.81</v>
      </c>
      <c r="M186" s="6">
        <v>117.44</v>
      </c>
      <c r="N186" s="6">
        <v>106.83</v>
      </c>
    </row>
    <row r="187" spans="3:14" ht="15.5" x14ac:dyDescent="0.35">
      <c r="C187" t="s">
        <v>202</v>
      </c>
      <c r="I187" s="6">
        <v>0.99</v>
      </c>
      <c r="J187" s="6">
        <v>0.41</v>
      </c>
      <c r="K187" s="6">
        <v>0.42</v>
      </c>
      <c r="L187" s="6">
        <v>0.65</v>
      </c>
      <c r="M187" s="6">
        <v>0.57999999999999996</v>
      </c>
      <c r="N187" s="5">
        <v>0</v>
      </c>
    </row>
    <row r="188" spans="3:14" ht="15.5" x14ac:dyDescent="0.35">
      <c r="C188" t="s">
        <v>203</v>
      </c>
      <c r="I188" s="5">
        <v>122</v>
      </c>
      <c r="J188" s="6">
        <v>120.79</v>
      </c>
      <c r="K188" s="6">
        <v>118.18</v>
      </c>
      <c r="L188" s="6">
        <v>117.81</v>
      </c>
      <c r="M188" s="6">
        <v>117.44</v>
      </c>
      <c r="N188" s="6">
        <v>106.83</v>
      </c>
    </row>
    <row r="189" spans="3:14" ht="15.5" x14ac:dyDescent="0.35">
      <c r="C189" t="s">
        <v>204</v>
      </c>
      <c r="I189" s="5">
        <v>7000000000</v>
      </c>
      <c r="J189" s="5">
        <v>7000000000</v>
      </c>
      <c r="K189" s="5">
        <v>7000000000</v>
      </c>
      <c r="L189" s="5">
        <v>12000000000</v>
      </c>
      <c r="M189" s="5">
        <v>14000000000</v>
      </c>
      <c r="N189" s="5">
        <v>14000000000</v>
      </c>
    </row>
    <row r="190" spans="3:14" ht="15.5" x14ac:dyDescent="0.35">
      <c r="C190" t="s">
        <v>205</v>
      </c>
      <c r="I190" s="5">
        <v>1000000000</v>
      </c>
      <c r="J190" s="5">
        <v>1000000000</v>
      </c>
      <c r="K190" s="5">
        <v>1000000000</v>
      </c>
      <c r="L190" s="5">
        <v>1000000000</v>
      </c>
      <c r="M190" s="5">
        <v>1000000000</v>
      </c>
      <c r="N190" s="5">
        <v>1000000000</v>
      </c>
    </row>
    <row r="191" spans="3:14" ht="15.5" x14ac:dyDescent="0.35">
      <c r="C191" t="s">
        <v>26</v>
      </c>
      <c r="I191" s="5">
        <v>8000000000</v>
      </c>
      <c r="J191" s="5">
        <v>8000000000</v>
      </c>
      <c r="K191" s="5">
        <v>8000000000</v>
      </c>
      <c r="L191" s="5">
        <v>14000000000</v>
      </c>
      <c r="M191" s="5">
        <v>15000000000</v>
      </c>
      <c r="N191" s="5">
        <v>15000000000</v>
      </c>
    </row>
    <row r="192" spans="3:14" ht="15.5" x14ac:dyDescent="0.35">
      <c r="C192" t="s">
        <v>23</v>
      </c>
      <c r="I192" s="5">
        <v>7000000000</v>
      </c>
      <c r="J192" s="5">
        <v>7000000000</v>
      </c>
      <c r="K192" s="5">
        <v>8000000000</v>
      </c>
      <c r="L192" s="5">
        <v>14000000000</v>
      </c>
      <c r="M192" s="5">
        <v>15000000000</v>
      </c>
      <c r="N192" s="5">
        <v>15000000000</v>
      </c>
    </row>
    <row r="193" spans="3:14" ht="15.5" x14ac:dyDescent="0.35">
      <c r="C193" t="s">
        <v>206</v>
      </c>
      <c r="I193" s="5">
        <v>74000000000</v>
      </c>
      <c r="J193" s="5">
        <v>72000000000</v>
      </c>
      <c r="K193" s="5">
        <v>70000000000</v>
      </c>
      <c r="L193" s="5">
        <v>65000000000</v>
      </c>
      <c r="M193" s="5">
        <v>70000000000</v>
      </c>
      <c r="N193" s="5">
        <v>49000000000</v>
      </c>
    </row>
    <row r="194" spans="3:14" ht="15.5" x14ac:dyDescent="0.35">
      <c r="C194" t="s">
        <v>207</v>
      </c>
      <c r="J194" s="5">
        <v>0</v>
      </c>
      <c r="K194" s="5">
        <v>11000000000</v>
      </c>
      <c r="L194" s="5">
        <v>0</v>
      </c>
      <c r="M194" s="5">
        <v>-12000000000</v>
      </c>
      <c r="N194" s="5">
        <v>-55000000000</v>
      </c>
    </row>
    <row r="195" spans="3:14" ht="15.5" x14ac:dyDescent="0.35">
      <c r="C195" t="s">
        <v>208</v>
      </c>
      <c r="L195" s="5">
        <v>0</v>
      </c>
      <c r="M195" s="5">
        <v>-4000000000</v>
      </c>
      <c r="N195" s="5">
        <v>0</v>
      </c>
    </row>
    <row r="196" spans="3:14" ht="15.5" x14ac:dyDescent="0.35">
      <c r="C196" t="s">
        <v>15</v>
      </c>
      <c r="J196" s="5">
        <v>0</v>
      </c>
      <c r="K196" s="5">
        <v>11000000000</v>
      </c>
      <c r="L196" s="5">
        <v>-1000000000</v>
      </c>
      <c r="M196" s="5">
        <v>-16000000000</v>
      </c>
      <c r="N196" s="5">
        <v>-55000000000</v>
      </c>
    </row>
    <row r="197" spans="3:14" ht="15.5" x14ac:dyDescent="0.35">
      <c r="C197" t="s">
        <v>17</v>
      </c>
      <c r="J197" s="6">
        <v>0.3</v>
      </c>
      <c r="K197" s="6">
        <v>16.25</v>
      </c>
      <c r="L197" s="6">
        <v>-1.0900000000000001</v>
      </c>
      <c r="M197" s="6">
        <v>-23.88</v>
      </c>
      <c r="N197" s="6">
        <v>-106.13</v>
      </c>
    </row>
  </sheetData>
  <pageMargins left="0.7" right="0.7" top="0.75" bottom="0.75" header="0.3" footer="0.3"/>
  <ignoredErrors>
    <ignoredError sqref="A1:N198" numberStoredAsText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1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1320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1321</v>
      </c>
      <c r="D2" s="2" vm="372">
        <f ca="1">IFERROR(_xlfn.STOCKHISTORY("XIDX:" &amp; $C$1, D3, , 0, 0, 1), "Libur")</f>
        <v>256</v>
      </c>
      <c r="E2" s="2" vm="373">
        <f ca="1">IFERROR(_xlfn.STOCKHISTORY("XIDX:" &amp; $C$1, E3, , 0, 0, 1), "Libur")</f>
        <v>189</v>
      </c>
      <c r="H2" s="2" vm="373">
        <f ca="1">IFERROR(INDEX(D2:G2,COUNT(D2:G2)),"")</f>
        <v>189</v>
      </c>
      <c r="I2" s="2" vm="153">
        <f t="shared" ref="I2:P2" ca="1" si="0">IFERROR(_xlfn.STOCKHISTORY("XIDX:" &amp; $C$1, I1, , 0, 0, 1), "Libur")</f>
        <v>360</v>
      </c>
      <c r="J2" s="2" vm="374">
        <f t="shared" ca="1" si="0"/>
        <v>248</v>
      </c>
      <c r="K2" s="2" vm="273">
        <f t="shared" ca="1" si="0"/>
        <v>300</v>
      </c>
      <c r="L2" s="2" vm="218">
        <f t="shared" ca="1" si="0"/>
        <v>262</v>
      </c>
      <c r="M2" s="2" vm="375">
        <f t="shared" ca="1" si="0"/>
        <v>274</v>
      </c>
      <c r="N2" s="2" vm="376">
        <f t="shared" ca="1" si="0"/>
        <v>650</v>
      </c>
      <c r="O2" s="2" vm="377">
        <f t="shared" ca="1" si="0"/>
        <v>2600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95708204584</v>
      </c>
      <c r="E4" s="2">
        <f>IFERROR(INDEX(E51:E500,MATCH($C$4,$C$51:$C$500,0)),"")</f>
        <v>66908632973</v>
      </c>
      <c r="H4" s="2">
        <f>IFERROR(SUM(D4:G4)*(4/MAX(1,COUNT(D4:G4))),"")</f>
        <v>325233675114</v>
      </c>
      <c r="I4" s="2">
        <f t="shared" ref="I4:P4" si="1">IFERROR(INDEX(I51:I500,MATCH($C$4,$C$51:$C$500,0)),"")</f>
        <v>313448154429</v>
      </c>
      <c r="J4" s="2">
        <f t="shared" si="1"/>
        <v>324484368661</v>
      </c>
      <c r="K4" s="2">
        <f t="shared" si="1"/>
        <v>303928233031</v>
      </c>
      <c r="L4" s="2">
        <f t="shared" si="1"/>
        <v>279179553590</v>
      </c>
      <c r="M4" s="2">
        <f t="shared" si="1"/>
        <v>238398863725</v>
      </c>
      <c r="N4" s="2">
        <f t="shared" si="1"/>
        <v>224296360636</v>
      </c>
      <c r="O4" s="2">
        <f t="shared" si="1"/>
        <v>166565482035</v>
      </c>
      <c r="P4" s="2">
        <f t="shared" si="1"/>
        <v>134518467847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5908078576</v>
      </c>
      <c r="E5" s="2">
        <f>IFERROR(INDEX(E51:E500,MATCH($C$5,$C$51:$C$500,0)),"")</f>
        <v>3109265187</v>
      </c>
      <c r="H5" s="2">
        <f>IFERROR(SUM(D5:G5)*(4/MAX(1,COUNT(D5:G5))),"")</f>
        <v>18034687526</v>
      </c>
      <c r="I5" s="2">
        <f t="shared" ref="I5:P5" si="2">IFERROR(INDEX(I51:I500,MATCH($C$5,$C$51:$C$500,0)),"")</f>
        <v>38581134785</v>
      </c>
      <c r="J5" s="2">
        <f t="shared" si="2"/>
        <v>40068555071</v>
      </c>
      <c r="K5" s="2">
        <f t="shared" si="2"/>
        <v>38313607630</v>
      </c>
      <c r="L5" s="2">
        <f t="shared" si="2"/>
        <v>39641694131</v>
      </c>
      <c r="M5" s="2">
        <f t="shared" si="2"/>
        <v>44853252178</v>
      </c>
      <c r="N5" s="2">
        <f t="shared" si="2"/>
        <v>13675939429</v>
      </c>
      <c r="O5" s="2">
        <f t="shared" si="2"/>
        <v>8523789018</v>
      </c>
      <c r="P5" s="2">
        <f t="shared" si="2"/>
        <v>189505788319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480894644567</v>
      </c>
      <c r="E6" s="2">
        <f>IFERROR(INDEX(E51:E500,MATCH($C$6,$C$51:$C$500,0)),"")</f>
        <v>474986565991</v>
      </c>
      <c r="H6" s="2">
        <f>IFERROR(INDEX(D6:G6,COUNT(D6:G6)),"")</f>
        <v>474986565991</v>
      </c>
      <c r="I6" s="2">
        <f t="shared" ref="I6:P6" si="3">IFERROR(INDEX(I51:I500,MATCH($C$6,$C$51:$C$500,0)),"")</f>
        <v>471877300804</v>
      </c>
      <c r="J6" s="2">
        <f t="shared" si="3"/>
        <v>433296166019</v>
      </c>
      <c r="K6" s="2">
        <f t="shared" si="3"/>
        <v>397931210948</v>
      </c>
      <c r="L6" s="2">
        <f t="shared" si="3"/>
        <v>364321203318</v>
      </c>
      <c r="M6" s="2">
        <f t="shared" si="3"/>
        <v>324679509187</v>
      </c>
      <c r="N6" s="2">
        <f t="shared" si="3"/>
        <v>279826257009</v>
      </c>
      <c r="O6" s="2">
        <f t="shared" si="3"/>
        <v>266150317580</v>
      </c>
      <c r="P6" s="2">
        <f t="shared" si="3"/>
        <v>206017388562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0.94</v>
      </c>
      <c r="E7" s="3">
        <f>IFERROR(INDEX(E51:E500,MATCH($C$7,$C$51:$C$500,0))/1000000000,"")</f>
        <v>0.94</v>
      </c>
      <c r="H7" s="3">
        <f>IFERROR(INDEX(D7:G7,COUNT(D7:G7)),"")</f>
        <v>0.94</v>
      </c>
      <c r="I7" s="3">
        <f t="shared" ref="I7:P7" si="4">IFERROR(INDEX(I51:I500,MATCH($C$7,$C$51:$C$500,0))/1000000000,"")</f>
        <v>0.94</v>
      </c>
      <c r="J7" s="3">
        <f t="shared" si="4"/>
        <v>0.94</v>
      </c>
      <c r="K7" s="3">
        <f t="shared" si="4"/>
        <v>0.94</v>
      </c>
      <c r="L7" s="3">
        <f t="shared" si="4"/>
        <v>0.94</v>
      </c>
      <c r="M7" s="3">
        <f t="shared" si="4"/>
        <v>0.94</v>
      </c>
      <c r="N7" s="3">
        <f t="shared" si="4"/>
        <v>0.94</v>
      </c>
      <c r="O7" s="3">
        <f t="shared" si="4"/>
        <v>0.94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22000000000</v>
      </c>
      <c r="E8" s="2">
        <f>IFERROR(INDEX(E51:E500,MATCH("Free cash flow (Quarter)",$C$51:$C$500,0)),"")</f>
        <v>12000000000</v>
      </c>
      <c r="H8" s="2">
        <f>IFERROR(INDEX(D8:G8,COUNT(D8:G8)),"")</f>
        <v>12000000000</v>
      </c>
      <c r="I8" s="2">
        <f t="shared" ref="I8:P8" si="5">IFERROR(INDEX(I51:I500,MATCH($C$8,$C$51:$C$500,0)),"")</f>
        <v>41000000000</v>
      </c>
      <c r="J8" s="2">
        <f t="shared" si="5"/>
        <v>-17000000000</v>
      </c>
      <c r="K8" s="2">
        <f t="shared" si="5"/>
        <v>53000000000</v>
      </c>
      <c r="L8" s="2">
        <f t="shared" si="5"/>
        <v>30000000000</v>
      </c>
      <c r="M8" s="2">
        <f t="shared" si="5"/>
        <v>41000000000</v>
      </c>
      <c r="N8" s="2">
        <f t="shared" si="5"/>
        <v>-28000000000</v>
      </c>
      <c r="O8" s="2">
        <f t="shared" si="5"/>
        <v>-70000000000</v>
      </c>
      <c r="P8" s="2">
        <f t="shared" si="5"/>
        <v>4000000000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23.85</v>
      </c>
      <c r="E9" s="3">
        <f>IFERROR(INDEX(E51:E500,MATCH("Free cash flow per share (Quarter)",$C$51:$C$500,0)),"")</f>
        <v>13.22</v>
      </c>
      <c r="H9" s="3">
        <f>IFERROR(INDEX(D9:G9,COUNT(D9:G9)),"")</f>
        <v>13.22</v>
      </c>
      <c r="I9" s="3">
        <f t="shared" ref="I9:P9" si="6">IFERROR(INDEX(I51:I500,MATCH($C$9,$C$51:$C$500,0)),"")</f>
        <v>44.05</v>
      </c>
      <c r="J9" s="3">
        <f t="shared" si="6"/>
        <v>-18.11</v>
      </c>
      <c r="K9" s="3">
        <f t="shared" si="6"/>
        <v>56.23</v>
      </c>
      <c r="L9" s="3">
        <f t="shared" si="6"/>
        <v>32.299999999999997</v>
      </c>
      <c r="M9" s="3">
        <f t="shared" si="6"/>
        <v>43.43</v>
      </c>
      <c r="N9" s="3">
        <f t="shared" si="6"/>
        <v>-29.97</v>
      </c>
      <c r="O9" s="3">
        <f t="shared" si="6"/>
        <v>-74.2</v>
      </c>
      <c r="P9" s="3">
        <f t="shared" si="6"/>
        <v>178403.4</v>
      </c>
    </row>
    <row r="10" spans="1:16" ht="15.5" x14ac:dyDescent="0.35">
      <c r="C10" t="s">
        <v>18</v>
      </c>
      <c r="D10" s="3">
        <f ca="1">IFERROR(IF(D9=0,"",D2/D9),"")</f>
        <v>10.733752620545072</v>
      </c>
      <c r="E10" s="3">
        <f ca="1">IFERROR(IF(E9=0,"",E2/E9),"")</f>
        <v>14.296520423600604</v>
      </c>
      <c r="I10" s="3">
        <f t="shared" ref="I10:P10" ca="1" si="7">IFERROR(IF(I9=0,"",I2/I9),"")</f>
        <v>8.172531214528945</v>
      </c>
      <c r="J10" s="3">
        <f t="shared" ca="1" si="7"/>
        <v>-13.694091662065158</v>
      </c>
      <c r="K10" s="3">
        <f t="shared" ca="1" si="7"/>
        <v>5.3352303041081273</v>
      </c>
      <c r="L10" s="3">
        <f t="shared" ca="1" si="7"/>
        <v>8.1114551083591344</v>
      </c>
      <c r="M10" s="3">
        <f t="shared" ca="1" si="7"/>
        <v>6.3090029933225882</v>
      </c>
      <c r="N10" s="3">
        <f t="shared" ca="1" si="7"/>
        <v>-21.688355021688356</v>
      </c>
      <c r="O10" s="3">
        <f t="shared" ca="1" si="7"/>
        <v>-35.040431266846362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3167367190</v>
      </c>
      <c r="E11" s="2">
        <f>IFERROR(INDEX(E51:E500,MATCH($C$11,$C$51:$C$500,0)),"")</f>
        <v>1119092351</v>
      </c>
      <c r="H11" s="2">
        <f>IFERROR(INDEX(D11:G11,COUNT(D11:G11)),"")</f>
        <v>1119092351</v>
      </c>
      <c r="I11" s="2">
        <f t="shared" ref="I11:P11" si="8">IFERROR(INDEX(I51:I500,MATCH($C$11,$C$51:$C$500,0)),"")</f>
        <v>3233711876</v>
      </c>
      <c r="J11" s="2">
        <f t="shared" si="8"/>
        <v>3423401613</v>
      </c>
      <c r="K11" s="2">
        <f t="shared" si="8"/>
        <v>2278776112</v>
      </c>
      <c r="L11" s="2">
        <f t="shared" si="8"/>
        <v>1582680952</v>
      </c>
      <c r="M11" s="2">
        <f t="shared" si="8"/>
        <v>2547308222</v>
      </c>
      <c r="N11" s="2">
        <f t="shared" si="8"/>
        <v>3211681377</v>
      </c>
      <c r="O11" s="2">
        <f t="shared" si="8"/>
        <v>1122676961</v>
      </c>
      <c r="P11" s="2">
        <f t="shared" si="8"/>
        <v>3791176208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113000000000</v>
      </c>
      <c r="E12" s="2">
        <f>IFERROR(INDEX(E51:E500,MATCH("Net Debt (Quarter)",$C$51:$C$500,0)),"")</f>
        <v>122000000000</v>
      </c>
      <c r="H12" s="2">
        <f>IFERROR(INDEX(D12:G12,COUNT(D12:G12)),"")</f>
        <v>122000000000</v>
      </c>
      <c r="I12" s="2">
        <f t="shared" ref="I12:P12" si="9">IFERROR(INDEX(I51:I500,MATCH($C$12,$C$51:$C$500,0)),"")</f>
        <v>126000000000</v>
      </c>
      <c r="J12" s="2">
        <f t="shared" si="9"/>
        <v>152000000000</v>
      </c>
      <c r="K12" s="2">
        <f t="shared" si="9"/>
        <v>115000000000</v>
      </c>
      <c r="L12" s="2">
        <f t="shared" si="9"/>
        <v>147000000000</v>
      </c>
      <c r="M12" s="2">
        <f t="shared" si="9"/>
        <v>159000000000</v>
      </c>
      <c r="N12" s="2">
        <f t="shared" si="9"/>
        <v>179000000000</v>
      </c>
      <c r="O12" s="2">
        <f t="shared" si="9"/>
        <v>132000000000</v>
      </c>
      <c r="P12" s="2">
        <f t="shared" si="9"/>
        <v>101000000000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116000000000</v>
      </c>
      <c r="E13" s="2">
        <f>IFERROR(INDEX(E51:E500,MATCH("Total Debt (Quarter)",$C$51:$C$500,0)),"")</f>
        <v>123000000000</v>
      </c>
      <c r="H13" s="2">
        <f>IFERROR(INDEX(D13:G13,COUNT(D13:G13)),"")</f>
        <v>123000000000</v>
      </c>
      <c r="I13" s="2">
        <f t="shared" ref="I13:P13" si="10">IFERROR(INDEX(I51:I500,MATCH($C$13,$C$51:$C$500,0)),"")</f>
        <v>129000000000</v>
      </c>
      <c r="J13" s="2">
        <f t="shared" si="10"/>
        <v>155000000000</v>
      </c>
      <c r="K13" s="2">
        <f t="shared" si="10"/>
        <v>117000000000</v>
      </c>
      <c r="L13" s="2">
        <f t="shared" si="10"/>
        <v>149000000000</v>
      </c>
      <c r="M13" s="2">
        <f t="shared" si="10"/>
        <v>161000000000</v>
      </c>
      <c r="N13" s="2">
        <f t="shared" si="10"/>
        <v>182000000000</v>
      </c>
      <c r="O13" s="2">
        <f t="shared" si="10"/>
        <v>133000000000</v>
      </c>
      <c r="P13" s="2">
        <f t="shared" si="10"/>
        <v>105000000000</v>
      </c>
    </row>
    <row r="14" spans="1:16" ht="15.5" x14ac:dyDescent="0.35">
      <c r="C14" t="s">
        <v>27</v>
      </c>
      <c r="D14" s="2">
        <f>IFERROR(INDEX(D51:D500,MATCH($C$14,$C$51:$C$500,0)),"")</f>
        <v>-2670539597</v>
      </c>
      <c r="E14" s="2">
        <f>IFERROR(INDEX(E51:E500,MATCH($C$14,$C$51:$C$500,0)),"")</f>
        <v>-2951929086</v>
      </c>
      <c r="H14" s="2">
        <f>IFERROR(SUM(D14:G14)*(4/MAX(1,COUNT(D14:G14))),"")</f>
        <v>-11244937366</v>
      </c>
      <c r="I14" s="2">
        <f t="shared" ref="I14:P14" si="11">IFERROR(INDEX(I51:I500,MATCH($C$14,$C$51:$C$500,0)),"")</f>
        <v>-13114716846</v>
      </c>
      <c r="J14" s="2">
        <f t="shared" si="11"/>
        <v>-12987769610</v>
      </c>
      <c r="K14" s="2">
        <f t="shared" si="11"/>
        <v>-12657427659</v>
      </c>
      <c r="L14" s="2">
        <f t="shared" si="11"/>
        <v>-15311265240</v>
      </c>
      <c r="M14" s="2">
        <f t="shared" si="11"/>
        <v>-18360033727</v>
      </c>
      <c r="N14" s="2">
        <f t="shared" si="11"/>
        <v>-18578597327</v>
      </c>
      <c r="O14" s="2">
        <f t="shared" si="11"/>
        <v>-19698973258</v>
      </c>
      <c r="P14" s="2">
        <f t="shared" si="11"/>
        <v>-13217714884</v>
      </c>
    </row>
    <row r="15" spans="1:16" ht="15.5" x14ac:dyDescent="0.35">
      <c r="C15" t="s">
        <v>28</v>
      </c>
      <c r="D15" s="2">
        <f>IFERROR(INDEX(D51:D500,MATCH($C$15,$C$51:$C$500,0)),"")</f>
        <v>-1605012183</v>
      </c>
      <c r="E15" s="2">
        <f>IFERROR(INDEX(E51:E500,MATCH($C$15,$C$51:$C$500,0)),"")</f>
        <v>-1943346664</v>
      </c>
      <c r="H15" s="2">
        <f>IFERROR(SUM(D15:G15)*(4/MAX(1,COUNT(D15:G15))),"")</f>
        <v>-7096717694</v>
      </c>
      <c r="I15" s="2">
        <f t="shared" ref="I15:P15" si="12">IFERROR(INDEX(I51:I500,MATCH($C$15,$C$51:$C$500,0)),"")</f>
        <v>-7606424254</v>
      </c>
      <c r="J15" s="2">
        <f t="shared" si="12"/>
        <v>-8143567946</v>
      </c>
      <c r="K15" s="2">
        <f t="shared" si="12"/>
        <v>-9254462122</v>
      </c>
      <c r="L15" s="2">
        <f t="shared" si="12"/>
        <v>-8327507522</v>
      </c>
      <c r="M15" s="2">
        <f t="shared" si="12"/>
        <v>-6560329812</v>
      </c>
      <c r="N15" s="2">
        <f t="shared" si="12"/>
        <v>-7765307452</v>
      </c>
      <c r="O15" s="2">
        <f t="shared" si="12"/>
        <v>-3694589944</v>
      </c>
      <c r="P15" s="2">
        <f t="shared" si="12"/>
        <v>-3181466936</v>
      </c>
    </row>
    <row r="16" spans="1:16" ht="15.5" x14ac:dyDescent="0.35">
      <c r="C16" t="s">
        <v>29</v>
      </c>
      <c r="D16" s="2">
        <f>IFERROR(INDEX(D51:D500,MATCH($C$16,$C$51:$C$500,0)),"")</f>
        <v>7504544502</v>
      </c>
      <c r="E16" s="2">
        <f>IFERROR(INDEX(E51:E500,MATCH($C$16,$C$51:$C$500,0)),"")</f>
        <v>5044065595</v>
      </c>
      <c r="H16" s="2">
        <f>IFERROR(SUM(D16:G16)*(4/MAX(1,COUNT(D16:G16))),"")</f>
        <v>25097220194</v>
      </c>
      <c r="I16" s="2">
        <f t="shared" ref="I16:P16" si="13">IFERROR(INDEX(I51:I500,MATCH($C$16,$C$51:$C$500,0)),"")</f>
        <v>27941257204</v>
      </c>
      <c r="J16" s="2">
        <f t="shared" si="13"/>
        <v>29384812158</v>
      </c>
      <c r="K16" s="2">
        <f t="shared" si="13"/>
        <v>36218089397</v>
      </c>
      <c r="L16" s="2">
        <f t="shared" si="13"/>
        <v>32279830698</v>
      </c>
      <c r="M16" s="2">
        <f t="shared" si="13"/>
        <v>24928946454</v>
      </c>
      <c r="N16" s="2">
        <f t="shared" si="13"/>
        <v>13885347664</v>
      </c>
      <c r="O16" s="2">
        <f t="shared" si="13"/>
        <v>-3305555876</v>
      </c>
      <c r="P16" s="2">
        <f t="shared" si="13"/>
        <v>11430442066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240640000000</v>
      </c>
      <c r="E20" s="2">
        <f ca="1">IFERROR(E21*E2,"")</f>
        <v>177660000000</v>
      </c>
      <c r="H20" s="2">
        <f t="shared" ref="H20:P20" ca="1" si="14">IFERROR(H21*H2,"")</f>
        <v>177660000000</v>
      </c>
      <c r="I20" s="2">
        <f t="shared" ca="1" si="14"/>
        <v>338400000000</v>
      </c>
      <c r="J20" s="2">
        <f t="shared" ca="1" si="14"/>
        <v>233120000000</v>
      </c>
      <c r="K20" s="2">
        <f t="shared" ca="1" si="14"/>
        <v>282000000000</v>
      </c>
      <c r="L20" s="2">
        <f t="shared" ca="1" si="14"/>
        <v>246280000000</v>
      </c>
      <c r="M20" s="2">
        <f t="shared" ca="1" si="14"/>
        <v>257560000000</v>
      </c>
      <c r="N20" s="2">
        <f t="shared" ca="1" si="14"/>
        <v>611000000000</v>
      </c>
      <c r="O20" s="2">
        <f t="shared" ca="1" si="14"/>
        <v>2444000000000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940000000</v>
      </c>
      <c r="E21" s="2">
        <f>IFERROR(INDEX(E51:E500,MATCH($C$7,$C$51:$C$500,0)),"")</f>
        <v>940000000</v>
      </c>
      <c r="H21" s="2">
        <f>IFERROR(INDEX(D21:G21,COUNT(D21:G21)),"")</f>
        <v>940000000</v>
      </c>
      <c r="I21" s="2">
        <f t="shared" ref="I21:P21" si="15">IFERROR(INDEX(I51:I500,MATCH($C$7,$C$51:$C$500,0)),"")</f>
        <v>940000000</v>
      </c>
      <c r="J21" s="2">
        <f t="shared" si="15"/>
        <v>940000000</v>
      </c>
      <c r="K21" s="2">
        <f t="shared" si="15"/>
        <v>940000000</v>
      </c>
      <c r="L21" s="2">
        <f t="shared" si="15"/>
        <v>940000000</v>
      </c>
      <c r="M21" s="2">
        <f t="shared" si="15"/>
        <v>940000000</v>
      </c>
      <c r="N21" s="2">
        <f t="shared" si="15"/>
        <v>940000000</v>
      </c>
      <c r="O21" s="2">
        <f t="shared" si="15"/>
        <v>940000000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1.2285598608234998</v>
      </c>
      <c r="E23" s="3">
        <f>IFERROR(E5/E6*100,"")</f>
        <v>0.6546006581287005</v>
      </c>
      <c r="H23" s="3">
        <f t="shared" ref="H23:P23" si="16">IFERROR(H5/H6*100,"")</f>
        <v>3.7968837051997211</v>
      </c>
      <c r="I23" s="3">
        <f t="shared" si="16"/>
        <v>8.1760946583495748</v>
      </c>
      <c r="J23" s="3">
        <f t="shared" si="16"/>
        <v>9.2473827864987381</v>
      </c>
      <c r="K23" s="3">
        <f t="shared" si="16"/>
        <v>9.6281986875884087</v>
      </c>
      <c r="L23" s="3">
        <f t="shared" si="16"/>
        <v>10.880973649068265</v>
      </c>
      <c r="M23" s="3">
        <f t="shared" si="16"/>
        <v>13.81462362386616</v>
      </c>
      <c r="N23" s="3">
        <f t="shared" si="16"/>
        <v>4.8872967015958562</v>
      </c>
      <c r="O23" s="3">
        <f t="shared" si="16"/>
        <v>3.2026221480791213</v>
      </c>
      <c r="P23" s="3">
        <f t="shared" si="16"/>
        <v>91.985336597919783</v>
      </c>
    </row>
    <row r="24" spans="1:16" ht="15.5" x14ac:dyDescent="0.35">
      <c r="C24" t="s">
        <v>47</v>
      </c>
      <c r="D24" s="4">
        <f>IFERROR(_xlfn.RRI(5,I23,D23),"")</f>
        <v>-0.31550531185845443</v>
      </c>
      <c r="E24" s="4">
        <f>IFERROR(_xlfn.RRI(5,J23,E23),"")</f>
        <v>-0.41116784159505948</v>
      </c>
      <c r="H24" s="4">
        <f t="shared" ref="H24:P24" si="17">IFERROR(_xlfn.RRI(5,M23,H23),"")</f>
        <v>-0.22764378134785701</v>
      </c>
      <c r="I24" s="4">
        <f t="shared" si="17"/>
        <v>0.10839725384990184</v>
      </c>
      <c r="J24" s="4">
        <f t="shared" si="17"/>
        <v>0.23623953003948861</v>
      </c>
      <c r="K24" s="4">
        <f t="shared" si="17"/>
        <v>-0.36325537386534124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21.62</v>
      </c>
      <c r="J25" s="3">
        <f t="shared" si="18"/>
        <v>22.58</v>
      </c>
      <c r="K25" s="3">
        <f t="shared" si="18"/>
        <v>28.66</v>
      </c>
      <c r="L25" s="3">
        <f t="shared" si="18"/>
        <v>25.46</v>
      </c>
      <c r="M25" s="3">
        <f t="shared" si="18"/>
        <v>19.53</v>
      </c>
      <c r="N25" s="3">
        <f t="shared" si="18"/>
        <v>6.51</v>
      </c>
      <c r="O25" s="3">
        <f t="shared" si="18"/>
        <v>-7.44</v>
      </c>
      <c r="P25" s="3">
        <f t="shared" si="18"/>
        <v>371207.59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0.27132017851873491</v>
      </c>
      <c r="J26" s="4" t="str">
        <f t="shared" si="19"/>
        <v/>
      </c>
      <c r="K26" s="4">
        <f t="shared" si="19"/>
        <v>-0.84950160524001161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101.81723891914893</v>
      </c>
      <c r="E27" s="3">
        <f>IFERROR(E4/E21,"")</f>
        <v>71.17939677978724</v>
      </c>
      <c r="H27" s="3">
        <f t="shared" ref="H27:P27" si="20">IFERROR(H4/H21,"")</f>
        <v>345.99327139787232</v>
      </c>
      <c r="I27" s="3">
        <f t="shared" si="20"/>
        <v>333.45548343510637</v>
      </c>
      <c r="J27" s="3">
        <f t="shared" si="20"/>
        <v>345.19613687340427</v>
      </c>
      <c r="K27" s="3">
        <f t="shared" si="20"/>
        <v>323.32790747978726</v>
      </c>
      <c r="L27" s="3">
        <f t="shared" si="20"/>
        <v>296.99952509574467</v>
      </c>
      <c r="M27" s="3">
        <f t="shared" si="20"/>
        <v>253.61581247340425</v>
      </c>
      <c r="N27" s="3">
        <f t="shared" si="20"/>
        <v>238.61314961276597</v>
      </c>
      <c r="O27" s="3">
        <f t="shared" si="20"/>
        <v>177.19732131382978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-0.2112185467088683</v>
      </c>
      <c r="E28" s="4">
        <f>IFERROR(_xlfn.RRI(5,J27,E27),"")</f>
        <v>-0.27078150460003281</v>
      </c>
      <c r="H28" s="4">
        <f t="shared" ref="H28:P28" si="21">IFERROR(_xlfn.RRI(5,M27,H27),"")</f>
        <v>6.4089762996542232E-2</v>
      </c>
      <c r="I28" s="4">
        <f t="shared" si="21"/>
        <v>6.9223998975973755E-2</v>
      </c>
      <c r="J28" s="4">
        <f t="shared" si="21"/>
        <v>0.14267244549193903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-4.2515500442869683E-2</v>
      </c>
      <c r="J29" s="4">
        <f t="shared" si="22"/>
        <v>-0.21214235868806705</v>
      </c>
      <c r="K29" s="4">
        <f t="shared" si="22"/>
        <v>0.12568735271013351</v>
      </c>
      <c r="L29" s="4">
        <f t="shared" si="22"/>
        <v>0.30363543266769072</v>
      </c>
      <c r="M29" s="4">
        <f t="shared" si="22"/>
        <v>2.0000000000000004</v>
      </c>
      <c r="N29" s="4">
        <f t="shared" si="22"/>
        <v>-1.8749999999999998</v>
      </c>
      <c r="O29" s="4">
        <f t="shared" si="22"/>
        <v>-1.0000200426936314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3.7599585508708303E-2</v>
      </c>
      <c r="I30" s="4">
        <f t="shared" si="23"/>
        <v>-3.4011543537648611E-2</v>
      </c>
      <c r="J30" s="4">
        <f t="shared" si="23"/>
        <v>6.7634834135015393E-2</v>
      </c>
      <c r="K30" s="4">
        <f t="shared" si="23"/>
        <v>8.864789388318052E-2</v>
      </c>
      <c r="L30" s="4">
        <f t="shared" si="23"/>
        <v>0.17106075602793858</v>
      </c>
      <c r="M30" s="4">
        <f t="shared" si="23"/>
        <v>6.2874417797113849E-2</v>
      </c>
      <c r="N30" s="4">
        <f t="shared" si="23"/>
        <v>0.34659569255092826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511.2</v>
      </c>
      <c r="E32" s="3">
        <f>IFERROR(INDEX(E51:E500,MATCH($A$32,$C$51:$C$500,0)),"")</f>
        <v>504.92</v>
      </c>
      <c r="H32" s="3">
        <f>IFERROR(INDEX(D32:G32,COUNT(D32:G32)),"")</f>
        <v>504.92</v>
      </c>
      <c r="I32" s="3">
        <f t="shared" ref="I32:P32" si="24">IFERROR(INDEX(I51:I500,MATCH($C$32,$C$51:$C$500,0)),"")</f>
        <v>501.61</v>
      </c>
      <c r="J32" s="3">
        <f t="shared" si="24"/>
        <v>460.6</v>
      </c>
      <c r="K32" s="3">
        <f t="shared" si="24"/>
        <v>423.01</v>
      </c>
      <c r="L32" s="3">
        <f t="shared" si="24"/>
        <v>387.28</v>
      </c>
      <c r="M32" s="3">
        <f t="shared" si="24"/>
        <v>345.14</v>
      </c>
      <c r="N32" s="3">
        <f t="shared" si="24"/>
        <v>297.45999999999998</v>
      </c>
      <c r="O32" s="3">
        <f t="shared" si="24"/>
        <v>282.92</v>
      </c>
      <c r="P32" s="3">
        <f t="shared" si="24"/>
        <v>9270875.1899999995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0.37</v>
      </c>
      <c r="E33" s="3">
        <f>IFERROR(INDEX(E51:E500,MATCH($A$33,$C$51:$C$500,0)),"")</f>
        <v>0.51</v>
      </c>
      <c r="H33" s="3">
        <f>IFERROR(INDEX(D33:G33,COUNT(D33:G33)),"")</f>
        <v>0.51</v>
      </c>
      <c r="I33" s="3">
        <f t="shared" ref="I33:P33" si="25">IFERROR(INDEX(I51:I500,MATCH($C$33,$C$51:$C$500,0)),"")</f>
        <v>0.72</v>
      </c>
      <c r="J33" s="3">
        <f t="shared" si="25"/>
        <v>0.54</v>
      </c>
      <c r="K33" s="3">
        <f t="shared" si="25"/>
        <v>0.71</v>
      </c>
      <c r="L33" s="3">
        <f t="shared" si="25"/>
        <v>0.68</v>
      </c>
      <c r="M33" s="3">
        <f t="shared" si="25"/>
        <v>0.79</v>
      </c>
      <c r="N33" s="3">
        <f t="shared" si="25"/>
        <v>2.19</v>
      </c>
      <c r="O33" s="3">
        <f t="shared" si="25"/>
        <v>9.19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30.14</v>
      </c>
      <c r="E34" s="3">
        <f>IFERROR(INDEX(E51:E500,MATCH($A$34,$C$51:$C$500,0)),"")</f>
        <v>77.58</v>
      </c>
      <c r="H34" s="3">
        <f>IFERROR(INDEX(D34:G34,COUNT(D34:G34)),"")</f>
        <v>77.58</v>
      </c>
      <c r="I34" s="3">
        <f t="shared" ref="I34:P34" si="26">IFERROR(INDEX(I51:I500,MATCH($C$34,$C$51:$C$500,0)),"")</f>
        <v>16.649999999999999</v>
      </c>
      <c r="J34" s="3">
        <f t="shared" si="26"/>
        <v>10.98</v>
      </c>
      <c r="K34" s="3">
        <f t="shared" si="26"/>
        <v>10.47</v>
      </c>
      <c r="L34" s="3">
        <f t="shared" si="26"/>
        <v>10.29</v>
      </c>
      <c r="M34" s="3">
        <f t="shared" si="26"/>
        <v>14.03</v>
      </c>
      <c r="N34" s="3">
        <f t="shared" si="26"/>
        <v>99.85</v>
      </c>
      <c r="O34" s="3">
        <f t="shared" si="26"/>
        <v>-349.46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1.86</v>
      </c>
      <c r="E35" s="3">
        <f>IFERROR(INDEX(E51:E500,MATCH($A$35,$C$51:$C$500,0)),"")</f>
        <v>3.6</v>
      </c>
      <c r="H35" s="3">
        <f>IFERROR(INDEX(D35:G35,COUNT(D35:G35)),"")</f>
        <v>3.6</v>
      </c>
      <c r="I35" s="3">
        <f t="shared" ref="I35:P35" si="27">IFERROR(INDEX(I51:I500,MATCH($C$35,$C$51:$C$500,0)),"")</f>
        <v>1.08</v>
      </c>
      <c r="J35" s="3">
        <f t="shared" si="27"/>
        <v>0.72</v>
      </c>
      <c r="K35" s="3">
        <f t="shared" si="27"/>
        <v>0.93</v>
      </c>
      <c r="L35" s="3">
        <f t="shared" si="27"/>
        <v>0.88</v>
      </c>
      <c r="M35" s="3">
        <f t="shared" si="27"/>
        <v>1.08</v>
      </c>
      <c r="N35" s="3">
        <f t="shared" si="27"/>
        <v>2.73</v>
      </c>
      <c r="O35" s="3">
        <f t="shared" si="27"/>
        <v>14.68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95708204584</v>
      </c>
      <c r="E51" s="5">
        <v>66908632973</v>
      </c>
      <c r="F51" s="5">
        <v>83555420002</v>
      </c>
      <c r="G51" s="5">
        <v>80246869745</v>
      </c>
      <c r="I51" s="5">
        <v>313448154429</v>
      </c>
      <c r="J51" s="5">
        <v>324484368661</v>
      </c>
      <c r="K51" s="5">
        <v>303928233031</v>
      </c>
      <c r="L51" s="5">
        <v>279179553590</v>
      </c>
      <c r="M51" s="5">
        <v>238398863725</v>
      </c>
      <c r="N51" s="5">
        <v>224296360636</v>
      </c>
      <c r="O51" s="5">
        <v>166565482035</v>
      </c>
      <c r="P51" s="5">
        <v>134518467847</v>
      </c>
    </row>
    <row r="52" spans="2:16" ht="15.5" x14ac:dyDescent="0.35">
      <c r="C52" t="s">
        <v>211</v>
      </c>
      <c r="D52" s="5">
        <v>-78228582142</v>
      </c>
      <c r="E52" s="5">
        <v>-51265653693</v>
      </c>
      <c r="F52" s="5">
        <v>-68611224659</v>
      </c>
      <c r="G52" s="5">
        <v>-59578233545</v>
      </c>
      <c r="I52" s="5">
        <v>-246049160956</v>
      </c>
      <c r="J52" s="5">
        <v>-255174509844</v>
      </c>
      <c r="K52" s="5">
        <v>-228510495577</v>
      </c>
      <c r="L52" s="5">
        <v>-207393339745</v>
      </c>
      <c r="M52" s="5">
        <v>-174603088666</v>
      </c>
      <c r="N52" s="5">
        <v>-163800835819</v>
      </c>
      <c r="O52" s="5">
        <v>-122574195311</v>
      </c>
      <c r="P52" s="5">
        <v>-96089849216</v>
      </c>
    </row>
    <row r="53" spans="2:16" ht="15.5" x14ac:dyDescent="0.35">
      <c r="C53" t="s">
        <v>212</v>
      </c>
      <c r="D53" s="5">
        <v>17479622442</v>
      </c>
      <c r="E53" s="5">
        <v>15642979280</v>
      </c>
      <c r="F53" s="5">
        <v>14944195343</v>
      </c>
      <c r="G53" s="5">
        <v>20668636200</v>
      </c>
      <c r="I53" s="5">
        <v>67398993473</v>
      </c>
      <c r="J53" s="5">
        <v>69309858817</v>
      </c>
      <c r="K53" s="5">
        <v>75417737454</v>
      </c>
      <c r="L53" s="5">
        <v>71786213845</v>
      </c>
      <c r="M53" s="5">
        <v>63795775059</v>
      </c>
      <c r="N53" s="5">
        <v>60495524817</v>
      </c>
      <c r="O53" s="5">
        <v>43991286724</v>
      </c>
      <c r="P53" s="5">
        <v>38428618631</v>
      </c>
    </row>
    <row r="54" spans="2:16" ht="15.5" x14ac:dyDescent="0.35">
      <c r="C54" t="s">
        <v>82</v>
      </c>
      <c r="D54" s="5">
        <v>-6948548904</v>
      </c>
      <c r="E54" s="5">
        <v>-7600838405</v>
      </c>
      <c r="F54" s="5">
        <v>-7039283618</v>
      </c>
      <c r="G54" s="5">
        <v>-5319190049</v>
      </c>
      <c r="I54" s="5">
        <v>-26422529541</v>
      </c>
      <c r="J54" s="5">
        <v>-27710179599</v>
      </c>
      <c r="K54" s="5">
        <v>-26771534963</v>
      </c>
      <c r="L54" s="5">
        <v>-25158037183</v>
      </c>
      <c r="M54" s="5">
        <v>-21680848802</v>
      </c>
      <c r="N54" s="5">
        <v>-23034629087</v>
      </c>
      <c r="O54" s="5">
        <v>-15972760026</v>
      </c>
      <c r="P54" s="5">
        <v>-13936481788</v>
      </c>
    </row>
    <row r="55" spans="2:16" ht="15.5" x14ac:dyDescent="0.35">
      <c r="C55" t="s">
        <v>87</v>
      </c>
      <c r="D55" s="5">
        <v>-6948548904</v>
      </c>
      <c r="E55" s="5">
        <v>-7600838405</v>
      </c>
      <c r="F55" s="5">
        <v>-7039283618</v>
      </c>
      <c r="G55" s="5">
        <v>-5319190049</v>
      </c>
      <c r="I55" s="5">
        <v>-26422529541</v>
      </c>
      <c r="J55" s="5">
        <v>-27710179599</v>
      </c>
      <c r="K55" s="5">
        <v>-26771534963</v>
      </c>
      <c r="L55" s="5">
        <v>-25158037183</v>
      </c>
      <c r="M55" s="5">
        <v>-21680848802</v>
      </c>
      <c r="N55" s="5">
        <v>-23034629087</v>
      </c>
      <c r="O55" s="5">
        <v>-15972760026</v>
      </c>
      <c r="P55" s="5">
        <v>-13936481788</v>
      </c>
    </row>
    <row r="56" spans="2:16" ht="15.5" x14ac:dyDescent="0.35">
      <c r="C56" t="s">
        <v>89</v>
      </c>
      <c r="D56" s="5">
        <v>10531073538</v>
      </c>
      <c r="E56" s="5">
        <v>8042140875</v>
      </c>
      <c r="F56" s="5">
        <v>7904911725</v>
      </c>
      <c r="G56" s="5">
        <v>15349446151</v>
      </c>
      <c r="I56" s="5">
        <v>40976463932</v>
      </c>
      <c r="J56" s="5">
        <v>41599679218</v>
      </c>
      <c r="K56" s="5">
        <v>48646202491</v>
      </c>
      <c r="L56" s="5">
        <v>46628176662</v>
      </c>
      <c r="M56" s="5">
        <v>42114926257</v>
      </c>
      <c r="N56" s="5">
        <v>37460895730</v>
      </c>
      <c r="O56" s="5">
        <v>28018526698</v>
      </c>
      <c r="P56" s="5">
        <v>24492136843</v>
      </c>
    </row>
    <row r="57" spans="2:16" ht="15.5" x14ac:dyDescent="0.35">
      <c r="C57" t="s">
        <v>90</v>
      </c>
      <c r="D57" s="5">
        <v>-3026529036</v>
      </c>
      <c r="E57" s="5">
        <v>-2998075280</v>
      </c>
      <c r="F57" s="5">
        <v>-2960101372</v>
      </c>
      <c r="G57" s="5">
        <v>-3178742193</v>
      </c>
      <c r="I57" s="5">
        <v>-13035206728</v>
      </c>
      <c r="J57" s="5">
        <v>-12214867060</v>
      </c>
      <c r="K57" s="5">
        <v>-12428113094</v>
      </c>
      <c r="L57" s="5">
        <v>-14348345964</v>
      </c>
      <c r="M57" s="5">
        <v>-17185979803</v>
      </c>
      <c r="N57" s="5">
        <v>-23575548066</v>
      </c>
      <c r="O57" s="5">
        <v>-31324082574</v>
      </c>
      <c r="P57" s="5">
        <v>-13061694777</v>
      </c>
    </row>
    <row r="58" spans="2:16" ht="15.5" x14ac:dyDescent="0.35">
      <c r="C58" t="s">
        <v>215</v>
      </c>
      <c r="D58" s="5">
        <v>1081965</v>
      </c>
      <c r="E58" s="5">
        <v>765932</v>
      </c>
      <c r="F58" s="5">
        <v>-2520721</v>
      </c>
      <c r="G58" s="5">
        <v>619571</v>
      </c>
      <c r="J58" s="5">
        <v>2942778</v>
      </c>
      <c r="K58" s="5">
        <v>2472064</v>
      </c>
      <c r="L58" s="5">
        <v>1305932</v>
      </c>
      <c r="M58" s="5">
        <v>1257026</v>
      </c>
      <c r="N58" s="5">
        <v>3338928</v>
      </c>
      <c r="O58" s="5">
        <v>20581619</v>
      </c>
      <c r="P58" s="5">
        <v>2180863</v>
      </c>
    </row>
    <row r="59" spans="2:16" ht="15.5" x14ac:dyDescent="0.35">
      <c r="C59" t="s">
        <v>340</v>
      </c>
      <c r="D59" s="5">
        <v>16010397</v>
      </c>
      <c r="E59" s="5">
        <v>7428842</v>
      </c>
      <c r="F59" s="5">
        <v>27981936</v>
      </c>
      <c r="G59" s="5">
        <v>-8076232</v>
      </c>
      <c r="I59" s="5">
        <v>27981936</v>
      </c>
      <c r="J59" s="5">
        <v>6005036</v>
      </c>
      <c r="K59" s="5">
        <v>1258794</v>
      </c>
      <c r="L59" s="5">
        <v>36904617</v>
      </c>
      <c r="M59" s="5">
        <v>-4327544</v>
      </c>
      <c r="N59" s="5">
        <v>-83672</v>
      </c>
      <c r="O59" s="5">
        <v>-9265408</v>
      </c>
      <c r="P59" s="5">
        <v>-696540</v>
      </c>
    </row>
    <row r="60" spans="2:16" ht="15.5" x14ac:dyDescent="0.35">
      <c r="C60" t="s">
        <v>27</v>
      </c>
      <c r="D60" s="5">
        <v>-2670539597</v>
      </c>
      <c r="E60" s="5">
        <v>-2951929086</v>
      </c>
      <c r="F60" s="5">
        <v>-3140004620</v>
      </c>
      <c r="G60" s="5">
        <v>-3156472040</v>
      </c>
      <c r="I60" s="5">
        <v>-13114716846</v>
      </c>
      <c r="J60" s="5">
        <v>-12987769610</v>
      </c>
      <c r="K60" s="5">
        <v>-12657427659</v>
      </c>
      <c r="L60" s="5">
        <v>-15311265240</v>
      </c>
      <c r="M60" s="5">
        <v>-18360033727</v>
      </c>
      <c r="N60" s="5">
        <v>-18578597327</v>
      </c>
      <c r="O60" s="5">
        <v>-19698973258</v>
      </c>
      <c r="P60" s="5">
        <v>-13217714884</v>
      </c>
    </row>
    <row r="61" spans="2:16" ht="15.5" x14ac:dyDescent="0.35">
      <c r="C61" t="s">
        <v>321</v>
      </c>
      <c r="F61" s="5">
        <v>13599099</v>
      </c>
      <c r="I61" s="5">
        <v>13599099</v>
      </c>
      <c r="J61" s="5">
        <v>52969989</v>
      </c>
      <c r="L61" s="5">
        <v>70061732</v>
      </c>
      <c r="M61" s="5">
        <v>100909092</v>
      </c>
      <c r="N61" s="5">
        <v>18483750</v>
      </c>
      <c r="O61" s="5">
        <v>-27689074</v>
      </c>
    </row>
    <row r="62" spans="2:16" ht="15.5" x14ac:dyDescent="0.35">
      <c r="C62" t="s">
        <v>81</v>
      </c>
    </row>
    <row r="63" spans="2:16" ht="15.5" x14ac:dyDescent="0.35">
      <c r="C63" t="s">
        <v>92</v>
      </c>
      <c r="D63" s="5">
        <v>-3026529036</v>
      </c>
      <c r="E63" s="5">
        <v>-2998075280</v>
      </c>
      <c r="F63" s="5">
        <v>-2960101372</v>
      </c>
      <c r="G63" s="5">
        <v>-3178742193</v>
      </c>
      <c r="I63" s="5">
        <v>-13035206728</v>
      </c>
      <c r="J63" s="5">
        <v>-12214867060</v>
      </c>
      <c r="K63" s="5">
        <v>-12428113094</v>
      </c>
      <c r="L63" s="5">
        <v>-14348345964</v>
      </c>
      <c r="M63" s="5">
        <v>-17185979803</v>
      </c>
      <c r="N63" s="5">
        <v>-23575548066</v>
      </c>
      <c r="O63" s="5">
        <v>-31324082574</v>
      </c>
      <c r="P63" s="5">
        <v>-13061694777</v>
      </c>
    </row>
    <row r="64" spans="2:16" ht="15.5" x14ac:dyDescent="0.35">
      <c r="C64" t="s">
        <v>29</v>
      </c>
      <c r="D64" s="5">
        <v>7504544502</v>
      </c>
      <c r="E64" s="5">
        <v>5044065595</v>
      </c>
      <c r="F64" s="5">
        <v>4935823889</v>
      </c>
      <c r="G64" s="5">
        <v>12179690422</v>
      </c>
      <c r="I64" s="5">
        <v>27941257204</v>
      </c>
      <c r="J64" s="5">
        <v>29384812158</v>
      </c>
      <c r="K64" s="5">
        <v>36218089397</v>
      </c>
      <c r="L64" s="5">
        <v>32279830698</v>
      </c>
      <c r="M64" s="5">
        <v>24928946454</v>
      </c>
      <c r="N64" s="5">
        <v>13885347664</v>
      </c>
      <c r="O64" s="5">
        <v>-3305555876</v>
      </c>
      <c r="P64" s="5">
        <v>11430442066</v>
      </c>
    </row>
    <row r="65" spans="2:16" ht="15.5" x14ac:dyDescent="0.35">
      <c r="C65" t="s">
        <v>28</v>
      </c>
      <c r="D65" s="5">
        <v>-1605012183</v>
      </c>
      <c r="E65" s="5">
        <v>-1943346664</v>
      </c>
      <c r="F65" s="5">
        <v>-1498273821</v>
      </c>
      <c r="G65" s="5">
        <v>-3033207101</v>
      </c>
      <c r="I65" s="5">
        <v>-7606424254</v>
      </c>
      <c r="J65" s="5">
        <v>-8143567946</v>
      </c>
      <c r="K65" s="5">
        <v>-9254462122</v>
      </c>
      <c r="L65" s="5">
        <v>-8327507522</v>
      </c>
      <c r="M65" s="5">
        <v>-6560329812</v>
      </c>
      <c r="N65" s="5">
        <v>-7765307452</v>
      </c>
      <c r="O65" s="5">
        <v>-3694589944</v>
      </c>
      <c r="P65" s="5">
        <v>-3181466936</v>
      </c>
    </row>
    <row r="66" spans="2:16" ht="15.5" x14ac:dyDescent="0.35">
      <c r="C66" t="s">
        <v>95</v>
      </c>
      <c r="D66" s="5">
        <v>5899532319</v>
      </c>
      <c r="E66" s="5">
        <v>3100718931</v>
      </c>
      <c r="F66" s="5">
        <v>3437550068</v>
      </c>
      <c r="G66" s="5">
        <v>9146483321</v>
      </c>
      <c r="I66" s="5">
        <v>20334832950</v>
      </c>
      <c r="J66" s="5">
        <v>21241244212</v>
      </c>
      <c r="K66" s="5">
        <v>26963627275</v>
      </c>
      <c r="L66" s="5">
        <v>23952323176</v>
      </c>
      <c r="M66" s="5">
        <v>18368616642</v>
      </c>
      <c r="N66" s="5">
        <v>6120040212</v>
      </c>
      <c r="O66" s="5">
        <v>-7000145820</v>
      </c>
      <c r="P66" s="5">
        <v>8248975130</v>
      </c>
    </row>
    <row r="67" spans="2:16" ht="15.5" x14ac:dyDescent="0.35">
      <c r="C67" t="s">
        <v>96</v>
      </c>
      <c r="D67" s="5">
        <v>8546257</v>
      </c>
      <c r="E67" s="5">
        <v>8546256</v>
      </c>
      <c r="F67" s="5">
        <v>-17167555</v>
      </c>
      <c r="G67" s="5">
        <v>17167555</v>
      </c>
      <c r="I67" s="5">
        <v>18246301835</v>
      </c>
      <c r="J67" s="5">
        <v>18827310859</v>
      </c>
      <c r="K67" s="5">
        <v>11349980355</v>
      </c>
      <c r="L67" s="5">
        <v>15689370955</v>
      </c>
      <c r="M67" s="5">
        <v>26484635536</v>
      </c>
      <c r="N67" s="5">
        <v>7555899217</v>
      </c>
      <c r="O67" s="5">
        <v>15523934838</v>
      </c>
      <c r="P67" s="5">
        <v>181256813189</v>
      </c>
    </row>
    <row r="68" spans="2:16" ht="15.5" x14ac:dyDescent="0.35">
      <c r="C68" t="s">
        <v>776</v>
      </c>
      <c r="D68" s="5">
        <v>8546257</v>
      </c>
      <c r="E68" s="5">
        <v>8546256</v>
      </c>
      <c r="F68" s="5">
        <v>-17167555</v>
      </c>
      <c r="G68" s="5">
        <v>17167555</v>
      </c>
      <c r="I68" s="5">
        <v>18246301835</v>
      </c>
      <c r="J68" s="5">
        <v>18827310859</v>
      </c>
      <c r="K68" s="5">
        <v>11349980355</v>
      </c>
      <c r="L68" s="5">
        <v>15689370955</v>
      </c>
      <c r="M68" s="5">
        <v>26484635536</v>
      </c>
      <c r="N68" s="5">
        <v>7555899217</v>
      </c>
      <c r="O68" s="5">
        <v>15523934838</v>
      </c>
      <c r="P68" s="5">
        <v>181256813189</v>
      </c>
    </row>
    <row r="69" spans="2:16" ht="15.5" x14ac:dyDescent="0.35">
      <c r="C69" t="s">
        <v>97</v>
      </c>
      <c r="D69" s="5">
        <v>5908078576</v>
      </c>
      <c r="E69" s="5">
        <v>3109265187</v>
      </c>
      <c r="F69" s="5">
        <v>21666684348</v>
      </c>
      <c r="G69" s="5">
        <v>9152205839</v>
      </c>
      <c r="I69" s="5">
        <v>38581134785</v>
      </c>
      <c r="J69" s="5">
        <v>40068555071</v>
      </c>
      <c r="K69" s="5">
        <v>38313607630</v>
      </c>
      <c r="L69" s="5">
        <v>39641694131</v>
      </c>
      <c r="M69" s="5">
        <v>44853252178</v>
      </c>
      <c r="N69" s="5">
        <v>13675939429</v>
      </c>
      <c r="O69" s="5">
        <v>8523789018</v>
      </c>
      <c r="P69" s="5">
        <v>189505788319</v>
      </c>
    </row>
    <row r="70" spans="2:16" ht="15.5" x14ac:dyDescent="0.35">
      <c r="C70" t="s">
        <v>98</v>
      </c>
      <c r="D70" s="5">
        <v>5899532319</v>
      </c>
      <c r="E70" s="5">
        <v>3100718931</v>
      </c>
      <c r="F70" s="5">
        <v>3437550068</v>
      </c>
      <c r="G70" s="5">
        <v>9146483321</v>
      </c>
      <c r="I70" s="5">
        <v>20334832950</v>
      </c>
      <c r="J70" s="5">
        <v>21241244212</v>
      </c>
      <c r="K70" s="5">
        <v>26963627275</v>
      </c>
      <c r="L70" s="5">
        <v>23952323176</v>
      </c>
      <c r="M70" s="5">
        <v>18368616642</v>
      </c>
      <c r="N70" s="5">
        <v>6120040212</v>
      </c>
      <c r="O70" s="5">
        <v>-7000145820</v>
      </c>
      <c r="P70" s="5">
        <v>8248975130</v>
      </c>
    </row>
    <row r="71" spans="2:16" ht="15.5" x14ac:dyDescent="0.35">
      <c r="C71" t="s">
        <v>8</v>
      </c>
      <c r="D71" s="5">
        <v>5908078576</v>
      </c>
      <c r="E71" s="5">
        <v>3109265187</v>
      </c>
      <c r="F71" s="5">
        <v>21666684348</v>
      </c>
      <c r="G71" s="5">
        <v>9152205839</v>
      </c>
      <c r="I71" s="5">
        <v>38581134785</v>
      </c>
      <c r="J71" s="5">
        <v>40068555071</v>
      </c>
      <c r="K71" s="5">
        <v>38313607630</v>
      </c>
      <c r="L71" s="5">
        <v>39641694131</v>
      </c>
      <c r="M71" s="5">
        <v>44853252178</v>
      </c>
      <c r="N71" s="5">
        <v>13675939429</v>
      </c>
      <c r="O71" s="5">
        <v>8523789018</v>
      </c>
      <c r="P71" s="5">
        <v>189505788319</v>
      </c>
    </row>
    <row r="72" spans="2:16" ht="15.5" x14ac:dyDescent="0.35">
      <c r="C72" t="s">
        <v>100</v>
      </c>
      <c r="D72" s="5">
        <v>5899532319</v>
      </c>
      <c r="E72" s="5">
        <v>3100718931</v>
      </c>
      <c r="F72" s="5">
        <v>3437550068</v>
      </c>
      <c r="G72" s="5">
        <v>9146483321</v>
      </c>
      <c r="I72" s="5">
        <v>20334832950</v>
      </c>
      <c r="J72" s="5">
        <v>21241244212</v>
      </c>
      <c r="K72" s="5">
        <v>26963627275</v>
      </c>
      <c r="L72" s="5">
        <v>23952323176</v>
      </c>
      <c r="M72" s="5">
        <v>18368616642</v>
      </c>
      <c r="N72" s="5">
        <v>6120040212</v>
      </c>
      <c r="O72" s="5">
        <v>-7000145820</v>
      </c>
      <c r="P72" s="5">
        <v>8248975130</v>
      </c>
    </row>
    <row r="73" spans="2:16" ht="15.5" x14ac:dyDescent="0.35">
      <c r="C73" t="s">
        <v>101</v>
      </c>
      <c r="D73" s="5">
        <v>5908078576</v>
      </c>
      <c r="E73" s="5">
        <v>3109265187</v>
      </c>
      <c r="F73" s="5">
        <v>21666684348</v>
      </c>
      <c r="G73" s="5">
        <v>9152205839</v>
      </c>
      <c r="I73" s="5">
        <v>38581134785</v>
      </c>
      <c r="J73" s="5">
        <v>40068555071</v>
      </c>
      <c r="K73" s="5">
        <v>38313607630</v>
      </c>
      <c r="L73" s="5">
        <v>39641694131</v>
      </c>
      <c r="M73" s="5">
        <v>44853252178</v>
      </c>
      <c r="N73" s="5">
        <v>13675939429</v>
      </c>
      <c r="O73" s="5">
        <v>8523789018</v>
      </c>
      <c r="P73" s="5">
        <v>189505788319</v>
      </c>
    </row>
    <row r="74" spans="2:16" ht="15.5" x14ac:dyDescent="0.35">
      <c r="C74" t="s">
        <v>102</v>
      </c>
      <c r="D74" s="5">
        <v>5908078576</v>
      </c>
      <c r="E74" s="5">
        <v>3109265187</v>
      </c>
      <c r="F74" s="5">
        <v>21666684348</v>
      </c>
      <c r="G74" s="5">
        <v>9152205839</v>
      </c>
      <c r="I74" s="5">
        <v>38581134785</v>
      </c>
      <c r="J74" s="5">
        <v>40068555071</v>
      </c>
      <c r="K74" s="5">
        <v>38313607630</v>
      </c>
      <c r="L74" s="5">
        <v>39641694131</v>
      </c>
      <c r="M74" s="5">
        <v>44853252178</v>
      </c>
      <c r="N74" s="5">
        <v>13675939429</v>
      </c>
      <c r="O74" s="5">
        <v>8523789018</v>
      </c>
      <c r="P74" s="5">
        <v>189505788319</v>
      </c>
    </row>
    <row r="76" spans="2:16" ht="15.5" x14ac:dyDescent="0.35">
      <c r="B76" t="s">
        <v>103</v>
      </c>
      <c r="C76" t="s">
        <v>104</v>
      </c>
    </row>
    <row r="77" spans="2:16" ht="15.5" x14ac:dyDescent="0.35">
      <c r="C77" t="s">
        <v>216</v>
      </c>
    </row>
    <row r="78" spans="2:16" ht="15.5" x14ac:dyDescent="0.35">
      <c r="C78" t="s">
        <v>20</v>
      </c>
      <c r="D78" s="5">
        <v>3167367190</v>
      </c>
      <c r="E78" s="5">
        <v>1119092351</v>
      </c>
      <c r="F78" s="5">
        <v>3233711876</v>
      </c>
      <c r="G78" s="5">
        <v>2148189770</v>
      </c>
      <c r="I78" s="5">
        <v>3233711876</v>
      </c>
      <c r="J78" s="5">
        <v>3423401613</v>
      </c>
      <c r="K78" s="5">
        <v>2278776112</v>
      </c>
      <c r="L78" s="5">
        <v>1582680952</v>
      </c>
      <c r="M78" s="5">
        <v>2547308222</v>
      </c>
      <c r="N78" s="5">
        <v>3211681377</v>
      </c>
      <c r="O78" s="5">
        <v>1122676961</v>
      </c>
      <c r="P78" s="5">
        <v>3791176208</v>
      </c>
    </row>
    <row r="79" spans="2:16" ht="15.5" x14ac:dyDescent="0.35">
      <c r="C79" t="s">
        <v>217</v>
      </c>
      <c r="D79" s="5">
        <v>15451006713</v>
      </c>
      <c r="E79" s="5">
        <v>18735273003</v>
      </c>
      <c r="F79" s="5">
        <v>13024976500</v>
      </c>
      <c r="G79" s="5">
        <v>16551093693</v>
      </c>
      <c r="I79" s="5">
        <v>13024976500</v>
      </c>
      <c r="J79" s="5">
        <v>12694406500</v>
      </c>
      <c r="K79" s="5">
        <v>8119917500</v>
      </c>
      <c r="L79" s="5">
        <v>6329896725</v>
      </c>
      <c r="M79" s="5">
        <v>14844577500</v>
      </c>
      <c r="N79" s="5">
        <v>5133381633</v>
      </c>
      <c r="O79" s="5">
        <v>2275944877</v>
      </c>
      <c r="P79" s="5">
        <v>2078181214</v>
      </c>
    </row>
    <row r="80" spans="2:16" ht="15.5" x14ac:dyDescent="0.35">
      <c r="C80" t="s">
        <v>219</v>
      </c>
      <c r="D80" s="5">
        <v>27414448776</v>
      </c>
      <c r="E80" s="5">
        <v>26235361657</v>
      </c>
      <c r="F80" s="5">
        <v>35883465472</v>
      </c>
      <c r="G80" s="5">
        <v>35542083407</v>
      </c>
      <c r="I80" s="5">
        <v>35883465472</v>
      </c>
      <c r="J80" s="5">
        <v>33111590005</v>
      </c>
      <c r="K80" s="5">
        <v>29574181580</v>
      </c>
      <c r="L80" s="5">
        <v>24271670983</v>
      </c>
      <c r="M80" s="5">
        <v>25331450305</v>
      </c>
      <c r="N80" s="5">
        <v>30623121374</v>
      </c>
      <c r="O80" s="5">
        <v>28843087809</v>
      </c>
      <c r="P80" s="5">
        <v>21055993574</v>
      </c>
    </row>
    <row r="81" spans="3:16" ht="15.5" x14ac:dyDescent="0.35">
      <c r="C81" t="s">
        <v>218</v>
      </c>
    </row>
    <row r="82" spans="3:16" ht="15.5" x14ac:dyDescent="0.35">
      <c r="C82" t="s">
        <v>220</v>
      </c>
      <c r="D82" s="5">
        <v>15451006713</v>
      </c>
      <c r="E82" s="5">
        <v>18735273003</v>
      </c>
      <c r="F82" s="5">
        <v>13024976500</v>
      </c>
      <c r="G82" s="5">
        <v>16551093693</v>
      </c>
      <c r="I82" s="5">
        <v>13024976500</v>
      </c>
      <c r="J82" s="5">
        <v>12694406500</v>
      </c>
      <c r="K82" s="5">
        <v>8119917500</v>
      </c>
      <c r="L82" s="5">
        <v>6329896725</v>
      </c>
      <c r="M82" s="5">
        <v>14844577500</v>
      </c>
      <c r="N82" s="5">
        <v>5133381633</v>
      </c>
      <c r="O82" s="5">
        <v>2275944877</v>
      </c>
      <c r="P82" s="5">
        <v>2078181214</v>
      </c>
    </row>
    <row r="83" spans="3:16" ht="15.5" x14ac:dyDescent="0.35">
      <c r="C83" t="s">
        <v>222</v>
      </c>
      <c r="D83" s="5">
        <v>143354157976</v>
      </c>
      <c r="E83" s="5">
        <v>152074800217</v>
      </c>
      <c r="F83" s="5">
        <v>170056061975</v>
      </c>
      <c r="G83" s="5">
        <v>178656460086</v>
      </c>
      <c r="I83" s="5">
        <v>170056061975</v>
      </c>
      <c r="J83" s="5">
        <v>185586038721</v>
      </c>
      <c r="K83" s="5">
        <v>130809040800</v>
      </c>
      <c r="L83" s="5">
        <v>144613274032</v>
      </c>
      <c r="M83" s="5">
        <v>120895978078</v>
      </c>
      <c r="N83" s="5">
        <v>133240767925</v>
      </c>
      <c r="O83" s="5">
        <v>85293954583</v>
      </c>
      <c r="P83" s="5">
        <v>28700677209</v>
      </c>
    </row>
    <row r="84" spans="3:16" ht="15.5" x14ac:dyDescent="0.35">
      <c r="C84" t="s">
        <v>81</v>
      </c>
      <c r="D84" s="5">
        <v>294030759344</v>
      </c>
      <c r="E84" s="5">
        <v>294030759344</v>
      </c>
      <c r="F84" s="5">
        <v>294030759344</v>
      </c>
      <c r="G84" s="5">
        <v>275160354039</v>
      </c>
      <c r="I84" s="5">
        <v>294030759344</v>
      </c>
      <c r="J84" s="5">
        <v>275160354039</v>
      </c>
      <c r="K84" s="5">
        <v>256477563384</v>
      </c>
      <c r="L84" s="5">
        <v>244898776605</v>
      </c>
      <c r="M84" s="5">
        <v>229415462340</v>
      </c>
      <c r="N84" s="5">
        <v>203161647883</v>
      </c>
      <c r="O84" s="5">
        <v>196234706961</v>
      </c>
      <c r="P84" s="5">
        <v>180119652013</v>
      </c>
    </row>
    <row r="85" spans="3:16" ht="15.5" x14ac:dyDescent="0.35">
      <c r="C85" t="s">
        <v>223</v>
      </c>
      <c r="D85" s="5">
        <v>162191072515</v>
      </c>
      <c r="E85" s="5">
        <v>172011910351</v>
      </c>
      <c r="F85" s="5">
        <v>186402456830</v>
      </c>
      <c r="G85" s="5">
        <v>197550500263</v>
      </c>
      <c r="I85" s="5">
        <v>186402456830</v>
      </c>
      <c r="J85" s="5">
        <v>201925131420</v>
      </c>
      <c r="K85" s="5">
        <v>141368524710</v>
      </c>
      <c r="L85" s="5">
        <v>152684650832</v>
      </c>
      <c r="M85" s="5">
        <v>138385285688</v>
      </c>
      <c r="N85" s="5">
        <v>142830758861</v>
      </c>
      <c r="O85" s="5">
        <v>89878590302</v>
      </c>
      <c r="P85" s="5">
        <v>34570034631</v>
      </c>
    </row>
    <row r="86" spans="3:16" ht="15.5" x14ac:dyDescent="0.35">
      <c r="C86" t="s">
        <v>224</v>
      </c>
    </row>
    <row r="87" spans="3:16" ht="15.5" x14ac:dyDescent="0.35">
      <c r="C87" t="s">
        <v>111</v>
      </c>
      <c r="D87" s="5">
        <v>440759198003</v>
      </c>
      <c r="E87" s="5">
        <v>441694444982</v>
      </c>
      <c r="F87" s="5">
        <v>443216563914</v>
      </c>
      <c r="G87" s="5">
        <v>426277727149</v>
      </c>
      <c r="I87" s="5">
        <v>443216563914</v>
      </c>
      <c r="J87" s="5">
        <v>428067951943</v>
      </c>
      <c r="K87" s="5">
        <v>415182742910</v>
      </c>
      <c r="L87" s="5">
        <v>394722927720</v>
      </c>
      <c r="M87" s="5">
        <v>384180793400</v>
      </c>
      <c r="N87" s="5">
        <v>352750559096</v>
      </c>
      <c r="O87" s="5">
        <v>323474084724</v>
      </c>
      <c r="P87" s="5">
        <v>313388703913</v>
      </c>
    </row>
    <row r="88" spans="3:16" ht="15.5" x14ac:dyDescent="0.35">
      <c r="C88" t="s">
        <v>114</v>
      </c>
      <c r="D88" s="5">
        <v>1074874900</v>
      </c>
      <c r="E88" s="5">
        <v>1034004185</v>
      </c>
      <c r="F88" s="5">
        <v>993134192</v>
      </c>
      <c r="G88" s="5">
        <v>1107377378</v>
      </c>
      <c r="I88" s="5">
        <v>993134192</v>
      </c>
      <c r="J88" s="5">
        <v>1086134362</v>
      </c>
      <c r="K88" s="5">
        <v>1427116597</v>
      </c>
      <c r="L88" s="5">
        <v>1273759735</v>
      </c>
      <c r="M88" s="5">
        <v>1563554991</v>
      </c>
      <c r="N88" s="5">
        <v>1824815645</v>
      </c>
      <c r="O88" s="5">
        <v>2254034657</v>
      </c>
      <c r="P88" s="5">
        <v>1834182589</v>
      </c>
    </row>
    <row r="89" spans="3:16" ht="15.5" x14ac:dyDescent="0.35">
      <c r="C89" t="s">
        <v>228</v>
      </c>
      <c r="D89" s="5">
        <v>472736043302</v>
      </c>
      <c r="E89" s="5">
        <v>464321276088</v>
      </c>
      <c r="F89" s="5">
        <v>461263793436</v>
      </c>
      <c r="G89" s="5">
        <v>436703447786</v>
      </c>
      <c r="I89" s="5">
        <v>461263793436</v>
      </c>
      <c r="J89" s="5">
        <v>435457989304</v>
      </c>
      <c r="K89" s="5">
        <v>418984801225</v>
      </c>
      <c r="L89" s="5">
        <v>400522661450</v>
      </c>
      <c r="M89" s="5">
        <v>388318887816</v>
      </c>
      <c r="N89" s="5">
        <v>362246409978</v>
      </c>
      <c r="O89" s="5">
        <v>357933144768</v>
      </c>
      <c r="P89" s="5">
        <v>321108902038</v>
      </c>
    </row>
    <row r="90" spans="3:16" ht="15.5" x14ac:dyDescent="0.35">
      <c r="C90" t="s">
        <v>115</v>
      </c>
      <c r="D90" s="5">
        <v>634927115817</v>
      </c>
      <c r="E90" s="5">
        <v>636333186439</v>
      </c>
      <c r="F90" s="5">
        <v>647666250266</v>
      </c>
      <c r="G90" s="5">
        <v>634253948049</v>
      </c>
      <c r="I90" s="5">
        <v>647666250266</v>
      </c>
      <c r="J90" s="5">
        <v>637383120724</v>
      </c>
      <c r="K90" s="5">
        <v>560353325935</v>
      </c>
      <c r="L90" s="5">
        <v>553207312282</v>
      </c>
      <c r="M90" s="5">
        <v>526704173504</v>
      </c>
      <c r="N90" s="5">
        <v>505077168839</v>
      </c>
      <c r="O90" s="5">
        <v>447811735070</v>
      </c>
      <c r="P90" s="5">
        <v>355678936669</v>
      </c>
    </row>
    <row r="91" spans="3:16" ht="15.5" x14ac:dyDescent="0.35">
      <c r="C91" t="s">
        <v>116</v>
      </c>
    </row>
    <row r="92" spans="3:16" ht="15.5" x14ac:dyDescent="0.35">
      <c r="C92" t="s">
        <v>117</v>
      </c>
    </row>
    <row r="93" spans="3:16" ht="15.5" x14ac:dyDescent="0.35">
      <c r="C93" t="s">
        <v>229</v>
      </c>
      <c r="D93" s="5">
        <v>110626033047</v>
      </c>
      <c r="E93" s="5">
        <v>113210360101</v>
      </c>
      <c r="F93" s="5">
        <v>134131200305</v>
      </c>
      <c r="G93" s="5">
        <v>136228198748</v>
      </c>
      <c r="I93" s="5">
        <v>134131200305</v>
      </c>
      <c r="J93" s="5">
        <v>145391971327</v>
      </c>
      <c r="K93" s="5">
        <v>138903774636</v>
      </c>
      <c r="L93" s="5">
        <v>144218917325</v>
      </c>
      <c r="M93" s="5">
        <v>157791488422</v>
      </c>
      <c r="N93" s="5">
        <v>158227829403</v>
      </c>
      <c r="O93" s="5">
        <v>140593459503</v>
      </c>
      <c r="P93" s="5">
        <v>130150474131</v>
      </c>
    </row>
    <row r="94" spans="3:16" ht="15.5" x14ac:dyDescent="0.35">
      <c r="C94" t="s">
        <v>230</v>
      </c>
    </row>
    <row r="95" spans="3:16" ht="15.5" x14ac:dyDescent="0.35">
      <c r="C95" t="s">
        <v>231</v>
      </c>
      <c r="D95" s="5">
        <v>27414448776</v>
      </c>
      <c r="E95" s="5">
        <v>26235361657</v>
      </c>
      <c r="F95" s="5">
        <v>35883465472</v>
      </c>
      <c r="G95" s="5">
        <v>35542083407</v>
      </c>
      <c r="I95" s="5">
        <v>35883465472</v>
      </c>
      <c r="J95" s="5">
        <v>33111590005</v>
      </c>
      <c r="K95" s="5">
        <v>29574181580</v>
      </c>
      <c r="L95" s="5">
        <v>24271670983</v>
      </c>
      <c r="M95" s="5">
        <v>25331450305</v>
      </c>
      <c r="N95" s="5">
        <v>30623121374</v>
      </c>
      <c r="O95" s="5">
        <v>28843087809</v>
      </c>
      <c r="P95" s="5">
        <v>21055993574</v>
      </c>
    </row>
    <row r="96" spans="3:16" ht="15.5" x14ac:dyDescent="0.35">
      <c r="C96" t="s">
        <v>236</v>
      </c>
      <c r="D96" s="5">
        <v>54659108743</v>
      </c>
      <c r="E96" s="5">
        <v>54919267515</v>
      </c>
      <c r="F96" s="5">
        <v>69389609182</v>
      </c>
      <c r="G96" s="5">
        <v>69669030140</v>
      </c>
      <c r="I96" s="5">
        <v>69389609182</v>
      </c>
      <c r="J96" s="5">
        <v>79719176027</v>
      </c>
      <c r="K96" s="5">
        <v>79955697482</v>
      </c>
      <c r="L96" s="5">
        <v>79905823666</v>
      </c>
      <c r="M96" s="5">
        <v>99630377719</v>
      </c>
      <c r="N96" s="5">
        <v>99845612524</v>
      </c>
      <c r="O96" s="5">
        <v>89965640787</v>
      </c>
    </row>
    <row r="97" spans="3:16" ht="15.5" x14ac:dyDescent="0.35">
      <c r="C97" t="s">
        <v>233</v>
      </c>
      <c r="D97" s="5">
        <v>4273732979</v>
      </c>
      <c r="E97" s="5">
        <v>4767100867</v>
      </c>
      <c r="F97" s="5">
        <v>3379512837</v>
      </c>
      <c r="G97" s="5">
        <v>4577212999</v>
      </c>
      <c r="I97" s="5">
        <v>3379512837</v>
      </c>
      <c r="J97" s="5">
        <v>4210214685</v>
      </c>
      <c r="K97" s="5">
        <v>5121497657</v>
      </c>
      <c r="L97" s="5">
        <v>4791428315</v>
      </c>
      <c r="M97" s="5">
        <v>4648467595</v>
      </c>
      <c r="N97" s="5">
        <v>3158192477</v>
      </c>
      <c r="O97" s="5">
        <v>8373119369</v>
      </c>
      <c r="P97" s="5">
        <v>5718006465</v>
      </c>
    </row>
    <row r="98" spans="3:16" ht="15.5" x14ac:dyDescent="0.35">
      <c r="C98" t="s">
        <v>120</v>
      </c>
      <c r="D98" s="5">
        <v>327343807</v>
      </c>
      <c r="E98" s="5">
        <v>739604221</v>
      </c>
      <c r="F98" s="5">
        <v>623081000</v>
      </c>
      <c r="G98" s="5">
        <v>450526803</v>
      </c>
      <c r="I98" s="5">
        <v>623081000</v>
      </c>
      <c r="J98" s="5">
        <v>1533191718</v>
      </c>
      <c r="K98" s="5">
        <v>980650453</v>
      </c>
      <c r="L98" s="5">
        <v>833632677</v>
      </c>
      <c r="M98" s="5">
        <v>638619571</v>
      </c>
      <c r="N98" s="5">
        <v>601973714</v>
      </c>
      <c r="O98" s="5">
        <v>152777778</v>
      </c>
      <c r="P98" s="5">
        <v>5911733194</v>
      </c>
    </row>
    <row r="99" spans="3:16" ht="15.5" x14ac:dyDescent="0.35">
      <c r="C99" t="s">
        <v>285</v>
      </c>
    </row>
    <row r="100" spans="3:16" ht="15.5" x14ac:dyDescent="0.35">
      <c r="C100" t="s">
        <v>287</v>
      </c>
      <c r="J100" s="5">
        <v>175946524</v>
      </c>
      <c r="K100" s="5">
        <v>945464561</v>
      </c>
      <c r="L100" s="5">
        <v>989668998</v>
      </c>
      <c r="N100" s="5">
        <v>655445922</v>
      </c>
      <c r="O100" s="5">
        <v>891441831</v>
      </c>
      <c r="P100" s="5">
        <v>944090472</v>
      </c>
    </row>
    <row r="101" spans="3:16" ht="15.5" x14ac:dyDescent="0.35">
      <c r="C101" t="s">
        <v>286</v>
      </c>
      <c r="D101" s="5">
        <v>38520643201</v>
      </c>
      <c r="E101" s="5">
        <v>43436239681</v>
      </c>
      <c r="F101" s="5">
        <v>37143502827</v>
      </c>
      <c r="G101" s="5">
        <v>42121599306</v>
      </c>
      <c r="I101" s="5">
        <v>37143502827</v>
      </c>
      <c r="J101" s="5">
        <v>51002363105</v>
      </c>
      <c r="K101" s="5">
        <v>16085982164</v>
      </c>
      <c r="L101" s="5">
        <v>35562251278</v>
      </c>
      <c r="M101" s="5">
        <v>37126107755</v>
      </c>
      <c r="N101" s="5">
        <v>58073019938</v>
      </c>
      <c r="O101" s="5">
        <v>31160377530</v>
      </c>
      <c r="P101" s="5">
        <v>11219949787</v>
      </c>
    </row>
    <row r="102" spans="3:16" ht="15.5" x14ac:dyDescent="0.35">
      <c r="C102" t="s">
        <v>288</v>
      </c>
      <c r="D102" s="5">
        <v>23951398742</v>
      </c>
      <c r="E102" s="5">
        <v>26549025841</v>
      </c>
      <c r="F102" s="5">
        <v>24855531814</v>
      </c>
      <c r="G102" s="5">
        <v>25989345399</v>
      </c>
      <c r="I102" s="5">
        <v>24855531814</v>
      </c>
      <c r="J102" s="5">
        <v>26817798892</v>
      </c>
      <c r="K102" s="5">
        <v>22793137464</v>
      </c>
      <c r="L102" s="5">
        <v>34416361684</v>
      </c>
      <c r="M102" s="5">
        <v>26932810707</v>
      </c>
      <c r="N102" s="5">
        <v>23864529314</v>
      </c>
      <c r="O102" s="5">
        <v>10698694194</v>
      </c>
      <c r="P102" s="5">
        <v>93083310598</v>
      </c>
    </row>
    <row r="103" spans="3:16" ht="15.5" x14ac:dyDescent="0.35">
      <c r="C103" t="s">
        <v>237</v>
      </c>
      <c r="D103" s="5">
        <v>43406438203</v>
      </c>
      <c r="E103" s="5">
        <v>48136260347</v>
      </c>
      <c r="F103" s="5">
        <v>41657749157</v>
      </c>
      <c r="G103" s="5">
        <v>47815132845</v>
      </c>
      <c r="I103" s="5">
        <v>41657749157</v>
      </c>
      <c r="J103" s="5">
        <v>58694983378</v>
      </c>
      <c r="K103" s="5">
        <v>23518340351</v>
      </c>
      <c r="L103" s="5">
        <v>44667191639</v>
      </c>
      <c r="M103" s="5">
        <v>44233175895</v>
      </c>
      <c r="N103" s="5">
        <v>67023082427</v>
      </c>
      <c r="O103" s="5">
        <v>41067957987</v>
      </c>
      <c r="P103" s="5">
        <v>19511073976</v>
      </c>
    </row>
    <row r="104" spans="3:16" ht="15.5" x14ac:dyDescent="0.35">
      <c r="C104" t="s">
        <v>238</v>
      </c>
      <c r="D104" s="5">
        <v>43406438203</v>
      </c>
      <c r="E104" s="5">
        <v>48136260347</v>
      </c>
      <c r="F104" s="5">
        <v>41657749157</v>
      </c>
      <c r="G104" s="5">
        <v>47815132845</v>
      </c>
      <c r="I104" s="5">
        <v>41657749157</v>
      </c>
      <c r="J104" s="5">
        <v>58694983378</v>
      </c>
      <c r="K104" s="5">
        <v>23518340351</v>
      </c>
      <c r="L104" s="5">
        <v>44667191639</v>
      </c>
      <c r="M104" s="5">
        <v>44233175895</v>
      </c>
      <c r="N104" s="5">
        <v>67023082427</v>
      </c>
      <c r="O104" s="5">
        <v>41067957987</v>
      </c>
      <c r="P104" s="5">
        <v>19511073976</v>
      </c>
    </row>
    <row r="105" spans="3:16" ht="15.5" x14ac:dyDescent="0.35">
      <c r="C105" t="s">
        <v>239</v>
      </c>
    </row>
    <row r="106" spans="3:16" ht="15.5" x14ac:dyDescent="0.35">
      <c r="C106" t="s">
        <v>290</v>
      </c>
      <c r="D106" s="5">
        <v>38520643201</v>
      </c>
      <c r="E106" s="5">
        <v>43436239681</v>
      </c>
      <c r="F106" s="5">
        <v>37143502827</v>
      </c>
      <c r="G106" s="5">
        <v>42781599306</v>
      </c>
      <c r="I106" s="5">
        <v>37143502827</v>
      </c>
      <c r="J106" s="5">
        <v>53758009001</v>
      </c>
      <c r="K106" s="5">
        <v>17031446725</v>
      </c>
      <c r="L106" s="5">
        <v>38877374661</v>
      </c>
      <c r="M106" s="5">
        <v>37126107755</v>
      </c>
      <c r="N106" s="5">
        <v>58728465860</v>
      </c>
      <c r="O106" s="5">
        <v>32051819361</v>
      </c>
      <c r="P106" s="5">
        <v>12164040259</v>
      </c>
    </row>
    <row r="107" spans="3:16" ht="15.5" x14ac:dyDescent="0.35">
      <c r="C107" t="s">
        <v>128</v>
      </c>
      <c r="D107" s="5">
        <v>154032471250</v>
      </c>
      <c r="E107" s="5">
        <v>161346620448</v>
      </c>
      <c r="F107" s="5">
        <v>175788949462</v>
      </c>
      <c r="G107" s="5">
        <v>184043331593</v>
      </c>
      <c r="I107" s="5">
        <v>175788949462</v>
      </c>
      <c r="J107" s="5">
        <v>204086954705</v>
      </c>
      <c r="K107" s="5">
        <v>162422114987</v>
      </c>
      <c r="L107" s="5">
        <v>188886108964</v>
      </c>
      <c r="M107" s="5">
        <v>202024664317</v>
      </c>
      <c r="N107" s="5">
        <v>225250911830</v>
      </c>
      <c r="O107" s="5">
        <v>181661417490</v>
      </c>
      <c r="P107" s="5">
        <v>149661548107</v>
      </c>
    </row>
    <row r="108" spans="3:16" ht="15.5" x14ac:dyDescent="0.35">
      <c r="C108" t="s">
        <v>129</v>
      </c>
    </row>
    <row r="109" spans="3:16" ht="15.5" x14ac:dyDescent="0.35">
      <c r="C109" t="s">
        <v>130</v>
      </c>
      <c r="D109" s="5">
        <v>47036000000</v>
      </c>
      <c r="E109" s="5">
        <v>47036000000</v>
      </c>
      <c r="F109" s="5">
        <v>47036000000</v>
      </c>
      <c r="G109" s="5">
        <v>47036000000</v>
      </c>
      <c r="I109" s="5">
        <v>47036000000</v>
      </c>
      <c r="J109" s="5">
        <v>47036000000</v>
      </c>
      <c r="K109" s="5">
        <v>47036000000</v>
      </c>
      <c r="L109" s="5">
        <v>47036000000</v>
      </c>
      <c r="M109" s="5">
        <v>47036000000</v>
      </c>
      <c r="N109" s="5">
        <v>47036000000</v>
      </c>
      <c r="O109" s="5">
        <v>47036000000</v>
      </c>
      <c r="P109" s="5">
        <v>33333000000</v>
      </c>
    </row>
    <row r="110" spans="3:16" ht="15.5" x14ac:dyDescent="0.35">
      <c r="C110" t="s">
        <v>131</v>
      </c>
      <c r="D110" s="5">
        <v>37906140000</v>
      </c>
      <c r="E110" s="5">
        <v>37906140000</v>
      </c>
      <c r="F110" s="5">
        <v>37906140000</v>
      </c>
      <c r="G110" s="5">
        <v>37906140000</v>
      </c>
      <c r="I110" s="5">
        <v>37906140000</v>
      </c>
      <c r="J110" s="5">
        <v>37906140000</v>
      </c>
      <c r="K110" s="5">
        <v>37906140000</v>
      </c>
      <c r="L110" s="5">
        <v>37906140000</v>
      </c>
      <c r="M110" s="5">
        <v>37906140000</v>
      </c>
      <c r="N110" s="5">
        <v>37906140000</v>
      </c>
      <c r="O110" s="5">
        <v>37906140000</v>
      </c>
    </row>
    <row r="111" spans="3:16" ht="15.5" x14ac:dyDescent="0.35">
      <c r="C111" t="s">
        <v>132</v>
      </c>
      <c r="D111" s="5">
        <v>101921745223</v>
      </c>
      <c r="E111" s="5">
        <v>96013666647</v>
      </c>
      <c r="F111" s="5">
        <v>92904401460</v>
      </c>
      <c r="G111" s="5">
        <v>90108122417</v>
      </c>
      <c r="I111" s="5">
        <v>92904401460</v>
      </c>
      <c r="J111" s="5">
        <v>73193671980</v>
      </c>
      <c r="K111" s="5">
        <v>56511507564</v>
      </c>
      <c r="L111" s="5">
        <v>34480286713</v>
      </c>
      <c r="M111" s="5">
        <v>10321906847</v>
      </c>
      <c r="N111" s="5">
        <v>-8277530874</v>
      </c>
      <c r="O111" s="5">
        <v>-15026529381</v>
      </c>
      <c r="P111" s="5">
        <v>-7435263451</v>
      </c>
    </row>
    <row r="112" spans="3:16" ht="15.5" x14ac:dyDescent="0.35">
      <c r="C112" t="s">
        <v>133</v>
      </c>
      <c r="D112" s="5">
        <v>600000000</v>
      </c>
      <c r="E112" s="5">
        <v>600000000</v>
      </c>
      <c r="F112" s="5">
        <v>600000000</v>
      </c>
      <c r="G112" s="5">
        <v>600000000</v>
      </c>
      <c r="I112" s="5">
        <v>600000000</v>
      </c>
      <c r="J112" s="5">
        <v>600000000</v>
      </c>
    </row>
    <row r="113" spans="2:16" ht="15.5" x14ac:dyDescent="0.35">
      <c r="C113" t="s">
        <v>134</v>
      </c>
      <c r="D113" s="5">
        <v>101321745223</v>
      </c>
      <c r="E113" s="5">
        <v>95413666647</v>
      </c>
      <c r="F113" s="5">
        <v>92304401460</v>
      </c>
      <c r="G113" s="5">
        <v>89508122417</v>
      </c>
      <c r="I113" s="5">
        <v>92304401460</v>
      </c>
      <c r="J113" s="5">
        <v>72593671980</v>
      </c>
    </row>
    <row r="114" spans="2:16" ht="15.5" x14ac:dyDescent="0.35">
      <c r="C114" t="s">
        <v>135</v>
      </c>
      <c r="D114" s="5">
        <v>101921745223</v>
      </c>
      <c r="E114" s="5">
        <v>96013666647</v>
      </c>
      <c r="F114" s="5">
        <v>92904401460</v>
      </c>
      <c r="G114" s="5">
        <v>90108122417</v>
      </c>
      <c r="I114" s="5">
        <v>92904401460</v>
      </c>
      <c r="J114" s="5">
        <v>73193671980</v>
      </c>
      <c r="K114" s="5">
        <v>56511507564</v>
      </c>
      <c r="L114" s="5">
        <v>34480286713</v>
      </c>
      <c r="M114" s="5">
        <v>10321906847</v>
      </c>
      <c r="N114" s="5">
        <v>-8277530874</v>
      </c>
      <c r="O114" s="5">
        <v>-15026529381</v>
      </c>
      <c r="P114" s="5">
        <v>-7435263451</v>
      </c>
    </row>
    <row r="115" spans="2:16" ht="15.5" x14ac:dyDescent="0.35">
      <c r="C115" t="s">
        <v>10</v>
      </c>
      <c r="D115" s="5">
        <v>480894644567</v>
      </c>
      <c r="E115" s="5">
        <v>474986565991</v>
      </c>
      <c r="F115" s="5">
        <v>471877300804</v>
      </c>
      <c r="G115" s="5">
        <v>450210616456</v>
      </c>
      <c r="I115" s="5">
        <v>471877300804</v>
      </c>
      <c r="J115" s="5">
        <v>433296166019</v>
      </c>
      <c r="K115" s="5">
        <v>397931210948</v>
      </c>
      <c r="L115" s="5">
        <v>364321203318</v>
      </c>
      <c r="M115" s="5">
        <v>324679509187</v>
      </c>
      <c r="N115" s="5">
        <v>279826257009</v>
      </c>
      <c r="O115" s="5">
        <v>266150317580</v>
      </c>
      <c r="P115" s="5">
        <v>206017388562</v>
      </c>
    </row>
    <row r="116" spans="2:16" ht="15.5" x14ac:dyDescent="0.35">
      <c r="C116" t="s">
        <v>137</v>
      </c>
      <c r="D116" s="5">
        <v>634927115817</v>
      </c>
      <c r="E116" s="5">
        <v>636333186439</v>
      </c>
      <c r="F116" s="5">
        <v>647666250266</v>
      </c>
      <c r="G116" s="5">
        <v>634253948049</v>
      </c>
      <c r="I116" s="5">
        <v>647666250266</v>
      </c>
      <c r="J116" s="5">
        <v>637383120724</v>
      </c>
      <c r="K116" s="5">
        <v>560353325935</v>
      </c>
      <c r="L116" s="5">
        <v>553207312282</v>
      </c>
      <c r="M116" s="5">
        <v>526704173504</v>
      </c>
      <c r="N116" s="5">
        <v>505077168839</v>
      </c>
      <c r="O116" s="5">
        <v>447811735070</v>
      </c>
      <c r="P116" s="5">
        <v>355678936669</v>
      </c>
    </row>
    <row r="117" spans="2:16" ht="15.5" x14ac:dyDescent="0.35">
      <c r="C117" t="s">
        <v>138</v>
      </c>
      <c r="D117" s="5">
        <v>940720000</v>
      </c>
      <c r="E117" s="5">
        <v>940720000</v>
      </c>
      <c r="F117" s="5">
        <v>940720000</v>
      </c>
      <c r="G117" s="5">
        <v>940720000</v>
      </c>
      <c r="I117" s="5">
        <v>940720000</v>
      </c>
      <c r="J117" s="5">
        <v>940720000</v>
      </c>
      <c r="K117" s="5">
        <v>940720000</v>
      </c>
      <c r="L117" s="5">
        <v>940720000</v>
      </c>
      <c r="M117" s="5">
        <v>940720000</v>
      </c>
      <c r="N117" s="5">
        <v>940720000</v>
      </c>
      <c r="O117" s="5">
        <v>940720000</v>
      </c>
      <c r="P117" s="5">
        <v>22222</v>
      </c>
    </row>
    <row r="119" spans="2:16" ht="15.5" x14ac:dyDescent="0.35">
      <c r="B119" t="s">
        <v>139</v>
      </c>
      <c r="C119" t="s">
        <v>140</v>
      </c>
      <c r="D119" s="5">
        <v>23145589177</v>
      </c>
      <c r="E119" s="5">
        <v>12521512941</v>
      </c>
      <c r="F119" s="5">
        <v>19314836280</v>
      </c>
      <c r="G119" s="5">
        <v>15320340056</v>
      </c>
      <c r="I119" s="5">
        <v>58432916986</v>
      </c>
      <c r="J119" s="5">
        <v>-14178310022</v>
      </c>
      <c r="K119" s="5">
        <v>67991529561</v>
      </c>
      <c r="L119" s="5">
        <v>31371142434</v>
      </c>
      <c r="M119" s="5">
        <v>45584772931</v>
      </c>
      <c r="N119" s="5">
        <v>-23530287434</v>
      </c>
      <c r="O119" s="5">
        <v>-35696062615</v>
      </c>
      <c r="P119" s="5">
        <v>8024924010</v>
      </c>
    </row>
    <row r="120" spans="2:16" ht="15.5" x14ac:dyDescent="0.35">
      <c r="C120" t="s">
        <v>292</v>
      </c>
      <c r="D120" s="5">
        <v>98992470874</v>
      </c>
      <c r="E120" s="5">
        <v>61198336470</v>
      </c>
      <c r="F120" s="5">
        <v>87081537215</v>
      </c>
      <c r="G120" s="5">
        <v>78317725032</v>
      </c>
      <c r="I120" s="5">
        <v>313117584429</v>
      </c>
      <c r="J120" s="5">
        <v>319431269661</v>
      </c>
      <c r="K120" s="5">
        <v>302616822256</v>
      </c>
      <c r="L120" s="5">
        <v>287084471840</v>
      </c>
      <c r="M120" s="5">
        <v>229163030383</v>
      </c>
      <c r="N120" s="5">
        <v>219013184314</v>
      </c>
      <c r="O120" s="5">
        <v>164546427638</v>
      </c>
      <c r="P120" s="5">
        <v>140018785235</v>
      </c>
    </row>
    <row r="121" spans="2:16" ht="15.5" x14ac:dyDescent="0.35">
      <c r="C121" t="s">
        <v>293</v>
      </c>
      <c r="D121" s="5">
        <v>-62271082912</v>
      </c>
      <c r="E121" s="5">
        <v>-35625974433</v>
      </c>
      <c r="F121" s="5">
        <v>-56314864212</v>
      </c>
      <c r="G121" s="5">
        <v>-54386959672</v>
      </c>
      <c r="I121" s="5">
        <v>-210412514163</v>
      </c>
      <c r="J121" s="5">
        <v>-290425616706</v>
      </c>
      <c r="K121" s="5">
        <v>-191729776750</v>
      </c>
      <c r="L121" s="5">
        <v>-217113012050</v>
      </c>
      <c r="M121" s="5">
        <v>-149976554287</v>
      </c>
      <c r="N121" s="5">
        <v>-211045953968</v>
      </c>
      <c r="O121" s="5">
        <v>-174315332505</v>
      </c>
      <c r="P121" s="5">
        <v>-115354704934</v>
      </c>
    </row>
    <row r="122" spans="2:16" ht="15.5" x14ac:dyDescent="0.35">
      <c r="C122" t="s">
        <v>393</v>
      </c>
      <c r="D122" s="5">
        <v>-10300738222</v>
      </c>
      <c r="E122" s="5">
        <v>-11206012134</v>
      </c>
      <c r="F122" s="5">
        <v>-9861311118</v>
      </c>
      <c r="G122" s="5">
        <v>-7697909513</v>
      </c>
      <c r="I122" s="5">
        <v>-38168901168</v>
      </c>
      <c r="J122" s="5">
        <v>-34462866462</v>
      </c>
      <c r="K122" s="5">
        <v>-32975703327</v>
      </c>
      <c r="L122" s="5">
        <v>-30771239751</v>
      </c>
      <c r="M122" s="5">
        <v>-26715262220</v>
      </c>
      <c r="N122" s="5">
        <v>-25522409114</v>
      </c>
      <c r="O122" s="5">
        <v>-18214120885</v>
      </c>
      <c r="P122" s="5">
        <v>-15885082876</v>
      </c>
    </row>
    <row r="123" spans="2:16" ht="15.5" x14ac:dyDescent="0.35">
      <c r="C123" t="s">
        <v>735</v>
      </c>
      <c r="D123" s="5">
        <v>1081965</v>
      </c>
      <c r="E123" s="5">
        <v>765932</v>
      </c>
      <c r="F123" s="5">
        <v>653714</v>
      </c>
      <c r="G123" s="5">
        <v>619571</v>
      </c>
      <c r="I123" s="5">
        <v>3174435</v>
      </c>
      <c r="J123" s="5">
        <v>2942778</v>
      </c>
      <c r="K123" s="5">
        <v>2472064</v>
      </c>
      <c r="L123" s="5">
        <v>1305932</v>
      </c>
      <c r="M123" s="5">
        <v>1257026</v>
      </c>
      <c r="N123" s="5">
        <v>3338928</v>
      </c>
      <c r="O123" s="5">
        <v>20581619</v>
      </c>
      <c r="P123" s="5">
        <v>2180863</v>
      </c>
    </row>
    <row r="124" spans="2:16" ht="15.5" x14ac:dyDescent="0.35">
      <c r="C124" t="s">
        <v>530</v>
      </c>
      <c r="D124" s="5">
        <v>-3276142528</v>
      </c>
      <c r="E124" s="5">
        <v>-1845602894</v>
      </c>
      <c r="F124" s="5">
        <v>-1591179319</v>
      </c>
      <c r="G124" s="5">
        <v>-913135362</v>
      </c>
      <c r="I124" s="5">
        <v>-6106426547</v>
      </c>
      <c r="J124" s="5">
        <v>-8724039293</v>
      </c>
      <c r="K124" s="5">
        <v>-9922284682</v>
      </c>
      <c r="L124" s="5">
        <v>-7830383537</v>
      </c>
      <c r="M124" s="5">
        <v>-6887697971</v>
      </c>
      <c r="N124" s="5">
        <v>-5978447594</v>
      </c>
      <c r="O124" s="5">
        <v>-7733618482</v>
      </c>
      <c r="P124" s="5">
        <v>-756254278</v>
      </c>
    </row>
    <row r="125" spans="2:16" ht="15.5" x14ac:dyDescent="0.35">
      <c r="C125" t="s">
        <v>149</v>
      </c>
      <c r="D125" s="5">
        <v>-10452289532</v>
      </c>
      <c r="E125" s="5">
        <v>-9388179210</v>
      </c>
      <c r="F125" s="5">
        <v>-9990785512</v>
      </c>
      <c r="G125" s="5">
        <v>-9886320500</v>
      </c>
      <c r="I125" s="5">
        <v>-41894889501</v>
      </c>
      <c r="J125" s="5">
        <v>17123579098</v>
      </c>
      <c r="K125" s="5">
        <v>-52200917432</v>
      </c>
      <c r="L125" s="5">
        <v>-31896839674</v>
      </c>
      <c r="M125" s="5">
        <v>-41708414774</v>
      </c>
      <c r="N125" s="5">
        <v>30157454458</v>
      </c>
      <c r="O125" s="5">
        <v>66918331454</v>
      </c>
      <c r="P125" s="5">
        <v>-1590545922</v>
      </c>
    </row>
    <row r="126" spans="2:16" ht="15.5" x14ac:dyDescent="0.35">
      <c r="C126" t="s">
        <v>150</v>
      </c>
      <c r="D126" s="5">
        <v>-10645024806</v>
      </c>
      <c r="E126" s="5">
        <v>-5247953256</v>
      </c>
      <c r="F126" s="5">
        <v>-8238528662</v>
      </c>
      <c r="G126" s="5">
        <v>-7711982542</v>
      </c>
      <c r="I126" s="5">
        <v>-16727717222</v>
      </c>
      <c r="J126" s="5">
        <v>-1800643575</v>
      </c>
      <c r="K126" s="5">
        <v>-15094516969</v>
      </c>
      <c r="L126" s="5">
        <v>-438930030</v>
      </c>
      <c r="M126" s="5">
        <v>-4540731312</v>
      </c>
      <c r="N126" s="5">
        <v>-4538162608</v>
      </c>
      <c r="O126" s="5">
        <v>-33890768086</v>
      </c>
      <c r="P126" s="5">
        <v>-4060443700</v>
      </c>
    </row>
    <row r="127" spans="2:16" ht="15.5" x14ac:dyDescent="0.35">
      <c r="C127" t="s">
        <v>1100</v>
      </c>
      <c r="D127" s="5">
        <v>-9937140625</v>
      </c>
      <c r="E127" s="5">
        <v>-5166728747</v>
      </c>
      <c r="F127" s="5">
        <v>6173431719</v>
      </c>
      <c r="G127" s="5">
        <v>-6173431719</v>
      </c>
    </row>
    <row r="128" spans="2:16" ht="15.5" x14ac:dyDescent="0.35">
      <c r="C128" t="s">
        <v>158</v>
      </c>
      <c r="D128" s="5">
        <v>-707884181</v>
      </c>
      <c r="E128" s="5">
        <v>-81224509</v>
      </c>
      <c r="F128" s="5">
        <v>-140545209</v>
      </c>
      <c r="G128" s="5">
        <v>-1538550823</v>
      </c>
      <c r="I128" s="5">
        <v>-2456302050</v>
      </c>
      <c r="J128" s="5">
        <v>-1579697630</v>
      </c>
      <c r="K128" s="5">
        <v>-14984876719</v>
      </c>
      <c r="L128" s="5">
        <v>-963975095</v>
      </c>
      <c r="M128" s="5">
        <v>-4476378207</v>
      </c>
      <c r="N128" s="5">
        <v>-4662202608</v>
      </c>
      <c r="O128" s="5">
        <v>-1979268086</v>
      </c>
      <c r="P128" s="5">
        <v>-4060443700</v>
      </c>
    </row>
    <row r="129" spans="3:16" ht="15.5" x14ac:dyDescent="0.35">
      <c r="C129" t="s">
        <v>160</v>
      </c>
      <c r="F129" s="5">
        <v>265765766</v>
      </c>
      <c r="I129" s="5">
        <v>265765766</v>
      </c>
      <c r="J129" s="5">
        <v>1054054055</v>
      </c>
      <c r="L129" s="5">
        <v>545045065</v>
      </c>
      <c r="M129" s="5">
        <v>191818183</v>
      </c>
      <c r="N129" s="5">
        <v>124040000</v>
      </c>
      <c r="O129" s="5">
        <v>213500000</v>
      </c>
    </row>
    <row r="130" spans="3:16" ht="15.5" x14ac:dyDescent="0.35">
      <c r="C130" t="s">
        <v>532</v>
      </c>
      <c r="F130" s="5">
        <v>-14537180938</v>
      </c>
      <c r="I130" s="5">
        <v>-14537180938</v>
      </c>
      <c r="J130" s="5">
        <v>-1275000000</v>
      </c>
      <c r="K130" s="5">
        <v>-109640250</v>
      </c>
      <c r="L130" s="5">
        <v>-20000000</v>
      </c>
      <c r="M130" s="5">
        <v>-256171288</v>
      </c>
      <c r="O130" s="5">
        <v>-32125000000</v>
      </c>
    </row>
    <row r="131" spans="3:16" ht="15.5" x14ac:dyDescent="0.35">
      <c r="C131" t="s">
        <v>161</v>
      </c>
      <c r="D131" s="5">
        <v>-10452289532</v>
      </c>
      <c r="E131" s="5">
        <v>-9388179210</v>
      </c>
      <c r="F131" s="5">
        <v>-9990785512</v>
      </c>
      <c r="G131" s="5">
        <v>-9886320500</v>
      </c>
      <c r="I131" s="5">
        <v>-41894889501</v>
      </c>
      <c r="J131" s="5">
        <v>17123579098</v>
      </c>
      <c r="K131" s="5">
        <v>-52200917432</v>
      </c>
      <c r="L131" s="5">
        <v>-31896839674</v>
      </c>
      <c r="M131" s="5">
        <v>-41708414774</v>
      </c>
      <c r="N131" s="5">
        <v>30157454458</v>
      </c>
      <c r="O131" s="5">
        <v>66918331454</v>
      </c>
      <c r="P131" s="5">
        <v>-1590545922</v>
      </c>
    </row>
    <row r="132" spans="3:16" ht="15.5" x14ac:dyDescent="0.35">
      <c r="C132" t="s">
        <v>312</v>
      </c>
      <c r="E132" s="5">
        <v>15000000000</v>
      </c>
      <c r="I132" s="5">
        <v>10000000000</v>
      </c>
      <c r="J132" s="5">
        <v>65000000000</v>
      </c>
      <c r="L132" s="5">
        <v>15275445947</v>
      </c>
      <c r="M132" s="5">
        <v>15471629603</v>
      </c>
      <c r="N132" s="5">
        <v>77392458737</v>
      </c>
      <c r="O132" s="5">
        <v>140000000000</v>
      </c>
      <c r="P132" s="5">
        <v>14960000000</v>
      </c>
    </row>
    <row r="133" spans="3:16" ht="15.5" x14ac:dyDescent="0.35">
      <c r="C133" t="s">
        <v>313</v>
      </c>
      <c r="D133" s="5">
        <v>-7113255249</v>
      </c>
      <c r="E133" s="5">
        <v>-20698438146</v>
      </c>
      <c r="F133" s="5">
        <v>-6195017439</v>
      </c>
      <c r="G133" s="5">
        <v>-5728690667</v>
      </c>
      <c r="I133" s="5">
        <v>-35140434929</v>
      </c>
      <c r="J133" s="5">
        <v>-26744515906</v>
      </c>
      <c r="K133" s="5">
        <v>-31701802928</v>
      </c>
      <c r="L133" s="5">
        <v>-28897510077</v>
      </c>
      <c r="M133" s="5">
        <v>-35547055208</v>
      </c>
      <c r="N133" s="5">
        <v>-28107524766</v>
      </c>
      <c r="O133" s="5">
        <v>-112268586180</v>
      </c>
      <c r="P133" s="5">
        <v>-2418619413</v>
      </c>
    </row>
    <row r="134" spans="3:16" ht="15.5" x14ac:dyDescent="0.35">
      <c r="C134" t="s">
        <v>314</v>
      </c>
      <c r="D134" s="5">
        <v>-20278581</v>
      </c>
      <c r="E134" s="5">
        <v>-155667943</v>
      </c>
      <c r="F134" s="5">
        <v>-236001267</v>
      </c>
      <c r="G134" s="5">
        <v>-362177441</v>
      </c>
      <c r="I134" s="5">
        <v>-1341330478</v>
      </c>
      <c r="J134" s="5">
        <v>-1289691522</v>
      </c>
      <c r="K134" s="5">
        <v>-894228725</v>
      </c>
      <c r="L134" s="5">
        <v>-807508209</v>
      </c>
      <c r="M134" s="5">
        <v>-1170690241</v>
      </c>
      <c r="N134" s="5">
        <v>-875999866</v>
      </c>
      <c r="O134" s="5">
        <v>-658004550</v>
      </c>
      <c r="P134" s="5">
        <v>-914211625</v>
      </c>
    </row>
    <row r="135" spans="3:16" ht="15.5" x14ac:dyDescent="0.35">
      <c r="C135" t="s">
        <v>655</v>
      </c>
      <c r="D135" s="5">
        <v>-89708</v>
      </c>
      <c r="E135" s="5">
        <v>-1781182</v>
      </c>
      <c r="F135" s="5">
        <v>-6438334</v>
      </c>
      <c r="G135" s="5">
        <v>-12613759</v>
      </c>
      <c r="I135" s="5">
        <v>-65723074</v>
      </c>
      <c r="J135" s="5">
        <v>-154624778</v>
      </c>
      <c r="K135" s="5">
        <v>-183085025</v>
      </c>
      <c r="L135" s="5">
        <v>-47467590</v>
      </c>
      <c r="M135" s="5">
        <v>-135674859</v>
      </c>
      <c r="N135" s="5">
        <v>-148148734</v>
      </c>
      <c r="O135" s="5">
        <v>-148464194</v>
      </c>
      <c r="P135" s="5">
        <v>-124915475</v>
      </c>
    </row>
    <row r="136" spans="3:16" ht="15.5" x14ac:dyDescent="0.35">
      <c r="C136" t="s">
        <v>652</v>
      </c>
      <c r="D136" s="5">
        <v>-2658665994</v>
      </c>
      <c r="E136" s="5">
        <v>-2872291939</v>
      </c>
      <c r="F136" s="5">
        <v>-2893328472</v>
      </c>
      <c r="G136" s="5">
        <v>-3122838633</v>
      </c>
      <c r="I136" s="5">
        <v>-12707401020</v>
      </c>
      <c r="J136" s="5">
        <v>-12583988696</v>
      </c>
      <c r="K136" s="5">
        <v>-12318200754</v>
      </c>
      <c r="L136" s="5">
        <v>-15019799745</v>
      </c>
      <c r="M136" s="5">
        <v>-17926624069</v>
      </c>
      <c r="N136" s="5">
        <v>-18103330913</v>
      </c>
      <c r="O136" s="5">
        <v>-20025753622</v>
      </c>
      <c r="P136" s="5">
        <v>-13092799409</v>
      </c>
    </row>
    <row r="137" spans="3:16" ht="15.5" x14ac:dyDescent="0.35">
      <c r="C137" t="s">
        <v>168</v>
      </c>
      <c r="D137" s="5">
        <v>-639848521</v>
      </c>
      <c r="E137" s="5">
        <v>-630004697</v>
      </c>
      <c r="F137" s="5">
        <v>-620312317</v>
      </c>
      <c r="G137" s="5">
        <v>-610769051</v>
      </c>
      <c r="I137" s="5">
        <v>-2424574690</v>
      </c>
      <c r="J137" s="5">
        <v>-2325454385</v>
      </c>
      <c r="K137" s="5">
        <v>-2136187523</v>
      </c>
      <c r="L137" s="5">
        <v>-2340490812</v>
      </c>
      <c r="M137" s="5">
        <v>-2187878139</v>
      </c>
    </row>
    <row r="138" spans="3:16" ht="15.5" x14ac:dyDescent="0.35">
      <c r="C138" t="s">
        <v>1322</v>
      </c>
      <c r="D138" s="5">
        <v>-20151479</v>
      </c>
      <c r="E138" s="5">
        <v>-29995303</v>
      </c>
      <c r="F138" s="5">
        <v>-39687683</v>
      </c>
      <c r="G138" s="5">
        <v>-49230949</v>
      </c>
      <c r="I138" s="5">
        <v>-215425310</v>
      </c>
      <c r="J138" s="5">
        <v>-74545615</v>
      </c>
      <c r="K138" s="5">
        <v>-263812477</v>
      </c>
      <c r="L138" s="5">
        <v>-59509188</v>
      </c>
      <c r="M138" s="5">
        <v>-212121861</v>
      </c>
    </row>
    <row r="139" spans="3:16" ht="15.5" x14ac:dyDescent="0.35">
      <c r="C139" t="s">
        <v>162</v>
      </c>
      <c r="J139" s="5">
        <v>-4703600000</v>
      </c>
      <c r="K139" s="5">
        <v>-4703600000</v>
      </c>
    </row>
    <row r="140" spans="3:16" ht="15.5" x14ac:dyDescent="0.35">
      <c r="C140" t="s">
        <v>665</v>
      </c>
      <c r="O140" s="5">
        <v>13703000000</v>
      </c>
    </row>
    <row r="141" spans="3:16" ht="15.5" x14ac:dyDescent="0.35">
      <c r="C141" t="s">
        <v>1230</v>
      </c>
      <c r="O141" s="5">
        <v>46316140000</v>
      </c>
    </row>
    <row r="142" spans="3:16" ht="15.5" x14ac:dyDescent="0.35">
      <c r="C142" t="s">
        <v>173</v>
      </c>
      <c r="D142" s="5">
        <v>2048274839</v>
      </c>
      <c r="E142" s="5">
        <v>-2114619525</v>
      </c>
      <c r="F142" s="5">
        <v>1085522106</v>
      </c>
      <c r="G142" s="5">
        <v>-2277962986</v>
      </c>
      <c r="I142" s="5">
        <v>-189689737</v>
      </c>
      <c r="J142" s="5">
        <v>1144625501</v>
      </c>
      <c r="K142" s="5">
        <v>696095160</v>
      </c>
      <c r="L142" s="5">
        <v>-964627270</v>
      </c>
      <c r="M142" s="5">
        <v>-664373155</v>
      </c>
      <c r="N142" s="5">
        <v>2089004416</v>
      </c>
      <c r="O142" s="5">
        <v>-2668499247</v>
      </c>
      <c r="P142" s="5">
        <v>2373934388</v>
      </c>
    </row>
    <row r="143" spans="3:16" ht="15.5" x14ac:dyDescent="0.35">
      <c r="C143" t="s">
        <v>176</v>
      </c>
      <c r="E143" s="5">
        <v>3233711876</v>
      </c>
      <c r="I143" s="5">
        <v>3423401613</v>
      </c>
      <c r="J143" s="5">
        <v>2278776112</v>
      </c>
      <c r="K143" s="5">
        <v>1582680952</v>
      </c>
      <c r="L143" s="5">
        <v>2547308222</v>
      </c>
      <c r="M143" s="5">
        <v>3211681377</v>
      </c>
      <c r="N143" s="5">
        <v>1122676961</v>
      </c>
      <c r="O143" s="5">
        <v>3791176208</v>
      </c>
      <c r="P143" s="5">
        <v>1417241820</v>
      </c>
    </row>
    <row r="144" spans="3:16" ht="15.5" x14ac:dyDescent="0.35">
      <c r="C144" t="s">
        <v>177</v>
      </c>
      <c r="D144" s="5">
        <v>2048274839</v>
      </c>
      <c r="E144" s="5">
        <v>1119092351</v>
      </c>
      <c r="F144" s="5">
        <v>1085522106</v>
      </c>
      <c r="G144" s="5">
        <v>-2277962986</v>
      </c>
      <c r="I144" s="5">
        <v>3233711876</v>
      </c>
      <c r="J144" s="5">
        <v>3423401613</v>
      </c>
      <c r="K144" s="5">
        <v>2278776112</v>
      </c>
      <c r="L144" s="5">
        <v>1582680952</v>
      </c>
      <c r="M144" s="5">
        <v>2547308222</v>
      </c>
      <c r="N144" s="5">
        <v>3211681377</v>
      </c>
      <c r="O144" s="5">
        <v>1122676961</v>
      </c>
      <c r="P144" s="5">
        <v>3791176208</v>
      </c>
    </row>
    <row r="146" spans="2:16" ht="15.5" x14ac:dyDescent="0.35">
      <c r="B146" t="s">
        <v>178</v>
      </c>
      <c r="C146" t="s">
        <v>12</v>
      </c>
      <c r="D146" s="5">
        <v>940000000</v>
      </c>
      <c r="E146" s="5">
        <v>940000000</v>
      </c>
      <c r="F146" s="5">
        <v>940000000</v>
      </c>
      <c r="G146" s="5">
        <v>940000000</v>
      </c>
      <c r="I146" s="5">
        <v>940000000</v>
      </c>
      <c r="J146" s="5">
        <v>940000000</v>
      </c>
      <c r="K146" s="5">
        <v>940000000</v>
      </c>
      <c r="L146" s="5">
        <v>940000000</v>
      </c>
      <c r="M146" s="5">
        <v>940000000</v>
      </c>
      <c r="N146" s="5">
        <v>940000000</v>
      </c>
      <c r="O146" s="5">
        <v>940000000</v>
      </c>
      <c r="P146" s="5">
        <v>0</v>
      </c>
    </row>
    <row r="147" spans="2:16" ht="15.5" x14ac:dyDescent="0.35">
      <c r="C147" t="s">
        <v>179</v>
      </c>
      <c r="D147" s="6">
        <v>6.27</v>
      </c>
      <c r="E147" s="6">
        <v>3.3</v>
      </c>
      <c r="F147" s="6">
        <v>3.65</v>
      </c>
      <c r="G147" s="6">
        <v>9.7200000000000006</v>
      </c>
    </row>
    <row r="148" spans="2:16" ht="15.5" x14ac:dyDescent="0.35">
      <c r="C148" t="s">
        <v>180</v>
      </c>
      <c r="D148" s="6">
        <v>30.14</v>
      </c>
      <c r="E148" s="6">
        <v>77.58</v>
      </c>
      <c r="F148" s="6">
        <v>98.63</v>
      </c>
      <c r="G148" s="6">
        <v>56.07</v>
      </c>
    </row>
    <row r="149" spans="2:16" ht="15.5" x14ac:dyDescent="0.35">
      <c r="C149" t="s">
        <v>64</v>
      </c>
      <c r="D149" s="6">
        <v>1.86</v>
      </c>
      <c r="E149" s="6">
        <v>3.6</v>
      </c>
      <c r="F149" s="6">
        <v>4.05</v>
      </c>
      <c r="G149" s="6">
        <v>6.39</v>
      </c>
    </row>
    <row r="150" spans="2:16" ht="15.5" x14ac:dyDescent="0.35">
      <c r="C150" t="s">
        <v>181</v>
      </c>
      <c r="D150" s="5">
        <v>12800000000</v>
      </c>
      <c r="E150" s="5">
        <v>10270000000</v>
      </c>
      <c r="F150" s="5">
        <v>10350000000</v>
      </c>
      <c r="G150" s="5">
        <v>17850000000</v>
      </c>
    </row>
    <row r="151" spans="2:16" ht="15.5" x14ac:dyDescent="0.35">
      <c r="C151" t="s">
        <v>182</v>
      </c>
      <c r="D151" s="6">
        <v>9.300000000000001E-3</v>
      </c>
      <c r="E151" s="6">
        <v>4.8999999999999998E-3</v>
      </c>
      <c r="F151" s="6">
        <v>5.3E-3</v>
      </c>
      <c r="G151" s="6">
        <v>1.44E-2</v>
      </c>
    </row>
    <row r="152" spans="2:16" ht="15.5" x14ac:dyDescent="0.35">
      <c r="C152" t="s">
        <v>183</v>
      </c>
      <c r="D152" s="6">
        <v>1.23E-2</v>
      </c>
      <c r="E152" s="6">
        <v>6.5000000000000006E-3</v>
      </c>
      <c r="F152" s="6">
        <v>7.3000000000000001E-3</v>
      </c>
      <c r="G152" s="6">
        <v>2.0299999999999999E-2</v>
      </c>
    </row>
    <row r="153" spans="2:16" ht="15.5" x14ac:dyDescent="0.35">
      <c r="C153" t="s">
        <v>184</v>
      </c>
      <c r="D153" s="6">
        <v>2.0099999999999996E-2</v>
      </c>
      <c r="E153" s="6">
        <v>1.55E-2</v>
      </c>
      <c r="F153" s="6">
        <v>1.5600000000000001E-2</v>
      </c>
      <c r="G153" s="6">
        <v>3.0899999999999997E-2</v>
      </c>
    </row>
    <row r="154" spans="2:16" ht="15.5" x14ac:dyDescent="0.35">
      <c r="C154" t="s">
        <v>185</v>
      </c>
      <c r="D154" s="6">
        <v>3.94</v>
      </c>
      <c r="E154" s="6">
        <v>2.72</v>
      </c>
      <c r="F154" s="6">
        <v>2.52</v>
      </c>
      <c r="G154" s="6">
        <v>4.8600000000000003</v>
      </c>
    </row>
    <row r="155" spans="2:16" ht="15.5" x14ac:dyDescent="0.35">
      <c r="C155" t="s">
        <v>186</v>
      </c>
      <c r="D155" s="5">
        <v>481000000000</v>
      </c>
      <c r="E155" s="5">
        <v>475000000000</v>
      </c>
      <c r="F155" s="5">
        <v>472000000000</v>
      </c>
      <c r="G155" s="5">
        <v>450000000000</v>
      </c>
    </row>
    <row r="156" spans="2:16" ht="15.5" x14ac:dyDescent="0.35">
      <c r="C156" t="s">
        <v>187</v>
      </c>
      <c r="D156" s="6">
        <v>0.37</v>
      </c>
      <c r="E156" s="6">
        <v>0.51</v>
      </c>
      <c r="F156" s="6">
        <v>0.72</v>
      </c>
      <c r="G156" s="6">
        <v>1.1399999999999999</v>
      </c>
    </row>
    <row r="157" spans="2:16" ht="15.5" x14ac:dyDescent="0.35">
      <c r="C157" t="s">
        <v>188</v>
      </c>
      <c r="D157" s="6">
        <v>511.2</v>
      </c>
      <c r="E157" s="6">
        <v>504.92</v>
      </c>
      <c r="F157" s="6">
        <v>501.61</v>
      </c>
      <c r="G157" s="6">
        <v>478.58</v>
      </c>
    </row>
    <row r="158" spans="2:16" ht="15.5" x14ac:dyDescent="0.35">
      <c r="C158" t="s">
        <v>189</v>
      </c>
      <c r="D158" s="6">
        <v>0.37</v>
      </c>
      <c r="E158" s="6">
        <v>0.51</v>
      </c>
      <c r="F158" s="6">
        <v>0.72</v>
      </c>
      <c r="G158" s="6">
        <v>1.1399999999999999</v>
      </c>
    </row>
    <row r="159" spans="2:16" ht="15.5" x14ac:dyDescent="0.35">
      <c r="C159" t="s">
        <v>190</v>
      </c>
      <c r="D159" s="6">
        <v>511.2</v>
      </c>
      <c r="E159" s="6">
        <v>504.92</v>
      </c>
      <c r="F159" s="6">
        <v>501.61</v>
      </c>
      <c r="G159" s="6">
        <v>478.58</v>
      </c>
    </row>
    <row r="160" spans="2:16" ht="15.5" x14ac:dyDescent="0.35">
      <c r="C160" t="s">
        <v>191</v>
      </c>
      <c r="D160" s="5">
        <v>77000000000</v>
      </c>
      <c r="E160" s="5">
        <v>80000000000</v>
      </c>
      <c r="F160" s="5">
        <v>92000000000</v>
      </c>
      <c r="G160" s="5">
        <v>93000000000</v>
      </c>
    </row>
    <row r="161" spans="3:16" ht="15.5" x14ac:dyDescent="0.35">
      <c r="C161" t="s">
        <v>192</v>
      </c>
      <c r="D161" s="5">
        <v>39000000000</v>
      </c>
      <c r="E161" s="5">
        <v>43000000000</v>
      </c>
      <c r="F161" s="5">
        <v>37000000000</v>
      </c>
      <c r="G161" s="5">
        <v>42000000000</v>
      </c>
    </row>
    <row r="162" spans="3:16" ht="15.5" x14ac:dyDescent="0.35">
      <c r="C162" t="s">
        <v>193</v>
      </c>
      <c r="D162" s="5">
        <v>481000000000</v>
      </c>
      <c r="E162" s="5">
        <v>475000000000</v>
      </c>
      <c r="F162" s="5">
        <v>472000000000</v>
      </c>
      <c r="G162" s="5">
        <v>450000000000</v>
      </c>
    </row>
    <row r="163" spans="3:16" ht="15.5" x14ac:dyDescent="0.35">
      <c r="C163" t="s">
        <v>24</v>
      </c>
      <c r="D163" s="5">
        <v>116000000000</v>
      </c>
      <c r="E163" s="5">
        <v>123000000000</v>
      </c>
      <c r="F163" s="5">
        <v>129000000000</v>
      </c>
      <c r="G163" s="5">
        <v>135000000000</v>
      </c>
    </row>
    <row r="164" spans="3:16" ht="15.5" x14ac:dyDescent="0.35">
      <c r="C164" t="s">
        <v>21</v>
      </c>
      <c r="D164" s="5">
        <v>113000000000</v>
      </c>
      <c r="E164" s="5">
        <v>122000000000</v>
      </c>
      <c r="F164" s="5">
        <v>126000000000</v>
      </c>
      <c r="G164" s="5">
        <v>133000000000</v>
      </c>
    </row>
    <row r="165" spans="3:16" ht="15.5" x14ac:dyDescent="0.35">
      <c r="C165" t="s">
        <v>194</v>
      </c>
      <c r="D165" s="5">
        <v>52000000000</v>
      </c>
      <c r="E165" s="5">
        <v>59000000000</v>
      </c>
      <c r="F165" s="5">
        <v>52000000000</v>
      </c>
      <c r="G165" s="5">
        <v>61000000000</v>
      </c>
    </row>
    <row r="166" spans="3:16" ht="15.5" x14ac:dyDescent="0.35">
      <c r="C166" t="s">
        <v>195</v>
      </c>
      <c r="D166" s="5">
        <v>23000000000</v>
      </c>
      <c r="E166" s="5">
        <v>13000000000</v>
      </c>
      <c r="F166" s="5">
        <v>19000000000</v>
      </c>
      <c r="G166" s="5">
        <v>15000000000</v>
      </c>
    </row>
    <row r="167" spans="3:16" ht="15.5" x14ac:dyDescent="0.35">
      <c r="C167" t="s">
        <v>196</v>
      </c>
      <c r="D167" s="5">
        <v>-1000000000</v>
      </c>
      <c r="E167" s="5">
        <v>0</v>
      </c>
      <c r="F167" s="5">
        <v>-15000000000</v>
      </c>
      <c r="G167" s="5">
        <v>-2000000000</v>
      </c>
    </row>
    <row r="168" spans="3:16" ht="15.5" x14ac:dyDescent="0.35">
      <c r="C168" t="s">
        <v>13</v>
      </c>
      <c r="D168" s="5">
        <v>22000000000</v>
      </c>
      <c r="E168" s="5">
        <v>12000000000</v>
      </c>
      <c r="F168" s="5">
        <v>5000000000</v>
      </c>
      <c r="G168" s="5">
        <v>14000000000</v>
      </c>
    </row>
    <row r="169" spans="3:16" ht="15.5" x14ac:dyDescent="0.35">
      <c r="C169" t="s">
        <v>16</v>
      </c>
      <c r="D169" s="6">
        <v>23.85</v>
      </c>
      <c r="E169" s="6">
        <v>13.22</v>
      </c>
      <c r="F169" s="6">
        <v>4.93</v>
      </c>
      <c r="G169" s="6">
        <v>14.65</v>
      </c>
    </row>
    <row r="170" spans="3:16" ht="15.5" x14ac:dyDescent="0.35">
      <c r="C170" t="s">
        <v>49</v>
      </c>
      <c r="I170" s="6">
        <v>21.62</v>
      </c>
      <c r="J170" s="6">
        <v>22.58</v>
      </c>
      <c r="K170" s="6">
        <v>28.66</v>
      </c>
      <c r="L170" s="6">
        <v>25.46</v>
      </c>
      <c r="M170" s="6">
        <v>19.53</v>
      </c>
      <c r="N170" s="6">
        <v>6.51</v>
      </c>
      <c r="O170" s="6">
        <v>-7.44</v>
      </c>
      <c r="P170" s="6">
        <v>371207.59</v>
      </c>
    </row>
    <row r="171" spans="3:16" ht="15.5" x14ac:dyDescent="0.35">
      <c r="C171" t="s">
        <v>63</v>
      </c>
      <c r="I171" s="6">
        <v>16.649999999999999</v>
      </c>
      <c r="J171" s="6">
        <v>10.98</v>
      </c>
      <c r="K171" s="6">
        <v>10.47</v>
      </c>
      <c r="L171" s="6">
        <v>10.29</v>
      </c>
      <c r="M171" s="6">
        <v>14.03</v>
      </c>
      <c r="N171" s="6">
        <v>99.85</v>
      </c>
      <c r="O171" s="6">
        <v>-349.46</v>
      </c>
      <c r="P171" s="5">
        <v>0</v>
      </c>
    </row>
    <row r="172" spans="3:16" ht="15.5" x14ac:dyDescent="0.35">
      <c r="C172" t="s">
        <v>66</v>
      </c>
      <c r="I172" s="6">
        <v>1.08</v>
      </c>
      <c r="J172" s="6">
        <v>0.72</v>
      </c>
      <c r="K172" s="6">
        <v>0.93</v>
      </c>
      <c r="L172" s="6">
        <v>0.88</v>
      </c>
      <c r="M172" s="6">
        <v>1.08</v>
      </c>
      <c r="N172" s="6">
        <v>2.73</v>
      </c>
      <c r="O172" s="6">
        <v>14.68</v>
      </c>
      <c r="P172" s="5">
        <v>0</v>
      </c>
    </row>
    <row r="173" spans="3:16" ht="15.5" x14ac:dyDescent="0.35">
      <c r="C173" t="s">
        <v>197</v>
      </c>
      <c r="I173" s="5">
        <v>50680000000</v>
      </c>
      <c r="J173" s="5">
        <v>51190000000</v>
      </c>
      <c r="K173" s="5">
        <v>58310000000</v>
      </c>
      <c r="L173" s="5">
        <v>56250000000</v>
      </c>
      <c r="M173" s="5">
        <v>51620000000</v>
      </c>
      <c r="N173" s="5">
        <v>45300000000</v>
      </c>
      <c r="O173" s="5">
        <v>36690000000</v>
      </c>
      <c r="P173" s="5">
        <v>27850000000</v>
      </c>
    </row>
    <row r="174" spans="3:16" ht="15.5" x14ac:dyDescent="0.35">
      <c r="C174" t="s">
        <v>198</v>
      </c>
      <c r="I174" s="6">
        <v>3.1400000000000004E-2</v>
      </c>
      <c r="J174" s="6">
        <v>3.3300000000000003E-2</v>
      </c>
      <c r="K174" s="6">
        <v>4.8099999999999997E-2</v>
      </c>
      <c r="L174" s="6">
        <v>4.3299999999999998E-2</v>
      </c>
      <c r="M174" s="6">
        <v>3.49E-2</v>
      </c>
      <c r="N174" s="6">
        <v>1.21E-2</v>
      </c>
      <c r="O174" s="6">
        <v>-1.5600000000000001E-2</v>
      </c>
      <c r="P174" s="6">
        <v>2.3199999999999998E-2</v>
      </c>
    </row>
    <row r="175" spans="3:16" ht="15.5" x14ac:dyDescent="0.35">
      <c r="C175" t="s">
        <v>199</v>
      </c>
      <c r="I175" s="6">
        <v>4.3099999999999999E-2</v>
      </c>
      <c r="J175" s="6">
        <v>4.9000000000000002E-2</v>
      </c>
      <c r="K175" s="6">
        <v>6.7799999999999999E-2</v>
      </c>
      <c r="L175" s="6">
        <v>6.5700000000000008E-2</v>
      </c>
      <c r="M175" s="6">
        <v>5.6600000000000004E-2</v>
      </c>
      <c r="N175" s="6">
        <v>2.1899999999999999E-2</v>
      </c>
      <c r="O175" s="6">
        <v>-2.63E-2</v>
      </c>
      <c r="P175" s="6">
        <v>0.04</v>
      </c>
    </row>
    <row r="176" spans="3:16" ht="15.5" x14ac:dyDescent="0.35">
      <c r="C176" t="s">
        <v>200</v>
      </c>
      <c r="I176" s="6">
        <v>8.1500000000000003E-2</v>
      </c>
      <c r="J176" s="6">
        <v>9.11E-2</v>
      </c>
      <c r="K176" s="6">
        <v>0.11720000000000001</v>
      </c>
      <c r="L176" s="6">
        <v>0.11990000000000001</v>
      </c>
      <c r="M176" s="6">
        <v>0.1177</v>
      </c>
      <c r="N176" s="6">
        <v>0.11449999999999999</v>
      </c>
      <c r="O176" s="6">
        <v>0.1052</v>
      </c>
      <c r="P176" s="6">
        <v>0.21719999999999998</v>
      </c>
    </row>
    <row r="177" spans="3:16" ht="15.5" x14ac:dyDescent="0.35">
      <c r="C177" t="s">
        <v>201</v>
      </c>
      <c r="I177" s="6">
        <v>3.12</v>
      </c>
      <c r="J177" s="6">
        <v>3.2</v>
      </c>
      <c r="K177" s="6">
        <v>3.84</v>
      </c>
      <c r="L177" s="6">
        <v>3.05</v>
      </c>
      <c r="M177" s="6">
        <v>2.29</v>
      </c>
      <c r="N177" s="6">
        <v>2.02</v>
      </c>
      <c r="O177" s="6">
        <v>1.42</v>
      </c>
      <c r="P177" s="6">
        <v>1.85</v>
      </c>
    </row>
    <row r="178" spans="3:16" ht="15.5" x14ac:dyDescent="0.35">
      <c r="C178" t="s">
        <v>60</v>
      </c>
      <c r="I178" s="6">
        <v>0.72</v>
      </c>
      <c r="J178" s="6">
        <v>0.54</v>
      </c>
      <c r="K178" s="6">
        <v>0.71</v>
      </c>
      <c r="L178" s="6">
        <v>0.68</v>
      </c>
      <c r="M178" s="6">
        <v>0.79</v>
      </c>
      <c r="N178" s="6">
        <v>2.19</v>
      </c>
      <c r="O178" s="6">
        <v>9.19</v>
      </c>
      <c r="P178" s="5">
        <v>0</v>
      </c>
    </row>
    <row r="179" spans="3:16" ht="15.5" x14ac:dyDescent="0.35">
      <c r="C179" t="s">
        <v>57</v>
      </c>
      <c r="I179" s="6">
        <v>501.61</v>
      </c>
      <c r="J179" s="6">
        <v>460.6</v>
      </c>
      <c r="K179" s="6">
        <v>423.01</v>
      </c>
      <c r="L179" s="6">
        <v>387.28</v>
      </c>
      <c r="M179" s="6">
        <v>345.14</v>
      </c>
      <c r="N179" s="6">
        <v>297.45999999999998</v>
      </c>
      <c r="O179" s="6">
        <v>282.92</v>
      </c>
      <c r="P179" s="6">
        <v>9270875.1899999995</v>
      </c>
    </row>
    <row r="180" spans="3:16" ht="15.5" x14ac:dyDescent="0.35">
      <c r="C180" t="s">
        <v>202</v>
      </c>
      <c r="I180" s="6">
        <v>0.72</v>
      </c>
      <c r="J180" s="6">
        <v>0.54</v>
      </c>
      <c r="K180" s="6">
        <v>0.71</v>
      </c>
      <c r="L180" s="6">
        <v>0.68</v>
      </c>
      <c r="M180" s="6">
        <v>0.79</v>
      </c>
      <c r="N180" s="6">
        <v>2.19</v>
      </c>
      <c r="O180" s="6">
        <v>9.19</v>
      </c>
      <c r="P180" s="5">
        <v>0</v>
      </c>
    </row>
    <row r="181" spans="3:16" ht="15.5" x14ac:dyDescent="0.35">
      <c r="C181" t="s">
        <v>203</v>
      </c>
      <c r="I181" s="6">
        <v>501.61</v>
      </c>
      <c r="J181" s="6">
        <v>460.6</v>
      </c>
      <c r="K181" s="6">
        <v>423.01</v>
      </c>
      <c r="L181" s="6">
        <v>387.28</v>
      </c>
      <c r="M181" s="6">
        <v>345.14</v>
      </c>
      <c r="N181" s="6">
        <v>297.45999999999998</v>
      </c>
      <c r="O181" s="6">
        <v>282.92</v>
      </c>
      <c r="P181" s="6">
        <v>9270875.1899999995</v>
      </c>
    </row>
    <row r="182" spans="3:16" ht="15.5" x14ac:dyDescent="0.35">
      <c r="C182" t="s">
        <v>204</v>
      </c>
      <c r="I182" s="5">
        <v>92000000000</v>
      </c>
      <c r="J182" s="5">
        <v>104000000000</v>
      </c>
      <c r="K182" s="5">
        <v>100000000000</v>
      </c>
      <c r="L182" s="5">
        <v>112000000000</v>
      </c>
      <c r="M182" s="5">
        <v>124000000000</v>
      </c>
      <c r="N182" s="5">
        <v>124000000000</v>
      </c>
      <c r="O182" s="5">
        <v>101000000000</v>
      </c>
      <c r="P182" s="5">
        <v>93000000000</v>
      </c>
    </row>
    <row r="183" spans="3:16" ht="15.5" x14ac:dyDescent="0.35">
      <c r="C183" t="s">
        <v>205</v>
      </c>
      <c r="I183" s="5">
        <v>37000000000</v>
      </c>
      <c r="J183" s="5">
        <v>51000000000</v>
      </c>
      <c r="K183" s="5">
        <v>17000000000</v>
      </c>
      <c r="L183" s="5">
        <v>37000000000</v>
      </c>
      <c r="M183" s="5">
        <v>37000000000</v>
      </c>
      <c r="N183" s="5">
        <v>59000000000</v>
      </c>
      <c r="O183" s="5">
        <v>32000000000</v>
      </c>
      <c r="P183" s="5">
        <v>12000000000</v>
      </c>
    </row>
    <row r="184" spans="3:16" ht="15.5" x14ac:dyDescent="0.35">
      <c r="C184" t="s">
        <v>26</v>
      </c>
      <c r="I184" s="5">
        <v>129000000000</v>
      </c>
      <c r="J184" s="5">
        <v>155000000000</v>
      </c>
      <c r="K184" s="5">
        <v>117000000000</v>
      </c>
      <c r="L184" s="5">
        <v>149000000000</v>
      </c>
      <c r="M184" s="5">
        <v>161000000000</v>
      </c>
      <c r="N184" s="5">
        <v>182000000000</v>
      </c>
      <c r="O184" s="5">
        <v>133000000000</v>
      </c>
      <c r="P184" s="5">
        <v>105000000000</v>
      </c>
    </row>
    <row r="185" spans="3:16" ht="15.5" x14ac:dyDescent="0.35">
      <c r="C185" t="s">
        <v>23</v>
      </c>
      <c r="I185" s="5">
        <v>126000000000</v>
      </c>
      <c r="J185" s="5">
        <v>152000000000</v>
      </c>
      <c r="K185" s="5">
        <v>115000000000</v>
      </c>
      <c r="L185" s="5">
        <v>147000000000</v>
      </c>
      <c r="M185" s="5">
        <v>159000000000</v>
      </c>
      <c r="N185" s="5">
        <v>179000000000</v>
      </c>
      <c r="O185" s="5">
        <v>132000000000</v>
      </c>
      <c r="P185" s="5">
        <v>101000000000</v>
      </c>
    </row>
    <row r="186" spans="3:16" ht="15.5" x14ac:dyDescent="0.35">
      <c r="C186" t="s">
        <v>206</v>
      </c>
      <c r="I186" s="5">
        <v>52000000000</v>
      </c>
      <c r="J186" s="5">
        <v>57000000000</v>
      </c>
      <c r="K186" s="5">
        <v>2000000000</v>
      </c>
      <c r="L186" s="5">
        <v>8000000000</v>
      </c>
      <c r="M186" s="5">
        <v>-19000000000</v>
      </c>
      <c r="N186" s="5">
        <v>-15000000000</v>
      </c>
      <c r="O186" s="5">
        <v>-51000000000</v>
      </c>
      <c r="P186" s="5">
        <v>-96000000000</v>
      </c>
    </row>
    <row r="187" spans="3:16" ht="15.5" x14ac:dyDescent="0.35">
      <c r="C187" t="s">
        <v>207</v>
      </c>
      <c r="I187" s="5">
        <v>58000000000</v>
      </c>
      <c r="J187" s="5">
        <v>-14000000000</v>
      </c>
      <c r="K187" s="5">
        <v>68000000000</v>
      </c>
      <c r="L187" s="5">
        <v>31000000000</v>
      </c>
      <c r="M187" s="5">
        <v>46000000000</v>
      </c>
      <c r="N187" s="5">
        <v>-24000000000</v>
      </c>
      <c r="O187" s="5">
        <v>-36000000000</v>
      </c>
      <c r="P187" s="5">
        <v>8000000000</v>
      </c>
    </row>
    <row r="188" spans="3:16" ht="15.5" x14ac:dyDescent="0.35">
      <c r="C188" t="s">
        <v>208</v>
      </c>
      <c r="I188" s="5">
        <v>-17000000000</v>
      </c>
      <c r="J188" s="5">
        <v>-3000000000</v>
      </c>
      <c r="K188" s="5">
        <v>-15000000000</v>
      </c>
      <c r="L188" s="5">
        <v>-1000000000</v>
      </c>
      <c r="M188" s="5">
        <v>-5000000000</v>
      </c>
      <c r="N188" s="5">
        <v>-5000000000</v>
      </c>
      <c r="O188" s="5">
        <v>-34000000000</v>
      </c>
      <c r="P188" s="5">
        <v>-4000000000</v>
      </c>
    </row>
    <row r="189" spans="3:16" ht="15.5" x14ac:dyDescent="0.35">
      <c r="C189" t="s">
        <v>15</v>
      </c>
      <c r="I189" s="5">
        <v>41000000000</v>
      </c>
      <c r="J189" s="5">
        <v>-17000000000</v>
      </c>
      <c r="K189" s="5">
        <v>53000000000</v>
      </c>
      <c r="L189" s="5">
        <v>30000000000</v>
      </c>
      <c r="M189" s="5">
        <v>41000000000</v>
      </c>
      <c r="N189" s="5">
        <v>-28000000000</v>
      </c>
      <c r="O189" s="5">
        <v>-70000000000</v>
      </c>
      <c r="P189" s="5">
        <v>4000000000</v>
      </c>
    </row>
    <row r="190" spans="3:16" ht="15.5" x14ac:dyDescent="0.35">
      <c r="C190" t="s">
        <v>17</v>
      </c>
      <c r="I190" s="6">
        <v>44.05</v>
      </c>
      <c r="J190" s="6">
        <v>-18.11</v>
      </c>
      <c r="K190" s="6">
        <v>56.23</v>
      </c>
      <c r="L190" s="6">
        <v>32.299999999999997</v>
      </c>
      <c r="M190" s="6">
        <v>43.43</v>
      </c>
      <c r="N190" s="6">
        <v>-29.97</v>
      </c>
      <c r="O190" s="6">
        <v>-74.2</v>
      </c>
      <c r="P190" s="6">
        <v>178403.4</v>
      </c>
    </row>
  </sheetData>
  <pageMargins left="0.7" right="0.7" top="0.75" bottom="0.75" header="0.3" footer="0.3"/>
  <ignoredErrors>
    <ignoredError sqref="A1:P191" numberStoredAsText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2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1323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1324</v>
      </c>
      <c r="D2" s="2" vm="123">
        <f ca="1">IFERROR(_xlfn.STOCKHISTORY("XIDX:" &amp; $C$1, D3, , 0, 0, 1), "Libur")</f>
        <v>58</v>
      </c>
      <c r="E2" s="2" vm="21">
        <f ca="1">IFERROR(_xlfn.STOCKHISTORY("XIDX:" &amp; $C$1, E3, , 0, 0, 1), "Libur")</f>
        <v>50</v>
      </c>
      <c r="H2" s="2" vm="21">
        <f ca="1">IFERROR(INDEX(D2:G2,COUNT(D2:G2)),"")</f>
        <v>50</v>
      </c>
      <c r="I2" s="2" vm="221">
        <f t="shared" ref="I2:P2" ca="1" si="0">IFERROR(_xlfn.STOCKHISTORY("XIDX:" &amp; $C$1, I1, , 0, 0, 1), "Libur")</f>
        <v>69</v>
      </c>
      <c r="J2" s="2" vm="122">
        <f t="shared" ca="1" si="0"/>
        <v>51</v>
      </c>
      <c r="K2" s="2" vm="378">
        <f t="shared" ca="1" si="0"/>
        <v>75</v>
      </c>
      <c r="L2" s="2" vm="379">
        <f t="shared" ca="1" si="0"/>
        <v>67</v>
      </c>
      <c r="M2" s="2" vm="222">
        <f t="shared" ca="1" si="0"/>
        <v>104</v>
      </c>
      <c r="N2" s="2" vm="24">
        <f t="shared" ca="1" si="0"/>
        <v>103</v>
      </c>
      <c r="O2" s="2" vm="379">
        <f t="shared" ca="1" si="0"/>
        <v>67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10992741955</v>
      </c>
      <c r="E4" s="2">
        <f>IFERROR(INDEX(E51:E500,MATCH($C$4,$C$51:$C$500,0)),"")</f>
        <v>11301592648</v>
      </c>
      <c r="H4" s="2">
        <f>IFERROR(SUM(D4:G4)*(4/MAX(1,COUNT(D4:G4))),"")</f>
        <v>44588669206</v>
      </c>
      <c r="I4" s="2">
        <f t="shared" ref="I4:P4" si="1">IFERROR(INDEX(I51:I500,MATCH($C$4,$C$51:$C$500,0)),"")</f>
        <v>49844328064</v>
      </c>
      <c r="J4" s="2">
        <f t="shared" si="1"/>
        <v>52440667650</v>
      </c>
      <c r="K4" s="2">
        <f t="shared" si="1"/>
        <v>51476967511</v>
      </c>
      <c r="L4" s="2">
        <f t="shared" si="1"/>
        <v>54825067000</v>
      </c>
      <c r="M4" s="2">
        <f t="shared" si="1"/>
        <v>46931553767</v>
      </c>
      <c r="N4" s="2">
        <f t="shared" si="1"/>
        <v>48438205011</v>
      </c>
      <c r="O4" s="2">
        <f t="shared" si="1"/>
        <v>72436627133</v>
      </c>
      <c r="P4" s="2">
        <f t="shared" si="1"/>
        <v>75257759437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-1016166751</v>
      </c>
      <c r="E5" s="2">
        <f>IFERROR(INDEX(E51:E500,MATCH($C$5,$C$51:$C$500,0)),"")</f>
        <v>-1158326016</v>
      </c>
      <c r="H5" s="2">
        <f>IFERROR(SUM(D5:G5)*(4/MAX(1,COUNT(D5:G5))),"")</f>
        <v>-4348985534</v>
      </c>
      <c r="I5" s="2">
        <f t="shared" ref="I5:P5" si="2">IFERROR(INDEX(I51:I500,MATCH($C$5,$C$51:$C$500,0)),"")</f>
        <v>952380606</v>
      </c>
      <c r="J5" s="2">
        <f t="shared" si="2"/>
        <v>5549081892</v>
      </c>
      <c r="K5" s="2">
        <f t="shared" si="2"/>
        <v>417973404</v>
      </c>
      <c r="L5" s="2">
        <f t="shared" si="2"/>
        <v>-3213398312</v>
      </c>
      <c r="M5" s="2">
        <f t="shared" si="2"/>
        <v>-9391175671</v>
      </c>
      <c r="N5" s="2">
        <f t="shared" si="2"/>
        <v>-6336363127</v>
      </c>
      <c r="O5" s="2">
        <f t="shared" si="2"/>
        <v>5560335776</v>
      </c>
      <c r="P5" s="2">
        <f t="shared" si="2"/>
        <v>322162059048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427166512072</v>
      </c>
      <c r="E6" s="2">
        <f>IFERROR(INDEX(E51:E500,MATCH($C$6,$C$51:$C$500,0)),"")</f>
        <v>428182678823</v>
      </c>
      <c r="H6" s="2">
        <f>IFERROR(INDEX(D6:G6,COUNT(D6:G6)),"")</f>
        <v>428182678823</v>
      </c>
      <c r="I6" s="2">
        <f t="shared" ref="I6:P6" si="3">IFERROR(INDEX(I51:I500,MATCH($C$6,$C$51:$C$500,0)),"")</f>
        <v>429727467740</v>
      </c>
      <c r="J6" s="2">
        <f t="shared" si="3"/>
        <v>428775087134</v>
      </c>
      <c r="K6" s="2">
        <f t="shared" si="3"/>
        <v>423226005242</v>
      </c>
      <c r="L6" s="2">
        <f t="shared" si="3"/>
        <v>422808031838</v>
      </c>
      <c r="M6" s="2">
        <f t="shared" si="3"/>
        <v>426021430150</v>
      </c>
      <c r="N6" s="2">
        <f t="shared" si="3"/>
        <v>435412639821</v>
      </c>
      <c r="O6" s="2">
        <f t="shared" si="3"/>
        <v>441749002948</v>
      </c>
      <c r="P6" s="2">
        <f t="shared" si="3"/>
        <v>376949051041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3.12</v>
      </c>
      <c r="E7" s="3">
        <f>IFERROR(INDEX(E51:E500,MATCH($C$7,$C$51:$C$500,0))/1000000000,"")</f>
        <v>3.12</v>
      </c>
      <c r="H7" s="3">
        <f>IFERROR(INDEX(D7:G7,COUNT(D7:G7)),"")</f>
        <v>3.12</v>
      </c>
      <c r="I7" s="3">
        <f t="shared" ref="I7:P7" si="4">IFERROR(INDEX(I51:I500,MATCH($C$7,$C$51:$C$500,0))/1000000000,"")</f>
        <v>3.12</v>
      </c>
      <c r="J7" s="3">
        <f t="shared" si="4"/>
        <v>3.12</v>
      </c>
      <c r="K7" s="3">
        <f t="shared" si="4"/>
        <v>3.12</v>
      </c>
      <c r="L7" s="3">
        <f t="shared" si="4"/>
        <v>3.12</v>
      </c>
      <c r="M7" s="3">
        <f t="shared" si="4"/>
        <v>3.12</v>
      </c>
      <c r="N7" s="3">
        <f t="shared" si="4"/>
        <v>3.12</v>
      </c>
      <c r="O7" s="3">
        <f t="shared" si="4"/>
        <v>3.12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-4000000000</v>
      </c>
      <c r="E8" s="2">
        <f>IFERROR(INDEX(E51:E500,MATCH("Free cash flow (Quarter)",$C$51:$C$500,0)),"")</f>
        <v>-4000000000</v>
      </c>
      <c r="H8" s="2">
        <f>IFERROR(INDEX(D8:G8,COUNT(D8:G8)),"")</f>
        <v>-4000000000</v>
      </c>
      <c r="I8" s="2">
        <f t="shared" ref="I8:P8" si="5">IFERROR(INDEX(I51:I500,MATCH($C$8,$C$51:$C$500,0)),"")</f>
        <v>-4000000000</v>
      </c>
      <c r="J8" s="2">
        <f t="shared" si="5"/>
        <v>-7000000000</v>
      </c>
      <c r="K8" s="2">
        <f t="shared" si="5"/>
        <v>1000000000</v>
      </c>
      <c r="L8" s="2">
        <f t="shared" si="5"/>
        <v>2000000000</v>
      </c>
      <c r="M8" s="2">
        <f t="shared" si="5"/>
        <v>-20000000000</v>
      </c>
      <c r="N8" s="2">
        <f t="shared" si="5"/>
        <v>-7000000000</v>
      </c>
      <c r="O8" s="2">
        <f t="shared" si="5"/>
        <v>-20000000000</v>
      </c>
      <c r="P8" s="2">
        <f t="shared" si="5"/>
        <v>10000000000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-1.24</v>
      </c>
      <c r="E9" s="3">
        <f>IFERROR(INDEX(E51:E500,MATCH("Free cash flow per share (Quarter)",$C$51:$C$500,0)),"")</f>
        <v>-1.18</v>
      </c>
      <c r="H9" s="3">
        <f>IFERROR(INDEX(D9:G9,COUNT(D9:G9)),"")</f>
        <v>-1.18</v>
      </c>
      <c r="I9" s="3">
        <f t="shared" ref="I9:P9" si="6">IFERROR(INDEX(I51:I500,MATCH($C$9,$C$51:$C$500,0)),"")</f>
        <v>-1.33</v>
      </c>
      <c r="J9" s="3">
        <f t="shared" si="6"/>
        <v>-2.33</v>
      </c>
      <c r="K9" s="3">
        <f t="shared" si="6"/>
        <v>0.31</v>
      </c>
      <c r="L9" s="3">
        <f t="shared" si="6"/>
        <v>0.54</v>
      </c>
      <c r="M9" s="3">
        <f t="shared" si="6"/>
        <v>-6.42</v>
      </c>
      <c r="N9" s="3">
        <f t="shared" si="6"/>
        <v>-2.08</v>
      </c>
      <c r="O9" s="3">
        <f t="shared" si="6"/>
        <v>-6.43</v>
      </c>
      <c r="P9" s="3">
        <f t="shared" si="6"/>
        <v>207863.42</v>
      </c>
    </row>
    <row r="10" spans="1:16" ht="15.5" x14ac:dyDescent="0.35">
      <c r="C10" t="s">
        <v>18</v>
      </c>
      <c r="D10" s="3">
        <f ca="1">IFERROR(IF(D9=0,"",D2/D9),"")</f>
        <v>-46.774193548387096</v>
      </c>
      <c r="E10" s="3">
        <f ca="1">IFERROR(IF(E9=0,"",E2/E9),"")</f>
        <v>-42.372881355932208</v>
      </c>
      <c r="I10" s="3">
        <f t="shared" ref="I10:P10" ca="1" si="7">IFERROR(IF(I9=0,"",I2/I9),"")</f>
        <v>-51.879699248120296</v>
      </c>
      <c r="J10" s="3">
        <f t="shared" ca="1" si="7"/>
        <v>-21.888412017167383</v>
      </c>
      <c r="K10" s="3">
        <f t="shared" ca="1" si="7"/>
        <v>241.93548387096774</v>
      </c>
      <c r="L10" s="3">
        <f t="shared" ca="1" si="7"/>
        <v>124.07407407407406</v>
      </c>
      <c r="M10" s="3">
        <f t="shared" ca="1" si="7"/>
        <v>-16.199376947040498</v>
      </c>
      <c r="N10" s="3">
        <f t="shared" ca="1" si="7"/>
        <v>-49.519230769230766</v>
      </c>
      <c r="O10" s="3">
        <f t="shared" ca="1" si="7"/>
        <v>-10.419906687402801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2100799004</v>
      </c>
      <c r="E11" s="2">
        <f>IFERROR(INDEX(E51:E500,MATCH($C$11,$C$51:$C$500,0)),"")</f>
        <v>1667473180</v>
      </c>
      <c r="H11" s="2">
        <f>IFERROR(INDEX(D11:G11,COUNT(D11:G11)),"")</f>
        <v>1667473180</v>
      </c>
      <c r="I11" s="2">
        <f t="shared" ref="I11:P11" si="8">IFERROR(INDEX(I51:I500,MATCH($C$11,$C$51:$C$500,0)),"")</f>
        <v>443339374</v>
      </c>
      <c r="J11" s="2">
        <f t="shared" si="8"/>
        <v>1045239704</v>
      </c>
      <c r="K11" s="2">
        <f t="shared" si="8"/>
        <v>6580139158</v>
      </c>
      <c r="L11" s="2">
        <f t="shared" si="8"/>
        <v>889246469</v>
      </c>
      <c r="M11" s="2">
        <f t="shared" si="8"/>
        <v>3595029045</v>
      </c>
      <c r="N11" s="2">
        <f t="shared" si="8"/>
        <v>28656234091</v>
      </c>
      <c r="O11" s="2">
        <f t="shared" si="8"/>
        <v>1366013676</v>
      </c>
      <c r="P11" s="2">
        <f t="shared" si="8"/>
        <v>5554066327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82000000000</v>
      </c>
      <c r="E12" s="2">
        <f>IFERROR(INDEX(E51:E500,MATCH("Net Debt (Quarter)",$C$51:$C$500,0)),"")</f>
        <v>85000000000</v>
      </c>
      <c r="H12" s="2">
        <f>IFERROR(INDEX(D12:G12,COUNT(D12:G12)),"")</f>
        <v>85000000000</v>
      </c>
      <c r="I12" s="2">
        <f t="shared" ref="I12:P12" si="9">IFERROR(INDEX(I51:I500,MATCH($C$12,$C$51:$C$500,0)),"")</f>
        <v>90000000000</v>
      </c>
      <c r="J12" s="2">
        <f t="shared" si="9"/>
        <v>96000000000</v>
      </c>
      <c r="K12" s="2">
        <f t="shared" si="9"/>
        <v>97000000000</v>
      </c>
      <c r="L12" s="2">
        <f t="shared" si="9"/>
        <v>109000000000</v>
      </c>
      <c r="M12" s="2">
        <f t="shared" si="9"/>
        <v>106000000000</v>
      </c>
      <c r="N12" s="2">
        <f t="shared" si="9"/>
        <v>81000000000</v>
      </c>
      <c r="O12" s="2">
        <f t="shared" si="9"/>
        <v>111000000000</v>
      </c>
      <c r="P12" s="2">
        <f t="shared" si="9"/>
        <v>114000000000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84000000000</v>
      </c>
      <c r="E13" s="2">
        <f>IFERROR(INDEX(E51:E500,MATCH("Total Debt (Quarter)",$C$51:$C$500,0)),"")</f>
        <v>86000000000</v>
      </c>
      <c r="H13" s="2">
        <f>IFERROR(INDEX(D13:G13,COUNT(D13:G13)),"")</f>
        <v>86000000000</v>
      </c>
      <c r="I13" s="2">
        <f t="shared" ref="I13:P13" si="10">IFERROR(INDEX(I51:I500,MATCH($C$13,$C$51:$C$500,0)),"")</f>
        <v>91000000000</v>
      </c>
      <c r="J13" s="2">
        <f t="shared" si="10"/>
        <v>98000000000</v>
      </c>
      <c r="K13" s="2">
        <f t="shared" si="10"/>
        <v>104000000000</v>
      </c>
      <c r="L13" s="2">
        <f t="shared" si="10"/>
        <v>110000000000</v>
      </c>
      <c r="M13" s="2">
        <f t="shared" si="10"/>
        <v>110000000000</v>
      </c>
      <c r="N13" s="2">
        <f t="shared" si="10"/>
        <v>110000000000</v>
      </c>
      <c r="O13" s="2">
        <f t="shared" si="10"/>
        <v>112000000000</v>
      </c>
      <c r="P13" s="2">
        <f t="shared" si="10"/>
        <v>119000000000</v>
      </c>
    </row>
    <row r="14" spans="1:16" ht="15.5" x14ac:dyDescent="0.35">
      <c r="C14" t="s">
        <v>27</v>
      </c>
      <c r="D14" s="2">
        <f>IFERROR(INDEX(D51:D500,MATCH($C$14,$C$51:$C$500,0)),"")</f>
        <v>-2527034200</v>
      </c>
      <c r="E14" s="2">
        <f>IFERROR(INDEX(E51:E500,MATCH($C$14,$C$51:$C$500,0)),"")</f>
        <v>-2328359592</v>
      </c>
      <c r="H14" s="2">
        <f>IFERROR(SUM(D14:G14)*(4/MAX(1,COUNT(D14:G14))),"")</f>
        <v>-9710787584</v>
      </c>
      <c r="I14" s="2">
        <f t="shared" ref="I14:P14" si="11">IFERROR(INDEX(I51:I500,MATCH($C$14,$C$51:$C$500,0)),"")</f>
        <v>-8411870627</v>
      </c>
      <c r="J14" s="2">
        <f t="shared" si="11"/>
        <v>-7430219780</v>
      </c>
      <c r="K14" s="2">
        <f t="shared" si="11"/>
        <v>-7761075637</v>
      </c>
      <c r="L14" s="2">
        <f t="shared" si="11"/>
        <v>-10667693083</v>
      </c>
      <c r="M14" s="2">
        <f t="shared" si="11"/>
        <v>-13006261907</v>
      </c>
      <c r="N14" s="2">
        <f t="shared" si="11"/>
        <v>-13944799001</v>
      </c>
      <c r="O14" s="2">
        <f t="shared" si="11"/>
        <v>-13916478855</v>
      </c>
      <c r="P14" s="2">
        <f t="shared" si="11"/>
        <v>-16226275247</v>
      </c>
    </row>
    <row r="15" spans="1:16" ht="15.5" x14ac:dyDescent="0.35">
      <c r="C15" t="s">
        <v>28</v>
      </c>
      <c r="D15" s="2">
        <f>IFERROR(INDEX(D51:D500,MATCH($C$15,$C$51:$C$500,0)),"")</f>
        <v>-963308250</v>
      </c>
      <c r="E15" s="2">
        <f>IFERROR(INDEX(E51:E500,MATCH($C$15,$C$51:$C$500,0)),"")</f>
        <v>-953378624</v>
      </c>
      <c r="H15" s="2">
        <f>IFERROR(SUM(D15:G15)*(4/MAX(1,COUNT(D15:G15))),"")</f>
        <v>-3833373748</v>
      </c>
      <c r="I15" s="2">
        <f t="shared" ref="I15:P15" si="12">IFERROR(INDEX(I51:I500,MATCH($C$15,$C$51:$C$500,0)),"")</f>
        <v>-4180508578</v>
      </c>
      <c r="J15" s="2">
        <f t="shared" si="12"/>
        <v>-4474997423</v>
      </c>
      <c r="K15" s="2">
        <f t="shared" si="12"/>
        <v>-4149284060</v>
      </c>
      <c r="L15" s="2">
        <f t="shared" si="12"/>
        <v>-4468121344</v>
      </c>
      <c r="M15" s="2">
        <f t="shared" si="12"/>
        <v>-3719948353</v>
      </c>
      <c r="N15" s="2">
        <f t="shared" si="12"/>
        <v>-4809522512</v>
      </c>
      <c r="O15" s="2">
        <f t="shared" si="12"/>
        <v>-7222656422</v>
      </c>
      <c r="P15" s="2">
        <f t="shared" si="12"/>
        <v>-7095585324</v>
      </c>
    </row>
    <row r="16" spans="1:16" ht="15.5" x14ac:dyDescent="0.35">
      <c r="C16" t="s">
        <v>29</v>
      </c>
      <c r="D16" s="2">
        <f>IFERROR(INDEX(D51:D500,MATCH($C$16,$C$51:$C$500,0)),"")</f>
        <v>-52858501</v>
      </c>
      <c r="E16" s="2">
        <f>IFERROR(INDEX(E51:E500,MATCH($C$16,$C$51:$C$500,0)),"")</f>
        <v>-204947392</v>
      </c>
      <c r="H16" s="2">
        <f>IFERROR(SUM(D16:G16)*(4/MAX(1,COUNT(D16:G16))),"")</f>
        <v>-515611786</v>
      </c>
      <c r="I16" s="2">
        <f t="shared" ref="I16:P16" si="13">IFERROR(INDEX(I51:I500,MATCH($C$16,$C$51:$C$500,0)),"")</f>
        <v>5158427579</v>
      </c>
      <c r="J16" s="2">
        <f t="shared" si="13"/>
        <v>9023565413</v>
      </c>
      <c r="K16" s="2">
        <f t="shared" si="13"/>
        <v>4576679641</v>
      </c>
      <c r="L16" s="2">
        <f t="shared" si="13"/>
        <v>1263473451</v>
      </c>
      <c r="M16" s="2">
        <f t="shared" si="13"/>
        <v>-6741137198</v>
      </c>
      <c r="N16" s="2">
        <f t="shared" si="13"/>
        <v>-1519126271</v>
      </c>
      <c r="O16" s="2">
        <f t="shared" si="13"/>
        <v>12790322054</v>
      </c>
      <c r="P16" s="2">
        <f t="shared" si="13"/>
        <v>325676372234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180960000000</v>
      </c>
      <c r="E20" s="2">
        <f ca="1">IFERROR(E21*E2,"")</f>
        <v>156000000000</v>
      </c>
      <c r="H20" s="2">
        <f t="shared" ref="H20:P20" ca="1" si="14">IFERROR(H21*H2,"")</f>
        <v>156000000000</v>
      </c>
      <c r="I20" s="2">
        <f t="shared" ca="1" si="14"/>
        <v>215280000000</v>
      </c>
      <c r="J20" s="2">
        <f t="shared" ca="1" si="14"/>
        <v>159120000000</v>
      </c>
      <c r="K20" s="2">
        <f t="shared" ca="1" si="14"/>
        <v>234000000000</v>
      </c>
      <c r="L20" s="2">
        <f t="shared" ca="1" si="14"/>
        <v>209040000000</v>
      </c>
      <c r="M20" s="2">
        <f t="shared" ca="1" si="14"/>
        <v>324480000000</v>
      </c>
      <c r="N20" s="2">
        <f t="shared" ca="1" si="14"/>
        <v>321360000000</v>
      </c>
      <c r="O20" s="2">
        <f t="shared" ca="1" si="14"/>
        <v>209040000000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3120000000</v>
      </c>
      <c r="E21" s="2">
        <f>IFERROR(INDEX(E51:E500,MATCH($C$7,$C$51:$C$500,0)),"")</f>
        <v>3120000000</v>
      </c>
      <c r="H21" s="2">
        <f>IFERROR(INDEX(D21:G21,COUNT(D21:G21)),"")</f>
        <v>3120000000</v>
      </c>
      <c r="I21" s="2">
        <f t="shared" ref="I21:P21" si="15">IFERROR(INDEX(I51:I500,MATCH($C$7,$C$51:$C$500,0)),"")</f>
        <v>3120000000</v>
      </c>
      <c r="J21" s="2">
        <f t="shared" si="15"/>
        <v>3120000000</v>
      </c>
      <c r="K21" s="2">
        <f t="shared" si="15"/>
        <v>3120000000</v>
      </c>
      <c r="L21" s="2">
        <f t="shared" si="15"/>
        <v>3120000000</v>
      </c>
      <c r="M21" s="2">
        <f t="shared" si="15"/>
        <v>3120000000</v>
      </c>
      <c r="N21" s="2">
        <f t="shared" si="15"/>
        <v>3120000000</v>
      </c>
      <c r="O21" s="2">
        <f t="shared" si="15"/>
        <v>3120000000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-0.23788539650990304</v>
      </c>
      <c r="E23" s="3">
        <f>IFERROR(E5/E6*100,"")</f>
        <v>-0.27052145574501929</v>
      </c>
      <c r="H23" s="3">
        <f t="shared" ref="H23:P23" si="16">IFERROR(H5/H6*100,"")</f>
        <v>-1.0156846012441716</v>
      </c>
      <c r="I23" s="3">
        <f t="shared" si="16"/>
        <v>0.22162432646177116</v>
      </c>
      <c r="J23" s="3">
        <f t="shared" si="16"/>
        <v>1.2941707805579226</v>
      </c>
      <c r="K23" s="3">
        <f t="shared" si="16"/>
        <v>9.8758913399237702E-2</v>
      </c>
      <c r="L23" s="3">
        <f t="shared" si="16"/>
        <v>-0.76001354516160702</v>
      </c>
      <c r="M23" s="3">
        <f t="shared" si="16"/>
        <v>-2.2043904382212447</v>
      </c>
      <c r="N23" s="3">
        <f t="shared" si="16"/>
        <v>-1.4552547508967368</v>
      </c>
      <c r="O23" s="3">
        <f t="shared" si="16"/>
        <v>1.2587092984688704</v>
      </c>
      <c r="P23" s="3">
        <f t="shared" si="16"/>
        <v>85.465677167326007</v>
      </c>
    </row>
    <row r="24" spans="1:16" ht="15.5" x14ac:dyDescent="0.35">
      <c r="C24" t="s">
        <v>47</v>
      </c>
      <c r="D24" s="4" t="str">
        <f>IFERROR(_xlfn.RRI(5,I23,D23),"")</f>
        <v/>
      </c>
      <c r="E24" s="4" t="str">
        <f>IFERROR(_xlfn.RRI(5,J23,E23),"")</f>
        <v/>
      </c>
      <c r="H24" s="4">
        <f t="shared" ref="H24:P24" si="17">IFERROR(_xlfn.RRI(5,M23,H23),"")</f>
        <v>-0.14356566537601534</v>
      </c>
      <c r="I24" s="4" t="str">
        <f t="shared" si="17"/>
        <v/>
      </c>
      <c r="J24" s="4">
        <f t="shared" si="17"/>
        <v>5.5721342138459473E-3</v>
      </c>
      <c r="K24" s="4">
        <f t="shared" si="17"/>
        <v>-0.74144263509887298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0.31</v>
      </c>
      <c r="J25" s="3">
        <f t="shared" si="18"/>
        <v>1.46</v>
      </c>
      <c r="K25" s="3">
        <f t="shared" si="18"/>
        <v>0.14000000000000001</v>
      </c>
      <c r="L25" s="3">
        <f t="shared" si="18"/>
        <v>-1.03</v>
      </c>
      <c r="M25" s="3">
        <f t="shared" si="18"/>
        <v>-3.35</v>
      </c>
      <c r="N25" s="3">
        <f t="shared" si="18"/>
        <v>-2.0299999999999998</v>
      </c>
      <c r="O25" s="3">
        <f t="shared" si="18"/>
        <v>1.78</v>
      </c>
      <c r="P25" s="3">
        <f t="shared" si="18"/>
        <v>6371615.7400000002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-3.8860179421811414E-2</v>
      </c>
      <c r="K26" s="4">
        <f t="shared" si="19"/>
        <v>-0.97059807998160907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3.5233147291666667</v>
      </c>
      <c r="E27" s="3">
        <f>IFERROR(E4/E21,"")</f>
        <v>3.622305335897436</v>
      </c>
      <c r="H27" s="3">
        <f t="shared" ref="H27:P27" si="20">IFERROR(H4/H21,"")</f>
        <v>14.291240130128205</v>
      </c>
      <c r="I27" s="3">
        <f t="shared" si="20"/>
        <v>15.975746174358974</v>
      </c>
      <c r="J27" s="3">
        <f t="shared" si="20"/>
        <v>16.807906298076922</v>
      </c>
      <c r="K27" s="3">
        <f t="shared" si="20"/>
        <v>16.499028048397435</v>
      </c>
      <c r="L27" s="3">
        <f t="shared" si="20"/>
        <v>17.572136858974361</v>
      </c>
      <c r="M27" s="3">
        <f t="shared" si="20"/>
        <v>15.042164668910257</v>
      </c>
      <c r="N27" s="3">
        <f t="shared" si="20"/>
        <v>15.525065708653846</v>
      </c>
      <c r="O27" s="3">
        <f t="shared" si="20"/>
        <v>23.216867670833334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-0.26090875549978099</v>
      </c>
      <c r="E28" s="4">
        <f>IFERROR(_xlfn.RRI(5,J27,E27),"")</f>
        <v>-0.2643109577579732</v>
      </c>
      <c r="H28" s="4">
        <f t="shared" ref="H28:P28" si="21">IFERROR(_xlfn.RRI(5,M27,H27),"")</f>
        <v>-1.0189821249710684E-2</v>
      </c>
      <c r="I28" s="4">
        <f t="shared" si="21"/>
        <v>5.7395781832381143E-3</v>
      </c>
      <c r="J28" s="4">
        <f t="shared" si="21"/>
        <v>-6.2563199413244508E-2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-0.78767123287671226</v>
      </c>
      <c r="J29" s="4">
        <f t="shared" si="22"/>
        <v>9.428571428571427</v>
      </c>
      <c r="K29" s="4">
        <f t="shared" si="22"/>
        <v>-1.1359223300970873</v>
      </c>
      <c r="L29" s="4">
        <f t="shared" si="22"/>
        <v>-0.69253731343283587</v>
      </c>
      <c r="M29" s="4">
        <f t="shared" si="22"/>
        <v>0.65024630541871942</v>
      </c>
      <c r="N29" s="4">
        <f t="shared" si="22"/>
        <v>-2.1404494382022468</v>
      </c>
      <c r="O29" s="4">
        <f t="shared" si="22"/>
        <v>-0.99999972063600928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-0.10544146269264069</v>
      </c>
      <c r="I30" s="4">
        <f t="shared" si="23"/>
        <v>-4.9510040629698153E-2</v>
      </c>
      <c r="J30" s="4">
        <f t="shared" si="23"/>
        <v>1.8720996701953565E-2</v>
      </c>
      <c r="K30" s="4">
        <f t="shared" si="23"/>
        <v>-6.1068771498263903E-2</v>
      </c>
      <c r="L30" s="4">
        <f t="shared" si="23"/>
        <v>0.16819202859101462</v>
      </c>
      <c r="M30" s="4">
        <f t="shared" si="23"/>
        <v>-3.1104605211069433E-2</v>
      </c>
      <c r="N30" s="4">
        <f t="shared" si="23"/>
        <v>-0.33130231309551167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136.69</v>
      </c>
      <c r="E32" s="3">
        <f>IFERROR(INDEX(E51:E500,MATCH($A$32,$C$51:$C$500,0)),"")</f>
        <v>137.02000000000001</v>
      </c>
      <c r="H32" s="3">
        <f>IFERROR(INDEX(D32:G32,COUNT(D32:G32)),"")</f>
        <v>137.02000000000001</v>
      </c>
      <c r="I32" s="3">
        <f t="shared" ref="I32:P32" si="24">IFERROR(INDEX(I51:I500,MATCH($C$32,$C$51:$C$500,0)),"")</f>
        <v>137.51</v>
      </c>
      <c r="J32" s="3">
        <f t="shared" si="24"/>
        <v>137.21</v>
      </c>
      <c r="K32" s="3">
        <f t="shared" si="24"/>
        <v>135.43</v>
      </c>
      <c r="L32" s="3">
        <f t="shared" si="24"/>
        <v>135.30000000000001</v>
      </c>
      <c r="M32" s="3">
        <f t="shared" si="24"/>
        <v>136.33000000000001</v>
      </c>
      <c r="N32" s="3">
        <f t="shared" si="24"/>
        <v>139.33000000000001</v>
      </c>
      <c r="O32" s="3">
        <f t="shared" si="24"/>
        <v>141.36000000000001</v>
      </c>
      <c r="P32" s="3">
        <f t="shared" si="24"/>
        <v>7538981.0199999996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0.34</v>
      </c>
      <c r="E33" s="3">
        <f>IFERROR(INDEX(E51:E500,MATCH($A$33,$C$51:$C$500,0)),"")</f>
        <v>0.36</v>
      </c>
      <c r="H33" s="3">
        <f>IFERROR(INDEX(D33:G33,COUNT(D33:G33)),"")</f>
        <v>0.36</v>
      </c>
      <c r="I33" s="3">
        <f t="shared" ref="I33:P33" si="25">IFERROR(INDEX(I51:I500,MATCH($C$33,$C$51:$C$500,0)),"")</f>
        <v>0.5</v>
      </c>
      <c r="J33" s="3">
        <f t="shared" si="25"/>
        <v>0.37</v>
      </c>
      <c r="K33" s="3">
        <f t="shared" si="25"/>
        <v>0.55000000000000004</v>
      </c>
      <c r="L33" s="3">
        <f t="shared" si="25"/>
        <v>0.5</v>
      </c>
      <c r="M33" s="3">
        <f t="shared" si="25"/>
        <v>0.76</v>
      </c>
      <c r="N33" s="3">
        <f t="shared" si="25"/>
        <v>0.74</v>
      </c>
      <c r="O33" s="3">
        <f t="shared" si="25"/>
        <v>0.47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-139.38999999999999</v>
      </c>
      <c r="E34" s="3">
        <f>IFERROR(INDEX(E51:E500,MATCH($A$34,$C$51:$C$500,0)),"")</f>
        <v>-135.13999999999999</v>
      </c>
      <c r="H34" s="3">
        <f>IFERROR(INDEX(D34:G34,COUNT(D34:G34)),"")</f>
        <v>-135.13999999999999</v>
      </c>
      <c r="I34" s="3">
        <f t="shared" ref="I34:P34" si="26">IFERROR(INDEX(I51:I500,MATCH($C$34,$C$51:$C$500,0)),"")</f>
        <v>222.58</v>
      </c>
      <c r="J34" s="3">
        <f t="shared" si="26"/>
        <v>34.93</v>
      </c>
      <c r="K34" s="3">
        <f t="shared" si="26"/>
        <v>535.71</v>
      </c>
      <c r="L34" s="3">
        <f t="shared" si="26"/>
        <v>-65.05</v>
      </c>
      <c r="M34" s="3">
        <f t="shared" si="26"/>
        <v>-31.04</v>
      </c>
      <c r="N34" s="3">
        <f t="shared" si="26"/>
        <v>-50.74</v>
      </c>
      <c r="O34" s="3">
        <f t="shared" si="26"/>
        <v>37.64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13.08</v>
      </c>
      <c r="E35" s="3">
        <f>IFERROR(INDEX(E51:E500,MATCH($A$35,$C$51:$C$500,0)),"")</f>
        <v>13.83</v>
      </c>
      <c r="H35" s="3">
        <f>IFERROR(INDEX(D35:G35,COUNT(D35:G35)),"")</f>
        <v>13.83</v>
      </c>
      <c r="I35" s="3">
        <f t="shared" ref="I35:P35" si="27">IFERROR(INDEX(I51:I500,MATCH($C$35,$C$51:$C$500,0)),"")</f>
        <v>4.33</v>
      </c>
      <c r="J35" s="3">
        <f t="shared" si="27"/>
        <v>3.04</v>
      </c>
      <c r="K35" s="3">
        <f t="shared" si="27"/>
        <v>4.55</v>
      </c>
      <c r="L35" s="3">
        <f t="shared" si="27"/>
        <v>3.82</v>
      </c>
      <c r="M35" s="3">
        <f t="shared" si="27"/>
        <v>6.92</v>
      </c>
      <c r="N35" s="3">
        <f t="shared" si="27"/>
        <v>6.65</v>
      </c>
      <c r="O35" s="3">
        <f t="shared" si="27"/>
        <v>2.89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388</v>
      </c>
      <c r="E50" t="s">
        <v>71</v>
      </c>
      <c r="F50" t="s">
        <v>72</v>
      </c>
      <c r="G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10992741955</v>
      </c>
      <c r="E51" s="5">
        <v>11301592648</v>
      </c>
      <c r="F51" s="5">
        <v>11402482972</v>
      </c>
      <c r="G51" s="5">
        <v>12073984705</v>
      </c>
      <c r="I51" s="5">
        <v>49844328064</v>
      </c>
      <c r="J51" s="5">
        <v>52440667650</v>
      </c>
      <c r="K51" s="5">
        <v>51476967511</v>
      </c>
      <c r="L51" s="5">
        <v>54825067000</v>
      </c>
      <c r="M51" s="5">
        <v>46931553767</v>
      </c>
      <c r="N51" s="5">
        <v>48438205011</v>
      </c>
      <c r="O51" s="5">
        <v>72436627133</v>
      </c>
      <c r="P51" s="5">
        <v>75257759437</v>
      </c>
    </row>
    <row r="52" spans="2:16" ht="15.5" x14ac:dyDescent="0.35">
      <c r="C52" t="s">
        <v>211</v>
      </c>
      <c r="D52" s="5">
        <v>-6039995510</v>
      </c>
      <c r="E52" s="5">
        <v>-6470496939</v>
      </c>
      <c r="F52" s="5">
        <v>-6478683651</v>
      </c>
      <c r="G52" s="5">
        <v>-6463739970</v>
      </c>
      <c r="I52" s="5">
        <v>-26870529607</v>
      </c>
      <c r="J52" s="5">
        <v>-27053672475</v>
      </c>
      <c r="K52" s="5">
        <v>-26385812424</v>
      </c>
      <c r="L52" s="5">
        <v>-26040773119</v>
      </c>
      <c r="M52" s="5">
        <v>-25005695484</v>
      </c>
      <c r="N52" s="5">
        <v>-25161729343</v>
      </c>
      <c r="O52" s="5">
        <v>-32887917062</v>
      </c>
      <c r="P52" s="5">
        <v>-42936439630</v>
      </c>
    </row>
    <row r="53" spans="2:16" ht="15.5" x14ac:dyDescent="0.35">
      <c r="C53" t="s">
        <v>212</v>
      </c>
      <c r="D53" s="5">
        <v>4952746445</v>
      </c>
      <c r="E53" s="5">
        <v>4831095709</v>
      </c>
      <c r="F53" s="5">
        <v>4923799321</v>
      </c>
      <c r="G53" s="5">
        <v>5610244735</v>
      </c>
      <c r="I53" s="5">
        <v>22973798457</v>
      </c>
      <c r="J53" s="5">
        <v>25386995175</v>
      </c>
      <c r="K53" s="5">
        <v>25091155087</v>
      </c>
      <c r="L53" s="5">
        <v>28784293881</v>
      </c>
      <c r="M53" s="5">
        <v>21925858283</v>
      </c>
      <c r="N53" s="5">
        <v>23276475668</v>
      </c>
      <c r="O53" s="5">
        <v>39548710071</v>
      </c>
      <c r="P53" s="5">
        <v>32321319807</v>
      </c>
    </row>
    <row r="54" spans="2:16" ht="15.5" x14ac:dyDescent="0.35">
      <c r="C54" t="s">
        <v>82</v>
      </c>
      <c r="D54" s="5">
        <v>-2484883806</v>
      </c>
      <c r="E54" s="5">
        <v>-2711247469</v>
      </c>
      <c r="F54" s="5">
        <v>-2437488722</v>
      </c>
      <c r="G54" s="5">
        <v>-1867506448</v>
      </c>
      <c r="I54" s="5">
        <v>-9416463961</v>
      </c>
      <c r="J54" s="5">
        <v>-11985693166</v>
      </c>
      <c r="K54" s="5">
        <v>-12966408538</v>
      </c>
      <c r="L54" s="5">
        <v>-16881388574</v>
      </c>
      <c r="M54" s="5">
        <v>-15860114115</v>
      </c>
      <c r="N54" s="5">
        <v>-13906496776</v>
      </c>
      <c r="O54" s="5">
        <v>-15052058459</v>
      </c>
      <c r="P54" s="5">
        <v>309559806646</v>
      </c>
    </row>
    <row r="55" spans="2:16" ht="15.5" x14ac:dyDescent="0.35">
      <c r="C55" t="s">
        <v>284</v>
      </c>
      <c r="D55" s="5">
        <v>-298152411</v>
      </c>
      <c r="E55" s="5">
        <v>-374506024</v>
      </c>
      <c r="F55" s="5">
        <v>-333450422</v>
      </c>
      <c r="G55" s="5">
        <v>-348621179</v>
      </c>
      <c r="I55" s="5">
        <v>-1188408012</v>
      </c>
      <c r="J55" s="5">
        <v>-1404647097</v>
      </c>
      <c r="K55" s="5">
        <v>-1864333653</v>
      </c>
      <c r="L55" s="5">
        <v>-1676982193</v>
      </c>
      <c r="M55" s="5">
        <v>-1704915090</v>
      </c>
      <c r="N55" s="5">
        <v>-1349463267</v>
      </c>
      <c r="O55" s="5">
        <v>-2617520154</v>
      </c>
      <c r="P55" s="5">
        <v>-2396308365</v>
      </c>
    </row>
    <row r="56" spans="2:16" ht="15.5" x14ac:dyDescent="0.35">
      <c r="C56" t="s">
        <v>213</v>
      </c>
      <c r="D56" s="5">
        <v>-2242442599</v>
      </c>
      <c r="E56" s="5">
        <v>-2442096963</v>
      </c>
      <c r="F56" s="5">
        <v>-2311190636</v>
      </c>
      <c r="G56" s="5">
        <v>-3045942768</v>
      </c>
      <c r="I56" s="5">
        <v>-10222909740</v>
      </c>
      <c r="J56" s="5">
        <v>-10761280318</v>
      </c>
      <c r="K56" s="5">
        <v>-10984772392</v>
      </c>
      <c r="L56" s="5">
        <v>-13057599086</v>
      </c>
      <c r="M56" s="5">
        <v>-11769113574</v>
      </c>
      <c r="N56" s="5">
        <v>-11305001376</v>
      </c>
      <c r="O56" s="5">
        <v>-12625319747</v>
      </c>
      <c r="P56" s="5">
        <v>-12601506353</v>
      </c>
    </row>
    <row r="57" spans="2:16" ht="15.5" x14ac:dyDescent="0.35">
      <c r="C57" t="s">
        <v>81</v>
      </c>
    </row>
    <row r="58" spans="2:16" ht="15.5" x14ac:dyDescent="0.35">
      <c r="C58" t="s">
        <v>89</v>
      </c>
      <c r="D58" s="5">
        <v>2467862639</v>
      </c>
      <c r="E58" s="5">
        <v>2119848240</v>
      </c>
      <c r="F58" s="5">
        <v>2486310599</v>
      </c>
      <c r="G58" s="5">
        <v>3742738287</v>
      </c>
      <c r="I58" s="5">
        <v>13557334496</v>
      </c>
      <c r="J58" s="5">
        <v>13401302009</v>
      </c>
      <c r="K58" s="5">
        <v>12124746549</v>
      </c>
      <c r="L58" s="5">
        <v>11902905307</v>
      </c>
      <c r="M58" s="5">
        <v>6065744168</v>
      </c>
      <c r="N58" s="5">
        <v>9369978892</v>
      </c>
      <c r="O58" s="5">
        <v>24496651612</v>
      </c>
      <c r="P58" s="5">
        <v>341881126453</v>
      </c>
    </row>
    <row r="59" spans="2:16" ht="15.5" x14ac:dyDescent="0.35">
      <c r="C59" t="s">
        <v>90</v>
      </c>
      <c r="D59" s="5">
        <v>-2520721140</v>
      </c>
      <c r="E59" s="5">
        <v>-2324795632</v>
      </c>
      <c r="F59" s="5">
        <v>-1952629022</v>
      </c>
      <c r="G59" s="5">
        <v>-2706804356</v>
      </c>
      <c r="I59" s="5">
        <v>-8398906917</v>
      </c>
      <c r="J59" s="5">
        <v>-4377736596</v>
      </c>
      <c r="K59" s="5">
        <v>-7548066908</v>
      </c>
      <c r="L59" s="5">
        <v>-10639431856</v>
      </c>
      <c r="M59" s="5">
        <v>-12806881366</v>
      </c>
      <c r="N59" s="5">
        <v>-10889105163</v>
      </c>
      <c r="O59" s="5">
        <v>-11706329558</v>
      </c>
      <c r="P59" s="5">
        <v>-16204754219</v>
      </c>
    </row>
    <row r="60" spans="2:16" ht="15.5" x14ac:dyDescent="0.35">
      <c r="C60" t="s">
        <v>215</v>
      </c>
      <c r="D60" s="5">
        <v>6313060</v>
      </c>
      <c r="E60" s="5">
        <v>3563960</v>
      </c>
      <c r="F60" s="5">
        <v>1928770</v>
      </c>
      <c r="G60" s="5">
        <v>2639875</v>
      </c>
      <c r="I60" s="5">
        <v>12963710</v>
      </c>
      <c r="J60" s="5">
        <v>18577431</v>
      </c>
      <c r="K60" s="5">
        <v>213008729</v>
      </c>
      <c r="L60" s="5">
        <v>28261227</v>
      </c>
      <c r="M60" s="5">
        <v>199380541</v>
      </c>
      <c r="N60" s="5">
        <v>3055693838</v>
      </c>
      <c r="O60" s="5">
        <v>2210149297</v>
      </c>
      <c r="P60" s="5">
        <v>21521028</v>
      </c>
    </row>
    <row r="61" spans="2:16" ht="15.5" x14ac:dyDescent="0.35">
      <c r="C61" t="s">
        <v>27</v>
      </c>
      <c r="D61" s="5">
        <v>-2527034200</v>
      </c>
      <c r="E61" s="5">
        <v>-2328359592</v>
      </c>
      <c r="F61" s="5">
        <v>-1954557792</v>
      </c>
      <c r="G61" s="5">
        <v>-2709444231</v>
      </c>
      <c r="I61" s="5">
        <v>-8411870627</v>
      </c>
      <c r="J61" s="5">
        <v>-7430219780</v>
      </c>
      <c r="K61" s="5">
        <v>-7761075637</v>
      </c>
      <c r="L61" s="5">
        <v>-10667693083</v>
      </c>
      <c r="M61" s="5">
        <v>-13006261907</v>
      </c>
      <c r="N61" s="5">
        <v>-13944799001</v>
      </c>
      <c r="O61" s="5">
        <v>-13916478855</v>
      </c>
      <c r="P61" s="5">
        <v>-16226275247</v>
      </c>
    </row>
    <row r="62" spans="2:16" ht="15.5" x14ac:dyDescent="0.35">
      <c r="C62" t="s">
        <v>92</v>
      </c>
      <c r="D62" s="5">
        <v>-2520721140</v>
      </c>
      <c r="E62" s="5">
        <v>-2324795632</v>
      </c>
      <c r="F62" s="5">
        <v>-1952629022</v>
      </c>
      <c r="G62" s="5">
        <v>-2706804356</v>
      </c>
      <c r="I62" s="5">
        <v>-8398906917</v>
      </c>
      <c r="J62" s="5">
        <v>-4377736596</v>
      </c>
      <c r="K62" s="5">
        <v>-7548066908</v>
      </c>
      <c r="L62" s="5">
        <v>-10639431856</v>
      </c>
      <c r="M62" s="5">
        <v>-12806881366</v>
      </c>
      <c r="N62" s="5">
        <v>-10889105163</v>
      </c>
      <c r="O62" s="5">
        <v>-11706329558</v>
      </c>
      <c r="P62" s="5">
        <v>-16204754219</v>
      </c>
    </row>
    <row r="63" spans="2:16" ht="15.5" x14ac:dyDescent="0.35">
      <c r="C63" t="s">
        <v>29</v>
      </c>
      <c r="D63" s="5">
        <v>-52858501</v>
      </c>
      <c r="E63" s="5">
        <v>-204947392</v>
      </c>
      <c r="F63" s="5">
        <v>533681577</v>
      </c>
      <c r="G63" s="5">
        <v>1035933931</v>
      </c>
      <c r="I63" s="5">
        <v>5158427579</v>
      </c>
      <c r="J63" s="5">
        <v>9023565413</v>
      </c>
      <c r="K63" s="5">
        <v>4576679641</v>
      </c>
      <c r="L63" s="5">
        <v>1263473451</v>
      </c>
      <c r="M63" s="5">
        <v>-6741137198</v>
      </c>
      <c r="N63" s="5">
        <v>-1519126271</v>
      </c>
      <c r="O63" s="5">
        <v>12790322054</v>
      </c>
      <c r="P63" s="5">
        <v>325676372234</v>
      </c>
    </row>
    <row r="64" spans="2:16" ht="15.5" x14ac:dyDescent="0.35">
      <c r="C64" t="s">
        <v>28</v>
      </c>
      <c r="D64" s="5">
        <v>-963308250</v>
      </c>
      <c r="E64" s="5">
        <v>-953378624</v>
      </c>
      <c r="F64" s="5">
        <v>-920144478</v>
      </c>
      <c r="G64" s="5">
        <v>-1023147484</v>
      </c>
      <c r="I64" s="5">
        <v>-4180508578</v>
      </c>
      <c r="J64" s="5">
        <v>-4474997423</v>
      </c>
      <c r="K64" s="5">
        <v>-4149284060</v>
      </c>
      <c r="L64" s="5">
        <v>-4468121344</v>
      </c>
      <c r="M64" s="5">
        <v>-3719948353</v>
      </c>
      <c r="N64" s="5">
        <v>-4809522512</v>
      </c>
      <c r="O64" s="5">
        <v>-7222656422</v>
      </c>
      <c r="P64" s="5">
        <v>-7095585324</v>
      </c>
    </row>
    <row r="65" spans="2:16" ht="15.5" x14ac:dyDescent="0.35">
      <c r="C65" t="s">
        <v>404</v>
      </c>
      <c r="E65" s="5">
        <v>8087554</v>
      </c>
      <c r="F65" s="5">
        <v>-8087554</v>
      </c>
      <c r="G65" s="5">
        <v>-181958168</v>
      </c>
      <c r="I65" s="5">
        <v>-181958168</v>
      </c>
      <c r="J65" s="5">
        <v>-286434782</v>
      </c>
      <c r="K65" s="5">
        <v>-45260222</v>
      </c>
      <c r="L65" s="5">
        <v>-83207674</v>
      </c>
      <c r="M65" s="5">
        <v>-70759920</v>
      </c>
    </row>
    <row r="66" spans="2:16" ht="15.5" x14ac:dyDescent="0.35">
      <c r="C66" t="s">
        <v>405</v>
      </c>
      <c r="D66" s="5">
        <v>-100008346</v>
      </c>
      <c r="E66" s="5">
        <v>-81737504</v>
      </c>
      <c r="G66" s="5">
        <v>116699155</v>
      </c>
      <c r="M66" s="5">
        <v>47751916</v>
      </c>
      <c r="N66" s="5">
        <v>-1043452535</v>
      </c>
      <c r="O66" s="5">
        <v>-1315338484</v>
      </c>
      <c r="P66" s="5">
        <v>-970429963</v>
      </c>
    </row>
    <row r="67" spans="2:16" ht="15.5" x14ac:dyDescent="0.35">
      <c r="C67" t="s">
        <v>368</v>
      </c>
      <c r="D67" s="5">
        <v>-863299904</v>
      </c>
      <c r="E67" s="5">
        <v>-879728674</v>
      </c>
      <c r="F67" s="5">
        <v>-912056924</v>
      </c>
      <c r="G67" s="5">
        <v>-957888471</v>
      </c>
      <c r="I67" s="5">
        <v>-3998550410</v>
      </c>
      <c r="J67" s="5">
        <v>-4188562641</v>
      </c>
      <c r="K67" s="5">
        <v>-4104023838</v>
      </c>
      <c r="L67" s="5">
        <v>-4384913670</v>
      </c>
      <c r="M67" s="5">
        <v>-3696940349</v>
      </c>
      <c r="N67" s="5">
        <v>-3766069977</v>
      </c>
      <c r="O67" s="5">
        <v>-5907317938</v>
      </c>
      <c r="P67" s="5">
        <v>-6125155361</v>
      </c>
    </row>
    <row r="68" spans="2:16" ht="15.5" x14ac:dyDescent="0.35">
      <c r="C68" t="s">
        <v>406</v>
      </c>
      <c r="D68" s="5">
        <v>-963308250</v>
      </c>
      <c r="E68" s="5">
        <v>-953378624</v>
      </c>
      <c r="F68" s="5">
        <v>-920144478</v>
      </c>
      <c r="G68" s="5">
        <v>-1023147484</v>
      </c>
      <c r="I68" s="5">
        <v>-4180508578</v>
      </c>
      <c r="J68" s="5">
        <v>-4474997423</v>
      </c>
      <c r="K68" s="5">
        <v>-4149284060</v>
      </c>
      <c r="L68" s="5">
        <v>-4468121344</v>
      </c>
      <c r="M68" s="5">
        <v>-3719948353</v>
      </c>
      <c r="N68" s="5">
        <v>-4809522512</v>
      </c>
      <c r="O68" s="5">
        <v>-7222656422</v>
      </c>
      <c r="P68" s="5">
        <v>-7095585324</v>
      </c>
    </row>
    <row r="69" spans="2:16" ht="15.5" x14ac:dyDescent="0.35">
      <c r="C69" t="s">
        <v>93</v>
      </c>
      <c r="D69" s="5">
        <v>-1016166751</v>
      </c>
      <c r="E69" s="5">
        <v>-1158326016</v>
      </c>
      <c r="F69" s="5">
        <v>-386462901</v>
      </c>
      <c r="G69" s="5">
        <v>12786447</v>
      </c>
      <c r="I69" s="5">
        <v>977919001</v>
      </c>
      <c r="J69" s="5">
        <v>4548567990</v>
      </c>
      <c r="K69" s="5">
        <v>427395581</v>
      </c>
      <c r="L69" s="5">
        <v>-3204647893</v>
      </c>
      <c r="M69" s="5">
        <v>-10461085551</v>
      </c>
      <c r="N69" s="5">
        <v>-6328648783</v>
      </c>
      <c r="O69" s="5">
        <v>5567665632</v>
      </c>
      <c r="P69" s="5">
        <v>318580786910</v>
      </c>
    </row>
    <row r="70" spans="2:16" ht="15.5" x14ac:dyDescent="0.35">
      <c r="C70" t="s">
        <v>465</v>
      </c>
    </row>
    <row r="71" spans="2:16" ht="15.5" x14ac:dyDescent="0.35">
      <c r="C71" t="s">
        <v>95</v>
      </c>
      <c r="D71" s="5">
        <v>-1016166751</v>
      </c>
      <c r="E71" s="5">
        <v>-1158326016</v>
      </c>
      <c r="F71" s="5">
        <v>-386462901</v>
      </c>
      <c r="G71" s="5">
        <v>12786447</v>
      </c>
      <c r="I71" s="5">
        <v>977919001</v>
      </c>
      <c r="J71" s="5">
        <v>4548567990</v>
      </c>
      <c r="K71" s="5">
        <v>427395581</v>
      </c>
      <c r="L71" s="5">
        <v>-3204647893</v>
      </c>
      <c r="M71" s="5">
        <v>-10461085551</v>
      </c>
      <c r="N71" s="5">
        <v>-6328648783</v>
      </c>
      <c r="O71" s="5">
        <v>5567665632</v>
      </c>
      <c r="P71" s="5">
        <v>318580786910</v>
      </c>
    </row>
    <row r="72" spans="2:16" ht="15.5" x14ac:dyDescent="0.35">
      <c r="C72" t="s">
        <v>96</v>
      </c>
      <c r="G72" s="5">
        <v>33836366</v>
      </c>
      <c r="I72" s="5">
        <v>-25538395</v>
      </c>
      <c r="J72" s="5">
        <v>1000513902</v>
      </c>
      <c r="K72" s="5">
        <v>-9422177</v>
      </c>
      <c r="L72" s="5">
        <v>-8750419</v>
      </c>
      <c r="M72" s="5">
        <v>1069909880</v>
      </c>
      <c r="N72" s="5">
        <v>-7714344</v>
      </c>
      <c r="O72" s="5">
        <v>-7329856</v>
      </c>
      <c r="P72" s="5">
        <v>3581272138</v>
      </c>
    </row>
    <row r="73" spans="2:16" ht="15.5" x14ac:dyDescent="0.35">
      <c r="C73" t="s">
        <v>97</v>
      </c>
      <c r="D73" s="5">
        <v>-1016166751</v>
      </c>
      <c r="E73" s="5">
        <v>-1158326016</v>
      </c>
      <c r="F73" s="5">
        <v>-386462901</v>
      </c>
      <c r="G73" s="5">
        <v>46622813</v>
      </c>
      <c r="I73" s="5">
        <v>952380606</v>
      </c>
      <c r="J73" s="5">
        <v>5549081892</v>
      </c>
      <c r="K73" s="5">
        <v>417973404</v>
      </c>
      <c r="L73" s="5">
        <v>-3213398312</v>
      </c>
      <c r="M73" s="5">
        <v>-9391175671</v>
      </c>
      <c r="N73" s="5">
        <v>-6336363127</v>
      </c>
      <c r="O73" s="5">
        <v>5560335776</v>
      </c>
      <c r="P73" s="5">
        <v>322162059048</v>
      </c>
    </row>
    <row r="74" spans="2:16" ht="15.5" x14ac:dyDescent="0.35">
      <c r="C74" t="s">
        <v>98</v>
      </c>
      <c r="D74" s="5">
        <v>-1016166751</v>
      </c>
      <c r="E74" s="5">
        <v>-1158326016</v>
      </c>
      <c r="F74" s="5">
        <v>-386462901</v>
      </c>
      <c r="G74" s="5">
        <v>12786447</v>
      </c>
      <c r="I74" s="5">
        <v>977919001</v>
      </c>
      <c r="J74" s="5">
        <v>4548567990</v>
      </c>
      <c r="K74" s="5">
        <v>427395581</v>
      </c>
      <c r="L74" s="5">
        <v>-3204647893</v>
      </c>
      <c r="M74" s="5">
        <v>-10461085551</v>
      </c>
      <c r="N74" s="5">
        <v>-6328648783</v>
      </c>
      <c r="O74" s="5">
        <v>5567665632</v>
      </c>
      <c r="P74" s="5">
        <v>318580786910</v>
      </c>
    </row>
    <row r="75" spans="2:16" ht="15.5" x14ac:dyDescent="0.35">
      <c r="C75" t="s">
        <v>8</v>
      </c>
      <c r="D75" s="5">
        <v>-1016166751</v>
      </c>
      <c r="E75" s="5">
        <v>-1158326016</v>
      </c>
      <c r="F75" s="5">
        <v>-386462901</v>
      </c>
      <c r="G75" s="5">
        <v>46622813</v>
      </c>
      <c r="I75" s="5">
        <v>952380606</v>
      </c>
      <c r="J75" s="5">
        <v>5549081892</v>
      </c>
      <c r="K75" s="5">
        <v>417973404</v>
      </c>
      <c r="L75" s="5">
        <v>-3213398312</v>
      </c>
      <c r="M75" s="5">
        <v>-9391175671</v>
      </c>
      <c r="N75" s="5">
        <v>-6336363127</v>
      </c>
      <c r="O75" s="5">
        <v>5560335776</v>
      </c>
      <c r="P75" s="5">
        <v>322162059048</v>
      </c>
    </row>
    <row r="76" spans="2:16" ht="15.5" x14ac:dyDescent="0.35">
      <c r="C76" t="s">
        <v>100</v>
      </c>
      <c r="D76" s="5">
        <v>-1016166751</v>
      </c>
      <c r="E76" s="5">
        <v>-1158326016</v>
      </c>
      <c r="F76" s="5">
        <v>-386462901</v>
      </c>
      <c r="G76" s="5">
        <v>12786447</v>
      </c>
      <c r="I76" s="5">
        <v>977919001</v>
      </c>
      <c r="J76" s="5">
        <v>4548567990</v>
      </c>
      <c r="K76" s="5">
        <v>427395581</v>
      </c>
      <c r="L76" s="5">
        <v>-3204647893</v>
      </c>
      <c r="M76" s="5">
        <v>-10461085551</v>
      </c>
      <c r="N76" s="5">
        <v>-6328648783</v>
      </c>
      <c r="O76" s="5">
        <v>5567665632</v>
      </c>
      <c r="P76" s="5">
        <v>318580786910</v>
      </c>
    </row>
    <row r="77" spans="2:16" ht="15.5" x14ac:dyDescent="0.35">
      <c r="C77" t="s">
        <v>101</v>
      </c>
      <c r="D77" s="5">
        <v>-1016166751</v>
      </c>
      <c r="E77" s="5">
        <v>-1158326016</v>
      </c>
      <c r="F77" s="5">
        <v>-386462901</v>
      </c>
      <c r="G77" s="5">
        <v>46622813</v>
      </c>
      <c r="I77" s="5">
        <v>952380606</v>
      </c>
      <c r="J77" s="5">
        <v>5549081892</v>
      </c>
      <c r="K77" s="5">
        <v>417973404</v>
      </c>
      <c r="L77" s="5">
        <v>-3213398312</v>
      </c>
      <c r="M77" s="5">
        <v>-9391175671</v>
      </c>
      <c r="N77" s="5">
        <v>-6336363127</v>
      </c>
      <c r="O77" s="5">
        <v>5560335776</v>
      </c>
      <c r="P77" s="5">
        <v>322162059048</v>
      </c>
    </row>
    <row r="78" spans="2:16" ht="15.5" x14ac:dyDescent="0.35">
      <c r="C78" t="s">
        <v>102</v>
      </c>
      <c r="D78" s="5">
        <v>-1016166751</v>
      </c>
      <c r="E78" s="5">
        <v>-1158326016</v>
      </c>
      <c r="F78" s="5">
        <v>-386462901</v>
      </c>
      <c r="G78" s="5">
        <v>46622813</v>
      </c>
      <c r="I78" s="5">
        <v>952380606</v>
      </c>
      <c r="J78" s="5">
        <v>5549081892</v>
      </c>
      <c r="K78" s="5">
        <v>417973404</v>
      </c>
      <c r="L78" s="5">
        <v>-3213398312</v>
      </c>
      <c r="M78" s="5">
        <v>-9391175671</v>
      </c>
      <c r="N78" s="5">
        <v>-6336363127</v>
      </c>
      <c r="O78" s="5">
        <v>5560335776</v>
      </c>
      <c r="P78" s="5">
        <v>322162059048</v>
      </c>
    </row>
    <row r="80" spans="2:16" ht="15.5" x14ac:dyDescent="0.35">
      <c r="B80" t="s">
        <v>103</v>
      </c>
      <c r="C80" t="s">
        <v>104</v>
      </c>
    </row>
    <row r="81" spans="3:16" ht="15.5" x14ac:dyDescent="0.35">
      <c r="C81" t="s">
        <v>216</v>
      </c>
    </row>
    <row r="82" spans="3:16" ht="15.5" x14ac:dyDescent="0.35">
      <c r="C82" t="s">
        <v>20</v>
      </c>
      <c r="D82" s="5">
        <v>2100799004</v>
      </c>
      <c r="E82" s="5">
        <v>1667473180</v>
      </c>
      <c r="F82" s="5">
        <v>382894680</v>
      </c>
      <c r="G82" s="5">
        <v>443339374</v>
      </c>
      <c r="I82" s="5">
        <v>443339374</v>
      </c>
      <c r="J82" s="5">
        <v>1045239704</v>
      </c>
      <c r="K82" s="5">
        <v>6580139158</v>
      </c>
      <c r="L82" s="5">
        <v>889246469</v>
      </c>
      <c r="M82" s="5">
        <v>3595029045</v>
      </c>
      <c r="N82" s="5">
        <v>28656234091</v>
      </c>
      <c r="O82" s="5">
        <v>1366013676</v>
      </c>
      <c r="P82" s="5">
        <v>5554066327</v>
      </c>
    </row>
    <row r="83" spans="3:16" ht="15.5" x14ac:dyDescent="0.35">
      <c r="C83" t="s">
        <v>217</v>
      </c>
      <c r="D83" s="5">
        <v>1333094842</v>
      </c>
      <c r="E83" s="5">
        <v>1533146012</v>
      </c>
      <c r="F83" s="5">
        <v>1399206366</v>
      </c>
      <c r="G83" s="5">
        <v>1573031879</v>
      </c>
      <c r="I83" s="5">
        <v>1573031879</v>
      </c>
      <c r="J83" s="5">
        <v>1749828781</v>
      </c>
      <c r="K83" s="5">
        <v>1863182999</v>
      </c>
      <c r="L83" s="5">
        <v>3117525180</v>
      </c>
      <c r="M83" s="5">
        <v>5896239930</v>
      </c>
      <c r="N83" s="5">
        <v>2849690603</v>
      </c>
      <c r="O83" s="5">
        <v>723265665</v>
      </c>
      <c r="P83" s="5">
        <v>10019324426</v>
      </c>
    </row>
    <row r="84" spans="3:16" ht="15.5" x14ac:dyDescent="0.35">
      <c r="C84" t="s">
        <v>218</v>
      </c>
    </row>
    <row r="85" spans="3:16" ht="15.5" x14ac:dyDescent="0.35">
      <c r="C85" t="s">
        <v>219</v>
      </c>
      <c r="D85" s="5">
        <v>489496</v>
      </c>
      <c r="G85" s="5">
        <v>2293564</v>
      </c>
      <c r="I85" s="5">
        <v>2293564</v>
      </c>
      <c r="K85" s="5">
        <v>242489100</v>
      </c>
      <c r="L85" s="5">
        <v>1129581517</v>
      </c>
      <c r="M85" s="5">
        <v>565933939</v>
      </c>
      <c r="N85" s="5">
        <v>1690621781</v>
      </c>
      <c r="O85" s="5">
        <v>2877331877</v>
      </c>
      <c r="P85" s="5">
        <v>705421493</v>
      </c>
    </row>
    <row r="86" spans="3:16" ht="15.5" x14ac:dyDescent="0.35">
      <c r="C86" t="s">
        <v>220</v>
      </c>
      <c r="D86" s="5">
        <v>1333094842</v>
      </c>
      <c r="E86" s="5">
        <v>1533146012</v>
      </c>
      <c r="F86" s="5">
        <v>1399206366</v>
      </c>
      <c r="G86" s="5">
        <v>1573031879</v>
      </c>
      <c r="I86" s="5">
        <v>1573031879</v>
      </c>
      <c r="J86" s="5">
        <v>1749828781</v>
      </c>
      <c r="K86" s="5">
        <v>1863182999</v>
      </c>
      <c r="L86" s="5">
        <v>3117525180</v>
      </c>
      <c r="M86" s="5">
        <v>5896239930</v>
      </c>
      <c r="N86" s="5">
        <v>2849690603</v>
      </c>
      <c r="O86" s="5">
        <v>723265665</v>
      </c>
      <c r="P86" s="5">
        <v>10019324426</v>
      </c>
    </row>
    <row r="87" spans="3:16" ht="15.5" x14ac:dyDescent="0.35">
      <c r="C87" t="s">
        <v>110</v>
      </c>
      <c r="D87" s="5">
        <v>489496</v>
      </c>
      <c r="G87" s="5">
        <v>2293564</v>
      </c>
      <c r="I87" s="5">
        <v>2293564</v>
      </c>
      <c r="K87" s="5">
        <v>242489100</v>
      </c>
      <c r="L87" s="5">
        <v>1129581517</v>
      </c>
      <c r="M87" s="5">
        <v>565933939</v>
      </c>
      <c r="N87" s="5">
        <v>1690621781</v>
      </c>
      <c r="O87" s="5">
        <v>2877331877</v>
      </c>
      <c r="P87" s="5">
        <v>705421493</v>
      </c>
    </row>
    <row r="88" spans="3:16" ht="15.5" x14ac:dyDescent="0.35">
      <c r="C88" t="s">
        <v>221</v>
      </c>
      <c r="D88" s="5">
        <v>489496</v>
      </c>
      <c r="G88" s="5">
        <v>2293564</v>
      </c>
      <c r="I88" s="5">
        <v>2293564</v>
      </c>
      <c r="K88" s="5">
        <v>242489100</v>
      </c>
      <c r="L88" s="5">
        <v>1129581517</v>
      </c>
      <c r="M88" s="5">
        <v>565933939</v>
      </c>
      <c r="N88" s="5">
        <v>1690621781</v>
      </c>
      <c r="O88" s="5">
        <v>2877331877</v>
      </c>
      <c r="P88" s="5">
        <v>705421493</v>
      </c>
    </row>
    <row r="89" spans="3:16" ht="15.5" x14ac:dyDescent="0.35">
      <c r="C89" t="s">
        <v>484</v>
      </c>
      <c r="O89" s="5">
        <v>36246850000</v>
      </c>
    </row>
    <row r="90" spans="3:16" ht="15.5" x14ac:dyDescent="0.35">
      <c r="C90" t="s">
        <v>222</v>
      </c>
      <c r="D90" s="5">
        <v>908539280</v>
      </c>
      <c r="E90" s="5">
        <v>924020254</v>
      </c>
      <c r="F90" s="5">
        <v>826446252</v>
      </c>
      <c r="G90" s="5">
        <v>832005168</v>
      </c>
      <c r="I90" s="5">
        <v>832005168</v>
      </c>
      <c r="J90" s="5">
        <v>740626633</v>
      </c>
      <c r="K90" s="5">
        <v>877119620</v>
      </c>
      <c r="L90" s="5">
        <v>912660132</v>
      </c>
      <c r="M90" s="5">
        <v>671234299</v>
      </c>
      <c r="N90" s="5">
        <v>821260643</v>
      </c>
      <c r="O90" s="5">
        <v>872428285</v>
      </c>
      <c r="P90" s="5">
        <v>809909287</v>
      </c>
    </row>
    <row r="91" spans="3:16" ht="15.5" x14ac:dyDescent="0.35">
      <c r="C91" t="s">
        <v>81</v>
      </c>
      <c r="D91" s="5">
        <v>4706134303</v>
      </c>
      <c r="E91" s="5">
        <v>4706134303</v>
      </c>
      <c r="F91" s="5">
        <v>4706134303</v>
      </c>
      <c r="G91" s="5">
        <v>4706134303</v>
      </c>
      <c r="I91" s="5">
        <v>4706134303</v>
      </c>
      <c r="J91" s="5">
        <v>4861753286</v>
      </c>
      <c r="K91" s="5">
        <v>3861239384</v>
      </c>
      <c r="L91" s="5">
        <v>3943306812</v>
      </c>
      <c r="M91" s="5">
        <v>3952057231</v>
      </c>
      <c r="N91" s="5">
        <v>2882147351</v>
      </c>
      <c r="O91" s="5">
        <v>3552977790</v>
      </c>
      <c r="P91" s="5">
        <v>3560307646</v>
      </c>
    </row>
    <row r="92" spans="3:16" ht="15.5" x14ac:dyDescent="0.35">
      <c r="C92" t="s">
        <v>223</v>
      </c>
      <c r="D92" s="5">
        <v>7219735593</v>
      </c>
      <c r="E92" s="5">
        <v>6524609389</v>
      </c>
      <c r="F92" s="5">
        <v>5043467906</v>
      </c>
      <c r="G92" s="5">
        <v>5352036267</v>
      </c>
      <c r="I92" s="5">
        <v>5352036267</v>
      </c>
      <c r="J92" s="5">
        <v>5713041816</v>
      </c>
      <c r="K92" s="5">
        <v>13321782429</v>
      </c>
      <c r="L92" s="5">
        <v>15595085333</v>
      </c>
      <c r="M92" s="5">
        <v>17377633839</v>
      </c>
      <c r="N92" s="5">
        <v>35539020283</v>
      </c>
      <c r="O92" s="5">
        <v>70804296402</v>
      </c>
      <c r="P92" s="5">
        <v>19864602412</v>
      </c>
    </row>
    <row r="93" spans="3:16" ht="15.5" x14ac:dyDescent="0.35">
      <c r="C93" t="s">
        <v>224</v>
      </c>
    </row>
    <row r="94" spans="3:16" ht="15.5" x14ac:dyDescent="0.35">
      <c r="C94" t="s">
        <v>114</v>
      </c>
      <c r="D94" s="5">
        <v>1492898626</v>
      </c>
      <c r="E94" s="5">
        <v>1495761792</v>
      </c>
      <c r="F94" s="5">
        <v>1496823842</v>
      </c>
      <c r="G94" s="5">
        <v>1497463735</v>
      </c>
      <c r="I94" s="5">
        <v>1497463735</v>
      </c>
      <c r="J94" s="5">
        <v>1371207066</v>
      </c>
      <c r="K94" s="5">
        <v>1336691800</v>
      </c>
      <c r="L94" s="5">
        <v>1233142105</v>
      </c>
      <c r="M94" s="5">
        <v>1225072992</v>
      </c>
      <c r="N94" s="5">
        <v>1173991146</v>
      </c>
      <c r="O94" s="5">
        <v>1154470960</v>
      </c>
      <c r="P94" s="5">
        <v>1118663659</v>
      </c>
    </row>
    <row r="95" spans="3:16" ht="15.5" x14ac:dyDescent="0.35">
      <c r="C95" t="s">
        <v>111</v>
      </c>
      <c r="D95" s="5">
        <v>2708278437</v>
      </c>
      <c r="E95" s="5">
        <v>2842704820</v>
      </c>
      <c r="F95" s="5">
        <v>3052335001</v>
      </c>
      <c r="G95" s="5">
        <v>3194159490</v>
      </c>
      <c r="I95" s="5">
        <v>3194159490</v>
      </c>
      <c r="J95" s="5">
        <v>3840958221</v>
      </c>
      <c r="K95" s="5">
        <v>3326297021</v>
      </c>
      <c r="L95" s="5">
        <v>3821650015</v>
      </c>
      <c r="M95" s="5">
        <v>4109000000</v>
      </c>
      <c r="N95" s="5">
        <v>3388308706</v>
      </c>
      <c r="O95" s="5">
        <v>3949388218</v>
      </c>
      <c r="P95" s="5">
        <v>4821007819</v>
      </c>
    </row>
    <row r="96" spans="3:16" ht="15.5" x14ac:dyDescent="0.35">
      <c r="C96" t="s">
        <v>107</v>
      </c>
      <c r="D96" s="5">
        <v>576583936037</v>
      </c>
      <c r="E96" s="5">
        <v>574734484660</v>
      </c>
      <c r="F96" s="5">
        <v>572134223054</v>
      </c>
      <c r="G96" s="5">
        <v>571804567303</v>
      </c>
      <c r="I96" s="5">
        <v>571804567303</v>
      </c>
      <c r="J96" s="5">
        <v>568272565512</v>
      </c>
      <c r="K96" s="5">
        <v>557135291720</v>
      </c>
      <c r="L96" s="5">
        <v>554983000000</v>
      </c>
      <c r="M96" s="5">
        <v>554983000000</v>
      </c>
      <c r="N96" s="5">
        <v>451155813177</v>
      </c>
      <c r="O96" s="5">
        <v>420134970730</v>
      </c>
      <c r="P96" s="5">
        <v>408191762722</v>
      </c>
    </row>
    <row r="97" spans="3:16" ht="15.5" x14ac:dyDescent="0.35">
      <c r="C97" t="s">
        <v>113</v>
      </c>
      <c r="D97" s="5">
        <v>649750000</v>
      </c>
      <c r="E97" s="5">
        <v>658375000</v>
      </c>
      <c r="F97" s="5">
        <v>667000000</v>
      </c>
      <c r="G97" s="5">
        <v>675625000</v>
      </c>
      <c r="I97" s="5">
        <v>675625000</v>
      </c>
      <c r="J97" s="5">
        <v>690000000</v>
      </c>
    </row>
    <row r="98" spans="3:16" ht="15.5" x14ac:dyDescent="0.35">
      <c r="C98" t="s">
        <v>228</v>
      </c>
      <c r="D98" s="5">
        <v>590164086995</v>
      </c>
      <c r="E98" s="5">
        <v>588500013891</v>
      </c>
      <c r="F98" s="5">
        <v>586179230077</v>
      </c>
      <c r="G98" s="5">
        <v>586000663708</v>
      </c>
      <c r="I98" s="5">
        <v>586000663708</v>
      </c>
      <c r="J98" s="5">
        <v>582247920060</v>
      </c>
      <c r="K98" s="5">
        <v>569315106411</v>
      </c>
      <c r="L98" s="5">
        <v>566969952219</v>
      </c>
      <c r="M98" s="5">
        <v>566201258637</v>
      </c>
      <c r="N98" s="5">
        <v>547267194067</v>
      </c>
      <c r="O98" s="5">
        <v>516692487327</v>
      </c>
      <c r="P98" s="5">
        <v>505910531957</v>
      </c>
    </row>
    <row r="99" spans="3:16" ht="15.5" x14ac:dyDescent="0.35">
      <c r="C99" t="s">
        <v>115</v>
      </c>
      <c r="D99" s="5">
        <v>597383822588</v>
      </c>
      <c r="E99" s="5">
        <v>595024623280</v>
      </c>
      <c r="F99" s="5">
        <v>591222697983</v>
      </c>
      <c r="G99" s="5">
        <v>591352699975</v>
      </c>
      <c r="I99" s="5">
        <v>591352699975</v>
      </c>
      <c r="J99" s="5">
        <v>587960961876</v>
      </c>
      <c r="K99" s="5">
        <v>582636888840</v>
      </c>
      <c r="L99" s="5">
        <v>582565037552</v>
      </c>
      <c r="M99" s="5">
        <v>583578892476</v>
      </c>
      <c r="N99" s="5">
        <v>582806214350</v>
      </c>
      <c r="O99" s="5">
        <v>587496783729</v>
      </c>
      <c r="P99" s="5">
        <v>525775134369</v>
      </c>
    </row>
    <row r="100" spans="3:16" ht="15.5" x14ac:dyDescent="0.35">
      <c r="C100" t="s">
        <v>116</v>
      </c>
    </row>
    <row r="101" spans="3:16" ht="15.5" x14ac:dyDescent="0.35">
      <c r="C101" t="s">
        <v>117</v>
      </c>
    </row>
    <row r="102" spans="3:16" ht="15.5" x14ac:dyDescent="0.35">
      <c r="C102" t="s">
        <v>229</v>
      </c>
      <c r="D102" s="5">
        <v>10293911842</v>
      </c>
      <c r="E102" s="5">
        <v>13625935379</v>
      </c>
      <c r="F102" s="5">
        <v>15883323593</v>
      </c>
      <c r="G102" s="5">
        <v>19155605829</v>
      </c>
      <c r="I102" s="5">
        <v>19155605829</v>
      </c>
      <c r="J102" s="5">
        <v>32823891481</v>
      </c>
      <c r="K102" s="5">
        <v>19501233986</v>
      </c>
      <c r="L102" s="5">
        <v>18879870061</v>
      </c>
      <c r="M102" s="5">
        <v>6281924841</v>
      </c>
      <c r="N102" s="5">
        <v>32691314273</v>
      </c>
      <c r="O102" s="5">
        <v>43279092602</v>
      </c>
      <c r="P102" s="5">
        <v>32184762023</v>
      </c>
    </row>
    <row r="103" spans="3:16" ht="15.5" x14ac:dyDescent="0.35">
      <c r="C103" t="s">
        <v>230</v>
      </c>
      <c r="D103" s="5">
        <v>309124724</v>
      </c>
      <c r="E103" s="5">
        <v>211241319</v>
      </c>
      <c r="F103" s="5">
        <v>126993954</v>
      </c>
      <c r="G103" s="5">
        <v>184816851</v>
      </c>
      <c r="I103" s="5">
        <v>184816851</v>
      </c>
      <c r="J103" s="5">
        <v>100009689</v>
      </c>
      <c r="K103" s="5">
        <v>179146038</v>
      </c>
      <c r="L103" s="5">
        <v>125119775</v>
      </c>
      <c r="M103" s="5">
        <v>181500845</v>
      </c>
      <c r="N103" s="5">
        <v>183722394</v>
      </c>
      <c r="O103" s="5">
        <v>312199765</v>
      </c>
      <c r="P103" s="5">
        <v>103860574</v>
      </c>
    </row>
    <row r="104" spans="3:16" ht="15.5" x14ac:dyDescent="0.35">
      <c r="C104" t="s">
        <v>121</v>
      </c>
      <c r="D104" s="5">
        <v>19384137</v>
      </c>
      <c r="E104" s="5">
        <v>132093519</v>
      </c>
      <c r="F104" s="5">
        <v>98410145</v>
      </c>
      <c r="G104" s="5">
        <v>108568360</v>
      </c>
      <c r="I104" s="5">
        <v>108568360</v>
      </c>
      <c r="J104" s="5">
        <v>153973971</v>
      </c>
      <c r="K104" s="5">
        <v>117698812</v>
      </c>
      <c r="L104" s="5">
        <v>308175567</v>
      </c>
      <c r="M104" s="5">
        <v>1926725151</v>
      </c>
      <c r="N104" s="5">
        <v>335700566</v>
      </c>
      <c r="O104" s="5">
        <v>301570296</v>
      </c>
      <c r="P104" s="5">
        <v>575307680</v>
      </c>
    </row>
    <row r="105" spans="3:16" ht="15.5" x14ac:dyDescent="0.35">
      <c r="C105" t="s">
        <v>233</v>
      </c>
      <c r="D105" s="5">
        <v>653856851</v>
      </c>
      <c r="E105" s="5">
        <v>354254265</v>
      </c>
      <c r="F105" s="5">
        <v>558983949</v>
      </c>
      <c r="G105" s="5">
        <v>720921850</v>
      </c>
      <c r="I105" s="5">
        <v>720921850</v>
      </c>
      <c r="J105" s="5">
        <v>686285956</v>
      </c>
      <c r="K105" s="5">
        <v>1204609399</v>
      </c>
      <c r="L105" s="5">
        <v>1238168713</v>
      </c>
      <c r="M105" s="5">
        <v>919383416</v>
      </c>
      <c r="N105" s="5">
        <v>1000779935</v>
      </c>
      <c r="O105" s="5">
        <v>1370916955</v>
      </c>
      <c r="P105" s="5">
        <v>1933585271</v>
      </c>
    </row>
    <row r="106" spans="3:16" ht="15.5" x14ac:dyDescent="0.35">
      <c r="C106" t="s">
        <v>120</v>
      </c>
      <c r="D106" s="5">
        <v>3200003849</v>
      </c>
      <c r="E106" s="5">
        <v>3919198471</v>
      </c>
      <c r="F106" s="5">
        <v>3384240912</v>
      </c>
      <c r="G106" s="5">
        <v>3655508715</v>
      </c>
      <c r="I106" s="5">
        <v>3655508715</v>
      </c>
      <c r="J106" s="5">
        <v>3308954950</v>
      </c>
      <c r="K106" s="5">
        <v>2798555597</v>
      </c>
      <c r="L106" s="5">
        <v>2507222037</v>
      </c>
      <c r="M106" s="5">
        <v>2329745916</v>
      </c>
      <c r="N106" s="5">
        <v>21468605658</v>
      </c>
      <c r="O106" s="5">
        <v>15592561424</v>
      </c>
      <c r="P106" s="5">
        <v>12810647606</v>
      </c>
    </row>
    <row r="107" spans="3:16" ht="15.5" x14ac:dyDescent="0.35">
      <c r="C107" t="s">
        <v>285</v>
      </c>
    </row>
    <row r="108" spans="3:16" ht="15.5" x14ac:dyDescent="0.35">
      <c r="C108" t="s">
        <v>286</v>
      </c>
      <c r="D108" s="5">
        <v>81834832110</v>
      </c>
      <c r="E108" s="5">
        <v>81834832110</v>
      </c>
      <c r="F108" s="5">
        <v>81834832110</v>
      </c>
      <c r="G108" s="5">
        <v>81834832110</v>
      </c>
      <c r="I108" s="5">
        <v>81834832110</v>
      </c>
      <c r="J108" s="5">
        <v>79534832110</v>
      </c>
      <c r="K108" s="5">
        <v>97534832110</v>
      </c>
      <c r="L108" s="5">
        <v>103534832110</v>
      </c>
      <c r="M108" s="5">
        <v>109534832110</v>
      </c>
      <c r="N108" s="5">
        <v>109534832110</v>
      </c>
      <c r="O108" s="5">
        <v>97850804333</v>
      </c>
      <c r="P108" s="5">
        <v>112166666669</v>
      </c>
    </row>
    <row r="109" spans="3:16" ht="15.5" x14ac:dyDescent="0.35">
      <c r="C109" t="s">
        <v>288</v>
      </c>
      <c r="D109" s="5">
        <v>2485721687</v>
      </c>
      <c r="E109" s="5">
        <v>4992449499</v>
      </c>
      <c r="F109" s="5">
        <v>7498531821</v>
      </c>
      <c r="G109" s="5">
        <v>9993901259</v>
      </c>
      <c r="I109" s="5">
        <v>9993901259</v>
      </c>
      <c r="J109" s="5">
        <v>22925810204</v>
      </c>
      <c r="K109" s="5">
        <v>7336637394</v>
      </c>
      <c r="L109" s="5">
        <v>6554645464</v>
      </c>
      <c r="M109" s="5">
        <v>206899127</v>
      </c>
      <c r="O109" s="5">
        <v>14020833333</v>
      </c>
      <c r="P109" s="5">
        <v>7199999997</v>
      </c>
    </row>
    <row r="110" spans="3:16" ht="15.5" x14ac:dyDescent="0.35">
      <c r="C110" t="s">
        <v>237</v>
      </c>
      <c r="D110" s="5">
        <v>159923398674</v>
      </c>
      <c r="E110" s="5">
        <v>153216009078</v>
      </c>
      <c r="F110" s="5">
        <v>145998369551</v>
      </c>
      <c r="G110" s="5">
        <v>142469626406</v>
      </c>
      <c r="I110" s="5">
        <v>142469626406</v>
      </c>
      <c r="J110" s="5">
        <v>126361983261</v>
      </c>
      <c r="K110" s="5">
        <v>139909649612</v>
      </c>
      <c r="L110" s="5">
        <v>140877135653</v>
      </c>
      <c r="M110" s="5">
        <v>151275537485</v>
      </c>
      <c r="N110" s="5">
        <v>114702260256</v>
      </c>
      <c r="O110" s="5">
        <v>102468688179</v>
      </c>
      <c r="P110" s="5">
        <v>116641321305</v>
      </c>
    </row>
    <row r="111" spans="3:16" ht="15.5" x14ac:dyDescent="0.35">
      <c r="C111" t="s">
        <v>238</v>
      </c>
      <c r="D111" s="5">
        <v>159923398674</v>
      </c>
      <c r="E111" s="5">
        <v>153216009078</v>
      </c>
      <c r="F111" s="5">
        <v>145998369551</v>
      </c>
      <c r="G111" s="5">
        <v>142469626406</v>
      </c>
      <c r="I111" s="5">
        <v>142469626406</v>
      </c>
      <c r="J111" s="5">
        <v>126361983261</v>
      </c>
      <c r="K111" s="5">
        <v>139909649612</v>
      </c>
      <c r="L111" s="5">
        <v>140877135653</v>
      </c>
      <c r="M111" s="5">
        <v>151275537485</v>
      </c>
      <c r="N111" s="5">
        <v>114702260256</v>
      </c>
      <c r="O111" s="5">
        <v>102468688179</v>
      </c>
      <c r="P111" s="5">
        <v>116641321305</v>
      </c>
    </row>
    <row r="112" spans="3:16" ht="15.5" x14ac:dyDescent="0.35">
      <c r="C112" t="s">
        <v>239</v>
      </c>
    </row>
    <row r="113" spans="2:16" ht="15.5" x14ac:dyDescent="0.35">
      <c r="C113" t="s">
        <v>290</v>
      </c>
      <c r="D113" s="5">
        <v>109397162938</v>
      </c>
      <c r="E113" s="5">
        <v>109325549361</v>
      </c>
      <c r="F113" s="5">
        <v>109301077683</v>
      </c>
      <c r="G113" s="5">
        <v>109273606005</v>
      </c>
      <c r="I113" s="5">
        <v>109273606005</v>
      </c>
      <c r="J113" s="5">
        <v>104401143933</v>
      </c>
      <c r="K113" s="5">
        <v>126931499249</v>
      </c>
      <c r="L113" s="5">
        <v>135442647924</v>
      </c>
      <c r="M113" s="5">
        <v>145888381860</v>
      </c>
      <c r="N113" s="5">
        <v>109534832110</v>
      </c>
      <c r="O113" s="5">
        <v>97850804333</v>
      </c>
      <c r="P113" s="5">
        <v>112166666669</v>
      </c>
    </row>
    <row r="114" spans="2:16" ht="15.5" x14ac:dyDescent="0.35">
      <c r="C114" t="s">
        <v>235</v>
      </c>
    </row>
    <row r="115" spans="2:16" ht="15.5" x14ac:dyDescent="0.35">
      <c r="C115" t="s">
        <v>128</v>
      </c>
      <c r="D115" s="5">
        <v>170217310516</v>
      </c>
      <c r="E115" s="5">
        <v>166841944457</v>
      </c>
      <c r="F115" s="5">
        <v>161881693144</v>
      </c>
      <c r="G115" s="5">
        <v>161625232235</v>
      </c>
      <c r="I115" s="5">
        <v>161625232235</v>
      </c>
      <c r="J115" s="5">
        <v>159185874742</v>
      </c>
      <c r="K115" s="5">
        <v>159410883598</v>
      </c>
      <c r="L115" s="5">
        <v>159757005714</v>
      </c>
      <c r="M115" s="5">
        <v>157557462326</v>
      </c>
      <c r="N115" s="5">
        <v>147393574529</v>
      </c>
      <c r="O115" s="5">
        <v>145747780781</v>
      </c>
      <c r="P115" s="5">
        <v>148826083328</v>
      </c>
    </row>
    <row r="116" spans="2:16" ht="15.5" x14ac:dyDescent="0.35">
      <c r="C116" t="s">
        <v>129</v>
      </c>
    </row>
    <row r="117" spans="2:16" ht="15.5" x14ac:dyDescent="0.35">
      <c r="C117" t="s">
        <v>130</v>
      </c>
      <c r="D117" s="5">
        <v>62500000000</v>
      </c>
      <c r="E117" s="5">
        <v>62500000000</v>
      </c>
      <c r="F117" s="5">
        <v>62500000000</v>
      </c>
      <c r="G117" s="5">
        <v>62500000000</v>
      </c>
      <c r="I117" s="5">
        <v>62500000000</v>
      </c>
      <c r="J117" s="5">
        <v>62500000000</v>
      </c>
      <c r="K117" s="5">
        <v>62500000000</v>
      </c>
      <c r="L117" s="5">
        <v>62500000000</v>
      </c>
      <c r="M117" s="5">
        <v>62500000000</v>
      </c>
      <c r="N117" s="5">
        <v>62500000000</v>
      </c>
      <c r="O117" s="5">
        <v>62500000000</v>
      </c>
      <c r="P117" s="5">
        <v>50000000000</v>
      </c>
    </row>
    <row r="118" spans="2:16" ht="15.5" x14ac:dyDescent="0.35">
      <c r="C118" t="s">
        <v>131</v>
      </c>
      <c r="D118" s="5">
        <v>134075202746</v>
      </c>
      <c r="E118" s="5">
        <v>134075202746</v>
      </c>
      <c r="F118" s="5">
        <v>134075202746</v>
      </c>
      <c r="G118" s="5">
        <v>134075202746</v>
      </c>
      <c r="I118" s="5">
        <v>134075202746</v>
      </c>
      <c r="J118" s="5">
        <v>134075202746</v>
      </c>
      <c r="K118" s="5">
        <v>134075202746</v>
      </c>
      <c r="L118" s="5">
        <v>134075202746</v>
      </c>
      <c r="M118" s="5">
        <v>134075202746</v>
      </c>
      <c r="N118" s="5">
        <v>134075202746</v>
      </c>
      <c r="O118" s="5">
        <v>134075202746</v>
      </c>
      <c r="P118" s="5">
        <v>87335586615</v>
      </c>
    </row>
    <row r="119" spans="2:16" ht="15.5" x14ac:dyDescent="0.35">
      <c r="C119" t="s">
        <v>132</v>
      </c>
      <c r="D119" s="5">
        <v>225885175023</v>
      </c>
      <c r="E119" s="5">
        <v>226901341774</v>
      </c>
      <c r="F119" s="5">
        <v>228059667790</v>
      </c>
      <c r="G119" s="5">
        <v>228446130691</v>
      </c>
      <c r="I119" s="5">
        <v>228446130691</v>
      </c>
      <c r="J119" s="5">
        <v>227338131102</v>
      </c>
      <c r="K119" s="5">
        <v>222789563112</v>
      </c>
      <c r="L119" s="5">
        <v>222289522280</v>
      </c>
      <c r="M119" s="5">
        <v>225494170173</v>
      </c>
      <c r="N119" s="5">
        <v>235955289724</v>
      </c>
      <c r="O119" s="5">
        <v>241620822412</v>
      </c>
      <c r="P119" s="5">
        <v>236053156780</v>
      </c>
    </row>
    <row r="120" spans="2:16" ht="15.5" x14ac:dyDescent="0.35">
      <c r="C120" t="s">
        <v>133</v>
      </c>
      <c r="D120" s="5">
        <v>1050000000</v>
      </c>
      <c r="E120" s="5">
        <v>1050000000</v>
      </c>
      <c r="F120" s="5">
        <v>1050000000</v>
      </c>
      <c r="G120" s="5">
        <v>1050000000</v>
      </c>
      <c r="I120" s="5">
        <v>1050000000</v>
      </c>
      <c r="J120" s="5">
        <v>1050000000</v>
      </c>
      <c r="K120" s="5">
        <v>1050000000</v>
      </c>
      <c r="L120" s="5">
        <v>1050000000</v>
      </c>
      <c r="M120" s="5">
        <v>1050000000</v>
      </c>
      <c r="N120" s="5">
        <v>1050000000</v>
      </c>
      <c r="O120" s="5">
        <v>50000000</v>
      </c>
      <c r="P120" s="5">
        <v>50000000</v>
      </c>
    </row>
    <row r="121" spans="2:16" ht="15.5" x14ac:dyDescent="0.35">
      <c r="C121" t="s">
        <v>134</v>
      </c>
      <c r="D121" s="5">
        <v>224835175023</v>
      </c>
      <c r="E121" s="5">
        <v>225851341774</v>
      </c>
      <c r="F121" s="5">
        <v>227009667790</v>
      </c>
      <c r="G121" s="5">
        <v>227396130691</v>
      </c>
      <c r="I121" s="5">
        <v>227396130691</v>
      </c>
      <c r="J121" s="5">
        <v>226288131102</v>
      </c>
      <c r="K121" s="5">
        <v>221739563112</v>
      </c>
      <c r="L121" s="5">
        <v>221239522280</v>
      </c>
      <c r="M121" s="5">
        <v>224444170173</v>
      </c>
      <c r="N121" s="5">
        <v>234905289724</v>
      </c>
      <c r="O121" s="5">
        <v>241570822412</v>
      </c>
      <c r="P121" s="5">
        <v>236003156780</v>
      </c>
    </row>
    <row r="122" spans="2:16" ht="15.5" x14ac:dyDescent="0.35">
      <c r="C122" t="s">
        <v>135</v>
      </c>
      <c r="D122" s="5">
        <v>225885175023</v>
      </c>
      <c r="E122" s="5">
        <v>226901341774</v>
      </c>
      <c r="F122" s="5">
        <v>228059667790</v>
      </c>
      <c r="G122" s="5">
        <v>228446130691</v>
      </c>
      <c r="I122" s="5">
        <v>228446130691</v>
      </c>
      <c r="J122" s="5">
        <v>227338131102</v>
      </c>
      <c r="K122" s="5">
        <v>222789563112</v>
      </c>
      <c r="L122" s="5">
        <v>222289522280</v>
      </c>
      <c r="M122" s="5">
        <v>225494170173</v>
      </c>
      <c r="N122" s="5">
        <v>235955289724</v>
      </c>
      <c r="O122" s="5">
        <v>241620822412</v>
      </c>
      <c r="P122" s="5">
        <v>236053156780</v>
      </c>
    </row>
    <row r="123" spans="2:16" ht="15.5" x14ac:dyDescent="0.35">
      <c r="C123" t="s">
        <v>10</v>
      </c>
      <c r="D123" s="5">
        <v>427166512072</v>
      </c>
      <c r="E123" s="5">
        <v>428182678823</v>
      </c>
      <c r="F123" s="5">
        <v>429341004839</v>
      </c>
      <c r="G123" s="5">
        <v>429727467740</v>
      </c>
      <c r="I123" s="5">
        <v>429727467740</v>
      </c>
      <c r="J123" s="5">
        <v>428775087134</v>
      </c>
      <c r="K123" s="5">
        <v>423226005242</v>
      </c>
      <c r="L123" s="5">
        <v>422808031838</v>
      </c>
      <c r="M123" s="5">
        <v>426021430150</v>
      </c>
      <c r="N123" s="5">
        <v>435412639821</v>
      </c>
      <c r="O123" s="5">
        <v>441749002948</v>
      </c>
      <c r="P123" s="5">
        <v>376949051041</v>
      </c>
    </row>
    <row r="124" spans="2:16" ht="15.5" x14ac:dyDescent="0.35">
      <c r="C124" t="s">
        <v>137</v>
      </c>
      <c r="D124" s="5">
        <v>597383822588</v>
      </c>
      <c r="E124" s="5">
        <v>595024623280</v>
      </c>
      <c r="F124" s="5">
        <v>591222697983</v>
      </c>
      <c r="G124" s="5">
        <v>591352699975</v>
      </c>
      <c r="I124" s="5">
        <v>591352699975</v>
      </c>
      <c r="J124" s="5">
        <v>587960961876</v>
      </c>
      <c r="K124" s="5">
        <v>582636888840</v>
      </c>
      <c r="L124" s="5">
        <v>582565037552</v>
      </c>
      <c r="M124" s="5">
        <v>583578892476</v>
      </c>
      <c r="N124" s="5">
        <v>582806214350</v>
      </c>
      <c r="O124" s="5">
        <v>587496783729</v>
      </c>
      <c r="P124" s="5">
        <v>525775134369</v>
      </c>
    </row>
    <row r="125" spans="2:16" ht="15.5" x14ac:dyDescent="0.35">
      <c r="C125" t="s">
        <v>138</v>
      </c>
      <c r="D125" s="5">
        <v>3125000000</v>
      </c>
      <c r="E125" s="5">
        <v>3125000000</v>
      </c>
      <c r="F125" s="5">
        <v>3125000000</v>
      </c>
      <c r="G125" s="5">
        <v>3125000000</v>
      </c>
      <c r="I125" s="5">
        <v>3125000000</v>
      </c>
      <c r="J125" s="5">
        <v>3125000000</v>
      </c>
      <c r="K125" s="5">
        <v>3125000000</v>
      </c>
      <c r="L125" s="5">
        <v>3125000000</v>
      </c>
      <c r="M125" s="5">
        <v>3125000000</v>
      </c>
      <c r="N125" s="5">
        <v>3125000000</v>
      </c>
      <c r="O125" s="5">
        <v>3125000000</v>
      </c>
      <c r="P125" s="5">
        <v>50000</v>
      </c>
    </row>
    <row r="127" spans="2:16" ht="15.5" x14ac:dyDescent="0.35">
      <c r="B127" t="s">
        <v>139</v>
      </c>
      <c r="C127" t="s">
        <v>140</v>
      </c>
      <c r="D127" s="5">
        <v>-1577153743</v>
      </c>
      <c r="E127" s="5">
        <v>-2346424001</v>
      </c>
      <c r="F127" s="5">
        <v>-1220329874</v>
      </c>
      <c r="G127" s="5">
        <v>-2303698216</v>
      </c>
      <c r="I127" s="5">
        <v>-1580702382</v>
      </c>
      <c r="J127" s="5">
        <v>-1489737267</v>
      </c>
      <c r="K127" s="5">
        <v>1544796575</v>
      </c>
      <c r="L127" s="5">
        <v>1766177208</v>
      </c>
      <c r="M127" s="5">
        <v>-960560334</v>
      </c>
      <c r="N127" s="5">
        <v>-2607187954</v>
      </c>
      <c r="O127" s="5">
        <v>-7786085368</v>
      </c>
      <c r="P127" s="5">
        <v>11586572497</v>
      </c>
    </row>
    <row r="128" spans="2:16" ht="15.5" x14ac:dyDescent="0.35">
      <c r="C128" t="s">
        <v>241</v>
      </c>
      <c r="D128" s="5">
        <v>11073006889</v>
      </c>
      <c r="E128" s="5">
        <v>11070023666</v>
      </c>
      <c r="F128" s="5">
        <v>11339160529</v>
      </c>
      <c r="G128" s="5">
        <v>11464167334</v>
      </c>
      <c r="I128" s="5">
        <v>49110829780</v>
      </c>
      <c r="J128" s="5">
        <v>49672216809</v>
      </c>
      <c r="K128" s="5">
        <v>52453783933</v>
      </c>
      <c r="L128" s="5">
        <v>56300696287</v>
      </c>
      <c r="M128" s="5">
        <v>43608174077</v>
      </c>
      <c r="N128" s="5">
        <v>44333274964</v>
      </c>
      <c r="O128" s="5">
        <v>84036957756</v>
      </c>
      <c r="P128" s="5">
        <v>78078532098</v>
      </c>
    </row>
    <row r="129" spans="3:16" ht="15.5" x14ac:dyDescent="0.35">
      <c r="C129" t="s">
        <v>242</v>
      </c>
      <c r="D129" s="5">
        <v>-9194057029</v>
      </c>
      <c r="E129" s="5">
        <v>-9753111512</v>
      </c>
      <c r="F129" s="5">
        <v>-10032862936</v>
      </c>
      <c r="G129" s="5">
        <v>-10535441025</v>
      </c>
      <c r="I129" s="5">
        <v>-38544231300</v>
      </c>
      <c r="J129" s="5">
        <v>-39349749000</v>
      </c>
      <c r="K129" s="5">
        <v>-39136995673</v>
      </c>
      <c r="L129" s="5">
        <v>-43876331842</v>
      </c>
      <c r="M129" s="5">
        <v>-36194405615</v>
      </c>
      <c r="N129" s="5">
        <v>-38673673149</v>
      </c>
      <c r="O129" s="5">
        <v>-70185293331</v>
      </c>
      <c r="P129" s="5">
        <v>-42232153960</v>
      </c>
    </row>
    <row r="130" spans="3:16" ht="15.5" x14ac:dyDescent="0.35">
      <c r="C130" t="s">
        <v>1325</v>
      </c>
      <c r="D130" s="5">
        <v>-2491235356</v>
      </c>
      <c r="E130" s="5">
        <v>-2691232934</v>
      </c>
      <c r="F130" s="5">
        <v>-1522252681</v>
      </c>
      <c r="G130" s="5">
        <v>-2328301397</v>
      </c>
      <c r="I130" s="5">
        <v>-7893793617</v>
      </c>
      <c r="J130" s="5">
        <v>-7347428097</v>
      </c>
      <c r="K130" s="5">
        <v>-7747095141</v>
      </c>
      <c r="L130" s="5">
        <v>-6307598236</v>
      </c>
      <c r="M130" s="5">
        <v>-4807883989</v>
      </c>
      <c r="N130" s="5">
        <v>-8050104553</v>
      </c>
      <c r="O130" s="5">
        <v>-13559983536</v>
      </c>
      <c r="P130" s="5">
        <v>-16345485044</v>
      </c>
    </row>
    <row r="131" spans="3:16" ht="15.5" x14ac:dyDescent="0.35">
      <c r="C131" t="s">
        <v>148</v>
      </c>
      <c r="D131" s="5">
        <v>-964868247</v>
      </c>
      <c r="E131" s="5">
        <v>-1976478007</v>
      </c>
      <c r="G131" s="5">
        <v>3006040609</v>
      </c>
      <c r="I131" s="5">
        <v>-343343508</v>
      </c>
      <c r="J131" s="5">
        <v>-351194679</v>
      </c>
      <c r="K131" s="5">
        <v>-4237905273</v>
      </c>
      <c r="L131" s="5">
        <v>-4378850228</v>
      </c>
      <c r="M131" s="5">
        <v>-3765825348</v>
      </c>
      <c r="N131" s="5">
        <v>-5077958604</v>
      </c>
      <c r="O131" s="5">
        <v>-8077766257</v>
      </c>
      <c r="P131" s="5">
        <v>-7914320597</v>
      </c>
    </row>
    <row r="132" spans="3:16" ht="15.5" x14ac:dyDescent="0.35">
      <c r="C132" t="s">
        <v>615</v>
      </c>
      <c r="E132" s="5">
        <v>1006303556</v>
      </c>
      <c r="F132" s="5">
        <v>-1006303556</v>
      </c>
      <c r="G132" s="5">
        <v>-3923127447</v>
      </c>
      <c r="I132" s="5">
        <v>-3923127447</v>
      </c>
      <c r="J132" s="5">
        <v>-4132159731</v>
      </c>
    </row>
    <row r="133" spans="3:16" ht="15.5" x14ac:dyDescent="0.35">
      <c r="C133" t="s">
        <v>614</v>
      </c>
      <c r="E133" s="5">
        <v>-1928770</v>
      </c>
      <c r="F133" s="5">
        <v>1928770</v>
      </c>
      <c r="G133" s="5">
        <v>12963710</v>
      </c>
      <c r="I133" s="5">
        <v>12963710</v>
      </c>
      <c r="J133" s="5">
        <v>18577431</v>
      </c>
      <c r="K133" s="5">
        <v>213008729</v>
      </c>
      <c r="L133" s="5">
        <v>28261227</v>
      </c>
      <c r="M133" s="5">
        <v>199380541</v>
      </c>
      <c r="N133" s="5">
        <v>4861273388</v>
      </c>
    </row>
    <row r="134" spans="3:16" ht="15.5" x14ac:dyDescent="0.35">
      <c r="C134" t="s">
        <v>149</v>
      </c>
      <c r="D134" s="5">
        <v>4270256504</v>
      </c>
      <c r="E134" s="5">
        <v>4919828466</v>
      </c>
      <c r="F134" s="5">
        <v>1323385180</v>
      </c>
      <c r="G134" s="5">
        <v>490831721</v>
      </c>
      <c r="I134" s="5">
        <v>3411778983</v>
      </c>
      <c r="J134" s="5">
        <v>3293701899</v>
      </c>
      <c r="K134" s="5">
        <v>870764869</v>
      </c>
      <c r="L134" s="5">
        <v>-22544494</v>
      </c>
      <c r="N134" s="5">
        <v>-2336805556</v>
      </c>
      <c r="O134" s="5">
        <v>53389687884</v>
      </c>
      <c r="P134" s="5">
        <v>-5417582528</v>
      </c>
    </row>
    <row r="135" spans="3:16" ht="15.5" x14ac:dyDescent="0.35">
      <c r="C135" t="s">
        <v>150</v>
      </c>
      <c r="D135" s="5">
        <v>-2259776937</v>
      </c>
      <c r="E135" s="5">
        <v>-1288825965</v>
      </c>
      <c r="F135" s="5">
        <v>-163500000</v>
      </c>
      <c r="G135" s="5">
        <v>1015903687</v>
      </c>
      <c r="I135" s="5">
        <v>-2432976931</v>
      </c>
      <c r="J135" s="5">
        <v>-7338864086</v>
      </c>
      <c r="K135" s="5">
        <v>3275331245</v>
      </c>
      <c r="L135" s="5">
        <v>-4449415290</v>
      </c>
      <c r="M135" s="5">
        <v>-24100644712</v>
      </c>
      <c r="N135" s="5">
        <v>32234213925</v>
      </c>
      <c r="O135" s="5">
        <v>-49791655167</v>
      </c>
      <c r="P135" s="5">
        <v>-2227294911</v>
      </c>
    </row>
    <row r="136" spans="3:16" ht="15.5" x14ac:dyDescent="0.35">
      <c r="C136" t="s">
        <v>484</v>
      </c>
      <c r="G136" s="5">
        <v>144007359</v>
      </c>
      <c r="I136" s="5">
        <v>144007359</v>
      </c>
      <c r="J136" s="5">
        <v>138207308</v>
      </c>
    </row>
    <row r="137" spans="3:16" ht="15.5" x14ac:dyDescent="0.35">
      <c r="C137" t="s">
        <v>160</v>
      </c>
      <c r="K137" s="5">
        <v>3800000</v>
      </c>
      <c r="N137" s="5">
        <v>21961700</v>
      </c>
      <c r="O137" s="5">
        <v>104965000</v>
      </c>
    </row>
    <row r="138" spans="3:16" ht="15.5" x14ac:dyDescent="0.35">
      <c r="C138" t="s">
        <v>1326</v>
      </c>
      <c r="K138" s="5">
        <v>5223700000</v>
      </c>
    </row>
    <row r="139" spans="3:16" ht="15.5" x14ac:dyDescent="0.35">
      <c r="C139" t="s">
        <v>1327</v>
      </c>
      <c r="J139" s="5">
        <v>-998751375</v>
      </c>
      <c r="K139" s="5">
        <v>-1030000000</v>
      </c>
      <c r="L139" s="5">
        <v>-3035000000</v>
      </c>
      <c r="M139" s="5">
        <v>-5223700000</v>
      </c>
    </row>
    <row r="140" spans="3:16" ht="15.5" x14ac:dyDescent="0.35">
      <c r="C140" t="s">
        <v>158</v>
      </c>
      <c r="D140" s="5">
        <v>-13839190</v>
      </c>
      <c r="E140" s="5">
        <v>-8010000</v>
      </c>
      <c r="F140" s="5">
        <v>-23500000</v>
      </c>
      <c r="G140" s="5">
        <v>-1870000</v>
      </c>
      <c r="I140" s="5">
        <v>-43733874</v>
      </c>
      <c r="J140" s="5">
        <v>-84951980</v>
      </c>
      <c r="K140" s="5">
        <v>-76271708</v>
      </c>
      <c r="L140" s="5">
        <v>-88912636</v>
      </c>
      <c r="M140" s="5">
        <v>-75793000</v>
      </c>
      <c r="N140" s="5">
        <v>-61396157</v>
      </c>
      <c r="O140" s="5">
        <v>-351966192</v>
      </c>
      <c r="P140" s="5">
        <v>-143401600</v>
      </c>
    </row>
    <row r="141" spans="3:16" ht="15.5" x14ac:dyDescent="0.35">
      <c r="C141" t="s">
        <v>424</v>
      </c>
      <c r="J141" s="5">
        <v>-690000000</v>
      </c>
    </row>
    <row r="142" spans="3:16" ht="15.5" x14ac:dyDescent="0.35">
      <c r="C142" t="s">
        <v>1207</v>
      </c>
      <c r="G142" s="5">
        <v>-2533250416</v>
      </c>
      <c r="I142" s="5">
        <v>-2533250416</v>
      </c>
      <c r="J142" s="5">
        <v>-5703368039</v>
      </c>
      <c r="K142" s="5">
        <v>-487291720</v>
      </c>
    </row>
    <row r="143" spans="3:16" ht="15.5" x14ac:dyDescent="0.35">
      <c r="C143" t="s">
        <v>420</v>
      </c>
      <c r="D143" s="5">
        <v>-2285401471</v>
      </c>
      <c r="E143" s="5">
        <v>-1330992263</v>
      </c>
      <c r="F143" s="5">
        <v>-140000000</v>
      </c>
      <c r="G143" s="5">
        <v>3477406343</v>
      </c>
      <c r="M143" s="5">
        <v>-19024688750</v>
      </c>
      <c r="N143" s="5">
        <v>-3842842447</v>
      </c>
      <c r="O143" s="5">
        <v>-11943208008</v>
      </c>
      <c r="P143" s="5">
        <v>-1050000000</v>
      </c>
    </row>
    <row r="144" spans="3:16" ht="15.5" x14ac:dyDescent="0.35">
      <c r="C144" t="s">
        <v>1328</v>
      </c>
    </row>
    <row r="145" spans="3:16" ht="15.5" x14ac:dyDescent="0.35">
      <c r="C145" t="s">
        <v>1329</v>
      </c>
      <c r="M145" s="5">
        <v>223537038</v>
      </c>
    </row>
    <row r="146" spans="3:16" ht="15.5" x14ac:dyDescent="0.35">
      <c r="C146" t="s">
        <v>1330</v>
      </c>
      <c r="D146" s="5">
        <v>-50176298</v>
      </c>
      <c r="E146" s="5">
        <v>50176298</v>
      </c>
      <c r="K146" s="5">
        <v>-358605327</v>
      </c>
      <c r="L146" s="5">
        <v>-1325502654</v>
      </c>
      <c r="N146" s="5">
        <v>-130359171</v>
      </c>
      <c r="O146" s="5">
        <v>-1354595967</v>
      </c>
      <c r="P146" s="5">
        <v>-1033893311</v>
      </c>
    </row>
    <row r="147" spans="3:16" ht="15.5" x14ac:dyDescent="0.35">
      <c r="C147" t="s">
        <v>1331</v>
      </c>
      <c r="D147" s="5">
        <v>89640022</v>
      </c>
      <c r="G147" s="5">
        <v>-70389599</v>
      </c>
    </row>
    <row r="148" spans="3:16" ht="15.5" x14ac:dyDescent="0.35">
      <c r="C148" t="s">
        <v>1332</v>
      </c>
      <c r="N148" s="5">
        <v>36246850000</v>
      </c>
      <c r="O148" s="5">
        <v>-36246850000</v>
      </c>
    </row>
    <row r="149" spans="3:16" ht="15.5" x14ac:dyDescent="0.35">
      <c r="C149" t="s">
        <v>161</v>
      </c>
      <c r="D149" s="5">
        <v>4270256504</v>
      </c>
      <c r="E149" s="5">
        <v>4919828466</v>
      </c>
      <c r="F149" s="5">
        <v>1323385180</v>
      </c>
      <c r="G149" s="5">
        <v>490831721</v>
      </c>
      <c r="I149" s="5">
        <v>3411778983</v>
      </c>
      <c r="J149" s="5">
        <v>3293701899</v>
      </c>
      <c r="K149" s="5">
        <v>870764869</v>
      </c>
      <c r="L149" s="5">
        <v>-22544494</v>
      </c>
      <c r="N149" s="5">
        <v>-2336805556</v>
      </c>
      <c r="O149" s="5">
        <v>53389687884</v>
      </c>
      <c r="P149" s="5">
        <v>-5417582528</v>
      </c>
    </row>
    <row r="150" spans="3:16" ht="15.5" x14ac:dyDescent="0.35">
      <c r="C150" t="s">
        <v>313</v>
      </c>
      <c r="D150" s="5">
        <v>-2175000000</v>
      </c>
      <c r="E150" s="5">
        <v>-2175000000</v>
      </c>
      <c r="F150" s="5">
        <v>-2175000000</v>
      </c>
      <c r="G150" s="5">
        <v>-1500000000</v>
      </c>
      <c r="I150" s="5">
        <v>-7000000000</v>
      </c>
      <c r="J150" s="5">
        <v>-6000000000</v>
      </c>
      <c r="K150" s="5">
        <v>-6000000000</v>
      </c>
      <c r="N150" s="5">
        <v>-2336805556</v>
      </c>
      <c r="O150" s="5">
        <v>-7495029000</v>
      </c>
      <c r="P150" s="5">
        <v>-6661111111</v>
      </c>
    </row>
    <row r="151" spans="3:16" ht="15.5" x14ac:dyDescent="0.35">
      <c r="C151" t="s">
        <v>168</v>
      </c>
      <c r="D151" s="5">
        <v>-29147580</v>
      </c>
      <c r="E151" s="5">
        <v>-29147580</v>
      </c>
      <c r="F151" s="5">
        <v>-19431720</v>
      </c>
      <c r="G151" s="5">
        <v>-18571079</v>
      </c>
      <c r="I151" s="5">
        <v>-115729679</v>
      </c>
      <c r="J151" s="5">
        <v>-139579699</v>
      </c>
      <c r="K151" s="5">
        <v>-129235131</v>
      </c>
      <c r="L151" s="5">
        <v>-22544494</v>
      </c>
    </row>
    <row r="152" spans="3:16" ht="15.5" x14ac:dyDescent="0.35">
      <c r="C152" t="s">
        <v>610</v>
      </c>
    </row>
    <row r="153" spans="3:16" ht="15.5" x14ac:dyDescent="0.35">
      <c r="C153" t="s">
        <v>462</v>
      </c>
      <c r="P153" s="5">
        <v>-786471417</v>
      </c>
    </row>
    <row r="154" spans="3:16" ht="15.5" x14ac:dyDescent="0.35">
      <c r="C154" t="s">
        <v>1333</v>
      </c>
      <c r="D154" s="5">
        <v>6474404084</v>
      </c>
      <c r="E154" s="5">
        <v>7123976046</v>
      </c>
      <c r="F154" s="5">
        <v>3517816900</v>
      </c>
      <c r="G154" s="5">
        <v>2138795461</v>
      </c>
      <c r="I154" s="5">
        <v>10656901323</v>
      </c>
      <c r="J154" s="5">
        <v>10601388937</v>
      </c>
      <c r="K154" s="5">
        <v>7000000000</v>
      </c>
      <c r="P154" s="5">
        <v>3950000000</v>
      </c>
    </row>
    <row r="155" spans="3:16" ht="15.5" x14ac:dyDescent="0.35">
      <c r="C155" t="s">
        <v>1334</v>
      </c>
      <c r="P155" s="5">
        <v>-1920000000</v>
      </c>
    </row>
    <row r="156" spans="3:16" ht="15.5" x14ac:dyDescent="0.35">
      <c r="C156" t="s">
        <v>1335</v>
      </c>
      <c r="O156" s="5">
        <v>1645100753</v>
      </c>
    </row>
    <row r="157" spans="3:16" ht="15.5" x14ac:dyDescent="0.35">
      <c r="C157" t="s">
        <v>1336</v>
      </c>
      <c r="G157" s="5">
        <v>-129392661</v>
      </c>
      <c r="I157" s="5">
        <v>-129392661</v>
      </c>
      <c r="J157" s="5">
        <v>-1168107339</v>
      </c>
    </row>
    <row r="158" spans="3:16" ht="15.5" x14ac:dyDescent="0.35">
      <c r="C158" t="s">
        <v>572</v>
      </c>
      <c r="O158" s="5">
        <v>59239616131</v>
      </c>
    </row>
    <row r="159" spans="3:16" ht="15.5" x14ac:dyDescent="0.35">
      <c r="C159" t="s">
        <v>173</v>
      </c>
      <c r="D159" s="5">
        <v>433325824</v>
      </c>
      <c r="E159" s="5">
        <v>1284578500</v>
      </c>
      <c r="F159" s="5">
        <v>-60444694</v>
      </c>
      <c r="G159" s="5">
        <v>-796962808</v>
      </c>
      <c r="I159" s="5">
        <v>-601900330</v>
      </c>
      <c r="J159" s="5">
        <v>-5534899454</v>
      </c>
      <c r="K159" s="5">
        <v>5690892689</v>
      </c>
      <c r="L159" s="5">
        <v>-2705782576</v>
      </c>
      <c r="M159" s="5">
        <v>-25061205046</v>
      </c>
      <c r="N159" s="5">
        <v>27290220415</v>
      </c>
      <c r="O159" s="5">
        <v>-4188052651</v>
      </c>
      <c r="P159" s="5">
        <v>3941695058</v>
      </c>
    </row>
    <row r="160" spans="3:16" ht="15.5" x14ac:dyDescent="0.35">
      <c r="C160" t="s">
        <v>176</v>
      </c>
      <c r="F160" s="5">
        <v>443339374</v>
      </c>
      <c r="I160" s="5">
        <v>1045239704</v>
      </c>
      <c r="J160" s="5">
        <v>6580139158</v>
      </c>
      <c r="K160" s="5">
        <v>889246469</v>
      </c>
      <c r="L160" s="5">
        <v>3595029045</v>
      </c>
      <c r="M160" s="5">
        <v>28656234091</v>
      </c>
      <c r="N160" s="5">
        <v>1366013676</v>
      </c>
      <c r="O160" s="5">
        <v>5554066327</v>
      </c>
      <c r="P160" s="5">
        <v>1612371269</v>
      </c>
    </row>
    <row r="161" spans="2:16" ht="15.5" x14ac:dyDescent="0.35">
      <c r="C161" t="s">
        <v>177</v>
      </c>
      <c r="D161" s="5">
        <v>433325824</v>
      </c>
      <c r="E161" s="5">
        <v>1284578500</v>
      </c>
      <c r="F161" s="5">
        <v>382894680</v>
      </c>
      <c r="G161" s="5">
        <v>-796962808</v>
      </c>
      <c r="I161" s="5">
        <v>443339374</v>
      </c>
      <c r="J161" s="5">
        <v>1045239704</v>
      </c>
      <c r="K161" s="5">
        <v>6580139158</v>
      </c>
      <c r="L161" s="5">
        <v>889246469</v>
      </c>
      <c r="M161" s="5">
        <v>3595029045</v>
      </c>
      <c r="N161" s="5">
        <v>28656234091</v>
      </c>
      <c r="O161" s="5">
        <v>1366013676</v>
      </c>
      <c r="P161" s="5">
        <v>5554066327</v>
      </c>
    </row>
    <row r="163" spans="2:16" ht="15.5" x14ac:dyDescent="0.35">
      <c r="B163" t="s">
        <v>178</v>
      </c>
      <c r="C163" t="s">
        <v>12</v>
      </c>
      <c r="D163" s="5">
        <v>3120000000</v>
      </c>
      <c r="E163" s="5">
        <v>3120000000</v>
      </c>
      <c r="F163" s="5">
        <v>3120000000</v>
      </c>
      <c r="G163" s="5">
        <v>3120000000</v>
      </c>
      <c r="I163" s="5">
        <v>3120000000</v>
      </c>
      <c r="J163" s="5">
        <v>3120000000</v>
      </c>
      <c r="K163" s="5">
        <v>3120000000</v>
      </c>
      <c r="L163" s="5">
        <v>3120000000</v>
      </c>
      <c r="M163" s="5">
        <v>3120000000</v>
      </c>
      <c r="N163" s="5">
        <v>3120000000</v>
      </c>
      <c r="O163" s="5">
        <v>3120000000</v>
      </c>
      <c r="P163" s="5">
        <v>0</v>
      </c>
    </row>
    <row r="164" spans="2:16" ht="15.5" x14ac:dyDescent="0.35">
      <c r="C164" t="s">
        <v>179</v>
      </c>
      <c r="D164" s="6">
        <v>-0.33</v>
      </c>
      <c r="E164" s="6">
        <v>-0.37</v>
      </c>
      <c r="F164" s="6">
        <v>-0.12</v>
      </c>
    </row>
    <row r="165" spans="2:16" ht="15.5" x14ac:dyDescent="0.35">
      <c r="C165" t="s">
        <v>180</v>
      </c>
      <c r="D165" s="6">
        <v>-139.38999999999999</v>
      </c>
      <c r="E165" s="6">
        <v>-135.13999999999999</v>
      </c>
      <c r="F165" s="6">
        <v>-466.67</v>
      </c>
      <c r="G165" s="5">
        <v>0</v>
      </c>
    </row>
    <row r="166" spans="2:16" ht="15.5" x14ac:dyDescent="0.35">
      <c r="C166" t="s">
        <v>64</v>
      </c>
      <c r="D166" s="6">
        <v>13.08</v>
      </c>
      <c r="E166" s="6">
        <v>13.83</v>
      </c>
      <c r="F166" s="6">
        <v>15.35</v>
      </c>
      <c r="G166" s="6">
        <v>17.86</v>
      </c>
    </row>
    <row r="167" spans="2:16" ht="15.5" x14ac:dyDescent="0.35">
      <c r="C167" t="s">
        <v>181</v>
      </c>
      <c r="F167" s="5">
        <v>2650000000</v>
      </c>
      <c r="G167" s="5">
        <v>3910000000</v>
      </c>
    </row>
    <row r="168" spans="2:16" ht="15.5" x14ac:dyDescent="0.35">
      <c r="C168" t="s">
        <v>182</v>
      </c>
      <c r="D168" s="6">
        <v>-1.7000000000000001E-3</v>
      </c>
      <c r="E168" s="6">
        <v>-1.9E-3</v>
      </c>
      <c r="F168" s="6">
        <v>-7.000000000000001E-4</v>
      </c>
      <c r="G168" s="5">
        <v>0</v>
      </c>
    </row>
    <row r="169" spans="2:16" ht="15.5" x14ac:dyDescent="0.35">
      <c r="C169" t="s">
        <v>183</v>
      </c>
      <c r="D169" s="6">
        <v>-2.3999999999999998E-3</v>
      </c>
      <c r="E169" s="6">
        <v>-2.7000000000000001E-3</v>
      </c>
      <c r="F169" s="6">
        <v>-8.9999999999999998E-4</v>
      </c>
      <c r="G169" s="5">
        <v>0</v>
      </c>
    </row>
    <row r="170" spans="2:16" ht="15.5" x14ac:dyDescent="0.35">
      <c r="C170" t="s">
        <v>184</v>
      </c>
      <c r="D170" s="6">
        <v>4.1999999999999997E-3</v>
      </c>
      <c r="E170" s="6">
        <v>3.7000000000000002E-3</v>
      </c>
      <c r="F170" s="6">
        <v>4.3E-3</v>
      </c>
      <c r="G170" s="6">
        <v>6.5000000000000006E-3</v>
      </c>
    </row>
    <row r="171" spans="2:16" ht="15.5" x14ac:dyDescent="0.35">
      <c r="C171" t="s">
        <v>185</v>
      </c>
      <c r="D171" s="6">
        <v>0.98</v>
      </c>
      <c r="E171" s="6">
        <v>0.91</v>
      </c>
      <c r="F171" s="6">
        <v>1.27</v>
      </c>
      <c r="G171" s="6">
        <v>1.38</v>
      </c>
    </row>
    <row r="172" spans="2:16" ht="15.5" x14ac:dyDescent="0.35">
      <c r="C172" t="s">
        <v>186</v>
      </c>
      <c r="D172" s="5">
        <v>427000000000</v>
      </c>
      <c r="E172" s="5">
        <v>428000000000</v>
      </c>
      <c r="F172" s="5">
        <v>429000000000</v>
      </c>
      <c r="G172" s="5">
        <v>430000000000</v>
      </c>
    </row>
    <row r="173" spans="2:16" ht="15.5" x14ac:dyDescent="0.35">
      <c r="C173" t="s">
        <v>187</v>
      </c>
      <c r="D173" s="6">
        <v>0.34</v>
      </c>
      <c r="E173" s="6">
        <v>0.36</v>
      </c>
      <c r="F173" s="6">
        <v>0.41</v>
      </c>
      <c r="G173" s="6">
        <v>0.5</v>
      </c>
    </row>
    <row r="174" spans="2:16" ht="15.5" x14ac:dyDescent="0.35">
      <c r="C174" t="s">
        <v>188</v>
      </c>
      <c r="D174" s="6">
        <v>136.69</v>
      </c>
      <c r="E174" s="6">
        <v>137.02000000000001</v>
      </c>
      <c r="F174" s="6">
        <v>137.38999999999999</v>
      </c>
      <c r="G174" s="6">
        <v>137.51</v>
      </c>
    </row>
    <row r="175" spans="2:16" ht="15.5" x14ac:dyDescent="0.35">
      <c r="C175" t="s">
        <v>189</v>
      </c>
      <c r="D175" s="6">
        <v>0.34</v>
      </c>
      <c r="E175" s="6">
        <v>0.37</v>
      </c>
      <c r="F175" s="6">
        <v>0.41</v>
      </c>
      <c r="G175" s="6">
        <v>0.5</v>
      </c>
    </row>
    <row r="176" spans="2:16" ht="15.5" x14ac:dyDescent="0.35">
      <c r="C176" t="s">
        <v>190</v>
      </c>
      <c r="D176" s="6">
        <v>136.49</v>
      </c>
      <c r="E176" s="6">
        <v>136.81</v>
      </c>
      <c r="F176" s="6">
        <v>137.18</v>
      </c>
      <c r="G176" s="6">
        <v>137.30000000000001</v>
      </c>
    </row>
    <row r="177" spans="3:16" ht="15.5" x14ac:dyDescent="0.35">
      <c r="C177" t="s">
        <v>191</v>
      </c>
      <c r="D177" s="5">
        <v>2000000000</v>
      </c>
      <c r="E177" s="5">
        <v>4000000000</v>
      </c>
      <c r="F177" s="5">
        <v>7000000000</v>
      </c>
      <c r="G177" s="5">
        <v>9000000000</v>
      </c>
    </row>
    <row r="178" spans="3:16" ht="15.5" x14ac:dyDescent="0.35">
      <c r="C178" t="s">
        <v>192</v>
      </c>
      <c r="D178" s="5">
        <v>82000000000</v>
      </c>
      <c r="E178" s="5">
        <v>82000000000</v>
      </c>
      <c r="F178" s="5">
        <v>82000000000</v>
      </c>
      <c r="G178" s="5">
        <v>82000000000</v>
      </c>
    </row>
    <row r="179" spans="3:16" ht="15.5" x14ac:dyDescent="0.35">
      <c r="C179" t="s">
        <v>193</v>
      </c>
      <c r="D179" s="5">
        <v>427000000000</v>
      </c>
      <c r="E179" s="5">
        <v>428000000000</v>
      </c>
      <c r="F179" s="5">
        <v>429000000000</v>
      </c>
      <c r="G179" s="5">
        <v>430000000000</v>
      </c>
    </row>
    <row r="180" spans="3:16" ht="15.5" x14ac:dyDescent="0.35">
      <c r="C180" t="s">
        <v>24</v>
      </c>
      <c r="D180" s="5">
        <v>84000000000</v>
      </c>
      <c r="E180" s="5">
        <v>86000000000</v>
      </c>
      <c r="F180" s="5">
        <v>88000000000</v>
      </c>
      <c r="G180" s="5">
        <v>91000000000</v>
      </c>
    </row>
    <row r="181" spans="3:16" ht="15.5" x14ac:dyDescent="0.35">
      <c r="C181" t="s">
        <v>21</v>
      </c>
      <c r="D181" s="5">
        <v>82000000000</v>
      </c>
      <c r="E181" s="5">
        <v>85000000000</v>
      </c>
      <c r="F181" s="5">
        <v>88000000000</v>
      </c>
      <c r="G181" s="5">
        <v>90000000000</v>
      </c>
    </row>
    <row r="182" spans="3:16" ht="15.5" x14ac:dyDescent="0.35">
      <c r="C182" t="s">
        <v>194</v>
      </c>
      <c r="D182" s="5">
        <v>-3000000000</v>
      </c>
      <c r="E182" s="5">
        <v>-7000000000</v>
      </c>
      <c r="F182" s="5">
        <v>-11000000000</v>
      </c>
      <c r="G182" s="5">
        <v>-14000000000</v>
      </c>
    </row>
    <row r="183" spans="3:16" ht="15.5" x14ac:dyDescent="0.35">
      <c r="C183" t="s">
        <v>195</v>
      </c>
      <c r="D183" s="5">
        <v>-2000000000</v>
      </c>
      <c r="E183" s="5">
        <v>-2000000000</v>
      </c>
      <c r="F183" s="5">
        <v>-1000000000</v>
      </c>
      <c r="G183" s="5">
        <v>-2000000000</v>
      </c>
    </row>
    <row r="184" spans="3:16" ht="15.5" x14ac:dyDescent="0.35">
      <c r="C184" t="s">
        <v>196</v>
      </c>
      <c r="D184" s="5">
        <v>-2000000000</v>
      </c>
      <c r="E184" s="5">
        <v>-1000000000</v>
      </c>
      <c r="F184" s="5">
        <v>0</v>
      </c>
      <c r="G184" s="5">
        <v>1000000000</v>
      </c>
    </row>
    <row r="185" spans="3:16" ht="15.5" x14ac:dyDescent="0.35">
      <c r="C185" t="s">
        <v>13</v>
      </c>
      <c r="D185" s="5">
        <v>-4000000000</v>
      </c>
      <c r="E185" s="5">
        <v>-4000000000</v>
      </c>
      <c r="F185" s="5">
        <v>-1000000000</v>
      </c>
      <c r="G185" s="5">
        <v>-1000000000</v>
      </c>
    </row>
    <row r="186" spans="3:16" ht="15.5" x14ac:dyDescent="0.35">
      <c r="C186" t="s">
        <v>16</v>
      </c>
      <c r="D186" s="6">
        <v>-1.24</v>
      </c>
      <c r="E186" s="6">
        <v>-1.18</v>
      </c>
      <c r="F186" s="6">
        <v>-0.44</v>
      </c>
      <c r="G186" s="6">
        <v>-0.44</v>
      </c>
    </row>
    <row r="187" spans="3:16" ht="15.5" x14ac:dyDescent="0.35">
      <c r="C187" t="s">
        <v>49</v>
      </c>
      <c r="I187" s="6">
        <v>0.31</v>
      </c>
      <c r="J187" s="6">
        <v>1.46</v>
      </c>
      <c r="K187" s="6">
        <v>0.14000000000000001</v>
      </c>
      <c r="L187" s="6">
        <v>-1.03</v>
      </c>
      <c r="M187" s="6">
        <v>-3.35</v>
      </c>
      <c r="N187" s="6">
        <v>-2.0299999999999998</v>
      </c>
      <c r="O187" s="6">
        <v>1.78</v>
      </c>
      <c r="P187" s="6">
        <v>6371615.7400000002</v>
      </c>
    </row>
    <row r="188" spans="3:16" ht="15.5" x14ac:dyDescent="0.35">
      <c r="C188" t="s">
        <v>63</v>
      </c>
      <c r="I188" s="6">
        <v>222.58</v>
      </c>
      <c r="J188" s="6">
        <v>34.93</v>
      </c>
      <c r="K188" s="6">
        <v>535.71</v>
      </c>
      <c r="L188" s="6">
        <v>-65.05</v>
      </c>
      <c r="M188" s="6">
        <v>-31.04</v>
      </c>
      <c r="N188" s="6">
        <v>-50.74</v>
      </c>
      <c r="O188" s="6">
        <v>37.64</v>
      </c>
      <c r="P188" s="5">
        <v>0</v>
      </c>
    </row>
    <row r="189" spans="3:16" ht="15.5" x14ac:dyDescent="0.35">
      <c r="C189" t="s">
        <v>66</v>
      </c>
      <c r="I189" s="6">
        <v>4.33</v>
      </c>
      <c r="J189" s="6">
        <v>3.04</v>
      </c>
      <c r="K189" s="6">
        <v>4.55</v>
      </c>
      <c r="L189" s="6">
        <v>3.82</v>
      </c>
      <c r="M189" s="6">
        <v>6.92</v>
      </c>
      <c r="N189" s="6">
        <v>6.65</v>
      </c>
      <c r="O189" s="6">
        <v>2.89</v>
      </c>
      <c r="P189" s="5">
        <v>0</v>
      </c>
    </row>
    <row r="190" spans="3:16" ht="15.5" x14ac:dyDescent="0.35">
      <c r="C190" t="s">
        <v>197</v>
      </c>
      <c r="I190" s="5">
        <v>14220000000</v>
      </c>
      <c r="J190" s="5">
        <v>14070000000</v>
      </c>
      <c r="K190" s="5">
        <v>12670000000</v>
      </c>
      <c r="L190" s="5">
        <v>12570000000</v>
      </c>
      <c r="M190" s="5">
        <v>6700000000</v>
      </c>
      <c r="N190" s="5">
        <v>9970000000</v>
      </c>
      <c r="O190" s="5">
        <v>31320000000</v>
      </c>
      <c r="P190" s="5">
        <v>348500000000</v>
      </c>
    </row>
    <row r="191" spans="3:16" ht="15.5" x14ac:dyDescent="0.35">
      <c r="C191" t="s">
        <v>198</v>
      </c>
      <c r="I191" s="6">
        <v>1.7000000000000001E-3</v>
      </c>
      <c r="J191" s="6">
        <v>7.7000000000000002E-3</v>
      </c>
      <c r="K191" s="6">
        <v>7.000000000000001E-4</v>
      </c>
      <c r="L191" s="6">
        <v>-5.5000000000000005E-3</v>
      </c>
      <c r="M191" s="6">
        <v>-1.7899999999999999E-2</v>
      </c>
      <c r="N191" s="6">
        <v>-1.09E-2</v>
      </c>
      <c r="O191" s="6">
        <v>9.4999999999999998E-3</v>
      </c>
      <c r="P191" s="6">
        <v>0.60589999999999999</v>
      </c>
    </row>
    <row r="192" spans="3:16" ht="15.5" x14ac:dyDescent="0.35">
      <c r="C192" t="s">
        <v>199</v>
      </c>
      <c r="I192" s="6">
        <v>2.3E-3</v>
      </c>
      <c r="J192" s="6">
        <v>1.06E-2</v>
      </c>
      <c r="K192" s="6">
        <v>1E-3</v>
      </c>
      <c r="L192" s="6">
        <v>-7.6E-3</v>
      </c>
      <c r="M192" s="6">
        <v>-2.46E-2</v>
      </c>
      <c r="N192" s="6">
        <v>-1.4499999999999999E-2</v>
      </c>
      <c r="O192" s="6">
        <v>1.26E-2</v>
      </c>
      <c r="P192" s="6">
        <v>0.84519999999999995</v>
      </c>
    </row>
    <row r="193" spans="3:16" ht="15.5" x14ac:dyDescent="0.35">
      <c r="C193" t="s">
        <v>200</v>
      </c>
      <c r="I193" s="6">
        <v>2.41E-2</v>
      </c>
      <c r="J193" s="6">
        <v>2.4E-2</v>
      </c>
      <c r="K193" s="6">
        <v>2.1499999999999998E-2</v>
      </c>
      <c r="L193" s="6">
        <v>2.0899999999999998E-2</v>
      </c>
      <c r="M193" s="6">
        <v>1.0800000000000001E-2</v>
      </c>
      <c r="N193" s="6">
        <v>1.7100000000000001E-2</v>
      </c>
      <c r="O193" s="6">
        <v>4.7199999999999999E-2</v>
      </c>
      <c r="P193" s="6">
        <v>1.3853</v>
      </c>
    </row>
    <row r="194" spans="3:16" ht="15.5" x14ac:dyDescent="0.35">
      <c r="C194" t="s">
        <v>201</v>
      </c>
      <c r="I194" s="6">
        <v>1.61</v>
      </c>
      <c r="J194" s="6">
        <v>1.8</v>
      </c>
      <c r="K194" s="6">
        <v>1.56</v>
      </c>
      <c r="L194" s="6">
        <v>1.1200000000000001</v>
      </c>
      <c r="M194" s="6">
        <v>0.47</v>
      </c>
      <c r="N194" s="6">
        <v>0.67</v>
      </c>
      <c r="O194" s="6">
        <v>1.76</v>
      </c>
      <c r="P194" s="6">
        <v>21.07</v>
      </c>
    </row>
    <row r="195" spans="3:16" ht="15.5" x14ac:dyDescent="0.35">
      <c r="C195" t="s">
        <v>60</v>
      </c>
      <c r="I195" s="6">
        <v>0.5</v>
      </c>
      <c r="J195" s="6">
        <v>0.37</v>
      </c>
      <c r="K195" s="6">
        <v>0.55000000000000004</v>
      </c>
      <c r="L195" s="6">
        <v>0.5</v>
      </c>
      <c r="M195" s="6">
        <v>0.76</v>
      </c>
      <c r="N195" s="6">
        <v>0.74</v>
      </c>
      <c r="O195" s="6">
        <v>0.47</v>
      </c>
      <c r="P195" s="5">
        <v>0</v>
      </c>
    </row>
    <row r="196" spans="3:16" ht="15.5" x14ac:dyDescent="0.35">
      <c r="C196" t="s">
        <v>57</v>
      </c>
      <c r="I196" s="6">
        <v>137.51</v>
      </c>
      <c r="J196" s="6">
        <v>137.21</v>
      </c>
      <c r="K196" s="6">
        <v>135.43</v>
      </c>
      <c r="L196" s="6">
        <v>135.30000000000001</v>
      </c>
      <c r="M196" s="6">
        <v>136.33000000000001</v>
      </c>
      <c r="N196" s="6">
        <v>139.33000000000001</v>
      </c>
      <c r="O196" s="6">
        <v>141.36000000000001</v>
      </c>
      <c r="P196" s="6">
        <v>7538981.0199999996</v>
      </c>
    </row>
    <row r="197" spans="3:16" ht="15.5" x14ac:dyDescent="0.35">
      <c r="C197" t="s">
        <v>202</v>
      </c>
      <c r="I197" s="6">
        <v>0.5</v>
      </c>
      <c r="J197" s="6">
        <v>0.37</v>
      </c>
      <c r="K197" s="6">
        <v>0.55000000000000004</v>
      </c>
      <c r="L197" s="6">
        <v>0.5</v>
      </c>
      <c r="M197" s="6">
        <v>0.76</v>
      </c>
      <c r="N197" s="6">
        <v>0.74</v>
      </c>
      <c r="O197" s="6">
        <v>0.47</v>
      </c>
      <c r="P197" s="5">
        <v>0</v>
      </c>
    </row>
    <row r="198" spans="3:16" ht="15.5" x14ac:dyDescent="0.35">
      <c r="C198" t="s">
        <v>203</v>
      </c>
      <c r="I198" s="6">
        <v>137.30000000000001</v>
      </c>
      <c r="J198" s="6">
        <v>136.99</v>
      </c>
      <c r="K198" s="6">
        <v>135.43</v>
      </c>
      <c r="L198" s="6">
        <v>135.30000000000001</v>
      </c>
      <c r="M198" s="6">
        <v>136.33000000000001</v>
      </c>
      <c r="N198" s="6">
        <v>139.33000000000001</v>
      </c>
      <c r="O198" s="6">
        <v>141.36000000000001</v>
      </c>
      <c r="P198" s="6">
        <v>7538981.0199999996</v>
      </c>
    </row>
    <row r="199" spans="3:16" ht="15.5" x14ac:dyDescent="0.35">
      <c r="C199" t="s">
        <v>204</v>
      </c>
      <c r="I199" s="5">
        <v>9000000000</v>
      </c>
      <c r="J199" s="5">
        <v>18000000000</v>
      </c>
      <c r="K199" s="5">
        <v>6000000000</v>
      </c>
      <c r="L199" s="5">
        <v>6000000000</v>
      </c>
      <c r="O199" s="5">
        <v>14000000000</v>
      </c>
      <c r="P199" s="5">
        <v>7000000000</v>
      </c>
    </row>
    <row r="200" spans="3:16" ht="15.5" x14ac:dyDescent="0.35">
      <c r="C200" t="s">
        <v>205</v>
      </c>
      <c r="I200" s="5">
        <v>82000000000</v>
      </c>
      <c r="J200" s="5">
        <v>80000000000</v>
      </c>
      <c r="K200" s="5">
        <v>98000000000</v>
      </c>
      <c r="L200" s="5">
        <v>104000000000</v>
      </c>
      <c r="M200" s="5">
        <v>110000000000</v>
      </c>
      <c r="N200" s="5">
        <v>110000000000</v>
      </c>
      <c r="O200" s="5">
        <v>98000000000</v>
      </c>
      <c r="P200" s="5">
        <v>112000000000</v>
      </c>
    </row>
    <row r="201" spans="3:16" ht="15.5" x14ac:dyDescent="0.35">
      <c r="C201" t="s">
        <v>26</v>
      </c>
      <c r="I201" s="5">
        <v>91000000000</v>
      </c>
      <c r="J201" s="5">
        <v>98000000000</v>
      </c>
      <c r="K201" s="5">
        <v>104000000000</v>
      </c>
      <c r="L201" s="5">
        <v>110000000000</v>
      </c>
      <c r="M201" s="5">
        <v>110000000000</v>
      </c>
      <c r="N201" s="5">
        <v>110000000000</v>
      </c>
      <c r="O201" s="5">
        <v>112000000000</v>
      </c>
      <c r="P201" s="5">
        <v>119000000000</v>
      </c>
    </row>
    <row r="202" spans="3:16" ht="15.5" x14ac:dyDescent="0.35">
      <c r="C202" t="s">
        <v>23</v>
      </c>
      <c r="I202" s="5">
        <v>90000000000</v>
      </c>
      <c r="J202" s="5">
        <v>96000000000</v>
      </c>
      <c r="K202" s="5">
        <v>97000000000</v>
      </c>
      <c r="L202" s="5">
        <v>109000000000</v>
      </c>
      <c r="M202" s="5">
        <v>106000000000</v>
      </c>
      <c r="N202" s="5">
        <v>81000000000</v>
      </c>
      <c r="O202" s="5">
        <v>111000000000</v>
      </c>
      <c r="P202" s="5">
        <v>114000000000</v>
      </c>
    </row>
    <row r="203" spans="3:16" ht="15.5" x14ac:dyDescent="0.35">
      <c r="C203" t="s">
        <v>206</v>
      </c>
      <c r="I203" s="5">
        <v>-14000000000</v>
      </c>
      <c r="J203" s="5">
        <v>-27000000000</v>
      </c>
      <c r="K203" s="5">
        <v>-6000000000</v>
      </c>
      <c r="L203" s="5">
        <v>-3000000000</v>
      </c>
      <c r="M203" s="5">
        <v>11000000000</v>
      </c>
      <c r="N203" s="5">
        <v>3000000000</v>
      </c>
      <c r="O203" s="5">
        <v>28000000000</v>
      </c>
      <c r="P203" s="5">
        <v>-12000000000</v>
      </c>
    </row>
    <row r="204" spans="3:16" ht="15.5" x14ac:dyDescent="0.35">
      <c r="C204" t="s">
        <v>207</v>
      </c>
      <c r="I204" s="5">
        <v>-2000000000</v>
      </c>
      <c r="J204" s="5">
        <v>-1000000000</v>
      </c>
      <c r="K204" s="5">
        <v>2000000000</v>
      </c>
      <c r="L204" s="5">
        <v>2000000000</v>
      </c>
      <c r="M204" s="5">
        <v>-1000000000</v>
      </c>
      <c r="N204" s="5">
        <v>-3000000000</v>
      </c>
      <c r="O204" s="5">
        <v>-8000000000</v>
      </c>
      <c r="P204" s="5">
        <v>12000000000</v>
      </c>
    </row>
    <row r="205" spans="3:16" ht="15.5" x14ac:dyDescent="0.35">
      <c r="C205" t="s">
        <v>208</v>
      </c>
      <c r="I205" s="5">
        <v>-3000000000</v>
      </c>
      <c r="J205" s="5">
        <v>-6000000000</v>
      </c>
      <c r="K205" s="5">
        <v>-1000000000</v>
      </c>
      <c r="L205" s="5">
        <v>0</v>
      </c>
      <c r="M205" s="5">
        <v>-19000000000</v>
      </c>
      <c r="N205" s="5">
        <v>-4000000000</v>
      </c>
      <c r="O205" s="5">
        <v>-12000000000</v>
      </c>
      <c r="P205" s="5">
        <v>-1000000000</v>
      </c>
    </row>
    <row r="206" spans="3:16" ht="15.5" x14ac:dyDescent="0.35">
      <c r="C206" t="s">
        <v>15</v>
      </c>
      <c r="I206" s="5">
        <v>-4000000000</v>
      </c>
      <c r="J206" s="5">
        <v>-7000000000</v>
      </c>
      <c r="K206" s="5">
        <v>1000000000</v>
      </c>
      <c r="L206" s="5">
        <v>2000000000</v>
      </c>
      <c r="M206" s="5">
        <v>-20000000000</v>
      </c>
      <c r="N206" s="5">
        <v>-7000000000</v>
      </c>
      <c r="O206" s="5">
        <v>-20000000000</v>
      </c>
      <c r="P206" s="5">
        <v>10000000000</v>
      </c>
    </row>
    <row r="207" spans="3:16" ht="15.5" x14ac:dyDescent="0.35">
      <c r="C207" t="s">
        <v>17</v>
      </c>
      <c r="I207" s="6">
        <v>-1.33</v>
      </c>
      <c r="J207" s="6">
        <v>-2.33</v>
      </c>
      <c r="K207" s="6">
        <v>0.31</v>
      </c>
      <c r="L207" s="6">
        <v>0.54</v>
      </c>
      <c r="M207" s="6">
        <v>-6.42</v>
      </c>
      <c r="N207" s="6">
        <v>-2.08</v>
      </c>
      <c r="O207" s="6">
        <v>-6.43</v>
      </c>
      <c r="P207" s="6">
        <v>207863.42</v>
      </c>
    </row>
  </sheetData>
  <pageMargins left="0.7" right="0.7" top="0.75" bottom="0.75" header="0.3" footer="0.3"/>
  <ignoredErrors>
    <ignoredError sqref="A1:P208" numberStoredAsText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21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1337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1338</v>
      </c>
      <c r="D2" s="2" vm="380">
        <f ca="1">IFERROR(_xlfn.STOCKHISTORY("XIDX:" &amp; $C$1, D3, , 0, 0, 1), "Libur")</f>
        <v>40</v>
      </c>
      <c r="E2" s="2" vm="381">
        <f ca="1">IFERROR(_xlfn.STOCKHISTORY("XIDX:" &amp; $C$1, E3, , 0, 0, 1), "Libur")</f>
        <v>36</v>
      </c>
      <c r="H2" s="2" vm="381">
        <f ca="1">IFERROR(INDEX(D2:G2,COUNT(D2:G2)),"")</f>
        <v>36</v>
      </c>
      <c r="I2" s="2" vm="382">
        <f t="shared" ref="I2:P2" ca="1" si="0">IFERROR(_xlfn.STOCKHISTORY("XIDX:" &amp; $C$1, I1, , 0, 0, 1), "Libur")</f>
        <v>54</v>
      </c>
      <c r="J2" s="2" vm="383">
        <f t="shared" ca="1" si="0"/>
        <v>22</v>
      </c>
      <c r="K2" s="2" vm="21">
        <f t="shared" ca="1" si="0"/>
        <v>50</v>
      </c>
      <c r="L2" s="2" vm="384">
        <f t="shared" ca="1" si="0"/>
        <v>65</v>
      </c>
      <c r="M2" s="2" vm="385">
        <f t="shared" ca="1" si="0"/>
        <v>168</v>
      </c>
      <c r="N2" s="2" vm="386">
        <f t="shared" ca="1" si="0"/>
        <v>328</v>
      </c>
      <c r="O2" s="2" vm="306">
        <f t="shared" ca="1" si="0"/>
        <v>505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302681000000</v>
      </c>
      <c r="E4" s="2">
        <f>IFERROR(INDEX(E51:E500,MATCH($C$4,$C$51:$C$500,0)),"")</f>
        <v>394069000000</v>
      </c>
      <c r="H4" s="2">
        <f>IFERROR(SUM(D4:G4)*(4/MAX(1,COUNT(D4:G4))),"")</f>
        <v>1393500000000</v>
      </c>
      <c r="I4" s="2">
        <f t="shared" ref="I4:P4" si="1">IFERROR(INDEX(I51:I500,MATCH($C$4,$C$51:$C$500,0)),"")</f>
        <v>1547141000000</v>
      </c>
      <c r="J4" s="2">
        <f t="shared" si="1"/>
        <v>1677699000000</v>
      </c>
      <c r="K4" s="2">
        <f t="shared" si="1"/>
        <v>2079476000000</v>
      </c>
      <c r="L4" s="2">
        <f t="shared" si="1"/>
        <v>2678799000000</v>
      </c>
      <c r="M4" s="2">
        <f t="shared" si="1"/>
        <v>3741668000000</v>
      </c>
      <c r="N4" s="2">
        <f t="shared" si="1"/>
        <v>3685291000000</v>
      </c>
      <c r="O4" s="2">
        <f t="shared" si="1"/>
        <v>3524913000000</v>
      </c>
      <c r="P4" s="2">
        <f t="shared" si="1"/>
        <v>3227280000000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-198646000000</v>
      </c>
      <c r="E5" s="2">
        <f>IFERROR(INDEX(E51:E500,MATCH($C$5,$C$51:$C$500,0)),"")</f>
        <v>155390000000</v>
      </c>
      <c r="H5" s="2">
        <f>IFERROR(SUM(D5:G5)*(4/MAX(1,COUNT(D5:G5))),"")</f>
        <v>-86512000000</v>
      </c>
      <c r="I5" s="2">
        <f t="shared" ref="I5:P5" si="2">IFERROR(INDEX(I51:I500,MATCH($C$5,$C$51:$C$500,0)),"")</f>
        <v>-237620000000</v>
      </c>
      <c r="J5" s="2">
        <f t="shared" si="2"/>
        <v>-249956000000</v>
      </c>
      <c r="K5" s="2">
        <f t="shared" si="2"/>
        <v>-75760000000</v>
      </c>
      <c r="L5" s="2">
        <f t="shared" si="2"/>
        <v>-122722000000</v>
      </c>
      <c r="M5" s="2">
        <f t="shared" si="2"/>
        <v>203591000000</v>
      </c>
      <c r="N5" s="2">
        <f t="shared" si="2"/>
        <v>241279000000</v>
      </c>
      <c r="O5" s="2">
        <f t="shared" si="2"/>
        <v>312822000000</v>
      </c>
      <c r="P5" s="2">
        <f t="shared" si="2"/>
        <v>-32197000000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5894485000000</v>
      </c>
      <c r="E6" s="2">
        <f>IFERROR(INDEX(E51:E500,MATCH($C$6,$C$51:$C$500,0)),"")</f>
        <v>6060973000000</v>
      </c>
      <c r="H6" s="2">
        <f>IFERROR(INDEX(D6:G6,COUNT(D6:G6)),"")</f>
        <v>6060973000000</v>
      </c>
      <c r="I6" s="2">
        <f t="shared" ref="I6:P6" si="3">IFERROR(INDEX(I51:I500,MATCH($C$6,$C$51:$C$500,0)),"")</f>
        <v>5979967000000</v>
      </c>
      <c r="J6" s="2">
        <f t="shared" si="3"/>
        <v>7483374000000</v>
      </c>
      <c r="K6" s="2">
        <f t="shared" si="3"/>
        <v>7718018000000</v>
      </c>
      <c r="L6" s="2">
        <f t="shared" si="3"/>
        <v>7813094000000</v>
      </c>
      <c r="M6" s="2">
        <f t="shared" si="3"/>
        <v>8139001000000</v>
      </c>
      <c r="N6" s="2">
        <f t="shared" si="3"/>
        <v>7303952000000</v>
      </c>
      <c r="O6" s="2">
        <f t="shared" si="3"/>
        <v>5671082000000</v>
      </c>
      <c r="P6" s="2">
        <f t="shared" si="3"/>
        <v>3022083000000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42.2</v>
      </c>
      <c r="E7" s="3">
        <f>IFERROR(INDEX(E51:E500,MATCH($C$7,$C$51:$C$500,0))/1000000000,"")</f>
        <v>42.2</v>
      </c>
      <c r="H7" s="3">
        <f>IFERROR(INDEX(D7:G7,COUNT(D7:G7)),"")</f>
        <v>42.2</v>
      </c>
      <c r="I7" s="3">
        <f t="shared" ref="I7:P7" si="4">IFERROR(INDEX(I51:I500,MATCH($C$7,$C$51:$C$500,0))/1000000000,"")</f>
        <v>42.2</v>
      </c>
      <c r="J7" s="3">
        <f t="shared" si="4"/>
        <v>42.2</v>
      </c>
      <c r="K7" s="3">
        <f t="shared" si="4"/>
        <v>42.2</v>
      </c>
      <c r="L7" s="3">
        <f t="shared" si="4"/>
        <v>42.2</v>
      </c>
      <c r="M7" s="3">
        <f t="shared" si="4"/>
        <v>42.2</v>
      </c>
      <c r="N7" s="3">
        <f t="shared" si="4"/>
        <v>40.54</v>
      </c>
      <c r="O7" s="3">
        <f t="shared" si="4"/>
        <v>35.22</v>
      </c>
      <c r="P7" s="3">
        <f t="shared" si="4"/>
        <v>10.4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33000000000</v>
      </c>
      <c r="E8" s="2">
        <f>IFERROR(INDEX(E51:E500,MATCH("Free cash flow (Quarter)",$C$51:$C$500,0)),"")</f>
        <v>70000000000</v>
      </c>
      <c r="H8" s="2">
        <f>IFERROR(INDEX(D8:G8,COUNT(D8:G8)),"")</f>
        <v>70000000000</v>
      </c>
      <c r="I8" s="2">
        <f t="shared" ref="I8:P8" si="5">IFERROR(INDEX(I51:I500,MATCH($C$8,$C$51:$C$500,0)),"")</f>
        <v>220000000000</v>
      </c>
      <c r="J8" s="2">
        <f t="shared" si="5"/>
        <v>207000000000</v>
      </c>
      <c r="K8" s="2">
        <f t="shared" si="5"/>
        <v>-262000000000</v>
      </c>
      <c r="L8" s="2">
        <f t="shared" si="5"/>
        <v>333000000000</v>
      </c>
      <c r="M8" s="2">
        <f t="shared" si="5"/>
        <v>392000000000</v>
      </c>
      <c r="N8" s="2">
        <f t="shared" si="5"/>
        <v>-391000000000</v>
      </c>
      <c r="O8" s="2">
        <f t="shared" si="5"/>
        <v>-61000000000</v>
      </c>
      <c r="P8" s="2">
        <f t="shared" si="5"/>
        <v>-953000000000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0.77</v>
      </c>
      <c r="E9" s="3">
        <f>IFERROR(INDEX(E51:E500,MATCH("Free cash flow per share (Quarter)",$C$51:$C$500,0)),"")</f>
        <v>1.66</v>
      </c>
      <c r="H9" s="3">
        <f>IFERROR(INDEX(D9:G9,COUNT(D9:G9)),"")</f>
        <v>1.66</v>
      </c>
      <c r="I9" s="3">
        <f t="shared" ref="I9:P9" si="6">IFERROR(INDEX(I51:I500,MATCH($C$9,$C$51:$C$500,0)),"")</f>
        <v>5.21</v>
      </c>
      <c r="J9" s="3">
        <f t="shared" si="6"/>
        <v>4.91</v>
      </c>
      <c r="K9" s="3">
        <f t="shared" si="6"/>
        <v>-6.21</v>
      </c>
      <c r="L9" s="3">
        <f t="shared" si="6"/>
        <v>7.89</v>
      </c>
      <c r="M9" s="3">
        <f t="shared" si="6"/>
        <v>9.2899999999999991</v>
      </c>
      <c r="N9" s="3">
        <f t="shared" si="6"/>
        <v>-9.65</v>
      </c>
      <c r="O9" s="3">
        <f t="shared" si="6"/>
        <v>-1.73</v>
      </c>
      <c r="P9" s="3">
        <f t="shared" si="6"/>
        <v>-91.56</v>
      </c>
    </row>
    <row r="10" spans="1:16" ht="15.5" x14ac:dyDescent="0.35">
      <c r="C10" t="s">
        <v>18</v>
      </c>
      <c r="D10" s="3">
        <f ca="1">IFERROR(IF(D9=0,"",D2/D9),"")</f>
        <v>51.948051948051948</v>
      </c>
      <c r="E10" s="3">
        <f ca="1">IFERROR(IF(E9=0,"",E2/E9),"")</f>
        <v>21.686746987951807</v>
      </c>
      <c r="I10" s="3">
        <f t="shared" ref="I10:P10" ca="1" si="7">IFERROR(IF(I9=0,"",I2/I9),"")</f>
        <v>10.36468330134357</v>
      </c>
      <c r="J10" s="3">
        <f t="shared" ca="1" si="7"/>
        <v>4.4806517311608962</v>
      </c>
      <c r="K10" s="3">
        <f t="shared" ca="1" si="7"/>
        <v>-8.0515297906602257</v>
      </c>
      <c r="L10" s="3">
        <f t="shared" ca="1" si="7"/>
        <v>8.2382762991128011</v>
      </c>
      <c r="M10" s="3">
        <f t="shared" ca="1" si="7"/>
        <v>18.083961248654468</v>
      </c>
      <c r="N10" s="3">
        <f t="shared" ca="1" si="7"/>
        <v>-33.989637305699482</v>
      </c>
      <c r="O10" s="3">
        <f t="shared" ca="1" si="7"/>
        <v>-291.90751445086704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14639000000</v>
      </c>
      <c r="E11" s="2">
        <f>IFERROR(INDEX(E51:E500,MATCH($C$11,$C$51:$C$500,0)),"")</f>
        <v>12621000000</v>
      </c>
      <c r="H11" s="2">
        <f>IFERROR(INDEX(D11:G11,COUNT(D11:G11)),"")</f>
        <v>12621000000</v>
      </c>
      <c r="I11" s="2">
        <f t="shared" ref="I11:P11" si="8">IFERROR(INDEX(I51:I500,MATCH($C$11,$C$51:$C$500,0)),"")</f>
        <v>22212000000</v>
      </c>
      <c r="J11" s="2">
        <f t="shared" si="8"/>
        <v>29837000000</v>
      </c>
      <c r="K11" s="2">
        <f t="shared" si="8"/>
        <v>498140000000</v>
      </c>
      <c r="L11" s="2">
        <f t="shared" si="8"/>
        <v>16976000000</v>
      </c>
      <c r="M11" s="2">
        <f t="shared" si="8"/>
        <v>27967000000</v>
      </c>
      <c r="N11" s="2">
        <f t="shared" si="8"/>
        <v>80753000000</v>
      </c>
      <c r="O11" s="2">
        <f t="shared" si="8"/>
        <v>84162000000</v>
      </c>
      <c r="P11" s="2">
        <f t="shared" si="8"/>
        <v>75387000000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458000000000</v>
      </c>
      <c r="E12" s="2">
        <f>IFERROR(INDEX(E51:E500,MATCH("Net Debt (Quarter)",$C$51:$C$500,0)),"")</f>
        <v>480000000000</v>
      </c>
      <c r="H12" s="2">
        <f>IFERROR(INDEX(D12:G12,COUNT(D12:G12)),"")</f>
        <v>480000000000</v>
      </c>
      <c r="I12" s="2">
        <f t="shared" ref="I12:P12" si="9">IFERROR(INDEX(I51:I500,MATCH($C$12,$C$51:$C$500,0)),"")</f>
        <v>502000000000</v>
      </c>
      <c r="J12" s="2">
        <f t="shared" si="9"/>
        <v>611000000000</v>
      </c>
      <c r="K12" s="2">
        <f t="shared" si="9"/>
        <v>411000000000</v>
      </c>
      <c r="L12" s="2">
        <f t="shared" si="9"/>
        <v>1687000000000</v>
      </c>
      <c r="M12" s="2">
        <f t="shared" si="9"/>
        <v>1953000000000</v>
      </c>
      <c r="N12" s="2">
        <f t="shared" si="9"/>
        <v>2457000000000</v>
      </c>
      <c r="O12" s="2">
        <f t="shared" si="9"/>
        <v>2595000000000</v>
      </c>
      <c r="P12" s="2">
        <f t="shared" si="9"/>
        <v>4376000000000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473000000000</v>
      </c>
      <c r="E13" s="2">
        <f>IFERROR(INDEX(E51:E500,MATCH("Total Debt (Quarter)",$C$51:$C$500,0)),"")</f>
        <v>493000000000</v>
      </c>
      <c r="H13" s="2">
        <f>IFERROR(INDEX(D13:G13,COUNT(D13:G13)),"")</f>
        <v>493000000000</v>
      </c>
      <c r="I13" s="2">
        <f t="shared" ref="I13:P13" si="10">IFERROR(INDEX(I51:I500,MATCH($C$13,$C$51:$C$500,0)),"")</f>
        <v>524000000000</v>
      </c>
      <c r="J13" s="2">
        <f t="shared" si="10"/>
        <v>641000000000</v>
      </c>
      <c r="K13" s="2">
        <f t="shared" si="10"/>
        <v>909000000000</v>
      </c>
      <c r="L13" s="2">
        <f t="shared" si="10"/>
        <v>1704000000000</v>
      </c>
      <c r="M13" s="2">
        <f t="shared" si="10"/>
        <v>1981000000000</v>
      </c>
      <c r="N13" s="2">
        <f t="shared" si="10"/>
        <v>2538000000000</v>
      </c>
      <c r="O13" s="2">
        <f t="shared" si="10"/>
        <v>2679000000000</v>
      </c>
      <c r="P13" s="2">
        <f t="shared" si="10"/>
        <v>4451000000000</v>
      </c>
    </row>
    <row r="14" spans="1:16" ht="15.5" x14ac:dyDescent="0.35">
      <c r="C14" t="s">
        <v>27</v>
      </c>
      <c r="D14" s="2">
        <f>IFERROR(INDEX(D51:D500,MATCH($C$14,$C$51:$C$500,0)),"")</f>
        <v>-6582000000</v>
      </c>
      <c r="E14" s="2">
        <f>IFERROR(INDEX(E51:E500,MATCH($C$14,$C$51:$C$500,0)),"")</f>
        <v>-6289000000</v>
      </c>
      <c r="H14" s="2">
        <f>IFERROR(SUM(D14:G14)*(4/MAX(1,COUNT(D14:G14))),"")</f>
        <v>-25742000000</v>
      </c>
      <c r="I14" s="2">
        <f t="shared" ref="I14:P14" si="11">IFERROR(INDEX(I51:I500,MATCH($C$14,$C$51:$C$500,0)),"")</f>
        <v>-41850000000</v>
      </c>
      <c r="J14" s="2">
        <f t="shared" si="11"/>
        <v>-59852000000</v>
      </c>
      <c r="K14" s="2">
        <f t="shared" si="11"/>
        <v>-133840000000</v>
      </c>
      <c r="L14" s="2">
        <f t="shared" si="11"/>
        <v>-136026000000</v>
      </c>
      <c r="M14" s="2">
        <f t="shared" si="11"/>
        <v>-218361000000</v>
      </c>
      <c r="N14" s="2">
        <f t="shared" si="11"/>
        <v>-187173000000</v>
      </c>
      <c r="O14" s="2">
        <f t="shared" si="11"/>
        <v>-229298000000</v>
      </c>
      <c r="P14" s="2">
        <f t="shared" si="11"/>
        <v>-253581000000</v>
      </c>
    </row>
    <row r="15" spans="1:16" ht="15.5" x14ac:dyDescent="0.35">
      <c r="C15" t="s">
        <v>28</v>
      </c>
      <c r="D15" s="2">
        <f>IFERROR(INDEX(D51:D500,MATCH($C$15,$C$51:$C$500,0)),"")</f>
        <v>-7531000000</v>
      </c>
      <c r="E15" s="2">
        <f>IFERROR(INDEX(E51:E500,MATCH($C$15,$C$51:$C$500,0)),"")</f>
        <v>11038000000</v>
      </c>
      <c r="H15" s="2">
        <f>IFERROR(SUM(D15:G15)*(4/MAX(1,COUNT(D15:G15))),"")</f>
        <v>7014000000</v>
      </c>
      <c r="I15" s="2">
        <f t="shared" ref="I15:P15" si="12">IFERROR(INDEX(I51:I500,MATCH($C$15,$C$51:$C$500,0)),"")</f>
        <v>-124466000000</v>
      </c>
      <c r="J15" s="2">
        <f t="shared" si="12"/>
        <v>60768000000</v>
      </c>
      <c r="K15" s="2">
        <f t="shared" si="12"/>
        <v>169719000000</v>
      </c>
      <c r="L15" s="2">
        <f t="shared" si="12"/>
        <v>32920000000</v>
      </c>
      <c r="M15" s="2">
        <f t="shared" si="12"/>
        <v>-25288000000</v>
      </c>
      <c r="N15" s="2">
        <f t="shared" si="12"/>
        <v>-50332000000</v>
      </c>
      <c r="O15" s="2">
        <f t="shared" si="12"/>
        <v>2819000000</v>
      </c>
      <c r="P15" s="2">
        <f t="shared" si="12"/>
        <v>43155000000</v>
      </c>
    </row>
    <row r="16" spans="1:16" ht="15.5" x14ac:dyDescent="0.35">
      <c r="C16" t="s">
        <v>29</v>
      </c>
      <c r="D16" s="2">
        <f>IFERROR(INDEX(D51:D500,MATCH($C$16,$C$51:$C$500,0)),"")</f>
        <v>-83481000000</v>
      </c>
      <c r="E16" s="2">
        <f>IFERROR(INDEX(E51:E500,MATCH($C$16,$C$51:$C$500,0)),"")</f>
        <v>6463000000</v>
      </c>
      <c r="H16" s="2">
        <f>IFERROR(SUM(D16:G16)*(4/MAX(1,COUNT(D16:G16))),"")</f>
        <v>-154036000000</v>
      </c>
      <c r="I16" s="2">
        <f t="shared" ref="I16:P16" si="13">IFERROR(INDEX(I51:I500,MATCH($C$16,$C$51:$C$500,0)),"")</f>
        <v>-123617000000</v>
      </c>
      <c r="J16" s="2">
        <f t="shared" si="13"/>
        <v>-319829000000</v>
      </c>
      <c r="K16" s="2">
        <f t="shared" si="13"/>
        <v>-264640000000</v>
      </c>
      <c r="L16" s="2">
        <f t="shared" si="13"/>
        <v>-173259000000</v>
      </c>
      <c r="M16" s="2">
        <f t="shared" si="13"/>
        <v>217756000000</v>
      </c>
      <c r="N16" s="2">
        <f t="shared" si="13"/>
        <v>290700000000</v>
      </c>
      <c r="O16" s="2">
        <f t="shared" si="13"/>
        <v>323366000000</v>
      </c>
      <c r="P16" s="2">
        <f t="shared" si="13"/>
        <v>-112286000000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1688000000000</v>
      </c>
      <c r="E20" s="2">
        <f ca="1">IFERROR(E21*E2,"")</f>
        <v>1519200000000</v>
      </c>
      <c r="H20" s="2">
        <f t="shared" ref="H20:P20" ca="1" si="14">IFERROR(H21*H2,"")</f>
        <v>1519200000000</v>
      </c>
      <c r="I20" s="2">
        <f t="shared" ca="1" si="14"/>
        <v>2278800000000</v>
      </c>
      <c r="J20" s="2">
        <f t="shared" ca="1" si="14"/>
        <v>928400000000</v>
      </c>
      <c r="K20" s="2">
        <f t="shared" ca="1" si="14"/>
        <v>2110000000000</v>
      </c>
      <c r="L20" s="2">
        <f t="shared" ca="1" si="14"/>
        <v>2743000000000</v>
      </c>
      <c r="M20" s="2">
        <f t="shared" ca="1" si="14"/>
        <v>7089600000000</v>
      </c>
      <c r="N20" s="2">
        <f t="shared" ca="1" si="14"/>
        <v>13297120000000</v>
      </c>
      <c r="O20" s="2">
        <f t="shared" ca="1" si="14"/>
        <v>17786100000000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42200000000</v>
      </c>
      <c r="E21" s="2">
        <f>IFERROR(INDEX(E51:E500,MATCH($C$7,$C$51:$C$500,0)),"")</f>
        <v>42200000000</v>
      </c>
      <c r="H21" s="2">
        <f>IFERROR(INDEX(D21:G21,COUNT(D21:G21)),"")</f>
        <v>42200000000</v>
      </c>
      <c r="I21" s="2">
        <f t="shared" ref="I21:P21" si="15">IFERROR(INDEX(I51:I500,MATCH($C$7,$C$51:$C$500,0)),"")</f>
        <v>42200000000</v>
      </c>
      <c r="J21" s="2">
        <f t="shared" si="15"/>
        <v>42200000000</v>
      </c>
      <c r="K21" s="2">
        <f t="shared" si="15"/>
        <v>42200000000</v>
      </c>
      <c r="L21" s="2">
        <f t="shared" si="15"/>
        <v>42200000000</v>
      </c>
      <c r="M21" s="2">
        <f t="shared" si="15"/>
        <v>42200000000</v>
      </c>
      <c r="N21" s="2">
        <f t="shared" si="15"/>
        <v>40540000000</v>
      </c>
      <c r="O21" s="2">
        <f t="shared" si="15"/>
        <v>35220000000</v>
      </c>
      <c r="P21" s="2">
        <f t="shared" si="15"/>
        <v>10400000000</v>
      </c>
    </row>
    <row r="23" spans="1:16" ht="15.5" x14ac:dyDescent="0.35">
      <c r="B23" t="s">
        <v>45</v>
      </c>
      <c r="C23" t="s">
        <v>46</v>
      </c>
      <c r="D23" s="3">
        <f>IFERROR(D5/D6*100,"")</f>
        <v>-3.3700314785770091</v>
      </c>
      <c r="E23" s="3">
        <f>IFERROR(E5/E6*100,"")</f>
        <v>2.5637797759534648</v>
      </c>
      <c r="H23" s="3">
        <f t="shared" ref="H23:P23" si="16">IFERROR(H5/H6*100,"")</f>
        <v>-1.427361580393115</v>
      </c>
      <c r="I23" s="3">
        <f t="shared" si="16"/>
        <v>-3.97360052321359</v>
      </c>
      <c r="J23" s="3">
        <f t="shared" si="16"/>
        <v>-3.3401511136554181</v>
      </c>
      <c r="K23" s="3">
        <f t="shared" si="16"/>
        <v>-0.98159916185735774</v>
      </c>
      <c r="L23" s="3">
        <f t="shared" si="16"/>
        <v>-1.5707221748516016</v>
      </c>
      <c r="M23" s="3">
        <f t="shared" si="16"/>
        <v>2.5014249291774258</v>
      </c>
      <c r="N23" s="3">
        <f t="shared" si="16"/>
        <v>3.3034034177661624</v>
      </c>
      <c r="O23" s="3">
        <f t="shared" si="16"/>
        <v>5.5160902275791468</v>
      </c>
      <c r="P23" s="3">
        <f t="shared" si="16"/>
        <v>-1.065390990254073</v>
      </c>
    </row>
    <row r="24" spans="1:16" ht="15.5" x14ac:dyDescent="0.35">
      <c r="C24" t="s">
        <v>47</v>
      </c>
      <c r="D24" s="4">
        <f>IFERROR(_xlfn.RRI(5,I23,D23),"")</f>
        <v>-3.2413165096826013E-2</v>
      </c>
      <c r="E24" s="4" t="str">
        <f>IFERROR(_xlfn.RRI(5,J23,E23),"")</f>
        <v/>
      </c>
      <c r="H24" s="4" t="str">
        <f t="shared" ref="H24:P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-1.6249351112898602E-2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-5.61</v>
      </c>
      <c r="J25" s="3">
        <f t="shared" si="18"/>
        <v>-5.77</v>
      </c>
      <c r="K25" s="3">
        <f t="shared" si="18"/>
        <v>-1.79</v>
      </c>
      <c r="L25" s="3">
        <f t="shared" si="18"/>
        <v>-2.92</v>
      </c>
      <c r="M25" s="3">
        <f t="shared" si="18"/>
        <v>4.71</v>
      </c>
      <c r="N25" s="3">
        <f t="shared" si="18"/>
        <v>5.67</v>
      </c>
      <c r="O25" s="3">
        <f t="shared" si="18"/>
        <v>8.8699999999999992</v>
      </c>
      <c r="P25" s="3">
        <f t="shared" si="18"/>
        <v>-4.5199999999999996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-0.16911117261100994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7.1725355450236963</v>
      </c>
      <c r="E27" s="3">
        <f>IFERROR(E4/E21,"")</f>
        <v>9.3381279620853075</v>
      </c>
      <c r="H27" s="3">
        <f t="shared" ref="H27:P27" si="20">IFERROR(H4/H21,"")</f>
        <v>33.021327014218009</v>
      </c>
      <c r="I27" s="3">
        <f t="shared" si="20"/>
        <v>36.662109004739335</v>
      </c>
      <c r="J27" s="3">
        <f t="shared" si="20"/>
        <v>39.75590047393365</v>
      </c>
      <c r="K27" s="3">
        <f t="shared" si="20"/>
        <v>49.276682464454979</v>
      </c>
      <c r="L27" s="3">
        <f t="shared" si="20"/>
        <v>63.478649289099529</v>
      </c>
      <c r="M27" s="3">
        <f t="shared" si="20"/>
        <v>88.665118483412328</v>
      </c>
      <c r="N27" s="3">
        <f t="shared" si="20"/>
        <v>90.905056734089783</v>
      </c>
      <c r="O27" s="3">
        <f t="shared" si="20"/>
        <v>100.08270868824532</v>
      </c>
      <c r="P27" s="3">
        <f t="shared" si="20"/>
        <v>310.31538461538463</v>
      </c>
    </row>
    <row r="28" spans="1:16" ht="15.5" x14ac:dyDescent="0.35">
      <c r="C28" t="s">
        <v>52</v>
      </c>
      <c r="D28" s="4">
        <f>IFERROR(_xlfn.RRI(5,I27,D27),"")</f>
        <v>-0.27840909120231339</v>
      </c>
      <c r="E28" s="4">
        <f>IFERROR(_xlfn.RRI(5,J27,E27),"")</f>
        <v>-0.25153474370152373</v>
      </c>
      <c r="H28" s="4">
        <f t="shared" ref="H28:P28" si="21">IFERROR(_xlfn.RRI(5,M27,H27),"")</f>
        <v>-0.17925481292389212</v>
      </c>
      <c r="I28" s="4">
        <f t="shared" si="21"/>
        <v>-0.16607713753430997</v>
      </c>
      <c r="J28" s="4">
        <f t="shared" si="21"/>
        <v>-0.16860289335419232</v>
      </c>
      <c r="K28" s="4">
        <f t="shared" si="21"/>
        <v>-0.30790194168746321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-2.7729636048526737E-2</v>
      </c>
      <c r="J29" s="4">
        <f t="shared" si="22"/>
        <v>2.2234636871508378</v>
      </c>
      <c r="K29" s="4">
        <f t="shared" si="22"/>
        <v>-0.38698630136986301</v>
      </c>
      <c r="L29" s="4">
        <f t="shared" si="22"/>
        <v>-1.6199575371549895</v>
      </c>
      <c r="M29" s="4">
        <f t="shared" si="22"/>
        <v>-0.1693121693121693</v>
      </c>
      <c r="N29" s="4">
        <f t="shared" si="22"/>
        <v>-0.3607666290868094</v>
      </c>
      <c r="O29" s="4">
        <f t="shared" si="22"/>
        <v>-2.9623893805309733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-9.9306398059388221E-2</v>
      </c>
      <c r="I30" s="4">
        <f t="shared" si="23"/>
        <v>-7.7819680407510583E-2</v>
      </c>
      <c r="J30" s="4">
        <f t="shared" si="23"/>
        <v>-0.19321069346316094</v>
      </c>
      <c r="K30" s="4">
        <f t="shared" si="23"/>
        <v>-0.22372824538160571</v>
      </c>
      <c r="L30" s="4">
        <f t="shared" si="23"/>
        <v>-0.28406288318471873</v>
      </c>
      <c r="M30" s="4">
        <f t="shared" si="23"/>
        <v>-2.4640414198624751E-2</v>
      </c>
      <c r="N30" s="4">
        <f t="shared" si="23"/>
        <v>-9.1700675116054772E-2</v>
      </c>
      <c r="O30" s="4">
        <f t="shared" si="23"/>
        <v>-0.67748067401720613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137.51</v>
      </c>
      <c r="E32" s="3">
        <f>IFERROR(INDEX(E51:E500,MATCH($A$32,$C$51:$C$500,0)),"")</f>
        <v>142.16999999999999</v>
      </c>
      <c r="H32" s="3">
        <f>IFERROR(INDEX(D32:G32,COUNT(D32:G32)),"")</f>
        <v>142.16999999999999</v>
      </c>
      <c r="I32" s="3">
        <f t="shared" ref="I32:P32" si="24">IFERROR(INDEX(I51:I500,MATCH($C$32,$C$51:$C$500,0)),"")</f>
        <v>138.49</v>
      </c>
      <c r="J32" s="3">
        <f t="shared" si="24"/>
        <v>173.74</v>
      </c>
      <c r="K32" s="3">
        <f t="shared" si="24"/>
        <v>179.52</v>
      </c>
      <c r="L32" s="3">
        <f t="shared" si="24"/>
        <v>181.32</v>
      </c>
      <c r="M32" s="3">
        <f t="shared" si="24"/>
        <v>188.63</v>
      </c>
      <c r="N32" s="3">
        <f t="shared" si="24"/>
        <v>175.08</v>
      </c>
      <c r="O32" s="3">
        <f t="shared" si="24"/>
        <v>156.24</v>
      </c>
      <c r="P32" s="3">
        <f t="shared" si="24"/>
        <v>286.64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0.26</v>
      </c>
      <c r="E33" s="3">
        <f>IFERROR(INDEX(E51:E500,MATCH($A$33,$C$51:$C$500,0)),"")</f>
        <v>0.27</v>
      </c>
      <c r="H33" s="3">
        <f>IFERROR(INDEX(D33:G33,COUNT(D33:G33)),"")</f>
        <v>0.27</v>
      </c>
      <c r="I33" s="3">
        <f t="shared" ref="I33:P33" si="25">IFERROR(INDEX(I51:I500,MATCH($C$33,$C$51:$C$500,0)),"")</f>
        <v>0.39</v>
      </c>
      <c r="J33" s="3">
        <f t="shared" si="25"/>
        <v>0.13</v>
      </c>
      <c r="K33" s="3">
        <f t="shared" si="25"/>
        <v>0.28000000000000003</v>
      </c>
      <c r="L33" s="3">
        <f t="shared" si="25"/>
        <v>0.36</v>
      </c>
      <c r="M33" s="3">
        <f t="shared" si="25"/>
        <v>0.89</v>
      </c>
      <c r="N33" s="3">
        <f t="shared" si="25"/>
        <v>1.87</v>
      </c>
      <c r="O33" s="3">
        <f t="shared" si="25"/>
        <v>3.23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-17.73</v>
      </c>
      <c r="E34" s="3">
        <f>IFERROR(INDEX(E51:E500,MATCH($A$34,$C$51:$C$500,0)),"")</f>
        <v>90.7</v>
      </c>
      <c r="H34" s="3">
        <f>IFERROR(INDEX(D34:G34,COUNT(D34:G34)),"")</f>
        <v>90.7</v>
      </c>
      <c r="I34" s="3">
        <f t="shared" ref="I34:P34" si="26">IFERROR(INDEX(I51:I500,MATCH($C$34,$C$51:$C$500,0)),"")</f>
        <v>-9.6300000000000008</v>
      </c>
      <c r="J34" s="3">
        <f t="shared" si="26"/>
        <v>-3.81</v>
      </c>
      <c r="K34" s="3">
        <f t="shared" si="26"/>
        <v>-27.93</v>
      </c>
      <c r="L34" s="3">
        <f t="shared" si="26"/>
        <v>-22.26</v>
      </c>
      <c r="M34" s="3">
        <f t="shared" si="26"/>
        <v>35.67</v>
      </c>
      <c r="N34" s="3">
        <f t="shared" si="26"/>
        <v>57.85</v>
      </c>
      <c r="O34" s="3">
        <f t="shared" si="26"/>
        <v>56.93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5.0199999999999996</v>
      </c>
      <c r="E35" s="3">
        <f>IFERROR(INDEX(E51:E500,MATCH($A$35,$C$51:$C$500,0)),"")</f>
        <v>4.18</v>
      </c>
      <c r="H35" s="3">
        <f>IFERROR(INDEX(D35:G35,COUNT(D35:G35)),"")</f>
        <v>4.18</v>
      </c>
      <c r="I35" s="3">
        <f t="shared" ref="I35:P35" si="27">IFERROR(INDEX(I51:I500,MATCH($C$35,$C$51:$C$500,0)),"")</f>
        <v>1.47</v>
      </c>
      <c r="J35" s="3">
        <f t="shared" si="27"/>
        <v>0.55000000000000004</v>
      </c>
      <c r="K35" s="3">
        <f t="shared" si="27"/>
        <v>1.01</v>
      </c>
      <c r="L35" s="3">
        <f t="shared" si="27"/>
        <v>1.02</v>
      </c>
      <c r="M35" s="3">
        <f t="shared" si="27"/>
        <v>1.89</v>
      </c>
      <c r="N35" s="3">
        <f t="shared" si="27"/>
        <v>3.61</v>
      </c>
      <c r="O35" s="3">
        <f t="shared" si="27"/>
        <v>5.05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302681000000</v>
      </c>
      <c r="E51" s="5">
        <v>394069000000</v>
      </c>
      <c r="F51" s="5">
        <v>314517000000</v>
      </c>
      <c r="G51" s="5">
        <v>422262000000</v>
      </c>
      <c r="I51" s="5">
        <v>1547141000000</v>
      </c>
      <c r="J51" s="5">
        <v>1677699000000</v>
      </c>
      <c r="K51" s="5">
        <v>2079476000000</v>
      </c>
      <c r="L51" s="5">
        <v>2678799000000</v>
      </c>
      <c r="M51" s="5">
        <v>3741668000000</v>
      </c>
      <c r="N51" s="5">
        <v>3685291000000</v>
      </c>
      <c r="O51" s="5">
        <v>3524913000000</v>
      </c>
      <c r="P51" s="5">
        <v>3227280000000</v>
      </c>
    </row>
    <row r="52" spans="2:16" ht="15.5" x14ac:dyDescent="0.35">
      <c r="C52" t="s">
        <v>211</v>
      </c>
      <c r="D52" s="5">
        <v>-291346000000</v>
      </c>
      <c r="E52" s="5">
        <v>-354147000000</v>
      </c>
      <c r="F52" s="5">
        <v>-187544000000</v>
      </c>
      <c r="G52" s="5">
        <v>-420195000000</v>
      </c>
      <c r="I52" s="5">
        <v>-1415851000000</v>
      </c>
      <c r="J52" s="5">
        <v>-1654300000000</v>
      </c>
      <c r="K52" s="5">
        <v>-1897057000000</v>
      </c>
      <c r="L52" s="5">
        <v>-2251348000000</v>
      </c>
      <c r="M52" s="5">
        <v>-2904552000000</v>
      </c>
      <c r="N52" s="5">
        <v>-2819026000000</v>
      </c>
      <c r="O52" s="5">
        <v>-2780057000000</v>
      </c>
      <c r="P52" s="5">
        <v>-2608027000000</v>
      </c>
    </row>
    <row r="53" spans="2:16" ht="15.5" x14ac:dyDescent="0.35">
      <c r="C53" t="s">
        <v>212</v>
      </c>
      <c r="D53" s="5">
        <v>11335000000</v>
      </c>
      <c r="E53" s="5">
        <v>39922000000</v>
      </c>
      <c r="F53" s="5">
        <v>126973000000</v>
      </c>
      <c r="G53" s="5">
        <v>2067000000</v>
      </c>
      <c r="I53" s="5">
        <v>131290000000</v>
      </c>
      <c r="J53" s="5">
        <v>23399000000</v>
      </c>
      <c r="K53" s="5">
        <v>182419000000</v>
      </c>
      <c r="L53" s="5">
        <v>427451000000</v>
      </c>
      <c r="M53" s="5">
        <v>837116000000</v>
      </c>
      <c r="N53" s="5">
        <v>866265000000</v>
      </c>
      <c r="O53" s="5">
        <v>744856000000</v>
      </c>
      <c r="P53" s="5">
        <v>619253000000</v>
      </c>
    </row>
    <row r="54" spans="2:16" ht="15.5" x14ac:dyDescent="0.35">
      <c r="C54" t="s">
        <v>82</v>
      </c>
      <c r="D54" s="5">
        <v>-37114000000</v>
      </c>
      <c r="E54" s="5">
        <v>-33060000000</v>
      </c>
      <c r="F54" s="5">
        <v>-50973000000</v>
      </c>
      <c r="G54" s="5">
        <v>-55911000000</v>
      </c>
      <c r="I54" s="5">
        <v>-179870000000</v>
      </c>
      <c r="J54" s="5">
        <v>-223278000000</v>
      </c>
      <c r="K54" s="5">
        <v>-276827000000</v>
      </c>
      <c r="L54" s="5">
        <v>-253057000000</v>
      </c>
      <c r="M54" s="5">
        <v>-350248000000</v>
      </c>
      <c r="N54" s="5">
        <v>-314589000000</v>
      </c>
      <c r="O54" s="5">
        <v>-308066000000</v>
      </c>
      <c r="P54" s="5">
        <v>-287934000000</v>
      </c>
    </row>
    <row r="55" spans="2:16" ht="15.5" x14ac:dyDescent="0.35">
      <c r="C55" t="s">
        <v>284</v>
      </c>
      <c r="K55" s="5">
        <v>-1684000000</v>
      </c>
      <c r="L55" s="5">
        <v>-18947000000</v>
      </c>
      <c r="M55" s="5">
        <v>-28904000000</v>
      </c>
      <c r="N55" s="5">
        <v>-43610000000</v>
      </c>
      <c r="O55" s="5">
        <v>-48266000000</v>
      </c>
      <c r="P55" s="5">
        <v>-61538000000</v>
      </c>
    </row>
    <row r="56" spans="2:16" ht="15.5" x14ac:dyDescent="0.35">
      <c r="C56" t="s">
        <v>213</v>
      </c>
      <c r="D56" s="5">
        <v>-37114000000</v>
      </c>
      <c r="E56" s="5">
        <v>-33060000000</v>
      </c>
      <c r="F56" s="5">
        <v>-50973000000</v>
      </c>
      <c r="G56" s="5">
        <v>-55911000000</v>
      </c>
      <c r="I56" s="5">
        <v>-179870000000</v>
      </c>
      <c r="J56" s="5">
        <v>-223278000000</v>
      </c>
      <c r="K56" s="5">
        <v>-275143000000</v>
      </c>
      <c r="L56" s="5">
        <v>-234110000000</v>
      </c>
      <c r="M56" s="5">
        <v>-321344000000</v>
      </c>
      <c r="N56" s="5">
        <v>-270979000000</v>
      </c>
      <c r="O56" s="5">
        <v>-259800000000</v>
      </c>
      <c r="P56" s="5">
        <v>-226396000000</v>
      </c>
    </row>
    <row r="57" spans="2:16" ht="15.5" x14ac:dyDescent="0.35">
      <c r="C57" t="s">
        <v>89</v>
      </c>
      <c r="D57" s="5">
        <v>-25779000000</v>
      </c>
      <c r="E57" s="5">
        <v>6862000000</v>
      </c>
      <c r="F57" s="5">
        <v>76000000000</v>
      </c>
      <c r="G57" s="5">
        <v>-53844000000</v>
      </c>
      <c r="I57" s="5">
        <v>-48580000000</v>
      </c>
      <c r="J57" s="5">
        <v>-199879000000</v>
      </c>
      <c r="K57" s="5">
        <v>-94408000000</v>
      </c>
      <c r="L57" s="5">
        <v>174394000000</v>
      </c>
      <c r="M57" s="5">
        <v>486868000000</v>
      </c>
      <c r="N57" s="5">
        <v>551676000000</v>
      </c>
      <c r="O57" s="5">
        <v>436790000000</v>
      </c>
      <c r="P57" s="5">
        <v>331319000000</v>
      </c>
    </row>
    <row r="58" spans="2:16" ht="15.5" x14ac:dyDescent="0.35">
      <c r="C58" t="s">
        <v>90</v>
      </c>
      <c r="D58" s="5">
        <v>-57702000000</v>
      </c>
      <c r="E58" s="5">
        <v>-399000000</v>
      </c>
      <c r="F58" s="5">
        <v>-7041000000</v>
      </c>
      <c r="G58" s="5">
        <v>-29285000000</v>
      </c>
      <c r="I58" s="5">
        <v>-75037000000</v>
      </c>
      <c r="J58" s="5">
        <v>-119950000000</v>
      </c>
      <c r="K58" s="5">
        <v>-170232000000</v>
      </c>
      <c r="L58" s="5">
        <v>-347653000000</v>
      </c>
      <c r="M58" s="5">
        <v>-269112000000</v>
      </c>
      <c r="N58" s="5">
        <v>-260976000000</v>
      </c>
      <c r="O58" s="5">
        <v>-113424000000</v>
      </c>
      <c r="P58" s="5">
        <v>-443605000000</v>
      </c>
    </row>
    <row r="59" spans="2:16" ht="15.5" x14ac:dyDescent="0.35">
      <c r="C59" t="s">
        <v>27</v>
      </c>
      <c r="D59" s="5">
        <v>-6582000000</v>
      </c>
      <c r="E59" s="5">
        <v>-6289000000</v>
      </c>
      <c r="F59" s="5">
        <v>13730000000</v>
      </c>
      <c r="G59" s="5">
        <v>-22454000000</v>
      </c>
      <c r="I59" s="5">
        <v>-41850000000</v>
      </c>
      <c r="J59" s="5">
        <v>-59852000000</v>
      </c>
      <c r="K59" s="5">
        <v>-133840000000</v>
      </c>
      <c r="L59" s="5">
        <v>-136026000000</v>
      </c>
      <c r="M59" s="5">
        <v>-218361000000</v>
      </c>
      <c r="N59" s="5">
        <v>-187173000000</v>
      </c>
      <c r="O59" s="5">
        <v>-229298000000</v>
      </c>
      <c r="P59" s="5">
        <v>-253581000000</v>
      </c>
    </row>
    <row r="60" spans="2:16" ht="15.5" x14ac:dyDescent="0.35">
      <c r="C60" t="s">
        <v>340</v>
      </c>
      <c r="D60" s="5">
        <v>-20623000000</v>
      </c>
      <c r="E60" s="5">
        <v>-2770000000</v>
      </c>
      <c r="F60" s="5">
        <v>-5353000000</v>
      </c>
      <c r="G60" s="5">
        <v>-13130000000</v>
      </c>
      <c r="I60" s="5">
        <v>-13933000000</v>
      </c>
      <c r="J60" s="5">
        <v>-21780000000</v>
      </c>
      <c r="K60" s="5">
        <v>6617000000</v>
      </c>
      <c r="L60" s="5">
        <v>-117104000000</v>
      </c>
      <c r="M60" s="5">
        <v>-30028000000</v>
      </c>
      <c r="N60" s="5">
        <v>-35421000000</v>
      </c>
      <c r="O60" s="5">
        <v>83808000000</v>
      </c>
      <c r="P60" s="5">
        <v>-189016000000</v>
      </c>
    </row>
    <row r="61" spans="2:16" ht="15.5" x14ac:dyDescent="0.35">
      <c r="C61" t="s">
        <v>81</v>
      </c>
      <c r="D61" s="5">
        <v>-3078000000</v>
      </c>
      <c r="E61" s="5">
        <v>-739000000</v>
      </c>
      <c r="F61" s="5">
        <v>-360842000000</v>
      </c>
      <c r="G61" s="5">
        <v>-2759000000</v>
      </c>
      <c r="I61" s="5">
        <v>-377060000000</v>
      </c>
      <c r="J61" s="5">
        <v>-16024000000</v>
      </c>
      <c r="K61" s="5">
        <v>-19316000000</v>
      </c>
      <c r="L61" s="5">
        <v>-17076000000</v>
      </c>
      <c r="M61" s="5">
        <v>-5757000000</v>
      </c>
      <c r="N61" s="5">
        <v>11378000000</v>
      </c>
      <c r="O61" s="5">
        <v>13881000000</v>
      </c>
      <c r="P61" s="5">
        <v>-21771000000</v>
      </c>
    </row>
    <row r="62" spans="2:16" ht="15.5" x14ac:dyDescent="0.35">
      <c r="C62" t="s">
        <v>92</v>
      </c>
      <c r="D62" s="5">
        <v>-57702000000</v>
      </c>
      <c r="E62" s="5">
        <v>-399000000</v>
      </c>
      <c r="F62" s="5">
        <v>-7041000000</v>
      </c>
      <c r="G62" s="5">
        <v>-29285000000</v>
      </c>
      <c r="I62" s="5">
        <v>-75037000000</v>
      </c>
      <c r="J62" s="5">
        <v>-119950000000</v>
      </c>
      <c r="K62" s="5">
        <v>-170232000000</v>
      </c>
      <c r="L62" s="5">
        <v>-347653000000</v>
      </c>
      <c r="M62" s="5">
        <v>-269112000000</v>
      </c>
      <c r="N62" s="5">
        <v>-260976000000</v>
      </c>
      <c r="O62" s="5">
        <v>-113424000000</v>
      </c>
      <c r="P62" s="5">
        <v>-443605000000</v>
      </c>
    </row>
    <row r="63" spans="2:16" ht="15.5" x14ac:dyDescent="0.35">
      <c r="C63" t="s">
        <v>29</v>
      </c>
      <c r="D63" s="5">
        <v>-83481000000</v>
      </c>
      <c r="E63" s="5">
        <v>6463000000</v>
      </c>
      <c r="F63" s="5">
        <v>68959000000</v>
      </c>
      <c r="G63" s="5">
        <v>-83129000000</v>
      </c>
      <c r="I63" s="5">
        <v>-123617000000</v>
      </c>
      <c r="J63" s="5">
        <v>-319829000000</v>
      </c>
      <c r="K63" s="5">
        <v>-264640000000</v>
      </c>
      <c r="L63" s="5">
        <v>-173259000000</v>
      </c>
      <c r="M63" s="5">
        <v>217756000000</v>
      </c>
      <c r="N63" s="5">
        <v>290700000000</v>
      </c>
      <c r="O63" s="5">
        <v>323366000000</v>
      </c>
      <c r="P63" s="5">
        <v>-112286000000</v>
      </c>
    </row>
    <row r="64" spans="2:16" ht="15.5" x14ac:dyDescent="0.35">
      <c r="C64" t="s">
        <v>28</v>
      </c>
      <c r="D64" s="5">
        <v>-7531000000</v>
      </c>
      <c r="E64" s="5">
        <v>11038000000</v>
      </c>
      <c r="F64" s="5">
        <v>-161055000000</v>
      </c>
      <c r="G64" s="5">
        <v>15794000000</v>
      </c>
      <c r="I64" s="5">
        <v>-124466000000</v>
      </c>
      <c r="J64" s="5">
        <v>60768000000</v>
      </c>
      <c r="K64" s="5">
        <v>169719000000</v>
      </c>
      <c r="L64" s="5">
        <v>32920000000</v>
      </c>
      <c r="M64" s="5">
        <v>-25288000000</v>
      </c>
      <c r="N64" s="5">
        <v>-50332000000</v>
      </c>
      <c r="O64" s="5">
        <v>2819000000</v>
      </c>
      <c r="P64" s="5">
        <v>43155000000</v>
      </c>
    </row>
    <row r="65" spans="2:16" ht="15.5" x14ac:dyDescent="0.35">
      <c r="C65" t="s">
        <v>95</v>
      </c>
      <c r="D65" s="5">
        <v>-91012000000</v>
      </c>
      <c r="E65" s="5">
        <v>17501000000</v>
      </c>
      <c r="F65" s="5">
        <v>-92096000000</v>
      </c>
      <c r="G65" s="5">
        <v>-67335000000</v>
      </c>
      <c r="I65" s="5">
        <v>-248083000000</v>
      </c>
      <c r="J65" s="5">
        <v>-259061000000</v>
      </c>
      <c r="K65" s="5">
        <v>-94921000000</v>
      </c>
      <c r="L65" s="5">
        <v>-140339000000</v>
      </c>
      <c r="M65" s="5">
        <v>192468000000</v>
      </c>
      <c r="N65" s="5">
        <v>240368000000</v>
      </c>
      <c r="O65" s="5">
        <v>326185000000</v>
      </c>
      <c r="P65" s="5">
        <v>-69131000000</v>
      </c>
    </row>
    <row r="66" spans="2:16" ht="15.5" x14ac:dyDescent="0.35">
      <c r="C66" t="s">
        <v>96</v>
      </c>
      <c r="D66" s="5">
        <v>-110712000000</v>
      </c>
      <c r="E66" s="5">
        <v>137150000000</v>
      </c>
      <c r="F66" s="5">
        <v>-366597000000</v>
      </c>
      <c r="I66" s="5">
        <v>-366597000000</v>
      </c>
      <c r="J66" s="5">
        <v>-6919000000</v>
      </c>
      <c r="K66" s="5">
        <v>-155000000</v>
      </c>
      <c r="L66" s="5">
        <v>541000000</v>
      </c>
      <c r="M66" s="5">
        <v>5366000000</v>
      </c>
      <c r="N66" s="5">
        <v>12289000000</v>
      </c>
      <c r="O66" s="5">
        <v>518000000</v>
      </c>
      <c r="P66" s="5">
        <v>15163000000</v>
      </c>
    </row>
    <row r="67" spans="2:16" ht="15.5" x14ac:dyDescent="0.35">
      <c r="C67" t="s">
        <v>97</v>
      </c>
      <c r="D67" s="5">
        <v>-201724000000</v>
      </c>
      <c r="E67" s="5">
        <v>154651000000</v>
      </c>
      <c r="F67" s="5">
        <v>-458693000000</v>
      </c>
      <c r="G67" s="5">
        <v>-67335000000</v>
      </c>
      <c r="I67" s="5">
        <v>-614680000000</v>
      </c>
      <c r="J67" s="5">
        <v>-265980000000</v>
      </c>
      <c r="K67" s="5">
        <v>-95076000000</v>
      </c>
      <c r="L67" s="5">
        <v>-139798000000</v>
      </c>
      <c r="M67" s="5">
        <v>197834000000</v>
      </c>
      <c r="N67" s="5">
        <v>252657000000</v>
      </c>
      <c r="O67" s="5">
        <v>326703000000</v>
      </c>
      <c r="P67" s="5">
        <v>-53968000000</v>
      </c>
    </row>
    <row r="68" spans="2:16" ht="15.5" x14ac:dyDescent="0.35">
      <c r="C68" t="s">
        <v>98</v>
      </c>
      <c r="D68" s="5">
        <v>-91012000000</v>
      </c>
      <c r="E68" s="5">
        <v>17501000000</v>
      </c>
      <c r="F68" s="5">
        <v>-92096000000</v>
      </c>
      <c r="G68" s="5">
        <v>-67335000000</v>
      </c>
      <c r="I68" s="5">
        <v>-248083000000</v>
      </c>
      <c r="J68" s="5">
        <v>-259061000000</v>
      </c>
      <c r="K68" s="5">
        <v>-94921000000</v>
      </c>
      <c r="L68" s="5">
        <v>-140339000000</v>
      </c>
      <c r="M68" s="5">
        <v>192468000000</v>
      </c>
      <c r="N68" s="5">
        <v>240368000000</v>
      </c>
      <c r="O68" s="5">
        <v>326185000000</v>
      </c>
      <c r="P68" s="5">
        <v>-69131000000</v>
      </c>
    </row>
    <row r="69" spans="2:16" ht="15.5" x14ac:dyDescent="0.35">
      <c r="C69" t="s">
        <v>8</v>
      </c>
      <c r="D69" s="5">
        <v>-198646000000</v>
      </c>
      <c r="E69" s="5">
        <v>155390000000</v>
      </c>
      <c r="F69" s="5">
        <v>-97851000000</v>
      </c>
      <c r="G69" s="5">
        <v>-64576000000</v>
      </c>
      <c r="I69" s="5">
        <v>-237620000000</v>
      </c>
      <c r="J69" s="5">
        <v>-249956000000</v>
      </c>
      <c r="K69" s="5">
        <v>-75760000000</v>
      </c>
      <c r="L69" s="5">
        <v>-122722000000</v>
      </c>
      <c r="M69" s="5">
        <v>203591000000</v>
      </c>
      <c r="N69" s="5">
        <v>241279000000</v>
      </c>
      <c r="O69" s="5">
        <v>312822000000</v>
      </c>
      <c r="P69" s="5">
        <v>-32197000000</v>
      </c>
    </row>
    <row r="70" spans="2:16" ht="15.5" x14ac:dyDescent="0.35">
      <c r="C70" t="s">
        <v>100</v>
      </c>
      <c r="D70" s="5">
        <v>-91012000000</v>
      </c>
      <c r="E70" s="5">
        <v>17501000000</v>
      </c>
      <c r="F70" s="5">
        <v>-92096000000</v>
      </c>
      <c r="G70" s="5">
        <v>-67335000000</v>
      </c>
      <c r="I70" s="5">
        <v>-248083000000</v>
      </c>
      <c r="J70" s="5">
        <v>-259061000000</v>
      </c>
      <c r="K70" s="5">
        <v>-94921000000</v>
      </c>
      <c r="L70" s="5">
        <v>-140339000000</v>
      </c>
      <c r="M70" s="5">
        <v>192468000000</v>
      </c>
      <c r="N70" s="5">
        <v>240368000000</v>
      </c>
      <c r="O70" s="5">
        <v>326185000000</v>
      </c>
      <c r="P70" s="5">
        <v>-69131000000</v>
      </c>
    </row>
    <row r="71" spans="2:16" ht="15.5" x14ac:dyDescent="0.35">
      <c r="C71" t="s">
        <v>101</v>
      </c>
      <c r="D71" s="5">
        <v>-201724000000</v>
      </c>
      <c r="E71" s="5">
        <v>154651000000</v>
      </c>
      <c r="F71" s="5">
        <v>-458693000000</v>
      </c>
      <c r="G71" s="5">
        <v>-67335000000</v>
      </c>
      <c r="I71" s="5">
        <v>-614680000000</v>
      </c>
      <c r="J71" s="5">
        <v>-265980000000</v>
      </c>
      <c r="K71" s="5">
        <v>-95076000000</v>
      </c>
      <c r="L71" s="5">
        <v>-139798000000</v>
      </c>
      <c r="M71" s="5">
        <v>197834000000</v>
      </c>
      <c r="N71" s="5">
        <v>252657000000</v>
      </c>
      <c r="O71" s="5">
        <v>326703000000</v>
      </c>
      <c r="P71" s="5">
        <v>-53968000000</v>
      </c>
    </row>
    <row r="72" spans="2:16" ht="15.5" x14ac:dyDescent="0.35">
      <c r="C72" t="s">
        <v>102</v>
      </c>
      <c r="D72" s="5">
        <v>-201724000000</v>
      </c>
      <c r="E72" s="5">
        <v>154651000000</v>
      </c>
      <c r="F72" s="5">
        <v>-458693000000</v>
      </c>
      <c r="G72" s="5">
        <v>-67335000000</v>
      </c>
      <c r="I72" s="5">
        <v>-614680000000</v>
      </c>
      <c r="J72" s="5">
        <v>-265980000000</v>
      </c>
      <c r="K72" s="5">
        <v>-95076000000</v>
      </c>
      <c r="L72" s="5">
        <v>-139798000000</v>
      </c>
      <c r="M72" s="5">
        <v>197834000000</v>
      </c>
      <c r="N72" s="5">
        <v>252657000000</v>
      </c>
      <c r="O72" s="5">
        <v>326703000000</v>
      </c>
      <c r="P72" s="5">
        <v>-53968000000</v>
      </c>
    </row>
    <row r="74" spans="2:16" ht="15.5" x14ac:dyDescent="0.35">
      <c r="B74" t="s">
        <v>103</v>
      </c>
      <c r="C74" t="s">
        <v>104</v>
      </c>
    </row>
    <row r="75" spans="2:16" ht="15.5" x14ac:dyDescent="0.35">
      <c r="C75" t="s">
        <v>216</v>
      </c>
    </row>
    <row r="76" spans="2:16" ht="15.5" x14ac:dyDescent="0.35">
      <c r="C76" t="s">
        <v>20</v>
      </c>
      <c r="D76" s="5">
        <v>14639000000</v>
      </c>
      <c r="E76" s="5">
        <v>12621000000</v>
      </c>
      <c r="F76" s="5">
        <v>22212000000</v>
      </c>
      <c r="G76" s="5">
        <v>29227000000</v>
      </c>
      <c r="I76" s="5">
        <v>22212000000</v>
      </c>
      <c r="J76" s="5">
        <v>29837000000</v>
      </c>
      <c r="K76" s="5">
        <v>498140000000</v>
      </c>
      <c r="L76" s="5">
        <v>16976000000</v>
      </c>
      <c r="M76" s="5">
        <v>27967000000</v>
      </c>
      <c r="N76" s="5">
        <v>80753000000</v>
      </c>
      <c r="O76" s="5">
        <v>84162000000</v>
      </c>
      <c r="P76" s="5">
        <v>75387000000</v>
      </c>
    </row>
    <row r="77" spans="2:16" ht="15.5" x14ac:dyDescent="0.35">
      <c r="C77" t="s">
        <v>217</v>
      </c>
      <c r="D77" s="5">
        <v>144623000000</v>
      </c>
      <c r="E77" s="5">
        <v>164524000000</v>
      </c>
      <c r="F77" s="5">
        <v>225417000000</v>
      </c>
      <c r="G77" s="5">
        <v>344516000000</v>
      </c>
      <c r="I77" s="5">
        <v>225417000000</v>
      </c>
      <c r="J77" s="5">
        <v>407068000000</v>
      </c>
      <c r="K77" s="5">
        <v>566429000000</v>
      </c>
      <c r="L77" s="5">
        <v>551778000000</v>
      </c>
      <c r="M77" s="5">
        <v>620016000000</v>
      </c>
      <c r="N77" s="5">
        <v>529205000000</v>
      </c>
      <c r="O77" s="5">
        <v>507221000000</v>
      </c>
      <c r="P77" s="5">
        <v>427735000000</v>
      </c>
    </row>
    <row r="78" spans="2:16" ht="15.5" x14ac:dyDescent="0.35">
      <c r="C78" t="s">
        <v>219</v>
      </c>
      <c r="D78" s="5">
        <v>2013000000</v>
      </c>
      <c r="E78" s="5">
        <v>2033000000</v>
      </c>
      <c r="F78" s="5">
        <v>3916000000</v>
      </c>
      <c r="G78" s="5">
        <v>7381000000</v>
      </c>
      <c r="I78" s="5">
        <v>3916000000</v>
      </c>
      <c r="J78" s="5">
        <v>7193000000</v>
      </c>
      <c r="K78" s="5">
        <v>10136000000</v>
      </c>
      <c r="L78" s="5">
        <v>7771000000</v>
      </c>
      <c r="M78" s="5">
        <v>14051000000</v>
      </c>
      <c r="N78" s="5">
        <v>38753000000</v>
      </c>
    </row>
    <row r="79" spans="2:16" ht="15.5" x14ac:dyDescent="0.35">
      <c r="C79" t="s">
        <v>218</v>
      </c>
      <c r="D79" s="5">
        <v>11815000000</v>
      </c>
      <c r="E79" s="5">
        <v>4756000000</v>
      </c>
      <c r="F79" s="5">
        <v>4748000000</v>
      </c>
      <c r="G79" s="5">
        <v>10281000000</v>
      </c>
      <c r="I79" s="5">
        <v>4748000000</v>
      </c>
      <c r="J79" s="5">
        <v>10782000000</v>
      </c>
      <c r="K79" s="5">
        <v>20046000000</v>
      </c>
      <c r="L79" s="5">
        <v>44315000000</v>
      </c>
      <c r="M79" s="5">
        <v>34057000000</v>
      </c>
      <c r="N79" s="5">
        <v>9956000000</v>
      </c>
    </row>
    <row r="80" spans="2:16" ht="15.5" x14ac:dyDescent="0.35">
      <c r="C80" t="s">
        <v>220</v>
      </c>
      <c r="D80" s="5">
        <v>144623000000</v>
      </c>
      <c r="E80" s="5">
        <v>164524000000</v>
      </c>
      <c r="F80" s="5">
        <v>225417000000</v>
      </c>
      <c r="G80" s="5">
        <v>344516000000</v>
      </c>
      <c r="I80" s="5">
        <v>225417000000</v>
      </c>
      <c r="J80" s="5">
        <v>407068000000</v>
      </c>
      <c r="K80" s="5">
        <v>566429000000</v>
      </c>
      <c r="L80" s="5">
        <v>551778000000</v>
      </c>
      <c r="M80" s="5">
        <v>620016000000</v>
      </c>
      <c r="N80" s="5">
        <v>529205000000</v>
      </c>
      <c r="O80" s="5">
        <v>507221000000</v>
      </c>
      <c r="P80" s="5">
        <v>427735000000</v>
      </c>
    </row>
    <row r="81" spans="3:16" ht="15.5" x14ac:dyDescent="0.35">
      <c r="C81" t="s">
        <v>110</v>
      </c>
      <c r="D81" s="5">
        <v>28803000000</v>
      </c>
      <c r="E81" s="5">
        <v>83122000000</v>
      </c>
      <c r="F81" s="5">
        <v>77649000000</v>
      </c>
      <c r="G81" s="5">
        <v>30844000000</v>
      </c>
      <c r="I81" s="5">
        <v>77649000000</v>
      </c>
      <c r="J81" s="5">
        <v>26743000000</v>
      </c>
      <c r="K81" s="5">
        <v>43804000000</v>
      </c>
      <c r="L81" s="5">
        <v>22912000000</v>
      </c>
      <c r="M81" s="5">
        <v>21650000000</v>
      </c>
      <c r="N81" s="5">
        <v>60548000000</v>
      </c>
      <c r="O81" s="5">
        <v>26570000000</v>
      </c>
      <c r="P81" s="5">
        <v>31425000000</v>
      </c>
    </row>
    <row r="82" spans="3:16" ht="15.5" x14ac:dyDescent="0.35">
      <c r="C82" t="s">
        <v>221</v>
      </c>
      <c r="D82" s="5">
        <v>2769000000</v>
      </c>
      <c r="E82" s="5">
        <v>2856000000</v>
      </c>
      <c r="F82" s="5">
        <v>2634000000</v>
      </c>
      <c r="G82" s="5">
        <v>5975000000</v>
      </c>
      <c r="I82" s="5">
        <v>2634000000</v>
      </c>
      <c r="J82" s="5">
        <v>28763000000</v>
      </c>
      <c r="K82" s="5">
        <v>33614000000</v>
      </c>
      <c r="L82" s="5">
        <v>40672000000</v>
      </c>
      <c r="M82" s="5">
        <v>44484000000</v>
      </c>
      <c r="N82" s="5">
        <v>22115000000</v>
      </c>
      <c r="O82" s="5">
        <v>31185000000</v>
      </c>
      <c r="P82" s="5">
        <v>9261000000</v>
      </c>
    </row>
    <row r="83" spans="3:16" ht="15.5" x14ac:dyDescent="0.35">
      <c r="C83" t="s">
        <v>222</v>
      </c>
      <c r="D83" s="5">
        <v>62726000000</v>
      </c>
      <c r="E83" s="5">
        <v>68456000000</v>
      </c>
      <c r="F83" s="5">
        <v>64289000000</v>
      </c>
      <c r="G83" s="5">
        <v>116819000000</v>
      </c>
      <c r="I83" s="5">
        <v>64289000000</v>
      </c>
      <c r="J83" s="5">
        <v>139185000000</v>
      </c>
      <c r="K83" s="5">
        <v>212122000000</v>
      </c>
      <c r="L83" s="5">
        <v>355122000000</v>
      </c>
      <c r="M83" s="5">
        <v>856573000000</v>
      </c>
      <c r="N83" s="5">
        <v>688589000000</v>
      </c>
      <c r="O83" s="5">
        <v>356751000000</v>
      </c>
      <c r="P83" s="5">
        <v>477977000000</v>
      </c>
    </row>
    <row r="84" spans="3:16" ht="15.5" x14ac:dyDescent="0.35">
      <c r="C84" t="s">
        <v>81</v>
      </c>
      <c r="D84" s="5">
        <v>-2355145000000</v>
      </c>
      <c r="E84" s="5">
        <v>-2244433000000</v>
      </c>
      <c r="F84" s="5">
        <v>-2381583000000</v>
      </c>
      <c r="G84" s="5">
        <v>-1130595000000</v>
      </c>
      <c r="I84" s="5">
        <v>-2381583000000</v>
      </c>
      <c r="J84" s="5">
        <v>-1130595000000</v>
      </c>
      <c r="K84" s="5">
        <v>-1124237000000</v>
      </c>
      <c r="L84" s="5">
        <v>-1124094000000</v>
      </c>
      <c r="M84" s="5">
        <v>-942989000000</v>
      </c>
      <c r="N84" s="5">
        <v>-1039261000000</v>
      </c>
      <c r="O84" s="5">
        <v>-957477000000</v>
      </c>
      <c r="P84" s="5">
        <v>-1254594000000</v>
      </c>
    </row>
    <row r="85" spans="3:16" ht="15.5" x14ac:dyDescent="0.35">
      <c r="C85" t="s">
        <v>223</v>
      </c>
      <c r="D85" s="5">
        <v>2016353000000</v>
      </c>
      <c r="E85" s="5">
        <v>2065872000000</v>
      </c>
      <c r="F85" s="5">
        <v>2086724000000</v>
      </c>
      <c r="G85" s="5">
        <v>2985473000000</v>
      </c>
      <c r="I85" s="5">
        <v>2086724000000</v>
      </c>
      <c r="J85" s="5">
        <v>3144295000000</v>
      </c>
      <c r="K85" s="5">
        <v>2706521000000</v>
      </c>
      <c r="L85" s="5">
        <v>2348199000000</v>
      </c>
      <c r="M85" s="5">
        <v>2936247000000</v>
      </c>
      <c r="N85" s="5">
        <v>1903351000000</v>
      </c>
      <c r="O85" s="5">
        <v>1541596000000</v>
      </c>
      <c r="P85" s="5">
        <v>1529401000000</v>
      </c>
    </row>
    <row r="86" spans="3:16" ht="15.5" x14ac:dyDescent="0.35">
      <c r="C86" t="s">
        <v>224</v>
      </c>
    </row>
    <row r="87" spans="3:16" ht="15.5" x14ac:dyDescent="0.35">
      <c r="C87" t="s">
        <v>342</v>
      </c>
      <c r="D87" s="5">
        <v>542052000000</v>
      </c>
      <c r="E87" s="5">
        <v>542125000000</v>
      </c>
      <c r="F87" s="5">
        <v>542214000000</v>
      </c>
      <c r="G87" s="5">
        <v>543158000000</v>
      </c>
      <c r="I87" s="5">
        <v>542214000000</v>
      </c>
      <c r="J87" s="5">
        <v>545120000000</v>
      </c>
      <c r="K87" s="5">
        <v>552583000000</v>
      </c>
      <c r="L87" s="5">
        <v>563783000000</v>
      </c>
      <c r="M87" s="5">
        <v>576023000000</v>
      </c>
    </row>
    <row r="88" spans="3:16" ht="15.5" x14ac:dyDescent="0.35">
      <c r="C88" t="s">
        <v>111</v>
      </c>
      <c r="D88" s="5">
        <v>2938454000000</v>
      </c>
      <c r="E88" s="5">
        <v>2991997000000</v>
      </c>
      <c r="F88" s="5">
        <v>3041279000000</v>
      </c>
      <c r="G88" s="5">
        <v>3590308000000</v>
      </c>
      <c r="I88" s="5">
        <v>3041279000000</v>
      </c>
      <c r="J88" s="5">
        <v>3892730000000</v>
      </c>
      <c r="K88" s="5">
        <v>4127421000000</v>
      </c>
      <c r="L88" s="5">
        <v>7280123000000</v>
      </c>
      <c r="M88" s="5">
        <v>7894912000000</v>
      </c>
      <c r="N88" s="5">
        <v>8157303000000</v>
      </c>
      <c r="O88" s="5">
        <v>7681538000000</v>
      </c>
      <c r="P88" s="5">
        <v>6986701000000</v>
      </c>
    </row>
    <row r="89" spans="3:16" ht="15.5" x14ac:dyDescent="0.35">
      <c r="C89" t="s">
        <v>114</v>
      </c>
      <c r="D89" s="5">
        <v>235274000000</v>
      </c>
      <c r="E89" s="5">
        <v>236015000000</v>
      </c>
      <c r="F89" s="5">
        <v>231253000000</v>
      </c>
      <c r="G89" s="5">
        <v>427438000000</v>
      </c>
      <c r="I89" s="5">
        <v>231253000000</v>
      </c>
      <c r="J89" s="5">
        <v>394466000000</v>
      </c>
      <c r="K89" s="5">
        <v>380077000000</v>
      </c>
      <c r="L89" s="5">
        <v>340910000000</v>
      </c>
      <c r="M89" s="5">
        <v>269571000000</v>
      </c>
      <c r="N89" s="5">
        <v>231222000000</v>
      </c>
      <c r="O89" s="5">
        <v>188251000000</v>
      </c>
      <c r="P89" s="5">
        <v>135147000000</v>
      </c>
    </row>
    <row r="90" spans="3:16" ht="15.5" x14ac:dyDescent="0.35">
      <c r="C90" t="s">
        <v>225</v>
      </c>
      <c r="D90" s="5">
        <v>448147000000</v>
      </c>
      <c r="E90" s="5">
        <v>448147000000</v>
      </c>
      <c r="F90" s="5">
        <v>448147000000</v>
      </c>
      <c r="G90" s="5">
        <v>448147000000</v>
      </c>
      <c r="I90" s="5">
        <v>448147000000</v>
      </c>
      <c r="J90" s="5">
        <v>448147000000</v>
      </c>
      <c r="K90" s="5">
        <v>443431000000</v>
      </c>
      <c r="L90" s="5">
        <v>443431000000</v>
      </c>
      <c r="M90" s="5">
        <v>443431000000</v>
      </c>
      <c r="N90" s="5">
        <v>443012000000</v>
      </c>
      <c r="O90" s="5">
        <v>435478000000</v>
      </c>
    </row>
    <row r="91" spans="3:16" ht="15.5" x14ac:dyDescent="0.35">
      <c r="C91" t="s">
        <v>228</v>
      </c>
      <c r="D91" s="5">
        <v>4796629000000</v>
      </c>
      <c r="E91" s="5">
        <v>4987500000000</v>
      </c>
      <c r="F91" s="5">
        <v>4902231000000</v>
      </c>
      <c r="G91" s="5">
        <v>5357216000000</v>
      </c>
      <c r="I91" s="5">
        <v>4902231000000</v>
      </c>
      <c r="J91" s="5">
        <v>5626037000000</v>
      </c>
      <c r="K91" s="5">
        <v>6771884000000</v>
      </c>
      <c r="L91" s="5">
        <v>8809093000000</v>
      </c>
      <c r="M91" s="5">
        <v>9379536000000</v>
      </c>
      <c r="N91" s="5">
        <v>9161352000000</v>
      </c>
      <c r="O91" s="5">
        <v>8680167000000</v>
      </c>
      <c r="P91" s="5">
        <v>7603031000000</v>
      </c>
    </row>
    <row r="92" spans="3:16" ht="15.5" x14ac:dyDescent="0.35">
      <c r="C92" t="s">
        <v>115</v>
      </c>
      <c r="D92" s="5">
        <v>6812982000000</v>
      </c>
      <c r="E92" s="5">
        <v>7053372000000</v>
      </c>
      <c r="F92" s="5">
        <v>6988955000000</v>
      </c>
      <c r="G92" s="5">
        <v>8342689000000</v>
      </c>
      <c r="I92" s="5">
        <v>6988955000000</v>
      </c>
      <c r="J92" s="5">
        <v>8770332000000</v>
      </c>
      <c r="K92" s="5">
        <v>9478405000000</v>
      </c>
      <c r="L92" s="5">
        <v>11157292000000</v>
      </c>
      <c r="M92" s="5">
        <v>12315783000000</v>
      </c>
      <c r="N92" s="5">
        <v>11064703000000</v>
      </c>
      <c r="O92" s="5">
        <v>10221763000000</v>
      </c>
      <c r="P92" s="5">
        <v>9132432000000</v>
      </c>
    </row>
    <row r="93" spans="3:16" ht="15.5" x14ac:dyDescent="0.35">
      <c r="C93" t="s">
        <v>116</v>
      </c>
    </row>
    <row r="94" spans="3:16" ht="15.5" x14ac:dyDescent="0.35">
      <c r="C94" t="s">
        <v>117</v>
      </c>
    </row>
    <row r="95" spans="3:16" ht="15.5" x14ac:dyDescent="0.35">
      <c r="C95" t="s">
        <v>229</v>
      </c>
      <c r="D95" s="5">
        <v>724117000000</v>
      </c>
      <c r="E95" s="5">
        <v>775844000000</v>
      </c>
      <c r="F95" s="5">
        <v>786386000000</v>
      </c>
      <c r="G95" s="5">
        <v>663049000000</v>
      </c>
      <c r="I95" s="5">
        <v>786386000000</v>
      </c>
      <c r="J95" s="5">
        <v>861480000000</v>
      </c>
      <c r="K95" s="5">
        <v>1080133000000</v>
      </c>
      <c r="L95" s="5">
        <v>1902593000000</v>
      </c>
      <c r="M95" s="5">
        <v>2662684000000</v>
      </c>
      <c r="N95" s="5">
        <v>1650719000000</v>
      </c>
      <c r="O95" s="5">
        <v>2513780000000</v>
      </c>
      <c r="P95" s="5">
        <v>4037470000000</v>
      </c>
    </row>
    <row r="96" spans="3:16" ht="15.5" x14ac:dyDescent="0.35">
      <c r="C96" t="s">
        <v>236</v>
      </c>
      <c r="D96" s="5">
        <v>135049000000</v>
      </c>
      <c r="E96" s="5">
        <v>141201000000</v>
      </c>
      <c r="F96" s="5">
        <v>155349000000</v>
      </c>
      <c r="I96" s="5">
        <v>155349000000</v>
      </c>
      <c r="J96" s="5">
        <v>13000000000</v>
      </c>
      <c r="K96" s="5">
        <v>38000000000</v>
      </c>
      <c r="L96" s="5">
        <v>13000000000</v>
      </c>
      <c r="O96" s="5">
        <v>21891000000</v>
      </c>
      <c r="P96" s="5">
        <v>333219000000</v>
      </c>
    </row>
    <row r="97" spans="3:16" ht="15.5" x14ac:dyDescent="0.35">
      <c r="C97" t="s">
        <v>230</v>
      </c>
      <c r="O97" s="5">
        <v>887536000000</v>
      </c>
      <c r="P97" s="5">
        <v>632552000000</v>
      </c>
    </row>
    <row r="98" spans="3:16" ht="15.5" x14ac:dyDescent="0.35">
      <c r="C98" t="s">
        <v>231</v>
      </c>
      <c r="D98" s="5">
        <v>319579000000</v>
      </c>
      <c r="E98" s="5">
        <v>405454000000</v>
      </c>
      <c r="F98" s="5">
        <v>397095000000</v>
      </c>
      <c r="G98" s="5">
        <v>335788000000</v>
      </c>
      <c r="I98" s="5">
        <v>397095000000</v>
      </c>
      <c r="J98" s="5">
        <v>476521000000</v>
      </c>
      <c r="K98" s="5">
        <v>618662000000</v>
      </c>
      <c r="L98" s="5">
        <v>1183572000000</v>
      </c>
      <c r="M98" s="5">
        <v>952186000000</v>
      </c>
      <c r="N98" s="5">
        <v>772791000000</v>
      </c>
      <c r="O98" s="5">
        <v>887536000000</v>
      </c>
      <c r="P98" s="5">
        <v>632552000000</v>
      </c>
    </row>
    <row r="99" spans="3:16" ht="15.5" x14ac:dyDescent="0.35">
      <c r="C99" t="s">
        <v>121</v>
      </c>
      <c r="O99" s="5">
        <v>626293000000</v>
      </c>
      <c r="P99" s="5">
        <v>805188000000</v>
      </c>
    </row>
    <row r="100" spans="3:16" ht="15.5" x14ac:dyDescent="0.35">
      <c r="C100" t="s">
        <v>232</v>
      </c>
      <c r="D100" s="5">
        <v>13828000000</v>
      </c>
      <c r="E100" s="5">
        <v>6789000000</v>
      </c>
      <c r="F100" s="5">
        <v>8664000000</v>
      </c>
      <c r="G100" s="5">
        <v>17662000000</v>
      </c>
      <c r="I100" s="5">
        <v>8664000000</v>
      </c>
      <c r="J100" s="5">
        <v>17975000000</v>
      </c>
      <c r="K100" s="5">
        <v>30182000000</v>
      </c>
      <c r="L100" s="5">
        <v>52086000000</v>
      </c>
      <c r="M100" s="5">
        <v>48108000000</v>
      </c>
      <c r="N100" s="5">
        <v>48709000000</v>
      </c>
      <c r="O100" s="5">
        <v>626293000000</v>
      </c>
      <c r="P100" s="5">
        <v>805188000000</v>
      </c>
    </row>
    <row r="101" spans="3:16" ht="15.5" x14ac:dyDescent="0.35">
      <c r="C101" t="s">
        <v>233</v>
      </c>
      <c r="D101" s="5">
        <v>12157000000</v>
      </c>
      <c r="E101" s="5">
        <v>11531000000</v>
      </c>
      <c r="F101" s="5">
        <v>8389000000</v>
      </c>
      <c r="G101" s="5">
        <v>11720000000</v>
      </c>
      <c r="I101" s="5">
        <v>8389000000</v>
      </c>
      <c r="J101" s="5">
        <v>9836000000</v>
      </c>
      <c r="K101" s="5">
        <v>11448000000</v>
      </c>
      <c r="L101" s="5">
        <v>17061000000</v>
      </c>
      <c r="M101" s="5">
        <v>31783000000</v>
      </c>
      <c r="N101" s="5">
        <v>47539000000</v>
      </c>
      <c r="O101" s="5">
        <v>67510000000</v>
      </c>
      <c r="P101" s="5">
        <v>30602000000</v>
      </c>
    </row>
    <row r="102" spans="3:16" ht="15.5" x14ac:dyDescent="0.35">
      <c r="C102" t="s">
        <v>120</v>
      </c>
      <c r="D102" s="5">
        <v>30841000000</v>
      </c>
      <c r="E102" s="5">
        <v>36092000000</v>
      </c>
      <c r="F102" s="5">
        <v>23833000000</v>
      </c>
      <c r="G102" s="5">
        <v>50258000000</v>
      </c>
      <c r="I102" s="5">
        <v>23833000000</v>
      </c>
      <c r="J102" s="5">
        <v>52238000000</v>
      </c>
      <c r="K102" s="5">
        <v>63199000000</v>
      </c>
      <c r="L102" s="5">
        <v>111782000000</v>
      </c>
      <c r="M102" s="5">
        <v>68021000000</v>
      </c>
      <c r="N102" s="5">
        <v>94353000000</v>
      </c>
      <c r="O102" s="5">
        <v>121787000000</v>
      </c>
      <c r="P102" s="5">
        <v>81839000000</v>
      </c>
    </row>
    <row r="103" spans="3:16" ht="15.5" x14ac:dyDescent="0.35">
      <c r="C103" t="s">
        <v>285</v>
      </c>
    </row>
    <row r="104" spans="3:16" ht="15.5" x14ac:dyDescent="0.35">
      <c r="C104" t="s">
        <v>370</v>
      </c>
      <c r="D104" s="5">
        <v>159570000000</v>
      </c>
      <c r="E104" s="5">
        <v>177182000000</v>
      </c>
      <c r="F104" s="5">
        <v>175582000000</v>
      </c>
      <c r="G104" s="5">
        <v>269027000000</v>
      </c>
      <c r="I104" s="5">
        <v>175582000000</v>
      </c>
      <c r="J104" s="5">
        <v>307437000000</v>
      </c>
      <c r="K104" s="5">
        <v>510986000000</v>
      </c>
      <c r="L104" s="5">
        <v>1162333000000</v>
      </c>
      <c r="M104" s="5">
        <v>1221047000000</v>
      </c>
      <c r="N104" s="5">
        <v>1858535000000</v>
      </c>
      <c r="O104" s="5">
        <v>1876220000000</v>
      </c>
      <c r="P104" s="5">
        <v>1972792000000</v>
      </c>
    </row>
    <row r="105" spans="3:16" ht="15.5" x14ac:dyDescent="0.35">
      <c r="C105" t="s">
        <v>371</v>
      </c>
      <c r="D105" s="5">
        <v>715000000</v>
      </c>
      <c r="E105" s="5">
        <v>1083000000</v>
      </c>
      <c r="F105" s="5">
        <v>1216000000</v>
      </c>
      <c r="G105" s="5">
        <v>25761000000</v>
      </c>
      <c r="I105" s="5">
        <v>1216000000</v>
      </c>
      <c r="J105" s="5">
        <v>34861000000</v>
      </c>
      <c r="K105" s="5">
        <v>48375000000</v>
      </c>
      <c r="L105" s="5">
        <v>13909000000</v>
      </c>
      <c r="M105" s="5">
        <v>10628000000</v>
      </c>
      <c r="N105" s="5">
        <v>5371000000</v>
      </c>
      <c r="O105" s="5">
        <v>7529000000</v>
      </c>
      <c r="P105" s="5">
        <v>8253000000</v>
      </c>
    </row>
    <row r="106" spans="3:16" ht="15.5" x14ac:dyDescent="0.35">
      <c r="C106" t="s">
        <v>288</v>
      </c>
      <c r="D106" s="5">
        <v>177313000000</v>
      </c>
      <c r="E106" s="5">
        <v>173219000000</v>
      </c>
      <c r="F106" s="5">
        <v>192275000000</v>
      </c>
      <c r="G106" s="5">
        <v>239645000000</v>
      </c>
      <c r="I106" s="5">
        <v>192275000000</v>
      </c>
      <c r="J106" s="5">
        <v>285209000000</v>
      </c>
      <c r="K106" s="5">
        <v>311572000000</v>
      </c>
      <c r="L106" s="5">
        <v>515063000000</v>
      </c>
      <c r="M106" s="5">
        <v>749763000000</v>
      </c>
      <c r="N106" s="5">
        <v>673797000000</v>
      </c>
      <c r="O106" s="5">
        <v>773287000000</v>
      </c>
      <c r="P106" s="5">
        <v>2137150000000</v>
      </c>
    </row>
    <row r="107" spans="3:16" ht="15.5" x14ac:dyDescent="0.35">
      <c r="C107" t="s">
        <v>237</v>
      </c>
      <c r="D107" s="5">
        <v>194380000000</v>
      </c>
      <c r="E107" s="5">
        <v>216555000000</v>
      </c>
      <c r="F107" s="5">
        <v>222602000000</v>
      </c>
      <c r="G107" s="5">
        <v>352253000000</v>
      </c>
      <c r="I107" s="5">
        <v>222602000000</v>
      </c>
      <c r="J107" s="5">
        <v>425478000000</v>
      </c>
      <c r="K107" s="5">
        <v>680254000000</v>
      </c>
      <c r="L107" s="5">
        <v>1441605000000</v>
      </c>
      <c r="M107" s="5">
        <v>1514098000000</v>
      </c>
      <c r="N107" s="5">
        <v>2110032000000</v>
      </c>
      <c r="O107" s="5">
        <v>2036901000000</v>
      </c>
      <c r="P107" s="5">
        <v>2072879000000</v>
      </c>
    </row>
    <row r="108" spans="3:16" ht="15.5" x14ac:dyDescent="0.35">
      <c r="C108" t="s">
        <v>238</v>
      </c>
      <c r="D108" s="5">
        <v>194380000000</v>
      </c>
      <c r="E108" s="5">
        <v>216555000000</v>
      </c>
      <c r="F108" s="5">
        <v>222602000000</v>
      </c>
      <c r="G108" s="5">
        <v>352253000000</v>
      </c>
      <c r="I108" s="5">
        <v>222602000000</v>
      </c>
      <c r="J108" s="5">
        <v>425478000000</v>
      </c>
      <c r="K108" s="5">
        <v>680254000000</v>
      </c>
      <c r="L108" s="5">
        <v>1441605000000</v>
      </c>
      <c r="M108" s="5">
        <v>1514098000000</v>
      </c>
      <c r="N108" s="5">
        <v>2110032000000</v>
      </c>
      <c r="O108" s="5">
        <v>2036901000000</v>
      </c>
      <c r="P108" s="5">
        <v>2072879000000</v>
      </c>
    </row>
    <row r="109" spans="3:16" ht="15.5" x14ac:dyDescent="0.35">
      <c r="C109" t="s">
        <v>240</v>
      </c>
      <c r="D109" s="5">
        <v>214000000</v>
      </c>
      <c r="E109" s="5">
        <v>2949000000</v>
      </c>
      <c r="F109" s="5">
        <v>9214000000</v>
      </c>
      <c r="G109" s="5">
        <v>15672000000</v>
      </c>
      <c r="I109" s="5">
        <v>9214000000</v>
      </c>
      <c r="J109" s="5">
        <v>41947000000</v>
      </c>
      <c r="K109" s="5">
        <v>91670000000</v>
      </c>
      <c r="L109" s="5">
        <v>216719000000</v>
      </c>
      <c r="M109" s="5">
        <v>231592000000</v>
      </c>
      <c r="N109" s="5">
        <v>168220000000</v>
      </c>
      <c r="O109" s="5">
        <v>75353000000</v>
      </c>
      <c r="P109" s="5">
        <v>26562000000</v>
      </c>
    </row>
    <row r="110" spans="3:16" ht="15.5" x14ac:dyDescent="0.35">
      <c r="C110" t="s">
        <v>239</v>
      </c>
    </row>
    <row r="111" spans="3:16" ht="15.5" x14ac:dyDescent="0.35">
      <c r="C111" t="s">
        <v>290</v>
      </c>
      <c r="D111" s="5">
        <v>160285000000</v>
      </c>
      <c r="E111" s="5">
        <v>178265000000</v>
      </c>
      <c r="F111" s="5">
        <v>176798000000</v>
      </c>
      <c r="G111" s="5">
        <v>294788000000</v>
      </c>
      <c r="I111" s="5">
        <v>176798000000</v>
      </c>
      <c r="J111" s="5">
        <v>342298000000</v>
      </c>
      <c r="K111" s="5">
        <v>559361000000</v>
      </c>
      <c r="L111" s="5">
        <v>1176242000000</v>
      </c>
      <c r="M111" s="5">
        <v>1231675000000</v>
      </c>
      <c r="N111" s="5">
        <v>1863906000000</v>
      </c>
      <c r="O111" s="5">
        <v>1883749000000</v>
      </c>
      <c r="P111" s="5">
        <v>1981045000000</v>
      </c>
    </row>
    <row r="112" spans="3:16" ht="15.5" x14ac:dyDescent="0.35">
      <c r="C112" t="s">
        <v>128</v>
      </c>
      <c r="D112" s="5">
        <v>918497000000</v>
      </c>
      <c r="E112" s="5">
        <v>992399000000</v>
      </c>
      <c r="F112" s="5">
        <v>1008988000000</v>
      </c>
      <c r="G112" s="5">
        <v>1015302000000</v>
      </c>
      <c r="I112" s="5">
        <v>1008988000000</v>
      </c>
      <c r="J112" s="5">
        <v>1286958000000</v>
      </c>
      <c r="K112" s="5">
        <v>1760387000000</v>
      </c>
      <c r="L112" s="5">
        <v>3344198000000</v>
      </c>
      <c r="M112" s="5">
        <v>4176782000000</v>
      </c>
      <c r="N112" s="5">
        <v>3760751000000</v>
      </c>
      <c r="O112" s="5">
        <v>4550681000000</v>
      </c>
      <c r="P112" s="5">
        <v>6110349000000</v>
      </c>
    </row>
    <row r="113" spans="2:16" ht="15.5" x14ac:dyDescent="0.35">
      <c r="C113" t="s">
        <v>129</v>
      </c>
    </row>
    <row r="114" spans="2:16" ht="15.5" x14ac:dyDescent="0.35">
      <c r="C114" t="s">
        <v>130</v>
      </c>
      <c r="D114" s="5">
        <v>12542626000000</v>
      </c>
      <c r="E114" s="5">
        <v>12542626000000</v>
      </c>
      <c r="F114" s="5">
        <v>12542626000000</v>
      </c>
      <c r="G114" s="5">
        <v>12542626000000</v>
      </c>
      <c r="I114" s="5">
        <v>12542626000000</v>
      </c>
      <c r="J114" s="5">
        <v>12542626000000</v>
      </c>
      <c r="K114" s="5">
        <v>12542626000000</v>
      </c>
      <c r="L114" s="5">
        <v>12542626000000</v>
      </c>
      <c r="M114" s="5">
        <v>12542626000000</v>
      </c>
      <c r="N114" s="5">
        <v>12086101000000</v>
      </c>
      <c r="O114" s="5">
        <v>11845316000000</v>
      </c>
      <c r="P114" s="5">
        <v>10403539000000</v>
      </c>
    </row>
    <row r="115" spans="2:16" ht="15.5" x14ac:dyDescent="0.35">
      <c r="C115" t="s">
        <v>131</v>
      </c>
      <c r="D115" s="5">
        <v>-4006232000000</v>
      </c>
      <c r="E115" s="5">
        <v>-4006232000000</v>
      </c>
      <c r="F115" s="5">
        <v>-4006232000000</v>
      </c>
      <c r="G115" s="5">
        <v>-4006232000000</v>
      </c>
      <c r="I115" s="5">
        <v>-4006232000000</v>
      </c>
      <c r="J115" s="5">
        <v>-4006232000000</v>
      </c>
      <c r="K115" s="5">
        <v>-4006232000000</v>
      </c>
      <c r="L115" s="5">
        <v>-4006232000000</v>
      </c>
      <c r="M115" s="5">
        <v>-4001761000000</v>
      </c>
      <c r="N115" s="5">
        <v>-4111710000000</v>
      </c>
      <c r="O115" s="5">
        <v>-5328367000000</v>
      </c>
      <c r="P115" s="5">
        <v>-5812149000000</v>
      </c>
    </row>
    <row r="116" spans="2:16" ht="15.5" x14ac:dyDescent="0.35">
      <c r="C116" t="s">
        <v>132</v>
      </c>
      <c r="D116" s="5">
        <v>-378486000000</v>
      </c>
      <c r="E116" s="5">
        <v>-292671000000</v>
      </c>
      <c r="F116" s="5">
        <v>-310911000000</v>
      </c>
      <c r="G116" s="5">
        <v>-213926000000</v>
      </c>
      <c r="I116" s="5">
        <v>-310911000000</v>
      </c>
      <c r="J116" s="5">
        <v>-74157000000</v>
      </c>
      <c r="K116" s="5">
        <v>163286000000</v>
      </c>
      <c r="L116" s="5">
        <v>238903000000</v>
      </c>
      <c r="M116" s="5">
        <v>362122000000</v>
      </c>
      <c r="N116" s="5">
        <v>163462000000</v>
      </c>
      <c r="O116" s="5">
        <v>-55932000000</v>
      </c>
      <c r="P116" s="5">
        <v>-354774000000</v>
      </c>
    </row>
    <row r="117" spans="2:16" ht="15.5" x14ac:dyDescent="0.35">
      <c r="C117" t="s">
        <v>135</v>
      </c>
      <c r="D117" s="5">
        <v>-378486000000</v>
      </c>
      <c r="E117" s="5">
        <v>-292671000000</v>
      </c>
      <c r="F117" s="5">
        <v>-310911000000</v>
      </c>
      <c r="G117" s="5">
        <v>-213926000000</v>
      </c>
      <c r="I117" s="5">
        <v>-310911000000</v>
      </c>
      <c r="J117" s="5">
        <v>-74157000000</v>
      </c>
      <c r="K117" s="5">
        <v>163286000000</v>
      </c>
      <c r="L117" s="5">
        <v>238903000000</v>
      </c>
      <c r="M117" s="5">
        <v>362122000000</v>
      </c>
      <c r="N117" s="5">
        <v>163462000000</v>
      </c>
      <c r="O117" s="5">
        <v>-55932000000</v>
      </c>
      <c r="P117" s="5">
        <v>-354774000000</v>
      </c>
    </row>
    <row r="118" spans="2:16" ht="15.5" x14ac:dyDescent="0.35">
      <c r="C118" t="s">
        <v>136</v>
      </c>
      <c r="D118" s="5">
        <v>91722000000</v>
      </c>
      <c r="E118" s="5">
        <v>61683000000</v>
      </c>
      <c r="F118" s="5">
        <v>136067000000</v>
      </c>
      <c r="G118" s="5">
        <v>135514000000</v>
      </c>
      <c r="I118" s="5">
        <v>136067000000</v>
      </c>
      <c r="J118" s="5">
        <v>151732000000</v>
      </c>
      <c r="K118" s="5">
        <v>142575000000</v>
      </c>
      <c r="L118" s="5">
        <v>161891000000</v>
      </c>
      <c r="M118" s="5">
        <v>179003000000</v>
      </c>
      <c r="N118" s="5">
        <v>205360000000</v>
      </c>
      <c r="O118" s="5">
        <v>167542000000</v>
      </c>
      <c r="P118" s="5">
        <v>40061000000</v>
      </c>
    </row>
    <row r="119" spans="2:16" ht="15.5" x14ac:dyDescent="0.35">
      <c r="C119" t="s">
        <v>10</v>
      </c>
      <c r="D119" s="5">
        <v>5894485000000</v>
      </c>
      <c r="E119" s="5">
        <v>6060973000000</v>
      </c>
      <c r="F119" s="5">
        <v>5979967000000</v>
      </c>
      <c r="G119" s="5">
        <v>7327387000000</v>
      </c>
      <c r="I119" s="5">
        <v>5979967000000</v>
      </c>
      <c r="J119" s="5">
        <v>7483374000000</v>
      </c>
      <c r="K119" s="5">
        <v>7718018000000</v>
      </c>
      <c r="L119" s="5">
        <v>7813094000000</v>
      </c>
      <c r="M119" s="5">
        <v>8139001000000</v>
      </c>
      <c r="N119" s="5">
        <v>7303952000000</v>
      </c>
      <c r="O119" s="5">
        <v>5671082000000</v>
      </c>
      <c r="P119" s="5">
        <v>3022083000000</v>
      </c>
    </row>
    <row r="120" spans="2:16" ht="15.5" x14ac:dyDescent="0.35">
      <c r="C120" t="s">
        <v>137</v>
      </c>
      <c r="D120" s="5">
        <v>6812982000000</v>
      </c>
      <c r="E120" s="5">
        <v>7053372000000</v>
      </c>
      <c r="F120" s="5">
        <v>6988955000000</v>
      </c>
      <c r="G120" s="5">
        <v>8342689000000</v>
      </c>
      <c r="I120" s="5">
        <v>6988955000000</v>
      </c>
      <c r="J120" s="5">
        <v>8770332000000</v>
      </c>
      <c r="K120" s="5">
        <v>9478405000000</v>
      </c>
      <c r="L120" s="5">
        <v>11157292000000</v>
      </c>
      <c r="M120" s="5">
        <v>12315783000000</v>
      </c>
      <c r="N120" s="5">
        <v>11064703000000</v>
      </c>
      <c r="O120" s="5">
        <v>10221763000000</v>
      </c>
      <c r="P120" s="5">
        <v>9132432000000</v>
      </c>
    </row>
    <row r="121" spans="2:16" ht="15.5" x14ac:dyDescent="0.35">
      <c r="C121" t="s">
        <v>138</v>
      </c>
      <c r="D121" s="5">
        <v>42197950841</v>
      </c>
      <c r="E121" s="5">
        <v>42197950841</v>
      </c>
      <c r="F121" s="5">
        <v>42197950841</v>
      </c>
      <c r="G121" s="5">
        <v>42197950841</v>
      </c>
      <c r="I121" s="5">
        <v>42197950841</v>
      </c>
      <c r="J121" s="5">
        <v>42197950841</v>
      </c>
      <c r="K121" s="5">
        <v>42197950841</v>
      </c>
      <c r="L121" s="5">
        <v>42197950841</v>
      </c>
      <c r="M121" s="5">
        <v>42197950841</v>
      </c>
      <c r="N121" s="5">
        <v>40543709139</v>
      </c>
      <c r="O121" s="5">
        <v>35224848184</v>
      </c>
      <c r="P121" s="5">
        <v>10403539092</v>
      </c>
    </row>
    <row r="123" spans="2:16" ht="15.5" x14ac:dyDescent="0.35">
      <c r="B123" t="s">
        <v>139</v>
      </c>
      <c r="C123" t="s">
        <v>140</v>
      </c>
      <c r="D123" s="5">
        <v>-5062000000</v>
      </c>
      <c r="E123" s="5">
        <v>121642000000</v>
      </c>
      <c r="F123" s="5">
        <v>61056000000</v>
      </c>
      <c r="G123" s="5">
        <v>38086000000</v>
      </c>
      <c r="I123" s="5">
        <v>271259000000</v>
      </c>
      <c r="J123" s="5">
        <v>424668000000</v>
      </c>
      <c r="K123" s="5">
        <v>290748000000</v>
      </c>
      <c r="L123" s="5">
        <v>879546000000</v>
      </c>
      <c r="M123" s="5">
        <v>1014853000000</v>
      </c>
      <c r="N123" s="5">
        <v>1071288000000</v>
      </c>
      <c r="O123" s="5">
        <v>1289120000000</v>
      </c>
      <c r="P123" s="5">
        <v>1070245000000</v>
      </c>
    </row>
    <row r="124" spans="2:16" ht="15.5" x14ac:dyDescent="0.35">
      <c r="C124" t="s">
        <v>292</v>
      </c>
      <c r="D124" s="5">
        <v>241788000000</v>
      </c>
      <c r="E124" s="5">
        <v>454962000000</v>
      </c>
      <c r="F124" s="5">
        <v>433616000000</v>
      </c>
      <c r="G124" s="5">
        <v>480608000000</v>
      </c>
      <c r="I124" s="5">
        <v>1728792000000</v>
      </c>
      <c r="J124" s="5">
        <v>1837060000000</v>
      </c>
      <c r="K124" s="5">
        <v>2064825000000</v>
      </c>
      <c r="L124" s="5">
        <v>2749587000000</v>
      </c>
      <c r="M124" s="5">
        <v>3667386000000</v>
      </c>
      <c r="N124" s="5">
        <v>3663307000000</v>
      </c>
      <c r="O124" s="5">
        <v>3423503000000</v>
      </c>
      <c r="P124" s="5">
        <v>3198280000000</v>
      </c>
    </row>
    <row r="125" spans="2:16" ht="15.5" x14ac:dyDescent="0.35">
      <c r="C125" t="s">
        <v>393</v>
      </c>
      <c r="D125" s="5">
        <v>-5105000000</v>
      </c>
      <c r="E125" s="5">
        <v>-39140000000</v>
      </c>
      <c r="F125" s="5">
        <v>-22258000000</v>
      </c>
      <c r="G125" s="5">
        <v>-40718000000</v>
      </c>
      <c r="I125" s="5">
        <v>-157389000000</v>
      </c>
      <c r="J125" s="5">
        <v>-216916000000</v>
      </c>
      <c r="K125" s="5">
        <v>-381047000000</v>
      </c>
      <c r="L125" s="5">
        <v>-186356000000</v>
      </c>
      <c r="M125" s="5">
        <v>-408217000000</v>
      </c>
      <c r="N125" s="5">
        <v>-526225000000</v>
      </c>
      <c r="O125" s="5">
        <v>-526477000000</v>
      </c>
      <c r="P125" s="5">
        <v>-548652000000</v>
      </c>
    </row>
    <row r="126" spans="2:16" ht="15.5" x14ac:dyDescent="0.35">
      <c r="C126" t="s">
        <v>293</v>
      </c>
      <c r="D126" s="5">
        <v>-239126000000</v>
      </c>
      <c r="E126" s="5">
        <v>-289512000000</v>
      </c>
      <c r="F126" s="5">
        <v>-309200000000</v>
      </c>
      <c r="G126" s="5">
        <v>-441733000000</v>
      </c>
      <c r="I126" s="5">
        <v>-1291061000000</v>
      </c>
      <c r="J126" s="5">
        <v>-1154259000000</v>
      </c>
      <c r="K126" s="5">
        <v>-1351369000000</v>
      </c>
      <c r="L126" s="5">
        <v>-1627779000000</v>
      </c>
      <c r="M126" s="5">
        <v>-2221217000000</v>
      </c>
      <c r="N126" s="5">
        <v>-2045541000000</v>
      </c>
      <c r="O126" s="5">
        <v>-1590768000000</v>
      </c>
      <c r="P126" s="5">
        <v>-1560946000000</v>
      </c>
    </row>
    <row r="127" spans="2:16" ht="15.5" x14ac:dyDescent="0.35">
      <c r="C127" t="s">
        <v>767</v>
      </c>
      <c r="D127" s="5">
        <v>3508000000</v>
      </c>
      <c r="E127" s="5">
        <v>-4342000000</v>
      </c>
      <c r="F127" s="5">
        <v>-36589000000</v>
      </c>
      <c r="G127" s="5">
        <v>36589000000</v>
      </c>
      <c r="I127" s="5">
        <v>-2444000000</v>
      </c>
      <c r="J127" s="5">
        <v>-3519000000</v>
      </c>
      <c r="K127" s="5">
        <v>-3883000000</v>
      </c>
      <c r="L127" s="5">
        <v>-12085000000</v>
      </c>
      <c r="M127" s="5">
        <v>-22646000000</v>
      </c>
      <c r="N127" s="5">
        <v>-19971000000</v>
      </c>
      <c r="O127" s="5">
        <v>-14007000000</v>
      </c>
      <c r="P127" s="5">
        <v>-7474000000</v>
      </c>
    </row>
    <row r="128" spans="2:16" ht="15.5" x14ac:dyDescent="0.35">
      <c r="C128" t="s">
        <v>163</v>
      </c>
      <c r="D128" s="5">
        <v>-761000000</v>
      </c>
      <c r="E128" s="5">
        <v>-6289000000</v>
      </c>
      <c r="F128" s="5">
        <v>13730000000</v>
      </c>
      <c r="G128" s="5">
        <v>-22454000000</v>
      </c>
      <c r="I128" s="5">
        <v>-41850000000</v>
      </c>
      <c r="J128" s="5">
        <v>-59852000000</v>
      </c>
      <c r="K128" s="5">
        <v>-132489000000</v>
      </c>
      <c r="L128" s="5">
        <v>-133443000000</v>
      </c>
      <c r="M128" s="5">
        <v>-217908000000</v>
      </c>
      <c r="N128" s="5">
        <v>-62499000000</v>
      </c>
      <c r="O128" s="5">
        <v>-140992000000</v>
      </c>
      <c r="P128" s="5">
        <v>-159168000000</v>
      </c>
    </row>
    <row r="129" spans="3:16" ht="15.5" x14ac:dyDescent="0.35">
      <c r="C129" t="s">
        <v>149</v>
      </c>
      <c r="D129" s="5">
        <v>-30872000000</v>
      </c>
      <c r="E129" s="5">
        <v>-79608000000</v>
      </c>
      <c r="F129" s="5">
        <v>-49823000000</v>
      </c>
      <c r="G129" s="5">
        <v>-36152000000</v>
      </c>
      <c r="I129" s="5">
        <v>-236796000000</v>
      </c>
      <c r="J129" s="5">
        <v>-302362000000</v>
      </c>
      <c r="K129" s="5">
        <v>-929125000000</v>
      </c>
      <c r="L129" s="5">
        <v>-430509000000</v>
      </c>
      <c r="M129" s="5">
        <v>50017000000</v>
      </c>
      <c r="N129" s="5">
        <v>1232758000000</v>
      </c>
      <c r="O129" s="5">
        <v>371240000000</v>
      </c>
      <c r="P129" s="5">
        <v>930460000000</v>
      </c>
    </row>
    <row r="130" spans="3:16" ht="15.5" x14ac:dyDescent="0.35">
      <c r="C130" t="s">
        <v>150</v>
      </c>
      <c r="D130" s="5">
        <v>37952000000</v>
      </c>
      <c r="E130" s="5">
        <v>-51625000000</v>
      </c>
      <c r="F130" s="5">
        <v>-18248000000</v>
      </c>
      <c r="G130" s="5">
        <v>-8337000000</v>
      </c>
      <c r="I130" s="5">
        <v>-42088000000</v>
      </c>
      <c r="J130" s="5">
        <v>-590609000000</v>
      </c>
      <c r="K130" s="5">
        <v>1119541000000</v>
      </c>
      <c r="L130" s="5">
        <v>-460028000000</v>
      </c>
      <c r="M130" s="5">
        <v>-1117656000000</v>
      </c>
      <c r="N130" s="5">
        <v>-2307455000000</v>
      </c>
      <c r="O130" s="5">
        <v>-1651585000000</v>
      </c>
      <c r="P130" s="5">
        <v>-1991846000000</v>
      </c>
    </row>
    <row r="131" spans="3:16" ht="15.5" x14ac:dyDescent="0.35">
      <c r="C131" t="s">
        <v>158</v>
      </c>
      <c r="D131" s="5">
        <v>37644000000</v>
      </c>
      <c r="E131" s="5">
        <v>-51386000000</v>
      </c>
      <c r="F131" s="5">
        <v>-24678000000</v>
      </c>
      <c r="I131" s="5">
        <v>-51386000000</v>
      </c>
      <c r="J131" s="5">
        <v>-217639000000</v>
      </c>
      <c r="K131" s="5">
        <v>-552661000000</v>
      </c>
      <c r="L131" s="5">
        <v>-546464000000</v>
      </c>
      <c r="M131" s="5">
        <v>-622875000000</v>
      </c>
      <c r="N131" s="5">
        <v>-1462693000000</v>
      </c>
      <c r="O131" s="5">
        <v>-1333155000000</v>
      </c>
      <c r="P131" s="5">
        <v>-1987645000000</v>
      </c>
    </row>
    <row r="132" spans="3:16" ht="15.5" x14ac:dyDescent="0.35">
      <c r="C132" t="s">
        <v>1339</v>
      </c>
      <c r="P132" s="5">
        <v>-5687000000</v>
      </c>
    </row>
    <row r="133" spans="3:16" ht="15.5" x14ac:dyDescent="0.35">
      <c r="C133" t="s">
        <v>1340</v>
      </c>
      <c r="O133" s="5">
        <v>1996000000</v>
      </c>
    </row>
    <row r="134" spans="3:16" ht="15.5" x14ac:dyDescent="0.35">
      <c r="C134" t="s">
        <v>152</v>
      </c>
      <c r="D134" s="5">
        <v>308000000</v>
      </c>
      <c r="E134" s="5">
        <v>-239000000</v>
      </c>
      <c r="F134" s="5">
        <v>415000000</v>
      </c>
      <c r="G134" s="5">
        <v>-1863000000</v>
      </c>
      <c r="I134" s="5">
        <v>-239000000</v>
      </c>
      <c r="J134" s="5">
        <v>3056000000</v>
      </c>
      <c r="K134" s="5">
        <v>3146000000</v>
      </c>
      <c r="L134" s="5">
        <v>735000000</v>
      </c>
      <c r="M134" s="5">
        <v>848000000</v>
      </c>
      <c r="N134" s="5">
        <v>1160000000</v>
      </c>
      <c r="O134" s="5">
        <v>12191000000</v>
      </c>
      <c r="P134" s="5">
        <v>2282000000</v>
      </c>
    </row>
    <row r="135" spans="3:16" ht="15.5" x14ac:dyDescent="0.35">
      <c r="C135" t="s">
        <v>251</v>
      </c>
    </row>
    <row r="136" spans="3:16" ht="15.5" x14ac:dyDescent="0.35">
      <c r="C136" t="s">
        <v>1341</v>
      </c>
      <c r="M136" s="5">
        <v>388135000000</v>
      </c>
      <c r="N136" s="5">
        <v>-388135000000</v>
      </c>
    </row>
    <row r="137" spans="3:16" ht="15.5" x14ac:dyDescent="0.35">
      <c r="C137" t="s">
        <v>347</v>
      </c>
    </row>
    <row r="138" spans="3:16" ht="15.5" x14ac:dyDescent="0.35">
      <c r="C138" t="s">
        <v>355</v>
      </c>
      <c r="L138" s="5">
        <v>-33140000000</v>
      </c>
      <c r="M138" s="5">
        <v>-576023000000</v>
      </c>
      <c r="N138" s="5">
        <v>-7534000000</v>
      </c>
      <c r="O138" s="5">
        <v>-317380000000</v>
      </c>
    </row>
    <row r="139" spans="3:16" ht="15.5" x14ac:dyDescent="0.35">
      <c r="C139" t="s">
        <v>254</v>
      </c>
      <c r="O139" s="5">
        <v>-16841000000</v>
      </c>
      <c r="P139" s="5">
        <v>-35136000000</v>
      </c>
    </row>
    <row r="140" spans="3:16" ht="15.5" x14ac:dyDescent="0.35">
      <c r="C140" t="s">
        <v>264</v>
      </c>
      <c r="M140" s="5">
        <v>-305111000000</v>
      </c>
      <c r="N140" s="5">
        <v>-271654000000</v>
      </c>
    </row>
    <row r="141" spans="3:16" ht="15.5" x14ac:dyDescent="0.35">
      <c r="C141" t="s">
        <v>1342</v>
      </c>
      <c r="F141" s="5">
        <v>5600000000</v>
      </c>
      <c r="G141" s="5">
        <v>-7029000000</v>
      </c>
      <c r="J141" s="5">
        <v>-406540000000</v>
      </c>
      <c r="K141" s="5">
        <v>1660193000000</v>
      </c>
      <c r="L141" s="5">
        <v>-17698000000</v>
      </c>
      <c r="M141" s="5">
        <v>-4622000000</v>
      </c>
      <c r="N141" s="5">
        <v>-163456000000</v>
      </c>
    </row>
    <row r="142" spans="3:16" ht="15.5" x14ac:dyDescent="0.35">
      <c r="C142" t="s">
        <v>1343</v>
      </c>
    </row>
    <row r="143" spans="3:16" ht="15.5" x14ac:dyDescent="0.35">
      <c r="C143" t="s">
        <v>1047</v>
      </c>
    </row>
    <row r="144" spans="3:16" ht="15.5" x14ac:dyDescent="0.35">
      <c r="C144" t="s">
        <v>475</v>
      </c>
    </row>
    <row r="145" spans="3:16" ht="15.5" x14ac:dyDescent="0.35">
      <c r="C145" t="s">
        <v>1344</v>
      </c>
      <c r="P145" s="5">
        <v>30000000000</v>
      </c>
    </row>
    <row r="146" spans="3:16" ht="15.5" x14ac:dyDescent="0.35">
      <c r="C146" t="s">
        <v>1345</v>
      </c>
      <c r="N146" s="5">
        <v>-15143000000</v>
      </c>
    </row>
    <row r="147" spans="3:16" ht="15.5" x14ac:dyDescent="0.35">
      <c r="C147" t="s">
        <v>161</v>
      </c>
      <c r="D147" s="5">
        <v>-30872000000</v>
      </c>
      <c r="E147" s="5">
        <v>-79608000000</v>
      </c>
      <c r="F147" s="5">
        <v>-49823000000</v>
      </c>
      <c r="G147" s="5">
        <v>-36152000000</v>
      </c>
      <c r="I147" s="5">
        <v>-236796000000</v>
      </c>
      <c r="J147" s="5">
        <v>-302362000000</v>
      </c>
      <c r="K147" s="5">
        <v>-929125000000</v>
      </c>
      <c r="L147" s="5">
        <v>-430509000000</v>
      </c>
      <c r="M147" s="5">
        <v>50017000000</v>
      </c>
      <c r="N147" s="5">
        <v>1232758000000</v>
      </c>
      <c r="O147" s="5">
        <v>371240000000</v>
      </c>
      <c r="P147" s="5">
        <v>930460000000</v>
      </c>
    </row>
    <row r="148" spans="3:16" ht="15.5" x14ac:dyDescent="0.35">
      <c r="C148" t="s">
        <v>1346</v>
      </c>
      <c r="M148" s="5">
        <v>456525000000</v>
      </c>
      <c r="N148" s="5">
        <v>1845577000000</v>
      </c>
      <c r="O148" s="5">
        <v>1925559000000</v>
      </c>
      <c r="P148" s="5">
        <v>564862000000</v>
      </c>
    </row>
    <row r="149" spans="3:16" ht="15.5" x14ac:dyDescent="0.35">
      <c r="C149" t="s">
        <v>1347</v>
      </c>
      <c r="P149" s="5">
        <v>292963000000</v>
      </c>
    </row>
    <row r="150" spans="3:16" ht="15.5" x14ac:dyDescent="0.35">
      <c r="C150" t="s">
        <v>1348</v>
      </c>
    </row>
    <row r="151" spans="3:16" ht="15.5" x14ac:dyDescent="0.35">
      <c r="C151" t="s">
        <v>454</v>
      </c>
      <c r="P151" s="5">
        <v>5380000000</v>
      </c>
    </row>
    <row r="152" spans="3:16" ht="15.5" x14ac:dyDescent="0.35">
      <c r="C152" t="s">
        <v>168</v>
      </c>
      <c r="D152" s="5">
        <v>-248000000</v>
      </c>
      <c r="E152" s="5">
        <v>-1425000000</v>
      </c>
      <c r="F152" s="5">
        <v>880000000</v>
      </c>
      <c r="G152" s="5">
        <v>-698000000</v>
      </c>
      <c r="I152" s="5">
        <v>-1143000000</v>
      </c>
      <c r="J152" s="5">
        <v>4149000000</v>
      </c>
      <c r="K152" s="5">
        <v>6235000000</v>
      </c>
      <c r="L152" s="5">
        <v>-8815000000</v>
      </c>
      <c r="M152" s="5">
        <v>-6745000000</v>
      </c>
      <c r="N152" s="5">
        <v>-2158000000</v>
      </c>
      <c r="O152" s="5">
        <v>-1515000000</v>
      </c>
    </row>
    <row r="153" spans="3:16" ht="15.5" x14ac:dyDescent="0.35">
      <c r="C153" t="s">
        <v>1008</v>
      </c>
    </row>
    <row r="154" spans="3:16" ht="15.5" x14ac:dyDescent="0.35">
      <c r="C154" t="s">
        <v>312</v>
      </c>
      <c r="F154" s="5">
        <v>-82683000000</v>
      </c>
      <c r="I154" s="5">
        <v>-82683000000</v>
      </c>
      <c r="J154" s="5">
        <v>-25000000000</v>
      </c>
      <c r="K154" s="5">
        <v>25000000000</v>
      </c>
      <c r="L154" s="5">
        <v>13000000000</v>
      </c>
      <c r="P154" s="5">
        <v>828987000000</v>
      </c>
    </row>
    <row r="155" spans="3:16" ht="15.5" x14ac:dyDescent="0.35">
      <c r="C155" t="s">
        <v>313</v>
      </c>
      <c r="D155" s="5">
        <v>14148000000</v>
      </c>
      <c r="E155" s="5">
        <v>-14148000000</v>
      </c>
      <c r="F155" s="5">
        <v>13000000000</v>
      </c>
      <c r="G155" s="5">
        <v>-13000000000</v>
      </c>
      <c r="M155" s="5">
        <v>200000000000</v>
      </c>
      <c r="N155" s="5">
        <v>250000000000</v>
      </c>
      <c r="O155" s="5">
        <v>-307771000000</v>
      </c>
    </row>
    <row r="156" spans="3:16" ht="15.5" x14ac:dyDescent="0.35">
      <c r="C156" t="s">
        <v>456</v>
      </c>
    </row>
    <row r="157" spans="3:16" ht="15.5" x14ac:dyDescent="0.35">
      <c r="C157" t="s">
        <v>746</v>
      </c>
      <c r="M157" s="5">
        <v>24101000000</v>
      </c>
      <c r="O157" s="5">
        <v>181993000000</v>
      </c>
    </row>
    <row r="158" spans="3:16" ht="15.5" x14ac:dyDescent="0.35">
      <c r="C158" t="s">
        <v>1085</v>
      </c>
      <c r="D158" s="5">
        <v>7000000000</v>
      </c>
      <c r="E158" s="5">
        <v>-38965000000</v>
      </c>
      <c r="I158" s="5">
        <v>-38965000000</v>
      </c>
      <c r="N158" s="5">
        <v>-353000000000</v>
      </c>
      <c r="P158" s="5">
        <v>-20732000000</v>
      </c>
    </row>
    <row r="159" spans="3:16" ht="15.5" x14ac:dyDescent="0.35">
      <c r="C159" t="s">
        <v>311</v>
      </c>
      <c r="L159" s="5">
        <v>17000000000</v>
      </c>
    </row>
    <row r="160" spans="3:16" ht="15.5" x14ac:dyDescent="0.35">
      <c r="C160" t="s">
        <v>1349</v>
      </c>
      <c r="M160" s="5">
        <v>-2000000000</v>
      </c>
      <c r="N160" s="5">
        <v>-1275000000</v>
      </c>
    </row>
    <row r="161" spans="2:16" ht="15.5" x14ac:dyDescent="0.35">
      <c r="C161" t="s">
        <v>271</v>
      </c>
      <c r="D161" s="5">
        <v>-51011000000</v>
      </c>
      <c r="E161" s="5">
        <v>-18781000000</v>
      </c>
      <c r="F161" s="5">
        <v>5250000000</v>
      </c>
      <c r="I161" s="5">
        <v>-72155000000</v>
      </c>
      <c r="J161" s="5">
        <v>-221659000000</v>
      </c>
      <c r="K161" s="5">
        <v>-827871000000</v>
      </c>
      <c r="L161" s="5">
        <v>-318251000000</v>
      </c>
      <c r="M161" s="5">
        <v>-403956000000</v>
      </c>
      <c r="N161" s="5">
        <v>-443887000000</v>
      </c>
      <c r="O161" s="5">
        <v>-1286034000000</v>
      </c>
      <c r="P161" s="5">
        <v>-581832000000</v>
      </c>
    </row>
    <row r="162" spans="2:16" ht="15.5" x14ac:dyDescent="0.35">
      <c r="C162" t="s">
        <v>173</v>
      </c>
      <c r="D162" s="5">
        <v>2018000000</v>
      </c>
      <c r="E162" s="5">
        <v>-9591000000</v>
      </c>
      <c r="F162" s="5">
        <v>-7015000000</v>
      </c>
      <c r="G162" s="5">
        <v>-6403000000</v>
      </c>
      <c r="I162" s="5">
        <v>-7625000000</v>
      </c>
      <c r="J162" s="5">
        <v>-468303000000</v>
      </c>
      <c r="K162" s="5">
        <v>481164000000</v>
      </c>
      <c r="L162" s="5">
        <v>-10991000000</v>
      </c>
      <c r="M162" s="5">
        <v>-52786000000</v>
      </c>
      <c r="N162" s="5">
        <v>-3409000000</v>
      </c>
      <c r="O162" s="5">
        <v>8775000000</v>
      </c>
      <c r="P162" s="5">
        <v>8859000000</v>
      </c>
    </row>
    <row r="163" spans="2:16" ht="15.5" x14ac:dyDescent="0.35">
      <c r="C163" t="s">
        <v>176</v>
      </c>
      <c r="E163" s="5">
        <v>22212000000</v>
      </c>
      <c r="I163" s="5">
        <v>29837000000</v>
      </c>
      <c r="J163" s="5">
        <v>498140000000</v>
      </c>
      <c r="K163" s="5">
        <v>16976000000</v>
      </c>
      <c r="L163" s="5">
        <v>27967000000</v>
      </c>
      <c r="M163" s="5">
        <v>80753000000</v>
      </c>
      <c r="N163" s="5">
        <v>84162000000</v>
      </c>
      <c r="O163" s="5">
        <v>75387000000</v>
      </c>
      <c r="P163" s="5">
        <v>66332000000</v>
      </c>
    </row>
    <row r="164" spans="2:16" ht="15.5" x14ac:dyDescent="0.35">
      <c r="C164" t="s">
        <v>174</v>
      </c>
      <c r="P164" s="5">
        <v>196000000</v>
      </c>
    </row>
    <row r="165" spans="2:16" ht="15.5" x14ac:dyDescent="0.35">
      <c r="C165" t="s">
        <v>177</v>
      </c>
      <c r="D165" s="5">
        <v>2018000000</v>
      </c>
      <c r="E165" s="5">
        <v>12621000000</v>
      </c>
      <c r="F165" s="5">
        <v>-7015000000</v>
      </c>
      <c r="G165" s="5">
        <v>-6403000000</v>
      </c>
      <c r="I165" s="5">
        <v>22212000000</v>
      </c>
      <c r="J165" s="5">
        <v>29837000000</v>
      </c>
      <c r="K165" s="5">
        <v>498140000000</v>
      </c>
      <c r="L165" s="5">
        <v>16976000000</v>
      </c>
      <c r="M165" s="5">
        <v>27967000000</v>
      </c>
      <c r="N165" s="5">
        <v>80753000000</v>
      </c>
      <c r="O165" s="5">
        <v>84162000000</v>
      </c>
      <c r="P165" s="5">
        <v>75387000000</v>
      </c>
    </row>
    <row r="167" spans="2:16" ht="15.5" x14ac:dyDescent="0.35">
      <c r="B167" t="s">
        <v>178</v>
      </c>
      <c r="C167" t="s">
        <v>12</v>
      </c>
      <c r="D167" s="5">
        <v>42200000000</v>
      </c>
      <c r="E167" s="5">
        <v>42200000000</v>
      </c>
      <c r="F167" s="5">
        <v>42200000000</v>
      </c>
      <c r="G167" s="5">
        <v>42200000000</v>
      </c>
      <c r="I167" s="5">
        <v>42200000000</v>
      </c>
      <c r="J167" s="5">
        <v>42200000000</v>
      </c>
      <c r="K167" s="5">
        <v>42200000000</v>
      </c>
      <c r="L167" s="5">
        <v>42200000000</v>
      </c>
      <c r="M167" s="5">
        <v>42200000000</v>
      </c>
      <c r="N167" s="5">
        <v>40540000000</v>
      </c>
      <c r="O167" s="5">
        <v>35220000000</v>
      </c>
      <c r="P167" s="5">
        <v>10400000000</v>
      </c>
    </row>
    <row r="168" spans="2:16" ht="15.5" x14ac:dyDescent="0.35">
      <c r="C168" t="s">
        <v>179</v>
      </c>
      <c r="D168" s="6">
        <v>-2.0299999999999998</v>
      </c>
      <c r="E168" s="6">
        <v>0.43</v>
      </c>
      <c r="F168" s="6">
        <v>-2.2999999999999998</v>
      </c>
      <c r="G168" s="6">
        <v>-1.53</v>
      </c>
    </row>
    <row r="169" spans="2:16" ht="15.5" x14ac:dyDescent="0.35">
      <c r="C169" t="s">
        <v>180</v>
      </c>
      <c r="D169" s="6">
        <v>-17.73</v>
      </c>
      <c r="E169" s="6">
        <v>90.7</v>
      </c>
      <c r="F169" s="6">
        <v>-23.48</v>
      </c>
      <c r="G169" s="6">
        <v>-28.1</v>
      </c>
    </row>
    <row r="170" spans="2:16" ht="15.5" x14ac:dyDescent="0.35">
      <c r="C170" t="s">
        <v>64</v>
      </c>
      <c r="D170" s="6">
        <v>5.0199999999999996</v>
      </c>
      <c r="E170" s="6">
        <v>4.18</v>
      </c>
      <c r="F170" s="6">
        <v>7.25</v>
      </c>
      <c r="G170" s="6">
        <v>4.3</v>
      </c>
    </row>
    <row r="171" spans="2:16" ht="15.5" x14ac:dyDescent="0.35">
      <c r="C171" t="s">
        <v>181</v>
      </c>
      <c r="D171" s="5">
        <v>35210000000</v>
      </c>
      <c r="E171" s="5">
        <v>63500000000</v>
      </c>
      <c r="F171" s="5">
        <v>-5950000000</v>
      </c>
      <c r="G171" s="6">
        <v>66760000000.000008</v>
      </c>
    </row>
    <row r="172" spans="2:16" ht="15.5" x14ac:dyDescent="0.35">
      <c r="C172" t="s">
        <v>182</v>
      </c>
      <c r="D172" s="6">
        <v>-1.26E-2</v>
      </c>
      <c r="E172" s="6">
        <v>2.5999999999999999E-3</v>
      </c>
      <c r="F172" s="6">
        <v>-1.3899999999999999E-2</v>
      </c>
      <c r="G172" s="6">
        <v>-7.7000000000000002E-3</v>
      </c>
    </row>
    <row r="173" spans="2:16" ht="15.5" x14ac:dyDescent="0.35">
      <c r="C173" t="s">
        <v>183</v>
      </c>
      <c r="D173" s="6">
        <v>-1.4800000000000001E-2</v>
      </c>
      <c r="E173" s="6">
        <v>3.0000000000000001E-3</v>
      </c>
      <c r="F173" s="6">
        <v>-1.66E-2</v>
      </c>
      <c r="G173" s="6">
        <v>-9.0000000000000011E-3</v>
      </c>
    </row>
    <row r="174" spans="2:16" ht="15.5" x14ac:dyDescent="0.35">
      <c r="C174" t="s">
        <v>184</v>
      </c>
      <c r="D174" s="6">
        <v>-4.1999999999999997E-3</v>
      </c>
      <c r="E174" s="6">
        <v>1.1000000000000001E-3</v>
      </c>
      <c r="F174" s="6">
        <v>1.09E-2</v>
      </c>
      <c r="G174" s="6">
        <v>-6.9999999999999993E-3</v>
      </c>
    </row>
    <row r="175" spans="2:16" ht="15.5" x14ac:dyDescent="0.35">
      <c r="C175" t="s">
        <v>185</v>
      </c>
      <c r="D175" s="6">
        <v>-3.92</v>
      </c>
      <c r="E175" s="6">
        <v>1.0900000000000001</v>
      </c>
      <c r="F175" s="6">
        <v>5.54</v>
      </c>
      <c r="G175" s="6">
        <v>-2.4</v>
      </c>
    </row>
    <row r="176" spans="2:16" ht="15.5" x14ac:dyDescent="0.35">
      <c r="C176" t="s">
        <v>186</v>
      </c>
      <c r="D176" s="5">
        <v>5894000000000</v>
      </c>
      <c r="E176" s="5">
        <v>6061000000000</v>
      </c>
      <c r="F176" s="5">
        <v>5980000000000</v>
      </c>
      <c r="G176" s="5">
        <v>7327000000000</v>
      </c>
    </row>
    <row r="177" spans="3:16" ht="15.5" x14ac:dyDescent="0.35">
      <c r="C177" t="s">
        <v>187</v>
      </c>
      <c r="D177" s="6">
        <v>0.26</v>
      </c>
      <c r="E177" s="6">
        <v>0.27</v>
      </c>
      <c r="F177" s="6">
        <v>0.39</v>
      </c>
      <c r="G177" s="6">
        <v>0.25</v>
      </c>
    </row>
    <row r="178" spans="3:16" ht="15.5" x14ac:dyDescent="0.35">
      <c r="C178" t="s">
        <v>188</v>
      </c>
      <c r="D178" s="6">
        <v>137.51</v>
      </c>
      <c r="E178" s="6">
        <v>142.16999999999999</v>
      </c>
      <c r="F178" s="6">
        <v>138.49</v>
      </c>
      <c r="G178" s="6">
        <v>170.43</v>
      </c>
    </row>
    <row r="179" spans="3:16" ht="15.5" x14ac:dyDescent="0.35">
      <c r="C179" t="s">
        <v>189</v>
      </c>
      <c r="D179" s="6">
        <v>0.28000000000000003</v>
      </c>
      <c r="E179" s="6">
        <v>0.3</v>
      </c>
      <c r="F179" s="6">
        <v>0.42</v>
      </c>
      <c r="G179" s="6">
        <v>0.27</v>
      </c>
    </row>
    <row r="180" spans="3:16" ht="15.5" x14ac:dyDescent="0.35">
      <c r="C180" t="s">
        <v>190</v>
      </c>
      <c r="D180" s="6">
        <v>126.89</v>
      </c>
      <c r="E180" s="6">
        <v>131.55000000000001</v>
      </c>
      <c r="F180" s="6">
        <v>127.87</v>
      </c>
      <c r="G180" s="6">
        <v>159.81</v>
      </c>
    </row>
    <row r="181" spans="3:16" ht="15.5" x14ac:dyDescent="0.35">
      <c r="C181" t="s">
        <v>191</v>
      </c>
      <c r="D181" s="5">
        <v>312000000000</v>
      </c>
      <c r="E181" s="5">
        <v>314000000000</v>
      </c>
      <c r="F181" s="5">
        <v>348000000000</v>
      </c>
      <c r="G181" s="5">
        <v>240000000000</v>
      </c>
    </row>
    <row r="182" spans="3:16" ht="15.5" x14ac:dyDescent="0.35">
      <c r="C182" t="s">
        <v>192</v>
      </c>
      <c r="D182" s="5">
        <v>160000000000</v>
      </c>
      <c r="E182" s="5">
        <v>178000000000</v>
      </c>
      <c r="F182" s="5">
        <v>177000000000</v>
      </c>
      <c r="G182" s="5">
        <v>295000000000</v>
      </c>
    </row>
    <row r="183" spans="3:16" ht="15.5" x14ac:dyDescent="0.35">
      <c r="C183" t="s">
        <v>193</v>
      </c>
      <c r="D183" s="5">
        <v>5803000000000</v>
      </c>
      <c r="E183" s="5">
        <v>5999000000000</v>
      </c>
      <c r="F183" s="5">
        <v>5844000000000</v>
      </c>
      <c r="G183" s="5">
        <v>7192000000000</v>
      </c>
    </row>
    <row r="184" spans="3:16" ht="15.5" x14ac:dyDescent="0.35">
      <c r="C184" t="s">
        <v>24</v>
      </c>
      <c r="D184" s="5">
        <v>473000000000</v>
      </c>
      <c r="E184" s="5">
        <v>493000000000</v>
      </c>
      <c r="F184" s="5">
        <v>524000000000</v>
      </c>
      <c r="G184" s="5">
        <v>534000000000</v>
      </c>
    </row>
    <row r="185" spans="3:16" ht="15.5" x14ac:dyDescent="0.35">
      <c r="C185" t="s">
        <v>21</v>
      </c>
      <c r="D185" s="5">
        <v>458000000000</v>
      </c>
      <c r="E185" s="5">
        <v>480000000000</v>
      </c>
      <c r="F185" s="5">
        <v>502000000000</v>
      </c>
      <c r="G185" s="5">
        <v>505000000000</v>
      </c>
    </row>
    <row r="186" spans="3:16" ht="15.5" x14ac:dyDescent="0.35">
      <c r="C186" t="s">
        <v>194</v>
      </c>
      <c r="D186" s="5">
        <v>1292000000000</v>
      </c>
      <c r="E186" s="5">
        <v>1290000000000</v>
      </c>
      <c r="F186" s="5">
        <v>1300000000000</v>
      </c>
      <c r="G186" s="5">
        <v>2322000000000</v>
      </c>
    </row>
    <row r="187" spans="3:16" ht="15.5" x14ac:dyDescent="0.35">
      <c r="C187" t="s">
        <v>195</v>
      </c>
      <c r="D187" s="5">
        <v>-5000000000</v>
      </c>
      <c r="E187" s="5">
        <v>122000000000</v>
      </c>
      <c r="F187" s="5">
        <v>61000000000</v>
      </c>
      <c r="G187" s="5">
        <v>38000000000</v>
      </c>
    </row>
    <row r="188" spans="3:16" ht="15.5" x14ac:dyDescent="0.35">
      <c r="C188" t="s">
        <v>196</v>
      </c>
      <c r="D188" s="5">
        <v>38000000000</v>
      </c>
      <c r="E188" s="5">
        <v>-51000000000</v>
      </c>
      <c r="F188" s="5">
        <v>-25000000000</v>
      </c>
    </row>
    <row r="189" spans="3:16" ht="15.5" x14ac:dyDescent="0.35">
      <c r="C189" t="s">
        <v>13</v>
      </c>
      <c r="D189" s="5">
        <v>33000000000</v>
      </c>
      <c r="E189" s="5">
        <v>70000000000</v>
      </c>
      <c r="F189" s="5">
        <v>36000000000</v>
      </c>
      <c r="G189" s="5">
        <v>38000000000</v>
      </c>
    </row>
    <row r="190" spans="3:16" ht="15.5" x14ac:dyDescent="0.35">
      <c r="C190" t="s">
        <v>16</v>
      </c>
      <c r="D190" s="6">
        <v>0.77</v>
      </c>
      <c r="E190" s="6">
        <v>1.66</v>
      </c>
      <c r="F190" s="6">
        <v>0.86</v>
      </c>
      <c r="G190" s="6">
        <v>0.9</v>
      </c>
    </row>
    <row r="191" spans="3:16" ht="15.5" x14ac:dyDescent="0.35">
      <c r="C191" t="s">
        <v>49</v>
      </c>
      <c r="I191" s="6">
        <v>-5.61</v>
      </c>
      <c r="J191" s="6">
        <v>-5.77</v>
      </c>
      <c r="K191" s="6">
        <v>-1.79</v>
      </c>
      <c r="L191" s="6">
        <v>-2.92</v>
      </c>
      <c r="M191" s="6">
        <v>4.71</v>
      </c>
      <c r="N191" s="6">
        <v>5.67</v>
      </c>
      <c r="O191" s="6">
        <v>8.8699999999999992</v>
      </c>
      <c r="P191" s="6">
        <v>-4.5199999999999996</v>
      </c>
    </row>
    <row r="192" spans="3:16" ht="15.5" x14ac:dyDescent="0.35">
      <c r="C192" t="s">
        <v>63</v>
      </c>
      <c r="I192" s="6">
        <v>-9.6300000000000008</v>
      </c>
      <c r="J192" s="6">
        <v>-3.81</v>
      </c>
      <c r="K192" s="6">
        <v>-27.93</v>
      </c>
      <c r="L192" s="6">
        <v>-22.26</v>
      </c>
      <c r="M192" s="6">
        <v>35.67</v>
      </c>
      <c r="N192" s="6">
        <v>57.85</v>
      </c>
      <c r="O192" s="6">
        <v>56.93</v>
      </c>
      <c r="P192" s="5">
        <v>0</v>
      </c>
    </row>
    <row r="193" spans="3:16" ht="15.5" x14ac:dyDescent="0.35">
      <c r="C193" t="s">
        <v>66</v>
      </c>
      <c r="I193" s="6">
        <v>1.47</v>
      </c>
      <c r="J193" s="6">
        <v>0.55000000000000004</v>
      </c>
      <c r="K193" s="6">
        <v>1.01</v>
      </c>
      <c r="L193" s="6">
        <v>1.02</v>
      </c>
      <c r="M193" s="6">
        <v>1.89</v>
      </c>
      <c r="N193" s="6">
        <v>3.61</v>
      </c>
      <c r="O193" s="6">
        <v>5.05</v>
      </c>
      <c r="P193" s="5">
        <v>0</v>
      </c>
    </row>
    <row r="194" spans="3:16" ht="15.5" x14ac:dyDescent="0.35">
      <c r="C194" t="s">
        <v>197</v>
      </c>
      <c r="I194" s="5">
        <v>201570000000</v>
      </c>
      <c r="J194" s="5">
        <v>240430000000</v>
      </c>
      <c r="K194" s="6">
        <v>530049999999.99994</v>
      </c>
      <c r="L194" s="5">
        <v>943010000000</v>
      </c>
      <c r="M194" s="5">
        <v>2231950000000</v>
      </c>
      <c r="N194" s="5">
        <v>2404560000000</v>
      </c>
      <c r="O194" s="5">
        <v>2538870000000</v>
      </c>
      <c r="P194" s="5">
        <v>2235830000000</v>
      </c>
    </row>
    <row r="195" spans="3:16" ht="15.5" x14ac:dyDescent="0.35">
      <c r="C195" t="s">
        <v>198</v>
      </c>
      <c r="I195" s="6">
        <v>-3.39E-2</v>
      </c>
      <c r="J195" s="6">
        <v>-2.7799999999999998E-2</v>
      </c>
      <c r="K195" s="6">
        <v>-8.0000000000000002E-3</v>
      </c>
      <c r="L195" s="6">
        <v>-1.1000000000000001E-2</v>
      </c>
      <c r="M195" s="6">
        <v>1.61E-2</v>
      </c>
      <c r="N195" s="6">
        <v>2.0799999999999999E-2</v>
      </c>
      <c r="O195" s="6">
        <v>3.0600000000000002E-2</v>
      </c>
      <c r="P195" s="6">
        <v>-5.1000000000000004E-3</v>
      </c>
    </row>
    <row r="196" spans="3:16" ht="15.5" x14ac:dyDescent="0.35">
      <c r="C196" t="s">
        <v>199</v>
      </c>
      <c r="I196" s="6">
        <v>-4.0500000000000001E-2</v>
      </c>
      <c r="J196" s="6">
        <v>-3.32E-2</v>
      </c>
      <c r="K196" s="6">
        <v>-0.01</v>
      </c>
      <c r="L196" s="6">
        <v>-1.61E-2</v>
      </c>
      <c r="M196" s="6">
        <v>2.5000000000000001E-2</v>
      </c>
      <c r="N196" s="6">
        <v>3.2400000000000005E-2</v>
      </c>
      <c r="O196" s="6">
        <v>5.6799999999999996E-2</v>
      </c>
      <c r="P196" s="6">
        <v>-1.5800000000000002E-2</v>
      </c>
    </row>
    <row r="197" spans="3:16" ht="15.5" x14ac:dyDescent="0.35">
      <c r="C197" t="s">
        <v>200</v>
      </c>
      <c r="I197" s="6">
        <v>-6.8999999999999999E-3</v>
      </c>
      <c r="J197" s="6">
        <v>-2.4500000000000001E-2</v>
      </c>
      <c r="K197" s="6">
        <v>-1.0700000000000001E-2</v>
      </c>
      <c r="L197" s="6">
        <v>1.84E-2</v>
      </c>
      <c r="M197" s="6">
        <v>5.1100000000000007E-2</v>
      </c>
      <c r="N197" s="6">
        <v>6.4399999999999999E-2</v>
      </c>
      <c r="O197" s="6">
        <v>6.8199999999999997E-2</v>
      </c>
      <c r="P197" s="6">
        <v>0.13009999999999999</v>
      </c>
    </row>
    <row r="198" spans="3:16" ht="15.5" x14ac:dyDescent="0.35">
      <c r="C198" t="s">
        <v>201</v>
      </c>
      <c r="I198" s="6">
        <v>-1.1599999999999999</v>
      </c>
      <c r="J198" s="6">
        <v>-3.34</v>
      </c>
      <c r="K198" s="6">
        <v>-0.71</v>
      </c>
      <c r="L198" s="6">
        <v>1.28</v>
      </c>
      <c r="M198" s="6">
        <v>2.23</v>
      </c>
      <c r="N198" s="6">
        <v>2.95</v>
      </c>
      <c r="O198" s="6">
        <v>1.9</v>
      </c>
      <c r="P198" s="6">
        <v>1.31</v>
      </c>
    </row>
    <row r="199" spans="3:16" ht="15.5" x14ac:dyDescent="0.35">
      <c r="C199" t="s">
        <v>60</v>
      </c>
      <c r="I199" s="6">
        <v>0.39</v>
      </c>
      <c r="J199" s="6">
        <v>0.13</v>
      </c>
      <c r="K199" s="6">
        <v>0.28000000000000003</v>
      </c>
      <c r="L199" s="6">
        <v>0.36</v>
      </c>
      <c r="M199" s="6">
        <v>0.89</v>
      </c>
      <c r="N199" s="6">
        <v>1.87</v>
      </c>
      <c r="O199" s="6">
        <v>3.23</v>
      </c>
      <c r="P199" s="5">
        <v>0</v>
      </c>
    </row>
    <row r="200" spans="3:16" ht="15.5" x14ac:dyDescent="0.35">
      <c r="C200" t="s">
        <v>57</v>
      </c>
      <c r="I200" s="6">
        <v>138.49</v>
      </c>
      <c r="J200" s="6">
        <v>173.74</v>
      </c>
      <c r="K200" s="6">
        <v>179.52</v>
      </c>
      <c r="L200" s="6">
        <v>181.32</v>
      </c>
      <c r="M200" s="6">
        <v>188.63</v>
      </c>
      <c r="N200" s="6">
        <v>175.08</v>
      </c>
      <c r="O200" s="6">
        <v>156.24</v>
      </c>
      <c r="P200" s="6">
        <v>286.64</v>
      </c>
    </row>
    <row r="201" spans="3:16" ht="15.5" x14ac:dyDescent="0.35">
      <c r="C201" t="s">
        <v>202</v>
      </c>
      <c r="I201" s="6">
        <v>0.42</v>
      </c>
      <c r="J201" s="6">
        <v>0.13</v>
      </c>
      <c r="K201" s="6">
        <v>0.3</v>
      </c>
      <c r="L201" s="6">
        <v>0.38</v>
      </c>
      <c r="M201" s="6">
        <v>0.94</v>
      </c>
      <c r="N201" s="5">
        <v>2</v>
      </c>
      <c r="O201" s="6">
        <v>3.51</v>
      </c>
      <c r="P201" s="5">
        <v>0</v>
      </c>
    </row>
    <row r="202" spans="3:16" ht="15.5" x14ac:dyDescent="0.35">
      <c r="C202" t="s">
        <v>203</v>
      </c>
      <c r="I202" s="6">
        <v>127.87</v>
      </c>
      <c r="J202" s="6">
        <v>163.12</v>
      </c>
      <c r="K202" s="6">
        <v>169.01</v>
      </c>
      <c r="L202" s="6">
        <v>170.81</v>
      </c>
      <c r="M202" s="6">
        <v>178.13</v>
      </c>
      <c r="N202" s="6">
        <v>164.16</v>
      </c>
      <c r="O202" s="6">
        <v>143.88</v>
      </c>
      <c r="P202" s="6">
        <v>286.64</v>
      </c>
    </row>
    <row r="203" spans="3:16" ht="15.5" x14ac:dyDescent="0.35">
      <c r="C203" t="s">
        <v>204</v>
      </c>
      <c r="I203" s="5">
        <v>348000000000</v>
      </c>
      <c r="J203" s="5">
        <v>298000000000</v>
      </c>
      <c r="K203" s="5">
        <v>350000000000</v>
      </c>
      <c r="L203" s="5">
        <v>528000000000</v>
      </c>
      <c r="M203" s="5">
        <v>750000000000</v>
      </c>
      <c r="N203" s="5">
        <v>674000000000</v>
      </c>
      <c r="O203" s="5">
        <v>795000000000</v>
      </c>
      <c r="P203" s="5">
        <v>2470000000000</v>
      </c>
    </row>
    <row r="204" spans="3:16" ht="15.5" x14ac:dyDescent="0.35">
      <c r="C204" t="s">
        <v>205</v>
      </c>
      <c r="I204" s="5">
        <v>177000000000</v>
      </c>
      <c r="J204" s="5">
        <v>342000000000</v>
      </c>
      <c r="K204" s="5">
        <v>559000000000</v>
      </c>
      <c r="L204" s="5">
        <v>1176000000000</v>
      </c>
      <c r="M204" s="5">
        <v>1232000000000</v>
      </c>
      <c r="N204" s="5">
        <v>1864000000000</v>
      </c>
      <c r="O204" s="5">
        <v>1884000000000</v>
      </c>
      <c r="P204" s="5">
        <v>1981000000000</v>
      </c>
    </row>
    <row r="205" spans="3:16" ht="15.5" x14ac:dyDescent="0.35">
      <c r="C205" t="s">
        <v>26</v>
      </c>
      <c r="I205" s="5">
        <v>524000000000</v>
      </c>
      <c r="J205" s="5">
        <v>641000000000</v>
      </c>
      <c r="K205" s="5">
        <v>909000000000</v>
      </c>
      <c r="L205" s="5">
        <v>1704000000000</v>
      </c>
      <c r="M205" s="5">
        <v>1981000000000</v>
      </c>
      <c r="N205" s="5">
        <v>2538000000000</v>
      </c>
      <c r="O205" s="5">
        <v>2679000000000</v>
      </c>
      <c r="P205" s="5">
        <v>4451000000000</v>
      </c>
    </row>
    <row r="206" spans="3:16" ht="15.5" x14ac:dyDescent="0.35">
      <c r="C206" t="s">
        <v>23</v>
      </c>
      <c r="I206" s="5">
        <v>502000000000</v>
      </c>
      <c r="J206" s="5">
        <v>611000000000</v>
      </c>
      <c r="K206" s="5">
        <v>411000000000</v>
      </c>
      <c r="L206" s="5">
        <v>1687000000000</v>
      </c>
      <c r="M206" s="5">
        <v>1953000000000</v>
      </c>
      <c r="N206" s="5">
        <v>2457000000000</v>
      </c>
      <c r="O206" s="5">
        <v>2595000000000</v>
      </c>
      <c r="P206" s="5">
        <v>4376000000000</v>
      </c>
    </row>
    <row r="207" spans="3:16" ht="15.5" x14ac:dyDescent="0.35">
      <c r="C207" t="s">
        <v>206</v>
      </c>
      <c r="I207" s="5">
        <v>1300000000000</v>
      </c>
      <c r="J207" s="5">
        <v>2283000000000</v>
      </c>
      <c r="K207" s="5">
        <v>1626000000000</v>
      </c>
      <c r="L207" s="5">
        <v>446000000000</v>
      </c>
      <c r="M207" s="5">
        <v>274000000000</v>
      </c>
      <c r="N207" s="5">
        <v>253000000000</v>
      </c>
      <c r="O207" s="5">
        <v>-972000000000</v>
      </c>
      <c r="P207" s="5">
        <v>-2508000000000</v>
      </c>
    </row>
    <row r="208" spans="3:16" ht="15.5" x14ac:dyDescent="0.35">
      <c r="C208" t="s">
        <v>207</v>
      </c>
      <c r="I208" s="5">
        <v>271000000000</v>
      </c>
      <c r="J208" s="5">
        <v>425000000000</v>
      </c>
      <c r="K208" s="5">
        <v>291000000000</v>
      </c>
      <c r="L208" s="5">
        <v>880000000000</v>
      </c>
      <c r="M208" s="5">
        <v>1015000000000</v>
      </c>
      <c r="N208" s="5">
        <v>1071000000000</v>
      </c>
      <c r="O208" s="5">
        <v>1289000000000</v>
      </c>
      <c r="P208" s="5">
        <v>1070000000000</v>
      </c>
    </row>
    <row r="209" spans="3:16" ht="15.5" x14ac:dyDescent="0.35">
      <c r="C209" t="s">
        <v>208</v>
      </c>
      <c r="I209" s="5">
        <v>-51000000000</v>
      </c>
      <c r="J209" s="5">
        <v>-218000000000</v>
      </c>
      <c r="K209" s="5">
        <v>-553000000000</v>
      </c>
      <c r="L209" s="5">
        <v>-546000000000</v>
      </c>
      <c r="M209" s="5">
        <v>-623000000000</v>
      </c>
      <c r="N209" s="5">
        <v>-1463000000000</v>
      </c>
      <c r="O209" s="5">
        <v>-1350000000000</v>
      </c>
      <c r="P209" s="5">
        <v>-2023000000000</v>
      </c>
    </row>
    <row r="210" spans="3:16" ht="15.5" x14ac:dyDescent="0.35">
      <c r="C210" t="s">
        <v>15</v>
      </c>
      <c r="I210" s="5">
        <v>220000000000</v>
      </c>
      <c r="J210" s="5">
        <v>207000000000</v>
      </c>
      <c r="K210" s="5">
        <v>-262000000000</v>
      </c>
      <c r="L210" s="5">
        <v>333000000000</v>
      </c>
      <c r="M210" s="5">
        <v>392000000000</v>
      </c>
      <c r="N210" s="5">
        <v>-391000000000</v>
      </c>
      <c r="O210" s="5">
        <v>-61000000000</v>
      </c>
      <c r="P210" s="5">
        <v>-953000000000</v>
      </c>
    </row>
    <row r="211" spans="3:16" ht="15.5" x14ac:dyDescent="0.35">
      <c r="C211" t="s">
        <v>17</v>
      </c>
      <c r="I211" s="6">
        <v>5.21</v>
      </c>
      <c r="J211" s="6">
        <v>4.91</v>
      </c>
      <c r="K211" s="6">
        <v>-6.21</v>
      </c>
      <c r="L211" s="6">
        <v>7.89</v>
      </c>
      <c r="M211" s="6">
        <v>9.2899999999999991</v>
      </c>
      <c r="N211" s="6">
        <v>-9.65</v>
      </c>
      <c r="O211" s="6">
        <v>-1.73</v>
      </c>
      <c r="P211" s="6">
        <v>-91.56</v>
      </c>
    </row>
  </sheetData>
  <pageMargins left="0.7" right="0.7" top="0.75" bottom="0.75" header="0.3" footer="0.3"/>
  <ignoredErrors>
    <ignoredError sqref="A1:P212" numberStoredAsText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1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1350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1351</v>
      </c>
      <c r="D2" s="2" vm="387">
        <f ca="1">IFERROR(_xlfn.STOCKHISTORY("XIDX:" &amp; $C$1, D3, , 0, 0, 1), "Libur")</f>
        <v>3320</v>
      </c>
      <c r="E2" s="2" vm="388">
        <f ca="1">IFERROR(_xlfn.STOCKHISTORY("XIDX:" &amp; $C$1, E3, , 0, 0, 1), "Libur")</f>
        <v>2970</v>
      </c>
      <c r="H2" s="2" vm="388">
        <f ca="1">IFERROR(INDEX(D2:G2,COUNT(D2:G2)),"")</f>
        <v>2970</v>
      </c>
      <c r="I2" s="2" vm="389">
        <f t="shared" ref="I2:P2" ca="1" si="0">IFERROR(_xlfn.STOCKHISTORY("XIDX:" &amp; $C$1, I1, , 0, 0, 1), "Libur")</f>
        <v>2960</v>
      </c>
      <c r="J2" s="2" vm="256">
        <f t="shared" ca="1" si="0"/>
        <v>340</v>
      </c>
      <c r="K2" s="2" vm="350">
        <f t="shared" ca="1" si="0"/>
        <v>348</v>
      </c>
      <c r="L2" s="2" vm="390">
        <f t="shared" ca="1" si="0"/>
        <v>292</v>
      </c>
      <c r="M2" s="2" vm="273">
        <f t="shared" ca="1" si="0"/>
        <v>300</v>
      </c>
      <c r="N2" s="2" vm="391">
        <f t="shared" ca="1" si="0"/>
        <v>700</v>
      </c>
      <c r="O2" s="2" vm="190">
        <f t="shared" ca="1" si="0"/>
        <v>525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35023646656</v>
      </c>
      <c r="E4" s="2">
        <f>IFERROR(INDEX(E51:E500,MATCH($C$4,$C$51:$C$500,0)),"")</f>
        <v>35319996777</v>
      </c>
      <c r="H4" s="2">
        <f>IFERROR(SUM(D4:G4)*(4/MAX(1,COUNT(D4:G4))),"")</f>
        <v>140687286866</v>
      </c>
      <c r="I4" s="2">
        <f t="shared" ref="I4:P4" si="1">IFERROR(INDEX(I51:I500,MATCH($C$4,$C$51:$C$500,0)),"")</f>
        <v>141126498590</v>
      </c>
      <c r="J4" s="2">
        <f t="shared" si="1"/>
        <v>160218189058</v>
      </c>
      <c r="K4" s="2">
        <f t="shared" si="1"/>
        <v>143083261635</v>
      </c>
      <c r="L4" s="2">
        <f t="shared" si="1"/>
        <v>131320519406</v>
      </c>
      <c r="M4" s="2">
        <f t="shared" si="1"/>
        <v>109018092634</v>
      </c>
      <c r="N4" s="2">
        <f t="shared" si="1"/>
        <v>74179874751</v>
      </c>
      <c r="O4" s="2">
        <f t="shared" si="1"/>
        <v>100093362672</v>
      </c>
      <c r="P4" s="2">
        <f t="shared" si="1"/>
        <v>105294898763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2311958475</v>
      </c>
      <c r="E5" s="2">
        <f>IFERROR(INDEX(E51:E500,MATCH($C$5,$C$51:$C$500,0)),"")</f>
        <v>4544407115</v>
      </c>
      <c r="H5" s="2">
        <f>IFERROR(SUM(D5:G5)*(4/MAX(1,COUNT(D5:G5))),"")</f>
        <v>13712731180</v>
      </c>
      <c r="I5" s="2">
        <f t="shared" ref="I5:P5" si="2">IFERROR(INDEX(I51:I500,MATCH($C$5,$C$51:$C$500,0)),"")</f>
        <v>14535025434</v>
      </c>
      <c r="J5" s="2">
        <f t="shared" si="2"/>
        <v>16192001308</v>
      </c>
      <c r="K5" s="2">
        <f t="shared" si="2"/>
        <v>16630158405</v>
      </c>
      <c r="L5" s="2">
        <f t="shared" si="2"/>
        <v>14390985144</v>
      </c>
      <c r="M5" s="2">
        <f t="shared" si="2"/>
        <v>12131708265</v>
      </c>
      <c r="N5" s="2">
        <f t="shared" si="2"/>
        <v>10454973240</v>
      </c>
      <c r="O5" s="2">
        <f t="shared" si="2"/>
        <v>13098751823</v>
      </c>
      <c r="P5" s="2">
        <f t="shared" si="2"/>
        <v>12842443420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95941232427</v>
      </c>
      <c r="E6" s="2">
        <f>IFERROR(INDEX(E51:E500,MATCH($C$6,$C$51:$C$500,0)),"")</f>
        <v>105907427247</v>
      </c>
      <c r="H6" s="2">
        <f>IFERROR(INDEX(D6:G6,COUNT(D6:G6)),"")</f>
        <v>105907427247</v>
      </c>
      <c r="I6" s="2">
        <f t="shared" ref="I6:P6" si="3">IFERROR(INDEX(I51:I500,MATCH($C$6,$C$51:$C$500,0)),"")</f>
        <v>101363020135</v>
      </c>
      <c r="J6" s="2">
        <f t="shared" si="3"/>
        <v>96441994701</v>
      </c>
      <c r="K6" s="2">
        <f t="shared" si="3"/>
        <v>90699993393</v>
      </c>
      <c r="L6" s="2">
        <f t="shared" si="3"/>
        <v>87863834988</v>
      </c>
      <c r="M6" s="2">
        <f t="shared" si="3"/>
        <v>80578849844</v>
      </c>
      <c r="N6" s="2">
        <f t="shared" si="3"/>
        <v>84331141579</v>
      </c>
      <c r="O6" s="2">
        <f t="shared" si="3"/>
        <v>74875814698</v>
      </c>
      <c r="P6" s="2">
        <f t="shared" si="3"/>
        <v>44103648044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0.42</v>
      </c>
      <c r="E7" s="3">
        <f>IFERROR(INDEX(E51:E500,MATCH($C$7,$C$51:$C$500,0))/1000000000,"")</f>
        <v>0.42</v>
      </c>
      <c r="H7" s="3">
        <f>IFERROR(INDEX(D7:G7,COUNT(D7:G7)),"")</f>
        <v>0.42</v>
      </c>
      <c r="I7" s="3">
        <f t="shared" ref="I7:P7" si="4">IFERROR(INDEX(I51:I500,MATCH($C$7,$C$51:$C$500,0))/1000000000,"")</f>
        <v>0.42</v>
      </c>
      <c r="J7" s="3">
        <f t="shared" si="4"/>
        <v>0.42</v>
      </c>
      <c r="K7" s="3">
        <f t="shared" si="4"/>
        <v>0.42</v>
      </c>
      <c r="L7" s="3">
        <f t="shared" si="4"/>
        <v>0.42</v>
      </c>
      <c r="M7" s="3">
        <f t="shared" si="4"/>
        <v>0.42</v>
      </c>
      <c r="N7" s="3">
        <f t="shared" si="4"/>
        <v>0.42</v>
      </c>
      <c r="O7" s="3">
        <f t="shared" si="4"/>
        <v>0.42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16000000000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16000000000</v>
      </c>
      <c r="J8" s="2">
        <f t="shared" si="5"/>
        <v>9000000000</v>
      </c>
      <c r="K8" s="2">
        <f t="shared" si="5"/>
        <v>15000000000</v>
      </c>
      <c r="L8" s="2">
        <f t="shared" si="5"/>
        <v>13000000000</v>
      </c>
      <c r="M8" s="2">
        <f t="shared" si="5"/>
        <v>7000000000</v>
      </c>
      <c r="N8" s="2">
        <f t="shared" si="5"/>
        <v>6000000000</v>
      </c>
      <c r="O8" s="2">
        <f t="shared" si="5"/>
        <v>-9000000000</v>
      </c>
      <c r="P8" s="2">
        <f t="shared" si="5"/>
        <v>-17000000000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38.83</v>
      </c>
      <c r="E9" s="3">
        <f>IFERROR(INDEX(E51:E500,MATCH("Free cash flow per share (Quarter)",$C$51:$C$500,0)),"")</f>
        <v>-2.2400000000000002</v>
      </c>
      <c r="H9" s="3">
        <f>IFERROR(INDEX(D9:G9,COUNT(D9:G9)),"")</f>
        <v>-2.2400000000000002</v>
      </c>
      <c r="I9" s="3">
        <f t="shared" ref="I9:P9" si="6">IFERROR(INDEX(I51:I500,MATCH($C$9,$C$51:$C$500,0)),"")</f>
        <v>38</v>
      </c>
      <c r="J9" s="3">
        <f t="shared" si="6"/>
        <v>22.3</v>
      </c>
      <c r="K9" s="3">
        <f t="shared" si="6"/>
        <v>36.11</v>
      </c>
      <c r="L9" s="3">
        <f t="shared" si="6"/>
        <v>31.9</v>
      </c>
      <c r="M9" s="3">
        <f t="shared" si="6"/>
        <v>17.88</v>
      </c>
      <c r="N9" s="3">
        <f t="shared" si="6"/>
        <v>13.69</v>
      </c>
      <c r="O9" s="3">
        <f t="shared" si="6"/>
        <v>-22.23</v>
      </c>
      <c r="P9" s="3">
        <f t="shared" si="6"/>
        <v>-660679.31999999995</v>
      </c>
    </row>
    <row r="10" spans="1:16" ht="15.5" x14ac:dyDescent="0.35">
      <c r="C10" t="s">
        <v>18</v>
      </c>
      <c r="D10" s="3">
        <f ca="1">IFERROR(IF(D9=0,"",D2/D9),"")</f>
        <v>85.500901364924033</v>
      </c>
      <c r="E10" s="3">
        <f ca="1">IFERROR(IF(E9=0,"",E2/E9),"")</f>
        <v>-1325.8928571428571</v>
      </c>
      <c r="I10" s="3">
        <f t="shared" ref="I10:P10" ca="1" si="7">IFERROR(IF(I9=0,"",I2/I9),"")</f>
        <v>77.89473684210526</v>
      </c>
      <c r="J10" s="3">
        <f t="shared" ca="1" si="7"/>
        <v>15.246636771300448</v>
      </c>
      <c r="K10" s="3">
        <f t="shared" ca="1" si="7"/>
        <v>9.6372196067571316</v>
      </c>
      <c r="L10" s="3">
        <f t="shared" ca="1" si="7"/>
        <v>9.1536050156739819</v>
      </c>
      <c r="M10" s="3">
        <f t="shared" ca="1" si="7"/>
        <v>16.778523489932887</v>
      </c>
      <c r="N10" s="3">
        <f t="shared" ca="1" si="7"/>
        <v>51.132213294375461</v>
      </c>
      <c r="O10" s="3">
        <f t="shared" ca="1" si="7"/>
        <v>-23.616734143049932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4145583754</v>
      </c>
      <c r="E11" s="2">
        <f>IFERROR(INDEX(E51:E500,MATCH($C$11,$C$51:$C$500,0)),"")</f>
        <v>2916222279</v>
      </c>
      <c r="H11" s="2">
        <f>IFERROR(INDEX(D11:G11,COUNT(D11:G11)),"")</f>
        <v>2916222279</v>
      </c>
      <c r="I11" s="2">
        <f t="shared" ref="I11:P11" si="8">IFERROR(INDEX(I51:I500,MATCH($C$11,$C$51:$C$500,0)),"")</f>
        <v>3853770956</v>
      </c>
      <c r="J11" s="2">
        <f t="shared" si="8"/>
        <v>6622417129</v>
      </c>
      <c r="K11" s="2">
        <f t="shared" si="8"/>
        <v>10673745653</v>
      </c>
      <c r="L11" s="2">
        <f t="shared" si="8"/>
        <v>7352156523</v>
      </c>
      <c r="M11" s="2">
        <f t="shared" si="8"/>
        <v>6133427113</v>
      </c>
      <c r="N11" s="2">
        <f t="shared" si="8"/>
        <v>14412989403</v>
      </c>
      <c r="O11" s="2">
        <f t="shared" si="8"/>
        <v>9071210210</v>
      </c>
      <c r="P11" s="2">
        <f t="shared" si="8"/>
        <v>1026598228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-4000000000</v>
      </c>
      <c r="E12" s="2">
        <f>IFERROR(INDEX(E51:E500,MATCH("Net Debt (Quarter)",$C$51:$C$500,0)),"")</f>
        <v>-2000000000</v>
      </c>
      <c r="H12" s="2">
        <f>IFERROR(INDEX(D12:G12,COUNT(D12:G12)),"")</f>
        <v>-2000000000</v>
      </c>
      <c r="I12" s="2">
        <f t="shared" ref="I12:P12" si="9">IFERROR(INDEX(I51:I500,MATCH($C$12,$C$51:$C$500,0)),"")</f>
        <v>-3000000000</v>
      </c>
      <c r="J12" s="2">
        <f t="shared" si="9"/>
        <v>-3000000000</v>
      </c>
      <c r="K12" s="2">
        <f t="shared" si="9"/>
        <v>-5000000000</v>
      </c>
      <c r="L12" s="2">
        <f t="shared" si="9"/>
        <v>-7000000000</v>
      </c>
      <c r="M12" s="2">
        <f t="shared" si="9"/>
        <v>-6000000000</v>
      </c>
      <c r="N12" s="2">
        <f t="shared" si="9"/>
        <v>-14000000000</v>
      </c>
      <c r="O12" s="2">
        <f t="shared" si="9"/>
        <v>-9000000000</v>
      </c>
      <c r="P12" s="2">
        <f t="shared" si="9"/>
        <v>-1000000000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1000000000</v>
      </c>
      <c r="H13" s="2">
        <f>IFERROR(INDEX(D13:G13,COUNT(D13:G13)),"")</f>
        <v>1000000000</v>
      </c>
      <c r="I13" s="2">
        <f t="shared" ref="I13:P13" si="10">IFERROR(INDEX(I51:I500,MATCH($C$13,$C$51:$C$500,0)),"")</f>
        <v>1000000000</v>
      </c>
      <c r="J13" s="2">
        <f t="shared" si="10"/>
        <v>3000000000</v>
      </c>
      <c r="K13" s="2">
        <f t="shared" si="10"/>
        <v>5000000000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-136435707</v>
      </c>
      <c r="E14" s="2">
        <f>IFERROR(INDEX(E51:E500,MATCH($C$14,$C$51:$C$500,0)),"")</f>
        <v>6570114</v>
      </c>
      <c r="H14" s="2">
        <f>IFERROR(SUM(D14:G14)*(4/MAX(1,COUNT(D14:G14))),"")</f>
        <v>-259731186</v>
      </c>
      <c r="I14" s="2">
        <f t="shared" ref="I14:P14" si="11">IFERROR(INDEX(I51:I500,MATCH($C$14,$C$51:$C$500,0)),"")</f>
        <v>-179487833</v>
      </c>
      <c r="J14" s="2">
        <f t="shared" si="11"/>
        <v>-170155573</v>
      </c>
      <c r="K14" s="2">
        <f t="shared" si="11"/>
        <v>-21600276</v>
      </c>
      <c r="L14" s="2">
        <f t="shared" si="11"/>
        <v>-13699034</v>
      </c>
      <c r="M14" s="2">
        <f t="shared" si="11"/>
        <v>-81497653</v>
      </c>
      <c r="N14" s="2">
        <f t="shared" si="11"/>
        <v>-86599501</v>
      </c>
      <c r="O14" s="2">
        <f t="shared" si="11"/>
        <v>-774942814</v>
      </c>
      <c r="P14" s="2">
        <f t="shared" si="11"/>
        <v>-78939628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-4691574258</v>
      </c>
      <c r="J15" s="2">
        <f t="shared" si="12"/>
        <v>-4684400899</v>
      </c>
      <c r="K15" s="2">
        <f t="shared" si="12"/>
        <v>-4810084468</v>
      </c>
      <c r="L15" s="2">
        <f t="shared" si="12"/>
        <v>-4321338590</v>
      </c>
      <c r="M15" s="2">
        <f t="shared" si="12"/>
        <v>-2607148573</v>
      </c>
      <c r="N15" s="2">
        <f t="shared" si="12"/>
        <v>-2657554818</v>
      </c>
      <c r="O15" s="2">
        <f t="shared" si="12"/>
        <v>-4785088329</v>
      </c>
      <c r="P15" s="2">
        <f t="shared" si="12"/>
        <v>-4689443693</v>
      </c>
    </row>
    <row r="16" spans="1:16" ht="15.5" x14ac:dyDescent="0.35">
      <c r="C16" t="s">
        <v>29</v>
      </c>
      <c r="D16" s="2">
        <f>IFERROR(INDEX(D51:D500,MATCH($C$16,$C$51:$C$500,0)),"")</f>
        <v>4245805182</v>
      </c>
      <c r="E16" s="2">
        <f>IFERROR(INDEX(E51:E500,MATCH($C$16,$C$51:$C$500,0)),"")</f>
        <v>4544407114</v>
      </c>
      <c r="H16" s="2">
        <f>IFERROR(SUM(D16:G16)*(4/MAX(1,COUNT(D16:G16))),"")</f>
        <v>17580424592</v>
      </c>
      <c r="I16" s="2">
        <f t="shared" ref="I16:P16" si="13">IFERROR(INDEX(I51:I500,MATCH($C$16,$C$51:$C$500,0)),"")</f>
        <v>19182388486</v>
      </c>
      <c r="J16" s="2">
        <f t="shared" si="13"/>
        <v>21062366109</v>
      </c>
      <c r="K16" s="2">
        <f t="shared" si="13"/>
        <v>21543490220</v>
      </c>
      <c r="L16" s="2">
        <f t="shared" si="13"/>
        <v>18700404331</v>
      </c>
      <c r="M16" s="2">
        <f t="shared" si="13"/>
        <v>14633283006</v>
      </c>
      <c r="N16" s="2">
        <f t="shared" si="13"/>
        <v>13156423675</v>
      </c>
      <c r="O16" s="2">
        <f t="shared" si="13"/>
        <v>17874691828</v>
      </c>
      <c r="P16" s="2">
        <f t="shared" si="13"/>
        <v>17529714595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1394400000000</v>
      </c>
      <c r="E20" s="2">
        <f ca="1">IFERROR(E21*E2,"")</f>
        <v>1247400000000</v>
      </c>
      <c r="H20" s="2">
        <f t="shared" ref="H20:P20" ca="1" si="14">IFERROR(H21*H2,"")</f>
        <v>1247400000000</v>
      </c>
      <c r="I20" s="2">
        <f t="shared" ca="1" si="14"/>
        <v>1243200000000</v>
      </c>
      <c r="J20" s="2">
        <f t="shared" ca="1" si="14"/>
        <v>142800000000</v>
      </c>
      <c r="K20" s="2">
        <f t="shared" ca="1" si="14"/>
        <v>146160000000</v>
      </c>
      <c r="L20" s="2">
        <f t="shared" ca="1" si="14"/>
        <v>122640000000</v>
      </c>
      <c r="M20" s="2">
        <f t="shared" ca="1" si="14"/>
        <v>126000000000</v>
      </c>
      <c r="N20" s="2">
        <f t="shared" ca="1" si="14"/>
        <v>294000000000</v>
      </c>
      <c r="O20" s="2">
        <f t="shared" ca="1" si="14"/>
        <v>220500000000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420000000</v>
      </c>
      <c r="E21" s="2">
        <f>IFERROR(INDEX(E51:E500,MATCH($C$7,$C$51:$C$500,0)),"")</f>
        <v>420000000</v>
      </c>
      <c r="H21" s="2">
        <f>IFERROR(INDEX(D21:G21,COUNT(D21:G21)),"")</f>
        <v>420000000</v>
      </c>
      <c r="I21" s="2">
        <f t="shared" ref="I21:P21" si="15">IFERROR(INDEX(I51:I500,MATCH($C$7,$C$51:$C$500,0)),"")</f>
        <v>420000000</v>
      </c>
      <c r="J21" s="2">
        <f t="shared" si="15"/>
        <v>420000000</v>
      </c>
      <c r="K21" s="2">
        <f t="shared" si="15"/>
        <v>420000000</v>
      </c>
      <c r="L21" s="2">
        <f t="shared" si="15"/>
        <v>420000000</v>
      </c>
      <c r="M21" s="2">
        <f t="shared" si="15"/>
        <v>420000000</v>
      </c>
      <c r="N21" s="2">
        <f t="shared" si="15"/>
        <v>420000000</v>
      </c>
      <c r="O21" s="2">
        <f t="shared" si="15"/>
        <v>420000000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2.4097652453642686</v>
      </c>
      <c r="E23" s="3">
        <f>IFERROR(E5/E6*100,"")</f>
        <v>4.2909239069715266</v>
      </c>
      <c r="H23" s="3">
        <f t="shared" ref="H23:P23" si="16">IFERROR(H5/H6*100,"")</f>
        <v>12.947846564168552</v>
      </c>
      <c r="I23" s="3">
        <f t="shared" si="16"/>
        <v>14.339574151047959</v>
      </c>
      <c r="J23" s="3">
        <f t="shared" si="16"/>
        <v>16.789367907829167</v>
      </c>
      <c r="K23" s="3">
        <f t="shared" si="16"/>
        <v>18.335346875872514</v>
      </c>
      <c r="L23" s="3">
        <f t="shared" si="16"/>
        <v>16.378735512700359</v>
      </c>
      <c r="M23" s="3">
        <f t="shared" si="16"/>
        <v>15.05569797594144</v>
      </c>
      <c r="N23" s="3">
        <f t="shared" si="16"/>
        <v>12.397523671852534</v>
      </c>
      <c r="O23" s="3">
        <f t="shared" si="16"/>
        <v>17.493969015004094</v>
      </c>
      <c r="P23" s="3">
        <f t="shared" si="16"/>
        <v>29.118778127350687</v>
      </c>
    </row>
    <row r="24" spans="1:16" ht="15.5" x14ac:dyDescent="0.35">
      <c r="C24" t="s">
        <v>47</v>
      </c>
      <c r="D24" s="4">
        <f>IFERROR(_xlfn.RRI(5,I23,D23),"")</f>
        <v>-0.30001667159810785</v>
      </c>
      <c r="E24" s="4">
        <f>IFERROR(_xlfn.RRI(5,J23,E23),"")</f>
        <v>-0.23879208849582079</v>
      </c>
      <c r="H24" s="4">
        <f t="shared" ref="H24:P24" si="17">IFERROR(_xlfn.RRI(5,M23,H23),"")</f>
        <v>-2.9714972002405915E-2</v>
      </c>
      <c r="I24" s="4">
        <f t="shared" si="17"/>
        <v>2.9532975812081697E-2</v>
      </c>
      <c r="J24" s="4">
        <f t="shared" si="17"/>
        <v>-8.1883652735786905E-3</v>
      </c>
      <c r="K24" s="4">
        <f t="shared" si="17"/>
        <v>-8.8360369034372499E-2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34.67</v>
      </c>
      <c r="J25" s="3">
        <f t="shared" si="18"/>
        <v>39.18</v>
      </c>
      <c r="K25" s="3">
        <f t="shared" si="18"/>
        <v>40.03</v>
      </c>
      <c r="L25" s="3">
        <f t="shared" si="18"/>
        <v>34.4</v>
      </c>
      <c r="M25" s="3">
        <f t="shared" si="18"/>
        <v>28.77</v>
      </c>
      <c r="N25" s="3">
        <f t="shared" si="18"/>
        <v>25.12</v>
      </c>
      <c r="O25" s="3">
        <f t="shared" si="18"/>
        <v>31.31</v>
      </c>
      <c r="P25" s="3">
        <f t="shared" si="18"/>
        <v>513610.84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6.6563804940547922E-2</v>
      </c>
      <c r="J26" s="4">
        <f t="shared" si="19"/>
        <v>4.586654915704913E-2</v>
      </c>
      <c r="K26" s="4">
        <f t="shared" si="19"/>
        <v>-0.84921772842358911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83.389634895238089</v>
      </c>
      <c r="E27" s="3">
        <f>IFERROR(E4/E21,"")</f>
        <v>84.095230421428568</v>
      </c>
      <c r="H27" s="3">
        <f t="shared" ref="H27:P27" si="20">IFERROR(H4/H21,"")</f>
        <v>334.96973063333331</v>
      </c>
      <c r="I27" s="3">
        <f t="shared" si="20"/>
        <v>336.01547283333332</v>
      </c>
      <c r="J27" s="3">
        <f t="shared" si="20"/>
        <v>381.47187870952382</v>
      </c>
      <c r="K27" s="3">
        <f t="shared" si="20"/>
        <v>340.6744324642857</v>
      </c>
      <c r="L27" s="3">
        <f t="shared" si="20"/>
        <v>312.66790334761907</v>
      </c>
      <c r="M27" s="3">
        <f t="shared" si="20"/>
        <v>259.56688722380954</v>
      </c>
      <c r="N27" s="3">
        <f t="shared" si="20"/>
        <v>176.61874940714284</v>
      </c>
      <c r="O27" s="3">
        <f t="shared" si="20"/>
        <v>238.31753017142856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-0.24325325913227924</v>
      </c>
      <c r="E28" s="4">
        <f>IFERROR(_xlfn.RRI(5,J27,E27),"")</f>
        <v>-0.26097051231006252</v>
      </c>
      <c r="H28" s="4">
        <f t="shared" ref="H28:P28" si="21">IFERROR(_xlfn.RRI(5,M27,H27),"")</f>
        <v>5.2328312296386681E-2</v>
      </c>
      <c r="I28" s="4">
        <f t="shared" si="21"/>
        <v>0.13727238592768654</v>
      </c>
      <c r="J28" s="4">
        <f t="shared" si="21"/>
        <v>9.8654927219335109E-2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-0.11510974987238382</v>
      </c>
      <c r="J29" s="4">
        <f t="shared" si="22"/>
        <v>-2.123407444416691E-2</v>
      </c>
      <c r="K29" s="4">
        <f t="shared" si="22"/>
        <v>0.1636627906976745</v>
      </c>
      <c r="L29" s="4">
        <f t="shared" si="22"/>
        <v>0.19568995481404236</v>
      </c>
      <c r="M29" s="4">
        <f t="shared" si="22"/>
        <v>0.14530254777070056</v>
      </c>
      <c r="N29" s="4">
        <f t="shared" si="22"/>
        <v>-0.19770041520281054</v>
      </c>
      <c r="O29" s="4">
        <f t="shared" si="22"/>
        <v>-0.99993903944862228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-3.1121846597781644E-3</v>
      </c>
      <c r="I30" s="4">
        <f t="shared" si="23"/>
        <v>-0.11916056834900747</v>
      </c>
      <c r="J30" s="4">
        <f t="shared" si="23"/>
        <v>0.11975494007615345</v>
      </c>
      <c r="K30" s="4">
        <f t="shared" si="23"/>
        <v>8.9572766557779432E-2</v>
      </c>
      <c r="L30" s="4">
        <f t="shared" si="23"/>
        <v>0.20457546296351578</v>
      </c>
      <c r="M30" s="4">
        <f t="shared" si="23"/>
        <v>0.46964514297094268</v>
      </c>
      <c r="N30" s="4">
        <f t="shared" si="23"/>
        <v>-0.25889316962920872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229.52</v>
      </c>
      <c r="E32" s="3">
        <f>IFERROR(INDEX(E51:E500,MATCH($A$32,$C$51:$C$500,0)),"")</f>
        <v>253.37</v>
      </c>
      <c r="H32" s="3">
        <f>IFERROR(INDEX(D32:G32,COUNT(D32:G32)),"")</f>
        <v>253.37</v>
      </c>
      <c r="I32" s="3">
        <f t="shared" ref="I32:P32" si="24">IFERROR(INDEX(I51:I500,MATCH($C$32,$C$51:$C$500,0)),"")</f>
        <v>242.5</v>
      </c>
      <c r="J32" s="3">
        <f t="shared" si="24"/>
        <v>230.72</v>
      </c>
      <c r="K32" s="3">
        <f t="shared" si="24"/>
        <v>216.99</v>
      </c>
      <c r="L32" s="3">
        <f t="shared" si="24"/>
        <v>210.2</v>
      </c>
      <c r="M32" s="3">
        <f t="shared" si="24"/>
        <v>192.77</v>
      </c>
      <c r="N32" s="3">
        <f t="shared" si="24"/>
        <v>201.75</v>
      </c>
      <c r="O32" s="3">
        <f t="shared" si="24"/>
        <v>179.13</v>
      </c>
      <c r="P32" s="3">
        <f t="shared" si="24"/>
        <v>1764145.92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12.94</v>
      </c>
      <c r="E33" s="3">
        <f>IFERROR(INDEX(E51:E500,MATCH($A$33,$C$51:$C$500,0)),"")</f>
        <v>12.83</v>
      </c>
      <c r="H33" s="3">
        <f>IFERROR(INDEX(D33:G33,COUNT(D33:G33)),"")</f>
        <v>12.83</v>
      </c>
      <c r="I33" s="3">
        <f t="shared" ref="I33:P33" si="25">IFERROR(INDEX(I51:I500,MATCH($C$33,$C$51:$C$500,0)),"")</f>
        <v>12.21</v>
      </c>
      <c r="J33" s="3">
        <f t="shared" si="25"/>
        <v>1.47</v>
      </c>
      <c r="K33" s="3">
        <f t="shared" si="25"/>
        <v>1.6</v>
      </c>
      <c r="L33" s="3">
        <f t="shared" si="25"/>
        <v>1.39</v>
      </c>
      <c r="M33" s="3">
        <f t="shared" si="25"/>
        <v>1.56</v>
      </c>
      <c r="N33" s="3">
        <f t="shared" si="25"/>
        <v>3.47</v>
      </c>
      <c r="O33" s="3">
        <f t="shared" si="25"/>
        <v>2.93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292.32</v>
      </c>
      <c r="E34" s="3">
        <f>IFERROR(INDEX(E51:E500,MATCH($A$34,$C$51:$C$500,0)),"")</f>
        <v>298.99</v>
      </c>
      <c r="H34" s="3">
        <f>IFERROR(INDEX(D34:G34,COUNT(D34:G34)),"")</f>
        <v>298.99</v>
      </c>
      <c r="I34" s="3">
        <f t="shared" ref="I34:P34" si="26">IFERROR(INDEX(I51:I500,MATCH($C$34,$C$51:$C$500,0)),"")</f>
        <v>85.38</v>
      </c>
      <c r="J34" s="3">
        <f t="shared" si="26"/>
        <v>8.68</v>
      </c>
      <c r="K34" s="3">
        <f t="shared" si="26"/>
        <v>8.69</v>
      </c>
      <c r="L34" s="3">
        <f t="shared" si="26"/>
        <v>8.49</v>
      </c>
      <c r="M34" s="3">
        <f t="shared" si="26"/>
        <v>10.43</v>
      </c>
      <c r="N34" s="3">
        <f t="shared" si="26"/>
        <v>27.87</v>
      </c>
      <c r="O34" s="3">
        <f t="shared" si="26"/>
        <v>16.77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35.450000000000003</v>
      </c>
      <c r="E35" s="3">
        <f>IFERROR(INDEX(E51:E500,MATCH($A$35,$C$51:$C$500,0)),"")</f>
        <v>38.46</v>
      </c>
      <c r="H35" s="3">
        <f>IFERROR(INDEX(D35:G35,COUNT(D35:G35)),"")</f>
        <v>38.46</v>
      </c>
      <c r="I35" s="3">
        <f t="shared" ref="I35:P35" si="27">IFERROR(INDEX(I51:I500,MATCH($C$35,$C$51:$C$500,0)),"")</f>
        <v>8.77</v>
      </c>
      <c r="J35" s="3">
        <f t="shared" si="27"/>
        <v>0.89</v>
      </c>
      <c r="K35" s="3">
        <f t="shared" si="27"/>
        <v>1.02</v>
      </c>
      <c r="L35" s="3">
        <f t="shared" si="27"/>
        <v>0.93</v>
      </c>
      <c r="M35" s="3">
        <f t="shared" si="27"/>
        <v>1.1499999999999999</v>
      </c>
      <c r="N35" s="3">
        <f t="shared" si="27"/>
        <v>3.94</v>
      </c>
      <c r="O35" s="3">
        <f t="shared" si="27"/>
        <v>2.19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35023646656</v>
      </c>
      <c r="E51" s="5">
        <v>35319996777</v>
      </c>
      <c r="F51" s="5">
        <v>31133038826</v>
      </c>
      <c r="G51" s="5">
        <v>43569805159</v>
      </c>
      <c r="I51" s="5">
        <v>141126498590</v>
      </c>
      <c r="J51" s="5">
        <v>160218189058</v>
      </c>
      <c r="K51" s="5">
        <v>143083261635</v>
      </c>
      <c r="L51" s="5">
        <v>131320519406</v>
      </c>
      <c r="M51" s="5">
        <v>109018092634</v>
      </c>
      <c r="N51" s="5">
        <v>74179874751</v>
      </c>
      <c r="O51" s="5">
        <v>100093362672</v>
      </c>
      <c r="P51" s="5">
        <v>105294898763</v>
      </c>
    </row>
    <row r="52" spans="2:16" ht="15.5" x14ac:dyDescent="0.35">
      <c r="C52" t="s">
        <v>211</v>
      </c>
      <c r="D52" s="5">
        <v>-23156651242</v>
      </c>
      <c r="E52" s="5">
        <v>-23125931233</v>
      </c>
      <c r="F52" s="5">
        <v>-20885893463</v>
      </c>
      <c r="G52" s="5">
        <v>-27633825656</v>
      </c>
      <c r="I52" s="5">
        <v>-92681758992</v>
      </c>
      <c r="J52" s="5">
        <v>-105875304969</v>
      </c>
      <c r="K52" s="5">
        <v>-94085573916</v>
      </c>
      <c r="L52" s="5">
        <v>-86842794284</v>
      </c>
      <c r="M52" s="5">
        <v>-70658869330</v>
      </c>
      <c r="N52" s="5">
        <v>-38292322924</v>
      </c>
      <c r="O52" s="5">
        <v>-52024763999</v>
      </c>
      <c r="P52" s="5">
        <v>-55562728173</v>
      </c>
    </row>
    <row r="53" spans="2:16" ht="15.5" x14ac:dyDescent="0.35">
      <c r="C53" t="s">
        <v>212</v>
      </c>
      <c r="D53" s="5">
        <v>11866995414</v>
      </c>
      <c r="E53" s="5">
        <v>12194065544</v>
      </c>
      <c r="F53" s="5">
        <v>10247145363</v>
      </c>
      <c r="G53" s="5">
        <v>15935979503</v>
      </c>
      <c r="I53" s="5">
        <v>48444739598</v>
      </c>
      <c r="J53" s="5">
        <v>54342884089</v>
      </c>
      <c r="K53" s="5">
        <v>48997687719</v>
      </c>
      <c r="L53" s="5">
        <v>44477725122</v>
      </c>
      <c r="M53" s="5">
        <v>38359223304</v>
      </c>
      <c r="N53" s="5">
        <v>35887551827</v>
      </c>
      <c r="O53" s="5">
        <v>48068598673</v>
      </c>
      <c r="P53" s="5">
        <v>49732170590</v>
      </c>
    </row>
    <row r="54" spans="2:16" ht="15.5" x14ac:dyDescent="0.35">
      <c r="C54" t="s">
        <v>82</v>
      </c>
      <c r="D54" s="5">
        <v>-7530852119</v>
      </c>
      <c r="E54" s="5">
        <v>-7684819712</v>
      </c>
      <c r="F54" s="5">
        <v>-7043784480</v>
      </c>
      <c r="G54" s="5">
        <v>-8415551296</v>
      </c>
      <c r="I54" s="5">
        <v>-29177072164</v>
      </c>
      <c r="J54" s="5">
        <v>-33209882744</v>
      </c>
      <c r="K54" s="5">
        <v>-27620177635</v>
      </c>
      <c r="L54" s="5">
        <v>-25898166016</v>
      </c>
      <c r="M54" s="5">
        <v>-24307038165</v>
      </c>
      <c r="N54" s="5">
        <v>-22683794904</v>
      </c>
      <c r="O54" s="5">
        <v>-29523341588</v>
      </c>
      <c r="P54" s="5">
        <v>-32131676916</v>
      </c>
    </row>
    <row r="55" spans="2:16" ht="15.5" x14ac:dyDescent="0.35">
      <c r="C55" t="s">
        <v>284</v>
      </c>
      <c r="D55" s="5">
        <v>-2114251718</v>
      </c>
      <c r="E55" s="5">
        <v>-689076548</v>
      </c>
      <c r="F55" s="5">
        <v>-551584238</v>
      </c>
      <c r="G55" s="5">
        <v>-2791888938</v>
      </c>
      <c r="I55" s="5">
        <v>-6466440169</v>
      </c>
      <c r="J55" s="5">
        <v>-8511460069</v>
      </c>
      <c r="K55" s="5">
        <v>-5038822059</v>
      </c>
      <c r="L55" s="5">
        <v>-7332725651</v>
      </c>
      <c r="M55" s="5">
        <v>-6277959498</v>
      </c>
      <c r="N55" s="5">
        <v>-5669555872</v>
      </c>
      <c r="O55" s="5">
        <v>-11957197626</v>
      </c>
      <c r="P55" s="5">
        <v>-13492008825</v>
      </c>
    </row>
    <row r="56" spans="2:16" ht="15.5" x14ac:dyDescent="0.35">
      <c r="C56" t="s">
        <v>213</v>
      </c>
      <c r="D56" s="5">
        <v>-5416600401</v>
      </c>
      <c r="E56" s="5">
        <v>-6995743164</v>
      </c>
      <c r="F56" s="5">
        <v>-6651242542</v>
      </c>
      <c r="G56" s="5">
        <v>-5623662358</v>
      </c>
      <c r="I56" s="5">
        <v>-22869674295</v>
      </c>
      <c r="J56" s="5">
        <v>-23902788349</v>
      </c>
      <c r="K56" s="5">
        <v>-22394446945</v>
      </c>
      <c r="L56" s="5">
        <v>-18777705893</v>
      </c>
      <c r="M56" s="5">
        <v>-18049202978</v>
      </c>
      <c r="N56" s="5">
        <v>-17074239032</v>
      </c>
      <c r="O56" s="5">
        <v>-17673182046</v>
      </c>
      <c r="P56" s="5">
        <v>-18457839999</v>
      </c>
    </row>
    <row r="57" spans="2:16" ht="15.5" x14ac:dyDescent="0.35">
      <c r="C57" t="s">
        <v>81</v>
      </c>
    </row>
    <row r="58" spans="2:16" ht="15.5" x14ac:dyDescent="0.35">
      <c r="C58" t="s">
        <v>89</v>
      </c>
      <c r="D58" s="5">
        <v>4336143295</v>
      </c>
      <c r="E58" s="5">
        <v>4509245832</v>
      </c>
      <c r="F58" s="5">
        <v>3203360883</v>
      </c>
      <c r="G58" s="5">
        <v>7520428207</v>
      </c>
      <c r="I58" s="5">
        <v>19267667434</v>
      </c>
      <c r="J58" s="5">
        <v>21133001345</v>
      </c>
      <c r="K58" s="5">
        <v>21377510084</v>
      </c>
      <c r="L58" s="5">
        <v>18579559106</v>
      </c>
      <c r="M58" s="5">
        <v>14052185139</v>
      </c>
      <c r="N58" s="5">
        <v>13203756923</v>
      </c>
      <c r="O58" s="5">
        <v>18545257085</v>
      </c>
      <c r="P58" s="5">
        <v>17600493674</v>
      </c>
    </row>
    <row r="59" spans="2:16" ht="15.5" x14ac:dyDescent="0.35">
      <c r="C59" t="s">
        <v>90</v>
      </c>
      <c r="D59" s="5">
        <v>-90338113</v>
      </c>
      <c r="E59" s="5">
        <v>35161282</v>
      </c>
      <c r="F59" s="5">
        <v>-30506493</v>
      </c>
      <c r="G59" s="5">
        <v>-71411361</v>
      </c>
      <c r="I59" s="5">
        <v>-85278948</v>
      </c>
      <c r="J59" s="5">
        <v>-70635236</v>
      </c>
      <c r="K59" s="5">
        <v>165980136</v>
      </c>
      <c r="L59" s="5">
        <v>120845225</v>
      </c>
      <c r="M59" s="5">
        <v>581097867</v>
      </c>
      <c r="N59" s="5">
        <v>-47333248</v>
      </c>
      <c r="O59" s="5">
        <v>-670565257</v>
      </c>
      <c r="P59" s="5">
        <v>-70779079</v>
      </c>
    </row>
    <row r="60" spans="2:16" ht="15.5" x14ac:dyDescent="0.35">
      <c r="C60" t="s">
        <v>215</v>
      </c>
      <c r="D60" s="5">
        <v>46097594</v>
      </c>
      <c r="E60" s="5">
        <v>28591168</v>
      </c>
      <c r="F60" s="5">
        <v>12670615</v>
      </c>
      <c r="G60" s="5">
        <v>39116415</v>
      </c>
      <c r="I60" s="5">
        <v>94208885</v>
      </c>
      <c r="J60" s="5">
        <v>99520337</v>
      </c>
      <c r="K60" s="5">
        <v>187580412</v>
      </c>
      <c r="L60" s="5">
        <v>134544259</v>
      </c>
      <c r="M60" s="5">
        <v>662595520</v>
      </c>
      <c r="N60" s="5">
        <v>39266253</v>
      </c>
      <c r="O60" s="5">
        <v>104377557</v>
      </c>
      <c r="P60" s="5">
        <v>8160549</v>
      </c>
    </row>
    <row r="61" spans="2:16" ht="15.5" x14ac:dyDescent="0.35">
      <c r="C61" t="s">
        <v>27</v>
      </c>
      <c r="D61" s="5">
        <v>-136435707</v>
      </c>
      <c r="E61" s="5">
        <v>6570114</v>
      </c>
      <c r="F61" s="5">
        <v>-43177108</v>
      </c>
      <c r="G61" s="5">
        <v>-110527776</v>
      </c>
      <c r="I61" s="5">
        <v>-179487833</v>
      </c>
      <c r="J61" s="5">
        <v>-170155573</v>
      </c>
      <c r="K61" s="5">
        <v>-21600276</v>
      </c>
      <c r="L61" s="5">
        <v>-13699034</v>
      </c>
      <c r="M61" s="5">
        <v>-81497653</v>
      </c>
      <c r="N61" s="5">
        <v>-86599501</v>
      </c>
      <c r="O61" s="5">
        <v>-774942814</v>
      </c>
      <c r="P61" s="5">
        <v>-78939628</v>
      </c>
    </row>
    <row r="62" spans="2:16" ht="15.5" x14ac:dyDescent="0.35">
      <c r="C62" t="s">
        <v>92</v>
      </c>
      <c r="D62" s="5">
        <v>-90338113</v>
      </c>
      <c r="E62" s="5">
        <v>35161282</v>
      </c>
      <c r="F62" s="5">
        <v>-30506493</v>
      </c>
      <c r="G62" s="5">
        <v>-71411361</v>
      </c>
      <c r="I62" s="5">
        <v>-85278948</v>
      </c>
      <c r="J62" s="5">
        <v>-70635236</v>
      </c>
      <c r="K62" s="5">
        <v>165980136</v>
      </c>
      <c r="L62" s="5">
        <v>120845225</v>
      </c>
      <c r="M62" s="5">
        <v>581097867</v>
      </c>
      <c r="N62" s="5">
        <v>-47333248</v>
      </c>
      <c r="O62" s="5">
        <v>-670565257</v>
      </c>
      <c r="P62" s="5">
        <v>-70779079</v>
      </c>
    </row>
    <row r="63" spans="2:16" ht="15.5" x14ac:dyDescent="0.35">
      <c r="C63" t="s">
        <v>29</v>
      </c>
      <c r="D63" s="5">
        <v>4245805182</v>
      </c>
      <c r="E63" s="5">
        <v>4544407114</v>
      </c>
      <c r="F63" s="5">
        <v>3172854390</v>
      </c>
      <c r="G63" s="5">
        <v>7449016846</v>
      </c>
      <c r="I63" s="5">
        <v>19182388486</v>
      </c>
      <c r="J63" s="5">
        <v>21062366109</v>
      </c>
      <c r="K63" s="5">
        <v>21543490220</v>
      </c>
      <c r="L63" s="5">
        <v>18700404331</v>
      </c>
      <c r="M63" s="5">
        <v>14633283006</v>
      </c>
      <c r="N63" s="5">
        <v>13156423675</v>
      </c>
      <c r="O63" s="5">
        <v>17874691828</v>
      </c>
      <c r="P63" s="5">
        <v>17529714595</v>
      </c>
    </row>
    <row r="64" spans="2:16" ht="15.5" x14ac:dyDescent="0.35">
      <c r="C64" t="s">
        <v>28</v>
      </c>
      <c r="F64" s="5">
        <v>-1169476757</v>
      </c>
      <c r="G64" s="5">
        <v>-3522097501</v>
      </c>
      <c r="I64" s="5">
        <v>-4691574258</v>
      </c>
      <c r="J64" s="5">
        <v>-4684400899</v>
      </c>
      <c r="K64" s="5">
        <v>-4810084468</v>
      </c>
      <c r="L64" s="5">
        <v>-4321338590</v>
      </c>
      <c r="M64" s="5">
        <v>-2607148573</v>
      </c>
      <c r="N64" s="5">
        <v>-2657554818</v>
      </c>
      <c r="O64" s="5">
        <v>-4785088329</v>
      </c>
      <c r="P64" s="5">
        <v>-4689443693</v>
      </c>
    </row>
    <row r="65" spans="2:16" ht="15.5" x14ac:dyDescent="0.35">
      <c r="C65" t="s">
        <v>404</v>
      </c>
      <c r="I65" s="5">
        <v>-4370906738</v>
      </c>
      <c r="J65" s="5">
        <v>-4684400899</v>
      </c>
      <c r="K65" s="5">
        <v>-4810084468</v>
      </c>
      <c r="L65" s="5">
        <v>-4322310960</v>
      </c>
      <c r="M65" s="5">
        <v>-2950324561</v>
      </c>
      <c r="N65" s="5">
        <v>-2846097561</v>
      </c>
    </row>
    <row r="66" spans="2:16" ht="15.5" x14ac:dyDescent="0.35">
      <c r="C66" t="s">
        <v>405</v>
      </c>
      <c r="I66" s="5">
        <v>-320667520</v>
      </c>
      <c r="L66" s="5">
        <v>972370</v>
      </c>
      <c r="M66" s="5">
        <v>343175988</v>
      </c>
      <c r="N66" s="5">
        <v>188542743</v>
      </c>
    </row>
    <row r="67" spans="2:16" ht="15.5" x14ac:dyDescent="0.35">
      <c r="C67" t="s">
        <v>406</v>
      </c>
      <c r="F67" s="5">
        <v>-1169476757</v>
      </c>
      <c r="G67" s="5">
        <v>-3522097501</v>
      </c>
      <c r="I67" s="5">
        <v>-4691574258</v>
      </c>
      <c r="J67" s="5">
        <v>-4684400899</v>
      </c>
      <c r="K67" s="5">
        <v>-4810084468</v>
      </c>
      <c r="L67" s="5">
        <v>-4321338590</v>
      </c>
      <c r="M67" s="5">
        <v>-2607148573</v>
      </c>
      <c r="N67" s="5">
        <v>-2657554818</v>
      </c>
      <c r="O67" s="5">
        <v>-4785088329</v>
      </c>
      <c r="P67" s="5">
        <v>-4689443693</v>
      </c>
    </row>
    <row r="68" spans="2:16" ht="15.5" x14ac:dyDescent="0.35">
      <c r="C68" t="s">
        <v>93</v>
      </c>
      <c r="D68" s="5">
        <v>4245805181</v>
      </c>
      <c r="E68" s="5">
        <v>4544407115</v>
      </c>
      <c r="F68" s="5">
        <v>2003377633</v>
      </c>
      <c r="G68" s="5">
        <v>3926919345</v>
      </c>
      <c r="I68" s="5">
        <v>14490814228</v>
      </c>
      <c r="J68" s="5">
        <v>16377965210</v>
      </c>
      <c r="K68" s="5">
        <v>16733405752</v>
      </c>
      <c r="L68" s="5">
        <v>14379065741</v>
      </c>
      <c r="M68" s="5">
        <v>12026134433</v>
      </c>
      <c r="N68" s="5">
        <v>10498868857</v>
      </c>
      <c r="O68" s="5">
        <v>13089603499</v>
      </c>
      <c r="P68" s="5">
        <v>12840270902</v>
      </c>
    </row>
    <row r="69" spans="2:16" ht="15.5" x14ac:dyDescent="0.35">
      <c r="C69" t="s">
        <v>95</v>
      </c>
      <c r="D69" s="5">
        <v>4245805181</v>
      </c>
      <c r="E69" s="5">
        <v>4544407115</v>
      </c>
      <c r="F69" s="5">
        <v>2003377633</v>
      </c>
      <c r="G69" s="5">
        <v>3926919345</v>
      </c>
      <c r="I69" s="5">
        <v>14490814228</v>
      </c>
      <c r="J69" s="5">
        <v>16377965210</v>
      </c>
      <c r="K69" s="5">
        <v>16733405752</v>
      </c>
      <c r="L69" s="5">
        <v>14379065741</v>
      </c>
      <c r="M69" s="5">
        <v>12026134433</v>
      </c>
      <c r="N69" s="5">
        <v>10498868857</v>
      </c>
      <c r="O69" s="5">
        <v>13089603499</v>
      </c>
      <c r="P69" s="5">
        <v>12840270902</v>
      </c>
    </row>
    <row r="70" spans="2:16" ht="15.5" x14ac:dyDescent="0.35">
      <c r="C70" t="s">
        <v>96</v>
      </c>
      <c r="D70" s="5">
        <v>-1933846705</v>
      </c>
      <c r="F70" s="5">
        <v>44211206</v>
      </c>
      <c r="I70" s="5">
        <v>44211206</v>
      </c>
      <c r="J70" s="5">
        <v>-185963902</v>
      </c>
      <c r="K70" s="5">
        <v>-103247347</v>
      </c>
      <c r="L70" s="5">
        <v>11919403</v>
      </c>
      <c r="M70" s="5">
        <v>105573832</v>
      </c>
      <c r="N70" s="5">
        <v>-43895617</v>
      </c>
      <c r="O70" s="5">
        <v>9148324</v>
      </c>
      <c r="P70" s="5">
        <v>2172518</v>
      </c>
    </row>
    <row r="71" spans="2:16" ht="15.5" x14ac:dyDescent="0.35">
      <c r="C71" t="s">
        <v>97</v>
      </c>
      <c r="D71" s="5">
        <v>2311958476</v>
      </c>
      <c r="E71" s="5">
        <v>4544407115</v>
      </c>
      <c r="F71" s="5">
        <v>2047588839</v>
      </c>
      <c r="G71" s="5">
        <v>3926919345</v>
      </c>
      <c r="I71" s="5">
        <v>14535025434</v>
      </c>
      <c r="J71" s="5">
        <v>16192001308</v>
      </c>
      <c r="K71" s="5">
        <v>16630158405</v>
      </c>
      <c r="L71" s="5">
        <v>14390985144</v>
      </c>
      <c r="M71" s="5">
        <v>12131708265</v>
      </c>
      <c r="N71" s="5">
        <v>10454973240</v>
      </c>
      <c r="O71" s="5">
        <v>13098751823</v>
      </c>
      <c r="P71" s="5">
        <v>12842443420</v>
      </c>
    </row>
    <row r="72" spans="2:16" ht="15.5" x14ac:dyDescent="0.35">
      <c r="C72" t="s">
        <v>98</v>
      </c>
      <c r="D72" s="5">
        <v>4245805180</v>
      </c>
      <c r="E72" s="5">
        <v>4544407115</v>
      </c>
      <c r="F72" s="5">
        <v>2003377633</v>
      </c>
      <c r="G72" s="5">
        <v>3926919345</v>
      </c>
      <c r="I72" s="5">
        <v>14490814228</v>
      </c>
      <c r="J72" s="5">
        <v>16377965210</v>
      </c>
      <c r="K72" s="5">
        <v>16733405752</v>
      </c>
      <c r="L72" s="5">
        <v>14379065741</v>
      </c>
      <c r="M72" s="5">
        <v>12026134433</v>
      </c>
      <c r="N72" s="5">
        <v>10498868857</v>
      </c>
      <c r="O72" s="5">
        <v>13089603499</v>
      </c>
      <c r="P72" s="5">
        <v>12840270902</v>
      </c>
    </row>
    <row r="73" spans="2:16" ht="15.5" x14ac:dyDescent="0.35">
      <c r="C73" t="s">
        <v>8</v>
      </c>
      <c r="D73" s="5">
        <v>2311958475</v>
      </c>
      <c r="E73" s="5">
        <v>4544407115</v>
      </c>
      <c r="F73" s="5">
        <v>2047588839</v>
      </c>
      <c r="G73" s="5">
        <v>3926919345</v>
      </c>
      <c r="I73" s="5">
        <v>14535025434</v>
      </c>
      <c r="J73" s="5">
        <v>16192001308</v>
      </c>
      <c r="K73" s="5">
        <v>16630158405</v>
      </c>
      <c r="L73" s="5">
        <v>14390985144</v>
      </c>
      <c r="M73" s="5">
        <v>12131708265</v>
      </c>
      <c r="N73" s="5">
        <v>10454973240</v>
      </c>
      <c r="O73" s="5">
        <v>13098751823</v>
      </c>
      <c r="P73" s="5">
        <v>12842443420</v>
      </c>
    </row>
    <row r="74" spans="2:16" ht="15.5" x14ac:dyDescent="0.35">
      <c r="C74" t="s">
        <v>100</v>
      </c>
      <c r="D74" s="5">
        <v>4245805180</v>
      </c>
      <c r="E74" s="5">
        <v>4544407115</v>
      </c>
      <c r="F74" s="5">
        <v>2003377633</v>
      </c>
      <c r="G74" s="5">
        <v>3926919345</v>
      </c>
      <c r="I74" s="5">
        <v>14490814228</v>
      </c>
      <c r="J74" s="5">
        <v>16377965210</v>
      </c>
      <c r="K74" s="5">
        <v>16733405752</v>
      </c>
      <c r="L74" s="5">
        <v>14379065741</v>
      </c>
      <c r="M74" s="5">
        <v>12026134433</v>
      </c>
      <c r="N74" s="5">
        <v>10498868857</v>
      </c>
      <c r="O74" s="5">
        <v>13089603499</v>
      </c>
      <c r="P74" s="5">
        <v>12840270902</v>
      </c>
    </row>
    <row r="75" spans="2:16" ht="15.5" x14ac:dyDescent="0.35">
      <c r="C75" t="s">
        <v>101</v>
      </c>
      <c r="D75" s="5">
        <v>2311958475</v>
      </c>
      <c r="E75" s="5">
        <v>4544407115</v>
      </c>
      <c r="F75" s="5">
        <v>2047588839</v>
      </c>
      <c r="G75" s="5">
        <v>3926919345</v>
      </c>
      <c r="I75" s="5">
        <v>14535025434</v>
      </c>
      <c r="J75" s="5">
        <v>16192001308</v>
      </c>
      <c r="K75" s="5">
        <v>16630158405</v>
      </c>
      <c r="L75" s="5">
        <v>14390985144</v>
      </c>
      <c r="M75" s="5">
        <v>12131708265</v>
      </c>
      <c r="N75" s="5">
        <v>10454973240</v>
      </c>
      <c r="O75" s="5">
        <v>13098751823</v>
      </c>
      <c r="P75" s="5">
        <v>12842443420</v>
      </c>
    </row>
    <row r="76" spans="2:16" ht="15.5" x14ac:dyDescent="0.35">
      <c r="C76" t="s">
        <v>102</v>
      </c>
      <c r="D76" s="5">
        <v>2311958475</v>
      </c>
      <c r="E76" s="5">
        <v>4544407115</v>
      </c>
      <c r="F76" s="5">
        <v>2047588839</v>
      </c>
      <c r="G76" s="5">
        <v>3926919345</v>
      </c>
      <c r="I76" s="5">
        <v>14535025434</v>
      </c>
      <c r="J76" s="5">
        <v>16192001308</v>
      </c>
      <c r="K76" s="5">
        <v>16630158405</v>
      </c>
      <c r="L76" s="5">
        <v>14390985144</v>
      </c>
      <c r="M76" s="5">
        <v>12131708265</v>
      </c>
      <c r="N76" s="5">
        <v>10454973240</v>
      </c>
      <c r="O76" s="5">
        <v>13098751823</v>
      </c>
      <c r="P76" s="5">
        <v>12842443420</v>
      </c>
    </row>
    <row r="78" spans="2:16" ht="15.5" x14ac:dyDescent="0.35">
      <c r="B78" t="s">
        <v>103</v>
      </c>
      <c r="C78" t="s">
        <v>104</v>
      </c>
    </row>
    <row r="79" spans="2:16" ht="15.5" x14ac:dyDescent="0.35">
      <c r="C79" t="s">
        <v>216</v>
      </c>
    </row>
    <row r="80" spans="2:16" ht="15.5" x14ac:dyDescent="0.35">
      <c r="C80" t="s">
        <v>20</v>
      </c>
      <c r="D80" s="5">
        <v>4145583754</v>
      </c>
      <c r="E80" s="5">
        <v>2916222279</v>
      </c>
      <c r="F80" s="5">
        <v>3853770956</v>
      </c>
      <c r="G80" s="5">
        <v>3867717509</v>
      </c>
      <c r="I80" s="5">
        <v>3853770956</v>
      </c>
      <c r="J80" s="5">
        <v>6622417129</v>
      </c>
      <c r="K80" s="5">
        <v>10673745653</v>
      </c>
      <c r="L80" s="5">
        <v>7352156523</v>
      </c>
      <c r="M80" s="5">
        <v>6133427113</v>
      </c>
      <c r="N80" s="5">
        <v>14412989403</v>
      </c>
      <c r="O80" s="5">
        <v>9071210210</v>
      </c>
      <c r="P80" s="5">
        <v>1026598228</v>
      </c>
    </row>
    <row r="81" spans="3:16" ht="15.5" x14ac:dyDescent="0.35">
      <c r="C81" t="s">
        <v>217</v>
      </c>
      <c r="D81" s="5">
        <v>15494040877</v>
      </c>
      <c r="E81" s="5">
        <v>24077984339</v>
      </c>
      <c r="F81" s="5">
        <v>19418288605</v>
      </c>
      <c r="G81" s="5">
        <v>25866604442</v>
      </c>
      <c r="I81" s="5">
        <v>19418288605</v>
      </c>
      <c r="J81" s="5">
        <v>24336692982</v>
      </c>
      <c r="K81" s="5">
        <v>19656042586</v>
      </c>
      <c r="L81" s="5">
        <v>17672362036</v>
      </c>
      <c r="M81" s="5">
        <v>17729499839</v>
      </c>
      <c r="N81" s="5">
        <v>16958791419</v>
      </c>
      <c r="O81" s="5">
        <v>15993476486</v>
      </c>
      <c r="P81" s="5">
        <v>12644109415</v>
      </c>
    </row>
    <row r="82" spans="3:16" ht="15.5" x14ac:dyDescent="0.35">
      <c r="C82" t="s">
        <v>218</v>
      </c>
    </row>
    <row r="83" spans="3:16" ht="15.5" x14ac:dyDescent="0.35">
      <c r="C83" t="s">
        <v>219</v>
      </c>
    </row>
    <row r="84" spans="3:16" ht="15.5" x14ac:dyDescent="0.35">
      <c r="C84" t="s">
        <v>220</v>
      </c>
      <c r="D84" s="5">
        <v>15494040877</v>
      </c>
      <c r="E84" s="5">
        <v>24077984339</v>
      </c>
      <c r="F84" s="5">
        <v>19418288605</v>
      </c>
      <c r="G84" s="5">
        <v>25866604442</v>
      </c>
      <c r="I84" s="5">
        <v>19418288605</v>
      </c>
      <c r="J84" s="5">
        <v>24336692982</v>
      </c>
      <c r="K84" s="5">
        <v>19656042586</v>
      </c>
      <c r="L84" s="5">
        <v>17672362036</v>
      </c>
      <c r="M84" s="5">
        <v>17729499839</v>
      </c>
      <c r="N84" s="5">
        <v>16958791419</v>
      </c>
      <c r="O84" s="5">
        <v>15993476486</v>
      </c>
      <c r="P84" s="5">
        <v>12644109415</v>
      </c>
    </row>
    <row r="85" spans="3:16" ht="15.5" x14ac:dyDescent="0.35">
      <c r="C85" t="s">
        <v>110</v>
      </c>
      <c r="D85" s="5">
        <v>74468330</v>
      </c>
      <c r="E85" s="5">
        <v>34561780</v>
      </c>
      <c r="F85" s="5">
        <v>16726221</v>
      </c>
      <c r="G85" s="5">
        <v>21504221</v>
      </c>
      <c r="I85" s="5">
        <v>16726221</v>
      </c>
      <c r="J85" s="5">
        <v>25282151</v>
      </c>
      <c r="K85" s="5">
        <v>74812599</v>
      </c>
      <c r="L85" s="5">
        <v>85636150</v>
      </c>
      <c r="M85" s="5">
        <v>45561150</v>
      </c>
      <c r="N85" s="5">
        <v>41761150</v>
      </c>
      <c r="O85" s="5">
        <v>54000000</v>
      </c>
      <c r="P85" s="5">
        <v>43118013</v>
      </c>
    </row>
    <row r="86" spans="3:16" ht="15.5" x14ac:dyDescent="0.35">
      <c r="C86" t="s">
        <v>221</v>
      </c>
      <c r="D86" s="5">
        <v>74468330</v>
      </c>
      <c r="E86" s="5">
        <v>34561780</v>
      </c>
      <c r="F86" s="5">
        <v>16726221</v>
      </c>
      <c r="G86" s="5">
        <v>21504221</v>
      </c>
      <c r="I86" s="5">
        <v>16726221</v>
      </c>
      <c r="J86" s="5">
        <v>25282151</v>
      </c>
      <c r="K86" s="5">
        <v>74812599</v>
      </c>
      <c r="L86" s="5">
        <v>85636150</v>
      </c>
      <c r="M86" s="5">
        <v>45561150</v>
      </c>
      <c r="N86" s="5">
        <v>41761150</v>
      </c>
      <c r="O86" s="5">
        <v>54000000</v>
      </c>
      <c r="P86" s="5">
        <v>43118013</v>
      </c>
    </row>
    <row r="87" spans="3:16" ht="15.5" x14ac:dyDescent="0.35">
      <c r="C87" t="s">
        <v>369</v>
      </c>
      <c r="O87" s="5">
        <v>47500000</v>
      </c>
    </row>
    <row r="88" spans="3:16" ht="15.5" x14ac:dyDescent="0.35">
      <c r="C88" t="s">
        <v>222</v>
      </c>
      <c r="D88" s="5">
        <v>27630012803</v>
      </c>
      <c r="E88" s="5">
        <v>28931551596</v>
      </c>
      <c r="F88" s="5">
        <v>32337169438</v>
      </c>
      <c r="G88" s="5">
        <v>20769489180</v>
      </c>
      <c r="I88" s="5">
        <v>32337169438</v>
      </c>
      <c r="J88" s="5">
        <v>27127564151</v>
      </c>
      <c r="K88" s="5">
        <v>23945992892</v>
      </c>
      <c r="L88" s="5">
        <v>24391357682</v>
      </c>
      <c r="M88" s="5">
        <v>23472030061</v>
      </c>
      <c r="N88" s="5">
        <v>22379088174</v>
      </c>
      <c r="O88" s="5">
        <v>20058454756</v>
      </c>
      <c r="P88" s="5">
        <v>19445015908</v>
      </c>
    </row>
    <row r="89" spans="3:16" ht="15.5" x14ac:dyDescent="0.35">
      <c r="C89" t="s">
        <v>317</v>
      </c>
    </row>
    <row r="90" spans="3:16" ht="15.5" x14ac:dyDescent="0.35">
      <c r="C90" t="s">
        <v>81</v>
      </c>
      <c r="D90" s="5">
        <v>-224087068</v>
      </c>
      <c r="E90" s="5">
        <v>-224087068</v>
      </c>
      <c r="F90" s="5">
        <v>-224087068</v>
      </c>
      <c r="G90" s="5">
        <v>-268298274</v>
      </c>
      <c r="I90" s="5">
        <v>-224087068</v>
      </c>
      <c r="J90" s="5">
        <v>-268298274</v>
      </c>
      <c r="K90" s="5">
        <v>-82334372</v>
      </c>
      <c r="L90" s="5">
        <v>20912975</v>
      </c>
      <c r="M90" s="5">
        <v>8993572</v>
      </c>
      <c r="N90" s="5">
        <v>-96580260</v>
      </c>
      <c r="O90" s="5">
        <v>-52684643</v>
      </c>
      <c r="P90" s="5">
        <v>-64005485</v>
      </c>
    </row>
    <row r="91" spans="3:16" ht="15.5" x14ac:dyDescent="0.35">
      <c r="C91" t="s">
        <v>223</v>
      </c>
      <c r="D91" s="5">
        <v>59380954302</v>
      </c>
      <c r="E91" s="5">
        <v>68460719483</v>
      </c>
      <c r="F91" s="5">
        <v>64954993086</v>
      </c>
      <c r="G91" s="5">
        <v>67669533365</v>
      </c>
      <c r="I91" s="5">
        <v>64954993086</v>
      </c>
      <c r="J91" s="5">
        <v>63088654961</v>
      </c>
      <c r="K91" s="5">
        <v>58521645176</v>
      </c>
      <c r="L91" s="5">
        <v>57397264994</v>
      </c>
      <c r="M91" s="5">
        <v>54096940276</v>
      </c>
      <c r="N91" s="5">
        <v>58675627337</v>
      </c>
      <c r="O91" s="5">
        <v>48746654619</v>
      </c>
      <c r="P91" s="5">
        <v>47668862004</v>
      </c>
    </row>
    <row r="92" spans="3:16" ht="15.5" x14ac:dyDescent="0.35">
      <c r="C92" t="s">
        <v>224</v>
      </c>
    </row>
    <row r="93" spans="3:16" ht="15.5" x14ac:dyDescent="0.35">
      <c r="C93" t="s">
        <v>111</v>
      </c>
      <c r="D93" s="5">
        <v>42314710653</v>
      </c>
      <c r="E93" s="5">
        <v>42822570881</v>
      </c>
      <c r="F93" s="5">
        <v>43362126410</v>
      </c>
      <c r="G93" s="5">
        <v>43611772220</v>
      </c>
      <c r="I93" s="5">
        <v>43362126410</v>
      </c>
      <c r="J93" s="5">
        <v>45197429215</v>
      </c>
      <c r="K93" s="5">
        <v>44680522845</v>
      </c>
      <c r="L93" s="5">
        <v>29818320671</v>
      </c>
      <c r="M93" s="5">
        <v>31472745753</v>
      </c>
      <c r="N93" s="5">
        <v>33257890944</v>
      </c>
      <c r="O93" s="5">
        <v>33063936951</v>
      </c>
      <c r="P93" s="5">
        <v>5173152826</v>
      </c>
    </row>
    <row r="94" spans="3:16" ht="15.5" x14ac:dyDescent="0.35">
      <c r="C94" t="s">
        <v>114</v>
      </c>
      <c r="D94" s="5">
        <v>686131817</v>
      </c>
      <c r="E94" s="5">
        <v>686131817</v>
      </c>
      <c r="F94" s="5">
        <v>686131817</v>
      </c>
      <c r="G94" s="5">
        <v>1019269164</v>
      </c>
      <c r="I94" s="5">
        <v>686131817</v>
      </c>
      <c r="J94" s="5">
        <v>1019269164</v>
      </c>
      <c r="K94" s="5">
        <v>790312766</v>
      </c>
      <c r="L94" s="5">
        <v>679909267</v>
      </c>
      <c r="M94" s="5">
        <v>682298780</v>
      </c>
      <c r="N94" s="5">
        <v>369517490</v>
      </c>
      <c r="O94" s="5">
        <v>170678244</v>
      </c>
      <c r="P94" s="5">
        <v>65793130</v>
      </c>
    </row>
    <row r="95" spans="3:16" ht="15.5" x14ac:dyDescent="0.35">
      <c r="C95" t="s">
        <v>228</v>
      </c>
      <c r="D95" s="5">
        <v>43000842470</v>
      </c>
      <c r="E95" s="5">
        <v>43508702698</v>
      </c>
      <c r="F95" s="5">
        <v>44048258227</v>
      </c>
      <c r="G95" s="5">
        <v>44631041384</v>
      </c>
      <c r="I95" s="5">
        <v>44048258227</v>
      </c>
      <c r="J95" s="5">
        <v>46216698379</v>
      </c>
      <c r="K95" s="5">
        <v>45470835611</v>
      </c>
      <c r="L95" s="5">
        <v>38485325145</v>
      </c>
      <c r="M95" s="5">
        <v>35228760451</v>
      </c>
      <c r="N95" s="5">
        <v>33630033434</v>
      </c>
      <c r="O95" s="5">
        <v>33241015195</v>
      </c>
      <c r="P95" s="5">
        <v>5247745956</v>
      </c>
    </row>
    <row r="96" spans="3:16" ht="15.5" x14ac:dyDescent="0.35">
      <c r="C96" t="s">
        <v>115</v>
      </c>
      <c r="D96" s="5">
        <v>102381796772</v>
      </c>
      <c r="E96" s="5">
        <v>111969422181</v>
      </c>
      <c r="F96" s="5">
        <v>109003251313</v>
      </c>
      <c r="G96" s="5">
        <v>112300574749</v>
      </c>
      <c r="I96" s="5">
        <v>109003251313</v>
      </c>
      <c r="J96" s="5">
        <v>109305353340</v>
      </c>
      <c r="K96" s="5">
        <v>103992480787</v>
      </c>
      <c r="L96" s="5">
        <v>95882590139</v>
      </c>
      <c r="M96" s="5">
        <v>89325700727</v>
      </c>
      <c r="N96" s="5">
        <v>92305660771</v>
      </c>
      <c r="O96" s="5">
        <v>81987669814</v>
      </c>
      <c r="P96" s="5">
        <v>52916607960</v>
      </c>
    </row>
    <row r="97" spans="3:16" ht="15.5" x14ac:dyDescent="0.35">
      <c r="C97" t="s">
        <v>116</v>
      </c>
    </row>
    <row r="98" spans="3:16" ht="15.5" x14ac:dyDescent="0.35">
      <c r="C98" t="s">
        <v>117</v>
      </c>
    </row>
    <row r="99" spans="3:16" ht="15.5" x14ac:dyDescent="0.35">
      <c r="C99" t="s">
        <v>229</v>
      </c>
      <c r="D99" s="5">
        <v>4185314595</v>
      </c>
      <c r="E99" s="5">
        <v>3734062218</v>
      </c>
      <c r="F99" s="5">
        <v>5152185031</v>
      </c>
      <c r="G99" s="5">
        <v>6619534118</v>
      </c>
      <c r="I99" s="5">
        <v>5152185031</v>
      </c>
      <c r="J99" s="5">
        <v>9560510229</v>
      </c>
      <c r="K99" s="5">
        <v>8136278357</v>
      </c>
      <c r="L99" s="5">
        <v>6657078611</v>
      </c>
      <c r="M99" s="5">
        <v>7513542486</v>
      </c>
      <c r="N99" s="5">
        <v>6927747148</v>
      </c>
      <c r="O99" s="5">
        <v>6061465756</v>
      </c>
      <c r="P99" s="5">
        <v>7475359995</v>
      </c>
    </row>
    <row r="100" spans="3:16" ht="15.5" x14ac:dyDescent="0.35">
      <c r="C100" t="s">
        <v>230</v>
      </c>
      <c r="D100" s="5">
        <v>585600853</v>
      </c>
      <c r="E100" s="5">
        <v>697198770</v>
      </c>
      <c r="F100" s="5">
        <v>921430289</v>
      </c>
      <c r="G100" s="5">
        <v>595662264</v>
      </c>
      <c r="I100" s="5">
        <v>921430289</v>
      </c>
      <c r="J100" s="5">
        <v>290205591</v>
      </c>
      <c r="K100" s="5">
        <v>598495868</v>
      </c>
      <c r="L100" s="5">
        <v>565925206</v>
      </c>
      <c r="M100" s="5">
        <v>951657504</v>
      </c>
      <c r="N100" s="5">
        <v>2154156903</v>
      </c>
      <c r="O100" s="5">
        <v>1109587080</v>
      </c>
      <c r="P100" s="5">
        <v>2454217907</v>
      </c>
    </row>
    <row r="101" spans="3:16" ht="15.5" x14ac:dyDescent="0.35">
      <c r="C101" t="s">
        <v>231</v>
      </c>
      <c r="D101" s="5">
        <v>585600853</v>
      </c>
      <c r="E101" s="5">
        <v>697198770</v>
      </c>
      <c r="F101" s="5">
        <v>921430289</v>
      </c>
      <c r="G101" s="5">
        <v>595662264</v>
      </c>
      <c r="I101" s="5">
        <v>921430289</v>
      </c>
      <c r="J101" s="5">
        <v>290205591</v>
      </c>
      <c r="K101" s="5">
        <v>598495868</v>
      </c>
      <c r="L101" s="5">
        <v>565925206</v>
      </c>
      <c r="M101" s="5">
        <v>951657504</v>
      </c>
      <c r="N101" s="5">
        <v>2154156903</v>
      </c>
      <c r="O101" s="5">
        <v>1109587080</v>
      </c>
      <c r="P101" s="5">
        <v>2454217907</v>
      </c>
    </row>
    <row r="102" spans="3:16" ht="15.5" x14ac:dyDescent="0.35">
      <c r="C102" t="s">
        <v>121</v>
      </c>
      <c r="O102" s="5">
        <v>202032000</v>
      </c>
    </row>
    <row r="103" spans="3:16" ht="15.5" x14ac:dyDescent="0.35">
      <c r="C103" t="s">
        <v>232</v>
      </c>
      <c r="O103" s="5">
        <v>202032000</v>
      </c>
    </row>
    <row r="104" spans="3:16" ht="15.5" x14ac:dyDescent="0.35">
      <c r="C104" t="s">
        <v>285</v>
      </c>
    </row>
    <row r="105" spans="3:16" ht="15.5" x14ac:dyDescent="0.35">
      <c r="C105" t="s">
        <v>288</v>
      </c>
      <c r="N105" s="5">
        <v>367676384</v>
      </c>
      <c r="O105" s="5">
        <v>531727200</v>
      </c>
      <c r="P105" s="5">
        <v>728228100</v>
      </c>
    </row>
    <row r="106" spans="3:16" ht="15.5" x14ac:dyDescent="0.35">
      <c r="C106" t="s">
        <v>120</v>
      </c>
      <c r="D106" s="5">
        <v>1971303149</v>
      </c>
      <c r="E106" s="5">
        <v>1395294978</v>
      </c>
      <c r="F106" s="5">
        <v>1126635814</v>
      </c>
      <c r="G106" s="5">
        <v>4543821093</v>
      </c>
      <c r="I106" s="5">
        <v>1126635814</v>
      </c>
      <c r="J106" s="5">
        <v>4006171856</v>
      </c>
      <c r="K106" s="5">
        <v>2565610959</v>
      </c>
      <c r="L106" s="5">
        <v>3412679860</v>
      </c>
      <c r="M106" s="5">
        <v>2691040473</v>
      </c>
      <c r="N106" s="5">
        <v>1757935109</v>
      </c>
      <c r="O106" s="5">
        <v>2339817403</v>
      </c>
      <c r="P106" s="5">
        <v>3939875356</v>
      </c>
    </row>
    <row r="107" spans="3:16" ht="15.5" x14ac:dyDescent="0.35">
      <c r="C107" t="s">
        <v>233</v>
      </c>
      <c r="D107" s="5">
        <v>1218467213</v>
      </c>
      <c r="E107" s="5">
        <v>687470082</v>
      </c>
      <c r="F107" s="5">
        <v>2235271134</v>
      </c>
      <c r="G107" s="5">
        <v>642381533</v>
      </c>
      <c r="I107" s="5">
        <v>2235271134</v>
      </c>
      <c r="J107" s="5">
        <v>2681296950</v>
      </c>
      <c r="K107" s="5">
        <v>2485453673</v>
      </c>
      <c r="L107" s="5">
        <v>2517786335</v>
      </c>
      <c r="M107" s="5">
        <v>3718867233</v>
      </c>
      <c r="N107" s="5">
        <v>2149842108</v>
      </c>
      <c r="O107" s="5">
        <v>1116342073</v>
      </c>
      <c r="P107" s="5">
        <v>353038632</v>
      </c>
    </row>
    <row r="108" spans="3:16" ht="15.5" x14ac:dyDescent="0.35">
      <c r="C108" t="s">
        <v>234</v>
      </c>
      <c r="E108" s="5">
        <v>72682966</v>
      </c>
      <c r="F108" s="5">
        <v>232796397</v>
      </c>
      <c r="G108" s="5">
        <v>387843764</v>
      </c>
      <c r="I108" s="5">
        <v>232796397</v>
      </c>
      <c r="J108" s="5">
        <v>847180340</v>
      </c>
      <c r="K108" s="5">
        <v>3332956920</v>
      </c>
    </row>
    <row r="109" spans="3:16" ht="15.5" x14ac:dyDescent="0.35">
      <c r="C109" t="s">
        <v>237</v>
      </c>
      <c r="D109" s="5">
        <v>2255249750</v>
      </c>
      <c r="E109" s="5">
        <v>2327932716</v>
      </c>
      <c r="F109" s="5">
        <v>2488046147</v>
      </c>
      <c r="G109" s="5">
        <v>2843511834</v>
      </c>
      <c r="I109" s="5">
        <v>2488046147</v>
      </c>
      <c r="J109" s="5">
        <v>3302848410</v>
      </c>
      <c r="K109" s="5">
        <v>5156209037</v>
      </c>
      <c r="L109" s="5">
        <v>1361676540</v>
      </c>
      <c r="M109" s="5">
        <v>1233308397</v>
      </c>
      <c r="N109" s="5">
        <v>1046772044</v>
      </c>
      <c r="O109" s="5">
        <v>1050389360</v>
      </c>
      <c r="P109" s="5">
        <v>1337599920</v>
      </c>
    </row>
    <row r="110" spans="3:16" ht="15.5" x14ac:dyDescent="0.35">
      <c r="C110" t="s">
        <v>238</v>
      </c>
      <c r="D110" s="5">
        <v>2255249750</v>
      </c>
      <c r="E110" s="5">
        <v>2327932716</v>
      </c>
      <c r="F110" s="5">
        <v>2488046147</v>
      </c>
      <c r="G110" s="5">
        <v>2843511834</v>
      </c>
      <c r="I110" s="5">
        <v>2488046147</v>
      </c>
      <c r="J110" s="5">
        <v>3302848410</v>
      </c>
      <c r="K110" s="5">
        <v>5156209037</v>
      </c>
      <c r="L110" s="5">
        <v>1361676540</v>
      </c>
      <c r="M110" s="5">
        <v>1233308397</v>
      </c>
      <c r="N110" s="5">
        <v>1046772044</v>
      </c>
      <c r="O110" s="5">
        <v>1050389360</v>
      </c>
      <c r="P110" s="5">
        <v>1337599920</v>
      </c>
    </row>
    <row r="111" spans="3:16" ht="15.5" x14ac:dyDescent="0.35">
      <c r="C111" t="s">
        <v>466</v>
      </c>
    </row>
    <row r="112" spans="3:16" ht="15.5" x14ac:dyDescent="0.35">
      <c r="C112" t="s">
        <v>239</v>
      </c>
    </row>
    <row r="113" spans="2:16" ht="15.5" x14ac:dyDescent="0.35">
      <c r="C113" t="s">
        <v>290</v>
      </c>
      <c r="O113" s="5">
        <v>367676384</v>
      </c>
      <c r="P113" s="5">
        <v>1074427400</v>
      </c>
    </row>
    <row r="114" spans="2:16" ht="15.5" x14ac:dyDescent="0.35">
      <c r="C114" t="s">
        <v>128</v>
      </c>
      <c r="D114" s="5">
        <v>6440564345</v>
      </c>
      <c r="E114" s="5">
        <v>6061994934</v>
      </c>
      <c r="F114" s="5">
        <v>7640231178</v>
      </c>
      <c r="G114" s="5">
        <v>9463045952</v>
      </c>
      <c r="I114" s="5">
        <v>7640231178</v>
      </c>
      <c r="J114" s="5">
        <v>12863358639</v>
      </c>
      <c r="K114" s="5">
        <v>13292487394</v>
      </c>
      <c r="L114" s="5">
        <v>8018755151</v>
      </c>
      <c r="M114" s="5">
        <v>8746850883</v>
      </c>
      <c r="N114" s="5">
        <v>7974519192</v>
      </c>
      <c r="O114" s="5">
        <v>7111855116</v>
      </c>
      <c r="P114" s="5">
        <v>8812959915</v>
      </c>
    </row>
    <row r="115" spans="2:16" ht="15.5" x14ac:dyDescent="0.35">
      <c r="C115" t="s">
        <v>129</v>
      </c>
    </row>
    <row r="116" spans="2:16" ht="15.5" x14ac:dyDescent="0.35">
      <c r="C116" t="s">
        <v>130</v>
      </c>
      <c r="D116" s="5">
        <v>41800000000</v>
      </c>
      <c r="E116" s="5">
        <v>41800000000</v>
      </c>
      <c r="F116" s="5">
        <v>41800000000</v>
      </c>
      <c r="G116" s="5">
        <v>41800000000</v>
      </c>
      <c r="I116" s="5">
        <v>41800000000</v>
      </c>
      <c r="J116" s="5">
        <v>41800000000</v>
      </c>
      <c r="K116" s="5">
        <v>41800000000</v>
      </c>
      <c r="L116" s="5">
        <v>41800000000</v>
      </c>
      <c r="M116" s="5">
        <v>41800000000</v>
      </c>
      <c r="N116" s="5">
        <v>41800000000</v>
      </c>
      <c r="O116" s="5">
        <v>41800000000</v>
      </c>
      <c r="P116" s="5">
        <v>600000000</v>
      </c>
    </row>
    <row r="117" spans="2:16" ht="15.5" x14ac:dyDescent="0.35">
      <c r="C117" t="s">
        <v>131</v>
      </c>
      <c r="D117" s="5">
        <v>19352671523</v>
      </c>
      <c r="E117" s="5">
        <v>19352671523</v>
      </c>
      <c r="F117" s="5">
        <v>19352671523</v>
      </c>
      <c r="G117" s="5">
        <v>19352671523</v>
      </c>
      <c r="I117" s="5">
        <v>19352671523</v>
      </c>
      <c r="J117" s="5">
        <v>19352671523</v>
      </c>
      <c r="K117" s="5">
        <v>19352671523</v>
      </c>
      <c r="L117" s="5">
        <v>19352671523</v>
      </c>
      <c r="M117" s="5">
        <v>19352671523</v>
      </c>
      <c r="N117" s="5">
        <v>19352671523</v>
      </c>
      <c r="O117" s="5">
        <v>19352671523</v>
      </c>
      <c r="P117" s="5">
        <v>15739594600</v>
      </c>
    </row>
    <row r="118" spans="2:16" ht="15.5" x14ac:dyDescent="0.35">
      <c r="C118" t="s">
        <v>132</v>
      </c>
      <c r="D118" s="5">
        <v>35012647972</v>
      </c>
      <c r="E118" s="5">
        <v>44978842792</v>
      </c>
      <c r="F118" s="5">
        <v>40434435680</v>
      </c>
      <c r="G118" s="5">
        <v>41953155548</v>
      </c>
      <c r="I118" s="5">
        <v>40434435680</v>
      </c>
      <c r="J118" s="5">
        <v>35557621452</v>
      </c>
      <c r="K118" s="5">
        <v>29629656242</v>
      </c>
      <c r="L118" s="5">
        <v>26690250490</v>
      </c>
      <c r="M118" s="5">
        <v>19417184749</v>
      </c>
      <c r="N118" s="5">
        <v>23275050316</v>
      </c>
      <c r="O118" s="5">
        <v>13775827818</v>
      </c>
      <c r="P118" s="5">
        <v>27828058929</v>
      </c>
    </row>
    <row r="119" spans="2:16" ht="15.5" x14ac:dyDescent="0.35">
      <c r="C119" t="s">
        <v>133</v>
      </c>
      <c r="D119" s="5">
        <v>300000000</v>
      </c>
      <c r="E119" s="5">
        <v>300000000</v>
      </c>
      <c r="F119" s="5">
        <v>300000000</v>
      </c>
      <c r="G119" s="5">
        <v>200000000</v>
      </c>
      <c r="I119" s="5">
        <v>300000000</v>
      </c>
      <c r="J119" s="5">
        <v>200000000</v>
      </c>
      <c r="K119" s="5">
        <v>100000000</v>
      </c>
    </row>
    <row r="120" spans="2:16" ht="15.5" x14ac:dyDescent="0.35">
      <c r="C120" t="s">
        <v>134</v>
      </c>
      <c r="D120" s="5">
        <v>34712647972</v>
      </c>
      <c r="E120" s="5">
        <v>44678842792</v>
      </c>
      <c r="F120" s="5">
        <v>40134435680</v>
      </c>
      <c r="G120" s="5">
        <v>41753155548</v>
      </c>
      <c r="I120" s="5">
        <v>40134435680</v>
      </c>
      <c r="J120" s="5">
        <v>35357621452</v>
      </c>
      <c r="K120" s="5">
        <v>29529656242</v>
      </c>
      <c r="L120" s="5">
        <v>26690250490</v>
      </c>
    </row>
    <row r="121" spans="2:16" ht="15.5" x14ac:dyDescent="0.35">
      <c r="C121" t="s">
        <v>135</v>
      </c>
      <c r="D121" s="5">
        <v>35012647972</v>
      </c>
      <c r="E121" s="5">
        <v>44978842792</v>
      </c>
      <c r="F121" s="5">
        <v>40434435680</v>
      </c>
      <c r="G121" s="5">
        <v>41953155548</v>
      </c>
      <c r="I121" s="5">
        <v>40434435680</v>
      </c>
      <c r="J121" s="5">
        <v>35557621452</v>
      </c>
      <c r="K121" s="5">
        <v>29629656242</v>
      </c>
      <c r="L121" s="5">
        <v>26690250490</v>
      </c>
      <c r="M121" s="5">
        <v>19417184749</v>
      </c>
      <c r="N121" s="5">
        <v>23275050316</v>
      </c>
      <c r="O121" s="5">
        <v>13775827818</v>
      </c>
      <c r="P121" s="5">
        <v>27828058929</v>
      </c>
    </row>
    <row r="122" spans="2:16" ht="15.5" x14ac:dyDescent="0.35">
      <c r="C122" t="s">
        <v>10</v>
      </c>
      <c r="D122" s="5">
        <v>95941232427</v>
      </c>
      <c r="E122" s="5">
        <v>105907427247</v>
      </c>
      <c r="F122" s="5">
        <v>101363020135</v>
      </c>
      <c r="G122" s="5">
        <v>102837528797</v>
      </c>
      <c r="I122" s="5">
        <v>101363020135</v>
      </c>
      <c r="J122" s="5">
        <v>96441994701</v>
      </c>
      <c r="K122" s="5">
        <v>90699993393</v>
      </c>
      <c r="L122" s="5">
        <v>87863834988</v>
      </c>
      <c r="M122" s="5">
        <v>80578849844</v>
      </c>
      <c r="N122" s="5">
        <v>84331141579</v>
      </c>
      <c r="O122" s="5">
        <v>74875814698</v>
      </c>
      <c r="P122" s="5">
        <v>44103648044</v>
      </c>
    </row>
    <row r="123" spans="2:16" ht="15.5" x14ac:dyDescent="0.35">
      <c r="C123" t="s">
        <v>137</v>
      </c>
      <c r="D123" s="5">
        <v>102381796772</v>
      </c>
      <c r="E123" s="5">
        <v>111969422181</v>
      </c>
      <c r="F123" s="5">
        <v>109003251313</v>
      </c>
      <c r="G123" s="5">
        <v>112300574749</v>
      </c>
      <c r="I123" s="5">
        <v>109003251313</v>
      </c>
      <c r="J123" s="5">
        <v>109305353340</v>
      </c>
      <c r="K123" s="5">
        <v>103992480787</v>
      </c>
      <c r="L123" s="5">
        <v>95882590139</v>
      </c>
      <c r="M123" s="5">
        <v>89325700727</v>
      </c>
      <c r="N123" s="5">
        <v>92305660771</v>
      </c>
      <c r="O123" s="5">
        <v>81987669814</v>
      </c>
      <c r="P123" s="5">
        <v>52916607959</v>
      </c>
    </row>
    <row r="124" spans="2:16" ht="15.5" x14ac:dyDescent="0.35">
      <c r="C124" t="s">
        <v>138</v>
      </c>
      <c r="D124" s="5">
        <v>418000000</v>
      </c>
      <c r="E124" s="5">
        <v>418000000</v>
      </c>
      <c r="F124" s="5">
        <v>418000000</v>
      </c>
      <c r="G124" s="5">
        <v>418000000</v>
      </c>
      <c r="I124" s="5">
        <v>418000000</v>
      </c>
      <c r="J124" s="5">
        <v>418000000</v>
      </c>
      <c r="K124" s="5">
        <v>418000000</v>
      </c>
      <c r="L124" s="5">
        <v>418000000</v>
      </c>
      <c r="M124" s="5">
        <v>418000000</v>
      </c>
      <c r="N124" s="5">
        <v>418000000</v>
      </c>
      <c r="O124" s="5">
        <v>418000000</v>
      </c>
      <c r="P124" s="5">
        <v>25000</v>
      </c>
    </row>
    <row r="126" spans="2:16" ht="15.5" x14ac:dyDescent="0.35">
      <c r="B126" t="s">
        <v>139</v>
      </c>
      <c r="C126" t="s">
        <v>140</v>
      </c>
      <c r="D126" s="5">
        <v>16230533871</v>
      </c>
      <c r="E126" s="5">
        <v>-937548677</v>
      </c>
      <c r="F126" s="5">
        <v>7207602943</v>
      </c>
      <c r="G126" s="5">
        <v>-2536792472</v>
      </c>
      <c r="I126" s="5">
        <v>16429091617</v>
      </c>
      <c r="J126" s="5">
        <v>10915831157</v>
      </c>
      <c r="K126" s="5">
        <v>15734501199</v>
      </c>
      <c r="L126" s="5">
        <v>18538414606</v>
      </c>
      <c r="M126" s="5">
        <v>11159414910</v>
      </c>
      <c r="N126" s="5">
        <v>7967251168</v>
      </c>
      <c r="O126" s="5">
        <v>-9089602128</v>
      </c>
      <c r="P126" s="5">
        <v>15391812257</v>
      </c>
    </row>
    <row r="127" spans="2:16" ht="15.5" x14ac:dyDescent="0.35">
      <c r="C127" t="s">
        <v>292</v>
      </c>
      <c r="D127" s="5">
        <v>42982878333</v>
      </c>
      <c r="E127" s="5">
        <v>30670628885</v>
      </c>
      <c r="F127" s="5">
        <v>40838465832</v>
      </c>
      <c r="G127" s="5">
        <v>36555676869</v>
      </c>
      <c r="I127" s="5">
        <v>147540444020</v>
      </c>
      <c r="J127" s="5">
        <v>155252637482</v>
      </c>
      <c r="K127" s="5">
        <v>141515558587</v>
      </c>
      <c r="L127" s="5">
        <v>131485521707</v>
      </c>
      <c r="M127" s="5">
        <v>108247384214</v>
      </c>
      <c r="N127" s="5">
        <v>73214559818</v>
      </c>
      <c r="O127" s="5">
        <v>99699306343</v>
      </c>
      <c r="P127" s="5">
        <v>106770655331</v>
      </c>
    </row>
    <row r="128" spans="2:16" ht="15.5" x14ac:dyDescent="0.35">
      <c r="C128" t="s">
        <v>582</v>
      </c>
      <c r="D128" s="5">
        <v>-21855112449</v>
      </c>
      <c r="E128" s="5">
        <v>-20641743680</v>
      </c>
      <c r="F128" s="5">
        <v>-28818805801</v>
      </c>
      <c r="G128" s="5">
        <v>-22089876491</v>
      </c>
      <c r="I128" s="5">
        <v>-94546801950</v>
      </c>
      <c r="J128" s="5">
        <v>-110117985664</v>
      </c>
      <c r="K128" s="5">
        <v>-95032606956</v>
      </c>
      <c r="L128" s="5">
        <v>-84136447027</v>
      </c>
      <c r="M128" s="5">
        <v>-71736722353</v>
      </c>
      <c r="N128" s="5">
        <v>-42615639262</v>
      </c>
      <c r="O128" s="5">
        <v>-55188116716</v>
      </c>
      <c r="P128" s="5">
        <v>-49014587686</v>
      </c>
    </row>
    <row r="129" spans="3:16" ht="15.5" x14ac:dyDescent="0.35">
      <c r="C129" t="s">
        <v>614</v>
      </c>
      <c r="D129" s="5">
        <v>46097594</v>
      </c>
      <c r="E129" s="5">
        <v>28591168</v>
      </c>
      <c r="F129" s="5">
        <v>12670615</v>
      </c>
      <c r="G129" s="5">
        <v>39116415</v>
      </c>
      <c r="I129" s="5">
        <v>94208885</v>
      </c>
      <c r="J129" s="5">
        <v>2473591</v>
      </c>
      <c r="K129" s="5">
        <v>90533666</v>
      </c>
      <c r="L129" s="5">
        <v>134544259</v>
      </c>
      <c r="M129" s="5">
        <v>662595520</v>
      </c>
      <c r="N129" s="5">
        <v>39266253</v>
      </c>
      <c r="O129" s="5">
        <v>104377557</v>
      </c>
      <c r="P129" s="5">
        <v>8160549</v>
      </c>
    </row>
    <row r="130" spans="3:16" ht="15.5" x14ac:dyDescent="0.35">
      <c r="C130" t="s">
        <v>326</v>
      </c>
      <c r="F130" s="5">
        <v>-179487833</v>
      </c>
      <c r="I130" s="5">
        <v>-179487833</v>
      </c>
      <c r="J130" s="5">
        <v>-170155573</v>
      </c>
      <c r="K130" s="5">
        <v>-21600276</v>
      </c>
      <c r="L130" s="5">
        <v>-13699034</v>
      </c>
      <c r="M130" s="5">
        <v>-81497653</v>
      </c>
    </row>
    <row r="131" spans="3:16" ht="15.5" x14ac:dyDescent="0.35">
      <c r="C131" t="s">
        <v>393</v>
      </c>
      <c r="D131" s="5">
        <v>-4363258138</v>
      </c>
      <c r="E131" s="5">
        <v>-3715377170</v>
      </c>
      <c r="F131" s="5">
        <v>-3454560776</v>
      </c>
      <c r="G131" s="5">
        <v>-2787684404</v>
      </c>
      <c r="I131" s="5">
        <v>-14590245334</v>
      </c>
      <c r="J131" s="5">
        <v>-14263549121</v>
      </c>
      <c r="K131" s="5">
        <v>-13669293714</v>
      </c>
      <c r="L131" s="5">
        <v>-11814822521</v>
      </c>
      <c r="M131" s="5">
        <v>-10397330518</v>
      </c>
      <c r="N131" s="5">
        <v>-9034895750</v>
      </c>
      <c r="O131" s="5">
        <v>-8846657280</v>
      </c>
      <c r="P131" s="5">
        <v>-8127182523</v>
      </c>
    </row>
    <row r="132" spans="3:16" ht="15.5" x14ac:dyDescent="0.35">
      <c r="C132" t="s">
        <v>1352</v>
      </c>
      <c r="F132" s="5">
        <v>-4464152202</v>
      </c>
      <c r="I132" s="5">
        <v>-4464152202</v>
      </c>
      <c r="J132" s="5">
        <v>-4628313982</v>
      </c>
      <c r="K132" s="5">
        <v>-5221569161</v>
      </c>
      <c r="L132" s="5">
        <v>-5465916977</v>
      </c>
      <c r="M132" s="5">
        <v>-2122517363</v>
      </c>
      <c r="N132" s="5">
        <v>-1892769096</v>
      </c>
      <c r="O132" s="5">
        <v>-5083167808</v>
      </c>
      <c r="P132" s="5">
        <v>-8048242895</v>
      </c>
    </row>
    <row r="133" spans="3:16" ht="15.5" x14ac:dyDescent="0.35">
      <c r="C133" t="s">
        <v>1215</v>
      </c>
      <c r="D133" s="5">
        <v>-580071469</v>
      </c>
      <c r="E133" s="5">
        <v>-7279647880</v>
      </c>
      <c r="F133" s="5">
        <v>3273473108</v>
      </c>
      <c r="G133" s="5">
        <v>-14254024861</v>
      </c>
      <c r="I133" s="5">
        <v>-17424873969</v>
      </c>
      <c r="J133" s="5">
        <v>-15159275576</v>
      </c>
      <c r="K133" s="5">
        <v>-11926520947</v>
      </c>
      <c r="L133" s="5">
        <v>-11650765801</v>
      </c>
      <c r="M133" s="5">
        <v>-13412496937</v>
      </c>
      <c r="N133" s="5">
        <v>-11743270795</v>
      </c>
      <c r="O133" s="5">
        <v>-39775344224</v>
      </c>
      <c r="P133" s="5">
        <v>-26196990519</v>
      </c>
    </row>
    <row r="134" spans="3:16" ht="15.5" x14ac:dyDescent="0.35">
      <c r="C134" t="s">
        <v>149</v>
      </c>
      <c r="D134" s="5">
        <v>-15059180340</v>
      </c>
      <c r="F134" s="5">
        <v>-144917410</v>
      </c>
      <c r="G134" s="5">
        <v>-11834906692</v>
      </c>
      <c r="I134" s="5">
        <v>-11979824102</v>
      </c>
      <c r="J134" s="5">
        <v>-13954569656</v>
      </c>
      <c r="K134" s="5">
        <v>-16876624920</v>
      </c>
      <c r="L134" s="5">
        <v>-7106000000</v>
      </c>
      <c r="M134" s="5">
        <v>-16251676384</v>
      </c>
      <c r="N134" s="5">
        <v>-531727200</v>
      </c>
      <c r="O134" s="5">
        <v>16698321943</v>
      </c>
      <c r="P134" s="5">
        <v>10859073017</v>
      </c>
    </row>
    <row r="135" spans="3:16" ht="15.5" x14ac:dyDescent="0.35">
      <c r="C135" t="s">
        <v>150</v>
      </c>
      <c r="D135" s="5">
        <v>58007944</v>
      </c>
      <c r="F135" s="5">
        <v>-7076632086</v>
      </c>
      <c r="G135" s="5">
        <v>-100437164</v>
      </c>
      <c r="I135" s="5">
        <v>-7217913688</v>
      </c>
      <c r="J135" s="5">
        <v>-1012590025</v>
      </c>
      <c r="K135" s="5">
        <v>4463712851</v>
      </c>
      <c r="L135" s="5">
        <v>-10213685196</v>
      </c>
      <c r="M135" s="5">
        <v>-3187300816</v>
      </c>
      <c r="N135" s="5">
        <v>-2093744775</v>
      </c>
      <c r="O135" s="5">
        <v>241212093</v>
      </c>
      <c r="P135" s="5">
        <v>-31463795374</v>
      </c>
    </row>
    <row r="136" spans="3:16" ht="15.5" x14ac:dyDescent="0.35">
      <c r="C136" t="s">
        <v>411</v>
      </c>
    </row>
    <row r="137" spans="3:16" ht="15.5" x14ac:dyDescent="0.35">
      <c r="C137" t="s">
        <v>253</v>
      </c>
      <c r="L137" s="5">
        <v>-4914004289</v>
      </c>
      <c r="M137" s="5">
        <v>-3073090918</v>
      </c>
    </row>
    <row r="138" spans="3:16" ht="15.5" x14ac:dyDescent="0.35">
      <c r="C138" t="s">
        <v>1353</v>
      </c>
      <c r="F138" s="5">
        <v>-7102516058</v>
      </c>
      <c r="I138" s="5">
        <v>-7102516058</v>
      </c>
      <c r="J138" s="5">
        <v>97046746</v>
      </c>
      <c r="K138" s="5">
        <v>5106296514</v>
      </c>
      <c r="L138" s="5">
        <v>-5009249768</v>
      </c>
    </row>
    <row r="139" spans="3:16" ht="15.5" x14ac:dyDescent="0.35">
      <c r="C139" t="s">
        <v>254</v>
      </c>
      <c r="N139" s="5">
        <v>3000000</v>
      </c>
      <c r="O139" s="5">
        <v>3000000</v>
      </c>
    </row>
    <row r="140" spans="3:16" ht="15.5" x14ac:dyDescent="0.35">
      <c r="C140" t="s">
        <v>160</v>
      </c>
      <c r="D140" s="5">
        <v>58007944</v>
      </c>
      <c r="F140" s="5">
        <v>405405405</v>
      </c>
      <c r="G140" s="5">
        <v>22522522</v>
      </c>
      <c r="I140" s="5">
        <v>427927927</v>
      </c>
      <c r="J140" s="5">
        <v>486486486</v>
      </c>
      <c r="M140" s="5">
        <v>497272729</v>
      </c>
      <c r="N140" s="5">
        <v>151000000</v>
      </c>
      <c r="O140" s="5">
        <v>445000000</v>
      </c>
      <c r="P140" s="5">
        <v>445000000</v>
      </c>
    </row>
    <row r="141" spans="3:16" ht="15.5" x14ac:dyDescent="0.35">
      <c r="C141" t="s">
        <v>158</v>
      </c>
      <c r="F141" s="5">
        <v>-379521433</v>
      </c>
      <c r="G141" s="5">
        <v>-122959686</v>
      </c>
      <c r="I141" s="5">
        <v>-543325557</v>
      </c>
      <c r="J141" s="5">
        <v>-1596123257</v>
      </c>
      <c r="K141" s="5">
        <v>-642583663</v>
      </c>
      <c r="L141" s="5">
        <v>-290431139</v>
      </c>
      <c r="M141" s="5">
        <v>-611482627</v>
      </c>
      <c r="N141" s="5">
        <v>-2247744775</v>
      </c>
      <c r="O141" s="5">
        <v>-206787907</v>
      </c>
      <c r="P141" s="5">
        <v>-31908795374</v>
      </c>
    </row>
    <row r="142" spans="3:16" ht="15.5" x14ac:dyDescent="0.35">
      <c r="C142" t="s">
        <v>161</v>
      </c>
      <c r="D142" s="5">
        <v>-15059180340</v>
      </c>
      <c r="F142" s="5">
        <v>-144917410</v>
      </c>
      <c r="G142" s="5">
        <v>-11834906692</v>
      </c>
      <c r="I142" s="5">
        <v>-11979824102</v>
      </c>
      <c r="J142" s="5">
        <v>-13954569656</v>
      </c>
      <c r="K142" s="5">
        <v>-16876624920</v>
      </c>
      <c r="L142" s="5">
        <v>-7106000000</v>
      </c>
      <c r="M142" s="5">
        <v>-16251676384</v>
      </c>
      <c r="N142" s="5">
        <v>-531727200</v>
      </c>
      <c r="O142" s="5">
        <v>16698321943</v>
      </c>
      <c r="P142" s="5">
        <v>10859073017</v>
      </c>
    </row>
    <row r="143" spans="3:16" ht="15.5" x14ac:dyDescent="0.35">
      <c r="C143" t="s">
        <v>131</v>
      </c>
      <c r="O143" s="5">
        <v>20413076923</v>
      </c>
    </row>
    <row r="144" spans="3:16" ht="15.5" x14ac:dyDescent="0.35">
      <c r="C144" t="s">
        <v>1354</v>
      </c>
      <c r="P144" s="5">
        <v>18100000000</v>
      </c>
    </row>
    <row r="145" spans="2:16" ht="15.5" x14ac:dyDescent="0.35">
      <c r="C145" t="s">
        <v>162</v>
      </c>
      <c r="D145" s="5">
        <v>-14212000000</v>
      </c>
      <c r="F145" s="5">
        <v>2220906692</v>
      </c>
      <c r="G145" s="5">
        <v>-11834906692</v>
      </c>
      <c r="I145" s="5">
        <v>-9614000000</v>
      </c>
      <c r="J145" s="5">
        <v>-10450000000</v>
      </c>
      <c r="K145" s="5">
        <v>-13794000000</v>
      </c>
      <c r="L145" s="5">
        <v>-7106000000</v>
      </c>
      <c r="M145" s="5">
        <v>-15884000000</v>
      </c>
      <c r="O145" s="5">
        <v>-3135000000</v>
      </c>
      <c r="P145" s="5">
        <v>-6711111111</v>
      </c>
    </row>
    <row r="146" spans="2:16" ht="15.5" x14ac:dyDescent="0.35">
      <c r="C146" t="s">
        <v>1355</v>
      </c>
    </row>
    <row r="147" spans="2:16" ht="15.5" x14ac:dyDescent="0.35">
      <c r="C147" t="s">
        <v>1356</v>
      </c>
      <c r="D147" s="5">
        <v>-847180340</v>
      </c>
      <c r="F147" s="5">
        <v>-2365824102</v>
      </c>
      <c r="I147" s="5">
        <v>-2365824102</v>
      </c>
      <c r="J147" s="5">
        <v>-3504569656</v>
      </c>
      <c r="K147" s="5">
        <v>-3082624920</v>
      </c>
      <c r="M147" s="5">
        <v>-367676384</v>
      </c>
      <c r="N147" s="5">
        <v>-531727200</v>
      </c>
      <c r="O147" s="5">
        <v>-579754980</v>
      </c>
      <c r="P147" s="5">
        <v>-529815872</v>
      </c>
    </row>
    <row r="148" spans="2:16" ht="15.5" x14ac:dyDescent="0.35">
      <c r="C148" t="s">
        <v>317</v>
      </c>
    </row>
    <row r="149" spans="2:16" ht="15.5" x14ac:dyDescent="0.35">
      <c r="C149" t="s">
        <v>173</v>
      </c>
      <c r="D149" s="5">
        <v>1229361475</v>
      </c>
      <c r="E149" s="5">
        <v>-937548677</v>
      </c>
      <c r="F149" s="5">
        <v>-13946553</v>
      </c>
      <c r="G149" s="5">
        <v>-14472136328</v>
      </c>
      <c r="I149" s="5">
        <v>-2768646173</v>
      </c>
      <c r="J149" s="5">
        <v>-4051328524</v>
      </c>
      <c r="K149" s="5">
        <v>3321589130</v>
      </c>
      <c r="L149" s="5">
        <v>1218729410</v>
      </c>
      <c r="M149" s="5">
        <v>-8279562290</v>
      </c>
      <c r="N149" s="5">
        <v>5341779193</v>
      </c>
      <c r="O149" s="5">
        <v>7849931908</v>
      </c>
      <c r="P149" s="5">
        <v>-5212910100</v>
      </c>
    </row>
    <row r="150" spans="2:16" ht="15.5" x14ac:dyDescent="0.35">
      <c r="C150" t="s">
        <v>176</v>
      </c>
      <c r="E150" s="5">
        <v>3853770956</v>
      </c>
      <c r="I150" s="5">
        <v>6622417129</v>
      </c>
      <c r="J150" s="5">
        <v>10673745653</v>
      </c>
      <c r="K150" s="5">
        <v>7352156523</v>
      </c>
      <c r="L150" s="5">
        <v>6133427113</v>
      </c>
      <c r="M150" s="5">
        <v>14412989403</v>
      </c>
      <c r="N150" s="5">
        <v>9071210210</v>
      </c>
      <c r="O150" s="5">
        <v>1221278302</v>
      </c>
      <c r="P150" s="5">
        <v>6434188402</v>
      </c>
    </row>
    <row r="151" spans="2:16" ht="15.5" x14ac:dyDescent="0.35">
      <c r="C151" t="s">
        <v>177</v>
      </c>
      <c r="D151" s="5">
        <v>1229361475</v>
      </c>
      <c r="E151" s="5">
        <v>2916222279</v>
      </c>
      <c r="F151" s="5">
        <v>-13946553</v>
      </c>
      <c r="G151" s="5">
        <v>-14472136328</v>
      </c>
      <c r="I151" s="5">
        <v>3853770956</v>
      </c>
      <c r="J151" s="5">
        <v>6622417129</v>
      </c>
      <c r="K151" s="5">
        <v>10673745653</v>
      </c>
      <c r="L151" s="5">
        <v>7352156523</v>
      </c>
      <c r="M151" s="5">
        <v>6133427113</v>
      </c>
      <c r="N151" s="5">
        <v>14412989403</v>
      </c>
      <c r="O151" s="5">
        <v>9071210210</v>
      </c>
      <c r="P151" s="5">
        <v>1221278302</v>
      </c>
    </row>
    <row r="153" spans="2:16" ht="15.5" x14ac:dyDescent="0.35">
      <c r="B153" t="s">
        <v>178</v>
      </c>
      <c r="C153" t="s">
        <v>12</v>
      </c>
      <c r="D153" s="5">
        <v>420000000</v>
      </c>
      <c r="E153" s="5">
        <v>420000000</v>
      </c>
      <c r="F153" s="5">
        <v>420000000</v>
      </c>
      <c r="G153" s="5">
        <v>420000000</v>
      </c>
      <c r="I153" s="5">
        <v>420000000</v>
      </c>
      <c r="J153" s="5">
        <v>420000000</v>
      </c>
      <c r="K153" s="5">
        <v>420000000</v>
      </c>
      <c r="L153" s="5">
        <v>420000000</v>
      </c>
      <c r="M153" s="5">
        <v>420000000</v>
      </c>
      <c r="N153" s="5">
        <v>420000000</v>
      </c>
      <c r="O153" s="5">
        <v>420000000</v>
      </c>
      <c r="P153" s="5">
        <v>0</v>
      </c>
    </row>
    <row r="154" spans="2:16" ht="15.5" x14ac:dyDescent="0.35">
      <c r="C154" t="s">
        <v>179</v>
      </c>
      <c r="D154" s="6">
        <v>10.16</v>
      </c>
      <c r="E154" s="6">
        <v>10.87</v>
      </c>
      <c r="F154" s="6">
        <v>4.79</v>
      </c>
      <c r="G154" s="6">
        <v>9.39</v>
      </c>
    </row>
    <row r="155" spans="2:16" ht="15.5" x14ac:dyDescent="0.35">
      <c r="C155" t="s">
        <v>180</v>
      </c>
      <c r="D155" s="6">
        <v>292.32</v>
      </c>
      <c r="E155" s="6">
        <v>298.99</v>
      </c>
      <c r="F155" s="6">
        <v>617.95000000000005</v>
      </c>
      <c r="G155" s="6">
        <v>79.87</v>
      </c>
    </row>
    <row r="156" spans="2:16" ht="15.5" x14ac:dyDescent="0.35">
      <c r="C156" t="s">
        <v>64</v>
      </c>
      <c r="D156" s="6">
        <v>35.450000000000003</v>
      </c>
      <c r="E156" s="6">
        <v>38.46</v>
      </c>
      <c r="F156" s="6">
        <v>39.74</v>
      </c>
      <c r="G156" s="6">
        <v>7.2</v>
      </c>
    </row>
    <row r="157" spans="2:16" ht="15.5" x14ac:dyDescent="0.35">
      <c r="C157" t="s">
        <v>181</v>
      </c>
      <c r="D157" s="5">
        <v>4840000000</v>
      </c>
      <c r="E157" s="5">
        <v>5030000000</v>
      </c>
      <c r="F157" s="5">
        <v>3770000000</v>
      </c>
      <c r="G157" s="5">
        <v>8090000000</v>
      </c>
    </row>
    <row r="158" spans="2:16" ht="15.5" x14ac:dyDescent="0.35">
      <c r="C158" t="s">
        <v>182</v>
      </c>
      <c r="D158" s="6">
        <v>4.1500000000000002E-2</v>
      </c>
      <c r="E158" s="6">
        <v>4.0599999999999997E-2</v>
      </c>
      <c r="F158" s="6">
        <v>1.84E-2</v>
      </c>
      <c r="G158" s="6">
        <v>3.5000000000000003E-2</v>
      </c>
    </row>
    <row r="159" spans="2:16" ht="15.5" x14ac:dyDescent="0.35">
      <c r="C159" t="s">
        <v>183</v>
      </c>
      <c r="D159" s="6">
        <v>4.4299999999999999E-2</v>
      </c>
      <c r="E159" s="6">
        <v>4.2900000000000001E-2</v>
      </c>
      <c r="F159" s="6">
        <v>1.9799999999999998E-2</v>
      </c>
      <c r="G159" s="6">
        <v>3.8199999999999998E-2</v>
      </c>
    </row>
    <row r="160" spans="2:16" ht="15.5" x14ac:dyDescent="0.35">
      <c r="C160" t="s">
        <v>184</v>
      </c>
      <c r="D160" s="6">
        <v>4.2000000000000003E-2</v>
      </c>
      <c r="E160" s="6">
        <v>4.2500000000000003E-2</v>
      </c>
      <c r="F160" s="6">
        <v>3.0600000000000002E-2</v>
      </c>
      <c r="G160" s="6">
        <v>7.0400000000000004E-2</v>
      </c>
    </row>
    <row r="161" spans="3:7" ht="15.5" x14ac:dyDescent="0.35">
      <c r="C161" t="s">
        <v>185</v>
      </c>
      <c r="D161" s="6">
        <v>31.78</v>
      </c>
      <c r="E161" s="6">
        <v>686.33</v>
      </c>
      <c r="F161" s="6">
        <v>74.19</v>
      </c>
      <c r="G161" s="6">
        <v>68.040000000000006</v>
      </c>
    </row>
    <row r="162" spans="3:7" ht="15.5" x14ac:dyDescent="0.35">
      <c r="C162" t="s">
        <v>186</v>
      </c>
      <c r="D162" s="5">
        <v>96000000000</v>
      </c>
      <c r="E162" s="5">
        <v>106000000000</v>
      </c>
      <c r="F162" s="5">
        <v>101000000000</v>
      </c>
      <c r="G162" s="5">
        <v>103000000000</v>
      </c>
    </row>
    <row r="163" spans="3:7" ht="15.5" x14ac:dyDescent="0.35">
      <c r="C163" t="s">
        <v>187</v>
      </c>
      <c r="D163" s="6">
        <v>12.94</v>
      </c>
      <c r="E163" s="6">
        <v>12.83</v>
      </c>
      <c r="F163" s="6">
        <v>12.21</v>
      </c>
      <c r="G163" s="6">
        <v>3.05</v>
      </c>
    </row>
    <row r="164" spans="3:7" ht="15.5" x14ac:dyDescent="0.35">
      <c r="C164" t="s">
        <v>188</v>
      </c>
      <c r="D164" s="6">
        <v>229.52</v>
      </c>
      <c r="E164" s="6">
        <v>253.37</v>
      </c>
      <c r="F164" s="6">
        <v>242.5</v>
      </c>
      <c r="G164" s="6">
        <v>246.02</v>
      </c>
    </row>
    <row r="165" spans="3:7" ht="15.5" x14ac:dyDescent="0.35">
      <c r="C165" t="s">
        <v>189</v>
      </c>
      <c r="D165" s="6">
        <v>12.94</v>
      </c>
      <c r="E165" s="6">
        <v>12.83</v>
      </c>
      <c r="F165" s="6">
        <v>12.21</v>
      </c>
      <c r="G165" s="6">
        <v>3.05</v>
      </c>
    </row>
    <row r="166" spans="3:7" ht="15.5" x14ac:dyDescent="0.35">
      <c r="C166" t="s">
        <v>190</v>
      </c>
      <c r="D166" s="6">
        <v>229.52</v>
      </c>
      <c r="E166" s="6">
        <v>253.37</v>
      </c>
      <c r="F166" s="6">
        <v>242.5</v>
      </c>
      <c r="G166" s="6">
        <v>246.02</v>
      </c>
    </row>
    <row r="167" spans="3:7" ht="15.5" x14ac:dyDescent="0.35">
      <c r="C167" t="s">
        <v>191</v>
      </c>
      <c r="E167" s="5">
        <v>1000000000</v>
      </c>
      <c r="F167" s="5">
        <v>1000000000</v>
      </c>
      <c r="G167" s="5">
        <v>1000000000</v>
      </c>
    </row>
    <row r="168" spans="3:7" ht="15.5" x14ac:dyDescent="0.35">
      <c r="C168" t="s">
        <v>192</v>
      </c>
      <c r="E168" s="5">
        <v>0</v>
      </c>
      <c r="F168" s="5">
        <v>0</v>
      </c>
      <c r="G168" s="5">
        <v>0</v>
      </c>
    </row>
    <row r="169" spans="3:7" ht="15.5" x14ac:dyDescent="0.35">
      <c r="C169" t="s">
        <v>193</v>
      </c>
      <c r="D169" s="5">
        <v>96000000000</v>
      </c>
      <c r="E169" s="5">
        <v>106000000000</v>
      </c>
      <c r="F169" s="5">
        <v>101000000000</v>
      </c>
      <c r="G169" s="5">
        <v>103000000000</v>
      </c>
    </row>
    <row r="170" spans="3:7" ht="15.5" x14ac:dyDescent="0.35">
      <c r="C170" t="s">
        <v>24</v>
      </c>
      <c r="E170" s="5">
        <v>1000000000</v>
      </c>
      <c r="F170" s="5">
        <v>1000000000</v>
      </c>
      <c r="G170" s="5">
        <v>1000000000</v>
      </c>
    </row>
    <row r="171" spans="3:7" ht="15.5" x14ac:dyDescent="0.35">
      <c r="C171" t="s">
        <v>21</v>
      </c>
      <c r="D171" s="5">
        <v>-4000000000</v>
      </c>
      <c r="E171" s="5">
        <v>-2000000000</v>
      </c>
      <c r="F171" s="5">
        <v>-3000000000</v>
      </c>
      <c r="G171" s="5">
        <v>-3000000000</v>
      </c>
    </row>
    <row r="172" spans="3:7" ht="15.5" x14ac:dyDescent="0.35">
      <c r="C172" t="s">
        <v>194</v>
      </c>
      <c r="D172" s="5">
        <v>55000000000</v>
      </c>
      <c r="E172" s="5">
        <v>65000000000</v>
      </c>
      <c r="F172" s="5">
        <v>60000000000</v>
      </c>
      <c r="G172" s="5">
        <v>61000000000</v>
      </c>
    </row>
    <row r="173" spans="3:7" ht="15.5" x14ac:dyDescent="0.35">
      <c r="C173" t="s">
        <v>195</v>
      </c>
      <c r="D173" s="5">
        <v>16000000000</v>
      </c>
      <c r="E173" s="5">
        <v>-1000000000</v>
      </c>
      <c r="F173" s="5">
        <v>7000000000</v>
      </c>
      <c r="G173" s="5">
        <v>-3000000000</v>
      </c>
    </row>
    <row r="174" spans="3:7" ht="15.5" x14ac:dyDescent="0.35">
      <c r="C174" t="s">
        <v>196</v>
      </c>
      <c r="F174" s="5">
        <v>0</v>
      </c>
      <c r="G174" s="5">
        <v>0</v>
      </c>
    </row>
    <row r="175" spans="3:7" ht="15.5" x14ac:dyDescent="0.35">
      <c r="C175" t="s">
        <v>13</v>
      </c>
      <c r="D175" s="5">
        <v>16000000000</v>
      </c>
      <c r="E175" s="5">
        <v>-1000000000</v>
      </c>
      <c r="F175" s="5">
        <v>7000000000</v>
      </c>
      <c r="G175" s="5">
        <v>-3000000000</v>
      </c>
    </row>
    <row r="176" spans="3:7" ht="15.5" x14ac:dyDescent="0.35">
      <c r="C176" t="s">
        <v>16</v>
      </c>
      <c r="D176" s="6">
        <v>38.83</v>
      </c>
      <c r="E176" s="6">
        <v>-2.2400000000000002</v>
      </c>
      <c r="F176" s="6">
        <v>16.34</v>
      </c>
      <c r="G176" s="6">
        <v>-6.36</v>
      </c>
    </row>
    <row r="177" spans="3:16" ht="15.5" x14ac:dyDescent="0.35">
      <c r="C177" t="s">
        <v>49</v>
      </c>
      <c r="I177" s="6">
        <v>34.67</v>
      </c>
      <c r="J177" s="6">
        <v>39.18</v>
      </c>
      <c r="K177" s="6">
        <v>40.03</v>
      </c>
      <c r="L177" s="6">
        <v>34.4</v>
      </c>
      <c r="M177" s="6">
        <v>28.77</v>
      </c>
      <c r="N177" s="6">
        <v>25.12</v>
      </c>
      <c r="O177" s="6">
        <v>31.31</v>
      </c>
      <c r="P177" s="6">
        <v>513610.84</v>
      </c>
    </row>
    <row r="178" spans="3:16" ht="15.5" x14ac:dyDescent="0.35">
      <c r="C178" t="s">
        <v>63</v>
      </c>
      <c r="I178" s="6">
        <v>85.38</v>
      </c>
      <c r="J178" s="6">
        <v>8.68</v>
      </c>
      <c r="K178" s="6">
        <v>8.69</v>
      </c>
      <c r="L178" s="6">
        <v>8.49</v>
      </c>
      <c r="M178" s="6">
        <v>10.43</v>
      </c>
      <c r="N178" s="6">
        <v>27.87</v>
      </c>
      <c r="O178" s="6">
        <v>16.77</v>
      </c>
      <c r="P178" s="5">
        <v>0</v>
      </c>
    </row>
    <row r="179" spans="3:16" ht="15.5" x14ac:dyDescent="0.35">
      <c r="C179" t="s">
        <v>66</v>
      </c>
      <c r="I179" s="6">
        <v>8.77</v>
      </c>
      <c r="J179" s="6">
        <v>0.89</v>
      </c>
      <c r="K179" s="6">
        <v>1.02</v>
      </c>
      <c r="L179" s="6">
        <v>0.93</v>
      </c>
      <c r="M179" s="6">
        <v>1.1499999999999999</v>
      </c>
      <c r="N179" s="6">
        <v>3.94</v>
      </c>
      <c r="O179" s="6">
        <v>2.19</v>
      </c>
      <c r="P179" s="5">
        <v>0</v>
      </c>
    </row>
    <row r="180" spans="3:16" ht="15.5" x14ac:dyDescent="0.35">
      <c r="C180" t="s">
        <v>197</v>
      </c>
      <c r="I180" s="5">
        <v>21550000000</v>
      </c>
      <c r="J180" s="5">
        <v>23480000000</v>
      </c>
      <c r="K180" s="5">
        <v>23440000000</v>
      </c>
      <c r="L180" s="5">
        <v>20520000000</v>
      </c>
      <c r="M180" s="5">
        <v>16020000000</v>
      </c>
      <c r="N180" s="5">
        <v>15070000000</v>
      </c>
      <c r="O180" s="5">
        <v>20250000000</v>
      </c>
      <c r="P180" s="5">
        <v>18350000000</v>
      </c>
    </row>
    <row r="181" spans="3:16" ht="15.5" x14ac:dyDescent="0.35">
      <c r="C181" t="s">
        <v>198</v>
      </c>
      <c r="I181" s="6">
        <v>0.13289999999999999</v>
      </c>
      <c r="J181" s="6">
        <v>0.14980000000000002</v>
      </c>
      <c r="K181" s="6">
        <v>0.16089999999999999</v>
      </c>
      <c r="L181" s="6">
        <v>0.15</v>
      </c>
      <c r="M181" s="6">
        <v>0.1346</v>
      </c>
      <c r="N181" s="6">
        <v>0.1137</v>
      </c>
      <c r="O181" s="6">
        <v>0.15970000000000001</v>
      </c>
      <c r="P181" s="6">
        <v>0.2427</v>
      </c>
    </row>
    <row r="182" spans="3:16" ht="15.5" x14ac:dyDescent="0.35">
      <c r="C182" t="s">
        <v>199</v>
      </c>
      <c r="I182" s="6">
        <v>0.14300000000000002</v>
      </c>
      <c r="J182" s="6">
        <v>0.16980000000000001</v>
      </c>
      <c r="K182" s="6">
        <v>0.1845</v>
      </c>
      <c r="L182" s="6">
        <v>0.16370000000000001</v>
      </c>
      <c r="M182" s="6">
        <v>0.1492</v>
      </c>
      <c r="N182" s="6">
        <v>0.1245</v>
      </c>
      <c r="O182" s="6">
        <v>0.17480000000000001</v>
      </c>
      <c r="P182" s="6">
        <v>0.29109999999999997</v>
      </c>
    </row>
    <row r="183" spans="3:16" ht="15.5" x14ac:dyDescent="0.35">
      <c r="C183" t="s">
        <v>200</v>
      </c>
      <c r="I183" s="6">
        <v>0.1893</v>
      </c>
      <c r="J183" s="6">
        <v>0.21609999999999999</v>
      </c>
      <c r="K183" s="6">
        <v>0.23100000000000001</v>
      </c>
      <c r="L183" s="6">
        <v>0.21729999999999999</v>
      </c>
      <c r="M183" s="6">
        <v>0.1681</v>
      </c>
      <c r="N183" s="6">
        <v>0.16370000000000001</v>
      </c>
      <c r="O183" s="6">
        <v>0.30559999999999998</v>
      </c>
      <c r="P183" s="6">
        <v>0.77459999999999996</v>
      </c>
    </row>
    <row r="184" spans="3:16" ht="15.5" x14ac:dyDescent="0.35">
      <c r="C184" t="s">
        <v>201</v>
      </c>
      <c r="I184" s="6">
        <v>107.35</v>
      </c>
      <c r="J184" s="6">
        <v>124.2</v>
      </c>
      <c r="K184" s="6">
        <v>989.69</v>
      </c>
      <c r="L184" s="6">
        <v>1356.27</v>
      </c>
      <c r="M184" s="6">
        <v>172.42</v>
      </c>
      <c r="N184" s="6">
        <v>152.47</v>
      </c>
      <c r="O184" s="6">
        <v>23.93</v>
      </c>
      <c r="P184" s="6">
        <v>222.96</v>
      </c>
    </row>
    <row r="185" spans="3:16" ht="15.5" x14ac:dyDescent="0.35">
      <c r="C185" t="s">
        <v>60</v>
      </c>
      <c r="I185" s="6">
        <v>12.21</v>
      </c>
      <c r="J185" s="6">
        <v>1.47</v>
      </c>
      <c r="K185" s="6">
        <v>1.6</v>
      </c>
      <c r="L185" s="6">
        <v>1.39</v>
      </c>
      <c r="M185" s="6">
        <v>1.56</v>
      </c>
      <c r="N185" s="6">
        <v>3.47</v>
      </c>
      <c r="O185" s="6">
        <v>2.93</v>
      </c>
      <c r="P185" s="5">
        <v>0</v>
      </c>
    </row>
    <row r="186" spans="3:16" ht="15.5" x14ac:dyDescent="0.35">
      <c r="C186" t="s">
        <v>57</v>
      </c>
      <c r="I186" s="6">
        <v>242.5</v>
      </c>
      <c r="J186" s="6">
        <v>230.72</v>
      </c>
      <c r="K186" s="6">
        <v>216.99</v>
      </c>
      <c r="L186" s="6">
        <v>210.2</v>
      </c>
      <c r="M186" s="6">
        <v>192.77</v>
      </c>
      <c r="N186" s="6">
        <v>201.75</v>
      </c>
      <c r="O186" s="6">
        <v>179.13</v>
      </c>
      <c r="P186" s="6">
        <v>1764145.92</v>
      </c>
    </row>
    <row r="187" spans="3:16" ht="15.5" x14ac:dyDescent="0.35">
      <c r="C187" t="s">
        <v>202</v>
      </c>
      <c r="I187" s="6">
        <v>12.21</v>
      </c>
      <c r="J187" s="6">
        <v>1.47</v>
      </c>
      <c r="K187" s="6">
        <v>1.6</v>
      </c>
      <c r="L187" s="6">
        <v>1.39</v>
      </c>
      <c r="M187" s="6">
        <v>1.56</v>
      </c>
      <c r="N187" s="6">
        <v>3.47</v>
      </c>
      <c r="O187" s="6">
        <v>2.93</v>
      </c>
      <c r="P187" s="5">
        <v>0</v>
      </c>
    </row>
    <row r="188" spans="3:16" ht="15.5" x14ac:dyDescent="0.35">
      <c r="C188" t="s">
        <v>203</v>
      </c>
      <c r="I188" s="6">
        <v>242.5</v>
      </c>
      <c r="J188" s="6">
        <v>230.72</v>
      </c>
      <c r="K188" s="6">
        <v>216.99</v>
      </c>
      <c r="L188" s="6">
        <v>210.2</v>
      </c>
      <c r="M188" s="6">
        <v>192.77</v>
      </c>
      <c r="N188" s="6">
        <v>201.75</v>
      </c>
      <c r="O188" s="6">
        <v>179.13</v>
      </c>
      <c r="P188" s="6">
        <v>1764145.92</v>
      </c>
    </row>
    <row r="189" spans="3:16" ht="15.5" x14ac:dyDescent="0.35">
      <c r="C189" t="s">
        <v>204</v>
      </c>
      <c r="I189" s="5">
        <v>1000000000</v>
      </c>
      <c r="J189" s="5">
        <v>2000000000</v>
      </c>
      <c r="K189" s="5">
        <v>2000000000</v>
      </c>
    </row>
    <row r="190" spans="3:16" ht="15.5" x14ac:dyDescent="0.35">
      <c r="C190" t="s">
        <v>205</v>
      </c>
      <c r="I190" s="5">
        <v>0</v>
      </c>
      <c r="J190" s="5">
        <v>1000000000</v>
      </c>
      <c r="K190" s="5">
        <v>3000000000</v>
      </c>
    </row>
    <row r="191" spans="3:16" ht="15.5" x14ac:dyDescent="0.35">
      <c r="C191" t="s">
        <v>26</v>
      </c>
      <c r="I191" s="5">
        <v>1000000000</v>
      </c>
      <c r="J191" s="5">
        <v>3000000000</v>
      </c>
      <c r="K191" s="5">
        <v>5000000000</v>
      </c>
    </row>
    <row r="192" spans="3:16" ht="15.5" x14ac:dyDescent="0.35">
      <c r="C192" t="s">
        <v>23</v>
      </c>
      <c r="I192" s="5">
        <v>-3000000000</v>
      </c>
      <c r="J192" s="5">
        <v>-3000000000</v>
      </c>
      <c r="K192" s="5">
        <v>-5000000000</v>
      </c>
      <c r="L192" s="5">
        <v>-7000000000</v>
      </c>
      <c r="M192" s="5">
        <v>-6000000000</v>
      </c>
      <c r="N192" s="5">
        <v>-14000000000</v>
      </c>
      <c r="O192" s="5">
        <v>-9000000000</v>
      </c>
      <c r="P192" s="5">
        <v>-1000000000</v>
      </c>
    </row>
    <row r="193" spans="3:16" ht="15.5" x14ac:dyDescent="0.35">
      <c r="C193" t="s">
        <v>206</v>
      </c>
      <c r="I193" s="5">
        <v>60000000000</v>
      </c>
      <c r="J193" s="5">
        <v>54000000000</v>
      </c>
      <c r="K193" s="5">
        <v>50000000000</v>
      </c>
      <c r="L193" s="5">
        <v>51000000000</v>
      </c>
      <c r="M193" s="5">
        <v>47000000000</v>
      </c>
      <c r="N193" s="5">
        <v>52000000000</v>
      </c>
      <c r="O193" s="5">
        <v>43000000000</v>
      </c>
      <c r="P193" s="5">
        <v>40000000000</v>
      </c>
    </row>
    <row r="194" spans="3:16" ht="15.5" x14ac:dyDescent="0.35">
      <c r="C194" t="s">
        <v>207</v>
      </c>
      <c r="I194" s="5">
        <v>16000000000</v>
      </c>
      <c r="J194" s="5">
        <v>11000000000</v>
      </c>
      <c r="K194" s="5">
        <v>16000000000</v>
      </c>
      <c r="L194" s="5">
        <v>19000000000</v>
      </c>
      <c r="M194" s="5">
        <v>11000000000</v>
      </c>
      <c r="N194" s="5">
        <v>8000000000</v>
      </c>
      <c r="O194" s="5">
        <v>-9000000000</v>
      </c>
      <c r="P194" s="5">
        <v>15000000000</v>
      </c>
    </row>
    <row r="195" spans="3:16" ht="15.5" x14ac:dyDescent="0.35">
      <c r="C195" t="s">
        <v>208</v>
      </c>
      <c r="I195" s="5">
        <v>-1000000000</v>
      </c>
      <c r="J195" s="5">
        <v>-2000000000</v>
      </c>
      <c r="K195" s="5">
        <v>-1000000000</v>
      </c>
      <c r="L195" s="5">
        <v>-5000000000</v>
      </c>
      <c r="M195" s="5">
        <v>-4000000000</v>
      </c>
      <c r="N195" s="5">
        <v>-2000000000</v>
      </c>
      <c r="O195" s="5">
        <v>0</v>
      </c>
      <c r="P195" s="5">
        <v>-32000000000</v>
      </c>
    </row>
    <row r="196" spans="3:16" ht="15.5" x14ac:dyDescent="0.35">
      <c r="C196" t="s">
        <v>15</v>
      </c>
      <c r="I196" s="5">
        <v>16000000000</v>
      </c>
      <c r="J196" s="5">
        <v>9000000000</v>
      </c>
      <c r="K196" s="5">
        <v>15000000000</v>
      </c>
      <c r="L196" s="5">
        <v>13000000000</v>
      </c>
      <c r="M196" s="5">
        <v>7000000000</v>
      </c>
      <c r="N196" s="5">
        <v>6000000000</v>
      </c>
      <c r="O196" s="5">
        <v>-9000000000</v>
      </c>
      <c r="P196" s="5">
        <v>-17000000000</v>
      </c>
    </row>
    <row r="197" spans="3:16" ht="15.5" x14ac:dyDescent="0.35">
      <c r="C197" t="s">
        <v>17</v>
      </c>
      <c r="I197" s="5">
        <v>38</v>
      </c>
      <c r="J197" s="6">
        <v>22.3</v>
      </c>
      <c r="K197" s="6">
        <v>36.11</v>
      </c>
      <c r="L197" s="6">
        <v>31.9</v>
      </c>
      <c r="M197" s="6">
        <v>17.88</v>
      </c>
      <c r="N197" s="6">
        <v>13.69</v>
      </c>
      <c r="O197" s="6">
        <v>-22.23</v>
      </c>
      <c r="P197" s="6">
        <v>-660679.31999999995</v>
      </c>
    </row>
  </sheetData>
  <pageMargins left="0.7" right="0.7" top="0.75" bottom="0.75" header="0.3" footer="0.3"/>
  <ignoredErrors>
    <ignoredError sqref="A1:P198" numberStoredAsText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1357</v>
      </c>
      <c r="D1" t="s">
        <v>1</v>
      </c>
      <c r="E1" t="s">
        <v>2</v>
      </c>
      <c r="H1" t="s">
        <v>3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</row>
    <row r="2" spans="1:15" ht="15.5" x14ac:dyDescent="0.35">
      <c r="C2" t="s">
        <v>1358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t="str">
        <f t="shared" ref="I2:O2" ca="1" si="0">IFERROR(_xlfn.STOCKHISTORY("XIDX:" &amp; $C$1, I1, , 0, 0, 1), "Libur")</f>
        <v>Libur</v>
      </c>
      <c r="J2" s="2" t="str">
        <f t="shared" ca="1" si="0"/>
        <v>Libur</v>
      </c>
      <c r="K2" s="2" t="str">
        <f t="shared" ca="1" si="0"/>
        <v>Libur</v>
      </c>
      <c r="L2" s="2" t="str">
        <f t="shared" ca="1" si="0"/>
        <v>Libur</v>
      </c>
      <c r="M2" s="2" t="str">
        <f t="shared" ca="1" si="0"/>
        <v>Libur</v>
      </c>
      <c r="N2" s="2" vm="102">
        <f t="shared" ca="1" si="0"/>
        <v>900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150000000</v>
      </c>
      <c r="E4" s="2">
        <f>IFERROR(INDEX(E51:E500,MATCH($C$4,$C$51:$C$500,0)),"")</f>
        <v>149963433</v>
      </c>
      <c r="H4" s="2">
        <f>IFERROR(SUM(D4:G4)*(4/MAX(1,COUNT(D4:G4))),"")</f>
        <v>599926866</v>
      </c>
      <c r="I4" s="2">
        <f t="shared" ref="I4:O4" si="1">IFERROR(INDEX(I51:I500,MATCH($C$4,$C$51:$C$500,0)),"")</f>
        <v>5537880001</v>
      </c>
      <c r="J4" s="2">
        <f t="shared" si="1"/>
        <v>2493050451</v>
      </c>
      <c r="K4" s="2">
        <f t="shared" si="1"/>
        <v>1944900000</v>
      </c>
      <c r="L4" s="2">
        <f t="shared" si="1"/>
        <v>272500002</v>
      </c>
      <c r="M4" s="2">
        <f t="shared" si="1"/>
        <v>674900203</v>
      </c>
      <c r="N4" s="2">
        <f t="shared" si="1"/>
        <v>188583796943</v>
      </c>
      <c r="O4" s="2">
        <f t="shared" si="1"/>
        <v>49181533122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-1068859080</v>
      </c>
      <c r="E5" s="2">
        <f>IFERROR(INDEX(E51:E500,MATCH($C$5,$C$51:$C$500,0)),"")</f>
        <v>-955590386</v>
      </c>
      <c r="H5" s="2">
        <f>IFERROR(SUM(D5:G5)*(4/MAX(1,COUNT(D5:G5))),"")</f>
        <v>-4048898932</v>
      </c>
      <c r="I5" s="2">
        <f t="shared" ref="I5:O5" si="2">IFERROR(INDEX(I51:I500,MATCH($C$5,$C$51:$C$500,0)),"")</f>
        <v>-14496913957</v>
      </c>
      <c r="J5" s="2">
        <f t="shared" si="2"/>
        <v>-30376868389</v>
      </c>
      <c r="K5" s="2">
        <f t="shared" si="2"/>
        <v>-34164618327</v>
      </c>
      <c r="L5" s="2">
        <f t="shared" si="2"/>
        <v>-251638414046</v>
      </c>
      <c r="M5" s="2">
        <f t="shared" si="2"/>
        <v>-24356964307</v>
      </c>
      <c r="N5" s="2">
        <f t="shared" si="2"/>
        <v>6288790624</v>
      </c>
      <c r="O5" s="2">
        <f t="shared" si="2"/>
        <v>3081396404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-53357916479</v>
      </c>
      <c r="E6" s="2">
        <f>IFERROR(INDEX(E51:E500,MATCH($C$6,$C$51:$C$500,0)),"")</f>
        <v>-52289057398</v>
      </c>
      <c r="H6" s="2">
        <f>IFERROR(INDEX(D6:G6,COUNT(D6:G6)),"")</f>
        <v>-52289057398</v>
      </c>
      <c r="I6" s="2">
        <f t="shared" ref="I6:O6" si="3">IFERROR(INDEX(I51:I500,MATCH($C$6,$C$51:$C$500,0)),"")</f>
        <v>-50145605264</v>
      </c>
      <c r="J6" s="2">
        <f t="shared" si="3"/>
        <v>-41915460777</v>
      </c>
      <c r="K6" s="2">
        <f t="shared" si="3"/>
        <v>-11437617088</v>
      </c>
      <c r="L6" s="2">
        <f t="shared" si="3"/>
        <v>22727011439</v>
      </c>
      <c r="M6" s="2">
        <f t="shared" si="3"/>
        <v>275089145356</v>
      </c>
      <c r="N6" s="2">
        <f t="shared" si="3"/>
        <v>316426803624</v>
      </c>
      <c r="O6" s="2">
        <f t="shared" si="3"/>
        <v>103796838338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1.8</v>
      </c>
      <c r="E7" s="3">
        <f>IFERROR(INDEX(E51:E500,MATCH($C$7,$C$51:$C$500,0))/1000000000,"")</f>
        <v>1.8</v>
      </c>
      <c r="H7" s="3">
        <f>IFERROR(INDEX(D7:G7,COUNT(D7:G7)),"")</f>
        <v>1.8</v>
      </c>
      <c r="I7" s="3">
        <f t="shared" ref="I7:O7" si="4">IFERROR(INDEX(I51:I500,MATCH($C$7,$C$51:$C$500,0))/1000000000,"")</f>
        <v>1.8</v>
      </c>
      <c r="J7" s="3">
        <f t="shared" si="4"/>
        <v>1.8</v>
      </c>
      <c r="K7" s="3">
        <f t="shared" si="4"/>
        <v>1.8</v>
      </c>
      <c r="L7" s="3">
        <f t="shared" si="4"/>
        <v>1.8</v>
      </c>
      <c r="M7" s="3">
        <f t="shared" si="4"/>
        <v>1.8</v>
      </c>
      <c r="N7" s="3">
        <f t="shared" si="4"/>
        <v>1.8</v>
      </c>
      <c r="O7" s="3">
        <f t="shared" si="4"/>
        <v>1.2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O8" si="5">IFERROR(INDEX(I51:I500,MATCH($C$8,$C$51:$C$500,0)),"")</f>
        <v>-4000000000</v>
      </c>
      <c r="J8" s="2">
        <f t="shared" si="5"/>
        <v>-3000000000</v>
      </c>
      <c r="K8" s="2">
        <f t="shared" si="5"/>
        <v>0</v>
      </c>
      <c r="L8" s="2">
        <f t="shared" si="5"/>
        <v>0</v>
      </c>
      <c r="M8" s="2">
        <f t="shared" si="5"/>
        <v>41000000000</v>
      </c>
      <c r="N8" s="2">
        <f t="shared" si="5"/>
        <v>-180000000000</v>
      </c>
      <c r="O8" s="2">
        <f t="shared" si="5"/>
        <v>-56000000000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-0.1</v>
      </c>
      <c r="E9" s="3">
        <f>IFERROR(INDEX(E51:E500,MATCH("Free cash flow per share (Quarter)",$C$51:$C$500,0)),"")</f>
        <v>-0.24</v>
      </c>
      <c r="H9" s="3">
        <f>IFERROR(INDEX(D9:G9,COUNT(D9:G9)),"")</f>
        <v>-0.24</v>
      </c>
      <c r="I9" s="3">
        <f t="shared" ref="I9:O9" si="6">IFERROR(INDEX(I51:I500,MATCH($C$9,$C$51:$C$500,0)),"")</f>
        <v>-1.96</v>
      </c>
      <c r="J9" s="3">
        <f t="shared" si="6"/>
        <v>-1.63</v>
      </c>
      <c r="K9" s="3">
        <f t="shared" si="6"/>
        <v>-0.04</v>
      </c>
      <c r="L9" s="3">
        <f t="shared" si="6"/>
        <v>-0.04</v>
      </c>
      <c r="M9" s="3">
        <f t="shared" si="6"/>
        <v>22.72</v>
      </c>
      <c r="N9" s="3">
        <f t="shared" si="6"/>
        <v>-99.91</v>
      </c>
      <c r="O9" s="3">
        <f t="shared" si="6"/>
        <v>-46.47</v>
      </c>
    </row>
    <row r="10" spans="1:15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 t="str">
        <f t="shared" ref="I10:O10" ca="1" si="7">IFERROR(IF(I9=0,"",I2/I9),"")</f>
        <v/>
      </c>
      <c r="J10" s="3" t="str">
        <f t="shared" ca="1" si="7"/>
        <v/>
      </c>
      <c r="K10" s="3" t="str">
        <f t="shared" ca="1" si="7"/>
        <v/>
      </c>
      <c r="L10" s="3" t="str">
        <f t="shared" ca="1" si="7"/>
        <v/>
      </c>
      <c r="M10" s="3" t="str">
        <f t="shared" ca="1" si="7"/>
        <v/>
      </c>
      <c r="N10" s="3">
        <f t="shared" ca="1" si="7"/>
        <v>-9.0081072965669104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12974836</v>
      </c>
      <c r="E11" s="2">
        <f>IFERROR(INDEX(E51:E500,MATCH($C$11,$C$51:$C$500,0)),"")</f>
        <v>16369764</v>
      </c>
      <c r="H11" s="2">
        <f>IFERROR(INDEX(D11:G11,COUNT(D11:G11)),"")</f>
        <v>16369764</v>
      </c>
      <c r="I11" s="2">
        <f t="shared" ref="I11:O11" si="8">IFERROR(INDEX(I51:I500,MATCH($C$11,$C$51:$C$500,0)),"")</f>
        <v>141877209</v>
      </c>
      <c r="J11" s="2">
        <f t="shared" si="8"/>
        <v>321405269</v>
      </c>
      <c r="K11" s="2">
        <f t="shared" si="8"/>
        <v>152571541</v>
      </c>
      <c r="L11" s="2">
        <f t="shared" si="8"/>
        <v>20715571</v>
      </c>
      <c r="M11" s="2">
        <f t="shared" si="8"/>
        <v>95256726</v>
      </c>
      <c r="N11" s="2">
        <f t="shared" si="8"/>
        <v>6211077597</v>
      </c>
      <c r="O11" s="2">
        <f t="shared" si="8"/>
        <v>44752309582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O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10000000000</v>
      </c>
      <c r="O12" s="2">
        <f t="shared" si="9"/>
        <v>-45000000000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17000000000</v>
      </c>
      <c r="O13" s="2">
        <f t="shared" si="10"/>
        <v>0</v>
      </c>
    </row>
    <row r="14" spans="1:15" ht="15.5" x14ac:dyDescent="0.35">
      <c r="C14" t="s">
        <v>27</v>
      </c>
      <c r="D14" s="2">
        <f>IFERROR(INDEX(D51:D500,MATCH($C$14,$C$51:$C$500,0)),"")</f>
        <v>-3537914</v>
      </c>
      <c r="E14" s="2">
        <f>IFERROR(INDEX(E51:E500,MATCH($C$14,$C$51:$C$500,0)),"")</f>
        <v>-1272365</v>
      </c>
      <c r="H14" s="2">
        <f>IFERROR(SUM(D14:G14)*(4/MAX(1,COUNT(D14:G14))),"")</f>
        <v>-9620558</v>
      </c>
      <c r="I14" s="2">
        <f t="shared" ref="I14:O14" si="11">IFERROR(INDEX(I51:I500,MATCH($C$14,$C$51:$C$500,0)),"")</f>
        <v>-162613225</v>
      </c>
      <c r="J14" s="2">
        <f t="shared" si="11"/>
        <v>0</v>
      </c>
      <c r="K14" s="2">
        <f t="shared" si="11"/>
        <v>-5742210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-424733</v>
      </c>
      <c r="J15" s="2">
        <f t="shared" si="12"/>
        <v>8316925</v>
      </c>
      <c r="K15" s="2">
        <f t="shared" si="12"/>
        <v>-314269421</v>
      </c>
      <c r="L15" s="2">
        <f t="shared" si="12"/>
        <v>-30896633</v>
      </c>
      <c r="M15" s="2">
        <f t="shared" si="12"/>
        <v>107329522</v>
      </c>
      <c r="N15" s="2">
        <f t="shared" si="12"/>
        <v>-3704828474</v>
      </c>
      <c r="O15" s="2">
        <f t="shared" si="12"/>
        <v>-1010979844</v>
      </c>
    </row>
    <row r="16" spans="1:15" ht="15.5" x14ac:dyDescent="0.35">
      <c r="C16" t="s">
        <v>29</v>
      </c>
      <c r="D16" s="2">
        <f>IFERROR(INDEX(D51:D500,MATCH($C$16,$C$51:$C$500,0)),"")</f>
        <v>-1068859080</v>
      </c>
      <c r="E16" s="2">
        <f>IFERROR(INDEX(E51:E500,MATCH($C$16,$C$51:$C$500,0)),"")</f>
        <v>-955590387</v>
      </c>
      <c r="H16" s="2">
        <f>IFERROR(SUM(D16:G16)*(4/MAX(1,COUNT(D16:G16))),"")</f>
        <v>-4048898934</v>
      </c>
      <c r="I16" s="2">
        <f t="shared" ref="I16:O16" si="13">IFERROR(INDEX(I51:I500,MATCH($C$16,$C$51:$C$500,0)),"")</f>
        <v>-14496489224</v>
      </c>
      <c r="J16" s="2">
        <f t="shared" si="13"/>
        <v>-30887288064</v>
      </c>
      <c r="K16" s="2">
        <f t="shared" si="13"/>
        <v>-33428600880</v>
      </c>
      <c r="L16" s="2">
        <f t="shared" si="13"/>
        <v>-252006181320</v>
      </c>
      <c r="M16" s="2">
        <f t="shared" si="13"/>
        <v>-27902381863</v>
      </c>
      <c r="N16" s="2">
        <f t="shared" si="13"/>
        <v>9714375108</v>
      </c>
      <c r="O16" s="2">
        <f t="shared" si="13"/>
        <v>4136129206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</row>
    <row r="19" spans="1:15" ht="15.5" x14ac:dyDescent="0.35">
      <c r="A19" t="s">
        <v>41</v>
      </c>
      <c r="C19" t="s">
        <v>42</v>
      </c>
    </row>
    <row r="20" spans="1:15" ht="15.5" x14ac:dyDescent="0.35">
      <c r="A20" t="s">
        <v>43</v>
      </c>
      <c r="C20" t="s">
        <v>44</v>
      </c>
      <c r="D20" s="2" t="str">
        <f ca="1">IFERROR(D21*D2,"")</f>
        <v/>
      </c>
      <c r="E20" s="2" t="str">
        <f ca="1">IFERROR(E21*E2,"")</f>
        <v/>
      </c>
      <c r="H20" s="2" t="str">
        <f t="shared" ref="H20:O20" ca="1" si="14">IFERROR(H21*H2,"")</f>
        <v/>
      </c>
      <c r="I20" s="2" t="str">
        <f t="shared" ca="1" si="14"/>
        <v/>
      </c>
      <c r="J20" s="2" t="str">
        <f t="shared" ca="1" si="14"/>
        <v/>
      </c>
      <c r="K20" s="2" t="str">
        <f t="shared" ca="1" si="14"/>
        <v/>
      </c>
      <c r="L20" s="2" t="str">
        <f t="shared" ca="1" si="14"/>
        <v/>
      </c>
      <c r="M20" s="2" t="str">
        <f t="shared" ca="1" si="14"/>
        <v/>
      </c>
      <c r="N20" s="2">
        <f t="shared" ca="1" si="14"/>
        <v>1620000000000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1800000000</v>
      </c>
      <c r="E21" s="2">
        <f>IFERROR(INDEX(E51:E500,MATCH($C$7,$C$51:$C$500,0)),"")</f>
        <v>1800000000</v>
      </c>
      <c r="H21" s="2">
        <f>IFERROR(INDEX(D21:G21,COUNT(D21:G21)),"")</f>
        <v>1800000000</v>
      </c>
      <c r="I21" s="2">
        <f t="shared" ref="I21:O21" si="15">IFERROR(INDEX(I51:I500,MATCH($C$7,$C$51:$C$500,0)),"")</f>
        <v>1800000000</v>
      </c>
      <c r="J21" s="2">
        <f t="shared" si="15"/>
        <v>1800000000</v>
      </c>
      <c r="K21" s="2">
        <f t="shared" si="15"/>
        <v>1800000000</v>
      </c>
      <c r="L21" s="2">
        <f t="shared" si="15"/>
        <v>1800000000</v>
      </c>
      <c r="M21" s="2">
        <f t="shared" si="15"/>
        <v>1800000000</v>
      </c>
      <c r="N21" s="2">
        <f t="shared" si="15"/>
        <v>1800000000</v>
      </c>
      <c r="O21" s="2">
        <f t="shared" si="15"/>
        <v>1200000000</v>
      </c>
    </row>
    <row r="23" spans="1:15" ht="15.5" x14ac:dyDescent="0.35">
      <c r="B23" t="s">
        <v>45</v>
      </c>
      <c r="C23" t="s">
        <v>46</v>
      </c>
      <c r="D23" s="3">
        <f>IFERROR(D5/D6*100,"")</f>
        <v>2.0031874378390868</v>
      </c>
      <c r="E23" s="3">
        <f>IFERROR(E5/E6*100,"")</f>
        <v>1.8275150357492393</v>
      </c>
      <c r="H23" s="3">
        <f t="shared" ref="H23:O23" si="16">IFERROR(H5/H6*100,"")</f>
        <v>7.743300670313606</v>
      </c>
      <c r="I23" s="3">
        <f t="shared" si="16"/>
        <v>28.909639998716834</v>
      </c>
      <c r="J23" s="3">
        <f t="shared" si="16"/>
        <v>72.47175105771116</v>
      </c>
      <c r="K23" s="3">
        <f t="shared" si="16"/>
        <v>298.70398758885256</v>
      </c>
      <c r="L23" s="3">
        <f t="shared" si="16"/>
        <v>-1107.2217511809913</v>
      </c>
      <c r="M23" s="3">
        <f t="shared" si="16"/>
        <v>-8.8542077061888502</v>
      </c>
      <c r="N23" s="3">
        <f t="shared" si="16"/>
        <v>1.9874392914807471</v>
      </c>
      <c r="O23" s="3">
        <f t="shared" si="16"/>
        <v>2.9686804081313731</v>
      </c>
    </row>
    <row r="24" spans="1:15" ht="15.5" x14ac:dyDescent="0.35">
      <c r="C24" t="s">
        <v>47</v>
      </c>
      <c r="D24" s="4">
        <f>IFERROR(_xlfn.RRI(5,I23,D23),"")</f>
        <v>-0.41367855246651664</v>
      </c>
      <c r="E24" s="4">
        <f>IFERROR(_xlfn.RRI(5,J23,E23),"")</f>
        <v>-0.52099677127884036</v>
      </c>
      <c r="H24" s="4" t="str">
        <f t="shared" ref="H24:O24" si="17">IFERROR(_xlfn.RRI(5,M23,H23),"")</f>
        <v/>
      </c>
      <c r="I24" s="4">
        <f t="shared" si="17"/>
        <v>0.70824344312081133</v>
      </c>
      <c r="J24" s="4">
        <f t="shared" si="17"/>
        <v>0.89461539406521395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O25" si="18">IFERROR(INDEX(I51:I500,MATCH($C$25,$C$51:$C$500,0)),"")</f>
        <v>-8.0500000000000007</v>
      </c>
      <c r="J25" s="3">
        <f t="shared" si="18"/>
        <v>-17.149999999999999</v>
      </c>
      <c r="K25" s="3">
        <f t="shared" si="18"/>
        <v>-18.75</v>
      </c>
      <c r="L25" s="3">
        <f t="shared" si="18"/>
        <v>-139.62</v>
      </c>
      <c r="M25" s="3">
        <f t="shared" si="18"/>
        <v>-14.52</v>
      </c>
      <c r="N25" s="3">
        <f t="shared" si="18"/>
        <v>4.47</v>
      </c>
      <c r="O25" s="3">
        <f t="shared" si="18"/>
        <v>2.6</v>
      </c>
    </row>
    <row r="26" spans="1:15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O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51</v>
      </c>
      <c r="D27" s="3">
        <f>IFERROR(D4/D21,"")</f>
        <v>8.3333333333333329E-2</v>
      </c>
      <c r="E27" s="3">
        <f>IFERROR(E4/E21,"")</f>
        <v>8.3313018333333336E-2</v>
      </c>
      <c r="H27" s="3">
        <f t="shared" ref="H27:O27" si="20">IFERROR(H4/H21,"")</f>
        <v>0.33329270333333333</v>
      </c>
      <c r="I27" s="3">
        <f t="shared" si="20"/>
        <v>3.0766000005555556</v>
      </c>
      <c r="J27" s="3">
        <f t="shared" si="20"/>
        <v>1.3850280283333334</v>
      </c>
      <c r="K27" s="3">
        <f t="shared" si="20"/>
        <v>1.0805</v>
      </c>
      <c r="L27" s="3">
        <f t="shared" si="20"/>
        <v>0.15138889</v>
      </c>
      <c r="M27" s="3">
        <f t="shared" si="20"/>
        <v>0.3749445572222222</v>
      </c>
      <c r="N27" s="3">
        <f t="shared" si="20"/>
        <v>104.76877607944445</v>
      </c>
      <c r="O27" s="3">
        <f t="shared" si="20"/>
        <v>40.984610934999999</v>
      </c>
    </row>
    <row r="28" spans="1:15" ht="15.5" x14ac:dyDescent="0.35">
      <c r="C28" t="s">
        <v>52</v>
      </c>
      <c r="D28" s="4">
        <f>IFERROR(_xlfn.RRI(5,I27,D27),"")</f>
        <v>-0.51409704117647648</v>
      </c>
      <c r="E28" s="4">
        <f>IFERROR(_xlfn.RRI(5,J27,E27),"")</f>
        <v>-0.43003149108717287</v>
      </c>
      <c r="H28" s="4">
        <f t="shared" ref="H28:O28" si="21">IFERROR(_xlfn.RRI(5,M27,H27),"")</f>
        <v>-2.3276244824740555E-2</v>
      </c>
      <c r="I28" s="4">
        <f t="shared" si="21"/>
        <v>-0.50618095748475112</v>
      </c>
      <c r="J28" s="4">
        <f t="shared" si="21"/>
        <v>-0.49211247090716359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53</v>
      </c>
      <c r="H29" s="4" t="str">
        <f t="shared" ref="H29:O29" si="22">IFERROR(((H25-I25)/I25)*100%,"")</f>
        <v/>
      </c>
      <c r="I29" s="4">
        <f t="shared" si="22"/>
        <v>-0.53061224489795911</v>
      </c>
      <c r="J29" s="4">
        <f t="shared" si="22"/>
        <v>-8.5333333333333414E-2</v>
      </c>
      <c r="K29" s="4">
        <f t="shared" si="22"/>
        <v>-0.86570691877954453</v>
      </c>
      <c r="L29" s="4">
        <f t="shared" si="22"/>
        <v>8.615702479338843</v>
      </c>
      <c r="M29" s="4">
        <f t="shared" si="22"/>
        <v>-4.2483221476510069</v>
      </c>
      <c r="N29" s="4">
        <f t="shared" si="22"/>
        <v>0.71923076923076912</v>
      </c>
      <c r="O29" s="4" t="str">
        <f t="shared" si="22"/>
        <v/>
      </c>
    </row>
    <row r="30" spans="1:15" ht="15.5" x14ac:dyDescent="0.35">
      <c r="C30" t="s">
        <v>54</v>
      </c>
      <c r="H30" s="4">
        <f t="shared" ref="H30:O30" si="23">IFERROR(((H27-I27)/I27)*100%,"")</f>
        <v>-0.89166849662837244</v>
      </c>
      <c r="I30" s="4">
        <f t="shared" si="23"/>
        <v>1.2213268884224437</v>
      </c>
      <c r="J30" s="4">
        <f t="shared" si="23"/>
        <v>0.28183991516273332</v>
      </c>
      <c r="K30" s="4">
        <f t="shared" si="23"/>
        <v>6.1372476540385499</v>
      </c>
      <c r="L30" s="4">
        <f t="shared" si="23"/>
        <v>-0.59623659796113582</v>
      </c>
      <c r="M30" s="4">
        <f t="shared" si="23"/>
        <v>-0.99642121850370857</v>
      </c>
      <c r="N30" s="4">
        <f t="shared" si="23"/>
        <v>1.55629548968035</v>
      </c>
      <c r="O30" s="4" t="str">
        <f t="shared" si="23"/>
        <v/>
      </c>
    </row>
    <row r="32" spans="1:15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-29.64</v>
      </c>
      <c r="E32" s="3">
        <f>IFERROR(INDEX(E51:E500,MATCH($A$32,$C$51:$C$500,0)),"")</f>
        <v>-29.05</v>
      </c>
      <c r="H32" s="3">
        <f>IFERROR(INDEX(D32:G32,COUNT(D32:G32)),"")</f>
        <v>-29.05</v>
      </c>
      <c r="I32" s="3">
        <f t="shared" ref="I32:O32" si="24">IFERROR(INDEX(I51:I500,MATCH($C$32,$C$51:$C$500,0)),"")</f>
        <v>-27.86</v>
      </c>
      <c r="J32" s="3">
        <f t="shared" si="24"/>
        <v>-19.8</v>
      </c>
      <c r="K32" s="3">
        <f t="shared" si="24"/>
        <v>-2.93</v>
      </c>
      <c r="L32" s="3">
        <f t="shared" si="24"/>
        <v>16.05</v>
      </c>
      <c r="M32" s="3">
        <f t="shared" si="24"/>
        <v>155.85</v>
      </c>
      <c r="N32" s="3">
        <f t="shared" si="24"/>
        <v>177.89</v>
      </c>
      <c r="O32" s="3">
        <f t="shared" si="24"/>
        <v>86.5</v>
      </c>
    </row>
    <row r="33" spans="1:15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-1.69</v>
      </c>
      <c r="E33" s="3">
        <f>IFERROR(INDEX(E51:E500,MATCH($A$33,$C$51:$C$500,0)),"")</f>
        <v>-1.72</v>
      </c>
      <c r="H33" s="3">
        <f>IFERROR(INDEX(D33:G33,COUNT(D33:G33)),"")</f>
        <v>-1.72</v>
      </c>
      <c r="I33" s="3">
        <f t="shared" ref="I33:O33" si="25">IFERROR(INDEX(I51:I500,MATCH($C$33,$C$51:$C$500,0)),"")</f>
        <v>-1.79</v>
      </c>
      <c r="J33" s="3">
        <f t="shared" si="25"/>
        <v>-2.5299999999999998</v>
      </c>
      <c r="K33" s="3">
        <f t="shared" si="25"/>
        <v>-17.059999999999999</v>
      </c>
      <c r="L33" s="3">
        <f t="shared" si="25"/>
        <v>3.12</v>
      </c>
      <c r="M33" s="3">
        <f t="shared" si="25"/>
        <v>0.32</v>
      </c>
      <c r="N33" s="3">
        <f t="shared" si="25"/>
        <v>5.0599999999999996</v>
      </c>
      <c r="O33" s="3">
        <f t="shared" si="25"/>
        <v>0</v>
      </c>
    </row>
    <row r="34" spans="1:15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-84.75</v>
      </c>
      <c r="E34" s="3">
        <f>IFERROR(INDEX(E51:E500,MATCH($A$34,$C$51:$C$500,0)),"")</f>
        <v>-94.34</v>
      </c>
      <c r="H34" s="3">
        <f>IFERROR(INDEX(D34:G34,COUNT(D34:G34)),"")</f>
        <v>-94.34</v>
      </c>
      <c r="I34" s="3">
        <f t="shared" ref="I34:O34" si="26">IFERROR(INDEX(I51:I500,MATCH($C$34,$C$51:$C$500,0)),"")</f>
        <v>-6.21</v>
      </c>
      <c r="J34" s="3">
        <f t="shared" si="26"/>
        <v>-2.92</v>
      </c>
      <c r="K34" s="3">
        <f t="shared" si="26"/>
        <v>-2.67</v>
      </c>
      <c r="L34" s="3">
        <f t="shared" si="26"/>
        <v>-0.36</v>
      </c>
      <c r="M34" s="3">
        <f t="shared" si="26"/>
        <v>-3.44</v>
      </c>
      <c r="N34" s="3">
        <f t="shared" si="26"/>
        <v>201.34</v>
      </c>
      <c r="O34" s="3">
        <f t="shared" si="26"/>
        <v>0</v>
      </c>
    </row>
    <row r="35" spans="1:15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600</v>
      </c>
      <c r="E35" s="3">
        <f>IFERROR(INDEX(E51:E500,MATCH($A$35,$C$51:$C$500,0)),"")</f>
        <v>600.15</v>
      </c>
      <c r="H35" s="3">
        <f>IFERROR(INDEX(D35:G35,COUNT(D35:G35)),"")</f>
        <v>600.15</v>
      </c>
      <c r="I35" s="3">
        <f t="shared" ref="I35:O35" si="27">IFERROR(INDEX(I51:I500,MATCH($C$35,$C$51:$C$500,0)),"")</f>
        <v>16.25</v>
      </c>
      <c r="J35" s="3">
        <f t="shared" si="27"/>
        <v>36.1</v>
      </c>
      <c r="K35" s="3">
        <f t="shared" si="27"/>
        <v>46.27</v>
      </c>
      <c r="L35" s="3">
        <f t="shared" si="27"/>
        <v>330.28</v>
      </c>
      <c r="M35" s="3">
        <f t="shared" si="27"/>
        <v>133.35</v>
      </c>
      <c r="N35" s="3">
        <f t="shared" si="27"/>
        <v>8.59</v>
      </c>
      <c r="O35" s="3">
        <f t="shared" si="27"/>
        <v>0</v>
      </c>
    </row>
    <row r="36" spans="1:15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74</v>
      </c>
      <c r="E50" t="s">
        <v>282</v>
      </c>
      <c r="F50" t="s">
        <v>283</v>
      </c>
      <c r="G50" t="s">
        <v>1359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</row>
    <row r="51" spans="2:15" ht="15.5" x14ac:dyDescent="0.35">
      <c r="B51" t="s">
        <v>75</v>
      </c>
      <c r="C51" t="s">
        <v>6</v>
      </c>
      <c r="D51" s="5">
        <v>150000000</v>
      </c>
      <c r="E51" s="5">
        <v>149963433</v>
      </c>
      <c r="F51" s="5">
        <v>270270270</v>
      </c>
      <c r="G51" s="5">
        <v>410352001</v>
      </c>
      <c r="I51" s="5">
        <v>5537880001</v>
      </c>
      <c r="J51" s="5">
        <v>2493050451</v>
      </c>
      <c r="K51" s="5">
        <v>1944900000</v>
      </c>
      <c r="L51" s="5">
        <v>272500002</v>
      </c>
      <c r="M51" s="5">
        <v>674900203</v>
      </c>
      <c r="N51" s="5">
        <v>188583796943</v>
      </c>
      <c r="O51" s="5">
        <v>49181533122</v>
      </c>
    </row>
    <row r="52" spans="2:15" ht="15.5" x14ac:dyDescent="0.35">
      <c r="C52" t="s">
        <v>211</v>
      </c>
      <c r="D52" s="5">
        <v>-100000000</v>
      </c>
      <c r="E52" s="5">
        <v>-150000000</v>
      </c>
      <c r="F52" s="5">
        <v>-25000000</v>
      </c>
      <c r="G52" s="5">
        <v>-1535061359</v>
      </c>
      <c r="I52" s="5">
        <v>-3066978600</v>
      </c>
      <c r="J52" s="5">
        <v>-4624195438</v>
      </c>
      <c r="K52" s="5">
        <v>-3865364193</v>
      </c>
      <c r="L52" s="5">
        <v>-3451433334</v>
      </c>
      <c r="M52" s="5">
        <v>-8053240924</v>
      </c>
      <c r="N52" s="5">
        <v>-141894821249</v>
      </c>
      <c r="O52" s="5">
        <v>-40474818138</v>
      </c>
    </row>
    <row r="53" spans="2:15" ht="15.5" x14ac:dyDescent="0.35">
      <c r="C53" t="s">
        <v>212</v>
      </c>
      <c r="D53" s="5">
        <v>50000000</v>
      </c>
      <c r="E53" s="5">
        <v>-36567</v>
      </c>
      <c r="F53" s="5">
        <v>245270270</v>
      </c>
      <c r="G53" s="5">
        <v>-1124709358</v>
      </c>
      <c r="I53" s="5">
        <v>2470901401</v>
      </c>
      <c r="J53" s="5">
        <v>-2131144987</v>
      </c>
      <c r="K53" s="5">
        <v>-1920464193</v>
      </c>
      <c r="L53" s="5">
        <v>-3178933332</v>
      </c>
      <c r="M53" s="5">
        <v>-7378340721</v>
      </c>
      <c r="N53" s="5">
        <v>46688975694</v>
      </c>
      <c r="O53" s="5">
        <v>8706714984</v>
      </c>
    </row>
    <row r="54" spans="2:15" ht="15.5" x14ac:dyDescent="0.35">
      <c r="C54" t="s">
        <v>82</v>
      </c>
      <c r="D54" s="5">
        <v>-1107595390</v>
      </c>
      <c r="E54" s="5">
        <v>-1059252755</v>
      </c>
      <c r="F54" s="5">
        <v>-1471701751</v>
      </c>
      <c r="G54" s="5">
        <v>-3456514397</v>
      </c>
      <c r="I54" s="5">
        <v>-12028254807</v>
      </c>
      <c r="J54" s="5">
        <v>-18546748369</v>
      </c>
      <c r="K54" s="5">
        <v>-17137026209</v>
      </c>
      <c r="L54" s="5">
        <v>-35885936469</v>
      </c>
      <c r="M54" s="5">
        <v>-19969734092</v>
      </c>
      <c r="N54" s="5">
        <v>-37655490984</v>
      </c>
      <c r="O54" s="5">
        <v>-7629677762</v>
      </c>
    </row>
    <row r="55" spans="2:15" ht="15.5" x14ac:dyDescent="0.35">
      <c r="C55" t="s">
        <v>284</v>
      </c>
      <c r="I55" s="5">
        <v>-12028254807</v>
      </c>
      <c r="J55" s="5">
        <v>-18546748369</v>
      </c>
      <c r="K55" s="5">
        <v>-17137026209</v>
      </c>
      <c r="L55" s="5">
        <v>-35885936469</v>
      </c>
      <c r="M55" s="5">
        <v>-19969734092</v>
      </c>
      <c r="N55" s="5">
        <v>-37655490984</v>
      </c>
      <c r="O55" s="5">
        <v>-811632879</v>
      </c>
    </row>
    <row r="56" spans="2:15" ht="15.5" x14ac:dyDescent="0.35">
      <c r="C56" t="s">
        <v>213</v>
      </c>
      <c r="O56" s="5">
        <v>-6818044883</v>
      </c>
    </row>
    <row r="57" spans="2:15" ht="15.5" x14ac:dyDescent="0.35">
      <c r="C57" t="s">
        <v>89</v>
      </c>
      <c r="D57" s="5">
        <v>-1057595390</v>
      </c>
      <c r="E57" s="5">
        <v>-1059289322</v>
      </c>
      <c r="F57" s="5">
        <v>-1226431481</v>
      </c>
      <c r="G57" s="5">
        <v>-4581223755</v>
      </c>
      <c r="I57" s="5">
        <v>-9557353406</v>
      </c>
      <c r="J57" s="5">
        <v>-20677893356</v>
      </c>
      <c r="K57" s="5">
        <v>-19057490402</v>
      </c>
      <c r="L57" s="5">
        <v>-39064869801</v>
      </c>
      <c r="M57" s="5">
        <v>-27348074813</v>
      </c>
      <c r="N57" s="5">
        <v>9033484710</v>
      </c>
      <c r="O57" s="5">
        <v>1077037222</v>
      </c>
    </row>
    <row r="58" spans="2:15" ht="15.5" x14ac:dyDescent="0.35">
      <c r="C58" t="s">
        <v>90</v>
      </c>
      <c r="D58" s="5">
        <v>-116318648</v>
      </c>
      <c r="E58" s="5">
        <v>103698935</v>
      </c>
      <c r="F58" s="5">
        <v>38569733</v>
      </c>
      <c r="G58" s="5">
        <v>-1820614702</v>
      </c>
      <c r="I58" s="5">
        <v>-4939135818</v>
      </c>
      <c r="J58" s="5">
        <v>-10143082254</v>
      </c>
      <c r="K58" s="5">
        <v>-14179659853</v>
      </c>
      <c r="L58" s="5">
        <v>-212652657352</v>
      </c>
      <c r="M58" s="5">
        <v>-554307050</v>
      </c>
      <c r="N58" s="5">
        <v>680890398</v>
      </c>
      <c r="O58" s="5">
        <v>3059091984</v>
      </c>
    </row>
    <row r="59" spans="2:15" ht="15.5" x14ac:dyDescent="0.35">
      <c r="C59" t="s">
        <v>340</v>
      </c>
      <c r="D59" s="5">
        <v>82666</v>
      </c>
      <c r="E59" s="5">
        <v>-83658</v>
      </c>
      <c r="F59" s="5">
        <v>111717</v>
      </c>
      <c r="G59" s="5">
        <v>613953</v>
      </c>
      <c r="I59" s="5">
        <v>252068</v>
      </c>
      <c r="J59" s="5">
        <v>-129772</v>
      </c>
      <c r="K59" s="5">
        <v>493700</v>
      </c>
      <c r="M59" s="5">
        <v>246969831</v>
      </c>
      <c r="N59" s="5">
        <v>-783385307</v>
      </c>
    </row>
    <row r="60" spans="2:15" ht="15.5" x14ac:dyDescent="0.35">
      <c r="C60" t="s">
        <v>27</v>
      </c>
      <c r="D60" s="5">
        <v>-3537914</v>
      </c>
      <c r="E60" s="5">
        <v>-1272365</v>
      </c>
      <c r="F60" s="5">
        <v>-1541984</v>
      </c>
      <c r="G60" s="5">
        <v>-159287514</v>
      </c>
      <c r="I60" s="5">
        <v>-162613225</v>
      </c>
      <c r="K60" s="5">
        <v>-5742210</v>
      </c>
    </row>
    <row r="61" spans="2:15" ht="15.5" x14ac:dyDescent="0.35">
      <c r="C61" t="s">
        <v>81</v>
      </c>
      <c r="K61" s="5">
        <v>-10200</v>
      </c>
      <c r="L61" s="5">
        <v>-723719871</v>
      </c>
      <c r="M61" s="5">
        <v>-1664678759</v>
      </c>
      <c r="N61" s="5">
        <v>-2038624554</v>
      </c>
    </row>
    <row r="62" spans="2:15" ht="15.5" x14ac:dyDescent="0.35">
      <c r="C62" t="s">
        <v>92</v>
      </c>
      <c r="D62" s="5">
        <v>-116318648</v>
      </c>
      <c r="E62" s="5">
        <v>103698935</v>
      </c>
      <c r="F62" s="5">
        <v>38569733</v>
      </c>
      <c r="G62" s="5">
        <v>-1820614702</v>
      </c>
      <c r="I62" s="5">
        <v>-4939135818</v>
      </c>
      <c r="J62" s="5">
        <v>-10143082254</v>
      </c>
      <c r="K62" s="5">
        <v>-14179659853</v>
      </c>
      <c r="L62" s="5">
        <v>-212652657352</v>
      </c>
      <c r="M62" s="5">
        <v>-554307050</v>
      </c>
      <c r="N62" s="5">
        <v>680890398</v>
      </c>
      <c r="O62" s="5">
        <v>3059091984</v>
      </c>
    </row>
    <row r="63" spans="2:15" ht="15.5" x14ac:dyDescent="0.35">
      <c r="C63" t="s">
        <v>29</v>
      </c>
      <c r="D63" s="5">
        <v>-1068859080</v>
      </c>
      <c r="E63" s="5">
        <v>-955590387</v>
      </c>
      <c r="F63" s="5">
        <v>-1187861748</v>
      </c>
      <c r="G63" s="5">
        <v>-6401838457</v>
      </c>
      <c r="I63" s="5">
        <v>-14496489224</v>
      </c>
      <c r="J63" s="5">
        <v>-30887288064</v>
      </c>
      <c r="K63" s="5">
        <v>-33428600880</v>
      </c>
      <c r="L63" s="5">
        <v>-252006181320</v>
      </c>
      <c r="M63" s="5">
        <v>-27902381863</v>
      </c>
      <c r="N63" s="5">
        <v>9714375108</v>
      </c>
      <c r="O63" s="5">
        <v>4136129206</v>
      </c>
    </row>
    <row r="64" spans="2:15" ht="15.5" x14ac:dyDescent="0.35">
      <c r="C64" t="s">
        <v>28</v>
      </c>
      <c r="G64" s="5">
        <v>275706</v>
      </c>
      <c r="I64" s="5">
        <v>-424733</v>
      </c>
      <c r="J64" s="5">
        <v>8316925</v>
      </c>
      <c r="K64" s="5">
        <v>-314269421</v>
      </c>
      <c r="L64" s="5">
        <v>-30896633</v>
      </c>
      <c r="M64" s="5">
        <v>107329522</v>
      </c>
      <c r="N64" s="5">
        <v>-3704828474</v>
      </c>
      <c r="O64" s="5">
        <v>-1010979844</v>
      </c>
    </row>
    <row r="65" spans="2:15" ht="15.5" x14ac:dyDescent="0.35">
      <c r="C65" t="s">
        <v>95</v>
      </c>
      <c r="D65" s="5">
        <v>-1068859080</v>
      </c>
      <c r="E65" s="5">
        <v>-955590387</v>
      </c>
      <c r="F65" s="5">
        <v>-1187861748</v>
      </c>
      <c r="G65" s="5">
        <v>-6401562751</v>
      </c>
      <c r="I65" s="5">
        <v>-14496913957</v>
      </c>
      <c r="J65" s="5">
        <v>-30878971139</v>
      </c>
      <c r="K65" s="5">
        <v>-33742870301</v>
      </c>
      <c r="L65" s="5">
        <v>-252037077953</v>
      </c>
      <c r="M65" s="5">
        <v>-27795052341</v>
      </c>
      <c r="N65" s="5">
        <v>6009546634</v>
      </c>
      <c r="O65" s="5">
        <v>3125149362</v>
      </c>
    </row>
    <row r="66" spans="2:15" ht="15.5" x14ac:dyDescent="0.35">
      <c r="C66" t="s">
        <v>96</v>
      </c>
      <c r="J66" s="5">
        <v>502102750</v>
      </c>
      <c r="K66" s="5">
        <v>-421758226</v>
      </c>
      <c r="L66" s="5">
        <v>-325055964</v>
      </c>
      <c r="M66" s="5">
        <v>1773409276</v>
      </c>
      <c r="N66" s="5">
        <v>-1759380564</v>
      </c>
      <c r="O66" s="5">
        <v>-43752958</v>
      </c>
    </row>
    <row r="67" spans="2:15" ht="15.5" x14ac:dyDescent="0.35">
      <c r="C67" t="s">
        <v>97</v>
      </c>
      <c r="D67" s="5">
        <v>-1068859080</v>
      </c>
      <c r="E67" s="5">
        <v>-955590387</v>
      </c>
      <c r="F67" s="5">
        <v>-1187861748</v>
      </c>
      <c r="G67" s="5">
        <v>-6401562751</v>
      </c>
      <c r="I67" s="5">
        <v>-14496913957</v>
      </c>
      <c r="J67" s="5">
        <v>-30376868389</v>
      </c>
      <c r="K67" s="5">
        <v>-34164628527</v>
      </c>
      <c r="L67" s="5">
        <v>-252362133917</v>
      </c>
      <c r="M67" s="5">
        <v>-26021643065</v>
      </c>
      <c r="N67" s="5">
        <v>4250166070</v>
      </c>
      <c r="O67" s="5">
        <v>3081396404</v>
      </c>
    </row>
    <row r="68" spans="2:15" ht="15.5" x14ac:dyDescent="0.35">
      <c r="C68" t="s">
        <v>98</v>
      </c>
      <c r="D68" s="5">
        <v>-1068859080</v>
      </c>
      <c r="E68" s="5">
        <v>-955590386</v>
      </c>
      <c r="F68" s="5">
        <v>-1187861748</v>
      </c>
      <c r="G68" s="5">
        <v>-6401562751</v>
      </c>
      <c r="I68" s="5">
        <v>-14496913957</v>
      </c>
      <c r="J68" s="5">
        <v>-30878971139</v>
      </c>
      <c r="K68" s="5">
        <v>-33742870301</v>
      </c>
      <c r="L68" s="5">
        <v>-252037077953</v>
      </c>
      <c r="M68" s="5">
        <v>-27795052342</v>
      </c>
      <c r="N68" s="5">
        <v>6009546634</v>
      </c>
      <c r="O68" s="5">
        <v>3125149362</v>
      </c>
    </row>
    <row r="69" spans="2:15" ht="15.5" x14ac:dyDescent="0.35">
      <c r="C69" t="s">
        <v>8</v>
      </c>
      <c r="D69" s="5">
        <v>-1068859080</v>
      </c>
      <c r="E69" s="5">
        <v>-955590386</v>
      </c>
      <c r="F69" s="5">
        <v>-1187861748</v>
      </c>
      <c r="G69" s="5">
        <v>-6401562751</v>
      </c>
      <c r="I69" s="5">
        <v>-14496913957</v>
      </c>
      <c r="J69" s="5">
        <v>-30376868389</v>
      </c>
      <c r="K69" s="5">
        <v>-34164618327</v>
      </c>
      <c r="L69" s="5">
        <v>-251638414046</v>
      </c>
      <c r="M69" s="5">
        <v>-24356964307</v>
      </c>
      <c r="N69" s="5">
        <v>6288790624</v>
      </c>
      <c r="O69" s="5">
        <v>3081396404</v>
      </c>
    </row>
    <row r="70" spans="2:15" ht="15.5" x14ac:dyDescent="0.35">
      <c r="C70" t="s">
        <v>100</v>
      </c>
      <c r="D70" s="5">
        <v>-1068859080</v>
      </c>
      <c r="E70" s="5">
        <v>-955590386</v>
      </c>
      <c r="F70" s="5">
        <v>-1187861748</v>
      </c>
      <c r="G70" s="5">
        <v>-6401562751</v>
      </c>
      <c r="I70" s="5">
        <v>-14496913957</v>
      </c>
      <c r="J70" s="5">
        <v>-30878971139</v>
      </c>
      <c r="K70" s="5">
        <v>-33742870301</v>
      </c>
      <c r="L70" s="5">
        <v>-252037077953</v>
      </c>
      <c r="M70" s="5">
        <v>-27795052342</v>
      </c>
      <c r="N70" s="5">
        <v>6009546634</v>
      </c>
      <c r="O70" s="5">
        <v>3125149362</v>
      </c>
    </row>
    <row r="71" spans="2:15" ht="15.5" x14ac:dyDescent="0.35">
      <c r="C71" t="s">
        <v>101</v>
      </c>
      <c r="D71" s="5">
        <v>-1068859080</v>
      </c>
      <c r="E71" s="5">
        <v>-955590386</v>
      </c>
      <c r="F71" s="5">
        <v>-1187861748</v>
      </c>
      <c r="G71" s="5">
        <v>-6401562751</v>
      </c>
      <c r="I71" s="5">
        <v>-14496913957</v>
      </c>
      <c r="J71" s="5">
        <v>-30376868389</v>
      </c>
      <c r="K71" s="5">
        <v>-34164628527</v>
      </c>
      <c r="L71" s="5">
        <v>-252362133917</v>
      </c>
      <c r="M71" s="5">
        <v>-26021643066</v>
      </c>
      <c r="N71" s="5">
        <v>4250166070</v>
      </c>
      <c r="O71" s="5">
        <v>3081396404</v>
      </c>
    </row>
    <row r="72" spans="2:15" ht="15.5" x14ac:dyDescent="0.35">
      <c r="C72" t="s">
        <v>102</v>
      </c>
      <c r="D72" s="5">
        <v>-1068859080</v>
      </c>
      <c r="E72" s="5">
        <v>-955590386</v>
      </c>
      <c r="F72" s="5">
        <v>-1187861748</v>
      </c>
      <c r="G72" s="5">
        <v>-6401562751</v>
      </c>
      <c r="I72" s="5">
        <v>-14496913957</v>
      </c>
      <c r="J72" s="5">
        <v>-30376868389</v>
      </c>
      <c r="K72" s="5">
        <v>-34164628527</v>
      </c>
      <c r="L72" s="5">
        <v>-252362133917</v>
      </c>
      <c r="M72" s="5">
        <v>-26021643066</v>
      </c>
      <c r="N72" s="5">
        <v>4250166070</v>
      </c>
      <c r="O72" s="5">
        <v>3081396404</v>
      </c>
    </row>
    <row r="74" spans="2:15" ht="15.5" x14ac:dyDescent="0.35">
      <c r="B74" t="s">
        <v>103</v>
      </c>
      <c r="C74" t="s">
        <v>104</v>
      </c>
    </row>
    <row r="75" spans="2:15" ht="15.5" x14ac:dyDescent="0.35">
      <c r="C75" t="s">
        <v>216</v>
      </c>
    </row>
    <row r="76" spans="2:15" ht="15.5" x14ac:dyDescent="0.35">
      <c r="C76" t="s">
        <v>20</v>
      </c>
      <c r="D76" s="5">
        <v>12974836</v>
      </c>
      <c r="E76" s="5">
        <v>16369764</v>
      </c>
      <c r="F76" s="5">
        <v>23405368</v>
      </c>
      <c r="G76" s="5">
        <v>141877209</v>
      </c>
      <c r="I76" s="5">
        <v>141877209</v>
      </c>
      <c r="J76" s="5">
        <v>321405269</v>
      </c>
      <c r="K76" s="5">
        <v>152571541</v>
      </c>
      <c r="L76" s="5">
        <v>20715571</v>
      </c>
      <c r="M76" s="5">
        <v>95256726</v>
      </c>
      <c r="N76" s="5">
        <v>6211077597</v>
      </c>
      <c r="O76" s="5">
        <v>44752309582</v>
      </c>
    </row>
    <row r="77" spans="2:15" ht="15.5" x14ac:dyDescent="0.35">
      <c r="C77" t="s">
        <v>217</v>
      </c>
      <c r="D77" s="5">
        <v>2196480143</v>
      </c>
      <c r="E77" s="5">
        <v>2512070231</v>
      </c>
      <c r="F77" s="5">
        <v>2426138798</v>
      </c>
      <c r="G77" s="5">
        <v>2818538800</v>
      </c>
      <c r="I77" s="5">
        <v>2818538800</v>
      </c>
      <c r="J77" s="5">
        <v>3417730000</v>
      </c>
      <c r="K77" s="5">
        <v>1332444000</v>
      </c>
      <c r="M77" s="5">
        <v>34346182087</v>
      </c>
      <c r="N77" s="5">
        <v>141826395769</v>
      </c>
      <c r="O77" s="5">
        <v>56437438370</v>
      </c>
    </row>
    <row r="78" spans="2:15" ht="15.5" x14ac:dyDescent="0.35">
      <c r="C78" t="s">
        <v>219</v>
      </c>
      <c r="D78" s="5">
        <v>4306589169</v>
      </c>
      <c r="E78" s="5">
        <v>4306589169</v>
      </c>
      <c r="F78" s="5">
        <v>4116589169</v>
      </c>
      <c r="G78" s="5">
        <v>3535210597</v>
      </c>
      <c r="I78" s="5">
        <v>3535210597</v>
      </c>
      <c r="J78" s="5">
        <v>2114705371</v>
      </c>
      <c r="K78" s="5">
        <v>2226485371</v>
      </c>
    </row>
    <row r="79" spans="2:15" ht="15.5" x14ac:dyDescent="0.35">
      <c r="C79" t="s">
        <v>218</v>
      </c>
      <c r="D79" s="5">
        <v>14782814876</v>
      </c>
      <c r="E79" s="5">
        <v>14414080734</v>
      </c>
      <c r="F79" s="5">
        <v>14176180734</v>
      </c>
      <c r="G79" s="5">
        <v>14294601480</v>
      </c>
      <c r="I79" s="5">
        <v>14294601480</v>
      </c>
      <c r="J79" s="5">
        <v>10455976353</v>
      </c>
      <c r="K79" s="5">
        <v>518379418</v>
      </c>
    </row>
    <row r="80" spans="2:15" ht="15.5" x14ac:dyDescent="0.35">
      <c r="C80" t="s">
        <v>220</v>
      </c>
      <c r="D80" s="5">
        <v>2196480143</v>
      </c>
      <c r="E80" s="5">
        <v>2512070231</v>
      </c>
      <c r="F80" s="5">
        <v>2426138798</v>
      </c>
      <c r="G80" s="5">
        <v>2818538800</v>
      </c>
      <c r="I80" s="5">
        <v>2818538800</v>
      </c>
      <c r="J80" s="5">
        <v>3417730000</v>
      </c>
      <c r="K80" s="5">
        <v>1332444000</v>
      </c>
      <c r="M80" s="5">
        <v>34346182087</v>
      </c>
      <c r="N80" s="5">
        <v>141826395769</v>
      </c>
      <c r="O80" s="5">
        <v>56437438370</v>
      </c>
    </row>
    <row r="81" spans="3:15" ht="15.5" x14ac:dyDescent="0.35">
      <c r="C81" t="s">
        <v>110</v>
      </c>
      <c r="D81" s="5">
        <v>911344655</v>
      </c>
      <c r="E81" s="5">
        <v>911344655</v>
      </c>
      <c r="F81" s="5">
        <v>911344655</v>
      </c>
      <c r="G81" s="5">
        <v>911344655</v>
      </c>
      <c r="I81" s="5">
        <v>911344655</v>
      </c>
      <c r="J81" s="5">
        <v>931144655</v>
      </c>
      <c r="K81" s="5">
        <v>1012344655</v>
      </c>
      <c r="L81" s="5">
        <v>9735611637</v>
      </c>
      <c r="M81" s="5">
        <v>29844805291</v>
      </c>
      <c r="N81" s="5">
        <v>13460893652</v>
      </c>
      <c r="O81" s="5">
        <v>1244508110</v>
      </c>
    </row>
    <row r="82" spans="3:15" ht="15.5" x14ac:dyDescent="0.35">
      <c r="C82" t="s">
        <v>221</v>
      </c>
      <c r="D82" s="5">
        <v>911344655</v>
      </c>
      <c r="E82" s="5">
        <v>911344655</v>
      </c>
      <c r="F82" s="5">
        <v>911344655</v>
      </c>
      <c r="G82" s="5">
        <v>911344655</v>
      </c>
      <c r="I82" s="5">
        <v>911344655</v>
      </c>
      <c r="J82" s="5">
        <v>931144655</v>
      </c>
      <c r="K82" s="5">
        <v>1012344655</v>
      </c>
      <c r="L82" s="5">
        <v>9735611637</v>
      </c>
      <c r="M82" s="5">
        <v>29844805291</v>
      </c>
      <c r="N82" s="5">
        <v>13460893652</v>
      </c>
      <c r="O82" s="5">
        <v>1244508110</v>
      </c>
    </row>
    <row r="83" spans="3:15" ht="15.5" x14ac:dyDescent="0.35">
      <c r="C83" t="s">
        <v>222</v>
      </c>
      <c r="N83" s="5">
        <v>1173995497</v>
      </c>
    </row>
    <row r="84" spans="3:15" ht="15.5" x14ac:dyDescent="0.35">
      <c r="C84" t="s">
        <v>317</v>
      </c>
    </row>
    <row r="85" spans="3:15" ht="15.5" x14ac:dyDescent="0.35">
      <c r="C85" t="s">
        <v>81</v>
      </c>
      <c r="D85" s="5">
        <v>604807942</v>
      </c>
      <c r="E85" s="5">
        <v>571999500</v>
      </c>
      <c r="F85" s="5">
        <v>1290624500</v>
      </c>
      <c r="G85" s="5">
        <v>1351425000</v>
      </c>
      <c r="I85" s="5">
        <v>1351425000</v>
      </c>
      <c r="J85" s="5">
        <v>73824072</v>
      </c>
      <c r="K85" s="5">
        <v>602904819</v>
      </c>
      <c r="L85" s="5">
        <v>1490686509</v>
      </c>
      <c r="M85" s="5">
        <v>1214387336</v>
      </c>
      <c r="N85" s="5">
        <v>4360439081</v>
      </c>
      <c r="O85" s="5">
        <v>7304492987</v>
      </c>
    </row>
    <row r="86" spans="3:15" ht="15.5" x14ac:dyDescent="0.35">
      <c r="C86" t="s">
        <v>223</v>
      </c>
      <c r="D86" s="5">
        <v>12920027573</v>
      </c>
      <c r="E86" s="5">
        <v>13224906342</v>
      </c>
      <c r="F86" s="5">
        <v>13171732276</v>
      </c>
      <c r="G86" s="5">
        <v>13647953715</v>
      </c>
      <c r="I86" s="5">
        <v>13647953715</v>
      </c>
      <c r="J86" s="5">
        <v>13657124939</v>
      </c>
      <c r="K86" s="5">
        <v>16032218513</v>
      </c>
      <c r="L86" s="5">
        <v>30113205479</v>
      </c>
      <c r="M86" s="5">
        <v>156550582804</v>
      </c>
      <c r="N86" s="5">
        <v>277769622934</v>
      </c>
      <c r="O86" s="5">
        <v>141350395262</v>
      </c>
    </row>
    <row r="87" spans="3:15" ht="15.5" x14ac:dyDescent="0.35">
      <c r="C87" t="s">
        <v>224</v>
      </c>
    </row>
    <row r="88" spans="3:15" ht="15.5" x14ac:dyDescent="0.35">
      <c r="C88" t="s">
        <v>369</v>
      </c>
    </row>
    <row r="89" spans="3:15" ht="15.5" x14ac:dyDescent="0.35">
      <c r="C89" t="s">
        <v>111</v>
      </c>
      <c r="D89" s="5">
        <v>1831258392</v>
      </c>
      <c r="E89" s="5">
        <v>2014138146</v>
      </c>
      <c r="F89" s="5">
        <v>2321530910</v>
      </c>
      <c r="G89" s="5">
        <v>2510830402</v>
      </c>
      <c r="I89" s="5">
        <v>2510830402</v>
      </c>
      <c r="J89" s="5">
        <v>1662173555</v>
      </c>
      <c r="K89" s="5">
        <v>12618149949</v>
      </c>
      <c r="L89" s="5">
        <v>16526234112</v>
      </c>
      <c r="M89" s="5">
        <v>20525876577</v>
      </c>
      <c r="N89" s="5">
        <v>26353289172</v>
      </c>
      <c r="O89" s="5">
        <v>27131826939</v>
      </c>
    </row>
    <row r="90" spans="3:15" ht="15.5" x14ac:dyDescent="0.35">
      <c r="C90" t="s">
        <v>114</v>
      </c>
      <c r="K90" s="5">
        <v>132639059</v>
      </c>
      <c r="L90" s="5">
        <v>327951031</v>
      </c>
      <c r="M90" s="5">
        <v>357169038</v>
      </c>
      <c r="N90" s="5">
        <v>1007298027</v>
      </c>
      <c r="O90" s="5">
        <v>82775563</v>
      </c>
    </row>
    <row r="91" spans="3:15" ht="15.5" x14ac:dyDescent="0.35">
      <c r="C91" t="s">
        <v>113</v>
      </c>
      <c r="D91" s="5">
        <v>133515000</v>
      </c>
      <c r="E91" s="5">
        <v>133515000</v>
      </c>
      <c r="F91" s="5">
        <v>111780000</v>
      </c>
      <c r="G91" s="5">
        <v>111780000</v>
      </c>
      <c r="I91" s="5">
        <v>111780000</v>
      </c>
      <c r="J91" s="5">
        <v>111780000</v>
      </c>
      <c r="K91" s="5">
        <v>6408286974</v>
      </c>
      <c r="L91" s="5">
        <v>19230452540</v>
      </c>
      <c r="M91" s="5">
        <v>144731390721</v>
      </c>
      <c r="N91" s="5">
        <v>17474168543</v>
      </c>
    </row>
    <row r="92" spans="3:15" ht="15.5" x14ac:dyDescent="0.35">
      <c r="C92" t="s">
        <v>225</v>
      </c>
    </row>
    <row r="93" spans="3:15" ht="15.5" x14ac:dyDescent="0.35">
      <c r="C93" t="s">
        <v>228</v>
      </c>
      <c r="D93" s="5">
        <v>1964773392</v>
      </c>
      <c r="E93" s="5">
        <v>2147653146</v>
      </c>
      <c r="F93" s="5">
        <v>2433310910</v>
      </c>
      <c r="G93" s="5">
        <v>2622610402</v>
      </c>
      <c r="I93" s="5">
        <v>2622610402</v>
      </c>
      <c r="J93" s="5">
        <v>1773953555</v>
      </c>
      <c r="K93" s="5">
        <v>19327925382</v>
      </c>
      <c r="L93" s="5">
        <v>36848777083</v>
      </c>
      <c r="M93" s="5">
        <v>166999508936</v>
      </c>
      <c r="N93" s="5">
        <v>122532054665</v>
      </c>
      <c r="O93" s="5">
        <v>29296599302</v>
      </c>
    </row>
    <row r="94" spans="3:15" ht="15.5" x14ac:dyDescent="0.35">
      <c r="C94" t="s">
        <v>115</v>
      </c>
      <c r="D94" s="5">
        <v>14884800965</v>
      </c>
      <c r="E94" s="5">
        <v>15372559488</v>
      </c>
      <c r="F94" s="5">
        <v>15605043186</v>
      </c>
      <c r="G94" s="5">
        <v>16270564117</v>
      </c>
      <c r="I94" s="5">
        <v>16270564117</v>
      </c>
      <c r="J94" s="5">
        <v>15431078494</v>
      </c>
      <c r="K94" s="5">
        <v>35360143895</v>
      </c>
      <c r="L94" s="5">
        <v>66961982562</v>
      </c>
      <c r="M94" s="5">
        <v>323550091740</v>
      </c>
      <c r="N94" s="5">
        <v>400301677599</v>
      </c>
      <c r="O94" s="5">
        <v>170646994564</v>
      </c>
    </row>
    <row r="95" spans="3:15" ht="15.5" x14ac:dyDescent="0.35">
      <c r="C95" t="s">
        <v>116</v>
      </c>
    </row>
    <row r="96" spans="3:15" ht="15.5" x14ac:dyDescent="0.35">
      <c r="C96" t="s">
        <v>117</v>
      </c>
    </row>
    <row r="97" spans="3:15" ht="15.5" x14ac:dyDescent="0.35">
      <c r="C97" t="s">
        <v>229</v>
      </c>
      <c r="D97" s="5">
        <v>67636822027</v>
      </c>
      <c r="E97" s="5">
        <v>67088529912</v>
      </c>
      <c r="F97" s="5">
        <v>65646798224</v>
      </c>
      <c r="G97" s="5">
        <v>65063656907</v>
      </c>
      <c r="I97" s="5">
        <v>65063656907</v>
      </c>
      <c r="J97" s="5">
        <v>57272052458</v>
      </c>
      <c r="K97" s="5">
        <v>46194856164</v>
      </c>
      <c r="L97" s="5">
        <v>42744284614</v>
      </c>
      <c r="M97" s="5">
        <v>47246559048</v>
      </c>
      <c r="N97" s="5">
        <v>79514434894</v>
      </c>
      <c r="O97" s="5">
        <v>59545663239</v>
      </c>
    </row>
    <row r="98" spans="3:15" ht="15.5" x14ac:dyDescent="0.35">
      <c r="C98" t="s">
        <v>236</v>
      </c>
      <c r="N98" s="5">
        <v>16447573218</v>
      </c>
    </row>
    <row r="99" spans="3:15" ht="15.5" x14ac:dyDescent="0.35">
      <c r="C99" t="s">
        <v>230</v>
      </c>
      <c r="D99" s="5">
        <v>22393298074</v>
      </c>
      <c r="E99" s="5">
        <v>22077018322</v>
      </c>
      <c r="F99" s="5">
        <v>21970953785</v>
      </c>
      <c r="G99" s="5">
        <v>22015214622</v>
      </c>
      <c r="I99" s="5">
        <v>22015214622</v>
      </c>
      <c r="J99" s="5">
        <v>20234836010</v>
      </c>
      <c r="K99" s="5">
        <v>20298895261</v>
      </c>
      <c r="L99" s="5">
        <v>20236803400</v>
      </c>
      <c r="M99" s="5">
        <v>20236803400</v>
      </c>
      <c r="N99" s="5">
        <v>30808993545</v>
      </c>
      <c r="O99" s="5">
        <v>34282878826</v>
      </c>
    </row>
    <row r="100" spans="3:15" ht="15.5" x14ac:dyDescent="0.35">
      <c r="C100" t="s">
        <v>231</v>
      </c>
      <c r="D100" s="5">
        <v>22393298074</v>
      </c>
      <c r="E100" s="5">
        <v>22077018322</v>
      </c>
      <c r="F100" s="5">
        <v>21970953785</v>
      </c>
      <c r="G100" s="5">
        <v>22015214622</v>
      </c>
      <c r="I100" s="5">
        <v>22015214622</v>
      </c>
      <c r="J100" s="5">
        <v>20234836010</v>
      </c>
      <c r="K100" s="5">
        <v>20298895261</v>
      </c>
      <c r="L100" s="5">
        <v>20236803400</v>
      </c>
      <c r="M100" s="5">
        <v>20236803400</v>
      </c>
      <c r="N100" s="5">
        <v>30808993545</v>
      </c>
      <c r="O100" s="5">
        <v>34282878826</v>
      </c>
    </row>
    <row r="101" spans="3:15" ht="15.5" x14ac:dyDescent="0.35">
      <c r="C101" t="s">
        <v>121</v>
      </c>
      <c r="L101" s="5">
        <v>2143005287</v>
      </c>
      <c r="M101" s="5">
        <v>2290161651</v>
      </c>
      <c r="N101" s="5">
        <v>6778053097</v>
      </c>
      <c r="O101" s="5">
        <v>485331455</v>
      </c>
    </row>
    <row r="102" spans="3:15" ht="15.5" x14ac:dyDescent="0.35">
      <c r="C102" t="s">
        <v>232</v>
      </c>
      <c r="D102" s="5">
        <v>19089404045</v>
      </c>
      <c r="E102" s="5">
        <v>18720669903</v>
      </c>
      <c r="F102" s="5">
        <v>18292769903</v>
      </c>
      <c r="G102" s="5">
        <v>17829812077</v>
      </c>
      <c r="I102" s="5">
        <v>17829812077</v>
      </c>
      <c r="J102" s="5">
        <v>12570681724</v>
      </c>
      <c r="K102" s="5">
        <v>2744864789</v>
      </c>
      <c r="L102" s="5">
        <v>2143005287</v>
      </c>
      <c r="M102" s="5">
        <v>2290161651</v>
      </c>
      <c r="N102" s="5">
        <v>6778053097</v>
      </c>
      <c r="O102" s="5">
        <v>485331455</v>
      </c>
    </row>
    <row r="103" spans="3:15" ht="15.5" x14ac:dyDescent="0.35">
      <c r="C103" t="s">
        <v>233</v>
      </c>
      <c r="D103" s="5">
        <v>18574706092</v>
      </c>
      <c r="E103" s="5">
        <v>18544170821</v>
      </c>
      <c r="F103" s="5">
        <v>18508183112</v>
      </c>
      <c r="G103" s="5">
        <v>18508361729</v>
      </c>
      <c r="I103" s="5">
        <v>18508361729</v>
      </c>
      <c r="J103" s="5">
        <v>18832314889</v>
      </c>
      <c r="K103" s="5">
        <v>18305015822</v>
      </c>
      <c r="L103" s="5">
        <v>17975405607</v>
      </c>
      <c r="M103" s="5">
        <v>17724523677</v>
      </c>
      <c r="N103" s="5">
        <v>18441726877</v>
      </c>
      <c r="O103" s="5">
        <v>9874689594</v>
      </c>
    </row>
    <row r="104" spans="3:15" ht="15.5" x14ac:dyDescent="0.35">
      <c r="C104" t="s">
        <v>323</v>
      </c>
      <c r="N104" s="5">
        <v>151040104</v>
      </c>
      <c r="O104" s="5">
        <v>124906586</v>
      </c>
    </row>
    <row r="105" spans="3:15" ht="15.5" x14ac:dyDescent="0.35">
      <c r="C105" t="s">
        <v>120</v>
      </c>
      <c r="D105" s="5">
        <v>7401063618</v>
      </c>
      <c r="E105" s="5">
        <v>7354063617</v>
      </c>
      <c r="F105" s="5">
        <v>6837873704</v>
      </c>
      <c r="G105" s="5">
        <v>6563538616</v>
      </c>
      <c r="I105" s="5">
        <v>6563538616</v>
      </c>
      <c r="J105" s="5">
        <v>5142533394</v>
      </c>
      <c r="K105" s="5">
        <v>4846080292</v>
      </c>
      <c r="L105" s="5">
        <v>2389070320</v>
      </c>
      <c r="M105" s="5">
        <v>6995070320</v>
      </c>
      <c r="N105" s="5">
        <v>6672048053</v>
      </c>
      <c r="O105" s="5">
        <v>14777856778</v>
      </c>
    </row>
    <row r="106" spans="3:15" ht="15.5" x14ac:dyDescent="0.35">
      <c r="C106" t="s">
        <v>237</v>
      </c>
      <c r="D106" s="5">
        <v>605895416</v>
      </c>
      <c r="E106" s="5">
        <v>573086974</v>
      </c>
      <c r="F106" s="5">
        <v>1291711974</v>
      </c>
      <c r="G106" s="5">
        <v>1352512474</v>
      </c>
      <c r="I106" s="5">
        <v>1352512474</v>
      </c>
      <c r="J106" s="5">
        <v>74486813</v>
      </c>
      <c r="K106" s="5">
        <v>602904819</v>
      </c>
      <c r="L106" s="5">
        <v>1490686509</v>
      </c>
      <c r="M106" s="5">
        <v>1214387336</v>
      </c>
      <c r="N106" s="5">
        <v>4360439081</v>
      </c>
      <c r="O106" s="5">
        <v>7304492987</v>
      </c>
    </row>
    <row r="107" spans="3:15" ht="15.5" x14ac:dyDescent="0.35">
      <c r="C107" t="s">
        <v>238</v>
      </c>
      <c r="D107" s="5">
        <v>605895416</v>
      </c>
      <c r="E107" s="5">
        <v>573086974</v>
      </c>
      <c r="F107" s="5">
        <v>1291711974</v>
      </c>
      <c r="G107" s="5">
        <v>1352512474</v>
      </c>
      <c r="I107" s="5">
        <v>1352512474</v>
      </c>
      <c r="J107" s="5">
        <v>74486813</v>
      </c>
      <c r="K107" s="5">
        <v>602904819</v>
      </c>
      <c r="L107" s="5">
        <v>1490686509</v>
      </c>
      <c r="M107" s="5">
        <v>1214387336</v>
      </c>
      <c r="N107" s="5">
        <v>4360439081</v>
      </c>
      <c r="O107" s="5">
        <v>7304492987</v>
      </c>
    </row>
    <row r="108" spans="3:15" ht="15.5" x14ac:dyDescent="0.35">
      <c r="C108" t="s">
        <v>240</v>
      </c>
      <c r="D108" s="5">
        <v>1087474</v>
      </c>
      <c r="E108" s="5">
        <v>1087474</v>
      </c>
      <c r="F108" s="5">
        <v>1087474</v>
      </c>
      <c r="G108" s="5">
        <v>1087474</v>
      </c>
      <c r="I108" s="5">
        <v>1087474</v>
      </c>
      <c r="J108" s="5">
        <v>662741</v>
      </c>
    </row>
    <row r="109" spans="3:15" ht="15.5" x14ac:dyDescent="0.35">
      <c r="C109" t="s">
        <v>128</v>
      </c>
      <c r="D109" s="5">
        <v>68242717443</v>
      </c>
      <c r="E109" s="5">
        <v>67661616886</v>
      </c>
      <c r="F109" s="5">
        <v>66938510198</v>
      </c>
      <c r="G109" s="5">
        <v>66416169381</v>
      </c>
      <c r="I109" s="5">
        <v>66416169381</v>
      </c>
      <c r="J109" s="5">
        <v>57346539271</v>
      </c>
      <c r="K109" s="5">
        <v>46797760983</v>
      </c>
      <c r="L109" s="5">
        <v>44234971123</v>
      </c>
      <c r="M109" s="5">
        <v>48460946384</v>
      </c>
      <c r="N109" s="5">
        <v>83874873975</v>
      </c>
      <c r="O109" s="5">
        <v>66850156226</v>
      </c>
    </row>
    <row r="110" spans="3:15" ht="15.5" x14ac:dyDescent="0.35">
      <c r="C110" t="s">
        <v>129</v>
      </c>
    </row>
    <row r="111" spans="3:15" ht="15.5" x14ac:dyDescent="0.35">
      <c r="C111" t="s">
        <v>130</v>
      </c>
      <c r="D111" s="5">
        <v>180000000000</v>
      </c>
      <c r="E111" s="5">
        <v>180000000000</v>
      </c>
      <c r="F111" s="5">
        <v>180000000000</v>
      </c>
      <c r="G111" s="5">
        <v>180000000000</v>
      </c>
      <c r="I111" s="5">
        <v>180000000000</v>
      </c>
      <c r="J111" s="5">
        <v>180000000000</v>
      </c>
      <c r="K111" s="5">
        <v>180000000000</v>
      </c>
      <c r="L111" s="5">
        <v>180000000000</v>
      </c>
      <c r="M111" s="5">
        <v>180000000000</v>
      </c>
      <c r="N111" s="5">
        <v>180000000000</v>
      </c>
      <c r="O111" s="5">
        <v>120000000000</v>
      </c>
    </row>
    <row r="112" spans="3:15" ht="15.5" x14ac:dyDescent="0.35">
      <c r="C112" t="s">
        <v>131</v>
      </c>
      <c r="D112" s="5">
        <v>150880124280</v>
      </c>
      <c r="E112" s="5">
        <v>150880124280</v>
      </c>
      <c r="F112" s="5">
        <v>150880124280</v>
      </c>
      <c r="G112" s="5">
        <v>150880124280</v>
      </c>
      <c r="I112" s="5">
        <v>150880124280</v>
      </c>
      <c r="J112" s="5">
        <v>150880124280</v>
      </c>
      <c r="K112" s="5">
        <v>150880124280</v>
      </c>
      <c r="L112" s="5">
        <v>150880124280</v>
      </c>
      <c r="M112" s="5">
        <v>150880124280</v>
      </c>
      <c r="N112" s="5">
        <v>150880124280</v>
      </c>
      <c r="O112" s="5">
        <v>761564280</v>
      </c>
    </row>
    <row r="113" spans="2:15" ht="15.5" x14ac:dyDescent="0.35">
      <c r="C113" t="s">
        <v>132</v>
      </c>
      <c r="D113" s="5">
        <v>-384238040759</v>
      </c>
      <c r="E113" s="5">
        <v>-383169181678</v>
      </c>
      <c r="F113" s="5">
        <v>-382213591292</v>
      </c>
      <c r="G113" s="5">
        <v>-381025729544</v>
      </c>
      <c r="I113" s="5">
        <v>-381025729544</v>
      </c>
      <c r="J113" s="5">
        <v>-366528815589</v>
      </c>
      <c r="K113" s="5">
        <v>-336151947200</v>
      </c>
      <c r="L113" s="5">
        <v>-301987328873</v>
      </c>
      <c r="M113" s="5">
        <v>-50348914827</v>
      </c>
      <c r="N113" s="5">
        <v>-10675935318</v>
      </c>
      <c r="O113" s="5">
        <v>-16964725942</v>
      </c>
    </row>
    <row r="114" spans="2:15" ht="15.5" x14ac:dyDescent="0.35">
      <c r="C114" t="s">
        <v>136</v>
      </c>
      <c r="J114" s="5">
        <v>-6266769468</v>
      </c>
      <c r="K114" s="5">
        <v>-6165794168</v>
      </c>
      <c r="L114" s="5">
        <v>-6165783968</v>
      </c>
      <c r="M114" s="5">
        <v>-5442064097</v>
      </c>
      <c r="N114" s="5">
        <v>-3777385338</v>
      </c>
    </row>
    <row r="115" spans="2:15" ht="15.5" x14ac:dyDescent="0.35">
      <c r="C115" t="s">
        <v>10</v>
      </c>
      <c r="D115" s="5">
        <v>-53357916479</v>
      </c>
      <c r="E115" s="5">
        <v>-52289057398</v>
      </c>
      <c r="F115" s="5">
        <v>-51333467012</v>
      </c>
      <c r="G115" s="5">
        <v>-50145605264</v>
      </c>
      <c r="I115" s="5">
        <v>-50145605264</v>
      </c>
      <c r="J115" s="5">
        <v>-41915460777</v>
      </c>
      <c r="K115" s="5">
        <v>-11437617088</v>
      </c>
      <c r="L115" s="5">
        <v>22727011439</v>
      </c>
      <c r="M115" s="5">
        <v>275089145356</v>
      </c>
      <c r="N115" s="5">
        <v>316426803624</v>
      </c>
      <c r="O115" s="5">
        <v>103796838338</v>
      </c>
    </row>
    <row r="116" spans="2:15" ht="15.5" x14ac:dyDescent="0.35">
      <c r="C116" t="s">
        <v>137</v>
      </c>
      <c r="D116" s="5">
        <v>14884800964</v>
      </c>
      <c r="E116" s="5">
        <v>15372559488</v>
      </c>
      <c r="F116" s="5">
        <v>15605043186</v>
      </c>
      <c r="G116" s="5">
        <v>16270564117</v>
      </c>
      <c r="I116" s="5">
        <v>16270564117</v>
      </c>
      <c r="J116" s="5">
        <v>15431078494</v>
      </c>
      <c r="K116" s="5">
        <v>35360143895</v>
      </c>
      <c r="L116" s="5">
        <v>66961982562</v>
      </c>
      <c r="M116" s="5">
        <v>323550091740</v>
      </c>
      <c r="N116" s="5">
        <v>400301677599</v>
      </c>
      <c r="O116" s="5">
        <v>170646994564</v>
      </c>
    </row>
    <row r="117" spans="2:15" ht="15.5" x14ac:dyDescent="0.35">
      <c r="C117" t="s">
        <v>138</v>
      </c>
      <c r="D117" s="5">
        <v>1800000000</v>
      </c>
      <c r="E117" s="5">
        <v>1800000000</v>
      </c>
      <c r="F117" s="5">
        <v>1800000000</v>
      </c>
      <c r="G117" s="5">
        <v>1800000000</v>
      </c>
      <c r="I117" s="5">
        <v>1800000000</v>
      </c>
      <c r="J117" s="5">
        <v>1800000000</v>
      </c>
      <c r="K117" s="5">
        <v>1800000000</v>
      </c>
      <c r="L117" s="5">
        <v>1800000000</v>
      </c>
      <c r="M117" s="5">
        <v>1800000000</v>
      </c>
      <c r="N117" s="5">
        <v>1800000000</v>
      </c>
      <c r="O117" s="5">
        <v>1200000000</v>
      </c>
    </row>
    <row r="119" spans="2:15" ht="15.5" x14ac:dyDescent="0.35">
      <c r="B119" t="s">
        <v>139</v>
      </c>
      <c r="C119" t="s">
        <v>140</v>
      </c>
      <c r="D119" s="5">
        <v>-176577596</v>
      </c>
      <c r="E119" s="5">
        <v>-434851945</v>
      </c>
      <c r="F119" s="5">
        <v>-581541385</v>
      </c>
      <c r="G119" s="5">
        <v>5350940168</v>
      </c>
      <c r="I119" s="5">
        <v>-3507505419</v>
      </c>
      <c r="J119" s="5">
        <v>-2924286641</v>
      </c>
      <c r="K119" s="5">
        <v>-76021530</v>
      </c>
      <c r="L119" s="5">
        <v>-74541155</v>
      </c>
      <c r="M119" s="5">
        <v>46754925521</v>
      </c>
      <c r="N119" s="5">
        <v>-168249581403</v>
      </c>
      <c r="O119" s="5">
        <v>-28118331717</v>
      </c>
    </row>
    <row r="120" spans="2:15" ht="15.5" x14ac:dyDescent="0.35">
      <c r="C120" t="s">
        <v>292</v>
      </c>
      <c r="D120" s="5">
        <v>511499997</v>
      </c>
      <c r="E120" s="5">
        <v>64032000</v>
      </c>
      <c r="F120" s="5">
        <v>692400000</v>
      </c>
      <c r="G120" s="5">
        <v>953804601</v>
      </c>
      <c r="I120" s="5">
        <v>3089892601</v>
      </c>
      <c r="J120" s="5">
        <v>407764451</v>
      </c>
      <c r="K120" s="5">
        <v>612456000</v>
      </c>
      <c r="L120" s="5">
        <v>372500002</v>
      </c>
      <c r="M120" s="5">
        <v>107480213682</v>
      </c>
      <c r="N120" s="5">
        <v>104586358864</v>
      </c>
      <c r="O120" s="5">
        <v>31491470929</v>
      </c>
    </row>
    <row r="121" spans="2:15" ht="15.5" x14ac:dyDescent="0.35">
      <c r="C121" t="s">
        <v>293</v>
      </c>
      <c r="D121" s="5">
        <v>-378642155</v>
      </c>
      <c r="E121" s="5">
        <v>-373426583</v>
      </c>
      <c r="F121" s="5">
        <v>-993537618</v>
      </c>
      <c r="G121" s="5">
        <v>-1191985680</v>
      </c>
      <c r="I121" s="5">
        <v>-5227941781</v>
      </c>
      <c r="J121" s="5">
        <v>-4518147094</v>
      </c>
      <c r="K121" s="5">
        <v>-627908139</v>
      </c>
      <c r="L121" s="5">
        <v>-33000000</v>
      </c>
      <c r="M121" s="5">
        <v>-10572190145</v>
      </c>
      <c r="N121" s="5">
        <v>-199115201756</v>
      </c>
      <c r="O121" s="5">
        <v>-68022233377</v>
      </c>
    </row>
    <row r="122" spans="2:15" ht="15.5" x14ac:dyDescent="0.35">
      <c r="C122" t="s">
        <v>393</v>
      </c>
      <c r="D122" s="5">
        <v>-168000000</v>
      </c>
      <c r="E122" s="5">
        <v>-56500000</v>
      </c>
      <c r="F122" s="5">
        <v>-185975000</v>
      </c>
      <c r="G122" s="5">
        <v>-832214914</v>
      </c>
      <c r="I122" s="5">
        <v>-2848983792</v>
      </c>
      <c r="J122" s="5">
        <v>-1069403998</v>
      </c>
      <c r="K122" s="5">
        <v>-2593388766</v>
      </c>
      <c r="L122" s="5">
        <v>-2040167174</v>
      </c>
      <c r="M122" s="5">
        <v>-6116383452</v>
      </c>
      <c r="N122" s="5">
        <v>-16803533251</v>
      </c>
      <c r="O122" s="5">
        <v>-3904705532</v>
      </c>
    </row>
    <row r="123" spans="2:15" ht="15.5" x14ac:dyDescent="0.35">
      <c r="C123" t="s">
        <v>1360</v>
      </c>
      <c r="E123" s="5">
        <v>-11369250</v>
      </c>
      <c r="F123" s="5">
        <v>-21439193</v>
      </c>
      <c r="G123" s="5">
        <v>-71584947</v>
      </c>
      <c r="I123" s="5">
        <v>-71584947</v>
      </c>
    </row>
    <row r="124" spans="2:15" ht="15.5" x14ac:dyDescent="0.35">
      <c r="C124" t="s">
        <v>148</v>
      </c>
      <c r="M124" s="5">
        <v>-2382232809</v>
      </c>
      <c r="N124" s="5">
        <v>-13539766495</v>
      </c>
    </row>
    <row r="125" spans="2:15" ht="15.5" x14ac:dyDescent="0.35">
      <c r="C125" t="s">
        <v>688</v>
      </c>
      <c r="D125" s="5">
        <v>-141435438</v>
      </c>
      <c r="E125" s="5">
        <v>-57588112</v>
      </c>
      <c r="F125" s="5">
        <v>-72989574</v>
      </c>
      <c r="G125" s="5">
        <v>6492921108</v>
      </c>
      <c r="I125" s="5">
        <v>1551112500</v>
      </c>
      <c r="J125" s="5">
        <v>2255500000</v>
      </c>
      <c r="K125" s="5">
        <v>2532819375</v>
      </c>
      <c r="L125" s="5">
        <v>1626126017</v>
      </c>
      <c r="M125" s="5">
        <v>-41654481755</v>
      </c>
      <c r="N125" s="5">
        <v>-43377438765</v>
      </c>
      <c r="O125" s="5">
        <v>12317136263</v>
      </c>
    </row>
    <row r="126" spans="2:15" ht="15.5" x14ac:dyDescent="0.35">
      <c r="C126" t="s">
        <v>317</v>
      </c>
    </row>
    <row r="127" spans="2:15" ht="15.5" x14ac:dyDescent="0.35">
      <c r="C127" t="s">
        <v>149</v>
      </c>
      <c r="D127" s="5">
        <v>173100001</v>
      </c>
      <c r="E127" s="5">
        <v>427900000</v>
      </c>
      <c r="F127" s="5">
        <v>462957826</v>
      </c>
      <c r="G127" s="5">
        <v>-5249786322</v>
      </c>
      <c r="I127" s="5">
        <v>3332088805</v>
      </c>
      <c r="J127" s="5">
        <v>2922509600</v>
      </c>
      <c r="M127" s="5">
        <v>-31507654809</v>
      </c>
      <c r="N127" s="5">
        <v>226429841449</v>
      </c>
      <c r="O127" s="5">
        <v>96463817386</v>
      </c>
    </row>
    <row r="128" spans="2:15" ht="15.5" x14ac:dyDescent="0.35">
      <c r="C128" t="s">
        <v>150</v>
      </c>
      <c r="G128" s="5">
        <v>10000000</v>
      </c>
      <c r="I128" s="5">
        <v>-4363514</v>
      </c>
      <c r="J128" s="5">
        <v>170740541</v>
      </c>
      <c r="K128" s="5">
        <v>207877500</v>
      </c>
      <c r="M128" s="5">
        <v>-21363091584</v>
      </c>
      <c r="N128" s="5">
        <v>-97276729118</v>
      </c>
      <c r="O128" s="5">
        <v>-29141236604</v>
      </c>
    </row>
    <row r="129" spans="3:15" ht="15.5" x14ac:dyDescent="0.35">
      <c r="C129" t="s">
        <v>158</v>
      </c>
      <c r="I129" s="5">
        <v>-14363514</v>
      </c>
      <c r="J129" s="5">
        <v>-2400000</v>
      </c>
      <c r="M129" s="5">
        <v>-5857829494</v>
      </c>
      <c r="N129" s="5">
        <v>-1908951045</v>
      </c>
      <c r="O129" s="5">
        <v>-27641236604</v>
      </c>
    </row>
    <row r="130" spans="3:15" ht="15.5" x14ac:dyDescent="0.35">
      <c r="C130" t="s">
        <v>332</v>
      </c>
      <c r="J130" s="5">
        <v>173140541</v>
      </c>
      <c r="K130" s="5">
        <v>207877500</v>
      </c>
      <c r="M130" s="5">
        <v>2531895448</v>
      </c>
      <c r="N130" s="5">
        <v>15318550</v>
      </c>
    </row>
    <row r="131" spans="3:15" ht="15.5" x14ac:dyDescent="0.35">
      <c r="C131" t="s">
        <v>254</v>
      </c>
      <c r="N131" s="5">
        <v>-9678389006</v>
      </c>
    </row>
    <row r="132" spans="3:15" ht="15.5" x14ac:dyDescent="0.35">
      <c r="C132" t="s">
        <v>1361</v>
      </c>
    </row>
    <row r="133" spans="3:15" ht="15.5" x14ac:dyDescent="0.35">
      <c r="C133" t="s">
        <v>1362</v>
      </c>
      <c r="G133" s="5">
        <v>10000000</v>
      </c>
      <c r="I133" s="5">
        <v>10000000</v>
      </c>
    </row>
    <row r="134" spans="3:15" ht="15.5" x14ac:dyDescent="0.35">
      <c r="C134" t="s">
        <v>415</v>
      </c>
      <c r="M134" s="5">
        <v>-1653245899</v>
      </c>
      <c r="N134" s="5">
        <v>-73678346323</v>
      </c>
      <c r="O134" s="5">
        <v>-1500000000</v>
      </c>
    </row>
    <row r="135" spans="3:15" ht="15.5" x14ac:dyDescent="0.35">
      <c r="C135" t="s">
        <v>110</v>
      </c>
      <c r="M135" s="5">
        <v>-16383911639</v>
      </c>
      <c r="N135" s="5">
        <v>-12026361294</v>
      </c>
    </row>
    <row r="136" spans="3:15" ht="15.5" x14ac:dyDescent="0.35">
      <c r="C136" t="s">
        <v>1363</v>
      </c>
    </row>
    <row r="137" spans="3:15" ht="15.5" x14ac:dyDescent="0.35">
      <c r="C137" t="s">
        <v>1364</v>
      </c>
    </row>
    <row r="138" spans="3:15" ht="15.5" x14ac:dyDescent="0.35">
      <c r="C138" t="s">
        <v>161</v>
      </c>
      <c r="D138" s="5">
        <v>173100001</v>
      </c>
      <c r="E138" s="5">
        <v>427900000</v>
      </c>
      <c r="F138" s="5">
        <v>462957826</v>
      </c>
      <c r="G138" s="5">
        <v>-5249786322</v>
      </c>
      <c r="I138" s="5">
        <v>3332088805</v>
      </c>
      <c r="J138" s="5">
        <v>2922509600</v>
      </c>
      <c r="M138" s="5">
        <v>-31507654809</v>
      </c>
      <c r="N138" s="5">
        <v>226429841449</v>
      </c>
      <c r="O138" s="5">
        <v>96463817386</v>
      </c>
    </row>
    <row r="139" spans="3:15" ht="15.5" x14ac:dyDescent="0.35">
      <c r="C139" t="s">
        <v>1365</v>
      </c>
    </row>
    <row r="140" spans="3:15" ht="15.5" x14ac:dyDescent="0.35">
      <c r="C140" t="s">
        <v>750</v>
      </c>
      <c r="E140" s="5">
        <v>190000000</v>
      </c>
      <c r="F140" s="5">
        <v>581378572</v>
      </c>
    </row>
    <row r="141" spans="3:15" ht="15.5" x14ac:dyDescent="0.35">
      <c r="C141" t="s">
        <v>555</v>
      </c>
      <c r="D141" s="5">
        <v>304520746</v>
      </c>
      <c r="E141" s="5">
        <v>-186100000</v>
      </c>
      <c r="F141" s="5">
        <v>-118420746</v>
      </c>
      <c r="G141" s="5">
        <v>-1067474873</v>
      </c>
      <c r="I141" s="5">
        <v>-1067474873</v>
      </c>
      <c r="J141" s="5">
        <v>-1430000000</v>
      </c>
    </row>
    <row r="142" spans="3:15" ht="15.5" x14ac:dyDescent="0.35">
      <c r="C142" t="s">
        <v>1366</v>
      </c>
      <c r="D142" s="5">
        <v>-329520746</v>
      </c>
      <c r="G142" s="5">
        <v>-506536322</v>
      </c>
      <c r="I142" s="5">
        <v>-506536322</v>
      </c>
      <c r="J142" s="5">
        <v>-293960000</v>
      </c>
    </row>
    <row r="143" spans="3:15" ht="15.5" x14ac:dyDescent="0.35">
      <c r="C143" t="s">
        <v>435</v>
      </c>
    </row>
    <row r="144" spans="3:15" ht="15.5" x14ac:dyDescent="0.35">
      <c r="C144" t="s">
        <v>358</v>
      </c>
      <c r="M144" s="5">
        <v>-16447573218</v>
      </c>
      <c r="N144" s="5">
        <v>16447573218</v>
      </c>
    </row>
    <row r="145" spans="2:15" ht="15.5" x14ac:dyDescent="0.35">
      <c r="C145" t="s">
        <v>271</v>
      </c>
    </row>
    <row r="146" spans="2:15" ht="15.5" x14ac:dyDescent="0.35">
      <c r="C146" t="s">
        <v>610</v>
      </c>
      <c r="N146" s="5">
        <v>150118560000</v>
      </c>
      <c r="O146" s="5">
        <v>761564280</v>
      </c>
    </row>
    <row r="147" spans="2:15" ht="15.5" x14ac:dyDescent="0.35">
      <c r="C147" t="s">
        <v>333</v>
      </c>
      <c r="N147" s="5">
        <v>60000000000</v>
      </c>
      <c r="O147" s="5">
        <v>96004472192</v>
      </c>
    </row>
    <row r="148" spans="2:15" ht="15.5" x14ac:dyDescent="0.35">
      <c r="C148" t="s">
        <v>1367</v>
      </c>
    </row>
    <row r="149" spans="2:15" ht="15.5" x14ac:dyDescent="0.35">
      <c r="C149" t="s">
        <v>173</v>
      </c>
      <c r="D149" s="5">
        <v>-3477595</v>
      </c>
      <c r="E149" s="5">
        <v>-6951945</v>
      </c>
      <c r="F149" s="5">
        <v>-118583559</v>
      </c>
      <c r="G149" s="5">
        <v>111153846</v>
      </c>
      <c r="I149" s="5">
        <v>-179780128</v>
      </c>
      <c r="J149" s="5">
        <v>168963500</v>
      </c>
      <c r="K149" s="5">
        <v>131855970</v>
      </c>
      <c r="L149" s="5">
        <v>-74541155</v>
      </c>
      <c r="M149" s="5">
        <v>-6115820872</v>
      </c>
      <c r="N149" s="5">
        <v>-39096469072</v>
      </c>
      <c r="O149" s="5">
        <v>39204249065</v>
      </c>
    </row>
    <row r="150" spans="2:15" ht="15.5" x14ac:dyDescent="0.35">
      <c r="C150" t="s">
        <v>520</v>
      </c>
      <c r="N150" s="5">
        <v>555237087</v>
      </c>
    </row>
    <row r="151" spans="2:15" ht="15.5" x14ac:dyDescent="0.35">
      <c r="C151" t="s">
        <v>176</v>
      </c>
      <c r="F151" s="5">
        <v>141877209</v>
      </c>
      <c r="I151" s="5">
        <v>321405269</v>
      </c>
      <c r="J151" s="5">
        <v>152571541</v>
      </c>
      <c r="K151" s="5">
        <v>20715571</v>
      </c>
      <c r="L151" s="5">
        <v>95256726</v>
      </c>
      <c r="M151" s="5">
        <v>6211077597</v>
      </c>
      <c r="N151" s="5">
        <v>44752309582</v>
      </c>
      <c r="O151" s="5">
        <v>5548060517</v>
      </c>
    </row>
    <row r="152" spans="2:15" ht="15.5" x14ac:dyDescent="0.35">
      <c r="C152" t="s">
        <v>1368</v>
      </c>
      <c r="I152" s="5">
        <v>252068</v>
      </c>
      <c r="J152" s="5">
        <v>-129772</v>
      </c>
    </row>
    <row r="153" spans="2:15" ht="15.5" x14ac:dyDescent="0.35">
      <c r="C153" t="s">
        <v>711</v>
      </c>
      <c r="F153" s="5">
        <v>141877209</v>
      </c>
      <c r="I153" s="5">
        <v>321405269</v>
      </c>
      <c r="J153" s="5">
        <v>152571541</v>
      </c>
      <c r="K153" s="5">
        <v>20715571</v>
      </c>
      <c r="L153" s="5">
        <v>95256726</v>
      </c>
      <c r="M153" s="5">
        <v>6211077597</v>
      </c>
      <c r="N153" s="5">
        <v>44752309582</v>
      </c>
      <c r="O153" s="5">
        <v>5548060517</v>
      </c>
    </row>
    <row r="154" spans="2:15" ht="15.5" x14ac:dyDescent="0.35">
      <c r="C154" t="s">
        <v>177</v>
      </c>
      <c r="D154" s="5">
        <v>-3394929</v>
      </c>
      <c r="E154" s="5">
        <v>-7035603</v>
      </c>
      <c r="F154" s="5">
        <v>23405367</v>
      </c>
      <c r="G154" s="5">
        <v>111767799</v>
      </c>
      <c r="I154" s="5">
        <v>141877209</v>
      </c>
      <c r="J154" s="5">
        <v>321405269</v>
      </c>
      <c r="K154" s="5">
        <v>152571541</v>
      </c>
      <c r="L154" s="5">
        <v>20715571</v>
      </c>
      <c r="M154" s="5">
        <v>95256725</v>
      </c>
      <c r="N154" s="5">
        <v>6211077597</v>
      </c>
      <c r="O154" s="5">
        <v>44752309582</v>
      </c>
    </row>
    <row r="156" spans="2:15" ht="15.5" x14ac:dyDescent="0.35">
      <c r="B156" t="s">
        <v>178</v>
      </c>
      <c r="C156" t="s">
        <v>12</v>
      </c>
      <c r="D156" s="5">
        <v>1800000000</v>
      </c>
      <c r="E156" s="5">
        <v>1800000000</v>
      </c>
      <c r="F156" s="5">
        <v>1800000000</v>
      </c>
      <c r="G156" s="5">
        <v>1800000000</v>
      </c>
      <c r="I156" s="5">
        <v>1800000000</v>
      </c>
      <c r="J156" s="5">
        <v>1800000000</v>
      </c>
      <c r="K156" s="5">
        <v>1800000000</v>
      </c>
      <c r="L156" s="5">
        <v>1800000000</v>
      </c>
      <c r="M156" s="5">
        <v>1800000000</v>
      </c>
      <c r="N156" s="5">
        <v>1800000000</v>
      </c>
      <c r="O156" s="5">
        <v>1200000000</v>
      </c>
    </row>
    <row r="157" spans="2:15" ht="15.5" x14ac:dyDescent="0.35">
      <c r="C157" t="s">
        <v>179</v>
      </c>
      <c r="D157" s="6">
        <v>-0.59</v>
      </c>
      <c r="E157" s="6">
        <v>-0.53</v>
      </c>
      <c r="F157" s="6">
        <v>-0.66</v>
      </c>
      <c r="G157" s="6">
        <v>-3.56</v>
      </c>
    </row>
    <row r="158" spans="2:15" ht="15.5" x14ac:dyDescent="0.35">
      <c r="C158" t="s">
        <v>180</v>
      </c>
      <c r="D158" s="6">
        <v>-84.75</v>
      </c>
      <c r="E158" s="6">
        <v>-94.34</v>
      </c>
      <c r="F158" s="6">
        <v>-75.760000000000005</v>
      </c>
      <c r="G158" s="6">
        <v>-14.04</v>
      </c>
    </row>
    <row r="159" spans="2:15" ht="15.5" x14ac:dyDescent="0.35">
      <c r="C159" t="s">
        <v>64</v>
      </c>
      <c r="D159" s="5">
        <v>600</v>
      </c>
      <c r="E159" s="6">
        <v>600.15</v>
      </c>
      <c r="F159" s="5">
        <v>333</v>
      </c>
      <c r="G159" s="6">
        <v>219.32</v>
      </c>
    </row>
    <row r="160" spans="2:15" ht="15.5" x14ac:dyDescent="0.35">
      <c r="C160" t="s">
        <v>181</v>
      </c>
      <c r="D160" s="5">
        <v>-870000000</v>
      </c>
      <c r="E160" s="5">
        <v>-860000000</v>
      </c>
      <c r="F160" s="5">
        <v>-1040000000</v>
      </c>
      <c r="G160" s="5">
        <v>-4390000000</v>
      </c>
    </row>
    <row r="161" spans="3:7" ht="15.5" x14ac:dyDescent="0.35">
      <c r="C161" t="s">
        <v>182</v>
      </c>
      <c r="D161" s="6">
        <v>-7.1800000000000003E-2</v>
      </c>
      <c r="E161" s="6">
        <v>-6.2199999999999998E-2</v>
      </c>
      <c r="F161" s="6">
        <v>-7.6100000000000001E-2</v>
      </c>
      <c r="G161" s="6">
        <v>-0.39340000000000003</v>
      </c>
    </row>
    <row r="162" spans="3:7" ht="15.5" x14ac:dyDescent="0.35">
      <c r="C162" t="s">
        <v>183</v>
      </c>
      <c r="D162" s="6">
        <v>0.02</v>
      </c>
      <c r="E162" s="6">
        <v>1.83E-2</v>
      </c>
      <c r="F162" s="6">
        <v>2.3099999999999999E-2</v>
      </c>
      <c r="G162" s="6">
        <v>0.12770000000000001</v>
      </c>
    </row>
    <row r="163" spans="3:7" ht="15.5" x14ac:dyDescent="0.35">
      <c r="C163" t="s">
        <v>184</v>
      </c>
      <c r="D163" s="6">
        <v>2.0199999999999999E-2</v>
      </c>
      <c r="E163" s="6">
        <v>2.0799999999999999E-2</v>
      </c>
      <c r="F163" s="6">
        <v>2.4799999999999999E-2</v>
      </c>
      <c r="G163" s="6">
        <v>9.9100000000000008E-2</v>
      </c>
    </row>
    <row r="164" spans="3:7" ht="15.5" x14ac:dyDescent="0.35">
      <c r="C164" t="s">
        <v>185</v>
      </c>
      <c r="D164" s="6">
        <v>-298.93</v>
      </c>
      <c r="E164" s="6">
        <v>-832.54</v>
      </c>
      <c r="F164" s="6">
        <v>-795.36</v>
      </c>
      <c r="G164" s="6">
        <v>-28.76</v>
      </c>
    </row>
    <row r="165" spans="3:7" ht="15.5" x14ac:dyDescent="0.35">
      <c r="C165" t="s">
        <v>187</v>
      </c>
      <c r="D165" s="6">
        <v>-1.69</v>
      </c>
      <c r="E165" s="6">
        <v>-1.72</v>
      </c>
      <c r="F165" s="6">
        <v>-1.75</v>
      </c>
      <c r="G165" s="6">
        <v>-1.79</v>
      </c>
    </row>
    <row r="166" spans="3:7" ht="15.5" x14ac:dyDescent="0.35">
      <c r="C166" t="s">
        <v>188</v>
      </c>
      <c r="D166" s="6">
        <v>-29.64</v>
      </c>
      <c r="E166" s="6">
        <v>-29.05</v>
      </c>
      <c r="F166" s="6">
        <v>-28.52</v>
      </c>
      <c r="G166" s="6">
        <v>-27.86</v>
      </c>
    </row>
    <row r="167" spans="3:7" ht="15.5" x14ac:dyDescent="0.35">
      <c r="C167" t="s">
        <v>189</v>
      </c>
      <c r="D167" s="6">
        <v>-1.68</v>
      </c>
      <c r="E167" s="6">
        <v>-1.72</v>
      </c>
      <c r="F167" s="6">
        <v>-1.75</v>
      </c>
      <c r="G167" s="6">
        <v>-1.79</v>
      </c>
    </row>
    <row r="168" spans="3:7" ht="15.5" x14ac:dyDescent="0.35">
      <c r="C168" t="s">
        <v>190</v>
      </c>
      <c r="D168" s="6">
        <v>-29.72</v>
      </c>
      <c r="E168" s="6">
        <v>-29.12</v>
      </c>
      <c r="F168" s="6">
        <v>-28.58</v>
      </c>
      <c r="G168" s="6">
        <v>-27.92</v>
      </c>
    </row>
    <row r="169" spans="3:7" ht="15.5" x14ac:dyDescent="0.35">
      <c r="C169" t="s">
        <v>191</v>
      </c>
    </row>
    <row r="170" spans="3:7" ht="15.5" x14ac:dyDescent="0.35">
      <c r="C170" t="s">
        <v>192</v>
      </c>
    </row>
    <row r="171" spans="3:7" ht="15.5" x14ac:dyDescent="0.35">
      <c r="C171" t="s">
        <v>574</v>
      </c>
      <c r="D171" s="5">
        <v>-53000000000</v>
      </c>
      <c r="E171" s="5">
        <v>-52000000000</v>
      </c>
      <c r="F171" s="5">
        <v>-51000000000</v>
      </c>
      <c r="G171" s="5">
        <v>-50000000000</v>
      </c>
    </row>
    <row r="172" spans="3:7" ht="15.5" x14ac:dyDescent="0.35">
      <c r="C172" t="s">
        <v>24</v>
      </c>
    </row>
    <row r="173" spans="3:7" ht="15.5" x14ac:dyDescent="0.35">
      <c r="C173" t="s">
        <v>21</v>
      </c>
      <c r="D173" s="5">
        <v>0</v>
      </c>
      <c r="E173" s="5">
        <v>0</v>
      </c>
      <c r="F173" s="5">
        <v>0</v>
      </c>
      <c r="G173" s="5">
        <v>0</v>
      </c>
    </row>
    <row r="174" spans="3:7" ht="15.5" x14ac:dyDescent="0.35">
      <c r="C174" t="s">
        <v>194</v>
      </c>
      <c r="D174" s="5">
        <v>-55000000000</v>
      </c>
      <c r="E174" s="5">
        <v>-54000000000</v>
      </c>
      <c r="F174" s="5">
        <v>-52000000000</v>
      </c>
      <c r="G174" s="5">
        <v>-51000000000</v>
      </c>
    </row>
    <row r="175" spans="3:7" ht="15.5" x14ac:dyDescent="0.35">
      <c r="C175" t="s">
        <v>195</v>
      </c>
      <c r="D175" s="5">
        <v>0</v>
      </c>
      <c r="E175" s="5">
        <v>0</v>
      </c>
      <c r="F175" s="5">
        <v>-1000000000</v>
      </c>
      <c r="G175" s="5">
        <v>5000000000</v>
      </c>
    </row>
    <row r="176" spans="3:7" ht="15.5" x14ac:dyDescent="0.35">
      <c r="C176" t="s">
        <v>196</v>
      </c>
    </row>
    <row r="177" spans="3:15" ht="15.5" x14ac:dyDescent="0.35">
      <c r="C177" t="s">
        <v>13</v>
      </c>
      <c r="D177" s="5">
        <v>0</v>
      </c>
      <c r="E177" s="5">
        <v>0</v>
      </c>
      <c r="F177" s="5">
        <v>-1000000000</v>
      </c>
      <c r="G177" s="5">
        <v>5000000000</v>
      </c>
    </row>
    <row r="178" spans="3:15" ht="15.5" x14ac:dyDescent="0.35">
      <c r="C178" t="s">
        <v>16</v>
      </c>
      <c r="D178" s="6">
        <v>-0.1</v>
      </c>
      <c r="E178" s="6">
        <v>-0.24</v>
      </c>
      <c r="F178" s="6">
        <v>-0.32</v>
      </c>
      <c r="G178" s="6">
        <v>2.97</v>
      </c>
    </row>
    <row r="179" spans="3:15" ht="15.5" x14ac:dyDescent="0.35">
      <c r="C179" t="s">
        <v>49</v>
      </c>
      <c r="I179" s="6">
        <v>-8.0500000000000007</v>
      </c>
      <c r="J179" s="6">
        <v>-17.149999999999999</v>
      </c>
      <c r="K179" s="6">
        <v>-18.75</v>
      </c>
      <c r="L179" s="6">
        <v>-139.62</v>
      </c>
      <c r="M179" s="6">
        <v>-14.52</v>
      </c>
      <c r="N179" s="6">
        <v>4.47</v>
      </c>
      <c r="O179" s="6">
        <v>2.6</v>
      </c>
    </row>
    <row r="180" spans="3:15" ht="15.5" x14ac:dyDescent="0.35">
      <c r="C180" t="s">
        <v>63</v>
      </c>
      <c r="I180" s="6">
        <v>-6.21</v>
      </c>
      <c r="J180" s="6">
        <v>-2.92</v>
      </c>
      <c r="K180" s="6">
        <v>-2.67</v>
      </c>
      <c r="L180" s="6">
        <v>-0.36</v>
      </c>
      <c r="M180" s="6">
        <v>-3.44</v>
      </c>
      <c r="N180" s="6">
        <v>201.34</v>
      </c>
      <c r="O180" s="5">
        <v>0</v>
      </c>
    </row>
    <row r="181" spans="3:15" ht="15.5" x14ac:dyDescent="0.35">
      <c r="C181" t="s">
        <v>66</v>
      </c>
      <c r="I181" s="6">
        <v>16.25</v>
      </c>
      <c r="J181" s="6">
        <v>36.1</v>
      </c>
      <c r="K181" s="6">
        <v>46.27</v>
      </c>
      <c r="L181" s="6">
        <v>330.28</v>
      </c>
      <c r="M181" s="6">
        <v>133.35</v>
      </c>
      <c r="N181" s="6">
        <v>8.59</v>
      </c>
      <c r="O181" s="5">
        <v>0</v>
      </c>
    </row>
    <row r="182" spans="3:15" ht="15.5" x14ac:dyDescent="0.35">
      <c r="C182" t="s">
        <v>197</v>
      </c>
      <c r="I182" s="5">
        <v>-8900000000</v>
      </c>
      <c r="J182" s="5">
        <v>-10600000000</v>
      </c>
      <c r="K182" s="5">
        <v>-5900000000</v>
      </c>
      <c r="L182" s="5">
        <v>-7180000000</v>
      </c>
      <c r="N182" s="5">
        <v>13100000000</v>
      </c>
    </row>
    <row r="183" spans="3:15" ht="15.5" x14ac:dyDescent="0.35">
      <c r="C183" t="s">
        <v>198</v>
      </c>
      <c r="I183" s="6">
        <v>-0.8909999999999999</v>
      </c>
      <c r="J183" s="6">
        <v>-2.0011000000000001</v>
      </c>
      <c r="K183" s="6">
        <v>-0.95430000000000004</v>
      </c>
      <c r="L183" s="6">
        <v>-3.7530999999999999</v>
      </c>
      <c r="M183" s="6">
        <v>-8.0799999999999997E-2</v>
      </c>
      <c r="N183" s="6">
        <v>2.0099999999999996E-2</v>
      </c>
      <c r="O183" s="6">
        <v>1.83E-2</v>
      </c>
    </row>
    <row r="184" spans="3:15" ht="15.5" x14ac:dyDescent="0.35">
      <c r="C184" t="s">
        <v>199</v>
      </c>
      <c r="I184" s="6">
        <v>0.28910000000000002</v>
      </c>
      <c r="J184" s="6">
        <v>0.86620000000000008</v>
      </c>
      <c r="K184" s="6">
        <v>6.4005999999999998</v>
      </c>
      <c r="L184" s="6">
        <v>-8.6981000000000002</v>
      </c>
      <c r="M184" s="6">
        <v>-9.3100000000000002E-2</v>
      </c>
      <c r="N184" s="6">
        <v>2.5099999999999997E-2</v>
      </c>
      <c r="O184" s="6">
        <v>3.0099999999999998E-2</v>
      </c>
    </row>
    <row r="185" spans="3:15" ht="15.5" x14ac:dyDescent="0.35">
      <c r="C185" t="s">
        <v>200</v>
      </c>
      <c r="I185" s="6">
        <v>0.2109</v>
      </c>
      <c r="J185" s="6">
        <v>0.78510000000000002</v>
      </c>
      <c r="K185" s="6">
        <v>-2.8480000000000003</v>
      </c>
      <c r="L185" s="6">
        <v>-0.26</v>
      </c>
      <c r="M185" s="6">
        <v>-9.1600000000000001E-2</v>
      </c>
      <c r="N185" s="6">
        <v>4.1799999999999997E-2</v>
      </c>
      <c r="O185" s="6">
        <v>1.9400000000000001E-2</v>
      </c>
    </row>
    <row r="186" spans="3:15" ht="15.5" x14ac:dyDescent="0.35">
      <c r="C186" t="s">
        <v>201</v>
      </c>
      <c r="I186" s="6">
        <v>-58.77</v>
      </c>
      <c r="K186" s="6">
        <v>-3318.84</v>
      </c>
    </row>
    <row r="187" spans="3:15" ht="15.5" x14ac:dyDescent="0.35">
      <c r="C187" t="s">
        <v>60</v>
      </c>
      <c r="I187" s="6">
        <v>-1.79</v>
      </c>
      <c r="J187" s="6">
        <v>-2.5299999999999998</v>
      </c>
      <c r="K187" s="6">
        <v>-17.059999999999999</v>
      </c>
      <c r="L187" s="6">
        <v>3.12</v>
      </c>
      <c r="M187" s="6">
        <v>0.32</v>
      </c>
      <c r="N187" s="6">
        <v>5.0599999999999996</v>
      </c>
      <c r="O187" s="5">
        <v>0</v>
      </c>
    </row>
    <row r="188" spans="3:15" ht="15.5" x14ac:dyDescent="0.35">
      <c r="C188" t="s">
        <v>57</v>
      </c>
      <c r="I188" s="6">
        <v>-27.86</v>
      </c>
      <c r="J188" s="6">
        <v>-19.8</v>
      </c>
      <c r="K188" s="6">
        <v>-2.93</v>
      </c>
      <c r="L188" s="6">
        <v>16.05</v>
      </c>
      <c r="M188" s="6">
        <v>155.85</v>
      </c>
      <c r="N188" s="6">
        <v>177.89</v>
      </c>
      <c r="O188" s="6">
        <v>86.5</v>
      </c>
    </row>
    <row r="189" spans="3:15" ht="15.5" x14ac:dyDescent="0.35">
      <c r="C189" t="s">
        <v>202</v>
      </c>
      <c r="I189" s="6">
        <v>-1.79</v>
      </c>
      <c r="J189" s="6">
        <v>-2.52</v>
      </c>
      <c r="K189" s="6">
        <v>-7.7</v>
      </c>
      <c r="L189" s="6">
        <v>9.31</v>
      </c>
      <c r="M189" s="6">
        <v>0.66</v>
      </c>
      <c r="N189" s="6">
        <v>5.35</v>
      </c>
      <c r="O189" s="5">
        <v>0</v>
      </c>
    </row>
    <row r="190" spans="3:15" ht="15.5" x14ac:dyDescent="0.35">
      <c r="C190" t="s">
        <v>203</v>
      </c>
      <c r="I190" s="6">
        <v>-27.92</v>
      </c>
      <c r="J190" s="6">
        <v>-19.87</v>
      </c>
      <c r="K190" s="6">
        <v>-6.49</v>
      </c>
      <c r="L190" s="6">
        <v>5.37</v>
      </c>
      <c r="M190" s="6">
        <v>75.44</v>
      </c>
      <c r="N190" s="6">
        <v>168.18</v>
      </c>
      <c r="O190" s="6">
        <v>86.5</v>
      </c>
    </row>
    <row r="191" spans="3:15" ht="15.5" x14ac:dyDescent="0.35">
      <c r="C191" t="s">
        <v>204</v>
      </c>
      <c r="N191" s="5">
        <v>17000000000</v>
      </c>
      <c r="O191" s="5">
        <v>0</v>
      </c>
    </row>
    <row r="192" spans="3:15" ht="15.5" x14ac:dyDescent="0.35">
      <c r="C192" t="s">
        <v>205</v>
      </c>
    </row>
    <row r="193" spans="3:15" ht="15.5" x14ac:dyDescent="0.35">
      <c r="C193" t="s">
        <v>26</v>
      </c>
      <c r="N193" s="5">
        <v>17000000000</v>
      </c>
      <c r="O193" s="5">
        <v>0</v>
      </c>
    </row>
    <row r="194" spans="3:15" ht="15.5" x14ac:dyDescent="0.35">
      <c r="C194" t="s">
        <v>23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10000000000</v>
      </c>
      <c r="O194" s="5">
        <v>-45000000000</v>
      </c>
    </row>
    <row r="195" spans="3:15" ht="15.5" x14ac:dyDescent="0.35">
      <c r="C195" t="s">
        <v>206</v>
      </c>
      <c r="I195" s="5">
        <v>-51000000000</v>
      </c>
      <c r="J195" s="5">
        <v>-44000000000</v>
      </c>
      <c r="K195" s="5">
        <v>-30000000000</v>
      </c>
      <c r="L195" s="5">
        <v>-13000000000</v>
      </c>
      <c r="M195" s="5">
        <v>109000000000</v>
      </c>
      <c r="N195" s="5">
        <v>198000000000</v>
      </c>
      <c r="O195" s="5">
        <v>82000000000</v>
      </c>
    </row>
    <row r="196" spans="3:15" ht="15.5" x14ac:dyDescent="0.35">
      <c r="C196" t="s">
        <v>207</v>
      </c>
      <c r="I196" s="5">
        <v>-4000000000</v>
      </c>
      <c r="J196" s="5">
        <v>-3000000000</v>
      </c>
      <c r="K196" s="5">
        <v>0</v>
      </c>
      <c r="L196" s="5">
        <v>0</v>
      </c>
      <c r="M196" s="5">
        <v>47000000000</v>
      </c>
      <c r="N196" s="5">
        <v>-168000000000</v>
      </c>
      <c r="O196" s="5">
        <v>-28000000000</v>
      </c>
    </row>
    <row r="197" spans="3:15" ht="15.5" x14ac:dyDescent="0.35">
      <c r="C197" t="s">
        <v>208</v>
      </c>
      <c r="I197" s="5">
        <v>0</v>
      </c>
      <c r="J197" s="5">
        <v>0</v>
      </c>
      <c r="M197" s="5">
        <v>-6000000000</v>
      </c>
      <c r="N197" s="5">
        <v>-12000000000</v>
      </c>
      <c r="O197" s="5">
        <v>-28000000000</v>
      </c>
    </row>
    <row r="198" spans="3:15" ht="15.5" x14ac:dyDescent="0.35">
      <c r="C198" t="s">
        <v>15</v>
      </c>
      <c r="I198" s="5">
        <v>-4000000000</v>
      </c>
      <c r="J198" s="5">
        <v>-3000000000</v>
      </c>
      <c r="K198" s="5">
        <v>0</v>
      </c>
      <c r="L198" s="5">
        <v>0</v>
      </c>
      <c r="M198" s="5">
        <v>41000000000</v>
      </c>
      <c r="N198" s="5">
        <v>-180000000000</v>
      </c>
      <c r="O198" s="5">
        <v>-56000000000</v>
      </c>
    </row>
    <row r="199" spans="3:15" ht="15.5" x14ac:dyDescent="0.35">
      <c r="C199" t="s">
        <v>17</v>
      </c>
      <c r="I199" s="6">
        <v>-1.96</v>
      </c>
      <c r="J199" s="6">
        <v>-1.63</v>
      </c>
      <c r="K199" s="6">
        <v>-0.04</v>
      </c>
      <c r="L199" s="6">
        <v>-0.04</v>
      </c>
      <c r="M199" s="6">
        <v>22.72</v>
      </c>
      <c r="N199" s="6">
        <v>-99.91</v>
      </c>
      <c r="O199" s="6">
        <v>-46.47</v>
      </c>
    </row>
  </sheetData>
  <pageMargins left="0.7" right="0.7" top="0.75" bottom="0.75" header="0.3" footer="0.3"/>
  <ignoredErrors>
    <ignoredError sqref="A1:O200" numberStoredAsText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P21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1369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1370</v>
      </c>
      <c r="D2" s="2" vm="392">
        <f ca="1">IFERROR(_xlfn.STOCKHISTORY("XIDX:" &amp; $C$1, D3, , 0, 0, 1), "Libur")</f>
        <v>91</v>
      </c>
      <c r="E2" s="2" vm="81">
        <f ca="1">IFERROR(_xlfn.STOCKHISTORY("XIDX:" &amp; $C$1, E3, , 0, 0, 1), "Libur")</f>
        <v>86</v>
      </c>
      <c r="H2" s="2" vm="81">
        <f ca="1">IFERROR(INDEX(D2:G2,COUNT(D2:G2)),"")</f>
        <v>86</v>
      </c>
      <c r="I2" s="2" vm="393">
        <f t="shared" ref="I2:P2" ca="1" si="0">IFERROR(_xlfn.STOCKHISTORY("XIDX:" &amp; $C$1, I1, , 0, 0, 1), "Libur")</f>
        <v>105</v>
      </c>
      <c r="J2" s="2" vm="177">
        <f t="shared" ca="1" si="0"/>
        <v>110</v>
      </c>
      <c r="K2" s="2" vm="394">
        <f t="shared" ca="1" si="0"/>
        <v>149</v>
      </c>
      <c r="L2" s="2" vm="201">
        <f t="shared" ca="1" si="0"/>
        <v>95</v>
      </c>
      <c r="M2" s="2" vm="325">
        <f t="shared" ca="1" si="0"/>
        <v>96</v>
      </c>
      <c r="N2" s="2" vm="395">
        <f t="shared" ca="1" si="0"/>
        <v>60</v>
      </c>
      <c r="O2" s="2" vm="345">
        <f t="shared" ca="1" si="0"/>
        <v>92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20158145729</v>
      </c>
      <c r="E4" s="2">
        <f>IFERROR(INDEX(E51:E500,MATCH($C$4,$C$51:$C$500,0)),"")</f>
        <v>22960639127</v>
      </c>
      <c r="H4" s="2">
        <f>IFERROR(SUM(D4:G4)*(4/MAX(1,COUNT(D4:G4))),"")</f>
        <v>86237569712</v>
      </c>
      <c r="I4" s="2">
        <f t="shared" ref="I4:P4" si="1">IFERROR(INDEX(I51:I500,MATCH($C$4,$C$51:$C$500,0)),"")</f>
        <v>94623279426</v>
      </c>
      <c r="J4" s="2">
        <f t="shared" si="1"/>
        <v>102928711695</v>
      </c>
      <c r="K4" s="2">
        <f t="shared" si="1"/>
        <v>106354483808</v>
      </c>
      <c r="L4" s="2">
        <f t="shared" si="1"/>
        <v>86440947394</v>
      </c>
      <c r="M4" s="2">
        <f t="shared" si="1"/>
        <v>51021355702</v>
      </c>
      <c r="N4" s="2">
        <f t="shared" si="1"/>
        <v>37074443482</v>
      </c>
      <c r="O4" s="2">
        <f t="shared" si="1"/>
        <v>64086124551</v>
      </c>
      <c r="P4" s="2">
        <f t="shared" si="1"/>
        <v>54056436716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5839983363</v>
      </c>
      <c r="E5" s="2">
        <f>IFERROR(INDEX(E51:E500,MATCH($C$5,$C$51:$C$500,0)),"")</f>
        <v>8267762884</v>
      </c>
      <c r="H5" s="2">
        <f>IFERROR(SUM(D5:G5)*(4/MAX(1,COUNT(D5:G5))),"")</f>
        <v>28215492494</v>
      </c>
      <c r="I5" s="2">
        <f t="shared" ref="I5:P5" si="2">IFERROR(INDEX(I51:I500,MATCH($C$5,$C$51:$C$500,0)),"")</f>
        <v>28690479476</v>
      </c>
      <c r="J5" s="2">
        <f t="shared" si="2"/>
        <v>34691190712</v>
      </c>
      <c r="K5" s="2">
        <f t="shared" si="2"/>
        <v>247984879750</v>
      </c>
      <c r="L5" s="2">
        <f t="shared" si="2"/>
        <v>29678782553</v>
      </c>
      <c r="M5" s="2">
        <f t="shared" si="2"/>
        <v>12057651862</v>
      </c>
      <c r="N5" s="2">
        <f t="shared" si="2"/>
        <v>5268005617</v>
      </c>
      <c r="O5" s="2">
        <f t="shared" si="2"/>
        <v>7473459716</v>
      </c>
      <c r="P5" s="2">
        <f t="shared" si="2"/>
        <v>2464067223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456322675804</v>
      </c>
      <c r="E6" s="2">
        <f>IFERROR(INDEX(E51:E500,MATCH($C$6,$C$51:$C$500,0)),"")</f>
        <v>458735503113</v>
      </c>
      <c r="H6" s="2">
        <f>IFERROR(INDEX(D6:G6,COUNT(D6:G6)),"")</f>
        <v>458735503113</v>
      </c>
      <c r="I6" s="2">
        <f t="shared" ref="I6:P6" si="3">IFERROR(INDEX(I51:I500,MATCH($C$6,$C$51:$C$500,0)),"")</f>
        <v>457460688389</v>
      </c>
      <c r="J6" s="2">
        <f t="shared" si="3"/>
        <v>460956170536</v>
      </c>
      <c r="K6" s="2">
        <f t="shared" si="3"/>
        <v>462164706247</v>
      </c>
      <c r="L6" s="2">
        <f t="shared" si="3"/>
        <v>249699923629</v>
      </c>
      <c r="M6" s="2">
        <f t="shared" si="3"/>
        <v>245551916306</v>
      </c>
      <c r="N6" s="2">
        <f t="shared" si="3"/>
        <v>244835049438</v>
      </c>
      <c r="O6" s="2">
        <f t="shared" si="3"/>
        <v>239550214792</v>
      </c>
      <c r="P6" s="2">
        <f t="shared" si="3"/>
        <v>185434278944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4.13</v>
      </c>
      <c r="E7" s="3">
        <f>IFERROR(INDEX(E51:E500,MATCH($C$7,$C$51:$C$500,0))/1000000000,"")</f>
        <v>4.13</v>
      </c>
      <c r="H7" s="3">
        <f>IFERROR(INDEX(D7:G7,COUNT(D7:G7)),"")</f>
        <v>4.13</v>
      </c>
      <c r="I7" s="3">
        <f t="shared" ref="I7:P7" si="4">IFERROR(INDEX(I51:I500,MATCH($C$7,$C$51:$C$500,0))/1000000000,"")</f>
        <v>4.13</v>
      </c>
      <c r="J7" s="3">
        <f t="shared" si="4"/>
        <v>4.13</v>
      </c>
      <c r="K7" s="3">
        <f t="shared" si="4"/>
        <v>4.13</v>
      </c>
      <c r="L7" s="3">
        <f t="shared" si="4"/>
        <v>4.13</v>
      </c>
      <c r="M7" s="3">
        <f t="shared" si="4"/>
        <v>4.13</v>
      </c>
      <c r="N7" s="3">
        <f t="shared" si="4"/>
        <v>4.13</v>
      </c>
      <c r="O7" s="3">
        <f t="shared" si="4"/>
        <v>4.13</v>
      </c>
      <c r="P7" s="3">
        <f t="shared" si="4"/>
        <v>0.02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4000000000</v>
      </c>
      <c r="E8" s="2">
        <f>IFERROR(INDEX(E51:E500,MATCH("Free cash flow (Quarter)",$C$51:$C$500,0)),"")</f>
        <v>9000000000</v>
      </c>
      <c r="H8" s="2">
        <f>IFERROR(INDEX(D8:G8,COUNT(D8:G8)),"")</f>
        <v>9000000000</v>
      </c>
      <c r="I8" s="2">
        <f t="shared" ref="I8:P8" si="5">IFERROR(INDEX(I51:I500,MATCH($C$8,$C$51:$C$500,0)),"")</f>
        <v>33000000000</v>
      </c>
      <c r="J8" s="2">
        <f t="shared" si="5"/>
        <v>37000000000</v>
      </c>
      <c r="K8" s="2">
        <f t="shared" si="5"/>
        <v>36000000000</v>
      </c>
      <c r="L8" s="2">
        <f t="shared" si="5"/>
        <v>23000000000</v>
      </c>
      <c r="M8" s="2">
        <f t="shared" si="5"/>
        <v>17000000000</v>
      </c>
      <c r="N8" s="2">
        <f t="shared" si="5"/>
        <v>-3000000000</v>
      </c>
      <c r="O8" s="2">
        <f t="shared" si="5"/>
        <v>-6000000000</v>
      </c>
      <c r="P8" s="2">
        <f t="shared" si="5"/>
        <v>-14000000000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1.05</v>
      </c>
      <c r="E9" s="3">
        <f>IFERROR(INDEX(E51:E500,MATCH("Free cash flow per share (Quarter)",$C$51:$C$500,0)),"")</f>
        <v>2.1800000000000002</v>
      </c>
      <c r="H9" s="3">
        <f>IFERROR(INDEX(D9:G9,COUNT(D9:G9)),"")</f>
        <v>2.1800000000000002</v>
      </c>
      <c r="I9" s="3">
        <f t="shared" ref="I9:P9" si="6">IFERROR(INDEX(I51:I500,MATCH($C$9,$C$51:$C$500,0)),"")</f>
        <v>8.0299999999999994</v>
      </c>
      <c r="J9" s="3">
        <f t="shared" si="6"/>
        <v>8.91</v>
      </c>
      <c r="K9" s="3">
        <f t="shared" si="6"/>
        <v>8.7200000000000006</v>
      </c>
      <c r="L9" s="3">
        <f t="shared" si="6"/>
        <v>5.47</v>
      </c>
      <c r="M9" s="3">
        <f t="shared" si="6"/>
        <v>4.1100000000000003</v>
      </c>
      <c r="N9" s="3">
        <f t="shared" si="6"/>
        <v>-0.84</v>
      </c>
      <c r="O9" s="3">
        <f t="shared" si="6"/>
        <v>-1.37</v>
      </c>
      <c r="P9" s="3">
        <f t="shared" si="6"/>
        <v>-645.13</v>
      </c>
    </row>
    <row r="10" spans="1:16" ht="15.5" x14ac:dyDescent="0.35">
      <c r="C10" t="s">
        <v>18</v>
      </c>
      <c r="D10" s="3">
        <f ca="1">IFERROR(IF(D9=0,"",D2/D9),"")</f>
        <v>86.666666666666657</v>
      </c>
      <c r="E10" s="3">
        <f ca="1">IFERROR(IF(E9=0,"",E2/E9),"")</f>
        <v>39.449541284403665</v>
      </c>
      <c r="I10" s="3">
        <f t="shared" ref="I10:P10" ca="1" si="7">IFERROR(IF(I9=0,"",I2/I9),"")</f>
        <v>13.075965130759652</v>
      </c>
      <c r="J10" s="3">
        <f t="shared" ca="1" si="7"/>
        <v>12.345679012345679</v>
      </c>
      <c r="K10" s="3">
        <f t="shared" ca="1" si="7"/>
        <v>17.087155963302752</v>
      </c>
      <c r="L10" s="3">
        <f t="shared" ca="1" si="7"/>
        <v>17.367458866544791</v>
      </c>
      <c r="M10" s="3">
        <f t="shared" ca="1" si="7"/>
        <v>23.357664233576642</v>
      </c>
      <c r="N10" s="3">
        <f t="shared" ca="1" si="7"/>
        <v>-71.428571428571431</v>
      </c>
      <c r="O10" s="3">
        <f t="shared" ca="1" si="7"/>
        <v>-67.153284671532845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5970579347</v>
      </c>
      <c r="E11" s="2">
        <f>IFERROR(INDEX(E51:E500,MATCH($C$11,$C$51:$C$500,0)),"")</f>
        <v>9066946218</v>
      </c>
      <c r="H11" s="2">
        <f>IFERROR(INDEX(D11:G11,COUNT(D11:G11)),"")</f>
        <v>9066946218</v>
      </c>
      <c r="I11" s="2">
        <f t="shared" ref="I11:P11" si="8">IFERROR(INDEX(I51:I500,MATCH($C$11,$C$51:$C$500,0)),"")</f>
        <v>27131292853</v>
      </c>
      <c r="J11" s="2">
        <f t="shared" si="8"/>
        <v>8569493958</v>
      </c>
      <c r="K11" s="2">
        <f t="shared" si="8"/>
        <v>6479559713</v>
      </c>
      <c r="L11" s="2">
        <f t="shared" si="8"/>
        <v>1552346640</v>
      </c>
      <c r="M11" s="2">
        <f t="shared" si="8"/>
        <v>1131974178</v>
      </c>
      <c r="N11" s="2">
        <f t="shared" si="8"/>
        <v>1698701983</v>
      </c>
      <c r="O11" s="2">
        <f t="shared" si="8"/>
        <v>8526587587</v>
      </c>
      <c r="P11" s="2">
        <f t="shared" si="8"/>
        <v>3480627375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1000000000</v>
      </c>
      <c r="E12" s="2">
        <f>IFERROR(INDEX(E51:E500,MATCH("Net Debt (Quarter)",$C$51:$C$500,0)),"")</f>
        <v>-3000000000</v>
      </c>
      <c r="H12" s="2">
        <f>IFERROR(INDEX(D12:G12,COUNT(D12:G12)),"")</f>
        <v>-3000000000</v>
      </c>
      <c r="I12" s="2">
        <f t="shared" ref="I12:P12" si="9">IFERROR(INDEX(I51:I500,MATCH($C$12,$C$51:$C$500,0)),"")</f>
        <v>-21000000000</v>
      </c>
      <c r="J12" s="2">
        <f t="shared" si="9"/>
        <v>-3000000000</v>
      </c>
      <c r="K12" s="2">
        <f t="shared" si="9"/>
        <v>-4000000000</v>
      </c>
      <c r="L12" s="2">
        <f t="shared" si="9"/>
        <v>4000000000</v>
      </c>
      <c r="M12" s="2">
        <f t="shared" si="9"/>
        <v>1000000000</v>
      </c>
      <c r="N12" s="2">
        <f t="shared" si="9"/>
        <v>6000000000</v>
      </c>
      <c r="O12" s="2">
        <f t="shared" si="9"/>
        <v>30000000000</v>
      </c>
      <c r="P12" s="2">
        <f t="shared" si="9"/>
        <v>21000000000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7000000000</v>
      </c>
      <c r="E13" s="2">
        <f>IFERROR(INDEX(E51:E500,MATCH("Total Debt (Quarter)",$C$51:$C$500,0)),"")</f>
        <v>7000000000</v>
      </c>
      <c r="H13" s="2">
        <f>IFERROR(INDEX(D13:G13,COUNT(D13:G13)),"")</f>
        <v>7000000000</v>
      </c>
      <c r="I13" s="2">
        <f t="shared" ref="I13:P13" si="10">IFERROR(INDEX(I51:I500,MATCH($C$13,$C$51:$C$500,0)),"")</f>
        <v>6000000000</v>
      </c>
      <c r="J13" s="2">
        <f t="shared" si="10"/>
        <v>6000000000</v>
      </c>
      <c r="K13" s="2">
        <f t="shared" si="10"/>
        <v>2000000000</v>
      </c>
      <c r="L13" s="2">
        <f t="shared" si="10"/>
        <v>6000000000</v>
      </c>
      <c r="M13" s="2">
        <f t="shared" si="10"/>
        <v>2000000000</v>
      </c>
      <c r="N13" s="2">
        <f t="shared" si="10"/>
        <v>7000000000</v>
      </c>
      <c r="O13" s="2">
        <f t="shared" si="10"/>
        <v>39000000000</v>
      </c>
      <c r="P13" s="2">
        <f t="shared" si="10"/>
        <v>24000000000</v>
      </c>
    </row>
    <row r="14" spans="1:16" ht="15.5" x14ac:dyDescent="0.35">
      <c r="C14" t="s">
        <v>27</v>
      </c>
      <c r="D14" s="2">
        <f>IFERROR(INDEX(D51:D500,MATCH($C$14,$C$51:$C$500,0)),"")</f>
        <v>-76905929</v>
      </c>
      <c r="E14" s="2">
        <f>IFERROR(INDEX(E51:E500,MATCH($C$14,$C$51:$C$500,0)),"")</f>
        <v>-53516813</v>
      </c>
      <c r="H14" s="2">
        <f>IFERROR(SUM(D14:G14)*(4/MAX(1,COUNT(D14:G14))),"")</f>
        <v>-260845484</v>
      </c>
      <c r="I14" s="2">
        <f t="shared" ref="I14:P14" si="11">IFERROR(INDEX(I51:I500,MATCH($C$14,$C$51:$C$500,0)),"")</f>
        <v>-843125304</v>
      </c>
      <c r="J14" s="2">
        <f t="shared" si="11"/>
        <v>-640654016</v>
      </c>
      <c r="K14" s="2">
        <f t="shared" si="11"/>
        <v>-396542058</v>
      </c>
      <c r="L14" s="2">
        <f t="shared" si="11"/>
        <v>-453784938</v>
      </c>
      <c r="M14" s="2">
        <f t="shared" si="11"/>
        <v>-723199894</v>
      </c>
      <c r="N14" s="2">
        <f t="shared" si="11"/>
        <v>-3840145057</v>
      </c>
      <c r="O14" s="2">
        <f t="shared" si="11"/>
        <v>-4050228206</v>
      </c>
      <c r="P14" s="2">
        <f t="shared" si="11"/>
        <v>-2434205097</v>
      </c>
    </row>
    <row r="15" spans="1:16" ht="15.5" x14ac:dyDescent="0.35">
      <c r="C15" t="s">
        <v>28</v>
      </c>
      <c r="D15" s="2">
        <f>IFERROR(INDEX(D51:D500,MATCH($C$15,$C$51:$C$500,0)),"")</f>
        <v>-1385791763</v>
      </c>
      <c r="E15" s="2">
        <f>IFERROR(INDEX(E51:E500,MATCH($C$15,$C$51:$C$500,0)),"")</f>
        <v>-1939544941</v>
      </c>
      <c r="H15" s="2">
        <f>IFERROR(SUM(D15:G15)*(4/MAX(1,COUNT(D15:G15))),"")</f>
        <v>-6650673408</v>
      </c>
      <c r="I15" s="2">
        <f t="shared" ref="I15:P15" si="12">IFERROR(INDEX(I51:I500,MATCH($C$15,$C$51:$C$500,0)),"")</f>
        <v>-7076415815</v>
      </c>
      <c r="J15" s="2">
        <f t="shared" si="12"/>
        <v>-7939219123</v>
      </c>
      <c r="K15" s="2">
        <f t="shared" si="12"/>
        <v>-9001274481</v>
      </c>
      <c r="L15" s="2">
        <f t="shared" si="12"/>
        <v>-6686002095</v>
      </c>
      <c r="M15" s="2">
        <f t="shared" si="12"/>
        <v>-2320073851</v>
      </c>
      <c r="N15" s="2">
        <f t="shared" si="12"/>
        <v>763859152</v>
      </c>
      <c r="O15" s="2">
        <f t="shared" si="12"/>
        <v>-2783577457</v>
      </c>
      <c r="P15" s="2">
        <f t="shared" si="12"/>
        <v>178023035</v>
      </c>
    </row>
    <row r="16" spans="1:16" ht="15.5" x14ac:dyDescent="0.35">
      <c r="C16" t="s">
        <v>29</v>
      </c>
      <c r="D16" s="2">
        <f>IFERROR(INDEX(D51:D500,MATCH($C$16,$C$51:$C$500,0)),"")</f>
        <v>7225775125</v>
      </c>
      <c r="E16" s="2">
        <f>IFERROR(INDEX(E51:E500,MATCH($C$16,$C$51:$C$500,0)),"")</f>
        <v>10207307827</v>
      </c>
      <c r="H16" s="2">
        <f>IFERROR(SUM(D16:G16)*(4/MAX(1,COUNT(D16:G16))),"")</f>
        <v>34866165904</v>
      </c>
      <c r="I16" s="2">
        <f t="shared" ref="I16:P16" si="13">IFERROR(INDEX(I51:I500,MATCH($C$16,$C$51:$C$500,0)),"")</f>
        <v>35881784302</v>
      </c>
      <c r="J16" s="2">
        <f t="shared" si="13"/>
        <v>42657321477</v>
      </c>
      <c r="K16" s="2">
        <f t="shared" si="13"/>
        <v>47440968636</v>
      </c>
      <c r="L16" s="2">
        <f t="shared" si="13"/>
        <v>36447936939</v>
      </c>
      <c r="M16" s="2">
        <f t="shared" si="13"/>
        <v>14466956207</v>
      </c>
      <c r="N16" s="2">
        <f t="shared" si="13"/>
        <v>4419686351</v>
      </c>
      <c r="O16" s="2">
        <f t="shared" si="13"/>
        <v>10250206945</v>
      </c>
      <c r="P16" s="2">
        <f t="shared" si="13"/>
        <v>2175924644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375830000000</v>
      </c>
      <c r="E20" s="2">
        <f ca="1">IFERROR(E21*E2,"")</f>
        <v>355180000000</v>
      </c>
      <c r="H20" s="2">
        <f t="shared" ref="H20:P20" ca="1" si="14">IFERROR(H21*H2,"")</f>
        <v>355180000000</v>
      </c>
      <c r="I20" s="2">
        <f t="shared" ca="1" si="14"/>
        <v>433650000000</v>
      </c>
      <c r="J20" s="2">
        <f t="shared" ca="1" si="14"/>
        <v>454300000000</v>
      </c>
      <c r="K20" s="2">
        <f t="shared" ca="1" si="14"/>
        <v>615370000000</v>
      </c>
      <c r="L20" s="2">
        <f t="shared" ca="1" si="14"/>
        <v>392350000000</v>
      </c>
      <c r="M20" s="2">
        <f t="shared" ca="1" si="14"/>
        <v>396480000000</v>
      </c>
      <c r="N20" s="2">
        <f t="shared" ca="1" si="14"/>
        <v>247800000000</v>
      </c>
      <c r="O20" s="2">
        <f t="shared" ca="1" si="14"/>
        <v>379960000000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4130000000</v>
      </c>
      <c r="E21" s="2">
        <f>IFERROR(INDEX(E51:E500,MATCH($C$7,$C$51:$C$500,0)),"")</f>
        <v>4130000000</v>
      </c>
      <c r="H21" s="2">
        <f>IFERROR(INDEX(D21:G21,COUNT(D21:G21)),"")</f>
        <v>4130000000</v>
      </c>
      <c r="I21" s="2">
        <f t="shared" ref="I21:P21" si="15">IFERROR(INDEX(I51:I500,MATCH($C$7,$C$51:$C$500,0)),"")</f>
        <v>4130000000</v>
      </c>
      <c r="J21" s="2">
        <f t="shared" si="15"/>
        <v>4130000000</v>
      </c>
      <c r="K21" s="2">
        <f t="shared" si="15"/>
        <v>4130000000</v>
      </c>
      <c r="L21" s="2">
        <f t="shared" si="15"/>
        <v>4130000000</v>
      </c>
      <c r="M21" s="2">
        <f t="shared" si="15"/>
        <v>4130000000</v>
      </c>
      <c r="N21" s="2">
        <f t="shared" si="15"/>
        <v>4130000000</v>
      </c>
      <c r="O21" s="2">
        <f t="shared" si="15"/>
        <v>4130000000</v>
      </c>
      <c r="P21" s="2">
        <f t="shared" si="15"/>
        <v>20000000</v>
      </c>
    </row>
    <row r="23" spans="1:16" ht="15.5" x14ac:dyDescent="0.35">
      <c r="B23" t="s">
        <v>45</v>
      </c>
      <c r="C23" t="s">
        <v>46</v>
      </c>
      <c r="D23" s="3">
        <f>IFERROR(D5/D6*100,"")</f>
        <v>1.2797924961126397</v>
      </c>
      <c r="E23" s="3">
        <f>IFERROR(E5/E6*100,"")</f>
        <v>1.8022940949402402</v>
      </c>
      <c r="H23" s="3">
        <f t="shared" ref="H23:P23" si="16">IFERROR(H5/H6*100,"")</f>
        <v>6.1507104426250816</v>
      </c>
      <c r="I23" s="3">
        <f t="shared" si="16"/>
        <v>6.271681961795843</v>
      </c>
      <c r="J23" s="3">
        <f t="shared" si="16"/>
        <v>7.5259195839945194</v>
      </c>
      <c r="K23" s="3">
        <f t="shared" si="16"/>
        <v>53.657251710922857</v>
      </c>
      <c r="L23" s="3">
        <f t="shared" si="16"/>
        <v>11.885779587620636</v>
      </c>
      <c r="M23" s="3">
        <f t="shared" si="16"/>
        <v>4.9104287367784529</v>
      </c>
      <c r="N23" s="3">
        <f t="shared" si="16"/>
        <v>2.1516550138929462</v>
      </c>
      <c r="O23" s="3">
        <f t="shared" si="16"/>
        <v>3.1197883594006206</v>
      </c>
      <c r="P23" s="3">
        <f t="shared" si="16"/>
        <v>1.3288089111852577</v>
      </c>
    </row>
    <row r="24" spans="1:16" ht="15.5" x14ac:dyDescent="0.35">
      <c r="C24" t="s">
        <v>47</v>
      </c>
      <c r="D24" s="4">
        <f>IFERROR(_xlfn.RRI(5,I23,D23),"")</f>
        <v>-0.27230212540734722</v>
      </c>
      <c r="E24" s="4">
        <f>IFERROR(_xlfn.RRI(5,J23,E23),"")</f>
        <v>-0.24863109637635228</v>
      </c>
      <c r="H24" s="4">
        <f t="shared" ref="H24:P24" si="17">IFERROR(_xlfn.RRI(5,M23,H23),"")</f>
        <v>4.6071027686937827E-2</v>
      </c>
      <c r="I24" s="4">
        <f t="shared" si="17"/>
        <v>0.23857490785613855</v>
      </c>
      <c r="J24" s="4">
        <f t="shared" si="17"/>
        <v>0.19257825969461084</v>
      </c>
      <c r="K24" s="4">
        <f t="shared" si="17"/>
        <v>1.0952371148803657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6.98</v>
      </c>
      <c r="J25" s="3">
        <f t="shared" si="18"/>
        <v>8.41</v>
      </c>
      <c r="K25" s="3">
        <f t="shared" si="18"/>
        <v>9.32</v>
      </c>
      <c r="L25" s="3">
        <f t="shared" si="18"/>
        <v>7.21</v>
      </c>
      <c r="M25" s="3">
        <f t="shared" si="18"/>
        <v>2.94</v>
      </c>
      <c r="N25" s="3">
        <f t="shared" si="18"/>
        <v>1.26</v>
      </c>
      <c r="O25" s="3">
        <f t="shared" si="18"/>
        <v>1.81</v>
      </c>
      <c r="P25" s="3">
        <f t="shared" si="18"/>
        <v>107.75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0.40830582465678567</v>
      </c>
      <c r="J26" s="4">
        <f t="shared" si="19"/>
        <v>0.35963859537921516</v>
      </c>
      <c r="K26" s="4">
        <f t="shared" si="19"/>
        <v>-0.38708573861138484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4.8809069561743339</v>
      </c>
      <c r="E27" s="3">
        <f>IFERROR(E4/E21,"")</f>
        <v>5.5594767861985472</v>
      </c>
      <c r="H27" s="3">
        <f t="shared" ref="H27:P27" si="20">IFERROR(H4/H21,"")</f>
        <v>20.880767484745764</v>
      </c>
      <c r="I27" s="3">
        <f t="shared" si="20"/>
        <v>22.911205672154964</v>
      </c>
      <c r="J27" s="3">
        <f t="shared" si="20"/>
        <v>24.922206221549636</v>
      </c>
      <c r="K27" s="3">
        <f t="shared" si="20"/>
        <v>25.751690994673123</v>
      </c>
      <c r="L27" s="3">
        <f t="shared" si="20"/>
        <v>20.930011475544795</v>
      </c>
      <c r="M27" s="3">
        <f t="shared" si="20"/>
        <v>12.353839153026634</v>
      </c>
      <c r="N27" s="3">
        <f t="shared" si="20"/>
        <v>8.9768628285714289</v>
      </c>
      <c r="O27" s="3">
        <f t="shared" si="20"/>
        <v>15.517221440920096</v>
      </c>
      <c r="P27" s="3">
        <f t="shared" si="20"/>
        <v>2702.8218357999999</v>
      </c>
    </row>
    <row r="28" spans="1:16" ht="15.5" x14ac:dyDescent="0.35">
      <c r="C28" t="s">
        <v>52</v>
      </c>
      <c r="D28" s="4">
        <f>IFERROR(_xlfn.RRI(5,I27,D27),"")</f>
        <v>-0.26600936804516917</v>
      </c>
      <c r="E28" s="4">
        <f>IFERROR(_xlfn.RRI(5,J27,E27),"")</f>
        <v>-0.25921959290552454</v>
      </c>
      <c r="H28" s="4">
        <f t="shared" ref="H28:P28" si="21">IFERROR(_xlfn.RRI(5,M27,H27),"")</f>
        <v>0.11067987562160986</v>
      </c>
      <c r="I28" s="4">
        <f t="shared" si="21"/>
        <v>0.20610375897697097</v>
      </c>
      <c r="J28" s="4">
        <f t="shared" si="21"/>
        <v>9.9396893558378441E-2</v>
      </c>
      <c r="K28" s="4">
        <f t="shared" si="21"/>
        <v>-0.60572642868507343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-0.17003567181926274</v>
      </c>
      <c r="J29" s="4">
        <f t="shared" si="22"/>
        <v>-9.7639484978540789E-2</v>
      </c>
      <c r="K29" s="4">
        <f t="shared" si="22"/>
        <v>0.29264909847434123</v>
      </c>
      <c r="L29" s="4">
        <f t="shared" si="22"/>
        <v>1.4523809523809523</v>
      </c>
      <c r="M29" s="4">
        <f t="shared" si="22"/>
        <v>1.3333333333333333</v>
      </c>
      <c r="N29" s="4">
        <f t="shared" si="22"/>
        <v>-0.30386740331491713</v>
      </c>
      <c r="O29" s="4">
        <f t="shared" si="22"/>
        <v>-0.98320185614849187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-8.862205754090384E-2</v>
      </c>
      <c r="I30" s="4">
        <f t="shared" si="23"/>
        <v>-8.0691112637363893E-2</v>
      </c>
      <c r="J30" s="4">
        <f t="shared" si="23"/>
        <v>-3.2210885618931567E-2</v>
      </c>
      <c r="K30" s="4">
        <f t="shared" si="23"/>
        <v>0.23037156595743444</v>
      </c>
      <c r="L30" s="4">
        <f t="shared" si="23"/>
        <v>0.69421110444173451</v>
      </c>
      <c r="M30" s="4">
        <f t="shared" si="23"/>
        <v>0.37618669115751813</v>
      </c>
      <c r="N30" s="4">
        <f t="shared" si="23"/>
        <v>-0.4214903188209484</v>
      </c>
      <c r="O30" s="4">
        <f t="shared" si="23"/>
        <v>-0.99425888113105054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110.59</v>
      </c>
      <c r="E32" s="3">
        <f>IFERROR(INDEX(E51:E500,MATCH($A$32,$C$51:$C$500,0)),"")</f>
        <v>111.17</v>
      </c>
      <c r="H32" s="3">
        <f>IFERROR(INDEX(D32:G32,COUNT(D32:G32)),"")</f>
        <v>111.17</v>
      </c>
      <c r="I32" s="3">
        <f t="shared" ref="I32:P32" si="24">IFERROR(INDEX(I51:I500,MATCH($C$32,$C$51:$C$500,0)),"")</f>
        <v>110.86</v>
      </c>
      <c r="J32" s="3">
        <f t="shared" si="24"/>
        <v>111.71</v>
      </c>
      <c r="K32" s="3">
        <f t="shared" si="24"/>
        <v>112</v>
      </c>
      <c r="L32" s="3">
        <f t="shared" si="24"/>
        <v>60.51</v>
      </c>
      <c r="M32" s="3">
        <f t="shared" si="24"/>
        <v>59.51</v>
      </c>
      <c r="N32" s="3">
        <f t="shared" si="24"/>
        <v>59.33</v>
      </c>
      <c r="O32" s="3">
        <f t="shared" si="24"/>
        <v>58.05</v>
      </c>
      <c r="P32" s="3">
        <f t="shared" si="24"/>
        <v>8488.4599999999991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0.8</v>
      </c>
      <c r="E33" s="3">
        <f>IFERROR(INDEX(E51:E500,MATCH($A$33,$C$51:$C$500,0)),"")</f>
        <v>0.77</v>
      </c>
      <c r="H33" s="3">
        <f>IFERROR(INDEX(D33:G33,COUNT(D33:G33)),"")</f>
        <v>0.77</v>
      </c>
      <c r="I33" s="3">
        <f t="shared" ref="I33:P33" si="25">IFERROR(INDEX(I51:I500,MATCH($C$33,$C$51:$C$500,0)),"")</f>
        <v>0.95</v>
      </c>
      <c r="J33" s="3">
        <f t="shared" si="25"/>
        <v>0.98</v>
      </c>
      <c r="K33" s="3">
        <f t="shared" si="25"/>
        <v>1.33</v>
      </c>
      <c r="L33" s="3">
        <f t="shared" si="25"/>
        <v>1.57</v>
      </c>
      <c r="M33" s="3">
        <f t="shared" si="25"/>
        <v>1.61</v>
      </c>
      <c r="N33" s="3">
        <f t="shared" si="25"/>
        <v>1.01</v>
      </c>
      <c r="O33" s="3">
        <f t="shared" si="25"/>
        <v>1.58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62.68</v>
      </c>
      <c r="E34" s="3">
        <f>IFERROR(INDEX(E51:E500,MATCH($A$34,$C$51:$C$500,0)),"")</f>
        <v>43</v>
      </c>
      <c r="H34" s="3">
        <f>IFERROR(INDEX(D34:G34,COUNT(D34:G34)),"")</f>
        <v>43</v>
      </c>
      <c r="I34" s="3">
        <f t="shared" ref="I34:P34" si="26">IFERROR(INDEX(I51:I500,MATCH($C$34,$C$51:$C$500,0)),"")</f>
        <v>15.04</v>
      </c>
      <c r="J34" s="3">
        <f t="shared" si="26"/>
        <v>13.08</v>
      </c>
      <c r="K34" s="3">
        <f t="shared" si="26"/>
        <v>15.99</v>
      </c>
      <c r="L34" s="3">
        <f t="shared" si="26"/>
        <v>13.18</v>
      </c>
      <c r="M34" s="3">
        <f t="shared" si="26"/>
        <v>32.65</v>
      </c>
      <c r="N34" s="3">
        <f t="shared" si="26"/>
        <v>47.62</v>
      </c>
      <c r="O34" s="3">
        <f t="shared" si="26"/>
        <v>50.83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18.22</v>
      </c>
      <c r="E35" s="3">
        <f>IFERROR(INDEX(E51:E500,MATCH($A$35,$C$51:$C$500,0)),"")</f>
        <v>15.46</v>
      </c>
      <c r="H35" s="3">
        <f>IFERROR(INDEX(D35:G35,COUNT(D35:G35)),"")</f>
        <v>15.46</v>
      </c>
      <c r="I35" s="3">
        <f t="shared" ref="I35:P35" si="27">IFERROR(INDEX(I51:I500,MATCH($C$35,$C$51:$C$500,0)),"")</f>
        <v>4.58</v>
      </c>
      <c r="J35" s="3">
        <f t="shared" si="27"/>
        <v>4.41</v>
      </c>
      <c r="K35" s="3">
        <f t="shared" si="27"/>
        <v>5.78</v>
      </c>
      <c r="L35" s="3">
        <f t="shared" si="27"/>
        <v>4.53</v>
      </c>
      <c r="M35" s="3">
        <f t="shared" si="27"/>
        <v>7.76</v>
      </c>
      <c r="N35" s="3">
        <f t="shared" si="27"/>
        <v>6.68</v>
      </c>
      <c r="O35" s="3">
        <f t="shared" si="27"/>
        <v>5.92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388</v>
      </c>
      <c r="E50" t="s">
        <v>71</v>
      </c>
      <c r="F50" t="s">
        <v>72</v>
      </c>
      <c r="G50" t="s">
        <v>73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20158145729</v>
      </c>
      <c r="E51" s="5">
        <v>22960639127</v>
      </c>
      <c r="F51" s="5">
        <v>21822187575</v>
      </c>
      <c r="G51" s="5">
        <v>27668493628</v>
      </c>
      <c r="I51" s="5">
        <v>94623279426</v>
      </c>
      <c r="J51" s="5">
        <v>102928711695</v>
      </c>
      <c r="K51" s="5">
        <v>106354483808</v>
      </c>
      <c r="L51" s="5">
        <v>86440947394</v>
      </c>
      <c r="M51" s="5">
        <v>51021355702</v>
      </c>
      <c r="N51" s="5">
        <v>37074443482</v>
      </c>
      <c r="O51" s="5">
        <v>64086124551</v>
      </c>
      <c r="P51" s="5">
        <v>54056436716</v>
      </c>
    </row>
    <row r="52" spans="2:16" ht="15.5" x14ac:dyDescent="0.35">
      <c r="C52" t="s">
        <v>211</v>
      </c>
      <c r="D52" s="5">
        <v>-4877163192</v>
      </c>
      <c r="E52" s="5">
        <v>-4855643037</v>
      </c>
      <c r="F52" s="5">
        <v>-5362763184</v>
      </c>
      <c r="G52" s="5">
        <v>-6220364358</v>
      </c>
      <c r="I52" s="5">
        <v>-22567668561</v>
      </c>
      <c r="J52" s="5">
        <v>-25717811250</v>
      </c>
      <c r="K52" s="5">
        <v>-27278287222</v>
      </c>
      <c r="L52" s="5">
        <v>-22726026053</v>
      </c>
      <c r="M52" s="5">
        <v>-15520264014</v>
      </c>
      <c r="N52" s="5">
        <v>-13394605323</v>
      </c>
      <c r="O52" s="5">
        <v>-23649514523</v>
      </c>
      <c r="P52" s="5">
        <v>-21958521900</v>
      </c>
    </row>
    <row r="53" spans="2:16" ht="15.5" x14ac:dyDescent="0.35">
      <c r="C53" t="s">
        <v>212</v>
      </c>
      <c r="D53" s="5">
        <v>15280982537</v>
      </c>
      <c r="E53" s="5">
        <v>18104996090</v>
      </c>
      <c r="F53" s="5">
        <v>16459424391</v>
      </c>
      <c r="G53" s="5">
        <v>21448129270</v>
      </c>
      <c r="I53" s="5">
        <v>72055610865</v>
      </c>
      <c r="J53" s="5">
        <v>77210900445</v>
      </c>
      <c r="K53" s="5">
        <v>79076196586</v>
      </c>
      <c r="L53" s="5">
        <v>63714921341</v>
      </c>
      <c r="M53" s="5">
        <v>35501091688</v>
      </c>
      <c r="N53" s="5">
        <v>23679838159</v>
      </c>
      <c r="O53" s="5">
        <v>40436610028</v>
      </c>
      <c r="P53" s="5">
        <v>32097914816</v>
      </c>
    </row>
    <row r="54" spans="2:16" ht="15.5" x14ac:dyDescent="0.35">
      <c r="C54" t="s">
        <v>82</v>
      </c>
      <c r="D54" s="5">
        <v>-7988212599</v>
      </c>
      <c r="E54" s="5">
        <v>-7899365630</v>
      </c>
      <c r="F54" s="5">
        <v>-7162214753</v>
      </c>
      <c r="G54" s="5">
        <v>-9125841126</v>
      </c>
      <c r="I54" s="5">
        <v>-34907313958</v>
      </c>
      <c r="J54" s="5">
        <v>-34826665877</v>
      </c>
      <c r="K54" s="5">
        <v>-31331505595</v>
      </c>
      <c r="L54" s="5">
        <v>-27148706112</v>
      </c>
      <c r="M54" s="5">
        <v>-20855120619</v>
      </c>
      <c r="N54" s="5">
        <v>-21687644743</v>
      </c>
      <c r="O54" s="5">
        <v>-25471481395</v>
      </c>
      <c r="P54" s="5">
        <v>-27475229700</v>
      </c>
    </row>
    <row r="55" spans="2:16" ht="15.5" x14ac:dyDescent="0.35">
      <c r="C55" t="s">
        <v>87</v>
      </c>
      <c r="D55" s="5">
        <v>-7392684392</v>
      </c>
      <c r="E55" s="5">
        <v>-7300263281</v>
      </c>
      <c r="F55" s="5">
        <v>-6548957706</v>
      </c>
      <c r="G55" s="5">
        <v>-8467778002</v>
      </c>
      <c r="I55" s="5">
        <v>-32241113218</v>
      </c>
      <c r="J55" s="5">
        <v>-32105453795</v>
      </c>
      <c r="K55" s="5">
        <v>-28430485507</v>
      </c>
      <c r="L55" s="5">
        <v>-24781283075</v>
      </c>
      <c r="M55" s="5">
        <v>-18819682402</v>
      </c>
      <c r="N55" s="5">
        <v>-19518812123</v>
      </c>
      <c r="O55" s="5">
        <v>-22825144927</v>
      </c>
      <c r="P55" s="5">
        <v>-22211607779</v>
      </c>
    </row>
    <row r="56" spans="2:16" ht="15.5" x14ac:dyDescent="0.35">
      <c r="C56" t="s">
        <v>214</v>
      </c>
      <c r="D56" s="5">
        <v>-595528207</v>
      </c>
      <c r="E56" s="5">
        <v>-599102349</v>
      </c>
      <c r="F56" s="5">
        <v>-613257047</v>
      </c>
      <c r="G56" s="5">
        <v>-658063124</v>
      </c>
      <c r="I56" s="5">
        <v>-2666200740</v>
      </c>
      <c r="J56" s="5">
        <v>-2721212082</v>
      </c>
      <c r="K56" s="5">
        <v>-2901020088</v>
      </c>
      <c r="L56" s="5">
        <v>-2367423037</v>
      </c>
      <c r="M56" s="5">
        <v>-2035438217</v>
      </c>
      <c r="N56" s="5">
        <v>-2168832620</v>
      </c>
      <c r="O56" s="5">
        <v>-2646336468</v>
      </c>
      <c r="P56" s="5">
        <v>-5263621921</v>
      </c>
    </row>
    <row r="57" spans="2:16" ht="15.5" x14ac:dyDescent="0.35">
      <c r="C57" t="s">
        <v>89</v>
      </c>
      <c r="D57" s="5">
        <v>7292769938</v>
      </c>
      <c r="E57" s="5">
        <v>10205630460</v>
      </c>
      <c r="F57" s="5">
        <v>9297209638</v>
      </c>
      <c r="G57" s="5">
        <v>12322288144</v>
      </c>
      <c r="I57" s="5">
        <v>37148296907</v>
      </c>
      <c r="J57" s="5">
        <v>42384234568</v>
      </c>
      <c r="K57" s="5">
        <v>47744690991</v>
      </c>
      <c r="L57" s="5">
        <v>36566215229</v>
      </c>
      <c r="M57" s="5">
        <v>14645971069</v>
      </c>
      <c r="N57" s="5">
        <v>1992193416</v>
      </c>
      <c r="O57" s="5">
        <v>14965128633</v>
      </c>
      <c r="P57" s="5">
        <v>4622685116</v>
      </c>
    </row>
    <row r="58" spans="2:16" ht="15.5" x14ac:dyDescent="0.35">
      <c r="C58" t="s">
        <v>90</v>
      </c>
      <c r="D58" s="5">
        <v>-66994813</v>
      </c>
      <c r="E58" s="5">
        <v>1677367</v>
      </c>
      <c r="F58" s="5">
        <v>1156377680</v>
      </c>
      <c r="G58" s="5">
        <v>-2141383330</v>
      </c>
      <c r="I58" s="5">
        <v>-1266512605</v>
      </c>
      <c r="J58" s="5">
        <v>273086909</v>
      </c>
      <c r="K58" s="5">
        <v>-303722355</v>
      </c>
      <c r="L58" s="5">
        <v>-118278290</v>
      </c>
      <c r="M58" s="5">
        <v>-179014862</v>
      </c>
      <c r="N58" s="5">
        <v>2427492935</v>
      </c>
      <c r="O58" s="5">
        <v>-4714921688</v>
      </c>
      <c r="P58" s="5">
        <v>-2446760472</v>
      </c>
    </row>
    <row r="59" spans="2:16" ht="15.5" x14ac:dyDescent="0.35">
      <c r="C59" t="s">
        <v>27</v>
      </c>
      <c r="D59" s="5">
        <v>-76905929</v>
      </c>
      <c r="E59" s="5">
        <v>-53516813</v>
      </c>
      <c r="F59" s="5">
        <v>-34432964</v>
      </c>
      <c r="G59" s="5">
        <v>-592192426</v>
      </c>
      <c r="I59" s="5">
        <v>-843125304</v>
      </c>
      <c r="J59" s="5">
        <v>-640654016</v>
      </c>
      <c r="K59" s="5">
        <v>-396542058</v>
      </c>
      <c r="L59" s="5">
        <v>-453784938</v>
      </c>
      <c r="M59" s="5">
        <v>-723199894</v>
      </c>
      <c r="N59" s="5">
        <v>-3840145057</v>
      </c>
      <c r="O59" s="5">
        <v>-4050228206</v>
      </c>
      <c r="P59" s="5">
        <v>-2434205097</v>
      </c>
    </row>
    <row r="60" spans="2:16" ht="15.5" x14ac:dyDescent="0.35">
      <c r="C60" t="s">
        <v>215</v>
      </c>
      <c r="G60" s="5">
        <v>244103405</v>
      </c>
      <c r="I60" s="5">
        <v>1138529927</v>
      </c>
      <c r="J60" s="5">
        <v>1060834700</v>
      </c>
      <c r="L60" s="5">
        <v>3146000</v>
      </c>
      <c r="M60" s="5">
        <v>326786831</v>
      </c>
      <c r="N60" s="5">
        <v>3871354557</v>
      </c>
    </row>
    <row r="61" spans="2:16" ht="15.5" x14ac:dyDescent="0.35">
      <c r="C61" t="s">
        <v>81</v>
      </c>
    </row>
    <row r="62" spans="2:16" ht="15.5" x14ac:dyDescent="0.35">
      <c r="C62" t="s">
        <v>92</v>
      </c>
      <c r="D62" s="5">
        <v>-66994813</v>
      </c>
      <c r="E62" s="5">
        <v>1677367</v>
      </c>
      <c r="F62" s="5">
        <v>1156377680</v>
      </c>
      <c r="G62" s="5">
        <v>-2141383330</v>
      </c>
      <c r="I62" s="5">
        <v>-1266512605</v>
      </c>
      <c r="J62" s="5">
        <v>273086909</v>
      </c>
      <c r="K62" s="5">
        <v>-303722355</v>
      </c>
      <c r="L62" s="5">
        <v>-118278290</v>
      </c>
      <c r="M62" s="5">
        <v>-179014862</v>
      </c>
      <c r="N62" s="5">
        <v>2427492935</v>
      </c>
      <c r="O62" s="5">
        <v>-4714921688</v>
      </c>
      <c r="P62" s="5">
        <v>-2446760472</v>
      </c>
    </row>
    <row r="63" spans="2:16" ht="15.5" x14ac:dyDescent="0.35">
      <c r="C63" t="s">
        <v>29</v>
      </c>
      <c r="D63" s="5">
        <v>7225775125</v>
      </c>
      <c r="E63" s="5">
        <v>10207307827</v>
      </c>
      <c r="F63" s="5">
        <v>10453587318</v>
      </c>
      <c r="G63" s="5">
        <v>10180904814</v>
      </c>
      <c r="I63" s="5">
        <v>35881784302</v>
      </c>
      <c r="J63" s="5">
        <v>42657321477</v>
      </c>
      <c r="K63" s="5">
        <v>47440968636</v>
      </c>
      <c r="L63" s="5">
        <v>36447936939</v>
      </c>
      <c r="M63" s="5">
        <v>14466956207</v>
      </c>
      <c r="N63" s="5">
        <v>4419686351</v>
      </c>
      <c r="O63" s="5">
        <v>10250206945</v>
      </c>
      <c r="P63" s="5">
        <v>2175924644</v>
      </c>
    </row>
    <row r="64" spans="2:16" ht="15.5" x14ac:dyDescent="0.35">
      <c r="C64" t="s">
        <v>28</v>
      </c>
      <c r="D64" s="5">
        <v>-1385791763</v>
      </c>
      <c r="E64" s="5">
        <v>-1939544941</v>
      </c>
      <c r="F64" s="5">
        <v>-1766195202</v>
      </c>
      <c r="G64" s="5">
        <v>-2359924134</v>
      </c>
      <c r="I64" s="5">
        <v>-7076415815</v>
      </c>
      <c r="J64" s="5">
        <v>-7939219123</v>
      </c>
      <c r="K64" s="5">
        <v>-9001274481</v>
      </c>
      <c r="L64" s="5">
        <v>-6686002095</v>
      </c>
      <c r="M64" s="5">
        <v>-2320073851</v>
      </c>
      <c r="N64" s="5">
        <v>763859152</v>
      </c>
      <c r="O64" s="5">
        <v>-2783577457</v>
      </c>
      <c r="P64" s="5">
        <v>178023035</v>
      </c>
    </row>
    <row r="65" spans="2:16" ht="15.5" x14ac:dyDescent="0.35">
      <c r="C65" t="s">
        <v>404</v>
      </c>
      <c r="D65" s="5">
        <v>-1107620957</v>
      </c>
      <c r="E65" s="5">
        <v>-1650645826</v>
      </c>
      <c r="F65" s="5">
        <v>-1479325952</v>
      </c>
      <c r="G65" s="5">
        <v>-2078316079</v>
      </c>
      <c r="I65" s="5">
        <v>-5950209341</v>
      </c>
      <c r="J65" s="5">
        <v>-6807013977</v>
      </c>
      <c r="K65" s="5">
        <v>-7884458561</v>
      </c>
    </row>
    <row r="66" spans="2:16" ht="15.5" x14ac:dyDescent="0.35">
      <c r="C66" t="s">
        <v>405</v>
      </c>
      <c r="D66" s="5">
        <v>-278170806</v>
      </c>
      <c r="E66" s="5">
        <v>-288899115</v>
      </c>
      <c r="F66" s="5">
        <v>-286869250</v>
      </c>
      <c r="G66" s="5">
        <v>-281608055</v>
      </c>
      <c r="I66" s="5">
        <v>-1126206474</v>
      </c>
      <c r="J66" s="5">
        <v>-1132205146</v>
      </c>
      <c r="K66" s="5">
        <v>-1116815920</v>
      </c>
    </row>
    <row r="67" spans="2:16" ht="15.5" x14ac:dyDescent="0.35">
      <c r="C67" t="s">
        <v>406</v>
      </c>
      <c r="D67" s="5">
        <v>-1385791763</v>
      </c>
      <c r="E67" s="5">
        <v>-1939544941</v>
      </c>
      <c r="F67" s="5">
        <v>-1766195202</v>
      </c>
      <c r="G67" s="5">
        <v>-2359924134</v>
      </c>
      <c r="I67" s="5">
        <v>-7076415815</v>
      </c>
      <c r="J67" s="5">
        <v>-7939219123</v>
      </c>
      <c r="K67" s="5">
        <v>-9001274481</v>
      </c>
      <c r="L67" s="5">
        <v>-6686002095</v>
      </c>
      <c r="M67" s="5">
        <v>-2320073851</v>
      </c>
      <c r="N67" s="5">
        <v>763859152</v>
      </c>
      <c r="O67" s="5">
        <v>-2783577457</v>
      </c>
      <c r="P67" s="5">
        <v>178023035</v>
      </c>
    </row>
    <row r="68" spans="2:16" ht="15.5" x14ac:dyDescent="0.35">
      <c r="C68" t="s">
        <v>95</v>
      </c>
      <c r="D68" s="5">
        <v>5839983362</v>
      </c>
      <c r="E68" s="5">
        <v>8267762886</v>
      </c>
      <c r="F68" s="5">
        <v>8687392116</v>
      </c>
      <c r="G68" s="5">
        <v>7820980680</v>
      </c>
      <c r="I68" s="5">
        <v>28805368487</v>
      </c>
      <c r="J68" s="5">
        <v>34718102354</v>
      </c>
      <c r="K68" s="5">
        <v>38439694155</v>
      </c>
      <c r="L68" s="5">
        <v>29761934844</v>
      </c>
      <c r="M68" s="5">
        <v>12146882356</v>
      </c>
      <c r="N68" s="5">
        <v>5183545503</v>
      </c>
      <c r="O68" s="5">
        <v>7466629488</v>
      </c>
      <c r="P68" s="5">
        <v>2353947679</v>
      </c>
    </row>
    <row r="69" spans="2:16" ht="15.5" x14ac:dyDescent="0.35">
      <c r="C69" t="s">
        <v>96</v>
      </c>
      <c r="G69" s="5">
        <v>-114889011</v>
      </c>
      <c r="I69" s="5">
        <v>-114889011</v>
      </c>
      <c r="J69" s="5">
        <v>-26911642</v>
      </c>
      <c r="K69" s="5">
        <v>209545185595</v>
      </c>
      <c r="L69" s="5">
        <v>-83152291</v>
      </c>
      <c r="M69" s="5">
        <v>-89230494</v>
      </c>
      <c r="N69" s="5">
        <v>84460114</v>
      </c>
      <c r="O69" s="5">
        <v>6830228</v>
      </c>
      <c r="P69" s="5">
        <v>110119544</v>
      </c>
    </row>
    <row r="70" spans="2:16" ht="15.5" x14ac:dyDescent="0.35">
      <c r="C70" t="s">
        <v>776</v>
      </c>
      <c r="G70" s="5">
        <v>-114889011</v>
      </c>
      <c r="I70" s="5">
        <v>-114889011</v>
      </c>
      <c r="J70" s="5">
        <v>-26911642</v>
      </c>
      <c r="K70" s="5">
        <v>209545185595</v>
      </c>
      <c r="L70" s="5">
        <v>-83152291</v>
      </c>
      <c r="M70" s="5">
        <v>-89230494</v>
      </c>
      <c r="N70" s="5">
        <v>84460114</v>
      </c>
      <c r="O70" s="5">
        <v>6830228</v>
      </c>
      <c r="P70" s="5">
        <v>110119544</v>
      </c>
    </row>
    <row r="71" spans="2:16" ht="15.5" x14ac:dyDescent="0.35">
      <c r="C71" t="s">
        <v>97</v>
      </c>
      <c r="D71" s="5">
        <v>5839983362</v>
      </c>
      <c r="E71" s="5">
        <v>8267762886</v>
      </c>
      <c r="F71" s="5">
        <v>8687392116</v>
      </c>
      <c r="G71" s="5">
        <v>7706091669</v>
      </c>
      <c r="I71" s="5">
        <v>28690479476</v>
      </c>
      <c r="J71" s="5">
        <v>34691190712</v>
      </c>
      <c r="K71" s="5">
        <v>247984879750</v>
      </c>
      <c r="L71" s="5">
        <v>29678782553</v>
      </c>
      <c r="M71" s="5">
        <v>12057651862</v>
      </c>
      <c r="N71" s="5">
        <v>5268005617</v>
      </c>
      <c r="O71" s="5">
        <v>7473459716</v>
      </c>
      <c r="P71" s="5">
        <v>2464067223</v>
      </c>
    </row>
    <row r="72" spans="2:16" ht="15.5" x14ac:dyDescent="0.35">
      <c r="C72" t="s">
        <v>98</v>
      </c>
      <c r="D72" s="5">
        <v>5839983363</v>
      </c>
      <c r="E72" s="5">
        <v>8267762884</v>
      </c>
      <c r="F72" s="5">
        <v>8687392117</v>
      </c>
      <c r="G72" s="5">
        <v>7820980680</v>
      </c>
      <c r="I72" s="5">
        <v>28805368487</v>
      </c>
      <c r="J72" s="5">
        <v>34718102354</v>
      </c>
      <c r="K72" s="5">
        <v>38439694155</v>
      </c>
      <c r="L72" s="5">
        <v>29761934844</v>
      </c>
      <c r="M72" s="5">
        <v>12146882356</v>
      </c>
      <c r="N72" s="5">
        <v>5183545503</v>
      </c>
      <c r="O72" s="5">
        <v>7466629488</v>
      </c>
      <c r="P72" s="5">
        <v>2353947679</v>
      </c>
    </row>
    <row r="73" spans="2:16" ht="15.5" x14ac:dyDescent="0.35">
      <c r="C73" t="s">
        <v>8</v>
      </c>
      <c r="D73" s="5">
        <v>5839983363</v>
      </c>
      <c r="E73" s="5">
        <v>8267762884</v>
      </c>
      <c r="F73" s="5">
        <v>8687392117</v>
      </c>
      <c r="G73" s="5">
        <v>7706091669</v>
      </c>
      <c r="I73" s="5">
        <v>28690479476</v>
      </c>
      <c r="J73" s="5">
        <v>34691190712</v>
      </c>
      <c r="K73" s="5">
        <v>247984879750</v>
      </c>
      <c r="L73" s="5">
        <v>29678782553</v>
      </c>
      <c r="M73" s="5">
        <v>12057651862</v>
      </c>
      <c r="N73" s="5">
        <v>5268005617</v>
      </c>
      <c r="O73" s="5">
        <v>7473459716</v>
      </c>
      <c r="P73" s="5">
        <v>2464067223</v>
      </c>
    </row>
    <row r="74" spans="2:16" ht="15.5" x14ac:dyDescent="0.35">
      <c r="C74" t="s">
        <v>100</v>
      </c>
      <c r="D74" s="5">
        <v>5839983363</v>
      </c>
      <c r="E74" s="5">
        <v>8267762884</v>
      </c>
      <c r="F74" s="5">
        <v>8687392117</v>
      </c>
      <c r="G74" s="5">
        <v>7820980680</v>
      </c>
      <c r="I74" s="5">
        <v>28805368487</v>
      </c>
      <c r="J74" s="5">
        <v>34718102354</v>
      </c>
      <c r="K74" s="5">
        <v>38439694155</v>
      </c>
      <c r="L74" s="5">
        <v>29761934844</v>
      </c>
      <c r="M74" s="5">
        <v>12146882356</v>
      </c>
      <c r="N74" s="5">
        <v>5183545503</v>
      </c>
      <c r="O74" s="5">
        <v>7466629488</v>
      </c>
      <c r="P74" s="5">
        <v>2353947679</v>
      </c>
    </row>
    <row r="75" spans="2:16" ht="15.5" x14ac:dyDescent="0.35">
      <c r="C75" t="s">
        <v>101</v>
      </c>
      <c r="D75" s="5">
        <v>5839983363</v>
      </c>
      <c r="E75" s="5">
        <v>8267762884</v>
      </c>
      <c r="F75" s="5">
        <v>8687392117</v>
      </c>
      <c r="G75" s="5">
        <v>7706091669</v>
      </c>
      <c r="I75" s="5">
        <v>28690479476</v>
      </c>
      <c r="J75" s="5">
        <v>34691190712</v>
      </c>
      <c r="K75" s="5">
        <v>247984879750</v>
      </c>
      <c r="L75" s="5">
        <v>29678782553</v>
      </c>
      <c r="M75" s="5">
        <v>12057651862</v>
      </c>
      <c r="N75" s="5">
        <v>5268005617</v>
      </c>
      <c r="O75" s="5">
        <v>7473459716</v>
      </c>
      <c r="P75" s="5">
        <v>2464067223</v>
      </c>
    </row>
    <row r="76" spans="2:16" ht="15.5" x14ac:dyDescent="0.35">
      <c r="C76" t="s">
        <v>102</v>
      </c>
      <c r="D76" s="5">
        <v>5839983363</v>
      </c>
      <c r="E76" s="5">
        <v>8267762884</v>
      </c>
      <c r="F76" s="5">
        <v>8687392117</v>
      </c>
      <c r="G76" s="5">
        <v>7706091669</v>
      </c>
      <c r="I76" s="5">
        <v>28690479476</v>
      </c>
      <c r="J76" s="5">
        <v>34691190712</v>
      </c>
      <c r="K76" s="5">
        <v>247984879750</v>
      </c>
      <c r="L76" s="5">
        <v>29678782553</v>
      </c>
      <c r="M76" s="5">
        <v>12057651862</v>
      </c>
      <c r="N76" s="5">
        <v>5268005617</v>
      </c>
      <c r="O76" s="5">
        <v>7473459716</v>
      </c>
      <c r="P76" s="5">
        <v>2464067223</v>
      </c>
    </row>
    <row r="78" spans="2:16" ht="15.5" x14ac:dyDescent="0.35">
      <c r="B78" t="s">
        <v>103</v>
      </c>
      <c r="C78" t="s">
        <v>104</v>
      </c>
    </row>
    <row r="79" spans="2:16" ht="15.5" x14ac:dyDescent="0.35">
      <c r="C79" t="s">
        <v>216</v>
      </c>
    </row>
    <row r="80" spans="2:16" ht="15.5" x14ac:dyDescent="0.35">
      <c r="C80" t="s">
        <v>20</v>
      </c>
      <c r="D80" s="5">
        <v>5970579347</v>
      </c>
      <c r="E80" s="5">
        <v>9066946218</v>
      </c>
      <c r="F80" s="5">
        <v>9665420619</v>
      </c>
      <c r="G80" s="5">
        <v>27131292853</v>
      </c>
      <c r="I80" s="5">
        <v>27131292853</v>
      </c>
      <c r="J80" s="5">
        <v>8569493958</v>
      </c>
      <c r="K80" s="5">
        <v>6479559713</v>
      </c>
      <c r="L80" s="5">
        <v>1552346640</v>
      </c>
      <c r="M80" s="5">
        <v>1131974178</v>
      </c>
      <c r="N80" s="5">
        <v>1698701983</v>
      </c>
      <c r="O80" s="5">
        <v>8526587587</v>
      </c>
      <c r="P80" s="5">
        <v>3480627375</v>
      </c>
    </row>
    <row r="81" spans="3:16" ht="15.5" x14ac:dyDescent="0.35">
      <c r="C81" t="s">
        <v>217</v>
      </c>
      <c r="D81" s="5">
        <v>1949579655</v>
      </c>
      <c r="E81" s="5">
        <v>1790200808</v>
      </c>
      <c r="F81" s="5">
        <v>1613242751</v>
      </c>
      <c r="G81" s="5">
        <v>3274410147</v>
      </c>
      <c r="I81" s="5">
        <v>3274410147</v>
      </c>
      <c r="J81" s="5">
        <v>5677213206</v>
      </c>
      <c r="K81" s="5">
        <v>2990851503</v>
      </c>
      <c r="L81" s="5">
        <v>3100696341</v>
      </c>
      <c r="M81" s="5">
        <v>1288795611</v>
      </c>
      <c r="N81" s="5">
        <v>2731931199</v>
      </c>
      <c r="O81" s="5">
        <v>2406813879</v>
      </c>
      <c r="P81" s="5">
        <v>4638596909</v>
      </c>
    </row>
    <row r="82" spans="3:16" ht="15.5" x14ac:dyDescent="0.35">
      <c r="C82" t="s">
        <v>219</v>
      </c>
      <c r="D82" s="5">
        <v>873753934</v>
      </c>
      <c r="E82" s="5">
        <v>1289655980</v>
      </c>
      <c r="F82" s="5">
        <v>1785880714</v>
      </c>
      <c r="G82" s="5">
        <v>2340723686</v>
      </c>
      <c r="I82" s="5">
        <v>2340723686</v>
      </c>
      <c r="J82" s="5">
        <v>2256795675</v>
      </c>
      <c r="K82" s="5">
        <v>2129209938</v>
      </c>
      <c r="L82" s="5">
        <v>1787893993</v>
      </c>
      <c r="M82" s="5">
        <v>1665221047</v>
      </c>
      <c r="N82" s="5">
        <v>1416840142</v>
      </c>
    </row>
    <row r="83" spans="3:16" ht="15.5" x14ac:dyDescent="0.35">
      <c r="C83" t="s">
        <v>218</v>
      </c>
      <c r="M83" s="5">
        <v>600000000</v>
      </c>
    </row>
    <row r="84" spans="3:16" ht="15.5" x14ac:dyDescent="0.35">
      <c r="C84" t="s">
        <v>220</v>
      </c>
      <c r="D84" s="5">
        <v>1949579655</v>
      </c>
      <c r="E84" s="5">
        <v>1790200808</v>
      </c>
      <c r="F84" s="5">
        <v>1613242751</v>
      </c>
      <c r="G84" s="5">
        <v>3274410147</v>
      </c>
      <c r="I84" s="5">
        <v>3274410147</v>
      </c>
      <c r="J84" s="5">
        <v>5677213206</v>
      </c>
      <c r="K84" s="5">
        <v>2990851503</v>
      </c>
      <c r="L84" s="5">
        <v>3100696341</v>
      </c>
      <c r="M84" s="5">
        <v>1288795611</v>
      </c>
      <c r="N84" s="5">
        <v>2731931199</v>
      </c>
      <c r="O84" s="5">
        <v>2406813879</v>
      </c>
      <c r="P84" s="5">
        <v>4638596909</v>
      </c>
    </row>
    <row r="85" spans="3:16" ht="15.5" x14ac:dyDescent="0.35">
      <c r="C85" t="s">
        <v>110</v>
      </c>
      <c r="D85" s="5">
        <v>2000000000</v>
      </c>
      <c r="E85" s="5">
        <v>1800000000</v>
      </c>
      <c r="F85" s="5">
        <v>2150000000</v>
      </c>
      <c r="J85" s="5">
        <v>30000000</v>
      </c>
      <c r="N85" s="5">
        <v>500000000</v>
      </c>
      <c r="P85" s="5">
        <v>2816146660</v>
      </c>
    </row>
    <row r="86" spans="3:16" ht="15.5" x14ac:dyDescent="0.35">
      <c r="C86" t="s">
        <v>221</v>
      </c>
      <c r="D86" s="5">
        <v>2000000000</v>
      </c>
      <c r="E86" s="5">
        <v>1800000000</v>
      </c>
      <c r="F86" s="5">
        <v>2150000000</v>
      </c>
      <c r="J86" s="5">
        <v>30000000</v>
      </c>
      <c r="N86" s="5">
        <v>500000000</v>
      </c>
      <c r="P86" s="5">
        <v>2816146660</v>
      </c>
    </row>
    <row r="87" spans="3:16" ht="15.5" x14ac:dyDescent="0.35">
      <c r="C87" t="s">
        <v>222</v>
      </c>
      <c r="D87" s="5">
        <v>507742773</v>
      </c>
      <c r="E87" s="5">
        <v>562338826</v>
      </c>
      <c r="F87" s="5">
        <v>644570105</v>
      </c>
      <c r="G87" s="5">
        <v>676379170</v>
      </c>
      <c r="I87" s="5">
        <v>676379170</v>
      </c>
      <c r="J87" s="5">
        <v>697500863</v>
      </c>
      <c r="K87" s="5">
        <v>832673533</v>
      </c>
      <c r="L87" s="5">
        <v>1271909962</v>
      </c>
      <c r="M87" s="5">
        <v>1000042651</v>
      </c>
      <c r="N87" s="5">
        <v>516536029</v>
      </c>
      <c r="O87" s="5">
        <v>609028951</v>
      </c>
      <c r="P87" s="5">
        <v>571324275</v>
      </c>
    </row>
    <row r="88" spans="3:16" ht="15.5" x14ac:dyDescent="0.35">
      <c r="C88" t="s">
        <v>81</v>
      </c>
      <c r="D88" s="5">
        <v>209366802845</v>
      </c>
      <c r="E88" s="5">
        <v>209366802845</v>
      </c>
      <c r="F88" s="5">
        <v>209366802846</v>
      </c>
      <c r="G88" s="5">
        <v>209366802845</v>
      </c>
      <c r="I88" s="5">
        <v>209366802845</v>
      </c>
      <c r="J88" s="5">
        <v>209481691857</v>
      </c>
      <c r="K88" s="5">
        <v>209508603498</v>
      </c>
      <c r="L88" s="5">
        <v>-36582097</v>
      </c>
      <c r="M88" s="5">
        <v>46570194</v>
      </c>
      <c r="N88" s="5">
        <v>-1377164192</v>
      </c>
      <c r="O88" s="5">
        <v>51340574</v>
      </c>
      <c r="P88" s="5">
        <v>44510346</v>
      </c>
    </row>
    <row r="89" spans="3:16" ht="15.5" x14ac:dyDescent="0.35">
      <c r="C89" t="s">
        <v>223</v>
      </c>
      <c r="D89" s="5">
        <v>12315939820</v>
      </c>
      <c r="E89" s="5">
        <v>16616765126</v>
      </c>
      <c r="F89" s="5">
        <v>21783486132</v>
      </c>
      <c r="G89" s="5">
        <v>35572474807</v>
      </c>
      <c r="I89" s="5">
        <v>35572474807</v>
      </c>
      <c r="J89" s="5">
        <v>19341850461</v>
      </c>
      <c r="K89" s="5">
        <v>14684828014</v>
      </c>
      <c r="L89" s="5">
        <v>15886167178</v>
      </c>
      <c r="M89" s="5">
        <v>13485671854</v>
      </c>
      <c r="N89" s="5">
        <v>14742374355</v>
      </c>
      <c r="O89" s="5">
        <v>49623449530</v>
      </c>
      <c r="P89" s="5">
        <v>12511339604</v>
      </c>
    </row>
    <row r="90" spans="3:16" ht="15.5" x14ac:dyDescent="0.35">
      <c r="C90" t="s">
        <v>224</v>
      </c>
    </row>
    <row r="91" spans="3:16" ht="15.5" x14ac:dyDescent="0.35">
      <c r="C91" t="s">
        <v>111</v>
      </c>
      <c r="D91" s="5">
        <v>467744264189</v>
      </c>
      <c r="E91" s="5">
        <v>468262555363</v>
      </c>
      <c r="F91" s="5">
        <v>468433699302</v>
      </c>
      <c r="G91" s="5">
        <v>467958446339</v>
      </c>
      <c r="I91" s="5">
        <v>467958446339</v>
      </c>
      <c r="J91" s="5">
        <v>467809917313</v>
      </c>
      <c r="K91" s="5">
        <v>468734845239</v>
      </c>
      <c r="L91" s="5">
        <v>257813070210</v>
      </c>
      <c r="M91" s="5">
        <v>245687307257</v>
      </c>
      <c r="N91" s="5">
        <v>247326059688</v>
      </c>
      <c r="O91" s="5">
        <v>244524391107</v>
      </c>
      <c r="P91" s="5">
        <v>218994451693</v>
      </c>
    </row>
    <row r="92" spans="3:16" ht="15.5" x14ac:dyDescent="0.35">
      <c r="C92" t="s">
        <v>113</v>
      </c>
      <c r="D92" s="5">
        <v>1466442</v>
      </c>
      <c r="E92" s="5">
        <v>2094917</v>
      </c>
      <c r="F92" s="5">
        <v>3479396</v>
      </c>
      <c r="G92" s="5">
        <v>4019490045</v>
      </c>
      <c r="I92" s="5">
        <v>4019490045</v>
      </c>
      <c r="J92" s="5">
        <v>5865768</v>
      </c>
      <c r="K92" s="5">
        <v>48379670</v>
      </c>
      <c r="L92" s="5">
        <v>290893570</v>
      </c>
      <c r="M92" s="5">
        <v>520000000</v>
      </c>
      <c r="N92" s="5">
        <v>760000000</v>
      </c>
      <c r="O92" s="5">
        <v>1000000000</v>
      </c>
    </row>
    <row r="93" spans="3:16" ht="15.5" x14ac:dyDescent="0.35">
      <c r="C93" t="s">
        <v>228</v>
      </c>
      <c r="D93" s="5">
        <v>467745730631</v>
      </c>
      <c r="E93" s="5">
        <v>468264650280</v>
      </c>
      <c r="F93" s="5">
        <v>468437178698</v>
      </c>
      <c r="G93" s="5">
        <v>471977936384</v>
      </c>
      <c r="I93" s="5">
        <v>471977936384</v>
      </c>
      <c r="J93" s="5">
        <v>467815783081</v>
      </c>
      <c r="K93" s="5">
        <v>468783224909</v>
      </c>
      <c r="L93" s="5">
        <v>258103963780</v>
      </c>
      <c r="M93" s="5">
        <v>246207307257</v>
      </c>
      <c r="N93" s="5">
        <v>248086059688</v>
      </c>
      <c r="O93" s="5">
        <v>257160609801</v>
      </c>
      <c r="P93" s="5">
        <v>233349967347</v>
      </c>
    </row>
    <row r="94" spans="3:16" ht="15.5" x14ac:dyDescent="0.35">
      <c r="C94" t="s">
        <v>115</v>
      </c>
      <c r="D94" s="5">
        <v>480061670451</v>
      </c>
      <c r="E94" s="5">
        <v>484881415406</v>
      </c>
      <c r="F94" s="5">
        <v>490220664830</v>
      </c>
      <c r="G94" s="5">
        <v>507550411191</v>
      </c>
      <c r="I94" s="5">
        <v>507550411191</v>
      </c>
      <c r="J94" s="5">
        <v>487157633542</v>
      </c>
      <c r="K94" s="5">
        <v>483468052923</v>
      </c>
      <c r="L94" s="5">
        <v>273990130958</v>
      </c>
      <c r="M94" s="5">
        <v>259692979111</v>
      </c>
      <c r="N94" s="5">
        <v>262828434043</v>
      </c>
      <c r="O94" s="5">
        <v>306784059331</v>
      </c>
      <c r="P94" s="5">
        <v>245861306951</v>
      </c>
    </row>
    <row r="95" spans="3:16" ht="15.5" x14ac:dyDescent="0.35">
      <c r="C95" t="s">
        <v>116</v>
      </c>
    </row>
    <row r="96" spans="3:16" ht="15.5" x14ac:dyDescent="0.35">
      <c r="C96" t="s">
        <v>117</v>
      </c>
    </row>
    <row r="97" spans="3:16" ht="15.5" x14ac:dyDescent="0.35">
      <c r="C97" t="s">
        <v>229</v>
      </c>
      <c r="D97" s="5">
        <v>11253935858</v>
      </c>
      <c r="E97" s="5">
        <v>13942924310</v>
      </c>
      <c r="F97" s="5">
        <v>12158495455</v>
      </c>
      <c r="G97" s="5">
        <v>38462503184</v>
      </c>
      <c r="I97" s="5">
        <v>38462503184</v>
      </c>
      <c r="J97" s="5">
        <v>17103696395</v>
      </c>
      <c r="K97" s="5">
        <v>13061940733</v>
      </c>
      <c r="L97" s="5">
        <v>17203429576</v>
      </c>
      <c r="M97" s="5">
        <v>8195415802</v>
      </c>
      <c r="N97" s="5">
        <v>14264691168</v>
      </c>
      <c r="O97" s="5">
        <v>31175268206</v>
      </c>
      <c r="P97" s="5">
        <v>20541614076</v>
      </c>
    </row>
    <row r="98" spans="3:16" ht="15.5" x14ac:dyDescent="0.35">
      <c r="C98" t="s">
        <v>236</v>
      </c>
      <c r="D98" s="5">
        <v>5000000000</v>
      </c>
      <c r="E98" s="5">
        <v>5000497917</v>
      </c>
      <c r="F98" s="5">
        <v>4000000000</v>
      </c>
      <c r="G98" s="5">
        <v>4000000000</v>
      </c>
      <c r="I98" s="5">
        <v>4000000000</v>
      </c>
      <c r="J98" s="5">
        <v>5000000000</v>
      </c>
      <c r="K98" s="5">
        <v>700000000</v>
      </c>
      <c r="L98" s="5">
        <v>4000000000</v>
      </c>
      <c r="N98" s="5">
        <v>5000000000</v>
      </c>
      <c r="O98" s="5">
        <v>14784728885</v>
      </c>
    </row>
    <row r="99" spans="3:16" ht="15.5" x14ac:dyDescent="0.35">
      <c r="C99" t="s">
        <v>230</v>
      </c>
      <c r="O99" s="5">
        <v>2146848337</v>
      </c>
      <c r="P99" s="5">
        <v>2843292202</v>
      </c>
    </row>
    <row r="100" spans="3:16" ht="15.5" x14ac:dyDescent="0.35">
      <c r="C100" t="s">
        <v>231</v>
      </c>
      <c r="D100" s="5">
        <v>871861261</v>
      </c>
      <c r="E100" s="5">
        <v>875669124</v>
      </c>
      <c r="F100" s="5">
        <v>1159666023</v>
      </c>
      <c r="G100" s="5">
        <v>1852107834</v>
      </c>
      <c r="I100" s="5">
        <v>1852107834</v>
      </c>
      <c r="J100" s="5">
        <v>1980450844</v>
      </c>
      <c r="K100" s="5">
        <v>2423858626</v>
      </c>
      <c r="L100" s="5">
        <v>2458476803</v>
      </c>
      <c r="M100" s="5">
        <v>1725085522</v>
      </c>
      <c r="N100" s="5">
        <v>2275985966</v>
      </c>
      <c r="O100" s="5">
        <v>2146848337</v>
      </c>
      <c r="P100" s="5">
        <v>2843292202</v>
      </c>
    </row>
    <row r="101" spans="3:16" ht="15.5" x14ac:dyDescent="0.35">
      <c r="C101" t="s">
        <v>121</v>
      </c>
      <c r="O101" s="5">
        <v>1437824976</v>
      </c>
      <c r="P101" s="5">
        <v>3389442628</v>
      </c>
    </row>
    <row r="102" spans="3:16" ht="15.5" x14ac:dyDescent="0.35">
      <c r="C102" t="s">
        <v>232</v>
      </c>
      <c r="D102" s="5">
        <v>873753934</v>
      </c>
      <c r="E102" s="5">
        <v>1289655980</v>
      </c>
      <c r="F102" s="5">
        <v>1785880714</v>
      </c>
      <c r="G102" s="5">
        <v>2340723686</v>
      </c>
      <c r="I102" s="5">
        <v>2340723686</v>
      </c>
      <c r="J102" s="5">
        <v>2256795675</v>
      </c>
      <c r="K102" s="5">
        <v>2129209938</v>
      </c>
      <c r="L102" s="5">
        <v>1787893993</v>
      </c>
      <c r="M102" s="5">
        <v>2265221047</v>
      </c>
      <c r="N102" s="5">
        <v>1416840142</v>
      </c>
      <c r="O102" s="5">
        <v>1437824976</v>
      </c>
      <c r="P102" s="5">
        <v>3389442628</v>
      </c>
    </row>
    <row r="103" spans="3:16" ht="15.5" x14ac:dyDescent="0.35">
      <c r="C103" t="s">
        <v>233</v>
      </c>
      <c r="D103" s="5">
        <v>1388268001</v>
      </c>
      <c r="E103" s="5">
        <v>2302233478</v>
      </c>
      <c r="F103" s="5">
        <v>1911154750</v>
      </c>
      <c r="G103" s="5">
        <v>2149361789</v>
      </c>
      <c r="I103" s="5">
        <v>2149361789</v>
      </c>
      <c r="J103" s="5">
        <v>2547027711</v>
      </c>
      <c r="K103" s="5">
        <v>2748844649</v>
      </c>
      <c r="L103" s="5">
        <v>3459033522</v>
      </c>
      <c r="M103" s="5">
        <v>740756476</v>
      </c>
      <c r="N103" s="5">
        <v>1448582083</v>
      </c>
      <c r="O103" s="5">
        <v>2736442775</v>
      </c>
      <c r="P103" s="5">
        <v>528967217</v>
      </c>
    </row>
    <row r="104" spans="3:16" ht="15.5" x14ac:dyDescent="0.35">
      <c r="C104" t="s">
        <v>120</v>
      </c>
      <c r="D104" s="5">
        <v>1559827895</v>
      </c>
      <c r="E104" s="5">
        <v>1534659253</v>
      </c>
      <c r="F104" s="5">
        <v>1197664061</v>
      </c>
      <c r="G104" s="5">
        <v>25027765291</v>
      </c>
      <c r="I104" s="5">
        <v>25027765291</v>
      </c>
      <c r="J104" s="5">
        <v>2054927000</v>
      </c>
      <c r="K104" s="5">
        <v>1426846698</v>
      </c>
      <c r="L104" s="5">
        <v>1133111219</v>
      </c>
      <c r="M104" s="5">
        <v>926590801</v>
      </c>
      <c r="N104" s="5">
        <v>3468628887</v>
      </c>
      <c r="O104" s="5">
        <v>5467915868</v>
      </c>
      <c r="P104" s="5">
        <v>5544076362</v>
      </c>
    </row>
    <row r="105" spans="3:16" ht="15.5" x14ac:dyDescent="0.35">
      <c r="C105" t="s">
        <v>285</v>
      </c>
    </row>
    <row r="106" spans="3:16" ht="15.5" x14ac:dyDescent="0.35">
      <c r="C106" t="s">
        <v>370</v>
      </c>
      <c r="N106" s="5">
        <v>1566666667</v>
      </c>
      <c r="O106" s="5">
        <v>19422476250</v>
      </c>
      <c r="P106" s="5">
        <v>16691542306</v>
      </c>
    </row>
    <row r="107" spans="3:16" ht="15.5" x14ac:dyDescent="0.35">
      <c r="C107" t="s">
        <v>371</v>
      </c>
      <c r="D107" s="5">
        <v>1471534870</v>
      </c>
      <c r="E107" s="5">
        <v>1502034870</v>
      </c>
      <c r="F107" s="5">
        <v>1502034870</v>
      </c>
      <c r="G107" s="5">
        <v>1502034870</v>
      </c>
      <c r="I107" s="5">
        <v>1502034870</v>
      </c>
      <c r="J107" s="5">
        <v>228380512</v>
      </c>
      <c r="K107" s="5">
        <v>649555178</v>
      </c>
      <c r="L107" s="5">
        <v>785425178</v>
      </c>
      <c r="M107" s="5">
        <v>1735425178</v>
      </c>
      <c r="N107" s="5">
        <v>397561743</v>
      </c>
      <c r="O107" s="5">
        <v>131250000</v>
      </c>
      <c r="P107" s="5">
        <v>107278161</v>
      </c>
    </row>
    <row r="108" spans="3:16" ht="15.5" x14ac:dyDescent="0.35">
      <c r="C108" t="s">
        <v>288</v>
      </c>
      <c r="D108" s="5">
        <v>49375250</v>
      </c>
      <c r="E108" s="5">
        <v>49375250</v>
      </c>
      <c r="F108" s="5">
        <v>156875250</v>
      </c>
      <c r="G108" s="5">
        <v>156875250</v>
      </c>
      <c r="I108" s="5">
        <v>156875250</v>
      </c>
      <c r="J108" s="5">
        <v>375937750</v>
      </c>
      <c r="K108" s="5">
        <v>1100435000</v>
      </c>
      <c r="L108" s="5">
        <v>950000000</v>
      </c>
      <c r="M108" s="5">
        <v>122622500</v>
      </c>
      <c r="N108" s="5">
        <v>400000000</v>
      </c>
      <c r="O108" s="5">
        <v>4548509196</v>
      </c>
      <c r="P108" s="5">
        <v>7475820943</v>
      </c>
    </row>
    <row r="109" spans="3:16" ht="15.5" x14ac:dyDescent="0.35">
      <c r="C109" t="s">
        <v>237</v>
      </c>
      <c r="D109" s="5">
        <v>12485058789</v>
      </c>
      <c r="E109" s="5">
        <v>12202987983</v>
      </c>
      <c r="F109" s="5">
        <v>11914088868</v>
      </c>
      <c r="G109" s="5">
        <v>11627219618</v>
      </c>
      <c r="I109" s="5">
        <v>11627219618</v>
      </c>
      <c r="J109" s="5">
        <v>9097766613</v>
      </c>
      <c r="K109" s="5">
        <v>8241405943</v>
      </c>
      <c r="L109" s="5">
        <v>7086777753</v>
      </c>
      <c r="M109" s="5">
        <v>5945647004</v>
      </c>
      <c r="N109" s="5">
        <v>3728693436</v>
      </c>
      <c r="O109" s="5">
        <v>36058576333</v>
      </c>
      <c r="P109" s="5">
        <v>39885413931</v>
      </c>
    </row>
    <row r="110" spans="3:16" ht="15.5" x14ac:dyDescent="0.35">
      <c r="C110" t="s">
        <v>238</v>
      </c>
      <c r="D110" s="5">
        <v>12485058789</v>
      </c>
      <c r="E110" s="5">
        <v>12202987983</v>
      </c>
      <c r="F110" s="5">
        <v>11914088868</v>
      </c>
      <c r="G110" s="5">
        <v>11627219618</v>
      </c>
      <c r="I110" s="5">
        <v>11627219618</v>
      </c>
      <c r="J110" s="5">
        <v>9097766613</v>
      </c>
      <c r="K110" s="5">
        <v>8241405943</v>
      </c>
      <c r="L110" s="5">
        <v>7086777753</v>
      </c>
      <c r="M110" s="5">
        <v>5945647004</v>
      </c>
      <c r="N110" s="5">
        <v>3728693436</v>
      </c>
      <c r="O110" s="5">
        <v>36058576333</v>
      </c>
      <c r="P110" s="5">
        <v>39885413931</v>
      </c>
    </row>
    <row r="111" spans="3:16" ht="15.5" x14ac:dyDescent="0.35">
      <c r="C111" t="s">
        <v>240</v>
      </c>
      <c r="D111" s="5">
        <v>9636821800</v>
      </c>
      <c r="E111" s="5">
        <v>9358650994</v>
      </c>
      <c r="F111" s="5">
        <v>9069751879</v>
      </c>
      <c r="G111" s="5">
        <v>8782882629</v>
      </c>
      <c r="I111" s="5">
        <v>8782882629</v>
      </c>
      <c r="J111" s="5">
        <v>7683625429</v>
      </c>
      <c r="K111" s="5">
        <v>6557732890</v>
      </c>
      <c r="L111" s="5">
        <v>5459432776</v>
      </c>
      <c r="M111" s="5">
        <v>3488933400</v>
      </c>
      <c r="N111" s="5">
        <v>1196238434</v>
      </c>
      <c r="O111" s="5">
        <v>1938908352</v>
      </c>
      <c r="P111" s="5">
        <v>1196750136</v>
      </c>
    </row>
    <row r="112" spans="3:16" ht="15.5" x14ac:dyDescent="0.35">
      <c r="C112" t="s">
        <v>239</v>
      </c>
    </row>
    <row r="113" spans="2:16" ht="15.5" x14ac:dyDescent="0.35">
      <c r="C113" t="s">
        <v>290</v>
      </c>
      <c r="D113" s="5">
        <v>1471534870</v>
      </c>
      <c r="E113" s="5">
        <v>1502034870</v>
      </c>
      <c r="F113" s="5">
        <v>1502034870</v>
      </c>
      <c r="G113" s="5">
        <v>1502034870</v>
      </c>
      <c r="I113" s="5">
        <v>1502034870</v>
      </c>
      <c r="J113" s="5">
        <v>228380512</v>
      </c>
      <c r="K113" s="5">
        <v>649555178</v>
      </c>
      <c r="L113" s="5">
        <v>785425178</v>
      </c>
      <c r="M113" s="5">
        <v>1735425178</v>
      </c>
      <c r="N113" s="5">
        <v>1964228410</v>
      </c>
      <c r="O113" s="5">
        <v>19553726250</v>
      </c>
      <c r="P113" s="5">
        <v>16798820467</v>
      </c>
    </row>
    <row r="114" spans="2:16" ht="15.5" x14ac:dyDescent="0.35">
      <c r="C114" t="s">
        <v>733</v>
      </c>
      <c r="O114" s="5">
        <v>14021939152</v>
      </c>
      <c r="P114" s="5">
        <v>16467295700</v>
      </c>
    </row>
    <row r="115" spans="2:16" ht="15.5" x14ac:dyDescent="0.35">
      <c r="C115" t="s">
        <v>128</v>
      </c>
      <c r="D115" s="5">
        <v>23738994647</v>
      </c>
      <c r="E115" s="5">
        <v>26145912293</v>
      </c>
      <c r="F115" s="5">
        <v>24072584323</v>
      </c>
      <c r="G115" s="5">
        <v>50089722802</v>
      </c>
      <c r="I115" s="5">
        <v>50089722802</v>
      </c>
      <c r="J115" s="5">
        <v>26201463008</v>
      </c>
      <c r="K115" s="5">
        <v>21303346676</v>
      </c>
      <c r="L115" s="5">
        <v>24290207329</v>
      </c>
      <c r="M115" s="5">
        <v>14141062806</v>
      </c>
      <c r="N115" s="5">
        <v>17993384604</v>
      </c>
      <c r="O115" s="5">
        <v>67233844539</v>
      </c>
      <c r="P115" s="5">
        <v>60427028007</v>
      </c>
    </row>
    <row r="116" spans="2:16" ht="15.5" x14ac:dyDescent="0.35">
      <c r="C116" t="s">
        <v>129</v>
      </c>
    </row>
    <row r="117" spans="2:16" ht="15.5" x14ac:dyDescent="0.35">
      <c r="C117" t="s">
        <v>130</v>
      </c>
      <c r="D117" s="5">
        <v>206320266800</v>
      </c>
      <c r="E117" s="5">
        <v>206320266800</v>
      </c>
      <c r="F117" s="5">
        <v>206320266800</v>
      </c>
      <c r="G117" s="5">
        <v>206320266800</v>
      </c>
      <c r="I117" s="5">
        <v>206320266800</v>
      </c>
      <c r="J117" s="5">
        <v>206320266800</v>
      </c>
      <c r="K117" s="5">
        <v>206320266800</v>
      </c>
      <c r="L117" s="5">
        <v>206320266800</v>
      </c>
      <c r="M117" s="5">
        <v>206318309750</v>
      </c>
      <c r="N117" s="5">
        <v>206318304750</v>
      </c>
      <c r="O117" s="5">
        <v>206318299500</v>
      </c>
      <c r="P117" s="5">
        <v>185686469500</v>
      </c>
    </row>
    <row r="118" spans="2:16" ht="15.5" x14ac:dyDescent="0.35">
      <c r="C118" t="s">
        <v>131</v>
      </c>
      <c r="D118" s="5">
        <v>32898386241</v>
      </c>
      <c r="E118" s="5">
        <v>32898386241</v>
      </c>
      <c r="F118" s="5">
        <v>32898386241</v>
      </c>
      <c r="G118" s="5">
        <v>32898386241</v>
      </c>
      <c r="I118" s="5">
        <v>32898386241</v>
      </c>
      <c r="J118" s="5">
        <v>32898386241</v>
      </c>
      <c r="K118" s="5">
        <v>32898386241</v>
      </c>
      <c r="L118" s="5">
        <v>32898386241</v>
      </c>
      <c r="M118" s="5">
        <v>32892906501</v>
      </c>
      <c r="N118" s="5">
        <v>32567512880</v>
      </c>
      <c r="O118" s="5">
        <v>32567498180</v>
      </c>
      <c r="P118" s="5">
        <v>6556852048</v>
      </c>
    </row>
    <row r="119" spans="2:16" ht="15.5" x14ac:dyDescent="0.35">
      <c r="C119" t="s">
        <v>132</v>
      </c>
      <c r="D119" s="5">
        <v>7737219918</v>
      </c>
      <c r="E119" s="5">
        <v>10150047227</v>
      </c>
      <c r="F119" s="5">
        <v>17562624620</v>
      </c>
      <c r="G119" s="5">
        <v>8875232503</v>
      </c>
      <c r="I119" s="5">
        <v>8875232503</v>
      </c>
      <c r="J119" s="5">
        <v>12255825638</v>
      </c>
      <c r="K119" s="5">
        <v>13437449708</v>
      </c>
      <c r="L119" s="5">
        <v>10517852685</v>
      </c>
      <c r="M119" s="5">
        <v>6294129861</v>
      </c>
      <c r="N119" s="5">
        <v>7326396000</v>
      </c>
      <c r="O119" s="5">
        <v>613076538</v>
      </c>
      <c r="P119" s="5">
        <v>-6853552950</v>
      </c>
    </row>
    <row r="120" spans="2:16" ht="15.5" x14ac:dyDescent="0.35">
      <c r="C120" t="s">
        <v>133</v>
      </c>
      <c r="D120" s="5">
        <v>1050000000</v>
      </c>
      <c r="E120" s="5">
        <v>1050000000</v>
      </c>
      <c r="F120" s="5">
        <v>1000000000</v>
      </c>
      <c r="G120" s="5">
        <v>1000000000</v>
      </c>
      <c r="I120" s="5">
        <v>1000000000</v>
      </c>
      <c r="J120" s="5">
        <v>850000000</v>
      </c>
      <c r="K120" s="5">
        <v>800000000</v>
      </c>
    </row>
    <row r="121" spans="2:16" ht="15.5" x14ac:dyDescent="0.35">
      <c r="C121" t="s">
        <v>134</v>
      </c>
      <c r="D121" s="5">
        <v>6687219918</v>
      </c>
      <c r="E121" s="5">
        <v>9100047227</v>
      </c>
      <c r="F121" s="5">
        <v>16562624620</v>
      </c>
      <c r="G121" s="5">
        <v>7875232503</v>
      </c>
      <c r="I121" s="5">
        <v>7875232503</v>
      </c>
      <c r="J121" s="5">
        <v>11405825638</v>
      </c>
      <c r="K121" s="5">
        <v>12637449708</v>
      </c>
    </row>
    <row r="122" spans="2:16" ht="15.5" x14ac:dyDescent="0.35">
      <c r="C122" t="s">
        <v>135</v>
      </c>
      <c r="D122" s="5">
        <v>7737219918</v>
      </c>
      <c r="E122" s="5">
        <v>10150047227</v>
      </c>
      <c r="F122" s="5">
        <v>17562624620</v>
      </c>
      <c r="G122" s="5">
        <v>8875232503</v>
      </c>
      <c r="I122" s="5">
        <v>8875232503</v>
      </c>
      <c r="J122" s="5">
        <v>12255825638</v>
      </c>
      <c r="K122" s="5">
        <v>13437449708</v>
      </c>
      <c r="L122" s="5">
        <v>10517852685</v>
      </c>
      <c r="M122" s="5">
        <v>6294129861</v>
      </c>
      <c r="N122" s="5">
        <v>7326396000</v>
      </c>
      <c r="O122" s="5">
        <v>613076538</v>
      </c>
      <c r="P122" s="5">
        <v>-6853552950</v>
      </c>
    </row>
    <row r="123" spans="2:16" ht="15.5" x14ac:dyDescent="0.35">
      <c r="C123" t="s">
        <v>10</v>
      </c>
      <c r="D123" s="5">
        <v>456322675804</v>
      </c>
      <c r="E123" s="5">
        <v>458735503113</v>
      </c>
      <c r="F123" s="5">
        <v>466148080507</v>
      </c>
      <c r="G123" s="5">
        <v>457460688389</v>
      </c>
      <c r="I123" s="5">
        <v>457460688389</v>
      </c>
      <c r="J123" s="5">
        <v>460956170536</v>
      </c>
      <c r="K123" s="5">
        <v>462164706247</v>
      </c>
      <c r="L123" s="5">
        <v>249699923629</v>
      </c>
      <c r="M123" s="5">
        <v>245551916306</v>
      </c>
      <c r="N123" s="5">
        <v>244835049438</v>
      </c>
      <c r="O123" s="5">
        <v>239550214792</v>
      </c>
      <c r="P123" s="5">
        <v>185434278944</v>
      </c>
    </row>
    <row r="124" spans="2:16" ht="15.5" x14ac:dyDescent="0.35">
      <c r="C124" t="s">
        <v>137</v>
      </c>
      <c r="D124" s="5">
        <v>480061670451</v>
      </c>
      <c r="E124" s="5">
        <v>484881415406</v>
      </c>
      <c r="F124" s="5">
        <v>490220664830</v>
      </c>
      <c r="G124" s="5">
        <v>507550411191</v>
      </c>
      <c r="I124" s="5">
        <v>507550411191</v>
      </c>
      <c r="J124" s="5">
        <v>487157633544</v>
      </c>
      <c r="K124" s="5">
        <v>483468052923</v>
      </c>
      <c r="L124" s="5">
        <v>273990130958</v>
      </c>
      <c r="M124" s="5">
        <v>259692979112</v>
      </c>
      <c r="N124" s="5">
        <v>262828434042</v>
      </c>
      <c r="O124" s="5">
        <v>306784059331</v>
      </c>
      <c r="P124" s="5">
        <v>245861306951</v>
      </c>
    </row>
    <row r="125" spans="2:16" ht="15.5" x14ac:dyDescent="0.35">
      <c r="C125" t="s">
        <v>138</v>
      </c>
      <c r="D125" s="5">
        <v>4126405336</v>
      </c>
      <c r="E125" s="5">
        <v>4126405336</v>
      </c>
      <c r="F125" s="5">
        <v>4126405336</v>
      </c>
      <c r="G125" s="5">
        <v>4126405336</v>
      </c>
      <c r="I125" s="5">
        <v>4126405336</v>
      </c>
      <c r="J125" s="5">
        <v>4126405336</v>
      </c>
      <c r="K125" s="5">
        <v>4126405336</v>
      </c>
      <c r="L125" s="5">
        <v>4126405336</v>
      </c>
      <c r="M125" s="5">
        <v>4126366195</v>
      </c>
      <c r="N125" s="5">
        <v>4126366095</v>
      </c>
      <c r="O125" s="5">
        <v>4126365990</v>
      </c>
      <c r="P125" s="5">
        <v>21845467</v>
      </c>
    </row>
    <row r="127" spans="2:16" ht="15.5" x14ac:dyDescent="0.35">
      <c r="B127" t="s">
        <v>139</v>
      </c>
      <c r="C127" t="s">
        <v>140</v>
      </c>
      <c r="D127" s="5">
        <v>5535438778</v>
      </c>
      <c r="E127" s="5">
        <v>10546937361</v>
      </c>
      <c r="F127" s="5">
        <v>7713589542</v>
      </c>
      <c r="G127" s="5">
        <v>16441291445</v>
      </c>
      <c r="I127" s="5">
        <v>39070552887</v>
      </c>
      <c r="J127" s="5">
        <v>40007661348</v>
      </c>
      <c r="K127" s="5">
        <v>46825834906</v>
      </c>
      <c r="L127" s="5">
        <v>40703733529</v>
      </c>
      <c r="M127" s="5">
        <v>19270951981</v>
      </c>
      <c r="N127" s="5">
        <v>4880651391</v>
      </c>
      <c r="O127" s="5">
        <v>14343359989</v>
      </c>
      <c r="P127" s="5">
        <v>15814599459</v>
      </c>
    </row>
    <row r="128" spans="2:16" ht="15.5" x14ac:dyDescent="0.35">
      <c r="C128" t="s">
        <v>292</v>
      </c>
      <c r="D128" s="5">
        <v>18618783090</v>
      </c>
      <c r="E128" s="5">
        <v>23727259721</v>
      </c>
      <c r="F128" s="5">
        <v>22494940294</v>
      </c>
      <c r="G128" s="5">
        <v>28231983089</v>
      </c>
      <c r="I128" s="5">
        <v>97073194404</v>
      </c>
      <c r="J128" s="5">
        <v>100598161584</v>
      </c>
      <c r="K128" s="5">
        <v>105582160429</v>
      </c>
      <c r="L128" s="5">
        <v>85628821247</v>
      </c>
      <c r="M128" s="5">
        <v>54624976656</v>
      </c>
      <c r="N128" s="5">
        <v>36950982083</v>
      </c>
      <c r="O128" s="5">
        <v>64136639663</v>
      </c>
      <c r="P128" s="5">
        <v>53725897602</v>
      </c>
    </row>
    <row r="129" spans="3:16" ht="15.5" x14ac:dyDescent="0.35">
      <c r="C129" t="s">
        <v>293</v>
      </c>
      <c r="D129" s="5">
        <v>-2352269127</v>
      </c>
      <c r="E129" s="5">
        <v>-2756142010</v>
      </c>
      <c r="F129" s="5">
        <v>-3622512276</v>
      </c>
      <c r="G129" s="5">
        <v>-3445756065</v>
      </c>
      <c r="I129" s="5">
        <v>-13805222264</v>
      </c>
      <c r="J129" s="5">
        <v>-15514305908</v>
      </c>
      <c r="K129" s="5">
        <v>-17414554017</v>
      </c>
      <c r="L129" s="5">
        <v>-14832567015</v>
      </c>
      <c r="M129" s="5">
        <v>-10133720277</v>
      </c>
      <c r="N129" s="5">
        <v>-6183026287</v>
      </c>
      <c r="O129" s="5">
        <v>-14039268097</v>
      </c>
      <c r="P129" s="5">
        <v>-12600626237</v>
      </c>
    </row>
    <row r="130" spans="3:16" ht="15.5" x14ac:dyDescent="0.35">
      <c r="C130" t="s">
        <v>410</v>
      </c>
      <c r="D130" s="5">
        <v>-5013826283</v>
      </c>
      <c r="E130" s="5">
        <v>-4936116884</v>
      </c>
      <c r="F130" s="5">
        <v>-5472821447</v>
      </c>
      <c r="G130" s="5">
        <v>-4303365507</v>
      </c>
      <c r="I130" s="5">
        <v>-26930692254</v>
      </c>
      <c r="J130" s="5">
        <v>-23470264614</v>
      </c>
      <c r="K130" s="5">
        <v>-23794942427</v>
      </c>
      <c r="L130" s="5">
        <v>-14386046381</v>
      </c>
      <c r="M130" s="5">
        <v>-12958995135</v>
      </c>
      <c r="N130" s="5">
        <v>-12085719241</v>
      </c>
      <c r="O130" s="5">
        <v>-17782981567</v>
      </c>
      <c r="P130" s="5">
        <v>-11204579421</v>
      </c>
    </row>
    <row r="131" spans="3:16" ht="15.5" x14ac:dyDescent="0.35">
      <c r="C131" t="s">
        <v>393</v>
      </c>
      <c r="D131" s="5">
        <v>-4046305943</v>
      </c>
      <c r="E131" s="5">
        <v>-4134316841</v>
      </c>
      <c r="F131" s="5">
        <v>-4247775230</v>
      </c>
      <c r="G131" s="5">
        <v>-4354268990</v>
      </c>
      <c r="I131" s="5">
        <v>-17038751694</v>
      </c>
      <c r="J131" s="5">
        <v>-19934685786</v>
      </c>
      <c r="K131" s="5">
        <v>-15235738747</v>
      </c>
      <c r="L131" s="5">
        <v>-12863670643</v>
      </c>
      <c r="M131" s="5">
        <v>-11582656272</v>
      </c>
      <c r="N131" s="5">
        <v>-10857989887</v>
      </c>
      <c r="O131" s="5">
        <v>-13934931517</v>
      </c>
      <c r="P131" s="5">
        <v>-11701493431</v>
      </c>
    </row>
    <row r="132" spans="3:16" ht="15.5" x14ac:dyDescent="0.35">
      <c r="C132" t="s">
        <v>88</v>
      </c>
      <c r="P132" s="5">
        <v>29606043</v>
      </c>
    </row>
    <row r="133" spans="3:16" ht="15.5" x14ac:dyDescent="0.35">
      <c r="C133" t="s">
        <v>1371</v>
      </c>
      <c r="N133" s="5">
        <v>1303653280</v>
      </c>
    </row>
    <row r="134" spans="3:16" ht="15.5" x14ac:dyDescent="0.35">
      <c r="C134" t="s">
        <v>152</v>
      </c>
      <c r="O134" s="5">
        <v>14129713</v>
      </c>
    </row>
    <row r="135" spans="3:16" ht="15.5" x14ac:dyDescent="0.35">
      <c r="C135" t="s">
        <v>1372</v>
      </c>
      <c r="D135" s="5">
        <v>-77403846</v>
      </c>
      <c r="E135" s="5">
        <v>-53018896</v>
      </c>
      <c r="F135" s="5">
        <v>-34432964</v>
      </c>
      <c r="G135" s="5">
        <v>-592192426</v>
      </c>
      <c r="I135" s="5">
        <v>-843125304</v>
      </c>
      <c r="J135" s="5">
        <v>-344331890</v>
      </c>
      <c r="K135" s="5">
        <v>-396542058</v>
      </c>
      <c r="L135" s="5">
        <v>-453784938</v>
      </c>
      <c r="M135" s="5">
        <v>-571834467</v>
      </c>
      <c r="N135" s="5">
        <v>-3840145057</v>
      </c>
      <c r="O135" s="5">
        <v>-4050228206</v>
      </c>
      <c r="P135" s="5">
        <v>-2434205097</v>
      </c>
    </row>
    <row r="136" spans="3:16" ht="15.5" x14ac:dyDescent="0.35">
      <c r="C136" t="s">
        <v>148</v>
      </c>
      <c r="D136" s="5">
        <v>-1593539113</v>
      </c>
      <c r="E136" s="5">
        <v>-1300727729</v>
      </c>
      <c r="F136" s="5">
        <v>-1403808835</v>
      </c>
      <c r="G136" s="5">
        <v>904891344</v>
      </c>
      <c r="I136" s="5">
        <v>615149999</v>
      </c>
      <c r="J136" s="5">
        <v>-1326912038</v>
      </c>
      <c r="K136" s="5">
        <v>-1914548274</v>
      </c>
      <c r="L136" s="5">
        <v>-2389018741</v>
      </c>
      <c r="M136" s="5">
        <v>-106818524</v>
      </c>
      <c r="N136" s="5">
        <v>-407103500</v>
      </c>
    </row>
    <row r="137" spans="3:16" ht="15.5" x14ac:dyDescent="0.35">
      <c r="C137" t="s">
        <v>149</v>
      </c>
      <c r="D137" s="5">
        <v>-8483310672</v>
      </c>
      <c r="E137" s="5">
        <v>-14437840277</v>
      </c>
      <c r="F137" s="5">
        <v>-25257869882</v>
      </c>
      <c r="G137" s="5">
        <v>843263055</v>
      </c>
      <c r="I137" s="5">
        <v>-9991891184</v>
      </c>
      <c r="J137" s="5">
        <v>-33023494758</v>
      </c>
      <c r="K137" s="5">
        <v>-39314063623</v>
      </c>
      <c r="L137" s="5">
        <v>-22253397730</v>
      </c>
      <c r="M137" s="5">
        <v>-17500386660</v>
      </c>
      <c r="N137" s="5">
        <v>-48459869245</v>
      </c>
      <c r="O137" s="5">
        <v>57050741210</v>
      </c>
      <c r="P137" s="5">
        <v>15515816252</v>
      </c>
    </row>
    <row r="138" spans="3:16" ht="15.5" x14ac:dyDescent="0.35">
      <c r="C138" t="s">
        <v>150</v>
      </c>
      <c r="D138" s="5">
        <v>-148494978</v>
      </c>
      <c r="E138" s="5">
        <v>3292428516</v>
      </c>
      <c r="F138" s="5">
        <v>78408105</v>
      </c>
      <c r="G138" s="5">
        <v>1198583286</v>
      </c>
      <c r="I138" s="5">
        <v>-10516862808</v>
      </c>
      <c r="J138" s="5">
        <v>-4894232346</v>
      </c>
      <c r="K138" s="5">
        <v>-2584558210</v>
      </c>
      <c r="L138" s="5">
        <v>-18029963337</v>
      </c>
      <c r="M138" s="5">
        <v>-2337293125</v>
      </c>
      <c r="N138" s="5">
        <v>36751332250</v>
      </c>
      <c r="O138" s="5">
        <v>-66348140987</v>
      </c>
      <c r="P138" s="5">
        <v>-29733295254</v>
      </c>
    </row>
    <row r="139" spans="3:16" ht="15.5" x14ac:dyDescent="0.35">
      <c r="C139" t="s">
        <v>158</v>
      </c>
      <c r="D139" s="5">
        <v>-1202810054</v>
      </c>
      <c r="E139" s="5">
        <v>-1552130228</v>
      </c>
      <c r="F139" s="5">
        <v>-2215484235</v>
      </c>
      <c r="G139" s="5">
        <v>-3299986369</v>
      </c>
      <c r="I139" s="5">
        <v>-5951418524</v>
      </c>
      <c r="J139" s="5">
        <v>-3258617583</v>
      </c>
      <c r="K139" s="5">
        <v>-10829398000</v>
      </c>
      <c r="L139" s="5">
        <v>-18146241604</v>
      </c>
      <c r="M139" s="5">
        <v>-2325206054</v>
      </c>
      <c r="N139" s="5">
        <v>-8353757680</v>
      </c>
      <c r="O139" s="5">
        <v>-20005664855</v>
      </c>
      <c r="P139" s="5">
        <v>-18210163800</v>
      </c>
    </row>
    <row r="140" spans="3:16" ht="15.5" x14ac:dyDescent="0.35">
      <c r="C140" t="s">
        <v>398</v>
      </c>
      <c r="E140" s="5">
        <v>614649</v>
      </c>
      <c r="F140" s="5">
        <v>5092604660</v>
      </c>
      <c r="G140" s="5">
        <v>4606274178</v>
      </c>
      <c r="I140" s="5">
        <v>15460482285</v>
      </c>
    </row>
    <row r="141" spans="3:16" ht="15.5" x14ac:dyDescent="0.35">
      <c r="C141" t="s">
        <v>763</v>
      </c>
      <c r="D141" s="5">
        <v>4315076</v>
      </c>
      <c r="E141" s="5">
        <v>43944095</v>
      </c>
      <c r="F141" s="5">
        <v>51287680</v>
      </c>
      <c r="G141" s="5">
        <v>88433238</v>
      </c>
      <c r="I141" s="5">
        <v>250304682</v>
      </c>
      <c r="J141" s="5">
        <v>6025973</v>
      </c>
      <c r="K141" s="5">
        <v>44839790</v>
      </c>
      <c r="L141" s="5">
        <v>113132267</v>
      </c>
      <c r="M141" s="5">
        <v>161126098</v>
      </c>
      <c r="N141" s="5">
        <v>2895834773</v>
      </c>
    </row>
    <row r="142" spans="3:16" ht="15.5" x14ac:dyDescent="0.35">
      <c r="C142" t="s">
        <v>1007</v>
      </c>
      <c r="D142" s="5">
        <v>3000000000</v>
      </c>
      <c r="G142" s="5">
        <v>2449500000</v>
      </c>
      <c r="I142" s="5">
        <v>-2150000000</v>
      </c>
      <c r="J142" s="5">
        <v>-50000000</v>
      </c>
      <c r="K142" s="5">
        <v>8200000000</v>
      </c>
      <c r="M142" s="5">
        <v>11600000000</v>
      </c>
      <c r="N142" s="5">
        <v>97782476132</v>
      </c>
    </row>
    <row r="143" spans="3:16" ht="15.5" x14ac:dyDescent="0.35">
      <c r="C143" t="s">
        <v>1373</v>
      </c>
      <c r="D143" s="5">
        <v>-1950000000</v>
      </c>
      <c r="E143" s="5">
        <v>4800000000</v>
      </c>
      <c r="F143" s="5">
        <v>-2850000000</v>
      </c>
      <c r="M143" s="5">
        <v>-12100000000</v>
      </c>
      <c r="N143" s="5">
        <v>-71200000000</v>
      </c>
      <c r="O143" s="5">
        <v>-35382476132</v>
      </c>
    </row>
    <row r="144" spans="3:16" ht="15.5" x14ac:dyDescent="0.35">
      <c r="C144" t="s">
        <v>1374</v>
      </c>
      <c r="G144" s="5">
        <v>-4179605666</v>
      </c>
      <c r="I144" s="5">
        <v>-20357163381</v>
      </c>
    </row>
    <row r="145" spans="3:16" ht="15.5" x14ac:dyDescent="0.35">
      <c r="C145" t="s">
        <v>376</v>
      </c>
      <c r="N145" s="5">
        <v>11325424468</v>
      </c>
      <c r="O145" s="5">
        <v>-11000000000</v>
      </c>
      <c r="P145" s="5">
        <v>174575532</v>
      </c>
    </row>
    <row r="146" spans="3:16" ht="15.5" x14ac:dyDescent="0.35">
      <c r="C146" t="s">
        <v>1375</v>
      </c>
      <c r="I146" s="5">
        <v>-1903155400</v>
      </c>
      <c r="J146" s="5">
        <v>-2996049800</v>
      </c>
    </row>
    <row r="147" spans="3:16" ht="15.5" x14ac:dyDescent="0.35">
      <c r="C147" t="s">
        <v>1376</v>
      </c>
      <c r="G147" s="5">
        <v>1533967905</v>
      </c>
      <c r="I147" s="5">
        <v>4134087530</v>
      </c>
      <c r="J147" s="5">
        <v>1060834700</v>
      </c>
      <c r="L147" s="5">
        <v>3146000</v>
      </c>
      <c r="M147" s="5">
        <v>326786831</v>
      </c>
      <c r="N147" s="5">
        <v>3871354557</v>
      </c>
    </row>
    <row r="148" spans="3:16" ht="15.5" x14ac:dyDescent="0.35">
      <c r="C148" t="s">
        <v>1377</v>
      </c>
      <c r="J148" s="5">
        <v>343574364</v>
      </c>
    </row>
    <row r="149" spans="3:16" ht="15.5" x14ac:dyDescent="0.35">
      <c r="C149" t="s">
        <v>253</v>
      </c>
      <c r="P149" s="5">
        <v>-11697706986</v>
      </c>
    </row>
    <row r="150" spans="3:16" ht="15.5" x14ac:dyDescent="0.35">
      <c r="C150" t="s">
        <v>161</v>
      </c>
      <c r="D150" s="5">
        <v>-8483310672</v>
      </c>
      <c r="E150" s="5">
        <v>-14437840277</v>
      </c>
      <c r="F150" s="5">
        <v>-25257869882</v>
      </c>
      <c r="G150" s="5">
        <v>843263055</v>
      </c>
      <c r="I150" s="5">
        <v>-9991891184</v>
      </c>
      <c r="J150" s="5">
        <v>-33023494758</v>
      </c>
      <c r="K150" s="5">
        <v>-39314063623</v>
      </c>
      <c r="L150" s="5">
        <v>-22253397730</v>
      </c>
      <c r="M150" s="5">
        <v>-17500386660</v>
      </c>
      <c r="N150" s="5">
        <v>-48459869245</v>
      </c>
      <c r="O150" s="5">
        <v>57050741210</v>
      </c>
      <c r="P150" s="5">
        <v>15515816252</v>
      </c>
    </row>
    <row r="151" spans="3:16" ht="15.5" x14ac:dyDescent="0.35">
      <c r="C151" t="s">
        <v>682</v>
      </c>
      <c r="D151" s="5">
        <v>-30500000</v>
      </c>
      <c r="E151" s="5">
        <v>-107500000</v>
      </c>
      <c r="G151" s="5">
        <v>443263055</v>
      </c>
      <c r="I151" s="5">
        <v>86200555</v>
      </c>
      <c r="J151" s="5">
        <v>-1183768334</v>
      </c>
      <c r="K151" s="5">
        <v>-493966491</v>
      </c>
      <c r="L151" s="5">
        <v>-122622500</v>
      </c>
      <c r="M151" s="5">
        <v>-292935000</v>
      </c>
      <c r="N151" s="5">
        <v>-1302487500</v>
      </c>
      <c r="O151" s="5">
        <v>-612208272</v>
      </c>
      <c r="P151" s="5">
        <v>-392730110</v>
      </c>
    </row>
    <row r="152" spans="3:16" ht="15.5" x14ac:dyDescent="0.35">
      <c r="C152" t="s">
        <v>1378</v>
      </c>
      <c r="N152" s="5">
        <v>280000000</v>
      </c>
      <c r="O152" s="5">
        <v>630000000</v>
      </c>
    </row>
    <row r="153" spans="3:16" ht="15.5" x14ac:dyDescent="0.35">
      <c r="C153" t="s">
        <v>312</v>
      </c>
      <c r="E153" s="5">
        <v>1000000000</v>
      </c>
      <c r="J153" s="5">
        <v>4300000000</v>
      </c>
      <c r="L153" s="5">
        <v>4000000000</v>
      </c>
      <c r="N153" s="5">
        <v>16000000000</v>
      </c>
      <c r="O153" s="5">
        <v>17840000000</v>
      </c>
      <c r="P153" s="5">
        <v>23676528163</v>
      </c>
    </row>
    <row r="154" spans="3:16" ht="15.5" x14ac:dyDescent="0.35">
      <c r="C154" t="s">
        <v>313</v>
      </c>
      <c r="G154" s="5">
        <v>400000000</v>
      </c>
      <c r="I154" s="5">
        <v>-1000000000</v>
      </c>
    </row>
    <row r="155" spans="3:16" ht="15.5" x14ac:dyDescent="0.35">
      <c r="C155" t="s">
        <v>278</v>
      </c>
      <c r="K155" s="5">
        <v>-3300000000</v>
      </c>
      <c r="M155" s="5">
        <v>-6966666667</v>
      </c>
      <c r="N155" s="5">
        <v>-47402497663</v>
      </c>
      <c r="O155" s="5">
        <v>-3245468808</v>
      </c>
      <c r="P155" s="5">
        <v>-3196294593</v>
      </c>
    </row>
    <row r="156" spans="3:16" ht="15.5" x14ac:dyDescent="0.35">
      <c r="C156" t="s">
        <v>1379</v>
      </c>
      <c r="D156" s="5">
        <v>1800000000</v>
      </c>
      <c r="E156" s="5">
        <v>350000000</v>
      </c>
      <c r="F156" s="5">
        <v>-2150000000</v>
      </c>
      <c r="J156" s="5">
        <v>-240000000</v>
      </c>
    </row>
    <row r="157" spans="3:16" ht="15.5" x14ac:dyDescent="0.35">
      <c r="C157" t="s">
        <v>1380</v>
      </c>
      <c r="N157" s="5">
        <v>-14021939152</v>
      </c>
      <c r="O157" s="5">
        <v>-2445356549</v>
      </c>
      <c r="P157" s="5">
        <v>-2224573048</v>
      </c>
    </row>
    <row r="158" spans="3:16" ht="15.5" x14ac:dyDescent="0.35">
      <c r="C158" t="s">
        <v>1381</v>
      </c>
    </row>
    <row r="159" spans="3:16" ht="15.5" x14ac:dyDescent="0.35">
      <c r="C159" t="s">
        <v>820</v>
      </c>
      <c r="N159" s="5">
        <v>-1512964880</v>
      </c>
    </row>
    <row r="160" spans="3:16" ht="15.5" x14ac:dyDescent="0.35">
      <c r="C160" t="s">
        <v>347</v>
      </c>
      <c r="M160" s="5">
        <v>1838344501</v>
      </c>
    </row>
    <row r="161" spans="2:16" ht="15.5" x14ac:dyDescent="0.35">
      <c r="C161" t="s">
        <v>276</v>
      </c>
      <c r="D161" s="5">
        <v>-8252810672</v>
      </c>
      <c r="E161" s="5">
        <v>-15680340277</v>
      </c>
      <c r="F161" s="5">
        <v>-23107869882</v>
      </c>
      <c r="I161" s="5">
        <v>-9078091739</v>
      </c>
      <c r="J161" s="5">
        <v>-35899726424</v>
      </c>
      <c r="K161" s="5">
        <v>-35520097132</v>
      </c>
      <c r="L161" s="5">
        <v>-25538212020</v>
      </c>
      <c r="M161" s="5">
        <v>-13179148494</v>
      </c>
    </row>
    <row r="162" spans="2:16" ht="15.5" x14ac:dyDescent="0.35">
      <c r="C162" t="s">
        <v>1043</v>
      </c>
      <c r="L162" s="5">
        <v>7436790</v>
      </c>
      <c r="M162" s="5">
        <v>19000</v>
      </c>
      <c r="N162" s="5">
        <v>19950</v>
      </c>
    </row>
    <row r="163" spans="2:16" ht="15.5" x14ac:dyDescent="0.35">
      <c r="C163" t="s">
        <v>379</v>
      </c>
      <c r="O163" s="5">
        <v>54880667800</v>
      </c>
    </row>
    <row r="164" spans="2:16" ht="15.5" x14ac:dyDescent="0.35">
      <c r="C164" t="s">
        <v>596</v>
      </c>
      <c r="O164" s="5">
        <v>-8238191668</v>
      </c>
    </row>
    <row r="165" spans="2:16" ht="15.5" x14ac:dyDescent="0.35">
      <c r="C165" t="s">
        <v>646</v>
      </c>
      <c r="M165" s="5">
        <v>1100000000</v>
      </c>
    </row>
    <row r="166" spans="2:16" ht="15.5" x14ac:dyDescent="0.35">
      <c r="C166" t="s">
        <v>658</v>
      </c>
      <c r="D166" s="5">
        <v>-2000000000</v>
      </c>
      <c r="M166" s="5">
        <v>-600000000</v>
      </c>
      <c r="N166" s="5">
        <v>-500000000</v>
      </c>
      <c r="P166" s="5">
        <v>-365464160</v>
      </c>
    </row>
    <row r="167" spans="2:16" ht="15.5" x14ac:dyDescent="0.35">
      <c r="C167" t="s">
        <v>435</v>
      </c>
      <c r="M167" s="5">
        <v>600000000</v>
      </c>
    </row>
    <row r="168" spans="2:16" ht="15.5" x14ac:dyDescent="0.35">
      <c r="C168" t="s">
        <v>1119</v>
      </c>
    </row>
    <row r="169" spans="2:16" ht="15.5" x14ac:dyDescent="0.35">
      <c r="C169" t="s">
        <v>308</v>
      </c>
      <c r="L169" s="5">
        <v>-600000000</v>
      </c>
      <c r="O169" s="5">
        <v>-1758701293</v>
      </c>
      <c r="P169" s="5">
        <v>-1981650000</v>
      </c>
    </row>
    <row r="170" spans="2:16" ht="15.5" x14ac:dyDescent="0.35">
      <c r="C170" t="s">
        <v>173</v>
      </c>
      <c r="D170" s="5">
        <v>-3096366872</v>
      </c>
      <c r="E170" s="5">
        <v>-598474400</v>
      </c>
      <c r="F170" s="5">
        <v>-17465872235</v>
      </c>
      <c r="G170" s="5">
        <v>18483137786</v>
      </c>
      <c r="I170" s="5">
        <v>18561798895</v>
      </c>
      <c r="J170" s="5">
        <v>2089934244</v>
      </c>
      <c r="K170" s="5">
        <v>4927213073</v>
      </c>
      <c r="L170" s="5">
        <v>420372462</v>
      </c>
      <c r="M170" s="5">
        <v>-566727804</v>
      </c>
      <c r="N170" s="5">
        <v>-6827885604</v>
      </c>
      <c r="O170" s="5">
        <v>5045960212</v>
      </c>
      <c r="P170" s="5">
        <v>1597120457</v>
      </c>
    </row>
    <row r="171" spans="2:16" ht="15.5" x14ac:dyDescent="0.35">
      <c r="C171" t="s">
        <v>176</v>
      </c>
      <c r="F171" s="5">
        <v>27131292853</v>
      </c>
      <c r="I171" s="5">
        <v>8569493958</v>
      </c>
      <c r="J171" s="5">
        <v>6479559713</v>
      </c>
      <c r="K171" s="5">
        <v>1552346640</v>
      </c>
      <c r="L171" s="5">
        <v>1131974178</v>
      </c>
      <c r="M171" s="5">
        <v>1698701983</v>
      </c>
      <c r="N171" s="5">
        <v>8526587587</v>
      </c>
      <c r="O171" s="5">
        <v>3480627375</v>
      </c>
      <c r="P171" s="5">
        <v>1883506918</v>
      </c>
    </row>
    <row r="172" spans="2:16" ht="15.5" x14ac:dyDescent="0.35">
      <c r="C172" t="s">
        <v>177</v>
      </c>
      <c r="D172" s="5">
        <v>-3096366872</v>
      </c>
      <c r="E172" s="5">
        <v>-598474400</v>
      </c>
      <c r="F172" s="5">
        <v>9665420618</v>
      </c>
      <c r="G172" s="5">
        <v>18483137786</v>
      </c>
      <c r="I172" s="5">
        <v>27131292853</v>
      </c>
      <c r="J172" s="5">
        <v>8569493957</v>
      </c>
      <c r="K172" s="5">
        <v>6479559713</v>
      </c>
      <c r="L172" s="5">
        <v>1552346640</v>
      </c>
      <c r="M172" s="5">
        <v>1131974179</v>
      </c>
      <c r="N172" s="5">
        <v>1698701983</v>
      </c>
      <c r="O172" s="5">
        <v>8526587587</v>
      </c>
      <c r="P172" s="5">
        <v>3480627375</v>
      </c>
    </row>
    <row r="174" spans="2:16" ht="15.5" x14ac:dyDescent="0.35">
      <c r="B174" t="s">
        <v>178</v>
      </c>
      <c r="C174" t="s">
        <v>12</v>
      </c>
      <c r="D174" s="5">
        <v>4130000000</v>
      </c>
      <c r="E174" s="5">
        <v>4130000000</v>
      </c>
      <c r="F174" s="5">
        <v>4130000000</v>
      </c>
      <c r="G174" s="5">
        <v>4130000000</v>
      </c>
      <c r="I174" s="5">
        <v>4130000000</v>
      </c>
      <c r="J174" s="5">
        <v>4130000000</v>
      </c>
      <c r="K174" s="5">
        <v>4130000000</v>
      </c>
      <c r="L174" s="5">
        <v>4130000000</v>
      </c>
      <c r="M174" s="5">
        <v>4130000000</v>
      </c>
      <c r="N174" s="5">
        <v>4130000000</v>
      </c>
      <c r="O174" s="5">
        <v>4130000000</v>
      </c>
      <c r="P174" s="5">
        <v>20000000</v>
      </c>
    </row>
    <row r="175" spans="2:16" ht="15.5" x14ac:dyDescent="0.35">
      <c r="C175" t="s">
        <v>179</v>
      </c>
      <c r="D175" s="6">
        <v>1.42</v>
      </c>
      <c r="E175" s="5">
        <v>2</v>
      </c>
      <c r="F175" s="6">
        <v>2.11</v>
      </c>
      <c r="G175" s="6">
        <v>1.9</v>
      </c>
    </row>
    <row r="176" spans="2:16" ht="15.5" x14ac:dyDescent="0.35">
      <c r="C176" t="s">
        <v>180</v>
      </c>
      <c r="D176" s="6">
        <v>62.68</v>
      </c>
      <c r="E176" s="5">
        <v>43</v>
      </c>
      <c r="F176" s="6">
        <v>43.13</v>
      </c>
      <c r="G176" s="6">
        <v>55.26</v>
      </c>
    </row>
    <row r="177" spans="3:7" ht="15.5" x14ac:dyDescent="0.35">
      <c r="C177" t="s">
        <v>64</v>
      </c>
      <c r="D177" s="6">
        <v>18.22</v>
      </c>
      <c r="E177" s="6">
        <v>15.46</v>
      </c>
      <c r="F177" s="6">
        <v>17.21</v>
      </c>
      <c r="G177" s="6">
        <v>15.66</v>
      </c>
    </row>
    <row r="178" spans="3:7" ht="15.5" x14ac:dyDescent="0.35">
      <c r="C178" t="s">
        <v>181</v>
      </c>
      <c r="E178" s="5">
        <v>11930000000</v>
      </c>
      <c r="F178" s="5">
        <v>11040000000</v>
      </c>
      <c r="G178" s="5">
        <v>14110000000</v>
      </c>
    </row>
    <row r="179" spans="3:7" ht="15.5" x14ac:dyDescent="0.35">
      <c r="C179" t="s">
        <v>182</v>
      </c>
      <c r="D179" s="6">
        <v>1.2199999999999999E-2</v>
      </c>
      <c r="E179" s="6">
        <v>1.7100000000000001E-2</v>
      </c>
      <c r="F179" s="6">
        <v>1.77E-2</v>
      </c>
      <c r="G179" s="6">
        <v>1.54E-2</v>
      </c>
    </row>
    <row r="180" spans="3:7" ht="15.5" x14ac:dyDescent="0.35">
      <c r="C180" t="s">
        <v>183</v>
      </c>
      <c r="D180" s="6">
        <v>1.2800000000000001E-2</v>
      </c>
      <c r="E180" s="6">
        <v>1.8000000000000002E-2</v>
      </c>
      <c r="F180" s="6">
        <v>1.8600000000000002E-2</v>
      </c>
      <c r="G180" s="6">
        <v>1.7100000000000001E-2</v>
      </c>
    </row>
    <row r="181" spans="3:7" ht="15.5" x14ac:dyDescent="0.35">
      <c r="C181" t="s">
        <v>184</v>
      </c>
      <c r="D181" s="6">
        <v>1.55E-2</v>
      </c>
      <c r="E181" s="6">
        <v>2.1499999999999998E-2</v>
      </c>
      <c r="F181" s="6">
        <v>1.9599999999999999E-2</v>
      </c>
      <c r="G181" s="6">
        <v>2.5899999999999999E-2</v>
      </c>
    </row>
    <row r="182" spans="3:7" ht="15.5" x14ac:dyDescent="0.35">
      <c r="C182" t="s">
        <v>185</v>
      </c>
      <c r="D182" s="6">
        <v>94.83</v>
      </c>
      <c r="E182" s="6">
        <v>190.7</v>
      </c>
      <c r="F182" s="6">
        <v>270.01</v>
      </c>
      <c r="G182" s="6">
        <v>20.81</v>
      </c>
    </row>
    <row r="183" spans="3:7" ht="15.5" x14ac:dyDescent="0.35">
      <c r="C183" t="s">
        <v>186</v>
      </c>
      <c r="D183" s="5">
        <v>456000000000</v>
      </c>
      <c r="E183" s="5">
        <v>459000000000</v>
      </c>
      <c r="F183" s="5">
        <v>466000000000</v>
      </c>
      <c r="G183" s="5">
        <v>457000000000</v>
      </c>
    </row>
    <row r="184" spans="3:7" ht="15.5" x14ac:dyDescent="0.35">
      <c r="C184" t="s">
        <v>187</v>
      </c>
      <c r="D184" s="6">
        <v>0.8</v>
      </c>
      <c r="E184" s="6">
        <v>0.77</v>
      </c>
      <c r="F184" s="6">
        <v>0.81</v>
      </c>
      <c r="G184" s="6">
        <v>0.95</v>
      </c>
    </row>
    <row r="185" spans="3:7" ht="15.5" x14ac:dyDescent="0.35">
      <c r="C185" t="s">
        <v>188</v>
      </c>
      <c r="D185" s="6">
        <v>110.59</v>
      </c>
      <c r="E185" s="6">
        <v>111.17</v>
      </c>
      <c r="F185" s="6">
        <v>112.97</v>
      </c>
      <c r="G185" s="6">
        <v>110.86</v>
      </c>
    </row>
    <row r="186" spans="3:7" ht="15.5" x14ac:dyDescent="0.35">
      <c r="C186" t="s">
        <v>189</v>
      </c>
      <c r="D186" s="6">
        <v>0.8</v>
      </c>
      <c r="E186" s="6">
        <v>0.77</v>
      </c>
      <c r="F186" s="6">
        <v>0.81</v>
      </c>
      <c r="G186" s="6">
        <v>0.96</v>
      </c>
    </row>
    <row r="187" spans="3:7" ht="15.5" x14ac:dyDescent="0.35">
      <c r="C187" t="s">
        <v>190</v>
      </c>
      <c r="D187" s="6">
        <v>110.59</v>
      </c>
      <c r="E187" s="6">
        <v>111.17</v>
      </c>
      <c r="F187" s="6">
        <v>112.97</v>
      </c>
      <c r="G187" s="6">
        <v>109.89</v>
      </c>
    </row>
    <row r="188" spans="3:7" ht="15.5" x14ac:dyDescent="0.35">
      <c r="C188" t="s">
        <v>191</v>
      </c>
      <c r="D188" s="5">
        <v>5000000000</v>
      </c>
      <c r="E188" s="5">
        <v>5000000000</v>
      </c>
      <c r="F188" s="5">
        <v>4000000000</v>
      </c>
      <c r="G188" s="5">
        <v>4000000000</v>
      </c>
    </row>
    <row r="189" spans="3:7" ht="15.5" x14ac:dyDescent="0.35">
      <c r="C189" t="s">
        <v>192</v>
      </c>
      <c r="D189" s="5">
        <v>1000000000</v>
      </c>
      <c r="E189" s="5">
        <v>2000000000</v>
      </c>
      <c r="F189" s="5">
        <v>2000000000</v>
      </c>
      <c r="G189" s="5">
        <v>2000000000</v>
      </c>
    </row>
    <row r="190" spans="3:7" ht="15.5" x14ac:dyDescent="0.35">
      <c r="C190" t="s">
        <v>193</v>
      </c>
      <c r="D190" s="5">
        <v>456000000000</v>
      </c>
      <c r="E190" s="5">
        <v>459000000000</v>
      </c>
      <c r="F190" s="5">
        <v>466000000000</v>
      </c>
      <c r="G190" s="5">
        <v>457000000000</v>
      </c>
    </row>
    <row r="191" spans="3:7" ht="15.5" x14ac:dyDescent="0.35">
      <c r="C191" t="s">
        <v>24</v>
      </c>
      <c r="D191" s="5">
        <v>7000000000</v>
      </c>
      <c r="E191" s="5">
        <v>7000000000</v>
      </c>
      <c r="F191" s="5">
        <v>6000000000</v>
      </c>
      <c r="G191" s="5">
        <v>6000000000</v>
      </c>
    </row>
    <row r="192" spans="3:7" ht="15.5" x14ac:dyDescent="0.35">
      <c r="C192" t="s">
        <v>21</v>
      </c>
      <c r="D192" s="5">
        <v>1000000000</v>
      </c>
      <c r="E192" s="5">
        <v>-3000000000</v>
      </c>
      <c r="F192" s="5">
        <v>-4000000000</v>
      </c>
      <c r="G192" s="5">
        <v>-21000000000</v>
      </c>
    </row>
    <row r="193" spans="3:16" ht="15.5" x14ac:dyDescent="0.35">
      <c r="C193" t="s">
        <v>194</v>
      </c>
      <c r="D193" s="5">
        <v>1000000000</v>
      </c>
      <c r="E193" s="5">
        <v>3000000000</v>
      </c>
      <c r="F193" s="5">
        <v>10000000000</v>
      </c>
      <c r="G193" s="5">
        <v>-3000000000</v>
      </c>
    </row>
    <row r="194" spans="3:16" ht="15.5" x14ac:dyDescent="0.35">
      <c r="C194" t="s">
        <v>195</v>
      </c>
      <c r="D194" s="5">
        <v>6000000000</v>
      </c>
      <c r="E194" s="5">
        <v>11000000000</v>
      </c>
      <c r="F194" s="5">
        <v>8000000000</v>
      </c>
      <c r="G194" s="5">
        <v>16000000000</v>
      </c>
    </row>
    <row r="195" spans="3:16" ht="15.5" x14ac:dyDescent="0.35">
      <c r="C195" t="s">
        <v>196</v>
      </c>
      <c r="D195" s="5">
        <v>-1000000000</v>
      </c>
      <c r="E195" s="5">
        <v>-2000000000</v>
      </c>
      <c r="F195" s="5">
        <v>-2000000000</v>
      </c>
      <c r="G195" s="5">
        <v>-3000000000</v>
      </c>
    </row>
    <row r="196" spans="3:16" ht="15.5" x14ac:dyDescent="0.35">
      <c r="C196" t="s">
        <v>13</v>
      </c>
      <c r="D196" s="5">
        <v>4000000000</v>
      </c>
      <c r="E196" s="5">
        <v>9000000000</v>
      </c>
      <c r="F196" s="5">
        <v>5000000000</v>
      </c>
      <c r="G196" s="5">
        <v>13000000000</v>
      </c>
    </row>
    <row r="197" spans="3:16" ht="15.5" x14ac:dyDescent="0.35">
      <c r="C197" t="s">
        <v>16</v>
      </c>
      <c r="D197" s="6">
        <v>1.05</v>
      </c>
      <c r="E197" s="6">
        <v>2.1800000000000002</v>
      </c>
      <c r="F197" s="6">
        <v>1.33</v>
      </c>
      <c r="G197" s="6">
        <v>3.18</v>
      </c>
    </row>
    <row r="198" spans="3:16" ht="15.5" x14ac:dyDescent="0.35">
      <c r="C198" t="s">
        <v>49</v>
      </c>
      <c r="I198" s="6">
        <v>6.98</v>
      </c>
      <c r="J198" s="6">
        <v>8.41</v>
      </c>
      <c r="K198" s="6">
        <v>9.32</v>
      </c>
      <c r="L198" s="6">
        <v>7.21</v>
      </c>
      <c r="M198" s="6">
        <v>2.94</v>
      </c>
      <c r="N198" s="6">
        <v>1.26</v>
      </c>
      <c r="O198" s="6">
        <v>1.81</v>
      </c>
      <c r="P198" s="6">
        <v>107.75</v>
      </c>
    </row>
    <row r="199" spans="3:16" ht="15.5" x14ac:dyDescent="0.35">
      <c r="C199" t="s">
        <v>63</v>
      </c>
      <c r="I199" s="6">
        <v>15.04</v>
      </c>
      <c r="J199" s="6">
        <v>13.08</v>
      </c>
      <c r="K199" s="6">
        <v>15.99</v>
      </c>
      <c r="L199" s="6">
        <v>13.18</v>
      </c>
      <c r="M199" s="6">
        <v>32.65</v>
      </c>
      <c r="N199" s="6">
        <v>47.62</v>
      </c>
      <c r="O199" s="6">
        <v>50.83</v>
      </c>
      <c r="P199" s="5">
        <v>0</v>
      </c>
    </row>
    <row r="200" spans="3:16" ht="15.5" x14ac:dyDescent="0.35">
      <c r="C200" t="s">
        <v>66</v>
      </c>
      <c r="I200" s="6">
        <v>4.58</v>
      </c>
      <c r="J200" s="6">
        <v>4.41</v>
      </c>
      <c r="K200" s="6">
        <v>5.78</v>
      </c>
      <c r="L200" s="6">
        <v>4.53</v>
      </c>
      <c r="M200" s="6">
        <v>7.76</v>
      </c>
      <c r="N200" s="6">
        <v>6.68</v>
      </c>
      <c r="O200" s="6">
        <v>5.92</v>
      </c>
      <c r="P200" s="5">
        <v>0</v>
      </c>
    </row>
    <row r="201" spans="3:16" ht="15.5" x14ac:dyDescent="0.35">
      <c r="C201" t="s">
        <v>197</v>
      </c>
      <c r="I201" s="5">
        <v>44320000000</v>
      </c>
      <c r="J201" s="5">
        <v>49370000000</v>
      </c>
      <c r="K201" s="5">
        <v>54860000000</v>
      </c>
      <c r="L201" s="5">
        <v>42590000000</v>
      </c>
      <c r="M201" s="5">
        <v>20210000000</v>
      </c>
      <c r="N201" s="5">
        <v>7590000000</v>
      </c>
      <c r="O201" s="5">
        <v>23670000000</v>
      </c>
      <c r="P201" s="5">
        <v>15930000000</v>
      </c>
    </row>
    <row r="202" spans="3:16" ht="15.5" x14ac:dyDescent="0.35">
      <c r="C202" t="s">
        <v>198</v>
      </c>
      <c r="I202" s="6">
        <v>5.6799999999999996E-2</v>
      </c>
      <c r="J202" s="6">
        <v>7.1300000000000002E-2</v>
      </c>
      <c r="K202" s="6">
        <v>7.9500000000000001E-2</v>
      </c>
      <c r="L202" s="6">
        <v>0.10859999999999999</v>
      </c>
      <c r="M202" s="6">
        <v>4.6799999999999994E-2</v>
      </c>
      <c r="N202" s="6">
        <v>1.9699999999999999E-2</v>
      </c>
      <c r="O202" s="6">
        <v>2.4300000000000002E-2</v>
      </c>
      <c r="P202" s="6">
        <v>9.5999999999999992E-3</v>
      </c>
    </row>
    <row r="203" spans="3:16" ht="15.5" x14ac:dyDescent="0.35">
      <c r="C203" t="s">
        <v>199</v>
      </c>
      <c r="I203" s="6">
        <v>6.3E-2</v>
      </c>
      <c r="J203" s="6">
        <v>7.5300000000000006E-2</v>
      </c>
      <c r="K203" s="6">
        <v>8.3199999999999996E-2</v>
      </c>
      <c r="L203" s="6">
        <v>0.1192</v>
      </c>
      <c r="M203" s="6">
        <v>4.9500000000000002E-2</v>
      </c>
      <c r="N203" s="6">
        <v>2.12E-2</v>
      </c>
      <c r="O203" s="6">
        <v>3.1200000000000002E-2</v>
      </c>
      <c r="P203" s="6">
        <v>1.2699999999999999E-2</v>
      </c>
    </row>
    <row r="204" spans="3:16" ht="15.5" x14ac:dyDescent="0.35">
      <c r="C204" t="s">
        <v>200</v>
      </c>
      <c r="I204" s="6">
        <v>7.9100000000000004E-2</v>
      </c>
      <c r="J204" s="6">
        <v>9.01E-2</v>
      </c>
      <c r="K204" s="6">
        <v>0.1313</v>
      </c>
      <c r="L204" s="6">
        <v>0.1439</v>
      </c>
      <c r="M204" s="6">
        <v>5.8600000000000006E-2</v>
      </c>
      <c r="N204" s="6">
        <v>7.6E-3</v>
      </c>
      <c r="O204" s="6">
        <v>5.9699999999999996E-2</v>
      </c>
      <c r="P204" s="6">
        <v>4.0999999999999995E-2</v>
      </c>
    </row>
    <row r="205" spans="3:16" ht="15.5" x14ac:dyDescent="0.35">
      <c r="C205" t="s">
        <v>201</v>
      </c>
      <c r="I205" s="6">
        <v>44.06</v>
      </c>
      <c r="J205" s="6">
        <v>66.16</v>
      </c>
      <c r="K205" s="6">
        <v>120.4</v>
      </c>
      <c r="L205" s="6">
        <v>80.58</v>
      </c>
      <c r="M205" s="6">
        <v>20.25</v>
      </c>
      <c r="N205" s="6">
        <v>0.52</v>
      </c>
      <c r="O205" s="6">
        <v>3.69</v>
      </c>
      <c r="P205" s="6">
        <v>1.9</v>
      </c>
    </row>
    <row r="206" spans="3:16" ht="15.5" x14ac:dyDescent="0.35">
      <c r="C206" t="s">
        <v>60</v>
      </c>
      <c r="I206" s="6">
        <v>0.95</v>
      </c>
      <c r="J206" s="6">
        <v>0.98</v>
      </c>
      <c r="K206" s="6">
        <v>1.33</v>
      </c>
      <c r="L206" s="6">
        <v>1.57</v>
      </c>
      <c r="M206" s="6">
        <v>1.61</v>
      </c>
      <c r="N206" s="6">
        <v>1.01</v>
      </c>
      <c r="O206" s="6">
        <v>1.58</v>
      </c>
      <c r="P206" s="5">
        <v>0</v>
      </c>
    </row>
    <row r="207" spans="3:16" ht="15.5" x14ac:dyDescent="0.35">
      <c r="C207" t="s">
        <v>57</v>
      </c>
      <c r="I207" s="6">
        <v>110.86</v>
      </c>
      <c r="J207" s="6">
        <v>111.71</v>
      </c>
      <c r="K207" s="5">
        <v>112</v>
      </c>
      <c r="L207" s="6">
        <v>60.51</v>
      </c>
      <c r="M207" s="6">
        <v>59.51</v>
      </c>
      <c r="N207" s="6">
        <v>59.33</v>
      </c>
      <c r="O207" s="6">
        <v>58.05</v>
      </c>
      <c r="P207" s="6">
        <v>8488.4599999999991</v>
      </c>
    </row>
    <row r="208" spans="3:16" ht="15.5" x14ac:dyDescent="0.35">
      <c r="C208" t="s">
        <v>202</v>
      </c>
      <c r="I208" s="6">
        <v>0.96</v>
      </c>
      <c r="J208" s="6">
        <v>0.98</v>
      </c>
      <c r="K208" s="6">
        <v>1.33</v>
      </c>
      <c r="L208" s="6">
        <v>1.57</v>
      </c>
      <c r="M208" s="6">
        <v>1.62</v>
      </c>
      <c r="N208" s="6">
        <v>1.01</v>
      </c>
      <c r="O208" s="6">
        <v>1.59</v>
      </c>
      <c r="P208" s="5">
        <v>0</v>
      </c>
    </row>
    <row r="209" spans="3:16" ht="15.5" x14ac:dyDescent="0.35">
      <c r="C209" t="s">
        <v>203</v>
      </c>
      <c r="I209" s="6">
        <v>109.89</v>
      </c>
      <c r="J209" s="6">
        <v>111.71</v>
      </c>
      <c r="K209" s="6">
        <v>111.99</v>
      </c>
      <c r="L209" s="6">
        <v>60.44</v>
      </c>
      <c r="M209" s="6">
        <v>59.38</v>
      </c>
      <c r="N209" s="6">
        <v>59.15</v>
      </c>
      <c r="O209" s="6">
        <v>57.81</v>
      </c>
      <c r="P209" s="6">
        <v>8488.4599999999991</v>
      </c>
    </row>
    <row r="210" spans="3:16" ht="15.5" x14ac:dyDescent="0.35">
      <c r="C210" t="s">
        <v>204</v>
      </c>
      <c r="I210" s="5">
        <v>4000000000</v>
      </c>
      <c r="J210" s="5">
        <v>5000000000</v>
      </c>
      <c r="K210" s="5">
        <v>2000000000</v>
      </c>
      <c r="L210" s="5">
        <v>5000000000</v>
      </c>
      <c r="M210" s="5">
        <v>0</v>
      </c>
      <c r="N210" s="5">
        <v>5000000000</v>
      </c>
      <c r="O210" s="5">
        <v>19000000000</v>
      </c>
      <c r="P210" s="5">
        <v>7000000000</v>
      </c>
    </row>
    <row r="211" spans="3:16" ht="15.5" x14ac:dyDescent="0.35">
      <c r="C211" t="s">
        <v>205</v>
      </c>
      <c r="I211" s="5">
        <v>2000000000</v>
      </c>
      <c r="J211" s="5">
        <v>0</v>
      </c>
      <c r="K211" s="5">
        <v>1000000000</v>
      </c>
      <c r="L211" s="5">
        <v>1000000000</v>
      </c>
      <c r="M211" s="5">
        <v>2000000000</v>
      </c>
      <c r="N211" s="5">
        <v>2000000000</v>
      </c>
      <c r="O211" s="5">
        <v>20000000000</v>
      </c>
      <c r="P211" s="5">
        <v>17000000000</v>
      </c>
    </row>
    <row r="212" spans="3:16" ht="15.5" x14ac:dyDescent="0.35">
      <c r="C212" t="s">
        <v>26</v>
      </c>
      <c r="I212" s="5">
        <v>6000000000</v>
      </c>
      <c r="J212" s="5">
        <v>6000000000</v>
      </c>
      <c r="K212" s="5">
        <v>2000000000</v>
      </c>
      <c r="L212" s="5">
        <v>6000000000</v>
      </c>
      <c r="M212" s="5">
        <v>2000000000</v>
      </c>
      <c r="N212" s="5">
        <v>7000000000</v>
      </c>
      <c r="O212" s="5">
        <v>39000000000</v>
      </c>
      <c r="P212" s="5">
        <v>24000000000</v>
      </c>
    </row>
    <row r="213" spans="3:16" ht="15.5" x14ac:dyDescent="0.35">
      <c r="C213" t="s">
        <v>23</v>
      </c>
      <c r="I213" s="5">
        <v>-21000000000</v>
      </c>
      <c r="J213" s="5">
        <v>-3000000000</v>
      </c>
      <c r="K213" s="5">
        <v>-4000000000</v>
      </c>
      <c r="L213" s="5">
        <v>4000000000</v>
      </c>
      <c r="M213" s="5">
        <v>1000000000</v>
      </c>
      <c r="N213" s="5">
        <v>6000000000</v>
      </c>
      <c r="O213" s="5">
        <v>30000000000</v>
      </c>
      <c r="P213" s="5">
        <v>21000000000</v>
      </c>
    </row>
    <row r="214" spans="3:16" ht="15.5" x14ac:dyDescent="0.35">
      <c r="C214" t="s">
        <v>206</v>
      </c>
      <c r="I214" s="5">
        <v>-3000000000</v>
      </c>
      <c r="J214" s="5">
        <v>2000000000</v>
      </c>
      <c r="K214" s="5">
        <v>2000000000</v>
      </c>
      <c r="L214" s="5">
        <v>-1000000000</v>
      </c>
      <c r="M214" s="5">
        <v>5000000000</v>
      </c>
      <c r="N214" s="5">
        <v>0</v>
      </c>
      <c r="O214" s="5">
        <v>18000000000</v>
      </c>
      <c r="P214" s="5">
        <v>-8000000000</v>
      </c>
    </row>
    <row r="215" spans="3:16" ht="15.5" x14ac:dyDescent="0.35">
      <c r="C215" t="s">
        <v>207</v>
      </c>
      <c r="I215" s="5">
        <v>39000000000</v>
      </c>
      <c r="J215" s="5">
        <v>40000000000</v>
      </c>
      <c r="K215" s="5">
        <v>47000000000</v>
      </c>
      <c r="L215" s="5">
        <v>41000000000</v>
      </c>
      <c r="M215" s="5">
        <v>19000000000</v>
      </c>
      <c r="N215" s="5">
        <v>5000000000</v>
      </c>
      <c r="O215" s="5">
        <v>14000000000</v>
      </c>
      <c r="P215" s="5">
        <v>16000000000</v>
      </c>
    </row>
    <row r="216" spans="3:16" ht="15.5" x14ac:dyDescent="0.35">
      <c r="C216" t="s">
        <v>208</v>
      </c>
      <c r="I216" s="5">
        <v>-6000000000</v>
      </c>
      <c r="J216" s="5">
        <v>-3000000000</v>
      </c>
      <c r="K216" s="5">
        <v>-11000000000</v>
      </c>
      <c r="L216" s="5">
        <v>-18000000000</v>
      </c>
      <c r="M216" s="5">
        <v>-2000000000</v>
      </c>
      <c r="N216" s="5">
        <v>-8000000000</v>
      </c>
      <c r="O216" s="5">
        <v>-20000000000</v>
      </c>
      <c r="P216" s="5">
        <v>-30000000000</v>
      </c>
    </row>
    <row r="217" spans="3:16" ht="15.5" x14ac:dyDescent="0.35">
      <c r="C217" t="s">
        <v>15</v>
      </c>
      <c r="I217" s="5">
        <v>33000000000</v>
      </c>
      <c r="J217" s="5">
        <v>37000000000</v>
      </c>
      <c r="K217" s="5">
        <v>36000000000</v>
      </c>
      <c r="L217" s="5">
        <v>23000000000</v>
      </c>
      <c r="M217" s="5">
        <v>17000000000</v>
      </c>
      <c r="N217" s="5">
        <v>-3000000000</v>
      </c>
      <c r="O217" s="5">
        <v>-6000000000</v>
      </c>
      <c r="P217" s="5">
        <v>-14000000000</v>
      </c>
    </row>
    <row r="218" spans="3:16" ht="15.5" x14ac:dyDescent="0.35">
      <c r="C218" t="s">
        <v>17</v>
      </c>
      <c r="I218" s="6">
        <v>8.0299999999999994</v>
      </c>
      <c r="J218" s="6">
        <v>8.91</v>
      </c>
      <c r="K218" s="6">
        <v>8.7200000000000006</v>
      </c>
      <c r="L218" s="6">
        <v>5.47</v>
      </c>
      <c r="M218" s="6">
        <v>4.1100000000000003</v>
      </c>
      <c r="N218" s="6">
        <v>-0.84</v>
      </c>
      <c r="O218" s="6">
        <v>-1.37</v>
      </c>
      <c r="P218" s="6">
        <v>-645.13</v>
      </c>
    </row>
  </sheetData>
  <pageMargins left="0.7" right="0.7" top="0.75" bottom="0.75" header="0.3" footer="0.3"/>
  <ignoredErrors>
    <ignoredError sqref="A1:P219" numberStoredAsText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P18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1382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1383</v>
      </c>
      <c r="D2" s="2" vm="396">
        <f ca="1">IFERROR(_xlfn.STOCKHISTORY("XIDX:" &amp; $C$1, D3, , 0, 0, 1), "Libur")</f>
        <v>6725</v>
      </c>
      <c r="E2" s="2" vm="397">
        <f ca="1">IFERROR(_xlfn.STOCKHISTORY("XIDX:" &amp; $C$1, E3, , 0, 0, 1), "Libur")</f>
        <v>5825</v>
      </c>
      <c r="H2" s="2" vm="397">
        <f ca="1">IFERROR(INDEX(D2:G2,COUNT(D2:G2)),"")</f>
        <v>5825</v>
      </c>
      <c r="I2" s="2" vm="398">
        <f t="shared" ref="I2:P2" ca="1" si="0">IFERROR(_xlfn.STOCKHISTORY("XIDX:" &amp; $C$1, I1, , 0, 0, 1), "Libur")</f>
        <v>7650</v>
      </c>
      <c r="J2" s="2" vm="399">
        <f t="shared" ca="1" si="0"/>
        <v>7250</v>
      </c>
      <c r="K2" s="2" vm="400">
        <f t="shared" ca="1" si="0"/>
        <v>6025</v>
      </c>
      <c r="L2" s="2" vm="401">
        <f t="shared" ca="1" si="0"/>
        <v>5175</v>
      </c>
      <c r="M2" s="2" t="str">
        <f t="shared" ca="1" si="0"/>
        <v>Libur</v>
      </c>
      <c r="N2" s="2" vm="402">
        <f t="shared" ca="1" si="0"/>
        <v>4790</v>
      </c>
      <c r="O2" s="2" vm="403">
        <f t="shared" ca="1" si="0"/>
        <v>6100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565136000000</v>
      </c>
      <c r="E4" s="2">
        <f>IFERROR(INDEX(E51:E500,MATCH($C$4,$C$51:$C$500,0)),"")</f>
        <v>556513000000</v>
      </c>
      <c r="H4" s="2">
        <f>IFERROR(SUM(D4:G4)*(4/MAX(1,COUNT(D4:G4))),"")</f>
        <v>2243298000000</v>
      </c>
      <c r="I4" s="2">
        <f t="shared" ref="I4:P4" si="1">IFERROR(INDEX(I51:I500,MATCH($C$4,$C$51:$C$500,0)),"")</f>
        <v>3031511000000</v>
      </c>
      <c r="J4" s="2">
        <f t="shared" si="1"/>
        <v>3715605000000</v>
      </c>
      <c r="K4" s="2">
        <f t="shared" si="1"/>
        <v>3447316000000</v>
      </c>
      <c r="L4" s="2">
        <f t="shared" si="1"/>
        <v>3370631000000</v>
      </c>
      <c r="M4" s="2">
        <f t="shared" si="1"/>
        <v>4028028000000</v>
      </c>
      <c r="N4" s="2">
        <f t="shared" si="1"/>
        <v>4335846000000</v>
      </c>
      <c r="O4" s="2">
        <f t="shared" si="1"/>
        <v>4438222000000</v>
      </c>
      <c r="P4" s="2">
        <f t="shared" si="1"/>
        <v>5003805000000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-3833000000</v>
      </c>
      <c r="E5" s="2">
        <f>IFERROR(INDEX(E51:E500,MATCH($C$5,$C$51:$C$500,0)),"")</f>
        <v>-114966000000</v>
      </c>
      <c r="H5" s="2">
        <f>IFERROR(SUM(D5:G5)*(4/MAX(1,COUNT(D5:G5))),"")</f>
        <v>-237598000000</v>
      </c>
      <c r="I5" s="2">
        <f t="shared" ref="I5:P5" si="2">IFERROR(INDEX(I51:I500,MATCH($C$5,$C$51:$C$500,0)),"")</f>
        <v>424148000000</v>
      </c>
      <c r="J5" s="2">
        <f t="shared" si="2"/>
        <v>238296000000</v>
      </c>
      <c r="K5" s="2">
        <f t="shared" si="2"/>
        <v>173534000000</v>
      </c>
      <c r="L5" s="2">
        <f t="shared" si="2"/>
        <v>183223000000</v>
      </c>
      <c r="M5" s="2">
        <f t="shared" si="2"/>
        <v>57759000000</v>
      </c>
      <c r="N5" s="2">
        <f t="shared" si="2"/>
        <v>428411000000</v>
      </c>
      <c r="O5" s="2">
        <f t="shared" si="2"/>
        <v>643536000000</v>
      </c>
      <c r="P5" s="2">
        <f t="shared" si="2"/>
        <v>-106397000000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8193081000000</v>
      </c>
      <c r="E6" s="2">
        <f>IFERROR(INDEX(E51:E500,MATCH($C$6,$C$51:$C$500,0)),"")</f>
        <v>8396975000000</v>
      </c>
      <c r="H6" s="2">
        <f>IFERROR(INDEX(D6:G6,COUNT(D6:G6)),"")</f>
        <v>8396975000000</v>
      </c>
      <c r="I6" s="2">
        <f t="shared" ref="I6:P6" si="3">IFERROR(INDEX(I51:I500,MATCH($C$6,$C$51:$C$500,0)),"")</f>
        <v>8510391000000</v>
      </c>
      <c r="J6" s="2">
        <f t="shared" si="3"/>
        <v>8415964000000</v>
      </c>
      <c r="K6" s="2">
        <f t="shared" si="3"/>
        <v>7491535000000</v>
      </c>
      <c r="L6" s="2">
        <f t="shared" si="3"/>
        <v>7684570000000</v>
      </c>
      <c r="M6" s="2">
        <f t="shared" si="3"/>
        <v>7567616000000</v>
      </c>
      <c r="N6" s="2">
        <f t="shared" si="3"/>
        <v>8047323000000</v>
      </c>
      <c r="O6" s="2">
        <f t="shared" si="3"/>
        <v>7765675000000</v>
      </c>
      <c r="P6" s="2">
        <f t="shared" si="3"/>
        <v>7206499000000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2.1</v>
      </c>
      <c r="E7" s="3">
        <f>IFERROR(INDEX(E51:E500,MATCH($C$7,$C$51:$C$500,0))/1000000000,"")</f>
        <v>2.1</v>
      </c>
      <c r="H7" s="3">
        <f>IFERROR(INDEX(D7:G7,COUNT(D7:G7)),"")</f>
        <v>2.1</v>
      </c>
      <c r="I7" s="3">
        <f t="shared" ref="I7:P7" si="4">IFERROR(INDEX(I51:I500,MATCH($C$7,$C$51:$C$500,0))/1000000000,"")</f>
        <v>2.1</v>
      </c>
      <c r="J7" s="3">
        <f t="shared" si="4"/>
        <v>2.1</v>
      </c>
      <c r="K7" s="3">
        <f t="shared" si="4"/>
        <v>2.1</v>
      </c>
      <c r="L7" s="3">
        <f t="shared" si="4"/>
        <v>2.1</v>
      </c>
      <c r="M7" s="3">
        <f t="shared" si="4"/>
        <v>2.1</v>
      </c>
      <c r="N7" s="3">
        <f t="shared" si="4"/>
        <v>2.1</v>
      </c>
      <c r="O7" s="3">
        <f t="shared" si="4"/>
        <v>2.1</v>
      </c>
      <c r="P7" s="3">
        <f t="shared" si="4"/>
        <v>1.05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-116000000000</v>
      </c>
      <c r="E8" s="2">
        <f>IFERROR(INDEX(E51:E500,MATCH("Free cash flow (Quarter)",$C$51:$C$500,0)),"")</f>
        <v>97000000000</v>
      </c>
      <c r="H8" s="2">
        <f>IFERROR(INDEX(D8:G8,COUNT(D8:G8)),"")</f>
        <v>97000000000</v>
      </c>
      <c r="I8" s="2">
        <f t="shared" ref="I8:P8" si="5">IFERROR(INDEX(I51:I500,MATCH($C$8,$C$51:$C$500,0)),"")</f>
        <v>510000000000</v>
      </c>
      <c r="J8" s="2">
        <f t="shared" si="5"/>
        <v>-610000000000</v>
      </c>
      <c r="K8" s="2">
        <f t="shared" si="5"/>
        <v>-877000000000</v>
      </c>
      <c r="L8" s="2">
        <f t="shared" si="5"/>
        <v>-1327000000000</v>
      </c>
      <c r="M8" s="2">
        <f t="shared" si="5"/>
        <v>883000000000</v>
      </c>
      <c r="N8" s="2">
        <f t="shared" si="5"/>
        <v>-826000000000</v>
      </c>
      <c r="O8" s="2">
        <f t="shared" si="5"/>
        <v>-373000000000</v>
      </c>
      <c r="P8" s="2">
        <f t="shared" si="5"/>
        <v>-44000000000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-55.24</v>
      </c>
      <c r="E9" s="3">
        <f>IFERROR(INDEX(E51:E500,MATCH("Free cash flow per share (Quarter)",$C$51:$C$500,0)),"")</f>
        <v>45.97</v>
      </c>
      <c r="H9" s="3">
        <f>IFERROR(INDEX(D9:G9,COUNT(D9:G9)),"")</f>
        <v>45.97</v>
      </c>
      <c r="I9" s="3">
        <f t="shared" ref="I9:P9" si="6">IFERROR(INDEX(I51:I500,MATCH($C$9,$C$51:$C$500,0)),"")</f>
        <v>242.89</v>
      </c>
      <c r="J9" s="3">
        <f t="shared" si="6"/>
        <v>-290.37</v>
      </c>
      <c r="K9" s="3">
        <f t="shared" si="6"/>
        <v>-417.71</v>
      </c>
      <c r="L9" s="3">
        <f t="shared" si="6"/>
        <v>-631.92999999999995</v>
      </c>
      <c r="M9" s="3">
        <f t="shared" si="6"/>
        <v>420.65</v>
      </c>
      <c r="N9" s="3">
        <f t="shared" si="6"/>
        <v>-393.33</v>
      </c>
      <c r="O9" s="3">
        <f t="shared" si="6"/>
        <v>-177.81</v>
      </c>
      <c r="P9" s="3">
        <f t="shared" si="6"/>
        <v>-42.24</v>
      </c>
    </row>
    <row r="10" spans="1:16" ht="15.5" x14ac:dyDescent="0.35">
      <c r="C10" t="s">
        <v>18</v>
      </c>
      <c r="D10" s="3">
        <f ca="1">IFERROR(IF(D9=0,"",D2/D9),"")</f>
        <v>-121.74149167270093</v>
      </c>
      <c r="E10" s="3">
        <f ca="1">IFERROR(IF(E9=0,"",E2/E9),"")</f>
        <v>126.71307374374592</v>
      </c>
      <c r="I10" s="3">
        <f t="shared" ref="I10:P10" ca="1" si="7">IFERROR(IF(I9=0,"",I2/I9),"")</f>
        <v>31.495738811807815</v>
      </c>
      <c r="J10" s="3">
        <f t="shared" ca="1" si="7"/>
        <v>-24.968144092020527</v>
      </c>
      <c r="K10" s="3">
        <f t="shared" ca="1" si="7"/>
        <v>-14.423882597974671</v>
      </c>
      <c r="L10" s="3">
        <f t="shared" ca="1" si="7"/>
        <v>-8.1891981706834631</v>
      </c>
      <c r="M10" s="3" t="str">
        <f t="shared" ca="1" si="7"/>
        <v/>
      </c>
      <c r="N10" s="3">
        <f t="shared" ca="1" si="7"/>
        <v>-12.178069305672082</v>
      </c>
      <c r="O10" s="3">
        <f t="shared" ca="1" si="7"/>
        <v>-34.306281986389969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787277000000</v>
      </c>
      <c r="E11" s="2">
        <f>IFERROR(INDEX(E51:E500,MATCH($C$11,$C$51:$C$500,0)),"")</f>
        <v>936317000000</v>
      </c>
      <c r="H11" s="2">
        <f>IFERROR(INDEX(D11:G11,COUNT(D11:G11)),"")</f>
        <v>936317000000</v>
      </c>
      <c r="I11" s="2">
        <f t="shared" ref="I11:P11" si="8">IFERROR(INDEX(I51:I500,MATCH($C$11,$C$51:$C$500,0)),"")</f>
        <v>1001539000000</v>
      </c>
      <c r="J11" s="2">
        <f t="shared" si="8"/>
        <v>668876000000</v>
      </c>
      <c r="K11" s="2">
        <f t="shared" si="8"/>
        <v>780815000000</v>
      </c>
      <c r="L11" s="2">
        <f t="shared" si="8"/>
        <v>1363572000000</v>
      </c>
      <c r="M11" s="2">
        <f t="shared" si="8"/>
        <v>1524001000000</v>
      </c>
      <c r="N11" s="2">
        <f t="shared" si="8"/>
        <v>825427000000</v>
      </c>
      <c r="O11" s="2">
        <f t="shared" si="8"/>
        <v>681866000000</v>
      </c>
      <c r="P11" s="2">
        <f t="shared" si="8"/>
        <v>744579000000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P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28</v>
      </c>
      <c r="D15" s="2">
        <f>IFERROR(INDEX(D51:D500,MATCH($C$15,$C$51:$C$500,0)),"")</f>
        <v>-20287000000</v>
      </c>
      <c r="E15" s="2">
        <f>IFERROR(INDEX(E51:E500,MATCH($C$15,$C$51:$C$500,0)),"")</f>
        <v>-19779000000</v>
      </c>
      <c r="H15" s="2">
        <f>IFERROR(SUM(D15:G15)*(4/MAX(1,COUNT(D15:G15))),"")</f>
        <v>-80132000000</v>
      </c>
      <c r="I15" s="2">
        <f t="shared" ref="I15:P15" si="12">IFERROR(INDEX(I51:I500,MATCH($C$15,$C$51:$C$500,0)),"")</f>
        <v>-75379000000</v>
      </c>
      <c r="J15" s="2">
        <f t="shared" si="12"/>
        <v>-70748000000</v>
      </c>
      <c r="K15" s="2">
        <f t="shared" si="12"/>
        <v>-72623000000</v>
      </c>
      <c r="L15" s="2">
        <f t="shared" si="12"/>
        <v>-60888000000</v>
      </c>
      <c r="M15" s="2">
        <f t="shared" si="12"/>
        <v>-65401000000</v>
      </c>
      <c r="N15" s="2">
        <f t="shared" si="12"/>
        <v>-73545000000</v>
      </c>
      <c r="O15" s="2">
        <f t="shared" si="12"/>
        <v>-64087000000</v>
      </c>
      <c r="P15" s="2">
        <f t="shared" si="12"/>
        <v>-54505000000</v>
      </c>
    </row>
    <row r="16" spans="1:16" ht="15.5" x14ac:dyDescent="0.35">
      <c r="C16" t="s">
        <v>29</v>
      </c>
      <c r="D16" s="2">
        <f>IFERROR(INDEX(D51:D500,MATCH($C$16,$C$51:$C$500,0)),"")</f>
        <v>126437000000</v>
      </c>
      <c r="E16" s="2">
        <f>IFERROR(INDEX(E51:E500,MATCH($C$16,$C$51:$C$500,0)),"")</f>
        <v>94231000000</v>
      </c>
      <c r="H16" s="2">
        <f>IFERROR(SUM(D16:G16)*(4/MAX(1,COUNT(D16:G16))),"")</f>
        <v>441336000000</v>
      </c>
      <c r="I16" s="2">
        <f t="shared" ref="I16:P16" si="13">IFERROR(INDEX(I51:I500,MATCH($C$16,$C$51:$C$500,0)),"")</f>
        <v>281607000000</v>
      </c>
      <c r="J16" s="2">
        <f t="shared" si="13"/>
        <v>422205000000</v>
      </c>
      <c r="K16" s="2">
        <f t="shared" si="13"/>
        <v>199111000000</v>
      </c>
      <c r="L16" s="2">
        <f t="shared" si="13"/>
        <v>428661000000</v>
      </c>
      <c r="M16" s="2">
        <f t="shared" si="13"/>
        <v>139225000000</v>
      </c>
      <c r="N16" s="2">
        <f t="shared" si="13"/>
        <v>404484000000</v>
      </c>
      <c r="O16" s="2">
        <f t="shared" si="13"/>
        <v>350771000000</v>
      </c>
      <c r="P16" s="2">
        <f t="shared" si="13"/>
        <v>397041000000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14122500000000</v>
      </c>
      <c r="E20" s="2">
        <f ca="1">IFERROR(E21*E2,"")</f>
        <v>12232500000000</v>
      </c>
      <c r="H20" s="2">
        <f t="shared" ref="H20:P20" ca="1" si="14">IFERROR(H21*H2,"")</f>
        <v>12232500000000</v>
      </c>
      <c r="I20" s="2">
        <f t="shared" ca="1" si="14"/>
        <v>16065000000000</v>
      </c>
      <c r="J20" s="2">
        <f t="shared" ca="1" si="14"/>
        <v>15225000000000</v>
      </c>
      <c r="K20" s="2">
        <f t="shared" ca="1" si="14"/>
        <v>12652500000000</v>
      </c>
      <c r="L20" s="2">
        <f t="shared" ca="1" si="14"/>
        <v>10867500000000</v>
      </c>
      <c r="M20" s="2" t="str">
        <f t="shared" ca="1" si="14"/>
        <v/>
      </c>
      <c r="N20" s="2">
        <f t="shared" ca="1" si="14"/>
        <v>10059000000000</v>
      </c>
      <c r="O20" s="2">
        <f t="shared" ca="1" si="14"/>
        <v>12810000000000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2100000000</v>
      </c>
      <c r="E21" s="2">
        <f>IFERROR(INDEX(E51:E500,MATCH($C$7,$C$51:$C$500,0)),"")</f>
        <v>2100000000</v>
      </c>
      <c r="H21" s="2">
        <f>IFERROR(INDEX(D21:G21,COUNT(D21:G21)),"")</f>
        <v>2100000000</v>
      </c>
      <c r="I21" s="2">
        <f t="shared" ref="I21:P21" si="15">IFERROR(INDEX(I51:I500,MATCH($C$7,$C$51:$C$500,0)),"")</f>
        <v>2100000000</v>
      </c>
      <c r="J21" s="2">
        <f t="shared" si="15"/>
        <v>2100000000</v>
      </c>
      <c r="K21" s="2">
        <f t="shared" si="15"/>
        <v>2100000000</v>
      </c>
      <c r="L21" s="2">
        <f t="shared" si="15"/>
        <v>2100000000</v>
      </c>
      <c r="M21" s="2">
        <f t="shared" si="15"/>
        <v>2100000000</v>
      </c>
      <c r="N21" s="2">
        <f t="shared" si="15"/>
        <v>2100000000</v>
      </c>
      <c r="O21" s="2">
        <f t="shared" si="15"/>
        <v>2100000000</v>
      </c>
      <c r="P21" s="2">
        <f t="shared" si="15"/>
        <v>1050000000</v>
      </c>
    </row>
    <row r="23" spans="1:16" ht="15.5" x14ac:dyDescent="0.35">
      <c r="B23" t="s">
        <v>45</v>
      </c>
      <c r="C23" t="s">
        <v>46</v>
      </c>
      <c r="D23" s="3">
        <f>IFERROR(D5/D6*100,"")</f>
        <v>-4.6783377339977478E-2</v>
      </c>
      <c r="E23" s="3">
        <f>IFERROR(E5/E6*100,"")</f>
        <v>-1.3691359090624899</v>
      </c>
      <c r="H23" s="3">
        <f t="shared" ref="H23:P23" si="16">IFERROR(H5/H6*100,"")</f>
        <v>-2.8295665998767414</v>
      </c>
      <c r="I23" s="3">
        <f t="shared" si="16"/>
        <v>4.9838838192040766</v>
      </c>
      <c r="J23" s="3">
        <f t="shared" si="16"/>
        <v>2.8314759901539501</v>
      </c>
      <c r="K23" s="3">
        <f t="shared" si="16"/>
        <v>2.3164011113877199</v>
      </c>
      <c r="L23" s="3">
        <f t="shared" si="16"/>
        <v>2.384297364719171</v>
      </c>
      <c r="M23" s="3">
        <f t="shared" si="16"/>
        <v>0.76323904384154795</v>
      </c>
      <c r="N23" s="3">
        <f t="shared" si="16"/>
        <v>5.3236461367339176</v>
      </c>
      <c r="O23" s="3">
        <f t="shared" si="16"/>
        <v>8.2869293396903689</v>
      </c>
      <c r="P23" s="3">
        <f t="shared" si="16"/>
        <v>-1.4764034519397005</v>
      </c>
    </row>
    <row r="24" spans="1:16" ht="15.5" x14ac:dyDescent="0.35">
      <c r="C24" t="s">
        <v>47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P24" si="17">IFERROR(_xlfn.RRI(5,M23,H23),"")</f>
        <v/>
      </c>
      <c r="I24" s="4">
        <f t="shared" si="17"/>
        <v>-1.3103188306728297E-2</v>
      </c>
      <c r="J24" s="4">
        <f t="shared" si="17"/>
        <v>-0.19327809505539184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98.2</v>
      </c>
      <c r="J25" s="3">
        <f t="shared" si="18"/>
        <v>167.36</v>
      </c>
      <c r="K25" s="3">
        <f t="shared" si="18"/>
        <v>60.23</v>
      </c>
      <c r="L25" s="3">
        <f t="shared" si="18"/>
        <v>175.13</v>
      </c>
      <c r="M25" s="3">
        <f t="shared" si="18"/>
        <v>35.15</v>
      </c>
      <c r="N25" s="3">
        <f t="shared" si="18"/>
        <v>157.59</v>
      </c>
      <c r="O25" s="3">
        <f t="shared" si="18"/>
        <v>136.52000000000001</v>
      </c>
      <c r="P25" s="3">
        <f t="shared" si="18"/>
        <v>326.22000000000003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-9.0261516602321512E-2</v>
      </c>
      <c r="J26" s="4">
        <f t="shared" si="19"/>
        <v>4.1576271471775117E-2</v>
      </c>
      <c r="K26" s="4">
        <f t="shared" si="19"/>
        <v>-0.28671932800534128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269.11238095238093</v>
      </c>
      <c r="E27" s="3">
        <f>IFERROR(E4/E21,"")</f>
        <v>265.00619047619045</v>
      </c>
      <c r="H27" s="3">
        <f t="shared" ref="H27:P27" si="20">IFERROR(H4/H21,"")</f>
        <v>1068.2371428571428</v>
      </c>
      <c r="I27" s="3">
        <f t="shared" si="20"/>
        <v>1443.5766666666666</v>
      </c>
      <c r="J27" s="3">
        <f t="shared" si="20"/>
        <v>1769.3357142857142</v>
      </c>
      <c r="K27" s="3">
        <f t="shared" si="20"/>
        <v>1641.5790476190475</v>
      </c>
      <c r="L27" s="3">
        <f t="shared" si="20"/>
        <v>1605.0623809523809</v>
      </c>
      <c r="M27" s="3">
        <f t="shared" si="20"/>
        <v>1918.1085714285714</v>
      </c>
      <c r="N27" s="3">
        <f t="shared" si="20"/>
        <v>2064.6885714285713</v>
      </c>
      <c r="O27" s="3">
        <f t="shared" si="20"/>
        <v>2113.4390476190474</v>
      </c>
      <c r="P27" s="3">
        <f t="shared" si="20"/>
        <v>4765.528571428571</v>
      </c>
    </row>
    <row r="28" spans="1:16" ht="15.5" x14ac:dyDescent="0.35">
      <c r="C28" t="s">
        <v>52</v>
      </c>
      <c r="D28" s="4">
        <f>IFERROR(_xlfn.RRI(5,I27,D27),"")</f>
        <v>-0.28534116841383461</v>
      </c>
      <c r="E28" s="4">
        <f>IFERROR(_xlfn.RRI(5,J27,E27),"")</f>
        <v>-0.31594794010069038</v>
      </c>
      <c r="H28" s="4">
        <f t="shared" ref="H28:P28" si="21">IFERROR(_xlfn.RRI(5,M27,H27),"")</f>
        <v>-0.11047348579774674</v>
      </c>
      <c r="I28" s="4">
        <f t="shared" si="21"/>
        <v>-6.9069927257668584E-2</v>
      </c>
      <c r="J28" s="4">
        <f t="shared" si="21"/>
        <v>-3.4918249335480378E-2</v>
      </c>
      <c r="K28" s="4">
        <f t="shared" si="21"/>
        <v>-0.19196505227833682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-0.41324091778202682</v>
      </c>
      <c r="J29" s="4">
        <f t="shared" si="22"/>
        <v>1.7786817200730538</v>
      </c>
      <c r="K29" s="4">
        <f t="shared" si="22"/>
        <v>-0.65608405184719931</v>
      </c>
      <c r="L29" s="4">
        <f t="shared" si="22"/>
        <v>3.9823613086770981</v>
      </c>
      <c r="M29" s="4">
        <f t="shared" si="22"/>
        <v>-0.77695285233834632</v>
      </c>
      <c r="N29" s="4">
        <f t="shared" si="22"/>
        <v>0.15433636097275119</v>
      </c>
      <c r="O29" s="4">
        <f t="shared" si="22"/>
        <v>-0.58150941082704921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-0.26000664355168102</v>
      </c>
      <c r="I30" s="4">
        <f t="shared" si="23"/>
        <v>-0.18411375805555219</v>
      </c>
      <c r="J30" s="4">
        <f t="shared" si="23"/>
        <v>7.782547349880313E-2</v>
      </c>
      <c r="K30" s="4">
        <f t="shared" si="23"/>
        <v>2.2750932985544835E-2</v>
      </c>
      <c r="L30" s="4">
        <f t="shared" si="23"/>
        <v>-0.16320566788512894</v>
      </c>
      <c r="M30" s="4">
        <f t="shared" si="23"/>
        <v>-7.0993757619620221E-2</v>
      </c>
      <c r="N30" s="4">
        <f t="shared" si="23"/>
        <v>-2.3066894806073199E-2</v>
      </c>
      <c r="O30" s="4">
        <f t="shared" si="23"/>
        <v>-0.55651529186289239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3901.47</v>
      </c>
      <c r="E32" s="3">
        <f>IFERROR(INDEX(E51:E500,MATCH($A$32,$C$51:$C$500,0)),"")</f>
        <v>3998.56</v>
      </c>
      <c r="H32" s="3">
        <f>IFERROR(INDEX(D32:G32,COUNT(D32:G32)),"")</f>
        <v>3998.56</v>
      </c>
      <c r="I32" s="3">
        <f t="shared" ref="I32:P32" si="24">IFERROR(INDEX(I51:I500,MATCH($C$32,$C$51:$C$500,0)),"")</f>
        <v>4052.57</v>
      </c>
      <c r="J32" s="3">
        <f t="shared" si="24"/>
        <v>4007.6</v>
      </c>
      <c r="K32" s="3">
        <f t="shared" si="24"/>
        <v>3567.4</v>
      </c>
      <c r="L32" s="3">
        <f t="shared" si="24"/>
        <v>3659.32</v>
      </c>
      <c r="M32" s="3">
        <f t="shared" si="24"/>
        <v>3603.63</v>
      </c>
      <c r="N32" s="3">
        <f t="shared" si="24"/>
        <v>3832.06</v>
      </c>
      <c r="O32" s="3">
        <f t="shared" si="24"/>
        <v>3697.94</v>
      </c>
      <c r="P32" s="3">
        <f t="shared" si="24"/>
        <v>6863.33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1.49</v>
      </c>
      <c r="E33" s="3">
        <f>IFERROR(INDEX(E51:E500,MATCH($A$33,$C$51:$C$500,0)),"")</f>
        <v>1.8</v>
      </c>
      <c r="H33" s="3">
        <f>IFERROR(INDEX(D33:G33,COUNT(D33:G33)),"")</f>
        <v>1.8</v>
      </c>
      <c r="I33" s="3">
        <f t="shared" ref="I33:P33" si="25">IFERROR(INDEX(I51:I500,MATCH($C$33,$C$51:$C$500,0)),"")</f>
        <v>1.89</v>
      </c>
      <c r="J33" s="3">
        <f t="shared" si="25"/>
        <v>1.81</v>
      </c>
      <c r="K33" s="3">
        <f t="shared" si="25"/>
        <v>1.69</v>
      </c>
      <c r="L33" s="3">
        <f t="shared" si="25"/>
        <v>1.41</v>
      </c>
      <c r="M33" s="3">
        <f t="shared" si="25"/>
        <v>1.71</v>
      </c>
      <c r="N33" s="3">
        <f t="shared" si="25"/>
        <v>1.25</v>
      </c>
      <c r="O33" s="3">
        <f t="shared" si="25"/>
        <v>1.65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115.23</v>
      </c>
      <c r="E34" s="3">
        <f>IFERROR(INDEX(E51:E500,MATCH($A$34,$C$51:$C$500,0)),"")</f>
        <v>203.1</v>
      </c>
      <c r="H34" s="3">
        <f>IFERROR(INDEX(D34:G34,COUNT(D34:G34)),"")</f>
        <v>203.1</v>
      </c>
      <c r="I34" s="3">
        <f t="shared" ref="I34:P34" si="26">IFERROR(INDEX(I51:I500,MATCH($C$34,$C$51:$C$500,0)),"")</f>
        <v>77.900000000000006</v>
      </c>
      <c r="J34" s="3">
        <f t="shared" si="26"/>
        <v>43.32</v>
      </c>
      <c r="K34" s="3">
        <f t="shared" si="26"/>
        <v>100.03</v>
      </c>
      <c r="L34" s="3">
        <f t="shared" si="26"/>
        <v>29.55</v>
      </c>
      <c r="M34" s="3">
        <f t="shared" si="26"/>
        <v>175.68</v>
      </c>
      <c r="N34" s="3">
        <f t="shared" si="26"/>
        <v>30.4</v>
      </c>
      <c r="O34" s="3">
        <f t="shared" si="26"/>
        <v>44.68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21.65</v>
      </c>
      <c r="E35" s="3">
        <f>IFERROR(INDEX(E51:E500,MATCH($A$35,$C$51:$C$500,0)),"")</f>
        <v>27.17</v>
      </c>
      <c r="H35" s="3">
        <f>IFERROR(INDEX(D35:G35,COUNT(D35:G35)),"")</f>
        <v>27.17</v>
      </c>
      <c r="I35" s="3">
        <f t="shared" ref="I35:P35" si="27">IFERROR(INDEX(I51:I500,MATCH($C$35,$C$51:$C$500,0)),"")</f>
        <v>5.3</v>
      </c>
      <c r="J35" s="3">
        <f t="shared" si="27"/>
        <v>4.0999999999999996</v>
      </c>
      <c r="K35" s="3">
        <f t="shared" si="27"/>
        <v>3.67</v>
      </c>
      <c r="L35" s="3">
        <f t="shared" si="27"/>
        <v>3.22</v>
      </c>
      <c r="M35" s="3">
        <f t="shared" si="27"/>
        <v>3.22</v>
      </c>
      <c r="N35" s="3">
        <f t="shared" si="27"/>
        <v>2.3199999999999998</v>
      </c>
      <c r="O35" s="3">
        <f t="shared" si="27"/>
        <v>2.89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565136000000</v>
      </c>
      <c r="E51" s="5">
        <v>556513000000</v>
      </c>
      <c r="F51" s="5">
        <v>867509000000</v>
      </c>
      <c r="G51" s="5">
        <v>847233000000</v>
      </c>
      <c r="I51" s="5">
        <v>3031511000000</v>
      </c>
      <c r="J51" s="5">
        <v>3715605000000</v>
      </c>
      <c r="K51" s="5">
        <v>3447316000000</v>
      </c>
      <c r="L51" s="5">
        <v>3370631000000</v>
      </c>
      <c r="M51" s="5">
        <v>4028028000000</v>
      </c>
      <c r="N51" s="5">
        <v>4335846000000</v>
      </c>
      <c r="O51" s="5">
        <v>4438222000000</v>
      </c>
      <c r="P51" s="5">
        <v>5003805000000</v>
      </c>
    </row>
    <row r="52" spans="2:16" ht="15.5" x14ac:dyDescent="0.35">
      <c r="C52" t="s">
        <v>76</v>
      </c>
      <c r="D52" s="5">
        <v>515706000000</v>
      </c>
      <c r="E52" s="5">
        <v>508765000000</v>
      </c>
      <c r="F52" s="5">
        <v>521581000000</v>
      </c>
      <c r="G52" s="5">
        <v>505549000000</v>
      </c>
      <c r="I52" s="5">
        <v>1968826000000</v>
      </c>
      <c r="J52" s="5">
        <v>3255100000000</v>
      </c>
      <c r="K52" s="5">
        <v>2700081000000</v>
      </c>
      <c r="L52" s="5">
        <v>2610679000000</v>
      </c>
      <c r="M52" s="5">
        <v>3649057000000</v>
      </c>
      <c r="N52" s="5">
        <v>3668659000000</v>
      </c>
      <c r="O52" s="5">
        <v>3567363000000</v>
      </c>
      <c r="P52" s="5">
        <v>4353240000000</v>
      </c>
    </row>
    <row r="53" spans="2:16" ht="15.5" x14ac:dyDescent="0.35">
      <c r="C53" t="s">
        <v>77</v>
      </c>
      <c r="J53" s="5">
        <v>-49295000000</v>
      </c>
      <c r="K53" s="5">
        <v>-45437000000</v>
      </c>
      <c r="L53" s="5">
        <v>-25975000000</v>
      </c>
      <c r="M53" s="5">
        <v>-50341000000</v>
      </c>
      <c r="N53" s="5">
        <v>-12983000000</v>
      </c>
      <c r="O53" s="5">
        <v>-15778000000</v>
      </c>
      <c r="P53" s="5">
        <v>-15140000000</v>
      </c>
    </row>
    <row r="54" spans="2:16" ht="15.5" x14ac:dyDescent="0.35">
      <c r="C54" t="s">
        <v>78</v>
      </c>
      <c r="J54" s="5">
        <v>-95402000000</v>
      </c>
      <c r="K54" s="5">
        <v>-85686000000</v>
      </c>
      <c r="L54" s="5">
        <v>-5186000000</v>
      </c>
      <c r="M54" s="5">
        <v>-6224000000</v>
      </c>
      <c r="N54" s="5">
        <v>-15310000000</v>
      </c>
      <c r="O54" s="5">
        <v>-5401000000</v>
      </c>
      <c r="P54" s="5">
        <v>-22212000000</v>
      </c>
    </row>
    <row r="55" spans="2:16" ht="15.5" x14ac:dyDescent="0.35">
      <c r="C55" t="s">
        <v>80</v>
      </c>
      <c r="D55" s="5">
        <v>49203000000</v>
      </c>
      <c r="E55" s="5">
        <v>45350000000</v>
      </c>
      <c r="F55" s="5">
        <v>338897000000</v>
      </c>
      <c r="G55" s="5">
        <v>342789000000</v>
      </c>
      <c r="I55" s="5">
        <v>1039703000000</v>
      </c>
      <c r="J55" s="5">
        <v>569018000000</v>
      </c>
      <c r="K55" s="5">
        <v>818646000000</v>
      </c>
      <c r="L55" s="5">
        <v>764994000000</v>
      </c>
      <c r="M55" s="5">
        <v>391845000000</v>
      </c>
      <c r="N55" s="5">
        <v>655201000000</v>
      </c>
      <c r="O55" s="5">
        <v>847747000000</v>
      </c>
      <c r="P55" s="5">
        <v>644460000000</v>
      </c>
    </row>
    <row r="56" spans="2:16" ht="15.5" x14ac:dyDescent="0.35">
      <c r="C56" t="s">
        <v>81</v>
      </c>
      <c r="D56" s="5">
        <v>-8843000000</v>
      </c>
      <c r="E56" s="5">
        <v>-10083000000</v>
      </c>
      <c r="F56" s="5">
        <v>-12108000000</v>
      </c>
      <c r="G56" s="5">
        <v>-10960000000</v>
      </c>
      <c r="I56" s="5">
        <v>-18983000000</v>
      </c>
      <c r="J56" s="5">
        <v>111864000000</v>
      </c>
      <c r="K56" s="5">
        <v>-67104000000</v>
      </c>
      <c r="L56" s="5">
        <v>91486000000</v>
      </c>
      <c r="M56" s="5">
        <v>8579000000</v>
      </c>
      <c r="N56" s="5">
        <v>33335000000</v>
      </c>
      <c r="O56" s="5">
        <v>-23940000000</v>
      </c>
      <c r="P56" s="5">
        <v>90266000000</v>
      </c>
    </row>
    <row r="57" spans="2:16" ht="15.5" x14ac:dyDescent="0.35">
      <c r="C57" t="s">
        <v>82</v>
      </c>
      <c r="D57" s="5">
        <v>-429856000000</v>
      </c>
      <c r="E57" s="5">
        <v>-452199000000</v>
      </c>
      <c r="F57" s="5">
        <v>-805165000000</v>
      </c>
      <c r="G57" s="5">
        <v>-748212000000</v>
      </c>
      <c r="I57" s="5">
        <v>-2730921000000</v>
      </c>
      <c r="J57" s="5">
        <v>-3405264000000</v>
      </c>
      <c r="K57" s="5">
        <v>-3181101000000</v>
      </c>
      <c r="L57" s="5">
        <v>-3033456000000</v>
      </c>
      <c r="M57" s="5">
        <v>-3897382000000</v>
      </c>
      <c r="N57" s="5">
        <v>-3964697000000</v>
      </c>
      <c r="O57" s="5">
        <v>-4063511000000</v>
      </c>
      <c r="P57" s="5">
        <v>-4697030000000</v>
      </c>
    </row>
    <row r="58" spans="2:16" ht="15.5" x14ac:dyDescent="0.35">
      <c r="C58" t="s">
        <v>84</v>
      </c>
      <c r="D58" s="5">
        <v>-486993000000</v>
      </c>
      <c r="E58" s="5">
        <v>-506294000000</v>
      </c>
      <c r="F58" s="5">
        <v>-470598000000</v>
      </c>
      <c r="G58" s="5">
        <v>-558343000000</v>
      </c>
      <c r="I58" s="5">
        <v>-2033406000000</v>
      </c>
      <c r="J58" s="5">
        <v>-2688403000000</v>
      </c>
      <c r="K58" s="5">
        <v>-2594336000000</v>
      </c>
      <c r="L58" s="5">
        <v>-3071806000000</v>
      </c>
      <c r="M58" s="5">
        <v>-2321347000000</v>
      </c>
      <c r="N58" s="5">
        <v>-4024862000000</v>
      </c>
      <c r="O58" s="5">
        <v>-2953954000000</v>
      </c>
      <c r="P58" s="5">
        <v>-3755304000000</v>
      </c>
    </row>
    <row r="59" spans="2:16" ht="15.5" x14ac:dyDescent="0.35">
      <c r="C59" t="s">
        <v>85</v>
      </c>
      <c r="J59" s="5">
        <v>44146000000</v>
      </c>
      <c r="K59" s="5">
        <v>16083000000</v>
      </c>
      <c r="L59" s="5">
        <v>16629000000</v>
      </c>
      <c r="M59" s="5">
        <v>38348000000</v>
      </c>
      <c r="N59" s="5">
        <v>4380000000</v>
      </c>
      <c r="O59" s="5">
        <v>6542000000</v>
      </c>
      <c r="P59" s="5">
        <v>12383000000</v>
      </c>
    </row>
    <row r="60" spans="2:16" ht="15.5" x14ac:dyDescent="0.35">
      <c r="C60" t="s">
        <v>1384</v>
      </c>
      <c r="J60" s="5">
        <v>605778000000</v>
      </c>
      <c r="K60" s="5">
        <v>600615000000</v>
      </c>
      <c r="L60" s="5">
        <v>902996000000</v>
      </c>
      <c r="M60" s="5">
        <v>-850246000000</v>
      </c>
      <c r="N60" s="5">
        <v>699907000000</v>
      </c>
      <c r="O60" s="5">
        <v>-470699000000</v>
      </c>
      <c r="P60" s="5">
        <v>-306964000000</v>
      </c>
    </row>
    <row r="61" spans="2:16" ht="15.5" x14ac:dyDescent="0.35">
      <c r="C61" t="s">
        <v>1385</v>
      </c>
      <c r="J61" s="5">
        <v>-773042000000</v>
      </c>
      <c r="K61" s="5">
        <v>-729924000000</v>
      </c>
      <c r="L61" s="5">
        <v>-463171000000</v>
      </c>
      <c r="M61" s="5">
        <v>-383543000000</v>
      </c>
      <c r="N61" s="5">
        <v>-288473000000</v>
      </c>
      <c r="O61" s="5">
        <v>-311809000000</v>
      </c>
      <c r="P61" s="5">
        <v>-331560000000</v>
      </c>
    </row>
    <row r="62" spans="2:16" ht="15.5" x14ac:dyDescent="0.35">
      <c r="C62" t="s">
        <v>675</v>
      </c>
      <c r="J62" s="5">
        <v>-87864000000</v>
      </c>
      <c r="K62" s="5">
        <v>-88397000000</v>
      </c>
      <c r="L62" s="5">
        <v>-72672000000</v>
      </c>
      <c r="M62" s="5">
        <v>-34630000000</v>
      </c>
      <c r="N62" s="5">
        <v>-50640000000</v>
      </c>
      <c r="O62" s="5">
        <v>-36227000000</v>
      </c>
      <c r="P62" s="5">
        <v>-45253000000</v>
      </c>
    </row>
    <row r="63" spans="2:16" ht="15.5" x14ac:dyDescent="0.35">
      <c r="C63" t="s">
        <v>898</v>
      </c>
      <c r="D63" s="5">
        <v>-44756000000</v>
      </c>
      <c r="E63" s="5">
        <v>-33969000000</v>
      </c>
      <c r="F63" s="5">
        <v>-176743000000</v>
      </c>
      <c r="G63" s="5">
        <v>-31734000000</v>
      </c>
      <c r="I63" s="5">
        <v>-286307000000</v>
      </c>
      <c r="J63" s="5">
        <v>-485383000000</v>
      </c>
      <c r="K63" s="5">
        <v>-406464000000</v>
      </c>
      <c r="L63" s="5">
        <v>-343457000000</v>
      </c>
      <c r="M63" s="5">
        <v>-354295000000</v>
      </c>
      <c r="N63" s="5">
        <v>-306816000000</v>
      </c>
      <c r="O63" s="5">
        <v>-297794000000</v>
      </c>
      <c r="P63" s="5">
        <v>-269426000000</v>
      </c>
    </row>
    <row r="64" spans="2:16" ht="15.5" x14ac:dyDescent="0.35">
      <c r="C64" t="s">
        <v>89</v>
      </c>
      <c r="D64" s="5">
        <v>135280000000</v>
      </c>
      <c r="E64" s="5">
        <v>104314000000</v>
      </c>
      <c r="F64" s="5">
        <v>62344000000</v>
      </c>
      <c r="G64" s="5">
        <v>99021000000</v>
      </c>
      <c r="I64" s="5">
        <v>300590000000</v>
      </c>
      <c r="J64" s="5">
        <v>310341000000</v>
      </c>
      <c r="K64" s="5">
        <v>266215000000</v>
      </c>
      <c r="L64" s="5">
        <v>337175000000</v>
      </c>
      <c r="M64" s="5">
        <v>130646000000</v>
      </c>
      <c r="N64" s="5">
        <v>371149000000</v>
      </c>
      <c r="O64" s="5">
        <v>374711000000</v>
      </c>
      <c r="P64" s="5">
        <v>306775000000</v>
      </c>
    </row>
    <row r="65" spans="2:16" ht="15.5" x14ac:dyDescent="0.35">
      <c r="C65" t="s">
        <v>90</v>
      </c>
      <c r="D65" s="5">
        <v>-8843000000</v>
      </c>
      <c r="E65" s="5">
        <v>-10083000000</v>
      </c>
      <c r="F65" s="5">
        <v>-12108000000</v>
      </c>
      <c r="G65" s="5">
        <v>-10960000000</v>
      </c>
      <c r="I65" s="5">
        <v>-18983000000</v>
      </c>
      <c r="J65" s="5">
        <v>111864000000</v>
      </c>
      <c r="K65" s="5">
        <v>-67104000000</v>
      </c>
      <c r="L65" s="5">
        <v>91486000000</v>
      </c>
      <c r="M65" s="5">
        <v>8579000000</v>
      </c>
      <c r="N65" s="5">
        <v>33335000000</v>
      </c>
      <c r="O65" s="5">
        <v>-23940000000</v>
      </c>
      <c r="P65" s="5">
        <v>90266000000</v>
      </c>
    </row>
    <row r="66" spans="2:16" ht="15.5" x14ac:dyDescent="0.35">
      <c r="C66" t="s">
        <v>92</v>
      </c>
      <c r="D66" s="5">
        <v>-8843000000</v>
      </c>
      <c r="E66" s="5">
        <v>-10083000000</v>
      </c>
      <c r="F66" s="5">
        <v>-12108000000</v>
      </c>
      <c r="G66" s="5">
        <v>-10960000000</v>
      </c>
      <c r="I66" s="5">
        <v>-18983000000</v>
      </c>
      <c r="J66" s="5">
        <v>111864000000</v>
      </c>
      <c r="K66" s="5">
        <v>-67104000000</v>
      </c>
      <c r="L66" s="5">
        <v>91486000000</v>
      </c>
      <c r="M66" s="5">
        <v>8579000000</v>
      </c>
      <c r="N66" s="5">
        <v>33335000000</v>
      </c>
      <c r="O66" s="5">
        <v>-23940000000</v>
      </c>
      <c r="P66" s="5">
        <v>90266000000</v>
      </c>
    </row>
    <row r="67" spans="2:16" ht="15.5" x14ac:dyDescent="0.35">
      <c r="C67" t="s">
        <v>29</v>
      </c>
      <c r="D67" s="5">
        <v>126437000000</v>
      </c>
      <c r="E67" s="5">
        <v>94231000000</v>
      </c>
      <c r="F67" s="5">
        <v>50236000000</v>
      </c>
      <c r="G67" s="5">
        <v>88061000000</v>
      </c>
      <c r="I67" s="5">
        <v>281607000000</v>
      </c>
      <c r="J67" s="5">
        <v>422205000000</v>
      </c>
      <c r="K67" s="5">
        <v>199111000000</v>
      </c>
      <c r="L67" s="5">
        <v>428661000000</v>
      </c>
      <c r="M67" s="5">
        <v>139225000000</v>
      </c>
      <c r="N67" s="5">
        <v>404484000000</v>
      </c>
      <c r="O67" s="5">
        <v>350771000000</v>
      </c>
      <c r="P67" s="5">
        <v>397041000000</v>
      </c>
    </row>
    <row r="68" spans="2:16" ht="15.5" x14ac:dyDescent="0.35">
      <c r="C68" t="s">
        <v>28</v>
      </c>
      <c r="D68" s="5">
        <v>-20287000000</v>
      </c>
      <c r="E68" s="5">
        <v>-19779000000</v>
      </c>
      <c r="F68" s="5">
        <v>-19766000000</v>
      </c>
      <c r="G68" s="5">
        <v>-19414000000</v>
      </c>
      <c r="I68" s="5">
        <v>-75379000000</v>
      </c>
      <c r="J68" s="5">
        <v>-70748000000</v>
      </c>
      <c r="K68" s="5">
        <v>-72623000000</v>
      </c>
      <c r="L68" s="5">
        <v>-60888000000</v>
      </c>
      <c r="M68" s="5">
        <v>-65401000000</v>
      </c>
      <c r="N68" s="5">
        <v>-73545000000</v>
      </c>
      <c r="O68" s="5">
        <v>-64087000000</v>
      </c>
      <c r="P68" s="5">
        <v>-54505000000</v>
      </c>
    </row>
    <row r="69" spans="2:16" ht="15.5" x14ac:dyDescent="0.35">
      <c r="C69" t="s">
        <v>95</v>
      </c>
      <c r="D69" s="5">
        <v>106150000000</v>
      </c>
      <c r="E69" s="5">
        <v>74452000000</v>
      </c>
      <c r="F69" s="5">
        <v>30470000000</v>
      </c>
      <c r="G69" s="5">
        <v>68647000000</v>
      </c>
      <c r="I69" s="5">
        <v>206228000000</v>
      </c>
      <c r="J69" s="5">
        <v>351457000000</v>
      </c>
      <c r="K69" s="5">
        <v>126488000000</v>
      </c>
      <c r="L69" s="5">
        <v>367773000000</v>
      </c>
      <c r="M69" s="5">
        <v>73824000000</v>
      </c>
      <c r="N69" s="5">
        <v>330939000000</v>
      </c>
      <c r="O69" s="5">
        <v>286684000000</v>
      </c>
      <c r="P69" s="5">
        <v>342536000000</v>
      </c>
    </row>
    <row r="70" spans="2:16" ht="15.5" x14ac:dyDescent="0.35">
      <c r="C70" t="s">
        <v>96</v>
      </c>
      <c r="D70" s="5">
        <v>-109983000000</v>
      </c>
      <c r="E70" s="5">
        <v>-189418000000</v>
      </c>
      <c r="F70" s="5">
        <v>13180000000</v>
      </c>
      <c r="G70" s="5">
        <v>73722000000</v>
      </c>
      <c r="I70" s="5">
        <v>217920000000</v>
      </c>
      <c r="J70" s="5">
        <v>-113161000000</v>
      </c>
      <c r="K70" s="5">
        <v>47046000000</v>
      </c>
      <c r="L70" s="5">
        <v>-184550000000</v>
      </c>
      <c r="M70" s="5">
        <v>-16065000000</v>
      </c>
      <c r="N70" s="5">
        <v>97472000000</v>
      </c>
      <c r="O70" s="5">
        <v>356852000000</v>
      </c>
      <c r="P70" s="5">
        <v>-448933000000</v>
      </c>
    </row>
    <row r="71" spans="2:16" ht="15.5" x14ac:dyDescent="0.35">
      <c r="C71" t="s">
        <v>97</v>
      </c>
      <c r="D71" s="5">
        <v>-3833000000</v>
      </c>
      <c r="E71" s="5">
        <v>-114966000000</v>
      </c>
      <c r="F71" s="5">
        <v>43650000000</v>
      </c>
      <c r="G71" s="5">
        <v>142369000000</v>
      </c>
      <c r="I71" s="5">
        <v>424148000000</v>
      </c>
      <c r="J71" s="5">
        <v>238296000000</v>
      </c>
      <c r="K71" s="5">
        <v>173534000000</v>
      </c>
      <c r="L71" s="5">
        <v>183223000000</v>
      </c>
      <c r="M71" s="5">
        <v>57759000000</v>
      </c>
      <c r="N71" s="5">
        <v>428411000000</v>
      </c>
      <c r="O71" s="5">
        <v>643536000000</v>
      </c>
      <c r="P71" s="5">
        <v>-106397000000</v>
      </c>
    </row>
    <row r="72" spans="2:16" ht="15.5" x14ac:dyDescent="0.35">
      <c r="C72" t="s">
        <v>98</v>
      </c>
      <c r="D72" s="5">
        <v>106150000000</v>
      </c>
      <c r="E72" s="5">
        <v>74452000000</v>
      </c>
      <c r="F72" s="5">
        <v>30470000000</v>
      </c>
      <c r="G72" s="5">
        <v>68647000000</v>
      </c>
      <c r="I72" s="5">
        <v>206228000000</v>
      </c>
      <c r="J72" s="5">
        <v>351457000000</v>
      </c>
      <c r="K72" s="5">
        <v>126488000000</v>
      </c>
      <c r="L72" s="5">
        <v>367773000000</v>
      </c>
      <c r="M72" s="5">
        <v>73824000000</v>
      </c>
      <c r="N72" s="5">
        <v>330939000000</v>
      </c>
      <c r="O72" s="5">
        <v>286684000000</v>
      </c>
      <c r="P72" s="5">
        <v>342536000000</v>
      </c>
    </row>
    <row r="73" spans="2:16" ht="15.5" x14ac:dyDescent="0.35">
      <c r="C73" t="s">
        <v>8</v>
      </c>
      <c r="D73" s="5">
        <v>-3833000000</v>
      </c>
      <c r="E73" s="5">
        <v>-114966000000</v>
      </c>
      <c r="F73" s="5">
        <v>43650000000</v>
      </c>
      <c r="G73" s="5">
        <v>142369000000</v>
      </c>
      <c r="I73" s="5">
        <v>424148000000</v>
      </c>
      <c r="J73" s="5">
        <v>238296000000</v>
      </c>
      <c r="K73" s="5">
        <v>173534000000</v>
      </c>
      <c r="L73" s="5">
        <v>183223000000</v>
      </c>
      <c r="M73" s="5">
        <v>57759000000</v>
      </c>
      <c r="N73" s="5">
        <v>428411000000</v>
      </c>
      <c r="O73" s="5">
        <v>643536000000</v>
      </c>
      <c r="P73" s="5">
        <v>-106397000000</v>
      </c>
    </row>
    <row r="74" spans="2:16" ht="15.5" x14ac:dyDescent="0.35">
      <c r="C74" t="s">
        <v>99</v>
      </c>
    </row>
    <row r="75" spans="2:16" ht="15.5" x14ac:dyDescent="0.35">
      <c r="C75" t="s">
        <v>100</v>
      </c>
      <c r="D75" s="5">
        <v>106150000000</v>
      </c>
      <c r="E75" s="5">
        <v>74452000000</v>
      </c>
      <c r="F75" s="5">
        <v>30470000000</v>
      </c>
      <c r="G75" s="5">
        <v>68647000000</v>
      </c>
      <c r="I75" s="5">
        <v>206228000000</v>
      </c>
      <c r="J75" s="5">
        <v>351457000000</v>
      </c>
      <c r="K75" s="5">
        <v>126488000000</v>
      </c>
      <c r="L75" s="5">
        <v>367773000000</v>
      </c>
      <c r="M75" s="5">
        <v>73824000000</v>
      </c>
      <c r="N75" s="5">
        <v>330939000000</v>
      </c>
      <c r="O75" s="5">
        <v>286684000000</v>
      </c>
      <c r="P75" s="5">
        <v>342536000000</v>
      </c>
    </row>
    <row r="76" spans="2:16" ht="15.5" x14ac:dyDescent="0.35">
      <c r="C76" t="s">
        <v>101</v>
      </c>
      <c r="D76" s="5">
        <v>-3833000000</v>
      </c>
      <c r="E76" s="5">
        <v>-114966000000</v>
      </c>
      <c r="F76" s="5">
        <v>43650000000</v>
      </c>
      <c r="G76" s="5">
        <v>142369000000</v>
      </c>
      <c r="I76" s="5">
        <v>424148000000</v>
      </c>
      <c r="J76" s="5">
        <v>238296000000</v>
      </c>
      <c r="K76" s="5">
        <v>173534000000</v>
      </c>
      <c r="L76" s="5">
        <v>183223000000</v>
      </c>
      <c r="M76" s="5">
        <v>57759000000</v>
      </c>
      <c r="N76" s="5">
        <v>428411000000</v>
      </c>
      <c r="O76" s="5">
        <v>643536000000</v>
      </c>
      <c r="P76" s="5">
        <v>-106397000000</v>
      </c>
    </row>
    <row r="77" spans="2:16" ht="15.5" x14ac:dyDescent="0.35">
      <c r="C77" t="s">
        <v>102</v>
      </c>
      <c r="D77" s="5">
        <v>-3833000000</v>
      </c>
      <c r="E77" s="5">
        <v>-114966000000</v>
      </c>
      <c r="F77" s="5">
        <v>43650000000</v>
      </c>
      <c r="G77" s="5">
        <v>142369000000</v>
      </c>
      <c r="I77" s="5">
        <v>424148000000</v>
      </c>
      <c r="J77" s="5">
        <v>238296000000</v>
      </c>
      <c r="K77" s="5">
        <v>173534000000</v>
      </c>
      <c r="L77" s="5">
        <v>183223000000</v>
      </c>
      <c r="M77" s="5">
        <v>57759000000</v>
      </c>
      <c r="N77" s="5">
        <v>428411000000</v>
      </c>
      <c r="O77" s="5">
        <v>643536000000</v>
      </c>
      <c r="P77" s="5">
        <v>-106397000000</v>
      </c>
    </row>
    <row r="79" spans="2:16" ht="15.5" x14ac:dyDescent="0.35">
      <c r="B79" t="s">
        <v>103</v>
      </c>
      <c r="C79" t="s">
        <v>104</v>
      </c>
    </row>
    <row r="80" spans="2:16" ht="15.5" x14ac:dyDescent="0.35">
      <c r="C80" t="s">
        <v>20</v>
      </c>
      <c r="D80" s="5">
        <v>787277000000</v>
      </c>
      <c r="E80" s="5">
        <v>936317000000</v>
      </c>
      <c r="F80" s="5">
        <v>1001539000000</v>
      </c>
      <c r="G80" s="5">
        <v>795834000000</v>
      </c>
      <c r="I80" s="5">
        <v>1001539000000</v>
      </c>
      <c r="J80" s="5">
        <v>668876000000</v>
      </c>
      <c r="K80" s="5">
        <v>780815000000</v>
      </c>
      <c r="L80" s="5">
        <v>1363572000000</v>
      </c>
      <c r="M80" s="5">
        <v>1524001000000</v>
      </c>
      <c r="N80" s="5">
        <v>825427000000</v>
      </c>
      <c r="O80" s="5">
        <v>681866000000</v>
      </c>
      <c r="P80" s="5">
        <v>744579000000</v>
      </c>
    </row>
    <row r="81" spans="3:16" ht="15.5" x14ac:dyDescent="0.35">
      <c r="C81" t="s">
        <v>108</v>
      </c>
      <c r="K81" s="5">
        <v>48592000000</v>
      </c>
      <c r="L81" s="5">
        <v>53968000000</v>
      </c>
      <c r="M81" s="5">
        <v>23729000000</v>
      </c>
      <c r="N81" s="5">
        <v>50500000000</v>
      </c>
      <c r="O81" s="5">
        <v>45334000000</v>
      </c>
      <c r="P81" s="5">
        <v>38481000000</v>
      </c>
    </row>
    <row r="82" spans="3:16" ht="15.5" x14ac:dyDescent="0.35">
      <c r="C82" t="s">
        <v>112</v>
      </c>
      <c r="D82" s="5">
        <v>6848000000</v>
      </c>
      <c r="K82" s="5">
        <v>59745000000</v>
      </c>
      <c r="L82" s="5">
        <v>34267000000</v>
      </c>
      <c r="M82" s="5">
        <v>43565000000</v>
      </c>
      <c r="N82" s="5">
        <v>10429000000</v>
      </c>
      <c r="O82" s="5">
        <v>8983000000</v>
      </c>
      <c r="P82" s="5">
        <v>16973000000</v>
      </c>
    </row>
    <row r="83" spans="3:16" ht="15.5" x14ac:dyDescent="0.35">
      <c r="C83" t="s">
        <v>110</v>
      </c>
      <c r="D83" s="5">
        <v>61418000000</v>
      </c>
      <c r="E83" s="5">
        <v>54506000000</v>
      </c>
      <c r="F83" s="5">
        <v>51304000000</v>
      </c>
      <c r="G83" s="5">
        <v>41976000000</v>
      </c>
      <c r="I83" s="5">
        <v>51304000000</v>
      </c>
      <c r="J83" s="5">
        <v>18867000000</v>
      </c>
      <c r="K83" s="5">
        <v>22416000000</v>
      </c>
      <c r="L83" s="5">
        <v>14520000000</v>
      </c>
      <c r="M83" s="5">
        <v>9227000000</v>
      </c>
      <c r="N83" s="5">
        <v>10958000000</v>
      </c>
      <c r="O83" s="5">
        <v>15705000000</v>
      </c>
      <c r="P83" s="5">
        <v>10102000000</v>
      </c>
    </row>
    <row r="84" spans="3:16" ht="15.5" x14ac:dyDescent="0.35">
      <c r="C84" t="s">
        <v>111</v>
      </c>
      <c r="D84" s="5">
        <v>158663000000</v>
      </c>
      <c r="E84" s="5">
        <v>160925000000</v>
      </c>
      <c r="F84" s="5">
        <v>162482000000</v>
      </c>
      <c r="G84" s="5">
        <v>161048000000</v>
      </c>
      <c r="I84" s="5">
        <v>162482000000</v>
      </c>
      <c r="J84" s="5">
        <v>168809000000</v>
      </c>
      <c r="K84" s="5">
        <v>155457000000</v>
      </c>
      <c r="L84" s="5">
        <v>175816000000</v>
      </c>
      <c r="M84" s="5">
        <v>190475000000</v>
      </c>
      <c r="N84" s="5">
        <v>159094000000</v>
      </c>
      <c r="O84" s="5">
        <v>176847000000</v>
      </c>
      <c r="P84" s="5">
        <v>206672000000</v>
      </c>
    </row>
    <row r="85" spans="3:16" ht="15.5" x14ac:dyDescent="0.35">
      <c r="C85" t="s">
        <v>81</v>
      </c>
      <c r="D85" s="5">
        <v>18492000000</v>
      </c>
      <c r="E85" s="5">
        <v>126590000000</v>
      </c>
      <c r="F85" s="5">
        <v>314892000000</v>
      </c>
      <c r="G85" s="5">
        <v>318736000000</v>
      </c>
      <c r="I85" s="5">
        <v>314892000000</v>
      </c>
      <c r="J85" s="5">
        <v>116696000000</v>
      </c>
      <c r="K85" s="5">
        <v>301039000000</v>
      </c>
      <c r="L85" s="5">
        <v>250532000000</v>
      </c>
      <c r="M85" s="5">
        <v>294455000000</v>
      </c>
      <c r="N85" s="5">
        <v>335181000000</v>
      </c>
      <c r="O85" s="5">
        <v>236648000000</v>
      </c>
      <c r="P85" s="5">
        <v>-117685000000</v>
      </c>
    </row>
    <row r="86" spans="3:16" ht="15.5" x14ac:dyDescent="0.35">
      <c r="C86" t="s">
        <v>115</v>
      </c>
      <c r="D86" s="5">
        <v>15107253000000</v>
      </c>
      <c r="E86" s="5">
        <v>15668721000000</v>
      </c>
      <c r="F86" s="5">
        <v>15871202000000</v>
      </c>
      <c r="G86" s="5">
        <v>15152269000000</v>
      </c>
      <c r="I86" s="5">
        <v>15871202000000</v>
      </c>
      <c r="J86" s="5">
        <v>14372457000000</v>
      </c>
      <c r="K86" s="5">
        <v>14953956000000</v>
      </c>
      <c r="L86" s="5">
        <v>15536442000000</v>
      </c>
      <c r="M86" s="5">
        <v>16344767000000</v>
      </c>
      <c r="N86" s="5">
        <v>15847556000000</v>
      </c>
      <c r="O86" s="5">
        <v>16234424000000</v>
      </c>
      <c r="P86" s="5">
        <v>15554489000000</v>
      </c>
    </row>
    <row r="87" spans="3:16" ht="15.5" x14ac:dyDescent="0.35">
      <c r="C87" t="s">
        <v>116</v>
      </c>
    </row>
    <row r="88" spans="3:16" ht="15.5" x14ac:dyDescent="0.35">
      <c r="C88" t="s">
        <v>117</v>
      </c>
    </row>
    <row r="89" spans="3:16" ht="15.5" x14ac:dyDescent="0.35">
      <c r="C89" t="s">
        <v>118</v>
      </c>
      <c r="D89" s="5">
        <v>6164000000</v>
      </c>
      <c r="E89" s="5">
        <v>9592000000</v>
      </c>
      <c r="F89" s="5">
        <v>11180000000</v>
      </c>
      <c r="G89" s="5">
        <v>18519000000</v>
      </c>
      <c r="I89" s="5">
        <v>11180000000</v>
      </c>
      <c r="J89" s="5">
        <v>3788000000</v>
      </c>
      <c r="K89" s="5">
        <v>51227000000</v>
      </c>
      <c r="L89" s="5">
        <v>17562000000</v>
      </c>
      <c r="M89" s="5">
        <v>46216000000</v>
      </c>
      <c r="N89" s="5">
        <v>6299000000</v>
      </c>
      <c r="O89" s="5">
        <v>8775000000</v>
      </c>
      <c r="P89" s="5">
        <v>14040000000</v>
      </c>
    </row>
    <row r="90" spans="3:16" ht="15.5" x14ac:dyDescent="0.35">
      <c r="C90" t="s">
        <v>120</v>
      </c>
      <c r="D90" s="5">
        <v>147577000000</v>
      </c>
      <c r="E90" s="5">
        <v>143635000000</v>
      </c>
      <c r="F90" s="5">
        <v>139692000000</v>
      </c>
      <c r="G90" s="5">
        <v>97456000000</v>
      </c>
      <c r="I90" s="5">
        <v>139692000000</v>
      </c>
      <c r="J90" s="5">
        <v>112720000000</v>
      </c>
      <c r="K90" s="5">
        <v>93919000000</v>
      </c>
      <c r="L90" s="5">
        <v>91600000000</v>
      </c>
      <c r="M90" s="5">
        <v>77216000000</v>
      </c>
      <c r="N90" s="5">
        <v>71752000000</v>
      </c>
      <c r="O90" s="5">
        <v>43220000000</v>
      </c>
      <c r="P90" s="5">
        <v>48524000000</v>
      </c>
    </row>
    <row r="91" spans="3:16" ht="15.5" x14ac:dyDescent="0.35">
      <c r="C91" t="s">
        <v>233</v>
      </c>
      <c r="D91" s="5">
        <v>6603000000</v>
      </c>
      <c r="E91" s="5">
        <v>9313000000</v>
      </c>
      <c r="F91" s="5">
        <v>2025000000</v>
      </c>
      <c r="G91" s="5">
        <v>6937000000</v>
      </c>
      <c r="I91" s="5">
        <v>2025000000</v>
      </c>
      <c r="J91" s="5">
        <v>4659000000</v>
      </c>
      <c r="K91" s="5">
        <v>8678000000</v>
      </c>
      <c r="L91" s="5">
        <v>6728000000</v>
      </c>
      <c r="M91" s="5">
        <v>4898000000</v>
      </c>
      <c r="N91" s="5">
        <v>2833000000</v>
      </c>
      <c r="O91" s="5">
        <v>3927000000</v>
      </c>
      <c r="P91" s="5">
        <v>2595000000</v>
      </c>
    </row>
    <row r="92" spans="3:16" ht="15.5" x14ac:dyDescent="0.35">
      <c r="C92" t="s">
        <v>127</v>
      </c>
      <c r="D92" s="5">
        <v>23752000000</v>
      </c>
      <c r="E92" s="5">
        <v>33991000000</v>
      </c>
      <c r="F92" s="5">
        <v>61660000000</v>
      </c>
      <c r="G92" s="5">
        <v>51666000000</v>
      </c>
      <c r="I92" s="5">
        <v>61660000000</v>
      </c>
      <c r="J92" s="5">
        <v>28907000000</v>
      </c>
      <c r="K92" s="5">
        <v>36765000000</v>
      </c>
      <c r="L92" s="5">
        <v>31065000000</v>
      </c>
      <c r="M92" s="5">
        <v>48622000000</v>
      </c>
      <c r="N92" s="5">
        <v>63998000000</v>
      </c>
      <c r="O92" s="5">
        <v>34246000000</v>
      </c>
      <c r="P92" s="5">
        <v>26667000000</v>
      </c>
    </row>
    <row r="93" spans="3:16" ht="15.5" x14ac:dyDescent="0.35">
      <c r="C93" t="s">
        <v>121</v>
      </c>
      <c r="D93" s="5">
        <v>216094000000</v>
      </c>
      <c r="E93" s="5">
        <v>251110000000</v>
      </c>
      <c r="F93" s="5">
        <v>223762000000</v>
      </c>
      <c r="G93" s="5">
        <v>272182000000</v>
      </c>
      <c r="I93" s="5">
        <v>223762000000</v>
      </c>
      <c r="J93" s="5">
        <v>112375000000</v>
      </c>
      <c r="K93" s="5">
        <v>299805000000</v>
      </c>
      <c r="L93" s="5">
        <v>229676000000</v>
      </c>
      <c r="M93" s="5">
        <v>156044000000</v>
      </c>
      <c r="N93" s="5">
        <v>115692000000</v>
      </c>
      <c r="O93" s="5">
        <v>191518000000</v>
      </c>
      <c r="P93" s="5">
        <v>403997000000</v>
      </c>
    </row>
    <row r="94" spans="3:16" ht="15.5" x14ac:dyDescent="0.35">
      <c r="C94" t="s">
        <v>128</v>
      </c>
      <c r="D94" s="5">
        <v>6914172000000</v>
      </c>
      <c r="E94" s="5">
        <v>7271746000000</v>
      </c>
      <c r="F94" s="5">
        <v>7360811000000</v>
      </c>
      <c r="G94" s="5">
        <v>6687099000000</v>
      </c>
      <c r="I94" s="5">
        <v>7360811000000</v>
      </c>
      <c r="J94" s="5">
        <v>5956493000000</v>
      </c>
      <c r="K94" s="5">
        <v>7462421000000</v>
      </c>
      <c r="L94" s="5">
        <v>7851872000000</v>
      </c>
      <c r="M94" s="5">
        <v>8777151000000</v>
      </c>
      <c r="N94" s="5">
        <v>7800233000000</v>
      </c>
      <c r="O94" s="5">
        <v>8468749000000</v>
      </c>
      <c r="P94" s="5">
        <v>8347990000000</v>
      </c>
    </row>
    <row r="95" spans="3:16" ht="15.5" x14ac:dyDescent="0.35">
      <c r="C95" t="s">
        <v>129</v>
      </c>
    </row>
    <row r="96" spans="3:16" ht="15.5" x14ac:dyDescent="0.35">
      <c r="C96" t="s">
        <v>130</v>
      </c>
      <c r="D96" s="5">
        <v>210000000000</v>
      </c>
      <c r="E96" s="5">
        <v>210000000000</v>
      </c>
      <c r="F96" s="5">
        <v>210000000000</v>
      </c>
      <c r="G96" s="5">
        <v>210000000000</v>
      </c>
      <c r="I96" s="5">
        <v>210000000000</v>
      </c>
      <c r="J96" s="5">
        <v>210000000000</v>
      </c>
      <c r="K96" s="5">
        <v>210000000000</v>
      </c>
      <c r="L96" s="5">
        <v>210000000000</v>
      </c>
      <c r="M96" s="5">
        <v>210000000000</v>
      </c>
      <c r="N96" s="5">
        <v>210000000000</v>
      </c>
      <c r="O96" s="5">
        <v>210000000000</v>
      </c>
      <c r="P96" s="5">
        <v>105000000000</v>
      </c>
    </row>
    <row r="97" spans="2:16" ht="15.5" x14ac:dyDescent="0.35">
      <c r="C97" t="s">
        <v>131</v>
      </c>
      <c r="D97" s="5">
        <v>6842500000000</v>
      </c>
      <c r="E97" s="5">
        <v>6842500000000</v>
      </c>
      <c r="F97" s="5">
        <v>6842500000000</v>
      </c>
      <c r="G97" s="5">
        <v>6842500000000</v>
      </c>
      <c r="I97" s="5">
        <v>6842500000000</v>
      </c>
      <c r="J97" s="5">
        <v>6842500000000</v>
      </c>
      <c r="K97" s="5">
        <v>6842500000000</v>
      </c>
      <c r="L97" s="5">
        <v>6842500000000</v>
      </c>
      <c r="M97" s="5">
        <v>6842500000000</v>
      </c>
      <c r="N97" s="5">
        <v>6842500000000</v>
      </c>
      <c r="O97" s="5">
        <v>6842500000000</v>
      </c>
      <c r="P97" s="5">
        <v>6947500000000</v>
      </c>
    </row>
    <row r="98" spans="2:16" ht="15.5" x14ac:dyDescent="0.35">
      <c r="C98" t="s">
        <v>132</v>
      </c>
      <c r="D98" s="5">
        <v>1122089000000</v>
      </c>
      <c r="E98" s="5">
        <v>1217885000000</v>
      </c>
      <c r="F98" s="5">
        <v>1142999000000</v>
      </c>
      <c r="G98" s="5">
        <v>1093934000000</v>
      </c>
      <c r="I98" s="5">
        <v>1142999000000</v>
      </c>
      <c r="J98" s="5">
        <v>1246768000000</v>
      </c>
      <c r="K98" s="5">
        <v>137996000000</v>
      </c>
      <c r="L98" s="5">
        <v>381538000000</v>
      </c>
      <c r="M98" s="5">
        <v>220661000000</v>
      </c>
      <c r="N98" s="5">
        <v>659642000000</v>
      </c>
      <c r="O98" s="5">
        <v>476527000000</v>
      </c>
      <c r="P98" s="5">
        <v>271684000000</v>
      </c>
    </row>
    <row r="99" spans="2:16" ht="15.5" x14ac:dyDescent="0.35">
      <c r="C99" t="s">
        <v>10</v>
      </c>
      <c r="D99" s="5">
        <v>8193081000000</v>
      </c>
      <c r="E99" s="5">
        <v>8396975000000</v>
      </c>
      <c r="F99" s="5">
        <v>8510391000000</v>
      </c>
      <c r="G99" s="5">
        <v>8465170000000</v>
      </c>
      <c r="I99" s="5">
        <v>8510391000000</v>
      </c>
      <c r="J99" s="5">
        <v>8415964000000</v>
      </c>
      <c r="K99" s="5">
        <v>7491535000000</v>
      </c>
      <c r="L99" s="5">
        <v>7684570000000</v>
      </c>
      <c r="M99" s="5">
        <v>7567616000000</v>
      </c>
      <c r="N99" s="5">
        <v>8047323000000</v>
      </c>
      <c r="O99" s="5">
        <v>7765675000000</v>
      </c>
      <c r="P99" s="5">
        <v>7206499000000</v>
      </c>
    </row>
    <row r="100" spans="2:16" ht="15.5" x14ac:dyDescent="0.35">
      <c r="C100" t="s">
        <v>137</v>
      </c>
      <c r="D100" s="5">
        <v>15107253000000</v>
      </c>
      <c r="E100" s="5">
        <v>15668721000000</v>
      </c>
      <c r="F100" s="5">
        <v>15871202000000</v>
      </c>
      <c r="G100" s="5">
        <v>15152269000000</v>
      </c>
      <c r="I100" s="5">
        <v>15871202000000</v>
      </c>
      <c r="J100" s="5">
        <v>14372457000000</v>
      </c>
      <c r="K100" s="5">
        <v>14953956000000</v>
      </c>
      <c r="L100" s="5">
        <v>15536442000000</v>
      </c>
      <c r="M100" s="5">
        <v>16344767000000</v>
      </c>
      <c r="N100" s="5">
        <v>15847556000000</v>
      </c>
      <c r="O100" s="5">
        <v>16234424000000</v>
      </c>
      <c r="P100" s="5">
        <v>15554489000000</v>
      </c>
    </row>
    <row r="101" spans="2:16" ht="15.5" x14ac:dyDescent="0.35">
      <c r="C101" t="s">
        <v>138</v>
      </c>
      <c r="D101" s="5">
        <v>2100000000</v>
      </c>
      <c r="E101" s="5">
        <v>2100000000</v>
      </c>
      <c r="F101" s="5">
        <v>2100000000</v>
      </c>
      <c r="G101" s="5">
        <v>2100000000</v>
      </c>
      <c r="I101" s="5">
        <v>2100000000</v>
      </c>
      <c r="J101" s="5">
        <v>2100000000</v>
      </c>
      <c r="K101" s="5">
        <v>2100000000</v>
      </c>
      <c r="L101" s="5">
        <v>2100000000</v>
      </c>
      <c r="M101" s="5">
        <v>2100000000</v>
      </c>
      <c r="N101" s="5">
        <v>2100000000</v>
      </c>
      <c r="O101" s="5">
        <v>2100000000</v>
      </c>
      <c r="P101" s="5">
        <v>1050000000</v>
      </c>
    </row>
    <row r="103" spans="2:16" ht="15.5" x14ac:dyDescent="0.35">
      <c r="B103" t="s">
        <v>139</v>
      </c>
      <c r="C103" t="s">
        <v>140</v>
      </c>
      <c r="D103" s="5">
        <v>-115281000000</v>
      </c>
      <c r="E103" s="5">
        <v>97966000000</v>
      </c>
      <c r="F103" s="5">
        <v>321506000000</v>
      </c>
      <c r="G103" s="5">
        <v>-29830000000</v>
      </c>
      <c r="I103" s="5">
        <v>515835000000</v>
      </c>
      <c r="J103" s="5">
        <v>-603929000000</v>
      </c>
      <c r="K103" s="5">
        <v>-875047000000</v>
      </c>
      <c r="L103" s="5">
        <v>-1321488000000</v>
      </c>
      <c r="M103" s="5">
        <v>899828000000</v>
      </c>
      <c r="N103" s="5">
        <v>-820348000000</v>
      </c>
      <c r="O103" s="5">
        <v>-365675000000</v>
      </c>
      <c r="P103" s="5">
        <v>-34831000000</v>
      </c>
    </row>
    <row r="104" spans="2:16" ht="15.5" x14ac:dyDescent="0.35">
      <c r="C104" t="s">
        <v>1386</v>
      </c>
    </row>
    <row r="105" spans="2:16" ht="15.5" x14ac:dyDescent="0.35">
      <c r="C105" t="s">
        <v>1387</v>
      </c>
      <c r="D105" s="5">
        <v>843262000000</v>
      </c>
      <c r="E105" s="5">
        <v>967214000000</v>
      </c>
      <c r="F105" s="5">
        <v>1346392000000</v>
      </c>
      <c r="G105" s="5">
        <v>1087980000000</v>
      </c>
      <c r="I105" s="5">
        <v>4383579000000</v>
      </c>
      <c r="J105" s="5">
        <v>3245052000000</v>
      </c>
      <c r="K105" s="5">
        <v>2703080000000</v>
      </c>
      <c r="L105" s="5">
        <v>2441033000000</v>
      </c>
      <c r="M105" s="5">
        <v>3783061000000</v>
      </c>
      <c r="N105" s="5">
        <v>3728704000000</v>
      </c>
      <c r="O105" s="5">
        <v>3543726000000</v>
      </c>
      <c r="P105" s="5">
        <v>4303213000000</v>
      </c>
    </row>
    <row r="106" spans="2:16" ht="15.5" x14ac:dyDescent="0.35">
      <c r="C106" t="s">
        <v>1388</v>
      </c>
      <c r="D106" s="5">
        <v>12110000000</v>
      </c>
      <c r="E106" s="5">
        <v>8426000000</v>
      </c>
      <c r="F106" s="5">
        <v>8887000000</v>
      </c>
      <c r="G106" s="5">
        <v>4205000000</v>
      </c>
      <c r="I106" s="5">
        <v>24416000000</v>
      </c>
      <c r="J106" s="5">
        <v>38879000000</v>
      </c>
      <c r="K106" s="5">
        <v>54236000000</v>
      </c>
      <c r="L106" s="5">
        <v>44085000000</v>
      </c>
      <c r="M106" s="5">
        <v>43615000000</v>
      </c>
      <c r="N106" s="5">
        <v>37992000000</v>
      </c>
      <c r="O106" s="5">
        <v>46644000000</v>
      </c>
      <c r="P106" s="5">
        <v>47102000000</v>
      </c>
    </row>
    <row r="107" spans="2:16" ht="15.5" x14ac:dyDescent="0.35">
      <c r="C107" t="s">
        <v>1389</v>
      </c>
      <c r="D107" s="5">
        <v>10075000000</v>
      </c>
      <c r="E107" s="5">
        <v>-675000000</v>
      </c>
      <c r="F107" s="5">
        <v>17976000000</v>
      </c>
      <c r="G107" s="5">
        <v>8775000000</v>
      </c>
      <c r="I107" s="5">
        <v>29619000000</v>
      </c>
      <c r="J107" s="5">
        <v>15233000000</v>
      </c>
      <c r="K107" s="5">
        <v>12362000000</v>
      </c>
      <c r="L107" s="5">
        <v>19183000000</v>
      </c>
      <c r="M107" s="5">
        <v>17449000000</v>
      </c>
      <c r="N107" s="5">
        <v>4909000000</v>
      </c>
      <c r="O107" s="5">
        <v>15848000000</v>
      </c>
      <c r="P107" s="5">
        <v>5332000000</v>
      </c>
    </row>
    <row r="108" spans="2:16" ht="15.5" x14ac:dyDescent="0.35">
      <c r="C108" t="s">
        <v>413</v>
      </c>
      <c r="D108" s="5">
        <v>-8162000000</v>
      </c>
      <c r="E108" s="5">
        <v>-741000000</v>
      </c>
      <c r="F108" s="5">
        <v>42278000000</v>
      </c>
      <c r="G108" s="5">
        <v>-24245000000</v>
      </c>
    </row>
    <row r="109" spans="2:16" ht="15.5" x14ac:dyDescent="0.35">
      <c r="C109" t="s">
        <v>1390</v>
      </c>
      <c r="D109" s="5">
        <v>865447000000</v>
      </c>
      <c r="E109" s="5">
        <v>974965000000</v>
      </c>
      <c r="F109" s="5">
        <v>1466869000000</v>
      </c>
      <c r="G109" s="5">
        <v>1100960000000</v>
      </c>
      <c r="I109" s="5">
        <v>4531228000000</v>
      </c>
      <c r="J109" s="5">
        <v>3338854000000</v>
      </c>
      <c r="K109" s="5">
        <v>2907173000000</v>
      </c>
      <c r="L109" s="5">
        <v>2590739000000</v>
      </c>
      <c r="M109" s="5">
        <v>3919405000000</v>
      </c>
      <c r="N109" s="5">
        <v>3835172000000</v>
      </c>
      <c r="O109" s="5">
        <v>3669862000000</v>
      </c>
      <c r="P109" s="5">
        <v>4398952000000</v>
      </c>
    </row>
    <row r="110" spans="2:16" ht="15.5" x14ac:dyDescent="0.35">
      <c r="C110" t="s">
        <v>1391</v>
      </c>
    </row>
    <row r="111" spans="2:16" ht="15.5" x14ac:dyDescent="0.35">
      <c r="C111" t="s">
        <v>1392</v>
      </c>
      <c r="D111" s="5">
        <v>-643839000000</v>
      </c>
      <c r="E111" s="5">
        <v>-573510000000</v>
      </c>
      <c r="F111" s="5">
        <v>-712581000000</v>
      </c>
      <c r="G111" s="5">
        <v>-797686000000</v>
      </c>
      <c r="I111" s="5">
        <v>-2634073000000</v>
      </c>
      <c r="J111" s="5">
        <v>-2701728000000</v>
      </c>
      <c r="K111" s="5">
        <v>-2575703000000</v>
      </c>
      <c r="L111" s="5">
        <v>-3041318000000</v>
      </c>
      <c r="M111" s="5">
        <v>-2365222000000</v>
      </c>
      <c r="N111" s="5">
        <v>-3995414000000</v>
      </c>
      <c r="O111" s="5">
        <v>-2959812000000</v>
      </c>
      <c r="P111" s="5">
        <v>-3789042000000</v>
      </c>
    </row>
    <row r="112" spans="2:16" ht="15.5" x14ac:dyDescent="0.35">
      <c r="C112" t="s">
        <v>1393</v>
      </c>
      <c r="D112" s="5">
        <v>-139352000000</v>
      </c>
      <c r="E112" s="5">
        <v>-174785000000</v>
      </c>
      <c r="F112" s="5">
        <v>-186755000000</v>
      </c>
      <c r="G112" s="5">
        <v>-180589000000</v>
      </c>
      <c r="I112" s="5">
        <v>-702063000000</v>
      </c>
      <c r="J112" s="5">
        <v>-742954000000</v>
      </c>
      <c r="K112" s="5">
        <v>-767346000000</v>
      </c>
      <c r="L112" s="5">
        <v>-508919000000</v>
      </c>
      <c r="M112" s="5">
        <v>-374603000000</v>
      </c>
      <c r="N112" s="5">
        <v>-300212000000</v>
      </c>
      <c r="O112" s="5">
        <v>-713923000000</v>
      </c>
      <c r="P112" s="5">
        <v>-321216000000</v>
      </c>
    </row>
    <row r="113" spans="3:16" ht="15.5" x14ac:dyDescent="0.35">
      <c r="C113" t="s">
        <v>1394</v>
      </c>
      <c r="D113" s="5">
        <v>-154127000000</v>
      </c>
      <c r="E113" s="5">
        <v>-124213000000</v>
      </c>
      <c r="F113" s="5">
        <v>-268872000000</v>
      </c>
      <c r="G113" s="5">
        <v>-116572000000</v>
      </c>
      <c r="I113" s="5">
        <v>-640389000000</v>
      </c>
      <c r="J113" s="5">
        <v>-470784000000</v>
      </c>
      <c r="K113" s="5">
        <v>-420636000000</v>
      </c>
      <c r="L113" s="5">
        <v>-308509000000</v>
      </c>
      <c r="M113" s="5">
        <v>-268629000000</v>
      </c>
      <c r="N113" s="5">
        <v>-343945000000</v>
      </c>
      <c r="O113" s="5">
        <v>-306939000000</v>
      </c>
      <c r="P113" s="5">
        <v>-310793000000</v>
      </c>
    </row>
    <row r="114" spans="3:16" ht="15.5" x14ac:dyDescent="0.35">
      <c r="C114" t="s">
        <v>1395</v>
      </c>
      <c r="D114" s="5">
        <v>-3875000000</v>
      </c>
      <c r="E114" s="5">
        <v>-314000000</v>
      </c>
      <c r="F114" s="5">
        <v>1288000000</v>
      </c>
      <c r="G114" s="5">
        <v>-1269000000</v>
      </c>
      <c r="I114" s="5">
        <v>-1133000000</v>
      </c>
      <c r="J114" s="5">
        <v>-1333000000</v>
      </c>
      <c r="K114" s="5">
        <v>-837000000</v>
      </c>
      <c r="L114" s="5">
        <v>-1965000000</v>
      </c>
      <c r="M114" s="5">
        <v>-699000000</v>
      </c>
      <c r="N114" s="5">
        <v>-490000000</v>
      </c>
      <c r="O114" s="5">
        <v>-33820000000</v>
      </c>
      <c r="P114" s="5">
        <v>-7346000000</v>
      </c>
    </row>
    <row r="115" spans="3:16" ht="15.5" x14ac:dyDescent="0.35">
      <c r="C115" t="s">
        <v>77</v>
      </c>
      <c r="D115" s="5">
        <v>-31373000000</v>
      </c>
      <c r="E115" s="5">
        <v>-3436000000</v>
      </c>
      <c r="F115" s="5">
        <v>-20721000000</v>
      </c>
      <c r="G115" s="5">
        <v>-10429000000</v>
      </c>
      <c r="I115" s="5">
        <v>-37735000000</v>
      </c>
      <c r="J115" s="5">
        <v>-25984000000</v>
      </c>
      <c r="K115" s="5">
        <v>-17698000000</v>
      </c>
      <c r="L115" s="5">
        <v>-51516000000</v>
      </c>
      <c r="M115" s="5">
        <v>-10424000000</v>
      </c>
      <c r="N115" s="5">
        <v>-15459000000</v>
      </c>
      <c r="O115" s="5">
        <v>-21043000000</v>
      </c>
      <c r="P115" s="5">
        <v>-5386000000</v>
      </c>
    </row>
    <row r="116" spans="3:16" ht="15.5" x14ac:dyDescent="0.35">
      <c r="C116" t="s">
        <v>1396</v>
      </c>
      <c r="D116" s="5">
        <v>-980728000000</v>
      </c>
      <c r="E116" s="5">
        <v>-876999000000</v>
      </c>
      <c r="F116" s="5">
        <v>-1145363000000</v>
      </c>
      <c r="G116" s="5">
        <v>-1130790000000</v>
      </c>
      <c r="I116" s="5">
        <v>-4015393000000</v>
      </c>
      <c r="J116" s="5">
        <v>-3942783000000</v>
      </c>
      <c r="K116" s="5">
        <v>-3782220000000</v>
      </c>
      <c r="L116" s="5">
        <v>-3912227000000</v>
      </c>
      <c r="M116" s="5">
        <v>-3019577000000</v>
      </c>
      <c r="N116" s="5">
        <v>-4655520000000</v>
      </c>
      <c r="O116" s="5">
        <v>-4035537000000</v>
      </c>
      <c r="P116" s="5">
        <v>-4433783000000</v>
      </c>
    </row>
    <row r="117" spans="3:16" ht="15.5" x14ac:dyDescent="0.35">
      <c r="C117" t="s">
        <v>149</v>
      </c>
      <c r="D117" s="5">
        <v>-203896000000</v>
      </c>
      <c r="E117" s="5">
        <v>-2543000000</v>
      </c>
      <c r="F117" s="5">
        <v>-2631000000</v>
      </c>
      <c r="G117" s="5">
        <v>-337959000000</v>
      </c>
      <c r="I117" s="5">
        <v>-345250000000</v>
      </c>
      <c r="J117" s="5">
        <v>-89259000000</v>
      </c>
      <c r="K117" s="5">
        <v>-382441000000</v>
      </c>
      <c r="L117" s="5">
        <v>-83153000000</v>
      </c>
      <c r="M117" s="5">
        <v>-527832000000</v>
      </c>
      <c r="N117" s="5">
        <v>-182322000000</v>
      </c>
      <c r="O117" s="5">
        <v>-380000000000</v>
      </c>
      <c r="P117" s="5">
        <v>-1100000000000</v>
      </c>
    </row>
    <row r="118" spans="3:16" ht="15.5" x14ac:dyDescent="0.35">
      <c r="C118" t="s">
        <v>150</v>
      </c>
      <c r="D118" s="5">
        <v>159908000000</v>
      </c>
      <c r="E118" s="5">
        <v>-163030000000</v>
      </c>
      <c r="F118" s="5">
        <v>-112806000000</v>
      </c>
      <c r="G118" s="5">
        <v>420427000000</v>
      </c>
      <c r="I118" s="5">
        <v>157944000000</v>
      </c>
      <c r="J118" s="5">
        <v>576954000000</v>
      </c>
      <c r="K118" s="5">
        <v>674417000000</v>
      </c>
      <c r="L118" s="5">
        <v>1230020000000</v>
      </c>
      <c r="M118" s="5">
        <v>334318000000</v>
      </c>
      <c r="N118" s="5">
        <v>1145245000000</v>
      </c>
      <c r="O118" s="5">
        <v>686521000000</v>
      </c>
      <c r="P118" s="5">
        <v>893226000000</v>
      </c>
    </row>
    <row r="119" spans="3:16" ht="15.5" x14ac:dyDescent="0.35">
      <c r="C119" t="s">
        <v>1397</v>
      </c>
      <c r="D119" s="5">
        <v>140463000000</v>
      </c>
      <c r="E119" s="5">
        <v>230566000000</v>
      </c>
      <c r="F119" s="5">
        <v>189541000000</v>
      </c>
      <c r="G119" s="5">
        <v>204250000000</v>
      </c>
      <c r="I119" s="5">
        <v>718310000000</v>
      </c>
      <c r="J119" s="5">
        <v>754410000000</v>
      </c>
      <c r="K119" s="5">
        <v>728770000000</v>
      </c>
      <c r="L119" s="5">
        <v>478061000000</v>
      </c>
      <c r="M119" s="5">
        <v>149195000000</v>
      </c>
      <c r="N119" s="5">
        <v>229603000000</v>
      </c>
      <c r="O119" s="5">
        <v>822767000000</v>
      </c>
      <c r="P119" s="5">
        <v>564902000000</v>
      </c>
    </row>
    <row r="120" spans="3:16" ht="15.5" x14ac:dyDescent="0.35">
      <c r="C120" t="s">
        <v>160</v>
      </c>
      <c r="D120" s="5">
        <v>303000000</v>
      </c>
      <c r="E120" s="5">
        <v>45000000</v>
      </c>
      <c r="F120" s="5">
        <v>612000000</v>
      </c>
      <c r="G120" s="5">
        <v>1078000000</v>
      </c>
      <c r="I120" s="5">
        <v>1690000000</v>
      </c>
      <c r="J120" s="5">
        <v>1534000000</v>
      </c>
      <c r="K120" s="5">
        <v>1669000000</v>
      </c>
      <c r="L120" s="5">
        <v>3078000000</v>
      </c>
      <c r="M120" s="5">
        <v>4889000000</v>
      </c>
      <c r="N120" s="5">
        <v>1170000000</v>
      </c>
      <c r="O120" s="5">
        <v>7196000000</v>
      </c>
      <c r="P120" s="5">
        <v>517696000000</v>
      </c>
    </row>
    <row r="121" spans="3:16" ht="15.5" x14ac:dyDescent="0.35">
      <c r="C121" t="s">
        <v>1398</v>
      </c>
      <c r="D121" s="5">
        <v>29490000000</v>
      </c>
      <c r="E121" s="5">
        <v>-113670000000</v>
      </c>
      <c r="F121" s="5">
        <v>-208920000000</v>
      </c>
      <c r="G121" s="5">
        <v>114300000000</v>
      </c>
      <c r="I121" s="5">
        <v>-35770000000</v>
      </c>
      <c r="J121" s="5">
        <v>275350000000</v>
      </c>
      <c r="K121" s="5">
        <v>-188911000000</v>
      </c>
      <c r="L121" s="5">
        <v>223495000000</v>
      </c>
      <c r="M121" s="5">
        <v>1606718000000</v>
      </c>
      <c r="N121" s="5">
        <v>857820000000</v>
      </c>
      <c r="O121" s="5">
        <v>-699840000000</v>
      </c>
      <c r="P121" s="5">
        <v>473047000000</v>
      </c>
    </row>
    <row r="122" spans="3:16" ht="15.5" x14ac:dyDescent="0.35">
      <c r="C122" t="s">
        <v>1399</v>
      </c>
      <c r="D122" s="5">
        <v>398267000000</v>
      </c>
      <c r="E122" s="5">
        <v>-342722000000</v>
      </c>
      <c r="F122" s="5">
        <v>45788000000</v>
      </c>
      <c r="G122" s="5">
        <v>192179000000</v>
      </c>
      <c r="I122" s="5">
        <v>-115721000000</v>
      </c>
      <c r="J122" s="5">
        <v>789596000000</v>
      </c>
      <c r="K122" s="5">
        <v>643769000000</v>
      </c>
      <c r="L122" s="5">
        <v>775889000000</v>
      </c>
      <c r="M122" s="5">
        <v>-1573809000000</v>
      </c>
      <c r="N122" s="5">
        <v>-376526000000</v>
      </c>
      <c r="O122" s="5">
        <v>-212099000000</v>
      </c>
      <c r="P122" s="5">
        <v>-325856000000</v>
      </c>
    </row>
    <row r="123" spans="3:16" ht="15.5" x14ac:dyDescent="0.35">
      <c r="C123" t="s">
        <v>1400</v>
      </c>
      <c r="D123" s="5">
        <v>52000000</v>
      </c>
      <c r="E123" s="5">
        <v>86000000</v>
      </c>
      <c r="F123" s="5">
        <v>121000000</v>
      </c>
      <c r="G123" s="5">
        <v>122000000</v>
      </c>
      <c r="I123" s="5">
        <v>633000000</v>
      </c>
      <c r="J123" s="5">
        <v>469000000</v>
      </c>
      <c r="K123" s="5">
        <v>1359000000</v>
      </c>
      <c r="L123" s="5">
        <v>1872000000</v>
      </c>
      <c r="M123" s="5">
        <v>-18000000</v>
      </c>
      <c r="N123" s="5">
        <v>1082000000</v>
      </c>
      <c r="O123" s="5">
        <v>-376000000</v>
      </c>
      <c r="P123" s="5">
        <v>-2730000000</v>
      </c>
    </row>
    <row r="124" spans="3:16" ht="15.5" x14ac:dyDescent="0.35">
      <c r="C124" t="s">
        <v>1401</v>
      </c>
      <c r="D124" s="5">
        <v>-20127000000</v>
      </c>
      <c r="E124" s="5">
        <v>-15830000000</v>
      </c>
      <c r="F124" s="5">
        <v>958000000</v>
      </c>
      <c r="G124" s="5">
        <v>6308000000</v>
      </c>
      <c r="I124" s="5">
        <v>5187000000</v>
      </c>
      <c r="J124" s="5">
        <v>-59288000000</v>
      </c>
      <c r="K124" s="5">
        <v>-37290000000</v>
      </c>
      <c r="L124" s="5">
        <v>56463000000</v>
      </c>
      <c r="M124" s="5">
        <v>-32971000000</v>
      </c>
      <c r="N124" s="5">
        <v>-126009000000</v>
      </c>
      <c r="O124" s="5">
        <v>-136834000000</v>
      </c>
      <c r="P124" s="5">
        <v>-240270000000</v>
      </c>
    </row>
    <row r="125" spans="3:16" ht="15.5" x14ac:dyDescent="0.35">
      <c r="C125" t="s">
        <v>158</v>
      </c>
      <c r="D125" s="5">
        <v>-725000000</v>
      </c>
      <c r="E125" s="5">
        <v>-1432000000</v>
      </c>
      <c r="F125" s="5">
        <v>-4483000000</v>
      </c>
      <c r="G125" s="5">
        <v>-164000000</v>
      </c>
      <c r="I125" s="5">
        <v>-5767000000</v>
      </c>
      <c r="J125" s="5">
        <v>-5852000000</v>
      </c>
      <c r="K125" s="5">
        <v>-2137000000</v>
      </c>
      <c r="L125" s="5">
        <v>-5563000000</v>
      </c>
      <c r="M125" s="5">
        <v>-16466000000</v>
      </c>
      <c r="N125" s="5">
        <v>-5641000000</v>
      </c>
      <c r="O125" s="5">
        <v>-7733000000</v>
      </c>
      <c r="P125" s="5">
        <v>-9526000000</v>
      </c>
    </row>
    <row r="126" spans="3:16" ht="15.5" x14ac:dyDescent="0.35">
      <c r="C126" t="s">
        <v>424</v>
      </c>
      <c r="D126" s="5">
        <v>-3932000000</v>
      </c>
      <c r="E126" s="5">
        <v>-9030000000</v>
      </c>
      <c r="F126" s="5">
        <v>-11201000000</v>
      </c>
      <c r="G126" s="5">
        <v>-8321000000</v>
      </c>
      <c r="I126" s="5">
        <v>-35651000000</v>
      </c>
      <c r="J126" s="5">
        <v>-10858000000</v>
      </c>
      <c r="K126" s="5">
        <v>-8826000000</v>
      </c>
      <c r="L126" s="5">
        <v>-5914000000</v>
      </c>
      <c r="M126" s="5">
        <v>-4026000000</v>
      </c>
    </row>
    <row r="127" spans="3:16" ht="15.5" x14ac:dyDescent="0.35">
      <c r="C127" t="s">
        <v>1402</v>
      </c>
      <c r="J127" s="5">
        <v>145000000000</v>
      </c>
      <c r="N127" s="5">
        <v>-160325000000</v>
      </c>
      <c r="O127" s="5">
        <v>43084000000</v>
      </c>
      <c r="P127" s="5">
        <v>-127968000000</v>
      </c>
    </row>
    <row r="128" spans="3:16" ht="15.5" x14ac:dyDescent="0.35">
      <c r="C128" t="s">
        <v>161</v>
      </c>
      <c r="D128" s="5">
        <v>-203896000000</v>
      </c>
      <c r="E128" s="5">
        <v>-2543000000</v>
      </c>
      <c r="F128" s="5">
        <v>-2631000000</v>
      </c>
      <c r="G128" s="5">
        <v>-337959000000</v>
      </c>
      <c r="I128" s="5">
        <v>-345250000000</v>
      </c>
      <c r="J128" s="5">
        <v>-89259000000</v>
      </c>
      <c r="K128" s="5">
        <v>-382441000000</v>
      </c>
      <c r="L128" s="5">
        <v>-83153000000</v>
      </c>
      <c r="M128" s="5">
        <v>-527832000000</v>
      </c>
      <c r="N128" s="5">
        <v>-182322000000</v>
      </c>
      <c r="O128" s="5">
        <v>-380000000000</v>
      </c>
      <c r="P128" s="5">
        <v>-1100000000000</v>
      </c>
    </row>
    <row r="129" spans="2:16" ht="15.5" x14ac:dyDescent="0.35">
      <c r="C129" t="s">
        <v>168</v>
      </c>
      <c r="D129" s="5">
        <v>-2296000000</v>
      </c>
      <c r="E129" s="5">
        <v>-2543000000</v>
      </c>
      <c r="F129" s="5">
        <v>-2631000000</v>
      </c>
      <c r="G129" s="5">
        <v>-1959000000</v>
      </c>
      <c r="I129" s="5">
        <v>-9250000000</v>
      </c>
      <c r="J129" s="5">
        <v>-9459000000</v>
      </c>
      <c r="K129" s="5">
        <v>-10741000000</v>
      </c>
      <c r="L129" s="5">
        <v>-11753000000</v>
      </c>
      <c r="M129" s="5">
        <v>-17532000000</v>
      </c>
      <c r="N129" s="5">
        <v>-26922000000</v>
      </c>
    </row>
    <row r="130" spans="2:16" ht="15.5" x14ac:dyDescent="0.35">
      <c r="C130" t="s">
        <v>162</v>
      </c>
      <c r="D130" s="5">
        <v>-201600000000</v>
      </c>
      <c r="G130" s="5">
        <v>-336000000000</v>
      </c>
      <c r="I130" s="5">
        <v>-336000000000</v>
      </c>
      <c r="J130" s="5">
        <v>-79800000000</v>
      </c>
      <c r="K130" s="5">
        <v>-371700000000</v>
      </c>
      <c r="L130" s="5">
        <v>-71400000000</v>
      </c>
      <c r="M130" s="5">
        <v>-510300000000</v>
      </c>
      <c r="N130" s="5">
        <v>-155400000000</v>
      </c>
      <c r="O130" s="5">
        <v>-380000000000</v>
      </c>
      <c r="P130" s="5">
        <v>-1100000000000</v>
      </c>
    </row>
    <row r="131" spans="2:16" ht="15.5" x14ac:dyDescent="0.35">
      <c r="C131" t="s">
        <v>173</v>
      </c>
      <c r="D131" s="5">
        <v>-159269000000</v>
      </c>
      <c r="E131" s="5">
        <v>-67607000000</v>
      </c>
      <c r="F131" s="5">
        <v>206069000000</v>
      </c>
      <c r="G131" s="5">
        <v>52638000000</v>
      </c>
      <c r="I131" s="5">
        <v>328529000000</v>
      </c>
      <c r="J131" s="5">
        <v>-116234000000</v>
      </c>
      <c r="K131" s="5">
        <v>-583071000000</v>
      </c>
      <c r="L131" s="5">
        <v>-174621000000</v>
      </c>
      <c r="M131" s="5">
        <v>706314000000</v>
      </c>
      <c r="N131" s="5">
        <v>142575000000</v>
      </c>
      <c r="O131" s="5">
        <v>-59154000000</v>
      </c>
      <c r="P131" s="5">
        <v>-241605000000</v>
      </c>
    </row>
    <row r="132" spans="2:16" ht="15.5" x14ac:dyDescent="0.35">
      <c r="C132" t="s">
        <v>176</v>
      </c>
      <c r="E132" s="5">
        <v>1004158000000</v>
      </c>
      <c r="I132" s="5">
        <v>670619000000</v>
      </c>
      <c r="J132" s="5">
        <v>782551000000</v>
      </c>
      <c r="K132" s="5">
        <v>1367342000000</v>
      </c>
      <c r="L132" s="5">
        <v>1532896000000</v>
      </c>
      <c r="M132" s="5">
        <v>825427000000</v>
      </c>
      <c r="N132" s="5">
        <v>681866000000</v>
      </c>
      <c r="O132" s="5">
        <v>744579000000</v>
      </c>
      <c r="P132" s="5">
        <v>981000000000</v>
      </c>
    </row>
    <row r="133" spans="2:16" ht="15.5" x14ac:dyDescent="0.35">
      <c r="C133" t="s">
        <v>174</v>
      </c>
      <c r="D133" s="5">
        <v>9564000000</v>
      </c>
      <c r="E133" s="5">
        <v>2032000000</v>
      </c>
      <c r="F133" s="5">
        <v>1670000000</v>
      </c>
      <c r="G133" s="5">
        <v>2893000000</v>
      </c>
      <c r="I133" s="5">
        <v>5010000000</v>
      </c>
      <c r="J133" s="5">
        <v>4302000000</v>
      </c>
      <c r="K133" s="5">
        <v>-1720000000</v>
      </c>
      <c r="L133" s="5">
        <v>9067000000</v>
      </c>
      <c r="M133" s="5">
        <v>1155000000</v>
      </c>
      <c r="N133" s="5">
        <v>986000000</v>
      </c>
      <c r="O133" s="5">
        <v>-3559000000</v>
      </c>
      <c r="P133" s="5">
        <v>5184000000</v>
      </c>
    </row>
    <row r="134" spans="2:16" ht="15.5" x14ac:dyDescent="0.35">
      <c r="C134" t="s">
        <v>177</v>
      </c>
      <c r="D134" s="5">
        <v>-149705000000</v>
      </c>
      <c r="E134" s="5">
        <v>938583000000</v>
      </c>
      <c r="F134" s="5">
        <v>207739000000</v>
      </c>
      <c r="G134" s="5">
        <v>55531000000</v>
      </c>
      <c r="I134" s="5">
        <v>1004158000000</v>
      </c>
      <c r="J134" s="5">
        <v>670619000000</v>
      </c>
      <c r="K134" s="5">
        <v>782551000000</v>
      </c>
      <c r="L134" s="5">
        <v>1367342000000</v>
      </c>
      <c r="M134" s="5">
        <v>1532896000000</v>
      </c>
      <c r="N134" s="5">
        <v>825427000000</v>
      </c>
      <c r="O134" s="5">
        <v>681866000000</v>
      </c>
      <c r="P134" s="5">
        <v>744579000000</v>
      </c>
    </row>
    <row r="136" spans="2:16" ht="15.5" x14ac:dyDescent="0.35">
      <c r="B136" t="s">
        <v>178</v>
      </c>
      <c r="C136" t="s">
        <v>12</v>
      </c>
      <c r="D136" s="5">
        <v>2100000000</v>
      </c>
      <c r="E136" s="5">
        <v>2100000000</v>
      </c>
      <c r="F136" s="5">
        <v>2100000000</v>
      </c>
      <c r="G136" s="5">
        <v>2100000000</v>
      </c>
      <c r="I136" s="5">
        <v>2100000000</v>
      </c>
      <c r="J136" s="5">
        <v>2100000000</v>
      </c>
      <c r="K136" s="5">
        <v>2100000000</v>
      </c>
      <c r="L136" s="5">
        <v>2100000000</v>
      </c>
      <c r="M136" s="5">
        <v>2100000000</v>
      </c>
      <c r="N136" s="5">
        <v>2100000000</v>
      </c>
      <c r="O136" s="5">
        <v>2100000000</v>
      </c>
      <c r="P136" s="5">
        <v>1050000000</v>
      </c>
    </row>
    <row r="137" spans="2:16" ht="15.5" x14ac:dyDescent="0.35">
      <c r="C137" t="s">
        <v>179</v>
      </c>
      <c r="D137" s="6">
        <v>50.55</v>
      </c>
      <c r="E137" s="6">
        <v>35.450000000000003</v>
      </c>
      <c r="F137" s="6">
        <v>14.51</v>
      </c>
      <c r="G137" s="6">
        <v>32.69</v>
      </c>
    </row>
    <row r="138" spans="2:16" ht="15.5" x14ac:dyDescent="0.35">
      <c r="C138" t="s">
        <v>180</v>
      </c>
      <c r="D138" s="6">
        <v>115.23</v>
      </c>
      <c r="E138" s="6">
        <v>203.1</v>
      </c>
      <c r="F138" s="6">
        <v>527.22</v>
      </c>
      <c r="G138" s="6">
        <v>283.73</v>
      </c>
    </row>
    <row r="139" spans="2:16" ht="15.5" x14ac:dyDescent="0.35">
      <c r="C139" t="s">
        <v>64</v>
      </c>
      <c r="D139" s="6">
        <v>21.65</v>
      </c>
      <c r="E139" s="6">
        <v>27.17</v>
      </c>
      <c r="F139" s="6">
        <v>18.52</v>
      </c>
      <c r="G139" s="6">
        <v>22.99</v>
      </c>
    </row>
    <row r="140" spans="2:16" ht="15.5" x14ac:dyDescent="0.35">
      <c r="C140" t="s">
        <v>181</v>
      </c>
      <c r="D140" s="5">
        <v>140110000000</v>
      </c>
      <c r="E140" s="5">
        <v>110950000000</v>
      </c>
      <c r="F140" s="5">
        <v>71360000000</v>
      </c>
      <c r="G140" s="5">
        <v>104680000000</v>
      </c>
    </row>
    <row r="141" spans="2:16" ht="15.5" x14ac:dyDescent="0.35">
      <c r="C141" t="s">
        <v>182</v>
      </c>
      <c r="D141" s="6">
        <v>6.9999999999999993E-3</v>
      </c>
      <c r="E141" s="6">
        <v>4.7999999999999996E-3</v>
      </c>
      <c r="F141" s="6">
        <v>1.9E-3</v>
      </c>
      <c r="G141" s="6">
        <v>4.5000000000000005E-3</v>
      </c>
    </row>
    <row r="142" spans="2:16" ht="15.5" x14ac:dyDescent="0.35">
      <c r="C142" t="s">
        <v>183</v>
      </c>
      <c r="D142" s="6">
        <v>1.3000000000000001E-2</v>
      </c>
      <c r="E142" s="6">
        <v>8.8999999999999999E-3</v>
      </c>
      <c r="F142" s="6">
        <v>3.5999999999999999E-3</v>
      </c>
      <c r="G142" s="6">
        <v>8.1000000000000013E-3</v>
      </c>
    </row>
    <row r="143" spans="2:16" ht="15.5" x14ac:dyDescent="0.35">
      <c r="C143" t="s">
        <v>184</v>
      </c>
      <c r="D143" s="6">
        <v>8.8000000000000005E-3</v>
      </c>
      <c r="E143" s="6">
        <v>6.6E-3</v>
      </c>
      <c r="F143" s="6">
        <v>4.0000000000000001E-3</v>
      </c>
      <c r="G143" s="6">
        <v>6.6E-3</v>
      </c>
    </row>
    <row r="144" spans="2:16" ht="15.5" x14ac:dyDescent="0.35">
      <c r="C144" t="s">
        <v>185</v>
      </c>
    </row>
    <row r="145" spans="3:16" ht="15.5" x14ac:dyDescent="0.35">
      <c r="C145" t="s">
        <v>186</v>
      </c>
      <c r="D145" s="5">
        <v>8193000000000</v>
      </c>
      <c r="E145" s="5">
        <v>8397000000000</v>
      </c>
      <c r="F145" s="5">
        <v>8510000000000</v>
      </c>
      <c r="G145" s="5">
        <v>8465000000000</v>
      </c>
    </row>
    <row r="146" spans="3:16" ht="15.5" x14ac:dyDescent="0.35">
      <c r="C146" t="s">
        <v>187</v>
      </c>
      <c r="D146" s="6">
        <v>1.49</v>
      </c>
      <c r="E146" s="6">
        <v>1.8</v>
      </c>
      <c r="F146" s="6">
        <v>1.89</v>
      </c>
      <c r="G146" s="6">
        <v>2.2999999999999998</v>
      </c>
    </row>
    <row r="147" spans="3:16" ht="15.5" x14ac:dyDescent="0.35">
      <c r="C147" t="s">
        <v>188</v>
      </c>
      <c r="D147" s="6">
        <v>3901.47</v>
      </c>
      <c r="E147" s="6">
        <v>3998.56</v>
      </c>
      <c r="F147" s="6">
        <v>4052.57</v>
      </c>
      <c r="G147" s="6">
        <v>4031.03</v>
      </c>
    </row>
    <row r="148" spans="3:16" ht="15.5" x14ac:dyDescent="0.35">
      <c r="C148" t="s">
        <v>189</v>
      </c>
      <c r="D148" s="6">
        <v>1.49</v>
      </c>
      <c r="E148" s="6">
        <v>1.8</v>
      </c>
      <c r="F148" s="6">
        <v>1.89</v>
      </c>
      <c r="G148" s="6">
        <v>2.2999999999999998</v>
      </c>
    </row>
    <row r="149" spans="3:16" ht="15.5" x14ac:dyDescent="0.35">
      <c r="C149" t="s">
        <v>190</v>
      </c>
      <c r="D149" s="6">
        <v>3901.47</v>
      </c>
      <c r="E149" s="6">
        <v>3998.56</v>
      </c>
      <c r="F149" s="6">
        <v>4052.57</v>
      </c>
      <c r="G149" s="6">
        <v>4031.03</v>
      </c>
    </row>
    <row r="150" spans="3:16" ht="15.5" x14ac:dyDescent="0.35">
      <c r="C150" t="s">
        <v>191</v>
      </c>
    </row>
    <row r="151" spans="3:16" ht="15.5" x14ac:dyDescent="0.35">
      <c r="C151" t="s">
        <v>192</v>
      </c>
    </row>
    <row r="152" spans="3:16" ht="15.5" x14ac:dyDescent="0.35">
      <c r="C152" t="s">
        <v>193</v>
      </c>
      <c r="D152" s="5">
        <v>8193000000000</v>
      </c>
      <c r="E152" s="5">
        <v>8397000000000</v>
      </c>
      <c r="F152" s="5">
        <v>8510000000000</v>
      </c>
      <c r="G152" s="5">
        <v>8465000000000</v>
      </c>
    </row>
    <row r="153" spans="3:16" ht="15.5" x14ac:dyDescent="0.35">
      <c r="C153" t="s">
        <v>24</v>
      </c>
    </row>
    <row r="154" spans="3:16" ht="15.5" x14ac:dyDescent="0.35">
      <c r="C154" t="s">
        <v>21</v>
      </c>
    </row>
    <row r="155" spans="3:16" ht="15.5" x14ac:dyDescent="0.35">
      <c r="C155" t="s">
        <v>194</v>
      </c>
    </row>
    <row r="156" spans="3:16" ht="15.5" x14ac:dyDescent="0.35">
      <c r="C156" t="s">
        <v>195</v>
      </c>
      <c r="D156" s="5">
        <v>-115000000000</v>
      </c>
      <c r="E156" s="5">
        <v>98000000000</v>
      </c>
      <c r="F156" s="5">
        <v>322000000000</v>
      </c>
      <c r="G156" s="5">
        <v>-30000000000</v>
      </c>
    </row>
    <row r="157" spans="3:16" ht="15.5" x14ac:dyDescent="0.35">
      <c r="C157" t="s">
        <v>196</v>
      </c>
      <c r="D157" s="5">
        <v>-1000000000</v>
      </c>
      <c r="E157" s="5">
        <v>-1000000000</v>
      </c>
      <c r="F157" s="5">
        <v>-4000000000</v>
      </c>
      <c r="G157" s="5">
        <v>0</v>
      </c>
    </row>
    <row r="158" spans="3:16" ht="15.5" x14ac:dyDescent="0.35">
      <c r="C158" t="s">
        <v>13</v>
      </c>
      <c r="D158" s="5">
        <v>-116000000000</v>
      </c>
      <c r="E158" s="5">
        <v>97000000000</v>
      </c>
      <c r="F158" s="5">
        <v>317000000000</v>
      </c>
      <c r="G158" s="5">
        <v>-30000000000</v>
      </c>
    </row>
    <row r="159" spans="3:16" ht="15.5" x14ac:dyDescent="0.35">
      <c r="C159" t="s">
        <v>16</v>
      </c>
      <c r="D159" s="6">
        <v>-55.24</v>
      </c>
      <c r="E159" s="6">
        <v>45.97</v>
      </c>
      <c r="F159" s="6">
        <v>150.96</v>
      </c>
      <c r="G159" s="6">
        <v>-14.28</v>
      </c>
    </row>
    <row r="160" spans="3:16" ht="15.5" x14ac:dyDescent="0.35">
      <c r="C160" t="s">
        <v>49</v>
      </c>
      <c r="I160" s="6">
        <v>98.2</v>
      </c>
      <c r="J160" s="6">
        <v>167.36</v>
      </c>
      <c r="K160" s="6">
        <v>60.23</v>
      </c>
      <c r="L160" s="6">
        <v>175.13</v>
      </c>
      <c r="M160" s="6">
        <v>35.15</v>
      </c>
      <c r="N160" s="6">
        <v>157.59</v>
      </c>
      <c r="O160" s="6">
        <v>136.52000000000001</v>
      </c>
      <c r="P160" s="6">
        <v>326.22000000000003</v>
      </c>
    </row>
    <row r="161" spans="3:16" ht="15.5" x14ac:dyDescent="0.35">
      <c r="C161" t="s">
        <v>63</v>
      </c>
      <c r="I161" s="6">
        <v>77.900000000000006</v>
      </c>
      <c r="J161" s="6">
        <v>43.32</v>
      </c>
      <c r="K161" s="6">
        <v>100.03</v>
      </c>
      <c r="L161" s="6">
        <v>29.55</v>
      </c>
      <c r="M161" s="6">
        <v>175.68</v>
      </c>
      <c r="N161" s="6">
        <v>30.4</v>
      </c>
      <c r="O161" s="6">
        <v>44.68</v>
      </c>
      <c r="P161" s="5">
        <v>0</v>
      </c>
    </row>
    <row r="162" spans="3:16" ht="15.5" x14ac:dyDescent="0.35">
      <c r="C162" t="s">
        <v>66</v>
      </c>
      <c r="I162" s="6">
        <v>5.3</v>
      </c>
      <c r="J162" s="6">
        <v>4.0999999999999996</v>
      </c>
      <c r="K162" s="6">
        <v>3.67</v>
      </c>
      <c r="L162" s="6">
        <v>3.22</v>
      </c>
      <c r="M162" s="6">
        <v>3.22</v>
      </c>
      <c r="N162" s="6">
        <v>2.3199999999999998</v>
      </c>
      <c r="O162" s="6">
        <v>2.89</v>
      </c>
      <c r="P162" s="5">
        <v>0</v>
      </c>
    </row>
    <row r="163" spans="3:16" ht="15.5" x14ac:dyDescent="0.35">
      <c r="C163" t="s">
        <v>197</v>
      </c>
      <c r="I163" s="5">
        <v>326000000000</v>
      </c>
      <c r="J163" s="5">
        <v>334470000000</v>
      </c>
      <c r="K163" s="5">
        <v>303400000000</v>
      </c>
      <c r="L163" s="5">
        <v>372290000000</v>
      </c>
      <c r="M163" s="5">
        <v>169420000000</v>
      </c>
      <c r="N163" s="5">
        <v>414340000000</v>
      </c>
      <c r="O163" s="5">
        <v>408140000000</v>
      </c>
      <c r="P163" s="5">
        <v>330310000000</v>
      </c>
    </row>
    <row r="164" spans="3:16" ht="15.5" x14ac:dyDescent="0.35">
      <c r="C164" t="s">
        <v>198</v>
      </c>
      <c r="I164" s="6">
        <v>1.3000000000000001E-2</v>
      </c>
      <c r="J164" s="6">
        <v>2.4500000000000001E-2</v>
      </c>
      <c r="K164" s="6">
        <v>8.5000000000000006E-3</v>
      </c>
      <c r="L164" s="6">
        <v>2.3700000000000002E-2</v>
      </c>
      <c r="M164" s="6">
        <v>4.5000000000000005E-3</v>
      </c>
      <c r="N164" s="6">
        <v>2.0899999999999998E-2</v>
      </c>
      <c r="O164" s="6">
        <v>1.77E-2</v>
      </c>
      <c r="P164" s="6">
        <v>2.2000000000000002E-2</v>
      </c>
    </row>
    <row r="165" spans="3:16" ht="15.5" x14ac:dyDescent="0.35">
      <c r="C165" t="s">
        <v>199</v>
      </c>
      <c r="I165" s="6">
        <v>2.4199999999999999E-2</v>
      </c>
      <c r="J165" s="6">
        <v>4.1799999999999997E-2</v>
      </c>
      <c r="K165" s="6">
        <v>1.6899999999999998E-2</v>
      </c>
      <c r="L165" s="6">
        <v>4.7899999999999998E-2</v>
      </c>
      <c r="M165" s="6">
        <v>9.7999999999999997E-3</v>
      </c>
      <c r="N165" s="6">
        <v>4.1100000000000005E-2</v>
      </c>
      <c r="O165" s="6">
        <v>3.6900000000000002E-2</v>
      </c>
      <c r="P165" s="6">
        <v>4.7500000000000001E-2</v>
      </c>
    </row>
    <row r="166" spans="3:16" ht="15.5" x14ac:dyDescent="0.35">
      <c r="C166" t="s">
        <v>200</v>
      </c>
      <c r="I166" s="6">
        <v>1.9900000000000001E-2</v>
      </c>
      <c r="J166" s="6">
        <v>2.12E-2</v>
      </c>
      <c r="K166" s="6">
        <v>1.7500000000000002E-2</v>
      </c>
      <c r="L166" s="6">
        <v>2.12E-2</v>
      </c>
      <c r="M166" s="6">
        <v>8.1000000000000013E-3</v>
      </c>
      <c r="N166" s="6">
        <v>2.3099999999999999E-2</v>
      </c>
      <c r="O166" s="6">
        <v>2.3599999999999999E-2</v>
      </c>
      <c r="P166" s="6">
        <v>3.9399999999999998E-2</v>
      </c>
    </row>
    <row r="167" spans="3:16" ht="15.5" x14ac:dyDescent="0.35">
      <c r="C167" t="s">
        <v>201</v>
      </c>
    </row>
    <row r="168" spans="3:16" ht="15.5" x14ac:dyDescent="0.35">
      <c r="C168" t="s">
        <v>60</v>
      </c>
      <c r="I168" s="6">
        <v>1.89</v>
      </c>
      <c r="J168" s="6">
        <v>1.81</v>
      </c>
      <c r="K168" s="6">
        <v>1.69</v>
      </c>
      <c r="L168" s="6">
        <v>1.41</v>
      </c>
      <c r="M168" s="6">
        <v>1.71</v>
      </c>
      <c r="N168" s="6">
        <v>1.25</v>
      </c>
      <c r="O168" s="6">
        <v>1.65</v>
      </c>
      <c r="P168" s="5">
        <v>0</v>
      </c>
    </row>
    <row r="169" spans="3:16" ht="15.5" x14ac:dyDescent="0.35">
      <c r="C169" t="s">
        <v>57</v>
      </c>
      <c r="I169" s="6">
        <v>4052.57</v>
      </c>
      <c r="J169" s="6">
        <v>4007.6</v>
      </c>
      <c r="K169" s="6">
        <v>3567.4</v>
      </c>
      <c r="L169" s="6">
        <v>3659.32</v>
      </c>
      <c r="M169" s="6">
        <v>3603.63</v>
      </c>
      <c r="N169" s="6">
        <v>3832.06</v>
      </c>
      <c r="O169" s="6">
        <v>3697.94</v>
      </c>
      <c r="P169" s="6">
        <v>6863.33</v>
      </c>
    </row>
    <row r="170" spans="3:16" ht="15.5" x14ac:dyDescent="0.35">
      <c r="C170" t="s">
        <v>202</v>
      </c>
      <c r="I170" s="6">
        <v>1.89</v>
      </c>
      <c r="J170" s="6">
        <v>1.81</v>
      </c>
      <c r="K170" s="6">
        <v>1.69</v>
      </c>
      <c r="L170" s="6">
        <v>1.41</v>
      </c>
      <c r="M170" s="6">
        <v>1.71</v>
      </c>
      <c r="N170" s="6">
        <v>1.25</v>
      </c>
      <c r="O170" s="6">
        <v>1.65</v>
      </c>
      <c r="P170" s="5">
        <v>0</v>
      </c>
    </row>
    <row r="171" spans="3:16" ht="15.5" x14ac:dyDescent="0.35">
      <c r="C171" t="s">
        <v>203</v>
      </c>
      <c r="I171" s="6">
        <v>4052.57</v>
      </c>
      <c r="J171" s="6">
        <v>4007.6</v>
      </c>
      <c r="K171" s="6">
        <v>3567.4</v>
      </c>
      <c r="L171" s="6">
        <v>3659.32</v>
      </c>
      <c r="M171" s="6">
        <v>3603.63</v>
      </c>
      <c r="N171" s="6">
        <v>3832.06</v>
      </c>
      <c r="O171" s="6">
        <v>3697.94</v>
      </c>
      <c r="P171" s="6">
        <v>6863.33</v>
      </c>
    </row>
    <row r="172" spans="3:16" ht="15.5" x14ac:dyDescent="0.35">
      <c r="C172" t="s">
        <v>204</v>
      </c>
    </row>
    <row r="173" spans="3:16" ht="15.5" x14ac:dyDescent="0.35">
      <c r="C173" t="s">
        <v>205</v>
      </c>
    </row>
    <row r="174" spans="3:16" ht="15.5" x14ac:dyDescent="0.35">
      <c r="C174" t="s">
        <v>26</v>
      </c>
    </row>
    <row r="175" spans="3:16" ht="15.5" x14ac:dyDescent="0.35">
      <c r="C175" t="s">
        <v>23</v>
      </c>
    </row>
    <row r="176" spans="3:16" ht="15.5" x14ac:dyDescent="0.35">
      <c r="C176" t="s">
        <v>206</v>
      </c>
    </row>
    <row r="177" spans="3:16" ht="15.5" x14ac:dyDescent="0.35">
      <c r="C177" t="s">
        <v>207</v>
      </c>
      <c r="I177" s="5">
        <v>516000000000</v>
      </c>
      <c r="J177" s="5">
        <v>-604000000000</v>
      </c>
      <c r="K177" s="5">
        <v>-875000000000</v>
      </c>
      <c r="L177" s="5">
        <v>-1321000000000</v>
      </c>
      <c r="M177" s="5">
        <v>900000000000</v>
      </c>
      <c r="N177" s="5">
        <v>-820000000000</v>
      </c>
      <c r="O177" s="5">
        <v>-366000000000</v>
      </c>
      <c r="P177" s="5">
        <v>-35000000000</v>
      </c>
    </row>
    <row r="178" spans="3:16" ht="15.5" x14ac:dyDescent="0.35">
      <c r="C178" t="s">
        <v>208</v>
      </c>
      <c r="I178" s="5">
        <v>-6000000000</v>
      </c>
      <c r="J178" s="5">
        <v>-6000000000</v>
      </c>
      <c r="K178" s="5">
        <v>-2000000000</v>
      </c>
      <c r="L178" s="5">
        <v>-6000000000</v>
      </c>
      <c r="M178" s="5">
        <v>-16000000000</v>
      </c>
      <c r="N178" s="5">
        <v>-6000000000</v>
      </c>
      <c r="O178" s="5">
        <v>-8000000000</v>
      </c>
      <c r="P178" s="5">
        <v>-10000000000</v>
      </c>
    </row>
    <row r="179" spans="3:16" ht="15.5" x14ac:dyDescent="0.35">
      <c r="C179" t="s">
        <v>15</v>
      </c>
      <c r="I179" s="5">
        <v>510000000000</v>
      </c>
      <c r="J179" s="5">
        <v>-610000000000</v>
      </c>
      <c r="K179" s="5">
        <v>-877000000000</v>
      </c>
      <c r="L179" s="5">
        <v>-1327000000000</v>
      </c>
      <c r="M179" s="5">
        <v>883000000000</v>
      </c>
      <c r="N179" s="5">
        <v>-826000000000</v>
      </c>
      <c r="O179" s="5">
        <v>-373000000000</v>
      </c>
      <c r="P179" s="5">
        <v>-44000000000</v>
      </c>
    </row>
    <row r="180" spans="3:16" ht="15.5" x14ac:dyDescent="0.35">
      <c r="C180" t="s">
        <v>17</v>
      </c>
      <c r="I180" s="6">
        <v>242.89</v>
      </c>
      <c r="J180" s="6">
        <v>-290.37</v>
      </c>
      <c r="K180" s="6">
        <v>-417.71</v>
      </c>
      <c r="L180" s="6">
        <v>-631.92999999999995</v>
      </c>
      <c r="M180" s="6">
        <v>420.65</v>
      </c>
      <c r="N180" s="6">
        <v>-393.33</v>
      </c>
      <c r="O180" s="6">
        <v>-177.81</v>
      </c>
      <c r="P180" s="6">
        <v>-42.24</v>
      </c>
    </row>
  </sheetData>
  <pageMargins left="0.7" right="0.7" top="0.75" bottom="0.75" header="0.3" footer="0.3"/>
  <ignoredErrors>
    <ignoredError sqref="A1:P181" numberStoredAsText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P16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1403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1404</v>
      </c>
      <c r="D2" s="2" vm="229">
        <f ca="1">IFERROR(_xlfn.STOCKHISTORY("XIDX:" &amp; $C$1, D3, , 0, 0, 1), "Libur")</f>
        <v>380</v>
      </c>
      <c r="E2" s="2" vm="373">
        <f ca="1">IFERROR(_xlfn.STOCKHISTORY("XIDX:" &amp; $C$1, E3, , 0, 0, 1), "Libur")</f>
        <v>189</v>
      </c>
      <c r="H2" s="2" vm="373">
        <f ca="1">IFERROR(INDEX(D2:G2,COUNT(D2:G2)),"")</f>
        <v>189</v>
      </c>
      <c r="I2" s="2" vm="98">
        <f t="shared" ref="I2:P2" ca="1" si="0">IFERROR(_xlfn.STOCKHISTORY("XIDX:" &amp; $C$1, I1, , 0, 0, 1), "Libur")</f>
        <v>695</v>
      </c>
      <c r="J2" s="2" vm="274">
        <f t="shared" ca="1" si="0"/>
        <v>324</v>
      </c>
      <c r="K2" s="2" vm="404">
        <f t="shared" ca="1" si="0"/>
        <v>268</v>
      </c>
      <c r="L2" s="2" vm="79">
        <f t="shared" ca="1" si="0"/>
        <v>498</v>
      </c>
      <c r="M2" s="2" vm="37">
        <f t="shared" ca="1" si="0"/>
        <v>620</v>
      </c>
      <c r="N2" s="2" vm="162">
        <f t="shared" ca="1" si="0"/>
        <v>115</v>
      </c>
      <c r="O2" s="2" vm="177">
        <f t="shared" ca="1" si="0"/>
        <v>110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3403558682</v>
      </c>
      <c r="E4" s="2">
        <f>IFERROR(INDEX(E51:E500,MATCH($C$4,$C$51:$C$500,0)),"")</f>
        <v>3253974910</v>
      </c>
      <c r="H4" s="2">
        <f>IFERROR(SUM(D4:G4)*(4/MAX(1,COUNT(D4:G4))),"")</f>
        <v>13315067184</v>
      </c>
      <c r="I4" s="2">
        <f t="shared" ref="I4:P4" si="1">IFERROR(INDEX(I51:I500,MATCH($C$4,$C$51:$C$500,0)),"")</f>
        <v>15301504018</v>
      </c>
      <c r="J4" s="2">
        <f t="shared" si="1"/>
        <v>14530779524</v>
      </c>
      <c r="K4" s="2">
        <f t="shared" si="1"/>
        <v>9549440635</v>
      </c>
      <c r="L4" s="2">
        <f t="shared" si="1"/>
        <v>10958334007</v>
      </c>
      <c r="M4" s="2">
        <f t="shared" si="1"/>
        <v>12133241277</v>
      </c>
      <c r="N4" s="2">
        <f t="shared" si="1"/>
        <v>9615580115</v>
      </c>
      <c r="O4" s="2">
        <f t="shared" si="1"/>
        <v>9774410425</v>
      </c>
      <c r="P4" s="2">
        <f t="shared" si="1"/>
        <v>3592015596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2005843256</v>
      </c>
      <c r="E5" s="2">
        <f>IFERROR(INDEX(E51:E500,MATCH($C$5,$C$51:$C$500,0)),"")</f>
        <v>1321881155</v>
      </c>
      <c r="H5" s="2">
        <f>IFERROR(SUM(D5:G5)*(4/MAX(1,COUNT(D5:G5))),"")</f>
        <v>6655448822</v>
      </c>
      <c r="I5" s="2">
        <f t="shared" ref="I5:P5" si="2">IFERROR(INDEX(I51:I500,MATCH($C$5,$C$51:$C$500,0)),"")</f>
        <v>8427177782</v>
      </c>
      <c r="J5" s="2">
        <f t="shared" si="2"/>
        <v>11233552493</v>
      </c>
      <c r="K5" s="2">
        <f t="shared" si="2"/>
        <v>3924074035</v>
      </c>
      <c r="L5" s="2">
        <f t="shared" si="2"/>
        <v>7992533588</v>
      </c>
      <c r="M5" s="2">
        <f t="shared" si="2"/>
        <v>9233687530</v>
      </c>
      <c r="N5" s="2">
        <f t="shared" si="2"/>
        <v>4609797117</v>
      </c>
      <c r="O5" s="2">
        <f t="shared" si="2"/>
        <v>5951793498</v>
      </c>
      <c r="P5" s="2">
        <f t="shared" si="2"/>
        <v>2818922865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184322071240</v>
      </c>
      <c r="E6" s="2">
        <f>IFERROR(INDEX(E51:E500,MATCH($C$6,$C$51:$C$500,0)),"")</f>
        <v>182316227984</v>
      </c>
      <c r="H6" s="2">
        <f>IFERROR(INDEX(D6:G6,COUNT(D6:G6)),"")</f>
        <v>182316227984</v>
      </c>
      <c r="I6" s="2">
        <f t="shared" ref="I6:P6" si="3">IFERROR(INDEX(I51:I500,MATCH($C$6,$C$51:$C$500,0)),"")</f>
        <v>180994346829</v>
      </c>
      <c r="J6" s="2">
        <f t="shared" si="3"/>
        <v>172567169047</v>
      </c>
      <c r="K6" s="2">
        <f t="shared" si="3"/>
        <v>161333616554</v>
      </c>
      <c r="L6" s="2">
        <f t="shared" si="3"/>
        <v>157409542519</v>
      </c>
      <c r="M6" s="2">
        <f t="shared" si="3"/>
        <v>149417008931</v>
      </c>
      <c r="N6" s="2">
        <f t="shared" si="3"/>
        <v>140183321401</v>
      </c>
      <c r="O6" s="2">
        <f t="shared" si="3"/>
        <v>135573524284</v>
      </c>
      <c r="P6" s="2">
        <f t="shared" si="3"/>
        <v>98964144119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1.3</v>
      </c>
      <c r="E7" s="3">
        <f>IFERROR(INDEX(E51:E500,MATCH($C$7,$C$51:$C$500,0))/1000000000,"")</f>
        <v>1.3</v>
      </c>
      <c r="H7" s="3">
        <f>IFERROR(INDEX(D7:G7,COUNT(D7:G7)),"")</f>
        <v>1.3</v>
      </c>
      <c r="I7" s="3">
        <f t="shared" ref="I7:P7" si="4">IFERROR(INDEX(I51:I500,MATCH($C$7,$C$51:$C$500,0))/1000000000,"")</f>
        <v>1.3</v>
      </c>
      <c r="J7" s="3">
        <f t="shared" si="4"/>
        <v>1.3</v>
      </c>
      <c r="K7" s="3">
        <f t="shared" si="4"/>
        <v>1.3</v>
      </c>
      <c r="L7" s="3">
        <f t="shared" si="4"/>
        <v>1.3</v>
      </c>
      <c r="M7" s="3">
        <f t="shared" si="4"/>
        <v>1.3</v>
      </c>
      <c r="N7" s="3">
        <f t="shared" si="4"/>
        <v>1.3</v>
      </c>
      <c r="O7" s="3">
        <f t="shared" si="4"/>
        <v>1.3</v>
      </c>
      <c r="P7" s="3">
        <f t="shared" si="4"/>
        <v>1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-18000000000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25000000000</v>
      </c>
      <c r="J8" s="2">
        <f t="shared" si="5"/>
        <v>-41000000000</v>
      </c>
      <c r="K8" s="2">
        <f t="shared" si="5"/>
        <v>7000000000</v>
      </c>
      <c r="L8" s="2">
        <f t="shared" si="5"/>
        <v>41000000000</v>
      </c>
      <c r="M8" s="2">
        <f t="shared" si="5"/>
        <v>8000000000</v>
      </c>
      <c r="N8" s="2">
        <f t="shared" si="5"/>
        <v>5000000000</v>
      </c>
      <c r="O8" s="2">
        <f t="shared" si="5"/>
        <v>-22000000000</v>
      </c>
      <c r="P8" s="2">
        <f t="shared" si="5"/>
        <v>-38000000000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-14.13</v>
      </c>
      <c r="E9" s="3">
        <f>IFERROR(INDEX(E51:E500,MATCH("Free cash flow per share (Quarter)",$C$51:$C$500,0)),"")</f>
        <v>-1.05</v>
      </c>
      <c r="H9" s="3">
        <f>IFERROR(INDEX(D9:G9,COUNT(D9:G9)),"")</f>
        <v>-1.05</v>
      </c>
      <c r="I9" s="3">
        <f t="shared" ref="I9:P9" si="6">IFERROR(INDEX(I51:I500,MATCH($C$9,$C$51:$C$500,0)),"")</f>
        <v>19.07</v>
      </c>
      <c r="J9" s="3">
        <f t="shared" si="6"/>
        <v>-31.9</v>
      </c>
      <c r="K9" s="3">
        <f t="shared" si="6"/>
        <v>5.04</v>
      </c>
      <c r="L9" s="3">
        <f t="shared" si="6"/>
        <v>31.85</v>
      </c>
      <c r="M9" s="3">
        <f t="shared" si="6"/>
        <v>5.99</v>
      </c>
      <c r="N9" s="3">
        <f t="shared" si="6"/>
        <v>4.22</v>
      </c>
      <c r="O9" s="3">
        <f t="shared" si="6"/>
        <v>-16.78</v>
      </c>
      <c r="P9" s="3">
        <f t="shared" si="6"/>
        <v>-37.89</v>
      </c>
    </row>
    <row r="10" spans="1:16" ht="15.5" x14ac:dyDescent="0.35">
      <c r="C10" t="s">
        <v>18</v>
      </c>
      <c r="D10" s="3">
        <f ca="1">IFERROR(IF(D9=0,"",D2/D9),"")</f>
        <v>-26.89313517338995</v>
      </c>
      <c r="E10" s="3">
        <f ca="1">IFERROR(IF(E9=0,"",E2/E9),"")</f>
        <v>-180</v>
      </c>
      <c r="I10" s="3">
        <f t="shared" ref="I10:P10" ca="1" si="7">IFERROR(IF(I9=0,"",I2/I9),"")</f>
        <v>36.44467750393288</v>
      </c>
      <c r="J10" s="3">
        <f t="shared" ca="1" si="7"/>
        <v>-10.156739811912226</v>
      </c>
      <c r="K10" s="3">
        <f t="shared" ca="1" si="7"/>
        <v>53.174603174603178</v>
      </c>
      <c r="L10" s="3">
        <f t="shared" ca="1" si="7"/>
        <v>15.63579277864992</v>
      </c>
      <c r="M10" s="3">
        <f t="shared" ca="1" si="7"/>
        <v>103.5058430717863</v>
      </c>
      <c r="N10" s="3">
        <f t="shared" ca="1" si="7"/>
        <v>27.251184834123226</v>
      </c>
      <c r="O10" s="3">
        <f t="shared" ca="1" si="7"/>
        <v>-6.5554231227651965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84775039137</v>
      </c>
      <c r="E11" s="2">
        <f>IFERROR(INDEX(E51:E500,MATCH($C$11,$C$51:$C$500,0)),"")</f>
        <v>102917686274</v>
      </c>
      <c r="H11" s="2">
        <f>IFERROR(INDEX(D11:G11,COUNT(D11:G11)),"")</f>
        <v>102917686274</v>
      </c>
      <c r="I11" s="2">
        <f t="shared" ref="I11:P11" si="8">IFERROR(INDEX(I51:I500,MATCH($C$11,$C$51:$C$500,0)),"")</f>
        <v>104628829512</v>
      </c>
      <c r="J11" s="2">
        <f t="shared" si="8"/>
        <v>82982444968</v>
      </c>
      <c r="K11" s="2">
        <f t="shared" si="8"/>
        <v>122079290828</v>
      </c>
      <c r="L11" s="2">
        <f t="shared" si="8"/>
        <v>117217488577</v>
      </c>
      <c r="M11" s="2">
        <f t="shared" si="8"/>
        <v>70887596457</v>
      </c>
      <c r="N11" s="2">
        <f t="shared" si="8"/>
        <v>63385213521</v>
      </c>
      <c r="O11" s="2">
        <f t="shared" si="8"/>
        <v>59364295802</v>
      </c>
      <c r="P11" s="2">
        <f t="shared" si="8"/>
        <v>51532603329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P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28</v>
      </c>
      <c r="D15" s="2">
        <f>IFERROR(INDEX(D51:D500,MATCH($C$15,$C$51:$C$500,0)),"")</f>
        <v>-238080675</v>
      </c>
      <c r="E15" s="2">
        <f>IFERROR(INDEX(E51:E500,MATCH($C$15,$C$51:$C$500,0)),"")</f>
        <v>-99744810</v>
      </c>
      <c r="H15" s="2">
        <f>IFERROR(SUM(D15:G15)*(4/MAX(1,COUNT(D15:G15))),"")</f>
        <v>-675650970</v>
      </c>
      <c r="I15" s="2">
        <f t="shared" ref="I15:P15" si="12">IFERROR(INDEX(I51:I500,MATCH($C$15,$C$51:$C$500,0)),"")</f>
        <v>-1401275251</v>
      </c>
      <c r="J15" s="2">
        <f t="shared" si="12"/>
        <v>-2345822521</v>
      </c>
      <c r="K15" s="2">
        <f t="shared" si="12"/>
        <v>-39656444</v>
      </c>
      <c r="L15" s="2">
        <f t="shared" si="12"/>
        <v>-2035089577</v>
      </c>
      <c r="M15" s="2">
        <f t="shared" si="12"/>
        <v>-1897728629</v>
      </c>
      <c r="N15" s="2">
        <f t="shared" si="12"/>
        <v>-624214353</v>
      </c>
      <c r="O15" s="2">
        <f t="shared" si="12"/>
        <v>-960529954</v>
      </c>
      <c r="P15" s="2">
        <f t="shared" si="12"/>
        <v>-34488859</v>
      </c>
    </row>
    <row r="16" spans="1:16" ht="15.5" x14ac:dyDescent="0.35">
      <c r="C16" t="s">
        <v>29</v>
      </c>
      <c r="D16" s="2">
        <f>IFERROR(INDEX(D51:D500,MATCH($C$16,$C$51:$C$500,0)),"")</f>
        <v>2243923931</v>
      </c>
      <c r="E16" s="2">
        <f>IFERROR(INDEX(E51:E500,MATCH($C$16,$C$51:$C$500,0)),"")</f>
        <v>1421625965</v>
      </c>
      <c r="H16" s="2">
        <f>IFERROR(SUM(D16:G16)*(4/MAX(1,COUNT(D16:G16))),"")</f>
        <v>7331099792</v>
      </c>
      <c r="I16" s="2">
        <f t="shared" ref="I16:P16" si="13">IFERROR(INDEX(I51:I500,MATCH($C$16,$C$51:$C$500,0)),"")</f>
        <v>9752576625</v>
      </c>
      <c r="J16" s="2">
        <f t="shared" si="13"/>
        <v>13381048127</v>
      </c>
      <c r="K16" s="2">
        <f t="shared" si="13"/>
        <v>3915435094</v>
      </c>
      <c r="L16" s="2">
        <f t="shared" si="13"/>
        <v>10347494145</v>
      </c>
      <c r="M16" s="2">
        <f t="shared" si="13"/>
        <v>11097646739</v>
      </c>
      <c r="N16" s="2">
        <f t="shared" si="13"/>
        <v>5522063920</v>
      </c>
      <c r="O16" s="2">
        <f t="shared" si="13"/>
        <v>6911878077</v>
      </c>
      <c r="P16" s="2">
        <f t="shared" si="13"/>
        <v>2391431849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494000000000</v>
      </c>
      <c r="E20" s="2">
        <f ca="1">IFERROR(E21*E2,"")</f>
        <v>245700000000</v>
      </c>
      <c r="H20" s="2">
        <f t="shared" ref="H20:P20" ca="1" si="14">IFERROR(H21*H2,"")</f>
        <v>245700000000</v>
      </c>
      <c r="I20" s="2">
        <f t="shared" ca="1" si="14"/>
        <v>903500000000</v>
      </c>
      <c r="J20" s="2">
        <f t="shared" ca="1" si="14"/>
        <v>421200000000</v>
      </c>
      <c r="K20" s="2">
        <f t="shared" ca="1" si="14"/>
        <v>348400000000</v>
      </c>
      <c r="L20" s="2">
        <f t="shared" ca="1" si="14"/>
        <v>647400000000</v>
      </c>
      <c r="M20" s="2">
        <f t="shared" ca="1" si="14"/>
        <v>806000000000</v>
      </c>
      <c r="N20" s="2">
        <f t="shared" ca="1" si="14"/>
        <v>149500000000</v>
      </c>
      <c r="O20" s="2">
        <f t="shared" ca="1" si="14"/>
        <v>143000000000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1300000000</v>
      </c>
      <c r="E21" s="2">
        <f>IFERROR(INDEX(E51:E500,MATCH($C$7,$C$51:$C$500,0)),"")</f>
        <v>1300000000</v>
      </c>
      <c r="H21" s="2">
        <f>IFERROR(INDEX(D21:G21,COUNT(D21:G21)),"")</f>
        <v>1300000000</v>
      </c>
      <c r="I21" s="2">
        <f t="shared" ref="I21:P21" si="15">IFERROR(INDEX(I51:I500,MATCH($C$7,$C$51:$C$500,0)),"")</f>
        <v>1300000000</v>
      </c>
      <c r="J21" s="2">
        <f t="shared" si="15"/>
        <v>1300000000</v>
      </c>
      <c r="K21" s="2">
        <f t="shared" si="15"/>
        <v>1300000000</v>
      </c>
      <c r="L21" s="2">
        <f t="shared" si="15"/>
        <v>1300000000</v>
      </c>
      <c r="M21" s="2">
        <f t="shared" si="15"/>
        <v>1300000000</v>
      </c>
      <c r="N21" s="2">
        <f t="shared" si="15"/>
        <v>1300000000</v>
      </c>
      <c r="O21" s="2">
        <f t="shared" si="15"/>
        <v>1300000000</v>
      </c>
      <c r="P21" s="2">
        <f t="shared" si="15"/>
        <v>1000000000</v>
      </c>
    </row>
    <row r="23" spans="1:16" ht="15.5" x14ac:dyDescent="0.35">
      <c r="B23" t="s">
        <v>45</v>
      </c>
      <c r="C23" t="s">
        <v>46</v>
      </c>
      <c r="D23" s="3">
        <f>IFERROR(D5/D6*100,"")</f>
        <v>1.0882273850906625</v>
      </c>
      <c r="E23" s="3">
        <f>IFERROR(E5/E6*100,"")</f>
        <v>0.72504854319167233</v>
      </c>
      <c r="H23" s="3">
        <f t="shared" ref="H23:P23" si="16">IFERROR(H5/H6*100,"")</f>
        <v>3.6504972133276468</v>
      </c>
      <c r="I23" s="3">
        <f t="shared" si="16"/>
        <v>4.6560447492660293</v>
      </c>
      <c r="J23" s="3">
        <f t="shared" si="16"/>
        <v>6.5096695710065546</v>
      </c>
      <c r="K23" s="3">
        <f t="shared" si="16"/>
        <v>2.432273024566193</v>
      </c>
      <c r="L23" s="3">
        <f t="shared" si="16"/>
        <v>5.0775407005806317</v>
      </c>
      <c r="M23" s="3">
        <f t="shared" si="16"/>
        <v>6.1798101809574231</v>
      </c>
      <c r="N23" s="3">
        <f t="shared" si="16"/>
        <v>3.2884062604091762</v>
      </c>
      <c r="O23" s="3">
        <f t="shared" si="16"/>
        <v>4.3900854015804427</v>
      </c>
      <c r="P23" s="3">
        <f t="shared" si="16"/>
        <v>2.848428478914919</v>
      </c>
    </row>
    <row r="24" spans="1:16" ht="15.5" x14ac:dyDescent="0.35">
      <c r="C24" t="s">
        <v>47</v>
      </c>
      <c r="D24" s="4">
        <f>IFERROR(_xlfn.RRI(5,I23,D23),"")</f>
        <v>-0.2522774110961381</v>
      </c>
      <c r="E24" s="4">
        <f>IFERROR(_xlfn.RRI(5,J23,E23),"")</f>
        <v>-0.35529412478410582</v>
      </c>
      <c r="H24" s="4">
        <f t="shared" ref="H24:P24" si="17">IFERROR(_xlfn.RRI(5,M23,H23),"")</f>
        <v>-9.9931884793773573E-2</v>
      </c>
      <c r="I24" s="4">
        <f t="shared" si="17"/>
        <v>7.2028511324747635E-2</v>
      </c>
      <c r="J24" s="4">
        <f t="shared" si="17"/>
        <v>8.197492280001395E-2</v>
      </c>
      <c r="K24" s="4">
        <f t="shared" si="17"/>
        <v>-3.1094545492559633E-2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6.42</v>
      </c>
      <c r="J25" s="3">
        <f t="shared" si="18"/>
        <v>8.49</v>
      </c>
      <c r="K25" s="3">
        <f t="shared" si="18"/>
        <v>2.98</v>
      </c>
      <c r="L25" s="3">
        <f t="shared" si="18"/>
        <v>6.39</v>
      </c>
      <c r="M25" s="3">
        <f t="shared" si="18"/>
        <v>7.08</v>
      </c>
      <c r="N25" s="3">
        <f t="shared" si="18"/>
        <v>3.77</v>
      </c>
      <c r="O25" s="3">
        <f t="shared" si="18"/>
        <v>4.58</v>
      </c>
      <c r="P25" s="3">
        <f t="shared" si="18"/>
        <v>2.36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0.11234302418735265</v>
      </c>
      <c r="J26" s="4">
        <f t="shared" si="19"/>
        <v>0.13137985731356405</v>
      </c>
      <c r="K26" s="4">
        <f t="shared" si="19"/>
        <v>4.7757678435632389E-2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2.6181220630769229</v>
      </c>
      <c r="E27" s="3">
        <f>IFERROR(E4/E21,"")</f>
        <v>2.503057623076923</v>
      </c>
      <c r="H27" s="3">
        <f t="shared" ref="H27:P27" si="20">IFERROR(H4/H21,"")</f>
        <v>10.242359372307693</v>
      </c>
      <c r="I27" s="3">
        <f t="shared" si="20"/>
        <v>11.770387706153846</v>
      </c>
      <c r="J27" s="3">
        <f t="shared" si="20"/>
        <v>11.177522710769232</v>
      </c>
      <c r="K27" s="3">
        <f t="shared" si="20"/>
        <v>7.3457235653846151</v>
      </c>
      <c r="L27" s="3">
        <f t="shared" si="20"/>
        <v>8.4294876976923074</v>
      </c>
      <c r="M27" s="3">
        <f t="shared" si="20"/>
        <v>9.3332625207692299</v>
      </c>
      <c r="N27" s="3">
        <f t="shared" si="20"/>
        <v>7.3966000884615388</v>
      </c>
      <c r="O27" s="3">
        <f t="shared" si="20"/>
        <v>7.5187772500000003</v>
      </c>
      <c r="P27" s="3">
        <f t="shared" si="20"/>
        <v>3.592015596</v>
      </c>
    </row>
    <row r="28" spans="1:16" ht="15.5" x14ac:dyDescent="0.35">
      <c r="C28" t="s">
        <v>52</v>
      </c>
      <c r="D28" s="4">
        <f>IFERROR(_xlfn.RRI(5,I27,D27),"")</f>
        <v>-0.25964532272635554</v>
      </c>
      <c r="E28" s="4">
        <f>IFERROR(_xlfn.RRI(5,J27,E27),"")</f>
        <v>-0.2586469863428118</v>
      </c>
      <c r="H28" s="4">
        <f t="shared" ref="H28:P28" si="21">IFERROR(_xlfn.RRI(5,M27,H27),"")</f>
        <v>1.8763333128856141E-2</v>
      </c>
      <c r="I28" s="4">
        <f t="shared" si="21"/>
        <v>9.7366570542339437E-2</v>
      </c>
      <c r="J28" s="4">
        <f t="shared" si="21"/>
        <v>8.2529321311116233E-2</v>
      </c>
      <c r="K28" s="4">
        <f t="shared" si="21"/>
        <v>0.15382321689421974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-0.24381625441696117</v>
      </c>
      <c r="J29" s="4">
        <f t="shared" si="22"/>
        <v>1.848993288590604</v>
      </c>
      <c r="K29" s="4">
        <f t="shared" si="22"/>
        <v>-0.53364632237871668</v>
      </c>
      <c r="L29" s="4">
        <f t="shared" si="22"/>
        <v>-9.7457627118644127E-2</v>
      </c>
      <c r="M29" s="4">
        <f t="shared" si="22"/>
        <v>0.87798408488063662</v>
      </c>
      <c r="N29" s="4">
        <f t="shared" si="22"/>
        <v>-0.17685589519650655</v>
      </c>
      <c r="O29" s="4">
        <f t="shared" si="22"/>
        <v>0.94067796610169507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-0.1298197112952586</v>
      </c>
      <c r="I30" s="4">
        <f t="shared" si="23"/>
        <v>5.3040822257816166E-2</v>
      </c>
      <c r="J30" s="4">
        <f t="shared" si="23"/>
        <v>0.52163671982448023</v>
      </c>
      <c r="K30" s="4">
        <f t="shared" si="23"/>
        <v>-0.12856820855250647</v>
      </c>
      <c r="L30" s="4">
        <f t="shared" si="23"/>
        <v>-9.683375144176648E-2</v>
      </c>
      <c r="M30" s="4">
        <f t="shared" si="23"/>
        <v>0.26183143730168984</v>
      </c>
      <c r="N30" s="4">
        <f t="shared" si="23"/>
        <v>-1.6249605152016105E-2</v>
      </c>
      <c r="O30" s="4">
        <f t="shared" si="23"/>
        <v>1.0931917050618509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141.79</v>
      </c>
      <c r="E32" s="3">
        <f>IFERROR(INDEX(E51:E500,MATCH($A$32,$C$51:$C$500,0)),"")</f>
        <v>140.24</v>
      </c>
      <c r="H32" s="3">
        <f>IFERROR(INDEX(D32:G32,COUNT(D32:G32)),"")</f>
        <v>140.24</v>
      </c>
      <c r="I32" s="3">
        <f t="shared" ref="I32:P32" si="24">IFERROR(INDEX(I51:I500,MATCH($C$32,$C$51:$C$500,0)),"")</f>
        <v>139.22999999999999</v>
      </c>
      <c r="J32" s="3">
        <f t="shared" si="24"/>
        <v>132.74</v>
      </c>
      <c r="K32" s="3">
        <f t="shared" si="24"/>
        <v>124.1</v>
      </c>
      <c r="L32" s="3">
        <f t="shared" si="24"/>
        <v>121.08</v>
      </c>
      <c r="M32" s="3">
        <f t="shared" si="24"/>
        <v>114.94</v>
      </c>
      <c r="N32" s="3">
        <f t="shared" si="24"/>
        <v>107.83</v>
      </c>
      <c r="O32" s="3">
        <f t="shared" si="24"/>
        <v>104.29</v>
      </c>
      <c r="P32" s="3">
        <f t="shared" si="24"/>
        <v>98.96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1.33</v>
      </c>
      <c r="E33" s="3">
        <f>IFERROR(INDEX(E51:E500,MATCH($A$33,$C$51:$C$500,0)),"")</f>
        <v>2.75</v>
      </c>
      <c r="H33" s="3">
        <f>IFERROR(INDEX(D33:G33,COUNT(D33:G33)),"")</f>
        <v>2.75</v>
      </c>
      <c r="I33" s="3">
        <f t="shared" ref="I33:P33" si="25">IFERROR(INDEX(I51:I500,MATCH($C$33,$C$51:$C$500,0)),"")</f>
        <v>4.99</v>
      </c>
      <c r="J33" s="3">
        <f t="shared" si="25"/>
        <v>2.44</v>
      </c>
      <c r="K33" s="3">
        <f t="shared" si="25"/>
        <v>2.16</v>
      </c>
      <c r="L33" s="3">
        <f t="shared" si="25"/>
        <v>4.1100000000000003</v>
      </c>
      <c r="M33" s="3">
        <f t="shared" si="25"/>
        <v>5.39</v>
      </c>
      <c r="N33" s="3">
        <f t="shared" si="25"/>
        <v>1.07</v>
      </c>
      <c r="O33" s="3">
        <f t="shared" si="25"/>
        <v>1.05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122.73</v>
      </c>
      <c r="E34" s="3">
        <f>IFERROR(INDEX(E51:E500,MATCH($A$34,$C$51:$C$500,0)),"")</f>
        <v>378.43</v>
      </c>
      <c r="H34" s="3">
        <f>IFERROR(INDEX(D34:G34,COUNT(D34:G34)),"")</f>
        <v>378.43</v>
      </c>
      <c r="I34" s="3">
        <f t="shared" ref="I34:P34" si="26">IFERROR(INDEX(I51:I500,MATCH($C$34,$C$51:$C$500,0)),"")</f>
        <v>108.26</v>
      </c>
      <c r="J34" s="3">
        <f t="shared" si="26"/>
        <v>38.159999999999997</v>
      </c>
      <c r="K34" s="3">
        <f t="shared" si="26"/>
        <v>89.93</v>
      </c>
      <c r="L34" s="3">
        <f t="shared" si="26"/>
        <v>77.930000000000007</v>
      </c>
      <c r="M34" s="3">
        <f t="shared" si="26"/>
        <v>87.57</v>
      </c>
      <c r="N34" s="3">
        <f t="shared" si="26"/>
        <v>30.5</v>
      </c>
      <c r="O34" s="3">
        <f t="shared" si="26"/>
        <v>24.02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72.19</v>
      </c>
      <c r="E35" s="3">
        <f>IFERROR(INDEX(E51:E500,MATCH($A$35,$C$51:$C$500,0)),"")</f>
        <v>154.21</v>
      </c>
      <c r="H35" s="3">
        <f>IFERROR(INDEX(D35:G35,COUNT(D35:G35)),"")</f>
        <v>154.21</v>
      </c>
      <c r="I35" s="3">
        <f t="shared" ref="I35:P35" si="27">IFERROR(INDEX(I51:I500,MATCH($C$35,$C$51:$C$500,0)),"")</f>
        <v>59.05</v>
      </c>
      <c r="J35" s="3">
        <f t="shared" si="27"/>
        <v>28.99</v>
      </c>
      <c r="K35" s="3">
        <f t="shared" si="27"/>
        <v>36.479999999999997</v>
      </c>
      <c r="L35" s="3">
        <f t="shared" si="27"/>
        <v>59.08</v>
      </c>
      <c r="M35" s="3">
        <f t="shared" si="27"/>
        <v>66.430000000000007</v>
      </c>
      <c r="N35" s="3">
        <f t="shared" si="27"/>
        <v>15.55</v>
      </c>
      <c r="O35" s="3">
        <f t="shared" si="27"/>
        <v>14.63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3403558682</v>
      </c>
      <c r="E51" s="5">
        <v>3253974910</v>
      </c>
      <c r="F51" s="5">
        <v>4232673109</v>
      </c>
      <c r="G51" s="5">
        <v>2737280641</v>
      </c>
      <c r="I51" s="5">
        <v>15301504018</v>
      </c>
      <c r="J51" s="5">
        <v>14530779524</v>
      </c>
      <c r="K51" s="5">
        <v>9549440635</v>
      </c>
      <c r="L51" s="5">
        <v>10958334007</v>
      </c>
      <c r="M51" s="5">
        <v>12133241277</v>
      </c>
      <c r="N51" s="5">
        <v>9615580115</v>
      </c>
      <c r="O51" s="5">
        <v>9774410425</v>
      </c>
      <c r="P51" s="5">
        <v>3592015596</v>
      </c>
    </row>
    <row r="52" spans="2:16" ht="15.5" x14ac:dyDescent="0.35">
      <c r="C52" t="s">
        <v>1405</v>
      </c>
      <c r="D52" s="5">
        <v>2548352788</v>
      </c>
      <c r="E52" s="5">
        <v>2413482841</v>
      </c>
      <c r="F52" s="5">
        <v>-908812007</v>
      </c>
      <c r="G52" s="5">
        <v>2336010749</v>
      </c>
      <c r="I52" s="5">
        <v>8004774770</v>
      </c>
      <c r="J52" s="5">
        <v>13073679773</v>
      </c>
      <c r="K52" s="5">
        <v>6757016214</v>
      </c>
      <c r="L52" s="5">
        <v>10417063853</v>
      </c>
      <c r="M52" s="5">
        <v>11708717784</v>
      </c>
      <c r="N52" s="5">
        <v>6232187264</v>
      </c>
      <c r="O52" s="5">
        <v>4264848791</v>
      </c>
      <c r="P52" s="5">
        <v>1136811330</v>
      </c>
    </row>
    <row r="53" spans="2:16" ht="15.5" x14ac:dyDescent="0.35">
      <c r="C53" t="s">
        <v>486</v>
      </c>
      <c r="D53" s="5">
        <v>855205894</v>
      </c>
      <c r="E53" s="5">
        <v>840492069</v>
      </c>
      <c r="F53" s="5">
        <v>991949026</v>
      </c>
      <c r="G53" s="5">
        <v>401269892</v>
      </c>
      <c r="I53" s="5">
        <v>3147193158</v>
      </c>
      <c r="J53" s="5">
        <v>1457099751</v>
      </c>
      <c r="K53" s="5">
        <v>2792424421</v>
      </c>
      <c r="L53" s="5">
        <v>541270154</v>
      </c>
      <c r="M53" s="5">
        <v>424523493</v>
      </c>
      <c r="N53" s="5">
        <v>1725452558</v>
      </c>
      <c r="O53" s="5">
        <v>2518422624</v>
      </c>
      <c r="P53" s="5">
        <v>969318311</v>
      </c>
    </row>
    <row r="54" spans="2:16" ht="15.5" x14ac:dyDescent="0.35">
      <c r="C54" t="s">
        <v>81</v>
      </c>
      <c r="L54" s="5">
        <v>-4125045917</v>
      </c>
    </row>
    <row r="55" spans="2:16" ht="15.5" x14ac:dyDescent="0.35">
      <c r="C55" t="s">
        <v>82</v>
      </c>
      <c r="D55" s="5">
        <v>-1208455851</v>
      </c>
      <c r="E55" s="5">
        <v>-1887053632</v>
      </c>
      <c r="F55" s="5">
        <v>-1040190981</v>
      </c>
      <c r="G55" s="5">
        <v>-1305226843</v>
      </c>
      <c r="I55" s="5">
        <v>-5607758309</v>
      </c>
      <c r="J55" s="5">
        <v>-4416585629</v>
      </c>
      <c r="K55" s="5">
        <v>-5474428042</v>
      </c>
      <c r="L55" s="5">
        <v>-8409207248</v>
      </c>
      <c r="M55" s="5">
        <v>-3668853251</v>
      </c>
      <c r="N55" s="5">
        <v>-3438722868</v>
      </c>
      <c r="O55" s="5">
        <v>-2267645555</v>
      </c>
      <c r="P55" s="5">
        <v>-3003002883</v>
      </c>
    </row>
    <row r="56" spans="2:16" ht="15.5" x14ac:dyDescent="0.35">
      <c r="C56" t="s">
        <v>898</v>
      </c>
      <c r="D56" s="5">
        <v>-1208455851</v>
      </c>
      <c r="E56" s="5">
        <v>-1887053632</v>
      </c>
      <c r="F56" s="5">
        <v>-1040190981</v>
      </c>
      <c r="G56" s="5">
        <v>-1305226843</v>
      </c>
      <c r="I56" s="5">
        <v>-5607758309</v>
      </c>
      <c r="J56" s="5">
        <v>-4416585629</v>
      </c>
      <c r="K56" s="5">
        <v>-5474428042</v>
      </c>
      <c r="L56" s="5">
        <v>-4663516399</v>
      </c>
      <c r="M56" s="5">
        <v>-3618546604</v>
      </c>
      <c r="N56" s="5">
        <v>-3344826148</v>
      </c>
      <c r="O56" s="5">
        <v>-1943913313</v>
      </c>
      <c r="P56" s="5">
        <v>-2595668562</v>
      </c>
    </row>
    <row r="57" spans="2:16" ht="15.5" x14ac:dyDescent="0.35">
      <c r="C57" t="s">
        <v>899</v>
      </c>
      <c r="L57" s="5">
        <v>379355068</v>
      </c>
      <c r="M57" s="5">
        <v>-50306647</v>
      </c>
      <c r="N57" s="5">
        <v>-93896720</v>
      </c>
      <c r="O57" s="5">
        <v>-323732242</v>
      </c>
      <c r="P57" s="5">
        <v>-407334321</v>
      </c>
    </row>
    <row r="58" spans="2:16" ht="15.5" x14ac:dyDescent="0.35">
      <c r="C58" t="s">
        <v>89</v>
      </c>
      <c r="D58" s="5">
        <v>2195102831</v>
      </c>
      <c r="E58" s="5">
        <v>1366921278</v>
      </c>
      <c r="F58" s="5">
        <v>3192482128</v>
      </c>
      <c r="G58" s="5">
        <v>1432053798</v>
      </c>
      <c r="I58" s="5">
        <v>9693745709</v>
      </c>
      <c r="J58" s="5">
        <v>10114193895</v>
      </c>
      <c r="K58" s="5">
        <v>4075012593</v>
      </c>
      <c r="L58" s="5">
        <v>2549126759</v>
      </c>
      <c r="M58" s="5">
        <v>8464388026</v>
      </c>
      <c r="N58" s="5">
        <v>6176857247</v>
      </c>
      <c r="O58" s="5">
        <v>7506764870</v>
      </c>
      <c r="P58" s="5">
        <v>589012713</v>
      </c>
    </row>
    <row r="59" spans="2:16" ht="15.5" x14ac:dyDescent="0.35">
      <c r="C59" t="s">
        <v>90</v>
      </c>
      <c r="D59" s="5">
        <v>48821100</v>
      </c>
      <c r="E59" s="5">
        <v>54704687</v>
      </c>
      <c r="F59" s="5">
        <v>-802448206</v>
      </c>
      <c r="G59" s="5">
        <v>1055559805</v>
      </c>
      <c r="I59" s="5">
        <v>58830916</v>
      </c>
      <c r="J59" s="5">
        <v>3266854232</v>
      </c>
      <c r="K59" s="5">
        <v>-159577499</v>
      </c>
      <c r="L59" s="5">
        <v>7798367386</v>
      </c>
      <c r="M59" s="5">
        <v>2633258713</v>
      </c>
      <c r="N59" s="5">
        <v>-654793327</v>
      </c>
      <c r="O59" s="5">
        <v>-594886793</v>
      </c>
      <c r="P59" s="5">
        <v>1802419136</v>
      </c>
    </row>
    <row r="60" spans="2:16" ht="15.5" x14ac:dyDescent="0.35">
      <c r="C60" t="s">
        <v>900</v>
      </c>
      <c r="D60" s="5">
        <v>48821100</v>
      </c>
      <c r="E60" s="5">
        <v>54704687</v>
      </c>
      <c r="F60" s="5">
        <v>-802448206</v>
      </c>
      <c r="G60" s="5">
        <v>861279122</v>
      </c>
      <c r="I60" s="5">
        <v>58830916</v>
      </c>
      <c r="L60" s="5">
        <v>7798367386</v>
      </c>
      <c r="M60" s="5">
        <v>3537894457</v>
      </c>
      <c r="N60" s="5">
        <v>657231111</v>
      </c>
      <c r="O60" s="5">
        <v>515719239</v>
      </c>
      <c r="P60" s="5">
        <v>1802419136</v>
      </c>
    </row>
    <row r="61" spans="2:16" ht="15.5" x14ac:dyDescent="0.35">
      <c r="C61" t="s">
        <v>901</v>
      </c>
      <c r="G61" s="5">
        <v>194280683</v>
      </c>
      <c r="J61" s="5">
        <v>3266854232</v>
      </c>
      <c r="K61" s="5">
        <v>-159577499</v>
      </c>
      <c r="M61" s="5">
        <v>-904635744</v>
      </c>
      <c r="N61" s="5">
        <v>-1312024438</v>
      </c>
      <c r="O61" s="5">
        <v>-1110606032</v>
      </c>
    </row>
    <row r="62" spans="2:16" ht="15.5" x14ac:dyDescent="0.35">
      <c r="C62" t="s">
        <v>92</v>
      </c>
      <c r="D62" s="5">
        <v>48821100</v>
      </c>
      <c r="E62" s="5">
        <v>54704687</v>
      </c>
      <c r="F62" s="5">
        <v>-802448206</v>
      </c>
      <c r="G62" s="5">
        <v>1055559805</v>
      </c>
      <c r="I62" s="5">
        <v>58830916</v>
      </c>
      <c r="J62" s="5">
        <v>3266854232</v>
      </c>
      <c r="K62" s="5">
        <v>-159577499</v>
      </c>
      <c r="L62" s="5">
        <v>7798367386</v>
      </c>
      <c r="M62" s="5">
        <v>2633258713</v>
      </c>
      <c r="N62" s="5">
        <v>-654793327</v>
      </c>
      <c r="O62" s="5">
        <v>-594886793</v>
      </c>
      <c r="P62" s="5">
        <v>1802419136</v>
      </c>
    </row>
    <row r="63" spans="2:16" ht="15.5" x14ac:dyDescent="0.35">
      <c r="C63" t="s">
        <v>29</v>
      </c>
      <c r="D63" s="5">
        <v>2243923931</v>
      </c>
      <c r="E63" s="5">
        <v>1421625965</v>
      </c>
      <c r="F63" s="5">
        <v>2390033922</v>
      </c>
      <c r="G63" s="5">
        <v>2487613603</v>
      </c>
      <c r="I63" s="5">
        <v>9752576625</v>
      </c>
      <c r="J63" s="5">
        <v>13381048127</v>
      </c>
      <c r="K63" s="5">
        <v>3915435094</v>
      </c>
      <c r="L63" s="5">
        <v>10347494145</v>
      </c>
      <c r="M63" s="5">
        <v>11097646739</v>
      </c>
      <c r="N63" s="5">
        <v>5522063920</v>
      </c>
      <c r="O63" s="5">
        <v>6911878077</v>
      </c>
      <c r="P63" s="5">
        <v>2391431849</v>
      </c>
    </row>
    <row r="64" spans="2:16" ht="15.5" x14ac:dyDescent="0.35">
      <c r="C64" t="s">
        <v>28</v>
      </c>
      <c r="D64" s="5">
        <v>-238080675</v>
      </c>
      <c r="E64" s="5">
        <v>-99744810</v>
      </c>
      <c r="F64" s="5">
        <v>-394233303</v>
      </c>
      <c r="G64" s="5">
        <v>-411410817</v>
      </c>
      <c r="I64" s="5">
        <v>-1401275251</v>
      </c>
      <c r="J64" s="5">
        <v>-2345822521</v>
      </c>
      <c r="K64" s="5">
        <v>-39656444</v>
      </c>
      <c r="L64" s="5">
        <v>-2035089577</v>
      </c>
      <c r="M64" s="5">
        <v>-1897728629</v>
      </c>
      <c r="N64" s="5">
        <v>-624214353</v>
      </c>
      <c r="O64" s="5">
        <v>-960529954</v>
      </c>
      <c r="P64" s="5">
        <v>-34488859</v>
      </c>
    </row>
    <row r="65" spans="2:16" ht="15.5" x14ac:dyDescent="0.35">
      <c r="C65" t="s">
        <v>95</v>
      </c>
      <c r="D65" s="5">
        <v>2005843256</v>
      </c>
      <c r="E65" s="5">
        <v>1321881155</v>
      </c>
      <c r="F65" s="5">
        <v>1995800619</v>
      </c>
      <c r="G65" s="5">
        <v>2076202786</v>
      </c>
      <c r="I65" s="5">
        <v>8351301374</v>
      </c>
      <c r="J65" s="5">
        <v>11035225606</v>
      </c>
      <c r="K65" s="5">
        <v>3875778650</v>
      </c>
      <c r="L65" s="5">
        <v>8312404568</v>
      </c>
      <c r="M65" s="5">
        <v>9199918110</v>
      </c>
      <c r="N65" s="5">
        <v>4897849567</v>
      </c>
      <c r="O65" s="5">
        <v>5951348123</v>
      </c>
      <c r="P65" s="5">
        <v>2356942990</v>
      </c>
    </row>
    <row r="66" spans="2:16" ht="15.5" x14ac:dyDescent="0.35">
      <c r="C66" t="s">
        <v>96</v>
      </c>
      <c r="F66" s="5">
        <v>75876408</v>
      </c>
      <c r="I66" s="5">
        <v>75876408</v>
      </c>
      <c r="J66" s="5">
        <v>198326887</v>
      </c>
      <c r="K66" s="5">
        <v>48295385</v>
      </c>
      <c r="L66" s="5">
        <v>-319870980</v>
      </c>
      <c r="M66" s="5">
        <v>33769420</v>
      </c>
      <c r="N66" s="5">
        <v>-288052450</v>
      </c>
      <c r="O66" s="5">
        <v>445375</v>
      </c>
      <c r="P66" s="5">
        <v>461979875</v>
      </c>
    </row>
    <row r="67" spans="2:16" ht="15.5" x14ac:dyDescent="0.35">
      <c r="C67" t="s">
        <v>97</v>
      </c>
      <c r="D67" s="5">
        <v>2005843256</v>
      </c>
      <c r="E67" s="5">
        <v>1321881155</v>
      </c>
      <c r="F67" s="5">
        <v>2071677027</v>
      </c>
      <c r="G67" s="5">
        <v>2076202786</v>
      </c>
      <c r="I67" s="5">
        <v>8427177782</v>
      </c>
      <c r="J67" s="5">
        <v>11233552493</v>
      </c>
      <c r="K67" s="5">
        <v>3924074035</v>
      </c>
      <c r="L67" s="5">
        <v>7992533588</v>
      </c>
      <c r="M67" s="5">
        <v>9233687530</v>
      </c>
      <c r="N67" s="5">
        <v>4609797117</v>
      </c>
      <c r="O67" s="5">
        <v>5951793498</v>
      </c>
      <c r="P67" s="5">
        <v>2818922865</v>
      </c>
    </row>
    <row r="68" spans="2:16" ht="15.5" x14ac:dyDescent="0.35">
      <c r="C68" t="s">
        <v>98</v>
      </c>
      <c r="D68" s="5">
        <v>2005843256</v>
      </c>
      <c r="E68" s="5">
        <v>1321881155</v>
      </c>
      <c r="F68" s="5">
        <v>1995800619</v>
      </c>
      <c r="G68" s="5">
        <v>2076202786</v>
      </c>
      <c r="I68" s="5">
        <v>8351301374</v>
      </c>
      <c r="J68" s="5">
        <v>11035225606</v>
      </c>
      <c r="K68" s="5">
        <v>3875778650</v>
      </c>
      <c r="L68" s="5">
        <v>8312404568</v>
      </c>
      <c r="M68" s="5">
        <v>9199918110</v>
      </c>
      <c r="N68" s="5">
        <v>4897849567</v>
      </c>
      <c r="O68" s="5">
        <v>5951348123</v>
      </c>
      <c r="P68" s="5">
        <v>2356942990</v>
      </c>
    </row>
    <row r="69" spans="2:16" ht="15.5" x14ac:dyDescent="0.35">
      <c r="C69" t="s">
        <v>8</v>
      </c>
      <c r="D69" s="5">
        <v>2005843256</v>
      </c>
      <c r="E69" s="5">
        <v>1321881155</v>
      </c>
      <c r="F69" s="5">
        <v>2071677027</v>
      </c>
      <c r="G69" s="5">
        <v>2076202786</v>
      </c>
      <c r="I69" s="5">
        <v>8427177782</v>
      </c>
      <c r="J69" s="5">
        <v>11233552493</v>
      </c>
      <c r="K69" s="5">
        <v>3924074035</v>
      </c>
      <c r="L69" s="5">
        <v>7992533588</v>
      </c>
      <c r="M69" s="5">
        <v>9233687530</v>
      </c>
      <c r="N69" s="5">
        <v>4609797117</v>
      </c>
      <c r="O69" s="5">
        <v>5951793498</v>
      </c>
      <c r="P69" s="5">
        <v>2818922865</v>
      </c>
    </row>
    <row r="70" spans="2:16" ht="15.5" x14ac:dyDescent="0.35">
      <c r="C70" t="s">
        <v>99</v>
      </c>
    </row>
    <row r="71" spans="2:16" ht="15.5" x14ac:dyDescent="0.35">
      <c r="C71" t="s">
        <v>100</v>
      </c>
      <c r="D71" s="5">
        <v>2005843256</v>
      </c>
      <c r="E71" s="5">
        <v>1321881155</v>
      </c>
      <c r="F71" s="5">
        <v>1995800619</v>
      </c>
      <c r="G71" s="5">
        <v>2076202786</v>
      </c>
      <c r="I71" s="5">
        <v>8351301374</v>
      </c>
      <c r="J71" s="5">
        <v>11035225606</v>
      </c>
      <c r="K71" s="5">
        <v>3875778650</v>
      </c>
      <c r="L71" s="5">
        <v>8312404568</v>
      </c>
      <c r="M71" s="5">
        <v>9199918110</v>
      </c>
      <c r="N71" s="5">
        <v>4897849567</v>
      </c>
      <c r="O71" s="5">
        <v>5951348123</v>
      </c>
      <c r="P71" s="5">
        <v>2356942990</v>
      </c>
    </row>
    <row r="72" spans="2:16" ht="15.5" x14ac:dyDescent="0.35">
      <c r="C72" t="s">
        <v>101</v>
      </c>
      <c r="D72" s="5">
        <v>2005843256</v>
      </c>
      <c r="E72" s="5">
        <v>1321881155</v>
      </c>
      <c r="F72" s="5">
        <v>2071677027</v>
      </c>
      <c r="G72" s="5">
        <v>2076202786</v>
      </c>
      <c r="I72" s="5">
        <v>8427177782</v>
      </c>
      <c r="J72" s="5">
        <v>11233552493</v>
      </c>
      <c r="K72" s="5">
        <v>3924074035</v>
      </c>
      <c r="L72" s="5">
        <v>7992533588</v>
      </c>
      <c r="M72" s="5">
        <v>9233687530</v>
      </c>
      <c r="N72" s="5">
        <v>4609797117</v>
      </c>
      <c r="O72" s="5">
        <v>5951793498</v>
      </c>
      <c r="P72" s="5">
        <v>2818922865</v>
      </c>
    </row>
    <row r="73" spans="2:16" ht="15.5" x14ac:dyDescent="0.35">
      <c r="C73" t="s">
        <v>102</v>
      </c>
      <c r="D73" s="5">
        <v>2005843256</v>
      </c>
      <c r="E73" s="5">
        <v>1321881155</v>
      </c>
      <c r="F73" s="5">
        <v>2071677027</v>
      </c>
      <c r="G73" s="5">
        <v>2076202786</v>
      </c>
      <c r="I73" s="5">
        <v>8427177782</v>
      </c>
      <c r="J73" s="5">
        <v>11233552493</v>
      </c>
      <c r="K73" s="5">
        <v>3924074035</v>
      </c>
      <c r="L73" s="5">
        <v>7992533588</v>
      </c>
      <c r="M73" s="5">
        <v>9233687530</v>
      </c>
      <c r="N73" s="5">
        <v>4609797117</v>
      </c>
      <c r="O73" s="5">
        <v>5951793498</v>
      </c>
      <c r="P73" s="5">
        <v>2818922865</v>
      </c>
    </row>
    <row r="75" spans="2:16" ht="15.5" x14ac:dyDescent="0.35">
      <c r="B75" t="s">
        <v>103</v>
      </c>
      <c r="C75" t="s">
        <v>104</v>
      </c>
    </row>
    <row r="76" spans="2:16" ht="15.5" x14ac:dyDescent="0.35">
      <c r="C76" t="s">
        <v>20</v>
      </c>
      <c r="D76" s="5">
        <v>84775039137</v>
      </c>
      <c r="E76" s="5">
        <v>102917686274</v>
      </c>
      <c r="F76" s="5">
        <v>104628829512</v>
      </c>
      <c r="G76" s="5">
        <v>105321071585</v>
      </c>
      <c r="I76" s="5">
        <v>104628829512</v>
      </c>
      <c r="J76" s="5">
        <v>82982444968</v>
      </c>
      <c r="K76" s="5">
        <v>122079290828</v>
      </c>
      <c r="L76" s="5">
        <v>117217488577</v>
      </c>
      <c r="M76" s="5">
        <v>70887596457</v>
      </c>
      <c r="N76" s="5">
        <v>63385213521</v>
      </c>
      <c r="O76" s="5">
        <v>59364295802</v>
      </c>
      <c r="P76" s="5">
        <v>51532603329</v>
      </c>
    </row>
    <row r="77" spans="2:16" ht="15.5" x14ac:dyDescent="0.35">
      <c r="C77" t="s">
        <v>441</v>
      </c>
    </row>
    <row r="78" spans="2:16" ht="15.5" x14ac:dyDescent="0.35">
      <c r="C78" t="s">
        <v>1406</v>
      </c>
      <c r="D78" s="5">
        <v>25740284625</v>
      </c>
      <c r="E78" s="5">
        <v>804472086</v>
      </c>
      <c r="F78" s="5">
        <v>804538521</v>
      </c>
      <c r="G78" s="5">
        <v>80567476362</v>
      </c>
      <c r="I78" s="5">
        <v>804538521</v>
      </c>
      <c r="J78" s="5">
        <v>91530710196</v>
      </c>
      <c r="K78" s="5">
        <v>40747174608</v>
      </c>
      <c r="L78" s="5">
        <v>43923964336</v>
      </c>
      <c r="M78" s="5">
        <v>81480116015</v>
      </c>
      <c r="N78" s="5">
        <v>76499758007</v>
      </c>
      <c r="O78" s="5">
        <v>50282776965</v>
      </c>
      <c r="P78" s="5">
        <v>26762488057</v>
      </c>
    </row>
    <row r="79" spans="2:16" ht="15.5" x14ac:dyDescent="0.35">
      <c r="C79" t="s">
        <v>110</v>
      </c>
      <c r="D79" s="5">
        <v>74350655884</v>
      </c>
      <c r="E79" s="5">
        <v>80528209540</v>
      </c>
      <c r="F79" s="5">
        <v>80547940958</v>
      </c>
      <c r="I79" s="5">
        <v>80547940958</v>
      </c>
      <c r="K79" s="5">
        <v>477868555</v>
      </c>
      <c r="L79" s="5">
        <v>100000000</v>
      </c>
      <c r="O79" s="5">
        <v>68224468</v>
      </c>
      <c r="P79" s="5">
        <v>120308429</v>
      </c>
    </row>
    <row r="80" spans="2:16" ht="15.5" x14ac:dyDescent="0.35">
      <c r="C80" t="s">
        <v>111</v>
      </c>
      <c r="D80" s="5">
        <v>257377085</v>
      </c>
      <c r="E80" s="5">
        <v>289565193</v>
      </c>
      <c r="F80" s="5">
        <v>321753297</v>
      </c>
      <c r="G80" s="5">
        <v>353941402</v>
      </c>
      <c r="I80" s="5">
        <v>321753297</v>
      </c>
      <c r="J80" s="5">
        <v>460695598</v>
      </c>
      <c r="K80" s="5">
        <v>590779723</v>
      </c>
      <c r="L80" s="5">
        <v>723635008</v>
      </c>
      <c r="M80" s="5">
        <v>857064126</v>
      </c>
      <c r="N80" s="5">
        <v>992435527</v>
      </c>
      <c r="O80" s="5">
        <v>38194031</v>
      </c>
      <c r="P80" s="5">
        <v>49171794</v>
      </c>
    </row>
    <row r="81" spans="3:16" ht="15.5" x14ac:dyDescent="0.35">
      <c r="C81" t="s">
        <v>114</v>
      </c>
      <c r="M81" s="5">
        <v>324887965</v>
      </c>
      <c r="N81" s="5">
        <v>279387566</v>
      </c>
      <c r="O81" s="5">
        <v>107395382</v>
      </c>
      <c r="P81" s="5">
        <v>64673921</v>
      </c>
    </row>
    <row r="82" spans="3:16" ht="15.5" x14ac:dyDescent="0.35">
      <c r="C82" t="s">
        <v>81</v>
      </c>
      <c r="D82" s="5">
        <v>210769920</v>
      </c>
      <c r="E82" s="5">
        <v>210769920</v>
      </c>
      <c r="F82" s="5">
        <v>210769920</v>
      </c>
      <c r="G82" s="5">
        <v>134893512</v>
      </c>
      <c r="I82" s="5">
        <v>210769920</v>
      </c>
      <c r="J82" s="5">
        <v>134893512</v>
      </c>
      <c r="K82" s="5">
        <v>-63433375</v>
      </c>
      <c r="L82" s="5">
        <v>-111728760</v>
      </c>
      <c r="M82" s="5">
        <v>208142220</v>
      </c>
      <c r="N82" s="5">
        <v>174372800</v>
      </c>
      <c r="O82" s="5">
        <v>462425250</v>
      </c>
      <c r="P82" s="5">
        <v>461979875</v>
      </c>
    </row>
    <row r="83" spans="3:16" ht="15.5" x14ac:dyDescent="0.35">
      <c r="C83" t="s">
        <v>115</v>
      </c>
      <c r="D83" s="5">
        <v>188317825070</v>
      </c>
      <c r="E83" s="5">
        <v>187013934547</v>
      </c>
      <c r="F83" s="5">
        <v>188895785029</v>
      </c>
      <c r="G83" s="5">
        <v>187574513381</v>
      </c>
      <c r="I83" s="5">
        <v>188895785029</v>
      </c>
      <c r="J83" s="5">
        <v>176523544166</v>
      </c>
      <c r="K83" s="5">
        <v>164693228194</v>
      </c>
      <c r="L83" s="5">
        <v>162856818189</v>
      </c>
      <c r="M83" s="5">
        <v>153713575228</v>
      </c>
      <c r="N83" s="5">
        <v>141322097298</v>
      </c>
      <c r="O83" s="5">
        <v>136698444824</v>
      </c>
      <c r="P83" s="5">
        <v>99182872878</v>
      </c>
    </row>
    <row r="84" spans="3:16" ht="15.5" x14ac:dyDescent="0.35">
      <c r="C84" t="s">
        <v>116</v>
      </c>
    </row>
    <row r="85" spans="3:16" ht="15.5" x14ac:dyDescent="0.35">
      <c r="C85" t="s">
        <v>117</v>
      </c>
    </row>
    <row r="86" spans="3:16" ht="15.5" x14ac:dyDescent="0.35">
      <c r="C86" t="s">
        <v>120</v>
      </c>
      <c r="N86" s="5">
        <v>28600000</v>
      </c>
      <c r="O86" s="5">
        <v>30360000</v>
      </c>
      <c r="P86" s="5">
        <v>5000000</v>
      </c>
    </row>
    <row r="87" spans="3:16" ht="15.5" x14ac:dyDescent="0.35">
      <c r="C87" t="s">
        <v>121</v>
      </c>
      <c r="J87" s="5">
        <v>33855000</v>
      </c>
      <c r="K87" s="5">
        <v>37540000</v>
      </c>
      <c r="L87" s="5">
        <v>39916000</v>
      </c>
      <c r="M87" s="5">
        <v>2000000</v>
      </c>
    </row>
    <row r="88" spans="3:16" ht="15.5" x14ac:dyDescent="0.35">
      <c r="C88" t="s">
        <v>127</v>
      </c>
      <c r="D88" s="5">
        <v>1287286151</v>
      </c>
      <c r="E88" s="5">
        <v>1287286151</v>
      </c>
      <c r="F88" s="5">
        <v>1287286151</v>
      </c>
      <c r="G88" s="5">
        <v>1089616954</v>
      </c>
      <c r="I88" s="5">
        <v>1287286151</v>
      </c>
      <c r="J88" s="5">
        <v>1089616954</v>
      </c>
      <c r="K88" s="5">
        <v>413271910</v>
      </c>
      <c r="L88" s="5">
        <v>1098189034</v>
      </c>
    </row>
    <row r="89" spans="3:16" ht="15.5" x14ac:dyDescent="0.35">
      <c r="C89" t="s">
        <v>233</v>
      </c>
      <c r="D89" s="5">
        <v>-69802736</v>
      </c>
      <c r="E89" s="5">
        <v>482149997</v>
      </c>
      <c r="F89" s="5">
        <v>888903708</v>
      </c>
      <c r="G89" s="5">
        <v>907246028</v>
      </c>
      <c r="I89" s="5">
        <v>888903708</v>
      </c>
      <c r="J89" s="5">
        <v>1387356990</v>
      </c>
      <c r="K89" s="5">
        <v>845896769</v>
      </c>
      <c r="L89" s="5">
        <v>159012636</v>
      </c>
      <c r="M89" s="5">
        <v>1148534297</v>
      </c>
      <c r="N89" s="5">
        <v>485962897</v>
      </c>
      <c r="O89" s="5">
        <v>1013392540</v>
      </c>
      <c r="P89" s="5">
        <v>175183759</v>
      </c>
    </row>
    <row r="90" spans="3:16" ht="15.5" x14ac:dyDescent="0.35">
      <c r="C90" t="s">
        <v>128</v>
      </c>
      <c r="D90" s="5">
        <v>3995753830</v>
      </c>
      <c r="E90" s="5">
        <v>4697706563</v>
      </c>
      <c r="F90" s="5">
        <v>7901438200</v>
      </c>
      <c r="G90" s="5">
        <v>8651843579</v>
      </c>
      <c r="I90" s="5">
        <v>7901438200</v>
      </c>
      <c r="J90" s="5">
        <v>3956375119</v>
      </c>
      <c r="K90" s="5">
        <v>3359611640</v>
      </c>
      <c r="L90" s="5">
        <v>5447275670</v>
      </c>
      <c r="M90" s="5">
        <v>4296566297</v>
      </c>
      <c r="N90" s="5">
        <v>1138775897</v>
      </c>
      <c r="O90" s="5">
        <v>1124920540</v>
      </c>
      <c r="P90" s="5">
        <v>218728759</v>
      </c>
    </row>
    <row r="91" spans="3:16" ht="15.5" x14ac:dyDescent="0.35">
      <c r="C91" t="s">
        <v>129</v>
      </c>
    </row>
    <row r="92" spans="3:16" ht="15.5" x14ac:dyDescent="0.35">
      <c r="C92" t="s">
        <v>130</v>
      </c>
      <c r="D92" s="5">
        <v>130000000000</v>
      </c>
      <c r="E92" s="5">
        <v>130000000000</v>
      </c>
      <c r="F92" s="5">
        <v>130000000000</v>
      </c>
      <c r="G92" s="5">
        <v>130000000000</v>
      </c>
      <c r="I92" s="5">
        <v>130000000000</v>
      </c>
      <c r="J92" s="5">
        <v>130000000000</v>
      </c>
      <c r="K92" s="5">
        <v>130000000000</v>
      </c>
      <c r="L92" s="5">
        <v>130000000000</v>
      </c>
      <c r="M92" s="5">
        <v>130000000000</v>
      </c>
      <c r="N92" s="5">
        <v>130000000000</v>
      </c>
      <c r="O92" s="5">
        <v>130000000000</v>
      </c>
      <c r="P92" s="5">
        <v>100000000000</v>
      </c>
    </row>
    <row r="93" spans="3:16" ht="15.5" x14ac:dyDescent="0.35">
      <c r="C93" t="s">
        <v>131</v>
      </c>
      <c r="D93" s="5">
        <v>22573334667</v>
      </c>
      <c r="E93" s="5">
        <v>22573334667</v>
      </c>
      <c r="F93" s="5">
        <v>22573334667</v>
      </c>
      <c r="G93" s="5">
        <v>22573334667</v>
      </c>
      <c r="I93" s="5">
        <v>22573334667</v>
      </c>
      <c r="J93" s="5">
        <v>22573334667</v>
      </c>
      <c r="K93" s="5">
        <v>22573334667</v>
      </c>
      <c r="L93" s="5">
        <v>22573334667</v>
      </c>
      <c r="M93" s="5">
        <v>22573334667</v>
      </c>
      <c r="N93" s="5">
        <v>22573334667</v>
      </c>
      <c r="O93" s="5">
        <v>22573334667</v>
      </c>
      <c r="P93" s="5">
        <v>21915748000</v>
      </c>
    </row>
    <row r="94" spans="3:16" ht="15.5" x14ac:dyDescent="0.35">
      <c r="C94" t="s">
        <v>132</v>
      </c>
      <c r="D94" s="5">
        <v>31537966653</v>
      </c>
      <c r="E94" s="5">
        <v>29532123397</v>
      </c>
      <c r="F94" s="5">
        <v>28210242242</v>
      </c>
      <c r="G94" s="5">
        <v>26214441623</v>
      </c>
      <c r="I94" s="5">
        <v>28210242242</v>
      </c>
      <c r="J94" s="5">
        <v>19858940868</v>
      </c>
      <c r="K94" s="5">
        <v>8823715262</v>
      </c>
      <c r="L94" s="5">
        <v>4947936612</v>
      </c>
      <c r="M94" s="5">
        <v>-3364467956</v>
      </c>
      <c r="N94" s="5">
        <v>-12564386066</v>
      </c>
      <c r="O94" s="5">
        <v>-17462235633</v>
      </c>
      <c r="P94" s="5">
        <v>-23413583756</v>
      </c>
    </row>
    <row r="95" spans="3:16" ht="15.5" x14ac:dyDescent="0.35">
      <c r="C95" t="s">
        <v>10</v>
      </c>
      <c r="D95" s="5">
        <v>184322071240</v>
      </c>
      <c r="E95" s="5">
        <v>182316227984</v>
      </c>
      <c r="F95" s="5">
        <v>180994346829</v>
      </c>
      <c r="G95" s="5">
        <v>178922669802</v>
      </c>
      <c r="I95" s="5">
        <v>180994346829</v>
      </c>
      <c r="J95" s="5">
        <v>172567169047</v>
      </c>
      <c r="K95" s="5">
        <v>161333616554</v>
      </c>
      <c r="L95" s="5">
        <v>157409542519</v>
      </c>
      <c r="M95" s="5">
        <v>149417008931</v>
      </c>
      <c r="N95" s="5">
        <v>140183321401</v>
      </c>
      <c r="O95" s="5">
        <v>135573524284</v>
      </c>
      <c r="P95" s="5">
        <v>98964144119</v>
      </c>
    </row>
    <row r="96" spans="3:16" ht="15.5" x14ac:dyDescent="0.35">
      <c r="C96" t="s">
        <v>137</v>
      </c>
      <c r="D96" s="5">
        <v>188317825070</v>
      </c>
      <c r="E96" s="5">
        <v>187013934547</v>
      </c>
      <c r="F96" s="5">
        <v>188895785029</v>
      </c>
      <c r="G96" s="5">
        <v>187574513381</v>
      </c>
      <c r="I96" s="5">
        <v>188895785029</v>
      </c>
      <c r="J96" s="5">
        <v>176523544166</v>
      </c>
      <c r="K96" s="5">
        <v>164693228194</v>
      </c>
      <c r="L96" s="5">
        <v>162856818189</v>
      </c>
      <c r="M96" s="5">
        <v>153713575228</v>
      </c>
      <c r="N96" s="5">
        <v>141322097298</v>
      </c>
      <c r="O96" s="5">
        <v>136698444824</v>
      </c>
      <c r="P96" s="5">
        <v>99182872878</v>
      </c>
    </row>
    <row r="97" spans="2:16" ht="15.5" x14ac:dyDescent="0.35">
      <c r="C97" t="s">
        <v>138</v>
      </c>
      <c r="D97" s="5">
        <v>1300000000</v>
      </c>
      <c r="E97" s="5">
        <v>1300000000</v>
      </c>
      <c r="F97" s="5">
        <v>1300000000</v>
      </c>
      <c r="G97" s="5">
        <v>1300000000</v>
      </c>
      <c r="I97" s="5">
        <v>1300000000</v>
      </c>
      <c r="J97" s="5">
        <v>1300000000</v>
      </c>
      <c r="K97" s="5">
        <v>1300000000</v>
      </c>
      <c r="L97" s="5">
        <v>1300000000</v>
      </c>
      <c r="M97" s="5">
        <v>1300000000</v>
      </c>
      <c r="N97" s="5">
        <v>1300000000</v>
      </c>
      <c r="O97" s="5">
        <v>1300000000</v>
      </c>
      <c r="P97" s="5">
        <v>1000000000</v>
      </c>
    </row>
    <row r="99" spans="2:16" ht="15.5" x14ac:dyDescent="0.35">
      <c r="B99" t="s">
        <v>139</v>
      </c>
      <c r="C99" t="s">
        <v>140</v>
      </c>
      <c r="D99" s="5">
        <v>-18365571580</v>
      </c>
      <c r="E99" s="5">
        <v>-1368670692</v>
      </c>
      <c r="F99" s="5">
        <v>3049927127</v>
      </c>
      <c r="G99" s="5">
        <v>44314276000</v>
      </c>
      <c r="I99" s="5">
        <v>24793637654</v>
      </c>
      <c r="J99" s="5">
        <v>-41475264690</v>
      </c>
      <c r="K99" s="5">
        <v>6557668259</v>
      </c>
      <c r="L99" s="5">
        <v>41408424694</v>
      </c>
      <c r="M99" s="5">
        <v>7787408058</v>
      </c>
      <c r="N99" s="5">
        <v>5485140649</v>
      </c>
      <c r="O99" s="5">
        <v>-21817371424</v>
      </c>
      <c r="P99" s="5">
        <v>-37889063571</v>
      </c>
    </row>
    <row r="100" spans="2:16" ht="15.5" x14ac:dyDescent="0.35">
      <c r="C100" t="s">
        <v>903</v>
      </c>
    </row>
    <row r="101" spans="2:16" ht="15.5" x14ac:dyDescent="0.35">
      <c r="C101" t="s">
        <v>1407</v>
      </c>
      <c r="D101" s="5">
        <v>-26570250000</v>
      </c>
      <c r="F101" s="5">
        <v>75472590094</v>
      </c>
      <c r="G101" s="5">
        <v>-102594895500</v>
      </c>
      <c r="I101" s="5">
        <v>-47757680500</v>
      </c>
      <c r="J101" s="5">
        <v>-44224590683</v>
      </c>
      <c r="K101" s="5">
        <v>-14583074638</v>
      </c>
      <c r="L101" s="5">
        <v>-43399296330</v>
      </c>
      <c r="M101" s="5">
        <v>-90271916747</v>
      </c>
      <c r="N101" s="5">
        <v>-23179895500</v>
      </c>
      <c r="O101" s="5">
        <v>-64386051845</v>
      </c>
      <c r="P101" s="5">
        <v>-32482845185</v>
      </c>
    </row>
    <row r="102" spans="2:16" ht="15.5" x14ac:dyDescent="0.35">
      <c r="C102" t="s">
        <v>1408</v>
      </c>
      <c r="N102" s="5">
        <v>-12000000000</v>
      </c>
      <c r="O102" s="5">
        <v>-25965246000</v>
      </c>
      <c r="P102" s="5">
        <v>-39738300000</v>
      </c>
    </row>
    <row r="103" spans="2:16" ht="15.5" x14ac:dyDescent="0.35">
      <c r="C103" t="s">
        <v>486</v>
      </c>
      <c r="D103" s="5">
        <v>855205894</v>
      </c>
      <c r="E103" s="5">
        <v>840492069</v>
      </c>
      <c r="F103" s="5">
        <v>991949026</v>
      </c>
      <c r="G103" s="5">
        <v>401269892</v>
      </c>
      <c r="I103" s="5">
        <v>3147193158</v>
      </c>
      <c r="J103" s="5">
        <v>1457099751</v>
      </c>
      <c r="K103" s="5">
        <v>2792424421</v>
      </c>
      <c r="L103" s="5">
        <v>541270154</v>
      </c>
      <c r="M103" s="5">
        <v>424523493</v>
      </c>
      <c r="N103" s="5">
        <v>1725452558</v>
      </c>
      <c r="O103" s="5">
        <v>2567079726</v>
      </c>
      <c r="P103" s="5">
        <v>885963307</v>
      </c>
    </row>
    <row r="104" spans="2:16" ht="15.5" x14ac:dyDescent="0.35">
      <c r="C104" t="s">
        <v>621</v>
      </c>
      <c r="D104" s="5">
        <v>8478801966</v>
      </c>
      <c r="E104" s="5">
        <v>33484597</v>
      </c>
      <c r="M104" s="5">
        <v>-721846300</v>
      </c>
      <c r="N104" s="5">
        <v>113935427</v>
      </c>
      <c r="O104" s="5">
        <v>402818650</v>
      </c>
      <c r="P104" s="5">
        <v>171353547</v>
      </c>
    </row>
    <row r="105" spans="2:16" ht="15.5" x14ac:dyDescent="0.35">
      <c r="C105" t="s">
        <v>913</v>
      </c>
      <c r="D105" s="5">
        <v>10052292148</v>
      </c>
      <c r="E105" s="5">
        <v>873976666</v>
      </c>
      <c r="F105" s="5">
        <v>1086926567</v>
      </c>
      <c r="G105" s="5">
        <v>149243947122</v>
      </c>
      <c r="I105" s="5">
        <v>153017687278</v>
      </c>
      <c r="J105" s="5">
        <v>40140903992</v>
      </c>
      <c r="K105" s="5">
        <v>35463322891</v>
      </c>
      <c r="L105" s="5">
        <v>91385712335</v>
      </c>
      <c r="M105" s="5">
        <v>101991046190</v>
      </c>
      <c r="N105" s="5">
        <v>44957024607</v>
      </c>
      <c r="O105" s="5">
        <v>70655899539</v>
      </c>
      <c r="P105" s="5">
        <v>36882919480</v>
      </c>
    </row>
    <row r="106" spans="2:16" ht="15.5" x14ac:dyDescent="0.35">
      <c r="C106" t="s">
        <v>914</v>
      </c>
    </row>
    <row r="107" spans="2:16" ht="15.5" x14ac:dyDescent="0.35">
      <c r="C107" t="s">
        <v>87</v>
      </c>
      <c r="D107" s="5">
        <v>-840239475</v>
      </c>
      <c r="E107" s="5">
        <v>-1460951300</v>
      </c>
      <c r="F107" s="5">
        <v>-72911141666</v>
      </c>
      <c r="G107" s="5">
        <v>-2082719885</v>
      </c>
      <c r="I107" s="5">
        <v>-77725510863</v>
      </c>
      <c r="J107" s="5">
        <v>-35712175460</v>
      </c>
      <c r="K107" s="5">
        <v>-13161343545</v>
      </c>
      <c r="L107" s="5">
        <v>-4912553576</v>
      </c>
      <c r="M107" s="5">
        <v>-2693400349</v>
      </c>
      <c r="N107" s="5">
        <v>-2842979073</v>
      </c>
      <c r="O107" s="5">
        <v>-1864952550</v>
      </c>
      <c r="P107" s="5">
        <v>-2540837866</v>
      </c>
    </row>
    <row r="108" spans="2:16" ht="15.5" x14ac:dyDescent="0.35">
      <c r="C108" t="s">
        <v>1026</v>
      </c>
      <c r="D108" s="5">
        <v>-1007374253</v>
      </c>
      <c r="E108" s="5">
        <v>-781696058</v>
      </c>
      <c r="F108" s="5">
        <v>-598447868</v>
      </c>
      <c r="G108" s="5">
        <v>-252055737</v>
      </c>
      <c r="I108" s="5">
        <v>-2740858261</v>
      </c>
      <c r="J108" s="5">
        <v>-1679402539</v>
      </c>
      <c r="K108" s="5">
        <v>-1161236449</v>
      </c>
      <c r="L108" s="5">
        <v>-1665437735</v>
      </c>
      <c r="M108" s="5">
        <v>-1238321036</v>
      </c>
      <c r="N108" s="5">
        <v>-1449009385</v>
      </c>
      <c r="O108" s="5">
        <v>-257020568</v>
      </c>
      <c r="P108" s="5">
        <v>-10000000</v>
      </c>
    </row>
    <row r="109" spans="2:16" ht="15.5" x14ac:dyDescent="0.35">
      <c r="C109" t="s">
        <v>919</v>
      </c>
      <c r="D109" s="5">
        <v>-28417863728</v>
      </c>
      <c r="E109" s="5">
        <v>-2242647358</v>
      </c>
      <c r="F109" s="5">
        <v>1963000560</v>
      </c>
      <c r="G109" s="5">
        <v>-104929671122</v>
      </c>
      <c r="I109" s="5">
        <v>-128224049624</v>
      </c>
      <c r="J109" s="5">
        <v>-81616168682</v>
      </c>
      <c r="K109" s="5">
        <v>-28905654632</v>
      </c>
      <c r="L109" s="5">
        <v>-49977287641</v>
      </c>
      <c r="M109" s="5">
        <v>-94203638132</v>
      </c>
      <c r="N109" s="5">
        <v>-39471883958</v>
      </c>
      <c r="O109" s="5">
        <v>-92473270963</v>
      </c>
      <c r="P109" s="5">
        <v>-74771983051</v>
      </c>
    </row>
    <row r="110" spans="2:16" ht="15.5" x14ac:dyDescent="0.35">
      <c r="C110" t="s">
        <v>149</v>
      </c>
      <c r="E110" s="5">
        <v>-396977926</v>
      </c>
      <c r="F110" s="5">
        <v>-2275681365</v>
      </c>
      <c r="I110" s="5">
        <v>-2730589602</v>
      </c>
      <c r="J110" s="5">
        <v>-614342659</v>
      </c>
      <c r="K110" s="5">
        <v>-614342659</v>
      </c>
      <c r="L110" s="5">
        <v>-614342659</v>
      </c>
      <c r="M110" s="5">
        <v>-614342659</v>
      </c>
      <c r="N110" s="5">
        <v>-588600000</v>
      </c>
      <c r="O110" s="5">
        <v>30657586667</v>
      </c>
      <c r="P110" s="5">
        <v>47500000000</v>
      </c>
    </row>
    <row r="111" spans="2:16" ht="15.5" x14ac:dyDescent="0.35">
      <c r="C111" t="s">
        <v>150</v>
      </c>
      <c r="J111" s="5">
        <v>-1533200</v>
      </c>
      <c r="N111" s="5">
        <v>-1026953000</v>
      </c>
    </row>
    <row r="112" spans="2:16" ht="15.5" x14ac:dyDescent="0.35">
      <c r="C112" t="s">
        <v>1409</v>
      </c>
      <c r="J112" s="5">
        <v>-1533200</v>
      </c>
      <c r="N112" s="5">
        <v>-1026953000</v>
      </c>
    </row>
    <row r="113" spans="2:16" ht="15.5" x14ac:dyDescent="0.35">
      <c r="C113" t="s">
        <v>161</v>
      </c>
      <c r="E113" s="5">
        <v>-396977926</v>
      </c>
      <c r="F113" s="5">
        <v>-2275681365</v>
      </c>
      <c r="I113" s="5">
        <v>-2730589602</v>
      </c>
      <c r="J113" s="5">
        <v>-614342659</v>
      </c>
      <c r="K113" s="5">
        <v>-614342659</v>
      </c>
      <c r="L113" s="5">
        <v>-614342659</v>
      </c>
      <c r="M113" s="5">
        <v>-614342659</v>
      </c>
      <c r="N113" s="5">
        <v>-588600000</v>
      </c>
      <c r="O113" s="5">
        <v>30657586667</v>
      </c>
      <c r="P113" s="5">
        <v>47500000000</v>
      </c>
    </row>
    <row r="114" spans="2:16" ht="15.5" x14ac:dyDescent="0.35">
      <c r="C114" t="s">
        <v>997</v>
      </c>
      <c r="P114" s="5">
        <v>47500000000</v>
      </c>
    </row>
    <row r="115" spans="2:16" ht="15.5" x14ac:dyDescent="0.35">
      <c r="C115" t="s">
        <v>168</v>
      </c>
      <c r="E115" s="5">
        <v>-396977926</v>
      </c>
      <c r="F115" s="5">
        <v>-2275681365</v>
      </c>
      <c r="I115" s="5">
        <v>-2730589602</v>
      </c>
      <c r="J115" s="5">
        <v>-614342659</v>
      </c>
      <c r="K115" s="5">
        <v>-614342659</v>
      </c>
      <c r="L115" s="5">
        <v>-614342659</v>
      </c>
      <c r="M115" s="5">
        <v>-614342659</v>
      </c>
      <c r="N115" s="5">
        <v>-588600000</v>
      </c>
    </row>
    <row r="116" spans="2:16" ht="15.5" x14ac:dyDescent="0.35">
      <c r="C116" t="s">
        <v>754</v>
      </c>
      <c r="O116" s="5">
        <v>30657586667</v>
      </c>
    </row>
    <row r="117" spans="2:16" ht="15.5" x14ac:dyDescent="0.35">
      <c r="C117" t="s">
        <v>173</v>
      </c>
      <c r="D117" s="5">
        <v>-18365571580</v>
      </c>
      <c r="E117" s="5">
        <v>-1765648618</v>
      </c>
      <c r="F117" s="5">
        <v>774245762</v>
      </c>
      <c r="G117" s="5">
        <v>44314276000</v>
      </c>
      <c r="I117" s="5">
        <v>22063048052</v>
      </c>
      <c r="J117" s="5">
        <v>-42091140549</v>
      </c>
      <c r="K117" s="5">
        <v>5943325600</v>
      </c>
      <c r="L117" s="5">
        <v>40794082035</v>
      </c>
      <c r="M117" s="5">
        <v>7173065399</v>
      </c>
      <c r="N117" s="5">
        <v>3869587649</v>
      </c>
      <c r="O117" s="5">
        <v>8840215243</v>
      </c>
      <c r="P117" s="5">
        <v>9610936429</v>
      </c>
    </row>
    <row r="118" spans="2:16" ht="15.5" x14ac:dyDescent="0.35">
      <c r="C118" t="s">
        <v>176</v>
      </c>
      <c r="E118" s="5">
        <v>104628829512</v>
      </c>
      <c r="I118" s="5">
        <v>82982444968</v>
      </c>
      <c r="J118" s="5">
        <v>122079290828</v>
      </c>
      <c r="K118" s="5">
        <v>117217488577</v>
      </c>
      <c r="L118" s="5">
        <v>70887596457</v>
      </c>
      <c r="M118" s="5">
        <v>63385213521</v>
      </c>
      <c r="N118" s="5">
        <v>59364295802</v>
      </c>
      <c r="O118" s="5">
        <v>51532603329</v>
      </c>
      <c r="P118" s="5">
        <v>40290601311</v>
      </c>
    </row>
    <row r="119" spans="2:16" ht="15.5" x14ac:dyDescent="0.35">
      <c r="C119" t="s">
        <v>174</v>
      </c>
      <c r="D119" s="5">
        <v>222924443</v>
      </c>
      <c r="E119" s="5">
        <v>54505380</v>
      </c>
      <c r="F119" s="5">
        <v>-1466487835</v>
      </c>
      <c r="G119" s="5">
        <v>905929487</v>
      </c>
      <c r="I119" s="5">
        <v>-416663508</v>
      </c>
      <c r="J119" s="5">
        <v>2994294689</v>
      </c>
      <c r="K119" s="5">
        <v>-1081523349</v>
      </c>
      <c r="L119" s="5">
        <v>5535810085</v>
      </c>
      <c r="M119" s="5">
        <v>329317537</v>
      </c>
      <c r="N119" s="5">
        <v>151330070</v>
      </c>
      <c r="O119" s="5">
        <v>-1008522770</v>
      </c>
      <c r="P119" s="5">
        <v>1631065589</v>
      </c>
    </row>
    <row r="120" spans="2:16" ht="15.5" x14ac:dyDescent="0.35">
      <c r="C120" t="s">
        <v>177</v>
      </c>
      <c r="D120" s="5">
        <v>-18142647137</v>
      </c>
      <c r="E120" s="5">
        <v>102917686274</v>
      </c>
      <c r="F120" s="5">
        <v>-692242073</v>
      </c>
      <c r="G120" s="5">
        <v>45220205487</v>
      </c>
      <c r="I120" s="5">
        <v>104628829512</v>
      </c>
      <c r="J120" s="5">
        <v>82982444968</v>
      </c>
      <c r="K120" s="5">
        <v>122079290828</v>
      </c>
      <c r="L120" s="5">
        <v>117217488577</v>
      </c>
      <c r="M120" s="5">
        <v>70887596457</v>
      </c>
      <c r="N120" s="5">
        <v>63385213521</v>
      </c>
      <c r="O120" s="5">
        <v>59364295802</v>
      </c>
      <c r="P120" s="5">
        <v>51532603329</v>
      </c>
    </row>
    <row r="122" spans="2:16" ht="15.5" x14ac:dyDescent="0.35">
      <c r="B122" t="s">
        <v>178</v>
      </c>
      <c r="C122" t="s">
        <v>12</v>
      </c>
      <c r="D122" s="5">
        <v>1300000000</v>
      </c>
      <c r="E122" s="5">
        <v>1300000000</v>
      </c>
      <c r="F122" s="5">
        <v>1300000000</v>
      </c>
      <c r="G122" s="5">
        <v>1300000000</v>
      </c>
      <c r="I122" s="5">
        <v>1300000000</v>
      </c>
      <c r="J122" s="5">
        <v>1300000000</v>
      </c>
      <c r="K122" s="5">
        <v>1300000000</v>
      </c>
      <c r="L122" s="5">
        <v>1300000000</v>
      </c>
      <c r="M122" s="5">
        <v>1300000000</v>
      </c>
      <c r="N122" s="5">
        <v>1300000000</v>
      </c>
      <c r="O122" s="5">
        <v>1300000000</v>
      </c>
      <c r="P122" s="5">
        <v>1000000000</v>
      </c>
    </row>
    <row r="123" spans="2:16" ht="15.5" x14ac:dyDescent="0.35">
      <c r="C123" t="s">
        <v>179</v>
      </c>
      <c r="D123" s="6">
        <v>1.54</v>
      </c>
      <c r="E123" s="6">
        <v>1.02</v>
      </c>
      <c r="F123" s="6">
        <v>1.54</v>
      </c>
      <c r="G123" s="6">
        <v>1.6</v>
      </c>
    </row>
    <row r="124" spans="2:16" ht="15.5" x14ac:dyDescent="0.35">
      <c r="C124" t="s">
        <v>180</v>
      </c>
      <c r="D124" s="6">
        <v>122.73</v>
      </c>
      <c r="E124" s="6">
        <v>378.43</v>
      </c>
      <c r="F124" s="6">
        <v>451.3</v>
      </c>
      <c r="G124" s="6">
        <v>437.5</v>
      </c>
    </row>
    <row r="125" spans="2:16" ht="15.5" x14ac:dyDescent="0.35">
      <c r="C125" t="s">
        <v>64</v>
      </c>
      <c r="D125" s="6">
        <v>72.19</v>
      </c>
      <c r="E125" s="6">
        <v>154.21</v>
      </c>
      <c r="F125" s="6">
        <v>213.46</v>
      </c>
      <c r="G125" s="6">
        <v>332.45</v>
      </c>
    </row>
    <row r="126" spans="2:16" ht="15.5" x14ac:dyDescent="0.35">
      <c r="C126" t="s">
        <v>181</v>
      </c>
      <c r="D126" s="5">
        <v>2340000000</v>
      </c>
      <c r="E126" s="5">
        <v>1520000000</v>
      </c>
      <c r="F126" s="5">
        <v>3270000000</v>
      </c>
      <c r="G126" s="5">
        <v>1620000000</v>
      </c>
    </row>
    <row r="127" spans="2:16" ht="15.5" x14ac:dyDescent="0.35">
      <c r="C127" t="s">
        <v>182</v>
      </c>
      <c r="D127" s="6">
        <v>1.0700000000000001E-2</v>
      </c>
      <c r="E127" s="6">
        <v>7.0999999999999995E-3</v>
      </c>
      <c r="F127" s="6">
        <v>1.06E-2</v>
      </c>
      <c r="G127" s="6">
        <v>1.11E-2</v>
      </c>
    </row>
    <row r="128" spans="2:16" ht="15.5" x14ac:dyDescent="0.35">
      <c r="C128" t="s">
        <v>183</v>
      </c>
      <c r="D128" s="6">
        <v>1.09E-2</v>
      </c>
      <c r="E128" s="6">
        <v>7.3000000000000001E-3</v>
      </c>
      <c r="F128" s="6">
        <v>1.1000000000000001E-2</v>
      </c>
      <c r="G128" s="6">
        <v>1.1599999999999999E-2</v>
      </c>
    </row>
    <row r="129" spans="3:7" ht="15.5" x14ac:dyDescent="0.35">
      <c r="C129" t="s">
        <v>184</v>
      </c>
      <c r="D129" s="6">
        <v>1.1699999999999999E-2</v>
      </c>
      <c r="E129" s="6">
        <v>7.3000000000000001E-3</v>
      </c>
      <c r="F129" s="6">
        <v>1.7000000000000001E-2</v>
      </c>
      <c r="G129" s="6">
        <v>7.8000000000000005E-3</v>
      </c>
    </row>
    <row r="130" spans="3:7" ht="15.5" x14ac:dyDescent="0.35">
      <c r="C130" t="s">
        <v>185</v>
      </c>
    </row>
    <row r="131" spans="3:7" ht="15.5" x14ac:dyDescent="0.35">
      <c r="C131" t="s">
        <v>186</v>
      </c>
      <c r="D131" s="5">
        <v>184000000000</v>
      </c>
      <c r="E131" s="5">
        <v>182000000000</v>
      </c>
      <c r="F131" s="5">
        <v>181000000000</v>
      </c>
      <c r="G131" s="5">
        <v>179000000000</v>
      </c>
    </row>
    <row r="132" spans="3:7" ht="15.5" x14ac:dyDescent="0.35">
      <c r="C132" t="s">
        <v>187</v>
      </c>
      <c r="D132" s="6">
        <v>1.33</v>
      </c>
      <c r="E132" s="6">
        <v>2.75</v>
      </c>
      <c r="F132" s="6">
        <v>4.99</v>
      </c>
      <c r="G132" s="6">
        <v>5.09</v>
      </c>
    </row>
    <row r="133" spans="3:7" ht="15.5" x14ac:dyDescent="0.35">
      <c r="C133" t="s">
        <v>188</v>
      </c>
      <c r="D133" s="6">
        <v>141.79</v>
      </c>
      <c r="E133" s="6">
        <v>140.24</v>
      </c>
      <c r="F133" s="6">
        <v>139.22999999999999</v>
      </c>
      <c r="G133" s="6">
        <v>137.63</v>
      </c>
    </row>
    <row r="134" spans="3:7" ht="15.5" x14ac:dyDescent="0.35">
      <c r="C134" t="s">
        <v>189</v>
      </c>
      <c r="D134" s="6">
        <v>1.33</v>
      </c>
      <c r="E134" s="6">
        <v>2.75</v>
      </c>
      <c r="F134" s="6">
        <v>4.99</v>
      </c>
      <c r="G134" s="6">
        <v>5.09</v>
      </c>
    </row>
    <row r="135" spans="3:7" ht="15.5" x14ac:dyDescent="0.35">
      <c r="C135" t="s">
        <v>190</v>
      </c>
      <c r="D135" s="6">
        <v>141.79</v>
      </c>
      <c r="E135" s="6">
        <v>140.24</v>
      </c>
      <c r="F135" s="6">
        <v>139.22999999999999</v>
      </c>
      <c r="G135" s="6">
        <v>137.63</v>
      </c>
    </row>
    <row r="136" spans="3:7" ht="15.5" x14ac:dyDescent="0.35">
      <c r="C136" t="s">
        <v>191</v>
      </c>
    </row>
    <row r="137" spans="3:7" ht="15.5" x14ac:dyDescent="0.35">
      <c r="C137" t="s">
        <v>192</v>
      </c>
    </row>
    <row r="138" spans="3:7" ht="15.5" x14ac:dyDescent="0.35">
      <c r="C138" t="s">
        <v>193</v>
      </c>
      <c r="D138" s="5">
        <v>184000000000</v>
      </c>
      <c r="E138" s="5">
        <v>182000000000</v>
      </c>
      <c r="F138" s="5">
        <v>181000000000</v>
      </c>
      <c r="G138" s="5">
        <v>179000000000</v>
      </c>
    </row>
    <row r="139" spans="3:7" ht="15.5" x14ac:dyDescent="0.35">
      <c r="C139" t="s">
        <v>24</v>
      </c>
    </row>
    <row r="140" spans="3:7" ht="15.5" x14ac:dyDescent="0.35">
      <c r="C140" t="s">
        <v>21</v>
      </c>
    </row>
    <row r="141" spans="3:7" ht="15.5" x14ac:dyDescent="0.35">
      <c r="C141" t="s">
        <v>194</v>
      </c>
    </row>
    <row r="142" spans="3:7" ht="15.5" x14ac:dyDescent="0.35">
      <c r="C142" t="s">
        <v>195</v>
      </c>
      <c r="D142" s="5">
        <v>-18000000000</v>
      </c>
      <c r="E142" s="5">
        <v>-1000000000</v>
      </c>
      <c r="F142" s="5">
        <v>3000000000</v>
      </c>
      <c r="G142" s="5">
        <v>44000000000</v>
      </c>
    </row>
    <row r="143" spans="3:7" ht="15.5" x14ac:dyDescent="0.35">
      <c r="C143" t="s">
        <v>196</v>
      </c>
    </row>
    <row r="144" spans="3:7" ht="15.5" x14ac:dyDescent="0.35">
      <c r="C144" t="s">
        <v>13</v>
      </c>
      <c r="D144" s="5">
        <v>-18000000000</v>
      </c>
      <c r="E144" s="5">
        <v>-1000000000</v>
      </c>
      <c r="F144" s="5">
        <v>3000000000</v>
      </c>
      <c r="G144" s="5">
        <v>44000000000</v>
      </c>
    </row>
    <row r="145" spans="3:16" ht="15.5" x14ac:dyDescent="0.35">
      <c r="C145" t="s">
        <v>16</v>
      </c>
      <c r="D145" s="6">
        <v>-14.13</v>
      </c>
      <c r="E145" s="6">
        <v>-1.05</v>
      </c>
      <c r="F145" s="6">
        <v>2.35</v>
      </c>
      <c r="G145" s="6">
        <v>34.090000000000003</v>
      </c>
    </row>
    <row r="146" spans="3:16" ht="15.5" x14ac:dyDescent="0.35">
      <c r="C146" t="s">
        <v>49</v>
      </c>
      <c r="I146" s="6">
        <v>6.42</v>
      </c>
      <c r="J146" s="6">
        <v>8.49</v>
      </c>
      <c r="K146" s="6">
        <v>2.98</v>
      </c>
      <c r="L146" s="6">
        <v>6.39</v>
      </c>
      <c r="M146" s="6">
        <v>7.08</v>
      </c>
      <c r="N146" s="6">
        <v>3.77</v>
      </c>
      <c r="O146" s="6">
        <v>4.58</v>
      </c>
      <c r="P146" s="6">
        <v>2.36</v>
      </c>
    </row>
    <row r="147" spans="3:16" ht="15.5" x14ac:dyDescent="0.35">
      <c r="C147" t="s">
        <v>63</v>
      </c>
      <c r="I147" s="6">
        <v>108.26</v>
      </c>
      <c r="J147" s="6">
        <v>38.159999999999997</v>
      </c>
      <c r="K147" s="6">
        <v>89.93</v>
      </c>
      <c r="L147" s="6">
        <v>77.930000000000007</v>
      </c>
      <c r="M147" s="6">
        <v>87.57</v>
      </c>
      <c r="N147" s="6">
        <v>30.5</v>
      </c>
      <c r="O147" s="6">
        <v>24.02</v>
      </c>
      <c r="P147" s="5">
        <v>0</v>
      </c>
    </row>
    <row r="148" spans="3:16" ht="15.5" x14ac:dyDescent="0.35">
      <c r="C148" t="s">
        <v>66</v>
      </c>
      <c r="I148" s="6">
        <v>59.05</v>
      </c>
      <c r="J148" s="6">
        <v>28.99</v>
      </c>
      <c r="K148" s="6">
        <v>36.479999999999997</v>
      </c>
      <c r="L148" s="6">
        <v>59.08</v>
      </c>
      <c r="M148" s="6">
        <v>66.430000000000007</v>
      </c>
      <c r="N148" s="6">
        <v>15.55</v>
      </c>
      <c r="O148" s="6">
        <v>14.63</v>
      </c>
      <c r="P148" s="5">
        <v>0</v>
      </c>
    </row>
    <row r="149" spans="3:16" ht="15.5" x14ac:dyDescent="0.35">
      <c r="C149" t="s">
        <v>197</v>
      </c>
      <c r="I149" s="5">
        <v>10340000000</v>
      </c>
      <c r="J149" s="5">
        <v>10860000000</v>
      </c>
      <c r="K149" s="5">
        <v>4820000000</v>
      </c>
      <c r="L149" s="5">
        <v>3300000000</v>
      </c>
      <c r="M149" s="5">
        <v>9220000000</v>
      </c>
      <c r="N149" s="5">
        <v>6710000000</v>
      </c>
      <c r="O149" s="5">
        <v>7520000000</v>
      </c>
      <c r="P149" s="5">
        <v>600000000</v>
      </c>
    </row>
    <row r="150" spans="3:16" ht="15.5" x14ac:dyDescent="0.35">
      <c r="C150" t="s">
        <v>198</v>
      </c>
      <c r="I150" s="6">
        <v>4.4199999999999996E-2</v>
      </c>
      <c r="J150" s="6">
        <v>6.25E-2</v>
      </c>
      <c r="K150" s="6">
        <v>2.35E-2</v>
      </c>
      <c r="L150" s="6">
        <v>5.0999999999999997E-2</v>
      </c>
      <c r="M150" s="6">
        <v>5.9900000000000002E-2</v>
      </c>
      <c r="N150" s="6">
        <v>3.4700000000000002E-2</v>
      </c>
      <c r="O150" s="6">
        <v>4.3499999999999997E-2</v>
      </c>
      <c r="P150" s="6">
        <v>2.3799999999999998E-2</v>
      </c>
    </row>
    <row r="151" spans="3:16" ht="15.5" x14ac:dyDescent="0.35">
      <c r="C151" t="s">
        <v>199</v>
      </c>
      <c r="I151" s="6">
        <v>4.6100000000000002E-2</v>
      </c>
      <c r="J151" s="6">
        <v>6.3899999999999998E-2</v>
      </c>
      <c r="K151" s="6">
        <v>2.4E-2</v>
      </c>
      <c r="L151" s="6">
        <v>5.28E-2</v>
      </c>
      <c r="M151" s="6">
        <v>6.1600000000000002E-2</v>
      </c>
      <c r="N151" s="6">
        <v>3.49E-2</v>
      </c>
      <c r="O151" s="6">
        <v>4.3899999999999995E-2</v>
      </c>
      <c r="P151" s="6">
        <v>2.3799999999999998E-2</v>
      </c>
    </row>
    <row r="152" spans="3:16" ht="15.5" x14ac:dyDescent="0.35">
      <c r="C152" t="s">
        <v>200</v>
      </c>
      <c r="I152" s="6">
        <v>5.3099999999999994E-2</v>
      </c>
      <c r="J152" s="6">
        <v>5.9299999999999999E-2</v>
      </c>
      <c r="K152" s="6">
        <v>2.4900000000000002E-2</v>
      </c>
      <c r="L152" s="6">
        <v>1.61E-2</v>
      </c>
      <c r="M152" s="6">
        <v>5.74E-2</v>
      </c>
      <c r="N152" s="6">
        <v>4.4400000000000002E-2</v>
      </c>
      <c r="O152" s="6">
        <v>6.3600000000000004E-2</v>
      </c>
      <c r="P152" s="6">
        <v>1.1899999999999999E-2</v>
      </c>
    </row>
    <row r="153" spans="3:16" ht="15.5" x14ac:dyDescent="0.35">
      <c r="C153" t="s">
        <v>201</v>
      </c>
    </row>
    <row r="154" spans="3:16" ht="15.5" x14ac:dyDescent="0.35">
      <c r="C154" t="s">
        <v>60</v>
      </c>
      <c r="I154" s="6">
        <v>4.99</v>
      </c>
      <c r="J154" s="6">
        <v>2.44</v>
      </c>
      <c r="K154" s="6">
        <v>2.16</v>
      </c>
      <c r="L154" s="6">
        <v>4.1100000000000003</v>
      </c>
      <c r="M154" s="6">
        <v>5.39</v>
      </c>
      <c r="N154" s="6">
        <v>1.07</v>
      </c>
      <c r="O154" s="6">
        <v>1.05</v>
      </c>
      <c r="P154" s="5">
        <v>0</v>
      </c>
    </row>
    <row r="155" spans="3:16" ht="15.5" x14ac:dyDescent="0.35">
      <c r="C155" t="s">
        <v>57</v>
      </c>
      <c r="I155" s="6">
        <v>139.22999999999999</v>
      </c>
      <c r="J155" s="6">
        <v>132.74</v>
      </c>
      <c r="K155" s="6">
        <v>124.1</v>
      </c>
      <c r="L155" s="6">
        <v>121.08</v>
      </c>
      <c r="M155" s="6">
        <v>114.94</v>
      </c>
      <c r="N155" s="6">
        <v>107.83</v>
      </c>
      <c r="O155" s="6">
        <v>104.29</v>
      </c>
      <c r="P155" s="6">
        <v>98.96</v>
      </c>
    </row>
    <row r="156" spans="3:16" ht="15.5" x14ac:dyDescent="0.35">
      <c r="C156" t="s">
        <v>202</v>
      </c>
      <c r="I156" s="6">
        <v>4.99</v>
      </c>
      <c r="J156" s="6">
        <v>2.44</v>
      </c>
      <c r="K156" s="6">
        <v>2.16</v>
      </c>
      <c r="L156" s="6">
        <v>4.1100000000000003</v>
      </c>
      <c r="M156" s="6">
        <v>5.39</v>
      </c>
      <c r="N156" s="6">
        <v>1.07</v>
      </c>
      <c r="O156" s="6">
        <v>1.05</v>
      </c>
      <c r="P156" s="5">
        <v>0</v>
      </c>
    </row>
    <row r="157" spans="3:16" ht="15.5" x14ac:dyDescent="0.35">
      <c r="C157" t="s">
        <v>203</v>
      </c>
      <c r="I157" s="6">
        <v>139.22999999999999</v>
      </c>
      <c r="J157" s="6">
        <v>132.74</v>
      </c>
      <c r="K157" s="6">
        <v>124.1</v>
      </c>
      <c r="L157" s="6">
        <v>121.08</v>
      </c>
      <c r="M157" s="6">
        <v>114.94</v>
      </c>
      <c r="N157" s="6">
        <v>107.83</v>
      </c>
      <c r="O157" s="6">
        <v>104.29</v>
      </c>
      <c r="P157" s="6">
        <v>98.96</v>
      </c>
    </row>
    <row r="158" spans="3:16" ht="15.5" x14ac:dyDescent="0.35">
      <c r="C158" t="s">
        <v>204</v>
      </c>
    </row>
    <row r="159" spans="3:16" ht="15.5" x14ac:dyDescent="0.35">
      <c r="C159" t="s">
        <v>205</v>
      </c>
    </row>
    <row r="160" spans="3:16" ht="15.5" x14ac:dyDescent="0.35">
      <c r="C160" t="s">
        <v>26</v>
      </c>
    </row>
    <row r="161" spans="3:16" ht="15.5" x14ac:dyDescent="0.35">
      <c r="C161" t="s">
        <v>23</v>
      </c>
    </row>
    <row r="162" spans="3:16" ht="15.5" x14ac:dyDescent="0.35">
      <c r="C162" t="s">
        <v>206</v>
      </c>
    </row>
    <row r="163" spans="3:16" ht="15.5" x14ac:dyDescent="0.35">
      <c r="C163" t="s">
        <v>207</v>
      </c>
      <c r="I163" s="5">
        <v>25000000000</v>
      </c>
      <c r="J163" s="5">
        <v>-41000000000</v>
      </c>
      <c r="K163" s="5">
        <v>7000000000</v>
      </c>
      <c r="L163" s="5">
        <v>41000000000</v>
      </c>
      <c r="M163" s="5">
        <v>8000000000</v>
      </c>
      <c r="N163" s="5">
        <v>5000000000</v>
      </c>
      <c r="O163" s="5">
        <v>-22000000000</v>
      </c>
      <c r="P163" s="5">
        <v>-38000000000</v>
      </c>
    </row>
    <row r="164" spans="3:16" ht="15.5" x14ac:dyDescent="0.35">
      <c r="C164" t="s">
        <v>208</v>
      </c>
    </row>
    <row r="165" spans="3:16" ht="15.5" x14ac:dyDescent="0.35">
      <c r="C165" t="s">
        <v>15</v>
      </c>
      <c r="I165" s="5">
        <v>25000000000</v>
      </c>
      <c r="J165" s="5">
        <v>-41000000000</v>
      </c>
      <c r="K165" s="5">
        <v>7000000000</v>
      </c>
      <c r="L165" s="5">
        <v>41000000000</v>
      </c>
      <c r="M165" s="5">
        <v>8000000000</v>
      </c>
      <c r="N165" s="5">
        <v>5000000000</v>
      </c>
      <c r="O165" s="5">
        <v>-22000000000</v>
      </c>
      <c r="P165" s="5">
        <v>-38000000000</v>
      </c>
    </row>
    <row r="166" spans="3:16" ht="15.5" x14ac:dyDescent="0.35">
      <c r="C166" t="s">
        <v>17</v>
      </c>
      <c r="I166" s="6">
        <v>19.07</v>
      </c>
      <c r="J166" s="6">
        <v>-31.9</v>
      </c>
      <c r="K166" s="6">
        <v>5.04</v>
      </c>
      <c r="L166" s="6">
        <v>31.85</v>
      </c>
      <c r="M166" s="6">
        <v>5.99</v>
      </c>
      <c r="N166" s="6">
        <v>4.22</v>
      </c>
      <c r="O166" s="6">
        <v>-16.78</v>
      </c>
      <c r="P166" s="6">
        <v>-37.89</v>
      </c>
    </row>
  </sheetData>
  <pageMargins left="0.7" right="0.7" top="0.75" bottom="0.75" header="0.3" footer="0.3"/>
  <ignoredErrors>
    <ignoredError sqref="A1:P167" numberStoredAsText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P20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1410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1411</v>
      </c>
      <c r="D2" s="2" vm="203">
        <f ca="1">IFERROR(_xlfn.STOCKHISTORY("XIDX:" &amp; $C$1, D3, , 0, 0, 1), "Libur")</f>
        <v>57</v>
      </c>
      <c r="E2" s="2" vm="80">
        <f ca="1">IFERROR(_xlfn.STOCKHISTORY("XIDX:" &amp; $C$1, E3, , 0, 0, 1), "Libur")</f>
        <v>81</v>
      </c>
      <c r="H2" s="2" vm="80">
        <f ca="1">IFERROR(INDEX(D2:G2,COUNT(D2:G2)),"")</f>
        <v>81</v>
      </c>
      <c r="I2" s="2" vm="123">
        <f t="shared" ref="I2:P2" ca="1" si="0">IFERROR(_xlfn.STOCKHISTORY("XIDX:" &amp; $C$1, I1, , 0, 0, 1), "Libur")</f>
        <v>58</v>
      </c>
      <c r="J2" s="2" vm="151">
        <f t="shared" ca="1" si="0"/>
        <v>10</v>
      </c>
      <c r="K2" s="2" vm="21">
        <f t="shared" ca="1" si="0"/>
        <v>50</v>
      </c>
      <c r="L2" s="2" vm="21">
        <f t="shared" ca="1" si="0"/>
        <v>50</v>
      </c>
      <c r="M2" s="2" vm="74">
        <f t="shared" ca="1" si="0"/>
        <v>79</v>
      </c>
      <c r="N2" s="2" vm="194">
        <f t="shared" ca="1" si="0"/>
        <v>338</v>
      </c>
      <c r="O2" s="2" vm="405">
        <f t="shared" ca="1" si="0"/>
        <v>835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33675217696</v>
      </c>
      <c r="E4" s="2">
        <f>IFERROR(INDEX(E51:E500,MATCH($C$4,$C$51:$C$500,0)),"")</f>
        <v>33619819339</v>
      </c>
      <c r="H4" s="2">
        <f>IFERROR(SUM(D4:G4)*(4/MAX(1,COUNT(D4:G4))),"")</f>
        <v>134590074070</v>
      </c>
      <c r="I4" s="2">
        <f t="shared" ref="I4:P4" si="1">IFERROR(INDEX(I51:I500,MATCH($C$4,$C$51:$C$500,0)),"")</f>
        <v>122584696135</v>
      </c>
      <c r="J4" s="2">
        <f t="shared" si="1"/>
        <v>29377755960</v>
      </c>
      <c r="K4" s="2">
        <f t="shared" si="1"/>
        <v>27879084803</v>
      </c>
      <c r="L4" s="2">
        <f t="shared" si="1"/>
        <v>20948231306</v>
      </c>
      <c r="M4" s="2">
        <f t="shared" si="1"/>
        <v>12057796555</v>
      </c>
      <c r="N4" s="2">
        <f t="shared" si="1"/>
        <v>6712313293</v>
      </c>
      <c r="O4" s="2">
        <f t="shared" si="1"/>
        <v>66188266310</v>
      </c>
      <c r="P4" s="2">
        <f t="shared" si="1"/>
        <v>170276821465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10433781900</v>
      </c>
      <c r="E5" s="2">
        <f>IFERROR(INDEX(E51:E500,MATCH($C$5,$C$51:$C$500,0)),"")</f>
        <v>5666734011</v>
      </c>
      <c r="H5" s="2">
        <f>IFERROR(SUM(D5:G5)*(4/MAX(1,COUNT(D5:G5))),"")</f>
        <v>32201031822</v>
      </c>
      <c r="I5" s="2">
        <f t="shared" ref="I5:P5" si="2">IFERROR(INDEX(I51:I500,MATCH($C$5,$C$51:$C$500,0)),"")</f>
        <v>41779770975</v>
      </c>
      <c r="J5" s="2">
        <f t="shared" si="2"/>
        <v>-17927706076</v>
      </c>
      <c r="K5" s="2">
        <f t="shared" si="2"/>
        <v>-24640010949</v>
      </c>
      <c r="L5" s="2">
        <f t="shared" si="2"/>
        <v>-20978019778</v>
      </c>
      <c r="M5" s="2">
        <f t="shared" si="2"/>
        <v>-14135911442</v>
      </c>
      <c r="N5" s="2">
        <f t="shared" si="2"/>
        <v>-29391995223</v>
      </c>
      <c r="O5" s="2">
        <f t="shared" si="2"/>
        <v>-6959428968</v>
      </c>
      <c r="P5" s="2">
        <f t="shared" si="2"/>
        <v>12543789386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1253586951496</v>
      </c>
      <c r="E6" s="2">
        <f>IFERROR(INDEX(E51:E500,MATCH($C$6,$C$51:$C$500,0)),"")</f>
        <v>1243155818186</v>
      </c>
      <c r="H6" s="2">
        <f>IFERROR(INDEX(D6:G6,COUNT(D6:G6)),"")</f>
        <v>1243155818186</v>
      </c>
      <c r="I6" s="2">
        <f t="shared" ref="I6:P6" si="3">IFERROR(INDEX(I51:I500,MATCH($C$6,$C$51:$C$500,0)),"")</f>
        <v>1237489158856</v>
      </c>
      <c r="J6" s="2">
        <f t="shared" si="3"/>
        <v>1195693891765</v>
      </c>
      <c r="K6" s="2">
        <f t="shared" si="3"/>
        <v>1213624569651</v>
      </c>
      <c r="L6" s="2">
        <f t="shared" si="3"/>
        <v>1238282202759</v>
      </c>
      <c r="M6" s="2">
        <f t="shared" si="3"/>
        <v>1259267634813</v>
      </c>
      <c r="N6" s="2">
        <f t="shared" si="3"/>
        <v>1273372539603</v>
      </c>
      <c r="O6" s="2">
        <f t="shared" si="3"/>
        <v>1288527370447</v>
      </c>
      <c r="P6" s="2">
        <f t="shared" si="3"/>
        <v>846646271280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10.55</v>
      </c>
      <c r="E7" s="3">
        <f>IFERROR(INDEX(E51:E500,MATCH($C$7,$C$51:$C$500,0))/1000000000,"")</f>
        <v>10.55</v>
      </c>
      <c r="H7" s="3">
        <f>IFERROR(INDEX(D7:G7,COUNT(D7:G7)),"")</f>
        <v>10.55</v>
      </c>
      <c r="I7" s="3">
        <f t="shared" ref="I7:P7" si="4">IFERROR(INDEX(I51:I500,MATCH($C$7,$C$51:$C$500,0))/1000000000,"")</f>
        <v>10.55</v>
      </c>
      <c r="J7" s="3">
        <f t="shared" si="4"/>
        <v>10.55</v>
      </c>
      <c r="K7" s="3">
        <f t="shared" si="4"/>
        <v>10.55</v>
      </c>
      <c r="L7" s="3">
        <f t="shared" si="4"/>
        <v>10.55</v>
      </c>
      <c r="M7" s="3">
        <f t="shared" si="4"/>
        <v>10.54</v>
      </c>
      <c r="N7" s="3">
        <f t="shared" si="4"/>
        <v>10.54</v>
      </c>
      <c r="O7" s="3">
        <f t="shared" si="4"/>
        <v>10.49</v>
      </c>
      <c r="P7" s="3">
        <f t="shared" si="4"/>
        <v>8.2100000000000009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23000000000</v>
      </c>
      <c r="E8" s="2">
        <f>IFERROR(INDEX(E51:E500,MATCH("Free cash flow (Quarter)",$C$51:$C$500,0)),"")</f>
        <v>-8000000000</v>
      </c>
      <c r="H8" s="2">
        <f>IFERROR(INDEX(D8:G8,COUNT(D8:G8)),"")</f>
        <v>-8000000000</v>
      </c>
      <c r="I8" s="2">
        <f t="shared" ref="I8:P8" si="5">IFERROR(INDEX(I51:I500,MATCH($C$8,$C$51:$C$500,0)),"")</f>
        <v>-183000000000</v>
      </c>
      <c r="J8" s="2">
        <f t="shared" si="5"/>
        <v>-1000000000</v>
      </c>
      <c r="K8" s="2">
        <f t="shared" si="5"/>
        <v>-1000000000</v>
      </c>
      <c r="L8" s="2">
        <f t="shared" si="5"/>
        <v>4000000000</v>
      </c>
      <c r="M8" s="2">
        <f t="shared" si="5"/>
        <v>3000000000</v>
      </c>
      <c r="N8" s="2">
        <f t="shared" si="5"/>
        <v>-89000000000</v>
      </c>
      <c r="O8" s="2">
        <f t="shared" si="5"/>
        <v>-43000000000</v>
      </c>
      <c r="P8" s="2">
        <f t="shared" si="5"/>
        <v>20000000000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2.15</v>
      </c>
      <c r="E9" s="3">
        <f>IFERROR(INDEX(E51:E500,MATCH("Free cash flow per share (Quarter)",$C$51:$C$500,0)),"")</f>
        <v>-0.77</v>
      </c>
      <c r="H9" s="3">
        <f>IFERROR(INDEX(D9:G9,COUNT(D9:G9)),"")</f>
        <v>-0.77</v>
      </c>
      <c r="I9" s="3">
        <f t="shared" ref="I9:P9" si="6">IFERROR(INDEX(I51:I500,MATCH($C$9,$C$51:$C$500,0)),"")</f>
        <v>-17.309999999999999</v>
      </c>
      <c r="J9" s="3">
        <f t="shared" si="6"/>
        <v>-7.0000000000000007E-2</v>
      </c>
      <c r="K9" s="3">
        <f t="shared" si="6"/>
        <v>-0.12</v>
      </c>
      <c r="L9" s="3">
        <f t="shared" si="6"/>
        <v>0.37</v>
      </c>
      <c r="M9" s="3">
        <f t="shared" si="6"/>
        <v>0.27</v>
      </c>
      <c r="N9" s="3">
        <f t="shared" si="6"/>
        <v>-8.4</v>
      </c>
      <c r="O9" s="3">
        <f t="shared" si="6"/>
        <v>-4.05</v>
      </c>
      <c r="P9" s="3">
        <f t="shared" si="6"/>
        <v>2.5</v>
      </c>
    </row>
    <row r="10" spans="1:16" ht="15.5" x14ac:dyDescent="0.35">
      <c r="C10" t="s">
        <v>18</v>
      </c>
      <c r="D10" s="3">
        <f ca="1">IFERROR(IF(D9=0,"",D2/D9),"")</f>
        <v>26.511627906976745</v>
      </c>
      <c r="E10" s="3">
        <f ca="1">IFERROR(IF(E9=0,"",E2/E9),"")</f>
        <v>-105.1948051948052</v>
      </c>
      <c r="I10" s="3">
        <f t="shared" ref="I10:P10" ca="1" si="7">IFERROR(IF(I9=0,"",I2/I9),"")</f>
        <v>-3.3506643558636631</v>
      </c>
      <c r="J10" s="3">
        <f t="shared" ca="1" si="7"/>
        <v>-142.85714285714283</v>
      </c>
      <c r="K10" s="3">
        <f t="shared" ca="1" si="7"/>
        <v>-416.66666666666669</v>
      </c>
      <c r="L10" s="3">
        <f t="shared" ca="1" si="7"/>
        <v>135.13513513513513</v>
      </c>
      <c r="M10" s="3">
        <f t="shared" ca="1" si="7"/>
        <v>292.59259259259255</v>
      </c>
      <c r="N10" s="3">
        <f t="shared" ca="1" si="7"/>
        <v>-40.238095238095234</v>
      </c>
      <c r="O10" s="3">
        <f t="shared" ca="1" si="7"/>
        <v>-206.17283950617283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7741249196</v>
      </c>
      <c r="E11" s="2">
        <f>IFERROR(INDEX(E51:E500,MATCH($C$11,$C$51:$C$500,0)),"")</f>
        <v>11398729177</v>
      </c>
      <c r="H11" s="2">
        <f>IFERROR(INDEX(D11:G11,COUNT(D11:G11)),"")</f>
        <v>11398729177</v>
      </c>
      <c r="I11" s="2">
        <f t="shared" ref="I11:P11" si="8">IFERROR(INDEX(I51:I500,MATCH($C$11,$C$51:$C$500,0)),"")</f>
        <v>69526973991</v>
      </c>
      <c r="J11" s="2">
        <f t="shared" si="8"/>
        <v>2071068378</v>
      </c>
      <c r="K11" s="2">
        <f t="shared" si="8"/>
        <v>1422557335</v>
      </c>
      <c r="L11" s="2">
        <f t="shared" si="8"/>
        <v>4560006906</v>
      </c>
      <c r="M11" s="2">
        <f t="shared" si="8"/>
        <v>3474172675</v>
      </c>
      <c r="N11" s="2">
        <f t="shared" si="8"/>
        <v>3304792154</v>
      </c>
      <c r="O11" s="2">
        <f t="shared" si="8"/>
        <v>7964586401</v>
      </c>
      <c r="P11" s="2">
        <f t="shared" si="8"/>
        <v>1398745580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570000000000</v>
      </c>
      <c r="E12" s="2">
        <f>IFERROR(INDEX(E51:E500,MATCH("Net Debt (Quarter)",$C$51:$C$500,0)),"")</f>
        <v>556000000000</v>
      </c>
      <c r="H12" s="2">
        <f>IFERROR(INDEX(D12:G12,COUNT(D12:G12)),"")</f>
        <v>556000000000</v>
      </c>
      <c r="I12" s="2">
        <f t="shared" ref="I12:P12" si="9">IFERROR(INDEX(I51:I500,MATCH($C$12,$C$51:$C$500,0)),"")</f>
        <v>577000000000</v>
      </c>
      <c r="J12" s="2">
        <f t="shared" si="9"/>
        <v>201000000000</v>
      </c>
      <c r="K12" s="2">
        <f t="shared" si="9"/>
        <v>207000000000</v>
      </c>
      <c r="L12" s="2">
        <f t="shared" si="9"/>
        <v>211000000000</v>
      </c>
      <c r="M12" s="2">
        <f t="shared" si="9"/>
        <v>217000000000</v>
      </c>
      <c r="N12" s="2">
        <f t="shared" si="9"/>
        <v>218000000000</v>
      </c>
      <c r="O12" s="2">
        <f t="shared" si="9"/>
        <v>121000000000</v>
      </c>
      <c r="P12" s="2">
        <f t="shared" si="9"/>
        <v>332000000000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578000000000</v>
      </c>
      <c r="E13" s="2">
        <f>IFERROR(INDEX(E51:E500,MATCH("Total Debt (Quarter)",$C$51:$C$500,0)),"")</f>
        <v>568000000000</v>
      </c>
      <c r="H13" s="2">
        <f>IFERROR(INDEX(D13:G13,COUNT(D13:G13)),"")</f>
        <v>568000000000</v>
      </c>
      <c r="I13" s="2">
        <f t="shared" ref="I13:P13" si="10">IFERROR(INDEX(I51:I500,MATCH($C$13,$C$51:$C$500,0)),"")</f>
        <v>646000000000</v>
      </c>
      <c r="J13" s="2">
        <f t="shared" si="10"/>
        <v>203000000000</v>
      </c>
      <c r="K13" s="2">
        <f t="shared" si="10"/>
        <v>208000000000</v>
      </c>
      <c r="L13" s="2">
        <f t="shared" si="10"/>
        <v>216000000000</v>
      </c>
      <c r="M13" s="2">
        <f t="shared" si="10"/>
        <v>221000000000</v>
      </c>
      <c r="N13" s="2">
        <f t="shared" si="10"/>
        <v>222000000000</v>
      </c>
      <c r="O13" s="2">
        <f t="shared" si="10"/>
        <v>129000000000</v>
      </c>
      <c r="P13" s="2">
        <f t="shared" si="10"/>
        <v>333000000000</v>
      </c>
    </row>
    <row r="14" spans="1:16" ht="15.5" x14ac:dyDescent="0.35">
      <c r="C14" t="s">
        <v>27</v>
      </c>
      <c r="D14" s="2">
        <f>IFERROR(INDEX(D51:D500,MATCH($C$14,$C$51:$C$500,0)),"")</f>
        <v>-6789214964</v>
      </c>
      <c r="E14" s="2">
        <f>IFERROR(INDEX(E51:E500,MATCH($C$14,$C$51:$C$500,0)),"")</f>
        <v>-6424573347</v>
      </c>
      <c r="H14" s="2">
        <f>IFERROR(SUM(D14:G14)*(4/MAX(1,COUNT(D14:G14))),"")</f>
        <v>-26427576622</v>
      </c>
      <c r="I14" s="2">
        <f t="shared" ref="I14:P14" si="11">IFERROR(INDEX(I51:I500,MATCH($C$14,$C$51:$C$500,0)),"")</f>
        <v>-20693468791</v>
      </c>
      <c r="J14" s="2">
        <f t="shared" si="11"/>
        <v>-12083328513</v>
      </c>
      <c r="K14" s="2">
        <f t="shared" si="11"/>
        <v>-12221514750</v>
      </c>
      <c r="L14" s="2">
        <f t="shared" si="11"/>
        <v>-11102409779</v>
      </c>
      <c r="M14" s="2">
        <f t="shared" si="11"/>
        <v>-936352255</v>
      </c>
      <c r="N14" s="2">
        <f t="shared" si="11"/>
        <v>-2947736769</v>
      </c>
      <c r="O14" s="2">
        <f t="shared" si="11"/>
        <v>-6940539518</v>
      </c>
      <c r="P14" s="2">
        <f t="shared" si="11"/>
        <v>-7581876086</v>
      </c>
    </row>
    <row r="15" spans="1:16" ht="15.5" x14ac:dyDescent="0.35">
      <c r="C15" t="s">
        <v>28</v>
      </c>
      <c r="D15" s="2">
        <f>IFERROR(INDEX(D51:D500,MATCH($C$15,$C$51:$C$500,0)),"")</f>
        <v>-874185865</v>
      </c>
      <c r="E15" s="2">
        <f>IFERROR(INDEX(E51:E500,MATCH($C$15,$C$51:$C$500,0)),"")</f>
        <v>0</v>
      </c>
      <c r="H15" s="2">
        <f>IFERROR(SUM(D15:G15)*(4/MAX(1,COUNT(D15:G15))),"")</f>
        <v>-1748371730</v>
      </c>
      <c r="I15" s="2">
        <f t="shared" ref="I15:P15" si="12">IFERROR(INDEX(I51:I500,MATCH($C$15,$C$51:$C$500,0)),"")</f>
        <v>62533870</v>
      </c>
      <c r="J15" s="2">
        <f t="shared" si="12"/>
        <v>1440405480</v>
      </c>
      <c r="K15" s="2">
        <f t="shared" si="12"/>
        <v>397692584</v>
      </c>
      <c r="L15" s="2">
        <f t="shared" si="12"/>
        <v>2020410403</v>
      </c>
      <c r="M15" s="2">
        <f t="shared" si="12"/>
        <v>1341932969</v>
      </c>
      <c r="N15" s="2">
        <f t="shared" si="12"/>
        <v>2237580800</v>
      </c>
      <c r="O15" s="2">
        <f t="shared" si="12"/>
        <v>268633200</v>
      </c>
      <c r="P15" s="2">
        <f t="shared" si="12"/>
        <v>-121224585</v>
      </c>
    </row>
    <row r="16" spans="1:16" ht="15.5" x14ac:dyDescent="0.35">
      <c r="C16" t="s">
        <v>29</v>
      </c>
      <c r="D16" s="2">
        <f>IFERROR(INDEX(D51:D500,MATCH($C$16,$C$51:$C$500,0)),"")</f>
        <v>11251432811</v>
      </c>
      <c r="E16" s="2">
        <f>IFERROR(INDEX(E51:E500,MATCH($C$16,$C$51:$C$500,0)),"")</f>
        <v>5666659330</v>
      </c>
      <c r="H16" s="2">
        <f>IFERROR(SUM(D16:G16)*(4/MAX(1,COUNT(D16:G16))),"")</f>
        <v>33836184282</v>
      </c>
      <c r="I16" s="2">
        <f t="shared" ref="I16:P16" si="13">IFERROR(INDEX(I51:I500,MATCH($C$16,$C$51:$C$500,0)),"")</f>
        <v>41575240549</v>
      </c>
      <c r="J16" s="2">
        <f t="shared" si="13"/>
        <v>-19510287833</v>
      </c>
      <c r="K16" s="2">
        <f t="shared" si="13"/>
        <v>-25074815857</v>
      </c>
      <c r="L16" s="2">
        <f t="shared" si="13"/>
        <v>-23081922262</v>
      </c>
      <c r="M16" s="2">
        <f t="shared" si="13"/>
        <v>-16546536132</v>
      </c>
      <c r="N16" s="2">
        <f t="shared" si="13"/>
        <v>-31719438260</v>
      </c>
      <c r="O16" s="2">
        <f t="shared" si="13"/>
        <v>-7651502901</v>
      </c>
      <c r="P16" s="2">
        <f t="shared" si="13"/>
        <v>13178758043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601350000000</v>
      </c>
      <c r="E20" s="2">
        <f ca="1">IFERROR(E21*E2,"")</f>
        <v>854550000000</v>
      </c>
      <c r="H20" s="2">
        <f t="shared" ref="H20:P20" ca="1" si="14">IFERROR(H21*H2,"")</f>
        <v>854550000000</v>
      </c>
      <c r="I20" s="2">
        <f t="shared" ca="1" si="14"/>
        <v>611900000000</v>
      </c>
      <c r="J20" s="2">
        <f t="shared" ca="1" si="14"/>
        <v>105500000000</v>
      </c>
      <c r="K20" s="2">
        <f t="shared" ca="1" si="14"/>
        <v>527500000000</v>
      </c>
      <c r="L20" s="2">
        <f t="shared" ca="1" si="14"/>
        <v>527500000000</v>
      </c>
      <c r="M20" s="2">
        <f t="shared" ca="1" si="14"/>
        <v>832660000000</v>
      </c>
      <c r="N20" s="2">
        <f t="shared" ca="1" si="14"/>
        <v>3562520000000</v>
      </c>
      <c r="O20" s="2">
        <f t="shared" ca="1" si="14"/>
        <v>8759150000000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10550000000</v>
      </c>
      <c r="E21" s="2">
        <f>IFERROR(INDEX(E51:E500,MATCH($C$7,$C$51:$C$500,0)),"")</f>
        <v>10550000000</v>
      </c>
      <c r="H21" s="2">
        <f>IFERROR(INDEX(D21:G21,COUNT(D21:G21)),"")</f>
        <v>10550000000</v>
      </c>
      <c r="I21" s="2">
        <f t="shared" ref="I21:P21" si="15">IFERROR(INDEX(I51:I500,MATCH($C$7,$C$51:$C$500,0)),"")</f>
        <v>10550000000</v>
      </c>
      <c r="J21" s="2">
        <f t="shared" si="15"/>
        <v>10550000000</v>
      </c>
      <c r="K21" s="2">
        <f t="shared" si="15"/>
        <v>10550000000</v>
      </c>
      <c r="L21" s="2">
        <f t="shared" si="15"/>
        <v>10550000000</v>
      </c>
      <c r="M21" s="2">
        <f t="shared" si="15"/>
        <v>10540000000</v>
      </c>
      <c r="N21" s="2">
        <f t="shared" si="15"/>
        <v>10540000000</v>
      </c>
      <c r="O21" s="2">
        <f t="shared" si="15"/>
        <v>10490000000</v>
      </c>
      <c r="P21" s="2">
        <f t="shared" si="15"/>
        <v>8210000000.000001</v>
      </c>
    </row>
    <row r="23" spans="1:16" ht="15.5" x14ac:dyDescent="0.35">
      <c r="B23" t="s">
        <v>45</v>
      </c>
      <c r="C23" t="s">
        <v>46</v>
      </c>
      <c r="D23" s="3">
        <f>IFERROR(D5/D6*100,"")</f>
        <v>0.83231417553832865</v>
      </c>
      <c r="E23" s="3">
        <f>IFERROR(E5/E6*100,"")</f>
        <v>0.45583457263377003</v>
      </c>
      <c r="H23" s="3">
        <f t="shared" ref="H23:P23" si="16">IFERROR(H5/H6*100,"")</f>
        <v>2.5902651422238776</v>
      </c>
      <c r="I23" s="3">
        <f t="shared" si="16"/>
        <v>3.3761726861206132</v>
      </c>
      <c r="J23" s="3">
        <f t="shared" si="16"/>
        <v>-1.4993558300725589</v>
      </c>
      <c r="K23" s="3">
        <f t="shared" si="16"/>
        <v>-2.0302828045155419</v>
      </c>
      <c r="L23" s="3">
        <f t="shared" si="16"/>
        <v>-1.6941226911974632</v>
      </c>
      <c r="M23" s="3">
        <f t="shared" si="16"/>
        <v>-1.1225502070573876</v>
      </c>
      <c r="N23" s="3">
        <f t="shared" si="16"/>
        <v>-2.3082008060393355</v>
      </c>
      <c r="O23" s="3">
        <f t="shared" si="16"/>
        <v>-0.54010718961955162</v>
      </c>
      <c r="P23" s="3">
        <f t="shared" si="16"/>
        <v>1.4815856174545841</v>
      </c>
    </row>
    <row r="24" spans="1:16" ht="15.5" x14ac:dyDescent="0.35">
      <c r="C24" t="s">
        <v>47</v>
      </c>
      <c r="D24" s="4">
        <f>IFERROR(_xlfn.RRI(5,I23,D23),"")</f>
        <v>-0.24425979362892214</v>
      </c>
      <c r="E24" s="4" t="str">
        <f>IFERROR(_xlfn.RRI(5,J23,E23),"")</f>
        <v/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0.22654913592237125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3.95</v>
      </c>
      <c r="J25" s="3">
        <f t="shared" si="18"/>
        <v>-1.71</v>
      </c>
      <c r="K25" s="3">
        <f t="shared" si="18"/>
        <v>-2.34</v>
      </c>
      <c r="L25" s="3">
        <f t="shared" si="18"/>
        <v>-2</v>
      </c>
      <c r="M25" s="3">
        <f t="shared" si="18"/>
        <v>-1.44</v>
      </c>
      <c r="N25" s="3">
        <f t="shared" si="18"/>
        <v>-2.79</v>
      </c>
      <c r="O25" s="3">
        <f t="shared" si="18"/>
        <v>-0.71</v>
      </c>
      <c r="P25" s="3">
        <f t="shared" si="18"/>
        <v>1.59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0.19219570342454695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3.1919637626540283</v>
      </c>
      <c r="E27" s="3">
        <f>IFERROR(E4/E21,"")</f>
        <v>3.1867127335545025</v>
      </c>
      <c r="H27" s="3">
        <f t="shared" ref="H27:P27" si="20">IFERROR(H4/H21,"")</f>
        <v>12.757352992417061</v>
      </c>
      <c r="I27" s="3">
        <f t="shared" si="20"/>
        <v>11.619402477251185</v>
      </c>
      <c r="J27" s="3">
        <f t="shared" si="20"/>
        <v>2.7846214180094786</v>
      </c>
      <c r="K27" s="3">
        <f t="shared" si="20"/>
        <v>2.6425672799052133</v>
      </c>
      <c r="L27" s="3">
        <f t="shared" si="20"/>
        <v>1.9856143418009478</v>
      </c>
      <c r="M27" s="3">
        <f t="shared" si="20"/>
        <v>1.1440034682163187</v>
      </c>
      <c r="N27" s="3">
        <f t="shared" si="20"/>
        <v>0.63684186840607215</v>
      </c>
      <c r="O27" s="3">
        <f t="shared" si="20"/>
        <v>6.3096536043851286</v>
      </c>
      <c r="P27" s="3">
        <f t="shared" si="20"/>
        <v>20.740173138246039</v>
      </c>
    </row>
    <row r="28" spans="1:16" ht="15.5" x14ac:dyDescent="0.35">
      <c r="C28" t="s">
        <v>52</v>
      </c>
      <c r="D28" s="4">
        <f>IFERROR(_xlfn.RRI(5,I27,D27),"")</f>
        <v>-0.22771992263832619</v>
      </c>
      <c r="E28" s="4">
        <f>IFERROR(_xlfn.RRI(5,J27,E27),"")</f>
        <v>2.7342728385169712E-2</v>
      </c>
      <c r="H28" s="4">
        <f t="shared" ref="H28:P28" si="21">IFERROR(_xlfn.RRI(5,M27,H27),"")</f>
        <v>0.619819587351363</v>
      </c>
      <c r="I28" s="4">
        <f t="shared" si="21"/>
        <v>0.78743574007832962</v>
      </c>
      <c r="J28" s="4">
        <f t="shared" si="21"/>
        <v>-0.15091312372605248</v>
      </c>
      <c r="K28" s="4">
        <f t="shared" si="21"/>
        <v>-0.33771833011817587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-3.3099415204678366</v>
      </c>
      <c r="J29" s="4">
        <f t="shared" si="22"/>
        <v>-0.26923076923076922</v>
      </c>
      <c r="K29" s="4">
        <f t="shared" si="22"/>
        <v>0.16999999999999993</v>
      </c>
      <c r="L29" s="4">
        <f t="shared" si="22"/>
        <v>0.38888888888888895</v>
      </c>
      <c r="M29" s="4">
        <f t="shared" si="22"/>
        <v>-0.4838709677419355</v>
      </c>
      <c r="N29" s="4">
        <f t="shared" si="22"/>
        <v>2.9295774647887325</v>
      </c>
      <c r="O29" s="4">
        <f t="shared" si="22"/>
        <v>-1.4465408805031446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9.7935372958617262E-2</v>
      </c>
      <c r="I30" s="4">
        <f t="shared" si="23"/>
        <v>3.1727045558519915</v>
      </c>
      <c r="J30" s="4">
        <f t="shared" si="23"/>
        <v>5.3756110273703465E-2</v>
      </c>
      <c r="K30" s="4">
        <f t="shared" si="23"/>
        <v>0.3308562615983176</v>
      </c>
      <c r="L30" s="4">
        <f t="shared" si="23"/>
        <v>0.73567161024156047</v>
      </c>
      <c r="M30" s="4">
        <f t="shared" si="23"/>
        <v>0.79636975043679603</v>
      </c>
      <c r="N30" s="4">
        <f t="shared" si="23"/>
        <v>-0.89906864808497966</v>
      </c>
      <c r="O30" s="4">
        <f t="shared" si="23"/>
        <v>-0.6957762328054159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118.72</v>
      </c>
      <c r="E32" s="3">
        <f>IFERROR(INDEX(E51:E500,MATCH($A$32,$C$51:$C$500,0)),"")</f>
        <v>117.73</v>
      </c>
      <c r="H32" s="3">
        <f>IFERROR(INDEX(D32:G32,COUNT(D32:G32)),"")</f>
        <v>117.73</v>
      </c>
      <c r="I32" s="3">
        <f t="shared" ref="I32:P32" si="24">IFERROR(INDEX(I51:I500,MATCH($C$32,$C$51:$C$500,0)),"")</f>
        <v>117.2</v>
      </c>
      <c r="J32" s="3">
        <f t="shared" si="24"/>
        <v>113.23</v>
      </c>
      <c r="K32" s="3">
        <f t="shared" si="24"/>
        <v>114.93</v>
      </c>
      <c r="L32" s="3">
        <f t="shared" si="24"/>
        <v>117.27</v>
      </c>
      <c r="M32" s="3">
        <f t="shared" si="24"/>
        <v>119.3</v>
      </c>
      <c r="N32" s="3">
        <f t="shared" si="24"/>
        <v>120.63</v>
      </c>
      <c r="O32" s="3">
        <f t="shared" si="24"/>
        <v>122.69</v>
      </c>
      <c r="P32" s="3">
        <f t="shared" si="24"/>
        <v>103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0.68</v>
      </c>
      <c r="E33" s="3">
        <f>IFERROR(INDEX(E51:E500,MATCH($A$33,$C$51:$C$500,0)),"")</f>
        <v>0.48</v>
      </c>
      <c r="H33" s="3">
        <f>IFERROR(INDEX(D33:G33,COUNT(D33:G33)),"")</f>
        <v>0.48</v>
      </c>
      <c r="I33" s="3">
        <f t="shared" ref="I33:P33" si="25">IFERROR(INDEX(I51:I500,MATCH($C$33,$C$51:$C$500,0)),"")</f>
        <v>0.49</v>
      </c>
      <c r="J33" s="3">
        <f t="shared" si="25"/>
        <v>0.09</v>
      </c>
      <c r="K33" s="3">
        <f t="shared" si="25"/>
        <v>0.44</v>
      </c>
      <c r="L33" s="3">
        <f t="shared" si="25"/>
        <v>0.43</v>
      </c>
      <c r="M33" s="3">
        <f t="shared" si="25"/>
        <v>0.66</v>
      </c>
      <c r="N33" s="3">
        <f t="shared" si="25"/>
        <v>2.8</v>
      </c>
      <c r="O33" s="3">
        <f t="shared" si="25"/>
        <v>6.81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82.65</v>
      </c>
      <c r="E34" s="3">
        <f>IFERROR(INDEX(E51:E500,MATCH($A$34,$C$51:$C$500,0)),"")</f>
        <v>105.56</v>
      </c>
      <c r="H34" s="3">
        <f>IFERROR(INDEX(D34:G34,COUNT(D34:G34)),"")</f>
        <v>105.56</v>
      </c>
      <c r="I34" s="3">
        <f t="shared" ref="I34:P34" si="26">IFERROR(INDEX(I51:I500,MATCH($C$34,$C$51:$C$500,0)),"")</f>
        <v>14.68</v>
      </c>
      <c r="J34" s="3">
        <f t="shared" si="26"/>
        <v>-5.85</v>
      </c>
      <c r="K34" s="3">
        <f t="shared" si="26"/>
        <v>-21.37</v>
      </c>
      <c r="L34" s="3">
        <f t="shared" si="26"/>
        <v>-25</v>
      </c>
      <c r="M34" s="3">
        <f t="shared" si="26"/>
        <v>-54.86</v>
      </c>
      <c r="N34" s="3">
        <f t="shared" si="26"/>
        <v>-121.15</v>
      </c>
      <c r="O34" s="3">
        <f t="shared" si="26"/>
        <v>-1176.06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25.37</v>
      </c>
      <c r="E35" s="3">
        <f>IFERROR(INDEX(E51:E500,MATCH($A$35,$C$51:$C$500,0)),"")</f>
        <v>17.88</v>
      </c>
      <c r="H35" s="3">
        <f>IFERROR(INDEX(D35:G35,COUNT(D35:G35)),"")</f>
        <v>17.88</v>
      </c>
      <c r="I35" s="3">
        <f t="shared" ref="I35:P35" si="27">IFERROR(INDEX(I51:I500,MATCH($C$35,$C$51:$C$500,0)),"")</f>
        <v>4.99</v>
      </c>
      <c r="J35" s="3">
        <f t="shared" si="27"/>
        <v>3.59</v>
      </c>
      <c r="K35" s="3">
        <f t="shared" si="27"/>
        <v>18.91</v>
      </c>
      <c r="L35" s="3">
        <f t="shared" si="27"/>
        <v>25.17</v>
      </c>
      <c r="M35" s="3">
        <f t="shared" si="27"/>
        <v>69.069999999999993</v>
      </c>
      <c r="N35" s="3">
        <f t="shared" si="27"/>
        <v>530.89</v>
      </c>
      <c r="O35" s="3">
        <f t="shared" si="27"/>
        <v>132.32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33675217696</v>
      </c>
      <c r="E51" s="5">
        <v>33619819339</v>
      </c>
      <c r="F51" s="5">
        <v>93786303286</v>
      </c>
      <c r="G51" s="5">
        <v>11435642482</v>
      </c>
      <c r="I51" s="5">
        <v>122584696135</v>
      </c>
      <c r="J51" s="5">
        <v>29377755960</v>
      </c>
      <c r="K51" s="5">
        <v>27879084803</v>
      </c>
      <c r="L51" s="5">
        <v>20948231306</v>
      </c>
      <c r="M51" s="5">
        <v>12057796555</v>
      </c>
      <c r="N51" s="5">
        <v>6712313293</v>
      </c>
      <c r="O51" s="5">
        <v>66188266310</v>
      </c>
      <c r="P51" s="5">
        <v>170276821465</v>
      </c>
    </row>
    <row r="52" spans="2:16" ht="15.5" x14ac:dyDescent="0.35">
      <c r="C52" t="s">
        <v>211</v>
      </c>
      <c r="D52" s="5">
        <v>-7858545905</v>
      </c>
      <c r="E52" s="5">
        <v>-7593486813</v>
      </c>
      <c r="F52" s="5">
        <v>-28399118974</v>
      </c>
      <c r="G52" s="5">
        <v>-3260343119</v>
      </c>
      <c r="I52" s="5">
        <v>-37646885652</v>
      </c>
      <c r="J52" s="5">
        <v>-9185192283</v>
      </c>
      <c r="K52" s="5">
        <v>-8707036500</v>
      </c>
      <c r="L52" s="5">
        <v>-6942834173</v>
      </c>
      <c r="M52" s="5">
        <v>-4696726462</v>
      </c>
      <c r="N52" s="5">
        <v>-2649918532</v>
      </c>
      <c r="O52" s="5">
        <v>-36936027102</v>
      </c>
      <c r="P52" s="5">
        <v>-120009377492</v>
      </c>
    </row>
    <row r="53" spans="2:16" ht="15.5" x14ac:dyDescent="0.35">
      <c r="C53" t="s">
        <v>212</v>
      </c>
      <c r="D53" s="5">
        <v>25816671791</v>
      </c>
      <c r="E53" s="5">
        <v>26026332526</v>
      </c>
      <c r="F53" s="5">
        <v>65387184312</v>
      </c>
      <c r="G53" s="5">
        <v>8175299363</v>
      </c>
      <c r="I53" s="5">
        <v>84937810483</v>
      </c>
      <c r="J53" s="5">
        <v>20192563677</v>
      </c>
      <c r="K53" s="5">
        <v>19172048303</v>
      </c>
      <c r="L53" s="5">
        <v>14005397133</v>
      </c>
      <c r="M53" s="5">
        <v>7361070093</v>
      </c>
      <c r="N53" s="5">
        <v>4062394761</v>
      </c>
      <c r="O53" s="5">
        <v>29252239208</v>
      </c>
      <c r="P53" s="5">
        <v>50267443973</v>
      </c>
    </row>
    <row r="54" spans="2:16" ht="15.5" x14ac:dyDescent="0.35">
      <c r="C54" t="s">
        <v>82</v>
      </c>
      <c r="D54" s="5">
        <v>-13126098466</v>
      </c>
      <c r="E54" s="5">
        <v>-13950681056</v>
      </c>
      <c r="F54" s="5">
        <v>-12758388379</v>
      </c>
      <c r="G54" s="5">
        <v>-10627917020</v>
      </c>
      <c r="I54" s="5">
        <v>-39670381979</v>
      </c>
      <c r="J54" s="5">
        <v>-27751791386</v>
      </c>
      <c r="K54" s="5">
        <v>-30795222736</v>
      </c>
      <c r="L54" s="5">
        <v>-27256812293</v>
      </c>
      <c r="M54" s="5">
        <v>-25493633113</v>
      </c>
      <c r="N54" s="5">
        <v>-29779529279</v>
      </c>
      <c r="O54" s="5">
        <v>-33706958469</v>
      </c>
      <c r="P54" s="5">
        <v>-28613782150</v>
      </c>
    </row>
    <row r="55" spans="2:16" ht="15.5" x14ac:dyDescent="0.35">
      <c r="C55" t="s">
        <v>89</v>
      </c>
      <c r="D55" s="5">
        <v>12690573325</v>
      </c>
      <c r="E55" s="5">
        <v>12075651470</v>
      </c>
      <c r="F55" s="5">
        <v>52628795933</v>
      </c>
      <c r="G55" s="5">
        <v>-2452617657</v>
      </c>
      <c r="I55" s="5">
        <v>45267428504</v>
      </c>
      <c r="J55" s="5">
        <v>-7559227709</v>
      </c>
      <c r="K55" s="5">
        <v>-11623174433</v>
      </c>
      <c r="L55" s="5">
        <v>-13251415160</v>
      </c>
      <c r="M55" s="5">
        <v>-18132563020</v>
      </c>
      <c r="N55" s="5">
        <v>-25717134518</v>
      </c>
      <c r="O55" s="5">
        <v>-4454719261</v>
      </c>
      <c r="P55" s="5">
        <v>21653661823</v>
      </c>
    </row>
    <row r="56" spans="2:16" ht="15.5" x14ac:dyDescent="0.35">
      <c r="C56" t="s">
        <v>90</v>
      </c>
      <c r="D56" s="5">
        <v>-1439140514</v>
      </c>
      <c r="E56" s="5">
        <v>-6408992140</v>
      </c>
      <c r="F56" s="5">
        <v>10483650722</v>
      </c>
      <c r="G56" s="5">
        <v>-4955833239</v>
      </c>
      <c r="I56" s="5">
        <v>-3692187955</v>
      </c>
      <c r="J56" s="5">
        <v>-11951060124</v>
      </c>
      <c r="K56" s="5">
        <v>-13451641424</v>
      </c>
      <c r="L56" s="5">
        <v>-9830507102</v>
      </c>
      <c r="M56" s="5">
        <v>1586026888</v>
      </c>
      <c r="N56" s="5">
        <v>-6002303742</v>
      </c>
      <c r="O56" s="5">
        <v>-3196783640</v>
      </c>
      <c r="P56" s="5">
        <v>-8474903780</v>
      </c>
    </row>
    <row r="57" spans="2:16" ht="15.5" x14ac:dyDescent="0.35">
      <c r="C57" t="s">
        <v>27</v>
      </c>
      <c r="D57" s="5">
        <v>-6789214964</v>
      </c>
      <c r="E57" s="5">
        <v>-6424573347</v>
      </c>
      <c r="F57" s="5">
        <v>-5794796090</v>
      </c>
      <c r="G57" s="5">
        <v>-5720869586</v>
      </c>
      <c r="I57" s="5">
        <v>-20693468791</v>
      </c>
      <c r="J57" s="5">
        <v>-12083328513</v>
      </c>
      <c r="K57" s="5">
        <v>-12221514750</v>
      </c>
      <c r="L57" s="5">
        <v>-11102409779</v>
      </c>
      <c r="M57" s="5">
        <v>-936352255</v>
      </c>
      <c r="N57" s="5">
        <v>-2947736769</v>
      </c>
      <c r="O57" s="5">
        <v>-6940539518</v>
      </c>
      <c r="P57" s="5">
        <v>-7581876086</v>
      </c>
    </row>
    <row r="58" spans="2:16" ht="15.5" x14ac:dyDescent="0.35">
      <c r="C58" t="s">
        <v>368</v>
      </c>
      <c r="F58" s="5">
        <v>-2000000000</v>
      </c>
      <c r="I58" s="5">
        <v>-2000000000</v>
      </c>
      <c r="O58" s="5">
        <v>-2381518224</v>
      </c>
      <c r="P58" s="5">
        <v>-3902514158</v>
      </c>
    </row>
    <row r="59" spans="2:16" ht="15.5" x14ac:dyDescent="0.35">
      <c r="C59" t="s">
        <v>81</v>
      </c>
      <c r="D59" s="5">
        <v>-2648590</v>
      </c>
      <c r="E59" s="5">
        <v>-74681</v>
      </c>
      <c r="F59" s="5">
        <v>12460082</v>
      </c>
      <c r="G59" s="5">
        <v>-2149865</v>
      </c>
      <c r="I59" s="5">
        <v>5496116</v>
      </c>
      <c r="J59" s="5">
        <v>-2971810</v>
      </c>
      <c r="K59" s="5">
        <v>-17622159</v>
      </c>
      <c r="L59" s="5">
        <v>-7412276</v>
      </c>
      <c r="M59" s="5">
        <v>-4451598</v>
      </c>
      <c r="N59" s="5">
        <v>-43813867</v>
      </c>
      <c r="O59" s="5">
        <v>41948135</v>
      </c>
      <c r="P59" s="5">
        <v>40946554</v>
      </c>
    </row>
    <row r="60" spans="2:16" ht="15.5" x14ac:dyDescent="0.35">
      <c r="C60" t="s">
        <v>92</v>
      </c>
      <c r="D60" s="5">
        <v>-1439140514</v>
      </c>
      <c r="E60" s="5">
        <v>-6408992140</v>
      </c>
      <c r="F60" s="5">
        <v>10483650722</v>
      </c>
      <c r="G60" s="5">
        <v>-4955833239</v>
      </c>
      <c r="I60" s="5">
        <v>-3692187955</v>
      </c>
      <c r="J60" s="5">
        <v>-11951060124</v>
      </c>
      <c r="K60" s="5">
        <v>-13451641424</v>
      </c>
      <c r="L60" s="5">
        <v>-9830507102</v>
      </c>
      <c r="M60" s="5">
        <v>1586026888</v>
      </c>
      <c r="N60" s="5">
        <v>-6002303742</v>
      </c>
      <c r="O60" s="5">
        <v>-3196783640</v>
      </c>
      <c r="P60" s="5">
        <v>-8474903780</v>
      </c>
    </row>
    <row r="61" spans="2:16" ht="15.5" x14ac:dyDescent="0.35">
      <c r="C61" t="s">
        <v>29</v>
      </c>
      <c r="D61" s="5">
        <v>11251432811</v>
      </c>
      <c r="E61" s="5">
        <v>5666659330</v>
      </c>
      <c r="F61" s="5">
        <v>63112446655</v>
      </c>
      <c r="G61" s="5">
        <v>-7408450896</v>
      </c>
      <c r="I61" s="5">
        <v>41575240549</v>
      </c>
      <c r="J61" s="5">
        <v>-19510287833</v>
      </c>
      <c r="K61" s="5">
        <v>-25074815857</v>
      </c>
      <c r="L61" s="5">
        <v>-23081922262</v>
      </c>
      <c r="M61" s="5">
        <v>-16546536132</v>
      </c>
      <c r="N61" s="5">
        <v>-31719438260</v>
      </c>
      <c r="O61" s="5">
        <v>-7651502901</v>
      </c>
      <c r="P61" s="5">
        <v>13178758043</v>
      </c>
    </row>
    <row r="62" spans="2:16" ht="15.5" x14ac:dyDescent="0.35">
      <c r="C62" t="s">
        <v>28</v>
      </c>
      <c r="D62" s="5">
        <v>-874185865</v>
      </c>
      <c r="F62" s="5">
        <v>62533870</v>
      </c>
      <c r="I62" s="5">
        <v>62533870</v>
      </c>
      <c r="J62" s="5">
        <v>1440405480</v>
      </c>
      <c r="K62" s="5">
        <v>397692584</v>
      </c>
      <c r="L62" s="5">
        <v>2020410403</v>
      </c>
      <c r="M62" s="5">
        <v>1341932969</v>
      </c>
      <c r="N62" s="5">
        <v>2237580800</v>
      </c>
      <c r="O62" s="5">
        <v>268633200</v>
      </c>
      <c r="P62" s="5">
        <v>-121224585</v>
      </c>
    </row>
    <row r="63" spans="2:16" ht="15.5" x14ac:dyDescent="0.35">
      <c r="C63" t="s">
        <v>404</v>
      </c>
      <c r="P63" s="5">
        <v>-39790895</v>
      </c>
    </row>
    <row r="64" spans="2:16" ht="15.5" x14ac:dyDescent="0.35">
      <c r="C64" t="s">
        <v>405</v>
      </c>
      <c r="F64" s="5">
        <v>62533870</v>
      </c>
      <c r="I64" s="5">
        <v>62533870</v>
      </c>
      <c r="J64" s="5">
        <v>1440405480</v>
      </c>
      <c r="K64" s="5">
        <v>397692584</v>
      </c>
      <c r="L64" s="5">
        <v>2020410403</v>
      </c>
      <c r="M64" s="5">
        <v>1341932969</v>
      </c>
      <c r="N64" s="5">
        <v>2237580800</v>
      </c>
      <c r="O64" s="5">
        <v>268633200</v>
      </c>
      <c r="P64" s="5">
        <v>-81433690</v>
      </c>
    </row>
    <row r="65" spans="2:16" ht="15.5" x14ac:dyDescent="0.35">
      <c r="C65" t="s">
        <v>406</v>
      </c>
      <c r="D65" s="5">
        <v>-874185865</v>
      </c>
      <c r="F65" s="5">
        <v>62533870</v>
      </c>
      <c r="I65" s="5">
        <v>62533870</v>
      </c>
      <c r="J65" s="5">
        <v>1440405480</v>
      </c>
      <c r="K65" s="5">
        <v>397692584</v>
      </c>
      <c r="L65" s="5">
        <v>2020410403</v>
      </c>
      <c r="M65" s="5">
        <v>1341932969</v>
      </c>
      <c r="N65" s="5">
        <v>2237580800</v>
      </c>
      <c r="O65" s="5">
        <v>268633200</v>
      </c>
      <c r="P65" s="5">
        <v>-121224585</v>
      </c>
    </row>
    <row r="66" spans="2:16" ht="15.5" x14ac:dyDescent="0.35">
      <c r="C66" t="s">
        <v>93</v>
      </c>
      <c r="D66" s="5">
        <v>10377246946</v>
      </c>
      <c r="E66" s="5">
        <v>5666659330</v>
      </c>
      <c r="F66" s="5">
        <v>63174980525</v>
      </c>
      <c r="G66" s="5">
        <v>-7408450896</v>
      </c>
      <c r="I66" s="5">
        <v>41637774419</v>
      </c>
      <c r="J66" s="5">
        <v>-18069882353</v>
      </c>
      <c r="K66" s="5">
        <v>-24677123273</v>
      </c>
      <c r="L66" s="5">
        <v>-21061511859</v>
      </c>
      <c r="M66" s="5">
        <v>-15204603163</v>
      </c>
      <c r="N66" s="5">
        <v>-29481857460</v>
      </c>
      <c r="O66" s="5">
        <v>-7382869701</v>
      </c>
      <c r="P66" s="5">
        <v>13057533458</v>
      </c>
    </row>
    <row r="67" spans="2:16" ht="15.5" x14ac:dyDescent="0.35">
      <c r="C67" t="s">
        <v>465</v>
      </c>
    </row>
    <row r="68" spans="2:16" ht="15.5" x14ac:dyDescent="0.35">
      <c r="C68" t="s">
        <v>95</v>
      </c>
      <c r="D68" s="5">
        <v>10377246946</v>
      </c>
      <c r="E68" s="5">
        <v>5666659330</v>
      </c>
      <c r="F68" s="5">
        <v>63174980525</v>
      </c>
      <c r="G68" s="5">
        <v>-7408450896</v>
      </c>
      <c r="I68" s="5">
        <v>41637774419</v>
      </c>
      <c r="J68" s="5">
        <v>-18069882353</v>
      </c>
      <c r="K68" s="5">
        <v>-24677123273</v>
      </c>
      <c r="L68" s="5">
        <v>-21061511859</v>
      </c>
      <c r="M68" s="5">
        <v>-15204603163</v>
      </c>
      <c r="N68" s="5">
        <v>-29481857460</v>
      </c>
      <c r="O68" s="5">
        <v>-7382869701</v>
      </c>
      <c r="P68" s="5">
        <v>13057533458</v>
      </c>
    </row>
    <row r="69" spans="2:16" ht="15.5" x14ac:dyDescent="0.35">
      <c r="C69" t="s">
        <v>96</v>
      </c>
      <c r="D69" s="5">
        <v>53886364</v>
      </c>
      <c r="F69" s="5">
        <v>147492672</v>
      </c>
      <c r="I69" s="5">
        <v>147492672</v>
      </c>
      <c r="J69" s="5">
        <v>139204467</v>
      </c>
      <c r="K69" s="5">
        <v>19490165</v>
      </c>
      <c r="L69" s="5">
        <v>76079804</v>
      </c>
      <c r="M69" s="5">
        <v>1064240123</v>
      </c>
      <c r="N69" s="5">
        <v>46048368</v>
      </c>
      <c r="O69" s="5">
        <v>465388868</v>
      </c>
      <c r="P69" s="5">
        <v>-472797518</v>
      </c>
    </row>
    <row r="70" spans="2:16" ht="15.5" x14ac:dyDescent="0.35">
      <c r="C70" t="s">
        <v>97</v>
      </c>
      <c r="D70" s="5">
        <v>10431133310</v>
      </c>
      <c r="E70" s="5">
        <v>5666659330</v>
      </c>
      <c r="F70" s="5">
        <v>63322473197</v>
      </c>
      <c r="G70" s="5">
        <v>-7408450896</v>
      </c>
      <c r="I70" s="5">
        <v>41785267091</v>
      </c>
      <c r="J70" s="5">
        <v>-17930677886</v>
      </c>
      <c r="K70" s="5">
        <v>-24657633108</v>
      </c>
      <c r="L70" s="5">
        <v>-20985432055</v>
      </c>
      <c r="M70" s="5">
        <v>-14140363040</v>
      </c>
      <c r="N70" s="5">
        <v>-29435809092</v>
      </c>
      <c r="O70" s="5">
        <v>-6917480833</v>
      </c>
      <c r="P70" s="5">
        <v>12584735940</v>
      </c>
    </row>
    <row r="71" spans="2:16" ht="15.5" x14ac:dyDescent="0.35">
      <c r="C71" t="s">
        <v>98</v>
      </c>
      <c r="D71" s="5">
        <v>10377246946</v>
      </c>
      <c r="E71" s="5">
        <v>5666659330</v>
      </c>
      <c r="F71" s="5">
        <v>63174980525</v>
      </c>
      <c r="G71" s="5">
        <v>-7408450896</v>
      </c>
      <c r="I71" s="5">
        <v>41637774419</v>
      </c>
      <c r="J71" s="5">
        <v>-18069882353</v>
      </c>
      <c r="K71" s="5">
        <v>-24677123273</v>
      </c>
      <c r="L71" s="5">
        <v>-21061511858</v>
      </c>
      <c r="M71" s="5">
        <v>-15204603163</v>
      </c>
      <c r="N71" s="5">
        <v>-29481857458</v>
      </c>
      <c r="O71" s="5">
        <v>-7382869701</v>
      </c>
      <c r="P71" s="5">
        <v>13057533458</v>
      </c>
    </row>
    <row r="72" spans="2:16" ht="15.5" x14ac:dyDescent="0.35">
      <c r="C72" t="s">
        <v>8</v>
      </c>
      <c r="D72" s="5">
        <v>10433781900</v>
      </c>
      <c r="E72" s="5">
        <v>5666734011</v>
      </c>
      <c r="F72" s="5">
        <v>63310013115</v>
      </c>
      <c r="G72" s="5">
        <v>-7406301031</v>
      </c>
      <c r="I72" s="5">
        <v>41779770975</v>
      </c>
      <c r="J72" s="5">
        <v>-17927706076</v>
      </c>
      <c r="K72" s="5">
        <v>-24640010949</v>
      </c>
      <c r="L72" s="5">
        <v>-20978019778</v>
      </c>
      <c r="M72" s="5">
        <v>-14135911442</v>
      </c>
      <c r="N72" s="5">
        <v>-29391995223</v>
      </c>
      <c r="O72" s="5">
        <v>-6959428968</v>
      </c>
      <c r="P72" s="5">
        <v>12543789386</v>
      </c>
    </row>
    <row r="73" spans="2:16" ht="15.5" x14ac:dyDescent="0.35">
      <c r="C73" t="s">
        <v>100</v>
      </c>
      <c r="D73" s="5">
        <v>10377246946</v>
      </c>
      <c r="E73" s="5">
        <v>5666659330</v>
      </c>
      <c r="F73" s="5">
        <v>63174980525</v>
      </c>
      <c r="G73" s="5">
        <v>-7408450896</v>
      </c>
      <c r="I73" s="5">
        <v>41637774419</v>
      </c>
      <c r="J73" s="5">
        <v>-18069882353</v>
      </c>
      <c r="K73" s="5">
        <v>-24677123273</v>
      </c>
      <c r="L73" s="5">
        <v>-21061511858</v>
      </c>
      <c r="M73" s="5">
        <v>-15204603163</v>
      </c>
      <c r="N73" s="5">
        <v>-29481857458</v>
      </c>
      <c r="O73" s="5">
        <v>-7382869701</v>
      </c>
      <c r="P73" s="5">
        <v>13057533458</v>
      </c>
    </row>
    <row r="74" spans="2:16" ht="15.5" x14ac:dyDescent="0.35">
      <c r="C74" t="s">
        <v>101</v>
      </c>
      <c r="D74" s="5">
        <v>10431133310</v>
      </c>
      <c r="E74" s="5">
        <v>5666659330</v>
      </c>
      <c r="F74" s="5">
        <v>63322473197</v>
      </c>
      <c r="G74" s="5">
        <v>-7408450896</v>
      </c>
      <c r="I74" s="5">
        <v>41785267091</v>
      </c>
      <c r="J74" s="5">
        <v>-17930677886</v>
      </c>
      <c r="K74" s="5">
        <v>-24657633108</v>
      </c>
      <c r="L74" s="5">
        <v>-20985432054</v>
      </c>
      <c r="M74" s="5">
        <v>-14140363040</v>
      </c>
      <c r="N74" s="5">
        <v>-29435809090</v>
      </c>
      <c r="O74" s="5">
        <v>-6917480833</v>
      </c>
      <c r="P74" s="5">
        <v>12584735940</v>
      </c>
    </row>
    <row r="75" spans="2:16" ht="15.5" x14ac:dyDescent="0.35">
      <c r="C75" t="s">
        <v>102</v>
      </c>
      <c r="D75" s="5">
        <v>10431133310</v>
      </c>
      <c r="E75" s="5">
        <v>5666659330</v>
      </c>
      <c r="F75" s="5">
        <v>63322473197</v>
      </c>
      <c r="G75" s="5">
        <v>-7408450896</v>
      </c>
      <c r="I75" s="5">
        <v>41785267091</v>
      </c>
      <c r="J75" s="5">
        <v>-17930677886</v>
      </c>
      <c r="K75" s="5">
        <v>-24657633108</v>
      </c>
      <c r="L75" s="5">
        <v>-20985432054</v>
      </c>
      <c r="M75" s="5">
        <v>-14140363040</v>
      </c>
      <c r="N75" s="5">
        <v>-29435809090</v>
      </c>
      <c r="O75" s="5">
        <v>-6917480833</v>
      </c>
      <c r="P75" s="5">
        <v>12584735940</v>
      </c>
    </row>
    <row r="77" spans="2:16" ht="15.5" x14ac:dyDescent="0.35">
      <c r="B77" t="s">
        <v>103</v>
      </c>
      <c r="C77" t="s">
        <v>104</v>
      </c>
    </row>
    <row r="78" spans="2:16" ht="15.5" x14ac:dyDescent="0.35">
      <c r="C78" t="s">
        <v>216</v>
      </c>
    </row>
    <row r="79" spans="2:16" ht="15.5" x14ac:dyDescent="0.35">
      <c r="C79" t="s">
        <v>20</v>
      </c>
      <c r="D79" s="5">
        <v>7741249196</v>
      </c>
      <c r="E79" s="5">
        <v>11398729177</v>
      </c>
      <c r="F79" s="5">
        <v>69526973991</v>
      </c>
      <c r="G79" s="5">
        <v>4533049722</v>
      </c>
      <c r="I79" s="5">
        <v>69526973991</v>
      </c>
      <c r="J79" s="5">
        <v>2071068378</v>
      </c>
      <c r="K79" s="5">
        <v>1422557335</v>
      </c>
      <c r="L79" s="5">
        <v>4560006906</v>
      </c>
      <c r="M79" s="5">
        <v>3474172675</v>
      </c>
      <c r="N79" s="5">
        <v>3304792154</v>
      </c>
      <c r="O79" s="5">
        <v>7964586401</v>
      </c>
      <c r="P79" s="5">
        <v>1398745580</v>
      </c>
    </row>
    <row r="80" spans="2:16" ht="15.5" x14ac:dyDescent="0.35">
      <c r="C80" t="s">
        <v>217</v>
      </c>
      <c r="D80" s="5">
        <v>141798792172</v>
      </c>
      <c r="E80" s="5">
        <v>142492153532</v>
      </c>
      <c r="F80" s="5">
        <v>134126704236</v>
      </c>
      <c r="G80" s="5">
        <v>125895602238</v>
      </c>
      <c r="I80" s="5">
        <v>134126704236</v>
      </c>
      <c r="J80" s="5">
        <v>124915434570</v>
      </c>
      <c r="K80" s="5">
        <v>133328036884</v>
      </c>
      <c r="L80" s="5">
        <v>138119243889</v>
      </c>
      <c r="M80" s="5">
        <v>147775832641</v>
      </c>
      <c r="N80" s="5">
        <v>150757985372</v>
      </c>
      <c r="O80" s="5">
        <v>165238304603</v>
      </c>
      <c r="P80" s="5">
        <v>151524248271</v>
      </c>
    </row>
    <row r="81" spans="3:16" ht="15.5" x14ac:dyDescent="0.35">
      <c r="C81" t="s">
        <v>218</v>
      </c>
      <c r="O81" s="5">
        <v>38990900</v>
      </c>
      <c r="P81" s="5">
        <v>251134800</v>
      </c>
    </row>
    <row r="82" spans="3:16" ht="15.5" x14ac:dyDescent="0.35">
      <c r="C82" t="s">
        <v>219</v>
      </c>
      <c r="L82" s="5">
        <v>1817202965</v>
      </c>
      <c r="M82" s="5">
        <v>1817202965</v>
      </c>
      <c r="N82" s="5">
        <v>1817202965</v>
      </c>
      <c r="O82" s="5">
        <v>5817412492</v>
      </c>
      <c r="P82" s="5">
        <v>4917219384</v>
      </c>
    </row>
    <row r="83" spans="3:16" ht="15.5" x14ac:dyDescent="0.35">
      <c r="C83" t="s">
        <v>220</v>
      </c>
      <c r="D83" s="5">
        <v>141798792172</v>
      </c>
      <c r="E83" s="5">
        <v>142492153532</v>
      </c>
      <c r="F83" s="5">
        <v>134126704236</v>
      </c>
      <c r="G83" s="5">
        <v>125895602238</v>
      </c>
      <c r="I83" s="5">
        <v>134126704236</v>
      </c>
      <c r="J83" s="5">
        <v>124915434570</v>
      </c>
      <c r="K83" s="5">
        <v>133328036884</v>
      </c>
      <c r="L83" s="5">
        <v>138119243889</v>
      </c>
      <c r="M83" s="5">
        <v>147775832641</v>
      </c>
      <c r="N83" s="5">
        <v>150757985372</v>
      </c>
      <c r="O83" s="5">
        <v>165238304603</v>
      </c>
      <c r="P83" s="5">
        <v>151524248271</v>
      </c>
    </row>
    <row r="84" spans="3:16" ht="15.5" x14ac:dyDescent="0.35">
      <c r="C84" t="s">
        <v>110</v>
      </c>
      <c r="L84" s="5">
        <v>1817202965</v>
      </c>
      <c r="M84" s="5">
        <v>1817202965</v>
      </c>
      <c r="N84" s="5">
        <v>1817202965</v>
      </c>
      <c r="O84" s="5">
        <v>5856403392</v>
      </c>
      <c r="P84" s="5">
        <v>5168354184</v>
      </c>
    </row>
    <row r="85" spans="3:16" ht="15.5" x14ac:dyDescent="0.35">
      <c r="C85" t="s">
        <v>221</v>
      </c>
      <c r="L85" s="5">
        <v>1817202965</v>
      </c>
      <c r="M85" s="5">
        <v>1817202965</v>
      </c>
      <c r="N85" s="5">
        <v>1817202965</v>
      </c>
      <c r="O85" s="5">
        <v>5856403392</v>
      </c>
      <c r="P85" s="5">
        <v>5168354184</v>
      </c>
    </row>
    <row r="86" spans="3:16" ht="15.5" x14ac:dyDescent="0.35">
      <c r="C86" t="s">
        <v>222</v>
      </c>
      <c r="D86" s="5">
        <v>12061761097</v>
      </c>
      <c r="E86" s="5">
        <v>11853149909</v>
      </c>
      <c r="F86" s="5">
        <v>11881623577</v>
      </c>
      <c r="G86" s="5">
        <v>11498994935</v>
      </c>
      <c r="I86" s="5">
        <v>11881623577</v>
      </c>
      <c r="J86" s="5">
        <v>11021810018</v>
      </c>
      <c r="K86" s="5">
        <v>10743920589</v>
      </c>
      <c r="L86" s="5">
        <v>10198721847</v>
      </c>
      <c r="M86" s="5">
        <v>9982382494</v>
      </c>
      <c r="N86" s="5">
        <v>9912370328</v>
      </c>
      <c r="O86" s="5">
        <v>9364630742</v>
      </c>
      <c r="P86" s="5">
        <v>48243576946</v>
      </c>
    </row>
    <row r="87" spans="3:16" ht="15.5" x14ac:dyDescent="0.35">
      <c r="C87" t="s">
        <v>81</v>
      </c>
      <c r="D87" s="5">
        <v>1534095761</v>
      </c>
      <c r="E87" s="5">
        <v>1480209397</v>
      </c>
      <c r="F87" s="5">
        <v>1480209397</v>
      </c>
      <c r="G87" s="5">
        <v>1332716725</v>
      </c>
      <c r="I87" s="5">
        <v>1480209397</v>
      </c>
      <c r="J87" s="5">
        <v>1332716725</v>
      </c>
      <c r="K87" s="5">
        <v>1193512258</v>
      </c>
      <c r="L87" s="5">
        <v>1174022093</v>
      </c>
      <c r="M87" s="5">
        <v>1097942289</v>
      </c>
      <c r="N87" s="5">
        <v>33702166</v>
      </c>
      <c r="O87" s="5">
        <v>-12346202</v>
      </c>
      <c r="P87" s="5">
        <v>-477735070</v>
      </c>
    </row>
    <row r="88" spans="3:16" ht="15.5" x14ac:dyDescent="0.35">
      <c r="C88" t="s">
        <v>223</v>
      </c>
      <c r="D88" s="5">
        <v>207503571328</v>
      </c>
      <c r="E88" s="5">
        <v>206786111009</v>
      </c>
      <c r="F88" s="5">
        <v>262999268333</v>
      </c>
      <c r="G88" s="5">
        <v>146735791611</v>
      </c>
      <c r="I88" s="5">
        <v>262999268333</v>
      </c>
      <c r="J88" s="5">
        <v>141783557391</v>
      </c>
      <c r="K88" s="5">
        <v>150254846826</v>
      </c>
      <c r="L88" s="5">
        <v>161462331852</v>
      </c>
      <c r="M88" s="5">
        <v>174041148716</v>
      </c>
      <c r="N88" s="5">
        <v>180946874109</v>
      </c>
      <c r="O88" s="5">
        <v>255343042413</v>
      </c>
      <c r="P88" s="5">
        <v>207306294076</v>
      </c>
    </row>
    <row r="89" spans="3:16" ht="15.5" x14ac:dyDescent="0.35">
      <c r="C89" t="s">
        <v>224</v>
      </c>
    </row>
    <row r="90" spans="3:16" ht="15.5" x14ac:dyDescent="0.35">
      <c r="C90" t="s">
        <v>227</v>
      </c>
      <c r="D90" s="5">
        <v>747826418017</v>
      </c>
      <c r="E90" s="5">
        <v>836428149494</v>
      </c>
      <c r="F90" s="5">
        <v>865795652049</v>
      </c>
      <c r="G90" s="5">
        <v>682309080566</v>
      </c>
      <c r="I90" s="5">
        <v>865795652049</v>
      </c>
      <c r="J90" s="5">
        <v>681749080566</v>
      </c>
      <c r="K90" s="5">
        <v>743467555722</v>
      </c>
      <c r="L90" s="5">
        <v>743467555722</v>
      </c>
      <c r="M90" s="5">
        <v>743467555722</v>
      </c>
      <c r="N90" s="5">
        <v>743467555722</v>
      </c>
      <c r="O90" s="5">
        <v>716591150379</v>
      </c>
      <c r="P90" s="5">
        <v>654045292687</v>
      </c>
    </row>
    <row r="91" spans="3:16" ht="15.5" x14ac:dyDescent="0.35">
      <c r="C91" t="s">
        <v>111</v>
      </c>
      <c r="D91" s="5">
        <v>361990318074</v>
      </c>
      <c r="E91" s="5">
        <v>426420160055</v>
      </c>
      <c r="F91" s="5">
        <v>356643667016</v>
      </c>
      <c r="G91" s="5">
        <v>331483648533</v>
      </c>
      <c r="I91" s="5">
        <v>356643667016</v>
      </c>
      <c r="J91" s="5">
        <v>139385637980</v>
      </c>
      <c r="K91" s="5">
        <v>146566274881</v>
      </c>
      <c r="L91" s="5">
        <v>152609939097</v>
      </c>
      <c r="M91" s="5">
        <v>160054172256</v>
      </c>
      <c r="N91" s="5">
        <v>168594590361</v>
      </c>
      <c r="O91" s="5">
        <v>121334519913</v>
      </c>
      <c r="P91" s="5">
        <v>113423249949</v>
      </c>
    </row>
    <row r="92" spans="3:16" ht="15.5" x14ac:dyDescent="0.35">
      <c r="C92" t="s">
        <v>113</v>
      </c>
      <c r="M92" s="5">
        <v>196875</v>
      </c>
      <c r="N92" s="5">
        <v>984375</v>
      </c>
      <c r="O92" s="5">
        <v>1771875</v>
      </c>
      <c r="P92" s="5">
        <v>2559375</v>
      </c>
    </row>
    <row r="93" spans="3:16" ht="15.5" x14ac:dyDescent="0.35">
      <c r="C93" t="s">
        <v>225</v>
      </c>
      <c r="D93" s="5">
        <v>29622030459</v>
      </c>
      <c r="E93" s="5">
        <v>29622030459</v>
      </c>
      <c r="F93" s="5">
        <v>29622030459</v>
      </c>
      <c r="G93" s="5">
        <v>29622030459</v>
      </c>
      <c r="I93" s="5">
        <v>29622030459</v>
      </c>
      <c r="J93" s="5">
        <v>29622030459</v>
      </c>
      <c r="K93" s="5">
        <v>29622030459</v>
      </c>
      <c r="L93" s="5">
        <v>29622030459</v>
      </c>
      <c r="M93" s="5">
        <v>29622030459</v>
      </c>
      <c r="N93" s="5">
        <v>29622030459</v>
      </c>
      <c r="O93" s="5">
        <v>10865242459</v>
      </c>
      <c r="P93" s="5">
        <v>10865242459</v>
      </c>
    </row>
    <row r="94" spans="3:16" ht="15.5" x14ac:dyDescent="0.35">
      <c r="C94" t="s">
        <v>114</v>
      </c>
      <c r="D94" s="5">
        <v>11635008558</v>
      </c>
      <c r="E94" s="5">
        <v>8974671681</v>
      </c>
      <c r="F94" s="5">
        <v>8974671681</v>
      </c>
      <c r="G94" s="5">
        <v>8876487156</v>
      </c>
      <c r="I94" s="5">
        <v>8974671681</v>
      </c>
      <c r="J94" s="5">
        <v>8876487156</v>
      </c>
      <c r="K94" s="5">
        <v>7461077847</v>
      </c>
      <c r="L94" s="5">
        <v>7071868274</v>
      </c>
      <c r="M94" s="5">
        <v>5299140069</v>
      </c>
      <c r="N94" s="5">
        <v>4100016100</v>
      </c>
      <c r="O94" s="5">
        <v>1073006121</v>
      </c>
      <c r="P94" s="5">
        <v>708782770</v>
      </c>
    </row>
    <row r="95" spans="3:16" ht="15.5" x14ac:dyDescent="0.35">
      <c r="C95" t="s">
        <v>228</v>
      </c>
      <c r="D95" s="5">
        <v>1707193209004</v>
      </c>
      <c r="E95" s="5">
        <v>1687225863171</v>
      </c>
      <c r="F95" s="5">
        <v>1711418725732</v>
      </c>
      <c r="G95" s="5">
        <v>1499261250316</v>
      </c>
      <c r="I95" s="5">
        <v>1711418725732</v>
      </c>
      <c r="J95" s="5">
        <v>1363003743619</v>
      </c>
      <c r="K95" s="5">
        <v>1373111334570</v>
      </c>
      <c r="L95" s="5">
        <v>1380582992178</v>
      </c>
      <c r="M95" s="5">
        <v>1386238816007</v>
      </c>
      <c r="N95" s="5">
        <v>1393580897643</v>
      </c>
      <c r="O95" s="5">
        <v>1220665657732</v>
      </c>
      <c r="P95" s="5">
        <v>1020106596369</v>
      </c>
    </row>
    <row r="96" spans="3:16" ht="15.5" x14ac:dyDescent="0.35">
      <c r="C96" t="s">
        <v>115</v>
      </c>
      <c r="D96" s="5">
        <v>1914696780332</v>
      </c>
      <c r="E96" s="5">
        <v>1894011974180</v>
      </c>
      <c r="F96" s="5">
        <v>1974417994065</v>
      </c>
      <c r="G96" s="5">
        <v>1645997041927</v>
      </c>
      <c r="I96" s="5">
        <v>1974417994065</v>
      </c>
      <c r="J96" s="5">
        <v>1504787301010</v>
      </c>
      <c r="K96" s="5">
        <v>1523366181396</v>
      </c>
      <c r="L96" s="5">
        <v>1542045324030</v>
      </c>
      <c r="M96" s="5">
        <v>1560279964723</v>
      </c>
      <c r="N96" s="5">
        <v>1574527771752</v>
      </c>
      <c r="O96" s="5">
        <v>1476008700145</v>
      </c>
      <c r="P96" s="5">
        <v>1227412890445</v>
      </c>
    </row>
    <row r="97" spans="3:16" ht="15.5" x14ac:dyDescent="0.35">
      <c r="C97" t="s">
        <v>116</v>
      </c>
    </row>
    <row r="98" spans="3:16" ht="15.5" x14ac:dyDescent="0.35">
      <c r="C98" t="s">
        <v>117</v>
      </c>
    </row>
    <row r="99" spans="3:16" ht="15.5" x14ac:dyDescent="0.35">
      <c r="C99" t="s">
        <v>229</v>
      </c>
      <c r="D99" s="5">
        <v>82469236875</v>
      </c>
      <c r="E99" s="5">
        <v>87005311353</v>
      </c>
      <c r="F99" s="5">
        <v>95377074270</v>
      </c>
      <c r="G99" s="5">
        <v>121720672359</v>
      </c>
      <c r="I99" s="5">
        <v>95377074270</v>
      </c>
      <c r="J99" s="5">
        <v>115156179305</v>
      </c>
      <c r="K99" s="5">
        <v>105688194294</v>
      </c>
      <c r="L99" s="5">
        <v>100399261626</v>
      </c>
      <c r="M99" s="5">
        <v>191262520300</v>
      </c>
      <c r="N99" s="5">
        <v>189752167641</v>
      </c>
      <c r="O99" s="5">
        <v>152263233528</v>
      </c>
      <c r="P99" s="5">
        <v>78623123212</v>
      </c>
    </row>
    <row r="100" spans="3:16" ht="15.5" x14ac:dyDescent="0.35">
      <c r="C100" t="s">
        <v>230</v>
      </c>
      <c r="D100" s="5">
        <v>9701156819</v>
      </c>
      <c r="E100" s="5">
        <v>8314176402</v>
      </c>
      <c r="F100" s="5">
        <v>9905459742</v>
      </c>
      <c r="G100" s="5">
        <v>7226341328</v>
      </c>
      <c r="I100" s="5">
        <v>9905459742</v>
      </c>
      <c r="J100" s="5">
        <v>7426081029</v>
      </c>
      <c r="K100" s="5">
        <v>7060521216</v>
      </c>
      <c r="L100" s="5">
        <v>5137175723</v>
      </c>
      <c r="M100" s="5">
        <v>5450000513</v>
      </c>
      <c r="N100" s="5">
        <v>6615148154</v>
      </c>
      <c r="O100" s="5">
        <v>4858392912</v>
      </c>
      <c r="P100" s="5">
        <v>3876157260</v>
      </c>
    </row>
    <row r="101" spans="3:16" ht="15.5" x14ac:dyDescent="0.35">
      <c r="C101" t="s">
        <v>236</v>
      </c>
      <c r="D101" s="5">
        <v>72462279</v>
      </c>
      <c r="E101" s="5">
        <v>617562279</v>
      </c>
      <c r="F101" s="5">
        <v>961662279</v>
      </c>
      <c r="G101" s="5">
        <v>6085604490</v>
      </c>
      <c r="I101" s="5">
        <v>961662279</v>
      </c>
      <c r="J101" s="5">
        <v>1926827537</v>
      </c>
      <c r="K101" s="5">
        <v>2390000000</v>
      </c>
      <c r="L101" s="5">
        <v>2700000000</v>
      </c>
      <c r="M101" s="5">
        <v>99580000000</v>
      </c>
      <c r="N101" s="5">
        <v>99580000000</v>
      </c>
      <c r="O101" s="5">
        <v>79100000000</v>
      </c>
      <c r="P101" s="5">
        <v>2700000000</v>
      </c>
    </row>
    <row r="102" spans="3:16" ht="15.5" x14ac:dyDescent="0.35">
      <c r="C102" t="s">
        <v>120</v>
      </c>
      <c r="D102" s="5">
        <v>19895193678</v>
      </c>
      <c r="E102" s="5">
        <v>32284022491</v>
      </c>
      <c r="F102" s="5">
        <v>33722618935</v>
      </c>
      <c r="G102" s="5">
        <v>50877693228</v>
      </c>
      <c r="I102" s="5">
        <v>33722618935</v>
      </c>
      <c r="J102" s="5">
        <v>50064890013</v>
      </c>
      <c r="K102" s="5">
        <v>45096219597</v>
      </c>
      <c r="L102" s="5">
        <v>36074475218</v>
      </c>
      <c r="M102" s="5">
        <v>24257677977</v>
      </c>
      <c r="N102" s="5">
        <v>13274636714</v>
      </c>
      <c r="O102" s="5">
        <v>7413459444</v>
      </c>
      <c r="P102" s="5">
        <v>6907495062</v>
      </c>
    </row>
    <row r="103" spans="3:16" ht="15.5" x14ac:dyDescent="0.35">
      <c r="C103" t="s">
        <v>233</v>
      </c>
      <c r="D103" s="5">
        <v>48804137830</v>
      </c>
      <c r="E103" s="5">
        <v>34970973117</v>
      </c>
      <c r="F103" s="5">
        <v>43170529534</v>
      </c>
      <c r="G103" s="5">
        <v>31994942737</v>
      </c>
      <c r="I103" s="5">
        <v>43170529534</v>
      </c>
      <c r="J103" s="5">
        <v>30949936091</v>
      </c>
      <c r="K103" s="5">
        <v>33020281048</v>
      </c>
      <c r="L103" s="5">
        <v>32658032321</v>
      </c>
      <c r="M103" s="5">
        <v>32766775666</v>
      </c>
      <c r="N103" s="5">
        <v>33095659877</v>
      </c>
      <c r="O103" s="5">
        <v>31865349952</v>
      </c>
      <c r="P103" s="5">
        <v>24895736785</v>
      </c>
    </row>
    <row r="104" spans="3:16" ht="15.5" x14ac:dyDescent="0.35">
      <c r="C104" t="s">
        <v>285</v>
      </c>
    </row>
    <row r="105" spans="3:16" ht="15.5" x14ac:dyDescent="0.35">
      <c r="C105" t="s">
        <v>286</v>
      </c>
      <c r="D105" s="5">
        <v>426747000000</v>
      </c>
      <c r="E105" s="5">
        <v>427697000000</v>
      </c>
      <c r="F105" s="5">
        <v>417233752501</v>
      </c>
      <c r="G105" s="5">
        <v>250845975064</v>
      </c>
      <c r="I105" s="5">
        <v>417233752501</v>
      </c>
      <c r="J105" s="5">
        <v>94133380041</v>
      </c>
      <c r="K105" s="5">
        <v>105044848626</v>
      </c>
      <c r="L105" s="5">
        <v>101822992824</v>
      </c>
      <c r="M105" s="5">
        <v>102100428097</v>
      </c>
      <c r="N105" s="5">
        <v>100610017624</v>
      </c>
      <c r="O105" s="5">
        <v>26196447930</v>
      </c>
      <c r="P105" s="5">
        <v>25345246510</v>
      </c>
    </row>
    <row r="106" spans="3:16" ht="15.5" x14ac:dyDescent="0.35">
      <c r="C106" t="s">
        <v>288</v>
      </c>
      <c r="D106" s="5">
        <v>1975386315</v>
      </c>
      <c r="E106" s="5">
        <v>5885240254</v>
      </c>
      <c r="F106" s="5">
        <v>6340742603</v>
      </c>
      <c r="G106" s="5">
        <v>7011846047</v>
      </c>
      <c r="I106" s="5">
        <v>6340742603</v>
      </c>
      <c r="J106" s="5">
        <v>8854315520</v>
      </c>
      <c r="K106" s="5">
        <v>3421690344</v>
      </c>
      <c r="L106" s="5">
        <v>10614898720</v>
      </c>
      <c r="M106" s="5">
        <v>14242298720</v>
      </c>
      <c r="N106" s="5">
        <v>16222818720</v>
      </c>
      <c r="O106" s="5">
        <v>18124818720</v>
      </c>
      <c r="P106" s="5">
        <v>30477710511</v>
      </c>
    </row>
    <row r="107" spans="3:16" ht="15.5" x14ac:dyDescent="0.35">
      <c r="C107" t="s">
        <v>121</v>
      </c>
      <c r="D107" s="5">
        <v>2020899954</v>
      </c>
      <c r="E107" s="5">
        <v>2035854954</v>
      </c>
      <c r="F107" s="5">
        <v>1276061177</v>
      </c>
      <c r="G107" s="5">
        <v>17237279352</v>
      </c>
      <c r="I107" s="5">
        <v>1276061177</v>
      </c>
      <c r="J107" s="5">
        <v>15001154558</v>
      </c>
      <c r="K107" s="5">
        <v>13675678252</v>
      </c>
      <c r="L107" s="5">
        <v>12209069358</v>
      </c>
      <c r="M107" s="5">
        <v>14328155737</v>
      </c>
      <c r="N107" s="5">
        <v>20422541275</v>
      </c>
      <c r="O107" s="5">
        <v>7680393973</v>
      </c>
      <c r="P107" s="5">
        <v>5672836376</v>
      </c>
    </row>
    <row r="108" spans="3:16" ht="15.5" x14ac:dyDescent="0.35">
      <c r="C108" t="s">
        <v>237</v>
      </c>
      <c r="D108" s="5">
        <v>578640591961</v>
      </c>
      <c r="E108" s="5">
        <v>563850844640</v>
      </c>
      <c r="F108" s="5">
        <v>641551760939</v>
      </c>
      <c r="G108" s="5">
        <v>350119683909</v>
      </c>
      <c r="I108" s="5">
        <v>641551760939</v>
      </c>
      <c r="J108" s="5">
        <v>193937229940</v>
      </c>
      <c r="K108" s="5">
        <v>204053417451</v>
      </c>
      <c r="L108" s="5">
        <v>203363859646</v>
      </c>
      <c r="M108" s="5">
        <v>109749809610</v>
      </c>
      <c r="N108" s="5">
        <v>111403064507</v>
      </c>
      <c r="O108" s="5">
        <v>35218096169</v>
      </c>
      <c r="P108" s="5">
        <v>302143495953</v>
      </c>
    </row>
    <row r="109" spans="3:16" ht="15.5" x14ac:dyDescent="0.35">
      <c r="C109" t="s">
        <v>238</v>
      </c>
      <c r="D109" s="5">
        <v>578640591961</v>
      </c>
      <c r="E109" s="5">
        <v>563850844640</v>
      </c>
      <c r="F109" s="5">
        <v>641551760939</v>
      </c>
      <c r="G109" s="5">
        <v>350119683909</v>
      </c>
      <c r="I109" s="5">
        <v>641551760939</v>
      </c>
      <c r="J109" s="5">
        <v>193937229940</v>
      </c>
      <c r="K109" s="5">
        <v>204053417451</v>
      </c>
      <c r="L109" s="5">
        <v>203363859646</v>
      </c>
      <c r="M109" s="5">
        <v>109749809610</v>
      </c>
      <c r="N109" s="5">
        <v>111403064507</v>
      </c>
      <c r="O109" s="5">
        <v>35218096169</v>
      </c>
      <c r="P109" s="5">
        <v>302143495953</v>
      </c>
    </row>
    <row r="110" spans="3:16" ht="15.5" x14ac:dyDescent="0.35">
      <c r="C110" t="s">
        <v>235</v>
      </c>
      <c r="D110" s="5">
        <v>148812520754</v>
      </c>
      <c r="E110" s="5">
        <v>133328399669</v>
      </c>
      <c r="F110" s="5">
        <v>221612249668</v>
      </c>
      <c r="G110" s="5">
        <v>97278509094</v>
      </c>
      <c r="I110" s="5">
        <v>221612249668</v>
      </c>
      <c r="J110" s="5">
        <v>98167708742</v>
      </c>
      <c r="K110" s="5">
        <v>97592112230</v>
      </c>
      <c r="L110" s="5">
        <v>100575181842</v>
      </c>
      <c r="M110" s="5">
        <v>5037908560</v>
      </c>
      <c r="N110" s="5">
        <v>5237626698</v>
      </c>
      <c r="O110" s="5">
        <v>5429586499</v>
      </c>
      <c r="P110" s="5">
        <v>4612201053</v>
      </c>
    </row>
    <row r="111" spans="3:16" ht="15.5" x14ac:dyDescent="0.35">
      <c r="C111" t="s">
        <v>239</v>
      </c>
    </row>
    <row r="112" spans="3:16" ht="15.5" x14ac:dyDescent="0.35">
      <c r="C112" t="s">
        <v>290</v>
      </c>
      <c r="D112" s="5">
        <v>426747000000</v>
      </c>
      <c r="E112" s="5">
        <v>427697000000</v>
      </c>
      <c r="F112" s="5">
        <v>417233752501</v>
      </c>
      <c r="G112" s="5">
        <v>250845975064</v>
      </c>
      <c r="I112" s="5">
        <v>417233752501</v>
      </c>
      <c r="J112" s="5">
        <v>94133380041</v>
      </c>
      <c r="K112" s="5">
        <v>105044848626</v>
      </c>
      <c r="L112" s="5">
        <v>101822992824</v>
      </c>
      <c r="M112" s="5">
        <v>102100428097</v>
      </c>
      <c r="N112" s="5">
        <v>100610017624</v>
      </c>
      <c r="O112" s="5">
        <v>26196447930</v>
      </c>
      <c r="P112" s="5">
        <v>25345246510</v>
      </c>
    </row>
    <row r="113" spans="2:16" ht="15.5" x14ac:dyDescent="0.35">
      <c r="C113" t="s">
        <v>466</v>
      </c>
      <c r="P113" s="5">
        <v>270161947504</v>
      </c>
    </row>
    <row r="114" spans="2:16" ht="15.5" x14ac:dyDescent="0.35">
      <c r="C114" t="s">
        <v>240</v>
      </c>
      <c r="M114" s="5">
        <v>226337363</v>
      </c>
      <c r="N114" s="5">
        <v>224672358</v>
      </c>
      <c r="O114" s="5">
        <v>98751507</v>
      </c>
    </row>
    <row r="115" spans="2:16" ht="15.5" x14ac:dyDescent="0.35">
      <c r="C115" t="s">
        <v>128</v>
      </c>
      <c r="D115" s="5">
        <v>661109828836</v>
      </c>
      <c r="E115" s="5">
        <v>650856155993</v>
      </c>
      <c r="F115" s="5">
        <v>736928835209</v>
      </c>
      <c r="G115" s="5">
        <v>471840356268</v>
      </c>
      <c r="I115" s="5">
        <v>736928835209</v>
      </c>
      <c r="J115" s="5">
        <v>309093409245</v>
      </c>
      <c r="K115" s="5">
        <v>309741611745</v>
      </c>
      <c r="L115" s="5">
        <v>303763121272</v>
      </c>
      <c r="M115" s="5">
        <v>301012329910</v>
      </c>
      <c r="N115" s="5">
        <v>301155232148</v>
      </c>
      <c r="O115" s="5">
        <v>187481329697</v>
      </c>
      <c r="P115" s="5">
        <v>380766619165</v>
      </c>
    </row>
    <row r="116" spans="2:16" ht="15.5" x14ac:dyDescent="0.35">
      <c r="C116" t="s">
        <v>129</v>
      </c>
    </row>
    <row r="117" spans="2:16" ht="15.5" x14ac:dyDescent="0.35">
      <c r="C117" t="s">
        <v>130</v>
      </c>
      <c r="D117" s="5">
        <v>1054618570100</v>
      </c>
      <c r="E117" s="5">
        <v>1054618570100</v>
      </c>
      <c r="F117" s="5">
        <v>1054618570100</v>
      </c>
      <c r="G117" s="5">
        <v>1054618570100</v>
      </c>
      <c r="I117" s="5">
        <v>1054618570100</v>
      </c>
      <c r="J117" s="5">
        <v>1054618570100</v>
      </c>
      <c r="K117" s="5">
        <v>1054618570100</v>
      </c>
      <c r="L117" s="5">
        <v>1054618570100</v>
      </c>
      <c r="M117" s="5">
        <v>1054618570100</v>
      </c>
      <c r="N117" s="5">
        <v>1054604386800</v>
      </c>
      <c r="O117" s="5">
        <v>1048880960000</v>
      </c>
      <c r="P117" s="5">
        <v>820500000000</v>
      </c>
    </row>
    <row r="118" spans="2:16" ht="15.5" x14ac:dyDescent="0.35">
      <c r="C118" t="s">
        <v>131</v>
      </c>
      <c r="D118" s="5">
        <v>229096746500</v>
      </c>
      <c r="E118" s="5">
        <v>229096746500</v>
      </c>
      <c r="F118" s="5">
        <v>229096746500</v>
      </c>
      <c r="G118" s="5">
        <v>229096746500</v>
      </c>
      <c r="I118" s="5">
        <v>229096746500</v>
      </c>
      <c r="J118" s="5">
        <v>229096746500</v>
      </c>
      <c r="K118" s="5">
        <v>229096746500</v>
      </c>
      <c r="L118" s="5">
        <v>229096746500</v>
      </c>
      <c r="M118" s="5">
        <v>229096746500</v>
      </c>
      <c r="N118" s="5">
        <v>229075471550</v>
      </c>
      <c r="O118" s="5">
        <v>220490331350</v>
      </c>
      <c r="P118" s="5">
        <v>72711350</v>
      </c>
    </row>
    <row r="119" spans="2:16" ht="15.5" x14ac:dyDescent="0.35">
      <c r="C119" t="s">
        <v>132</v>
      </c>
      <c r="D119" s="5">
        <v>-33175720650</v>
      </c>
      <c r="E119" s="5">
        <v>-43555616186</v>
      </c>
      <c r="F119" s="5">
        <v>-49222350197</v>
      </c>
      <c r="G119" s="5">
        <v>-112384870641</v>
      </c>
      <c r="I119" s="5">
        <v>-49222350197</v>
      </c>
      <c r="J119" s="5">
        <v>-90854628500</v>
      </c>
      <c r="K119" s="5">
        <v>-72787717957</v>
      </c>
      <c r="L119" s="5">
        <v>-48128216843</v>
      </c>
      <c r="M119" s="5">
        <v>-27074117261</v>
      </c>
      <c r="N119" s="5">
        <v>-11873965696</v>
      </c>
      <c r="O119" s="5">
        <v>17564077895</v>
      </c>
      <c r="P119" s="5">
        <v>24988895731</v>
      </c>
    </row>
    <row r="120" spans="2:16" ht="15.5" x14ac:dyDescent="0.35">
      <c r="C120" t="s">
        <v>133</v>
      </c>
      <c r="D120" s="5">
        <v>2000000000</v>
      </c>
      <c r="E120" s="5">
        <v>2000000000</v>
      </c>
      <c r="F120" s="5">
        <v>2000000000</v>
      </c>
      <c r="G120" s="5">
        <v>2000000000</v>
      </c>
      <c r="I120" s="5">
        <v>2000000000</v>
      </c>
      <c r="J120" s="5">
        <v>2000000000</v>
      </c>
      <c r="K120" s="5">
        <v>2000000000</v>
      </c>
      <c r="L120" s="5">
        <v>2000000000</v>
      </c>
      <c r="M120" s="5">
        <v>2000000000</v>
      </c>
      <c r="N120" s="5">
        <v>2000000000</v>
      </c>
      <c r="O120" s="5">
        <v>2000000000</v>
      </c>
      <c r="P120" s="5">
        <v>2000000000</v>
      </c>
    </row>
    <row r="121" spans="2:16" ht="15.5" x14ac:dyDescent="0.35">
      <c r="C121" t="s">
        <v>134</v>
      </c>
      <c r="D121" s="5">
        <v>-35175720650</v>
      </c>
      <c r="E121" s="5">
        <v>-45555616186</v>
      </c>
      <c r="F121" s="5">
        <v>-51222350197</v>
      </c>
      <c r="G121" s="5">
        <v>-114384870641</v>
      </c>
      <c r="I121" s="5">
        <v>-51222350197</v>
      </c>
      <c r="J121" s="5">
        <v>-92854628500</v>
      </c>
      <c r="K121" s="5">
        <v>-74787717957</v>
      </c>
      <c r="L121" s="5">
        <v>-50128216843</v>
      </c>
      <c r="M121" s="5">
        <v>-29074117261</v>
      </c>
      <c r="N121" s="5">
        <v>-13873965696</v>
      </c>
      <c r="O121" s="5">
        <v>15564077895</v>
      </c>
      <c r="P121" s="5">
        <v>22988895731</v>
      </c>
    </row>
    <row r="122" spans="2:16" ht="15.5" x14ac:dyDescent="0.35">
      <c r="C122" t="s">
        <v>135</v>
      </c>
      <c r="D122" s="5">
        <v>-33175720650</v>
      </c>
      <c r="E122" s="5">
        <v>-43555616186</v>
      </c>
      <c r="F122" s="5">
        <v>-49222350197</v>
      </c>
      <c r="G122" s="5">
        <v>-112384870641</v>
      </c>
      <c r="I122" s="5">
        <v>-49222350197</v>
      </c>
      <c r="J122" s="5">
        <v>-90854628500</v>
      </c>
      <c r="K122" s="5">
        <v>-72787717957</v>
      </c>
      <c r="L122" s="5">
        <v>-48128216843</v>
      </c>
      <c r="M122" s="5">
        <v>-27074117261</v>
      </c>
      <c r="N122" s="5">
        <v>-11873965696</v>
      </c>
      <c r="O122" s="5">
        <v>17564077895</v>
      </c>
      <c r="P122" s="5">
        <v>24988895731</v>
      </c>
    </row>
    <row r="123" spans="2:16" ht="15.5" x14ac:dyDescent="0.35">
      <c r="C123" t="s">
        <v>136</v>
      </c>
      <c r="D123" s="5">
        <v>1513259785</v>
      </c>
      <c r="E123" s="5">
        <v>1515908375</v>
      </c>
      <c r="F123" s="5">
        <v>1515983056</v>
      </c>
      <c r="G123" s="5">
        <v>1493522975</v>
      </c>
      <c r="I123" s="5">
        <v>1515983056</v>
      </c>
      <c r="J123" s="5">
        <v>1500486940</v>
      </c>
      <c r="K123" s="5">
        <v>1503458750</v>
      </c>
      <c r="L123" s="5">
        <v>1521080909</v>
      </c>
      <c r="M123" s="5">
        <v>1528493185</v>
      </c>
      <c r="N123" s="5">
        <v>1532944783</v>
      </c>
      <c r="O123" s="5">
        <v>1604347404</v>
      </c>
      <c r="P123" s="5">
        <v>1562399269</v>
      </c>
    </row>
    <row r="124" spans="2:16" ht="15.5" x14ac:dyDescent="0.35">
      <c r="C124" t="s">
        <v>10</v>
      </c>
      <c r="D124" s="5">
        <v>1253586951496</v>
      </c>
      <c r="E124" s="5">
        <v>1243155818186</v>
      </c>
      <c r="F124" s="5">
        <v>1237489158856</v>
      </c>
      <c r="G124" s="5">
        <v>1174156685659</v>
      </c>
      <c r="I124" s="5">
        <v>1237489158856</v>
      </c>
      <c r="J124" s="5">
        <v>1195693891765</v>
      </c>
      <c r="K124" s="5">
        <v>1213624569651</v>
      </c>
      <c r="L124" s="5">
        <v>1238282202759</v>
      </c>
      <c r="M124" s="5">
        <v>1259267634813</v>
      </c>
      <c r="N124" s="5">
        <v>1273372539603</v>
      </c>
      <c r="O124" s="5">
        <v>1288527370447</v>
      </c>
      <c r="P124" s="5">
        <v>846646271280</v>
      </c>
    </row>
    <row r="125" spans="2:16" ht="15.5" x14ac:dyDescent="0.35">
      <c r="C125" t="s">
        <v>137</v>
      </c>
      <c r="D125" s="5">
        <v>1914696780332</v>
      </c>
      <c r="E125" s="5">
        <v>1894011974179</v>
      </c>
      <c r="F125" s="5">
        <v>1974417994065</v>
      </c>
      <c r="G125" s="5">
        <v>1645997041927</v>
      </c>
      <c r="I125" s="5">
        <v>1974417994065</v>
      </c>
      <c r="J125" s="5">
        <v>1504787301010</v>
      </c>
      <c r="K125" s="5">
        <v>1523366181396</v>
      </c>
      <c r="L125" s="5">
        <v>1542045324031</v>
      </c>
      <c r="M125" s="5">
        <v>1560279964723</v>
      </c>
      <c r="N125" s="5">
        <v>1574527771751</v>
      </c>
      <c r="O125" s="5">
        <v>1476008700144</v>
      </c>
      <c r="P125" s="5">
        <v>1227412890445</v>
      </c>
    </row>
    <row r="126" spans="2:16" ht="15.5" x14ac:dyDescent="0.35">
      <c r="C126" t="s">
        <v>138</v>
      </c>
      <c r="D126" s="5">
        <v>10546185701</v>
      </c>
      <c r="E126" s="5">
        <v>10546185701</v>
      </c>
      <c r="F126" s="5">
        <v>10546185701</v>
      </c>
      <c r="G126" s="5">
        <v>10546185701</v>
      </c>
      <c r="I126" s="5">
        <v>10546185701</v>
      </c>
      <c r="J126" s="5">
        <v>10546185701</v>
      </c>
      <c r="K126" s="5">
        <v>10546185701</v>
      </c>
      <c r="L126" s="5">
        <v>10546185701</v>
      </c>
      <c r="M126" s="5">
        <v>10542920402</v>
      </c>
      <c r="N126" s="5">
        <v>10542920402</v>
      </c>
      <c r="O126" s="5">
        <v>10488809600</v>
      </c>
      <c r="P126" s="5">
        <v>8205000000</v>
      </c>
    </row>
    <row r="128" spans="2:16" ht="15.5" x14ac:dyDescent="0.35">
      <c r="B128" t="s">
        <v>139</v>
      </c>
      <c r="C128" t="s">
        <v>140</v>
      </c>
      <c r="D128" s="5">
        <v>22003572261</v>
      </c>
      <c r="E128" s="5">
        <v>1794298324</v>
      </c>
      <c r="F128" s="5">
        <v>58727618881</v>
      </c>
      <c r="G128" s="5">
        <v>-4109326848</v>
      </c>
      <c r="I128" s="5">
        <v>46299373815</v>
      </c>
      <c r="J128" s="5">
        <v>-357720568</v>
      </c>
      <c r="K128" s="5">
        <v>210692194</v>
      </c>
      <c r="L128" s="5">
        <v>4469333487</v>
      </c>
      <c r="M128" s="5">
        <v>3174265176</v>
      </c>
      <c r="N128" s="5">
        <v>-59166459348</v>
      </c>
      <c r="O128" s="5">
        <v>18630786147</v>
      </c>
      <c r="P128" s="5">
        <v>35908997781</v>
      </c>
    </row>
    <row r="129" spans="3:16" ht="15.5" x14ac:dyDescent="0.35">
      <c r="C129" t="s">
        <v>241</v>
      </c>
      <c r="D129" s="5">
        <v>33310594781</v>
      </c>
      <c r="E129" s="5">
        <v>20931407901</v>
      </c>
      <c r="F129" s="5">
        <v>84622226733</v>
      </c>
      <c r="G129" s="5">
        <v>11752708985</v>
      </c>
      <c r="I129" s="5">
        <v>112440451912</v>
      </c>
      <c r="J129" s="5">
        <v>37699528994</v>
      </c>
      <c r="K129" s="5">
        <v>32688485359</v>
      </c>
      <c r="L129" s="5">
        <v>30972818656</v>
      </c>
      <c r="M129" s="5">
        <v>15136198071</v>
      </c>
      <c r="N129" s="5">
        <v>14717387923</v>
      </c>
      <c r="O129" s="5">
        <v>57894277473</v>
      </c>
      <c r="P129" s="5">
        <v>63658652073</v>
      </c>
    </row>
    <row r="130" spans="3:16" ht="15.5" x14ac:dyDescent="0.35">
      <c r="C130" t="s">
        <v>242</v>
      </c>
      <c r="D130" s="5">
        <v>-20201072685</v>
      </c>
      <c r="E130" s="5">
        <v>-4875610772</v>
      </c>
      <c r="F130" s="5">
        <v>-235361162018</v>
      </c>
      <c r="G130" s="5">
        <v>-1548359213</v>
      </c>
      <c r="I130" s="5">
        <v>-240778836712</v>
      </c>
      <c r="J130" s="5">
        <v>-11721989556</v>
      </c>
      <c r="K130" s="5">
        <v>-1679748857</v>
      </c>
      <c r="L130" s="5">
        <v>-5756711512</v>
      </c>
      <c r="M130" s="5">
        <v>-2323593534</v>
      </c>
      <c r="N130" s="5">
        <v>-55798947346</v>
      </c>
      <c r="O130" s="5">
        <v>-6177270945</v>
      </c>
      <c r="P130" s="5">
        <v>-9009330344</v>
      </c>
    </row>
    <row r="131" spans="3:16" ht="15.5" x14ac:dyDescent="0.35">
      <c r="C131" t="s">
        <v>843</v>
      </c>
      <c r="D131" s="5">
        <v>-9881893504</v>
      </c>
      <c r="E131" s="5">
        <v>-3200435752</v>
      </c>
      <c r="F131" s="5">
        <v>-3630745860</v>
      </c>
      <c r="G131" s="5">
        <v>-1553295812</v>
      </c>
      <c r="I131" s="5">
        <v>-8818816983</v>
      </c>
      <c r="J131" s="5">
        <v>-14730322455</v>
      </c>
      <c r="K131" s="5">
        <v>-14833050991</v>
      </c>
      <c r="L131" s="5">
        <v>-5836405779</v>
      </c>
      <c r="M131" s="5">
        <v>-3469903157</v>
      </c>
      <c r="N131" s="5">
        <v>-3500888216</v>
      </c>
      <c r="O131" s="5">
        <v>-15718859393</v>
      </c>
      <c r="P131" s="5">
        <v>-6440611651</v>
      </c>
    </row>
    <row r="132" spans="3:16" ht="15.5" x14ac:dyDescent="0.35">
      <c r="C132" t="s">
        <v>1412</v>
      </c>
      <c r="D132" s="5">
        <v>12409418307</v>
      </c>
      <c r="F132" s="5">
        <v>17855381986</v>
      </c>
      <c r="I132" s="5">
        <v>17855381986</v>
      </c>
    </row>
    <row r="133" spans="3:16" ht="15.5" x14ac:dyDescent="0.35">
      <c r="C133" t="s">
        <v>328</v>
      </c>
      <c r="F133" s="5">
        <v>183368174090</v>
      </c>
      <c r="I133" s="5">
        <v>183368174090</v>
      </c>
    </row>
    <row r="134" spans="3:16" ht="15.5" x14ac:dyDescent="0.35">
      <c r="C134" t="s">
        <v>306</v>
      </c>
    </row>
    <row r="135" spans="3:16" ht="15.5" x14ac:dyDescent="0.35">
      <c r="C135" t="s">
        <v>345</v>
      </c>
      <c r="D135" s="5">
        <v>-3398137722</v>
      </c>
      <c r="E135" s="5">
        <v>-9828299347</v>
      </c>
      <c r="F135" s="5">
        <v>-2750453967</v>
      </c>
      <c r="G135" s="5">
        <v>-7114319504</v>
      </c>
      <c r="I135" s="5">
        <v>-18366276333</v>
      </c>
      <c r="J135" s="5">
        <v>-13021468931</v>
      </c>
      <c r="K135" s="5">
        <v>-14787435804</v>
      </c>
      <c r="L135" s="5">
        <v>-9387257478</v>
      </c>
      <c r="M135" s="5">
        <v>-6642521661</v>
      </c>
      <c r="N135" s="5">
        <v>-14459185229</v>
      </c>
      <c r="O135" s="5">
        <v>-17394746017</v>
      </c>
      <c r="P135" s="5">
        <v>-12299712297</v>
      </c>
    </row>
    <row r="136" spans="3:16" ht="15.5" x14ac:dyDescent="0.35">
      <c r="C136" t="s">
        <v>568</v>
      </c>
      <c r="D136" s="5">
        <v>663682355</v>
      </c>
      <c r="E136" s="5">
        <v>-1232763706</v>
      </c>
      <c r="F136" s="5">
        <v>14628197916</v>
      </c>
      <c r="G136" s="5">
        <v>-5646061304</v>
      </c>
      <c r="I136" s="5">
        <v>603295854</v>
      </c>
      <c r="J136" s="5">
        <v>1416531380</v>
      </c>
      <c r="K136" s="5">
        <v>-1177557513</v>
      </c>
      <c r="L136" s="5">
        <v>-5523110400</v>
      </c>
      <c r="M136" s="5">
        <v>474085457</v>
      </c>
      <c r="N136" s="5">
        <v>-124826480</v>
      </c>
      <c r="O136" s="5">
        <v>27385029</v>
      </c>
    </row>
    <row r="137" spans="3:16" ht="15.5" x14ac:dyDescent="0.35">
      <c r="C137" t="s">
        <v>149</v>
      </c>
      <c r="D137" s="5">
        <v>-16538921917</v>
      </c>
      <c r="E137" s="5">
        <v>-51257277009</v>
      </c>
      <c r="F137" s="5">
        <v>282224961249</v>
      </c>
      <c r="G137" s="5">
        <v>-3107258085</v>
      </c>
      <c r="I137" s="5">
        <v>443066175211</v>
      </c>
      <c r="J137" s="5">
        <v>-4040943054</v>
      </c>
      <c r="K137" s="5">
        <v>-5797813292</v>
      </c>
      <c r="L137" s="5">
        <v>-7366648370</v>
      </c>
      <c r="M137" s="5">
        <v>-6748754953</v>
      </c>
      <c r="N137" s="5">
        <v>117151876893</v>
      </c>
      <c r="O137" s="5">
        <v>241905457357</v>
      </c>
      <c r="P137" s="5">
        <v>-26223488764</v>
      </c>
    </row>
    <row r="138" spans="3:16" ht="15.5" x14ac:dyDescent="0.35">
      <c r="C138" t="s">
        <v>150</v>
      </c>
      <c r="D138" s="5">
        <v>-9122130326</v>
      </c>
      <c r="E138" s="5">
        <v>-8665266128</v>
      </c>
      <c r="F138" s="5">
        <v>-275958655861</v>
      </c>
      <c r="G138" s="5">
        <v>7291421933</v>
      </c>
      <c r="I138" s="5">
        <v>-421909643413</v>
      </c>
      <c r="J138" s="5">
        <v>5047174666</v>
      </c>
      <c r="K138" s="5">
        <v>2449671527</v>
      </c>
      <c r="L138" s="5">
        <v>3983149114</v>
      </c>
      <c r="M138" s="5">
        <v>3743870297</v>
      </c>
      <c r="N138" s="5">
        <v>-62645211791</v>
      </c>
      <c r="O138" s="5">
        <v>-253970402682</v>
      </c>
      <c r="P138" s="5">
        <v>-41539604857</v>
      </c>
    </row>
    <row r="139" spans="3:16" ht="15.5" x14ac:dyDescent="0.35">
      <c r="C139" t="s">
        <v>1413</v>
      </c>
      <c r="J139" s="5">
        <v>4342363359</v>
      </c>
      <c r="P139" s="5">
        <v>110000000000</v>
      </c>
    </row>
    <row r="140" spans="3:16" ht="15.5" x14ac:dyDescent="0.35">
      <c r="C140" t="s">
        <v>1100</v>
      </c>
      <c r="D140" s="5">
        <v>-9793244758</v>
      </c>
      <c r="E140" s="5">
        <v>1225836501</v>
      </c>
      <c r="F140" s="5">
        <v>-54809599565</v>
      </c>
      <c r="G140" s="5">
        <v>7789753260</v>
      </c>
      <c r="N140" s="5">
        <v>-91518191161</v>
      </c>
      <c r="O140" s="5">
        <v>-129050448648</v>
      </c>
      <c r="P140" s="5">
        <v>-134094789500</v>
      </c>
    </row>
    <row r="141" spans="3:16" ht="15.5" x14ac:dyDescent="0.35">
      <c r="C141" t="s">
        <v>468</v>
      </c>
      <c r="N141" s="5">
        <v>-26876405343</v>
      </c>
      <c r="O141" s="5">
        <v>-62545857692</v>
      </c>
      <c r="P141" s="5">
        <v>-11128433021</v>
      </c>
    </row>
    <row r="142" spans="3:16" ht="15.5" x14ac:dyDescent="0.35">
      <c r="C142" t="s">
        <v>158</v>
      </c>
      <c r="D142" s="5">
        <v>671114432</v>
      </c>
      <c r="E142" s="5">
        <v>-9891102629</v>
      </c>
      <c r="F142" s="5">
        <v>-28096256296</v>
      </c>
      <c r="G142" s="5">
        <v>-498331327</v>
      </c>
      <c r="I142" s="5">
        <v>-228856843413</v>
      </c>
      <c r="J142" s="5">
        <v>-339862964</v>
      </c>
      <c r="K142" s="5">
        <v>-1432149684</v>
      </c>
      <c r="L142" s="5">
        <v>-571979481</v>
      </c>
      <c r="M142" s="5">
        <v>-337547000</v>
      </c>
      <c r="N142" s="5">
        <v>-2500000000</v>
      </c>
      <c r="O142" s="5">
        <v>1392563658</v>
      </c>
      <c r="P142" s="5">
        <v>-4307049003</v>
      </c>
    </row>
    <row r="143" spans="3:16" ht="15.5" x14ac:dyDescent="0.35">
      <c r="C143" t="s">
        <v>218</v>
      </c>
      <c r="J143" s="5">
        <v>14000000</v>
      </c>
      <c r="L143" s="5">
        <v>-14000000</v>
      </c>
      <c r="N143" s="5">
        <v>38990900</v>
      </c>
      <c r="O143" s="5">
        <v>-160000000</v>
      </c>
      <c r="P143" s="5">
        <v>-2009333333</v>
      </c>
    </row>
    <row r="144" spans="3:16" ht="15.5" x14ac:dyDescent="0.35">
      <c r="C144" t="s">
        <v>1414</v>
      </c>
      <c r="J144" s="5">
        <v>14000000</v>
      </c>
      <c r="L144" s="5">
        <v>-14000000</v>
      </c>
      <c r="N144" s="5">
        <v>38990900</v>
      </c>
      <c r="O144" s="5">
        <v>-160000000</v>
      </c>
      <c r="P144" s="5">
        <v>-2009333333</v>
      </c>
    </row>
    <row r="145" spans="3:16" ht="15.5" x14ac:dyDescent="0.35">
      <c r="C145" t="s">
        <v>1415</v>
      </c>
      <c r="F145" s="5">
        <v>-184062800000</v>
      </c>
      <c r="I145" s="5">
        <v>-184062800000</v>
      </c>
    </row>
    <row r="146" spans="3:16" ht="15.5" x14ac:dyDescent="0.35">
      <c r="C146" t="s">
        <v>1416</v>
      </c>
      <c r="O146" s="5">
        <v>-63606660000</v>
      </c>
    </row>
    <row r="147" spans="3:16" ht="15.5" x14ac:dyDescent="0.35">
      <c r="C147" t="s">
        <v>355</v>
      </c>
      <c r="F147" s="5">
        <v>-1990000000</v>
      </c>
      <c r="I147" s="5">
        <v>-1990000000</v>
      </c>
    </row>
    <row r="148" spans="3:16" ht="15.5" x14ac:dyDescent="0.35">
      <c r="C148" t="s">
        <v>589</v>
      </c>
      <c r="F148" s="5">
        <v>-7000000000</v>
      </c>
      <c r="I148" s="5">
        <v>-7000000000</v>
      </c>
    </row>
    <row r="149" spans="3:16" ht="15.5" x14ac:dyDescent="0.35">
      <c r="C149" t="s">
        <v>1417</v>
      </c>
      <c r="J149" s="5">
        <v>1030674271</v>
      </c>
      <c r="K149" s="5">
        <v>3881821211</v>
      </c>
      <c r="L149" s="5">
        <v>4569128595</v>
      </c>
      <c r="M149" s="5">
        <v>4081417297</v>
      </c>
      <c r="N149" s="5">
        <v>58210393813</v>
      </c>
    </row>
    <row r="150" spans="3:16" ht="15.5" x14ac:dyDescent="0.35">
      <c r="C150" t="s">
        <v>161</v>
      </c>
      <c r="D150" s="5">
        <v>-16538921917</v>
      </c>
      <c r="E150" s="5">
        <v>-51257277009</v>
      </c>
      <c r="F150" s="5">
        <v>282224961249</v>
      </c>
      <c r="G150" s="5">
        <v>-3107258085</v>
      </c>
      <c r="I150" s="5">
        <v>443066175211</v>
      </c>
      <c r="J150" s="5">
        <v>-4040943054</v>
      </c>
      <c r="K150" s="5">
        <v>-5797813292</v>
      </c>
      <c r="L150" s="5">
        <v>-7366648370</v>
      </c>
      <c r="M150" s="5">
        <v>-6748754953</v>
      </c>
      <c r="N150" s="5">
        <v>117151876893</v>
      </c>
      <c r="O150" s="5">
        <v>241905457357</v>
      </c>
      <c r="P150" s="5">
        <v>-26223488764</v>
      </c>
    </row>
    <row r="151" spans="3:16" ht="15.5" x14ac:dyDescent="0.35">
      <c r="C151" t="s">
        <v>1418</v>
      </c>
      <c r="M151" s="5">
        <v>35458250</v>
      </c>
      <c r="N151" s="5">
        <v>14308567000</v>
      </c>
    </row>
    <row r="152" spans="3:16" ht="15.5" x14ac:dyDescent="0.35">
      <c r="C152" t="s">
        <v>1419</v>
      </c>
      <c r="D152" s="5">
        <v>61581272364</v>
      </c>
      <c r="E152" s="5">
        <v>-60836433587</v>
      </c>
      <c r="F152" s="5">
        <v>120744153653</v>
      </c>
      <c r="G152" s="5">
        <v>349303013</v>
      </c>
      <c r="I152" s="5">
        <v>123444540926</v>
      </c>
      <c r="J152" s="5">
        <v>1325476306</v>
      </c>
      <c r="K152" s="5">
        <v>1466608894</v>
      </c>
      <c r="L152" s="5">
        <v>-2119086379</v>
      </c>
      <c r="N152" s="5">
        <v>10043700000</v>
      </c>
    </row>
    <row r="153" spans="3:16" ht="15.5" x14ac:dyDescent="0.35">
      <c r="C153" t="s">
        <v>274</v>
      </c>
      <c r="O153" s="5">
        <v>186600000000</v>
      </c>
    </row>
    <row r="154" spans="3:16" ht="15.5" x14ac:dyDescent="0.35">
      <c r="C154" t="s">
        <v>1183</v>
      </c>
      <c r="O154" s="5">
        <v>-7963340000</v>
      </c>
    </row>
    <row r="155" spans="3:16" ht="15.5" x14ac:dyDescent="0.35">
      <c r="C155" t="s">
        <v>269</v>
      </c>
      <c r="O155" s="5">
        <v>7103233275</v>
      </c>
      <c r="P155" s="5">
        <v>1933465790</v>
      </c>
    </row>
    <row r="156" spans="3:16" ht="15.5" x14ac:dyDescent="0.35">
      <c r="C156" t="s">
        <v>270</v>
      </c>
      <c r="D156" s="5">
        <v>-72951924946</v>
      </c>
      <c r="E156" s="5">
        <v>152196032</v>
      </c>
      <c r="F156" s="5">
        <v>888075814</v>
      </c>
      <c r="G156" s="5">
        <v>-753265742</v>
      </c>
      <c r="J156" s="5">
        <v>575596512</v>
      </c>
      <c r="K156" s="5">
        <v>-2983069612</v>
      </c>
      <c r="L156" s="5">
        <v>-1342726718</v>
      </c>
      <c r="M156" s="5">
        <v>-6294103676</v>
      </c>
      <c r="N156" s="5">
        <v>-191959801</v>
      </c>
      <c r="O156" s="5">
        <v>-3221671919</v>
      </c>
    </row>
    <row r="157" spans="3:16" ht="15.5" x14ac:dyDescent="0.35">
      <c r="C157" t="s">
        <v>312</v>
      </c>
      <c r="D157" s="5">
        <v>-44941308789</v>
      </c>
      <c r="F157" s="5">
        <v>416686752501</v>
      </c>
      <c r="I157" s="5">
        <v>416686752501</v>
      </c>
      <c r="N157" s="5">
        <v>96593569694</v>
      </c>
      <c r="O157" s="5">
        <v>77200000000</v>
      </c>
      <c r="P157" s="5">
        <v>2700000000</v>
      </c>
    </row>
    <row r="158" spans="3:16" ht="15.5" x14ac:dyDescent="0.35">
      <c r="C158" t="s">
        <v>313</v>
      </c>
      <c r="D158" s="5">
        <v>39773039454</v>
      </c>
      <c r="E158" s="5">
        <v>9426960546</v>
      </c>
      <c r="F158" s="5">
        <v>-256094020719</v>
      </c>
      <c r="G158" s="5">
        <v>-2703295356</v>
      </c>
      <c r="I158" s="5">
        <v>-97065118216</v>
      </c>
      <c r="J158" s="5">
        <v>-5942015872</v>
      </c>
      <c r="K158" s="5">
        <v>-4281352574</v>
      </c>
      <c r="L158" s="5">
        <v>-3904835273</v>
      </c>
      <c r="M158" s="5">
        <v>-490109527</v>
      </c>
      <c r="N158" s="5">
        <v>-3602000000</v>
      </c>
      <c r="O158" s="5">
        <v>-17812763999</v>
      </c>
      <c r="P158" s="5">
        <v>-7755463327</v>
      </c>
    </row>
    <row r="159" spans="3:16" ht="15.5" x14ac:dyDescent="0.35">
      <c r="C159" t="s">
        <v>435</v>
      </c>
      <c r="P159" s="5">
        <v>8212190200</v>
      </c>
    </row>
    <row r="160" spans="3:16" ht="15.5" x14ac:dyDescent="0.35">
      <c r="C160" t="s">
        <v>279</v>
      </c>
      <c r="P160" s="5">
        <v>-31313681427</v>
      </c>
    </row>
    <row r="161" spans="2:16" ht="15.5" x14ac:dyDescent="0.35">
      <c r="C161" t="s">
        <v>173</v>
      </c>
      <c r="D161" s="5">
        <v>-3657479982</v>
      </c>
      <c r="E161" s="5">
        <v>-58128244813</v>
      </c>
      <c r="F161" s="5">
        <v>64993924269</v>
      </c>
      <c r="G161" s="5">
        <v>74837000</v>
      </c>
      <c r="I161" s="5">
        <v>67455905613</v>
      </c>
      <c r="J161" s="5">
        <v>648511044</v>
      </c>
      <c r="K161" s="5">
        <v>-3137449571</v>
      </c>
      <c r="L161" s="5">
        <v>1085834231</v>
      </c>
      <c r="M161" s="5">
        <v>169380520</v>
      </c>
      <c r="N161" s="5">
        <v>-4659794246</v>
      </c>
      <c r="O161" s="5">
        <v>6565840822</v>
      </c>
      <c r="P161" s="5">
        <v>-31854095840</v>
      </c>
    </row>
    <row r="162" spans="2:16" ht="15.5" x14ac:dyDescent="0.35">
      <c r="C162" t="s">
        <v>176</v>
      </c>
      <c r="E162" s="5">
        <v>69526973991</v>
      </c>
      <c r="I162" s="5">
        <v>2071068378</v>
      </c>
      <c r="J162" s="5">
        <v>1422557335</v>
      </c>
      <c r="K162" s="5">
        <v>4560006906</v>
      </c>
      <c r="L162" s="5">
        <v>3474172675</v>
      </c>
      <c r="M162" s="5">
        <v>3304792154</v>
      </c>
      <c r="N162" s="5">
        <v>7964586400</v>
      </c>
      <c r="O162" s="5">
        <v>1398745580</v>
      </c>
      <c r="P162" s="5">
        <v>33252841420</v>
      </c>
    </row>
    <row r="163" spans="2:16" ht="15.5" x14ac:dyDescent="0.35">
      <c r="C163" t="s">
        <v>177</v>
      </c>
      <c r="D163" s="5">
        <v>-3657479982</v>
      </c>
      <c r="E163" s="5">
        <v>11398729178</v>
      </c>
      <c r="F163" s="5">
        <v>64993924269</v>
      </c>
      <c r="G163" s="5">
        <v>74837000</v>
      </c>
      <c r="I163" s="5">
        <v>69526973991</v>
      </c>
      <c r="J163" s="5">
        <v>2071068379</v>
      </c>
      <c r="K163" s="5">
        <v>1422557335</v>
      </c>
      <c r="L163" s="5">
        <v>4560006906</v>
      </c>
      <c r="M163" s="5">
        <v>3474172674</v>
      </c>
      <c r="N163" s="5">
        <v>3304792154</v>
      </c>
      <c r="O163" s="5">
        <v>7964586402</v>
      </c>
      <c r="P163" s="5">
        <v>1398745580</v>
      </c>
    </row>
    <row r="165" spans="2:16" ht="15.5" x14ac:dyDescent="0.35">
      <c r="B165" t="s">
        <v>178</v>
      </c>
      <c r="C165" t="s">
        <v>12</v>
      </c>
      <c r="D165" s="5">
        <v>10550000000</v>
      </c>
      <c r="E165" s="5">
        <v>10550000000</v>
      </c>
      <c r="F165" s="5">
        <v>10550000000</v>
      </c>
      <c r="G165" s="5">
        <v>10550000000</v>
      </c>
      <c r="I165" s="5">
        <v>10550000000</v>
      </c>
      <c r="J165" s="5">
        <v>10550000000</v>
      </c>
      <c r="K165" s="5">
        <v>10550000000</v>
      </c>
      <c r="L165" s="5">
        <v>10550000000</v>
      </c>
      <c r="M165" s="5">
        <v>10540000000</v>
      </c>
      <c r="N165" s="5">
        <v>10540000000</v>
      </c>
      <c r="O165" s="5">
        <v>10490000000</v>
      </c>
      <c r="P165" s="6">
        <v>8210000000.000001</v>
      </c>
    </row>
    <row r="166" spans="2:16" ht="15.5" x14ac:dyDescent="0.35">
      <c r="C166" t="s">
        <v>179</v>
      </c>
      <c r="D166" s="6">
        <v>0.98</v>
      </c>
      <c r="E166" s="6">
        <v>0.54</v>
      </c>
      <c r="F166" s="6">
        <v>5.99</v>
      </c>
      <c r="G166" s="6">
        <v>-0.7</v>
      </c>
    </row>
    <row r="167" spans="2:16" ht="15.5" x14ac:dyDescent="0.35">
      <c r="C167" t="s">
        <v>180</v>
      </c>
      <c r="D167" s="6">
        <v>82.65</v>
      </c>
      <c r="E167" s="6">
        <v>105.56</v>
      </c>
      <c r="F167" s="6">
        <v>9.68</v>
      </c>
      <c r="G167" s="6">
        <v>-47.14</v>
      </c>
    </row>
    <row r="168" spans="2:16" ht="15.5" x14ac:dyDescent="0.35">
      <c r="C168" t="s">
        <v>64</v>
      </c>
      <c r="D168" s="6">
        <v>25.37</v>
      </c>
      <c r="E168" s="6">
        <v>17.88</v>
      </c>
      <c r="F168" s="6">
        <v>6.52</v>
      </c>
      <c r="G168" s="6">
        <v>30.43</v>
      </c>
    </row>
    <row r="169" spans="2:16" ht="15.5" x14ac:dyDescent="0.35">
      <c r="C169" t="s">
        <v>181</v>
      </c>
      <c r="D169" s="5">
        <v>13360000000</v>
      </c>
      <c r="E169" s="5">
        <v>15280000000</v>
      </c>
      <c r="F169" s="5">
        <v>55570000000</v>
      </c>
      <c r="G169" s="5">
        <v>1050000000</v>
      </c>
    </row>
    <row r="170" spans="2:16" ht="15.5" x14ac:dyDescent="0.35">
      <c r="C170" t="s">
        <v>182</v>
      </c>
      <c r="D170" s="6">
        <v>5.4000000000000003E-3</v>
      </c>
      <c r="E170" s="6">
        <v>3.0000000000000001E-3</v>
      </c>
      <c r="F170" s="6">
        <v>3.2000000000000001E-2</v>
      </c>
      <c r="G170" s="6">
        <v>-4.5000000000000005E-3</v>
      </c>
    </row>
    <row r="171" spans="2:16" ht="15.5" x14ac:dyDescent="0.35">
      <c r="C171" t="s">
        <v>183</v>
      </c>
      <c r="D171" s="6">
        <v>8.3000000000000001E-3</v>
      </c>
      <c r="E171" s="6">
        <v>4.5999999999999999E-3</v>
      </c>
      <c r="F171" s="6">
        <v>5.1100000000000007E-2</v>
      </c>
      <c r="G171" s="6">
        <v>-6.3E-3</v>
      </c>
    </row>
    <row r="172" spans="2:16" ht="15.5" x14ac:dyDescent="0.35">
      <c r="C172" t="s">
        <v>184</v>
      </c>
      <c r="D172" s="6">
        <v>6.9999999999999993E-3</v>
      </c>
      <c r="E172" s="6">
        <v>6.6E-3</v>
      </c>
      <c r="F172" s="6">
        <v>3.0899999999999997E-2</v>
      </c>
      <c r="G172" s="6">
        <v>-1.6000000000000001E-3</v>
      </c>
    </row>
    <row r="173" spans="2:16" ht="15.5" x14ac:dyDescent="0.35">
      <c r="C173" t="s">
        <v>185</v>
      </c>
      <c r="D173" s="6">
        <v>1.87</v>
      </c>
      <c r="E173" s="6">
        <v>1.88</v>
      </c>
      <c r="F173" s="6">
        <v>9.08</v>
      </c>
      <c r="G173" s="6">
        <v>-0.43</v>
      </c>
    </row>
    <row r="174" spans="2:16" ht="15.5" x14ac:dyDescent="0.35">
      <c r="C174" t="s">
        <v>186</v>
      </c>
      <c r="D174" s="5">
        <v>1254000000000</v>
      </c>
      <c r="E174" s="5">
        <v>1243000000000</v>
      </c>
      <c r="F174" s="5">
        <v>1237000000000</v>
      </c>
      <c r="G174" s="5">
        <v>1174000000000</v>
      </c>
    </row>
    <row r="175" spans="2:16" ht="15.5" x14ac:dyDescent="0.35">
      <c r="C175" t="s">
        <v>187</v>
      </c>
      <c r="D175" s="6">
        <v>0.68</v>
      </c>
      <c r="E175" s="6">
        <v>0.48</v>
      </c>
      <c r="F175" s="6">
        <v>0.49</v>
      </c>
      <c r="G175" s="6">
        <v>0.3</v>
      </c>
    </row>
    <row r="176" spans="2:16" ht="15.5" x14ac:dyDescent="0.35">
      <c r="C176" t="s">
        <v>188</v>
      </c>
      <c r="D176" s="6">
        <v>118.72</v>
      </c>
      <c r="E176" s="6">
        <v>117.73</v>
      </c>
      <c r="F176" s="6">
        <v>117.2</v>
      </c>
      <c r="G176" s="6">
        <v>111.19</v>
      </c>
    </row>
    <row r="177" spans="3:16" ht="15.5" x14ac:dyDescent="0.35">
      <c r="C177" t="s">
        <v>189</v>
      </c>
      <c r="D177" s="6">
        <v>0.7</v>
      </c>
      <c r="E177" s="6">
        <v>0.5</v>
      </c>
      <c r="F177" s="6">
        <v>0.51</v>
      </c>
      <c r="G177" s="6">
        <v>0.3</v>
      </c>
    </row>
    <row r="178" spans="3:16" ht="15.5" x14ac:dyDescent="0.35">
      <c r="C178" t="s">
        <v>190</v>
      </c>
      <c r="D178" s="6">
        <v>115.91</v>
      </c>
      <c r="E178" s="6">
        <v>114.92</v>
      </c>
      <c r="F178" s="6">
        <v>114.39</v>
      </c>
      <c r="G178" s="6">
        <v>108.38</v>
      </c>
    </row>
    <row r="179" spans="3:16" ht="15.5" x14ac:dyDescent="0.35">
      <c r="C179" t="s">
        <v>191</v>
      </c>
      <c r="D179" s="5">
        <v>2000000000</v>
      </c>
      <c r="E179" s="5">
        <v>7000000000</v>
      </c>
      <c r="F179" s="5">
        <v>7000000000</v>
      </c>
      <c r="G179" s="5">
        <v>13000000000</v>
      </c>
    </row>
    <row r="180" spans="3:16" ht="15.5" x14ac:dyDescent="0.35">
      <c r="C180" t="s">
        <v>192</v>
      </c>
      <c r="D180" s="5">
        <v>576000000000</v>
      </c>
      <c r="E180" s="5">
        <v>561000000000</v>
      </c>
      <c r="F180" s="5">
        <v>639000000000</v>
      </c>
      <c r="G180" s="5">
        <v>348000000000</v>
      </c>
    </row>
    <row r="181" spans="3:16" ht="15.5" x14ac:dyDescent="0.35">
      <c r="C181" t="s">
        <v>193</v>
      </c>
      <c r="D181" s="5">
        <v>1252000000000</v>
      </c>
      <c r="E181" s="5">
        <v>1242000000000</v>
      </c>
      <c r="F181" s="5">
        <v>1236000000000</v>
      </c>
      <c r="G181" s="5">
        <v>1173000000000</v>
      </c>
    </row>
    <row r="182" spans="3:16" ht="15.5" x14ac:dyDescent="0.35">
      <c r="C182" t="s">
        <v>24</v>
      </c>
      <c r="D182" s="5">
        <v>578000000000</v>
      </c>
      <c r="E182" s="5">
        <v>568000000000</v>
      </c>
      <c r="F182" s="5">
        <v>646000000000</v>
      </c>
      <c r="G182" s="5">
        <v>361000000000</v>
      </c>
    </row>
    <row r="183" spans="3:16" ht="15.5" x14ac:dyDescent="0.35">
      <c r="C183" t="s">
        <v>21</v>
      </c>
      <c r="D183" s="5">
        <v>570000000000</v>
      </c>
      <c r="E183" s="5">
        <v>556000000000</v>
      </c>
      <c r="F183" s="5">
        <v>577000000000</v>
      </c>
      <c r="G183" s="5">
        <v>357000000000</v>
      </c>
    </row>
    <row r="184" spans="3:16" ht="15.5" x14ac:dyDescent="0.35">
      <c r="C184" t="s">
        <v>194</v>
      </c>
      <c r="D184" s="5">
        <v>125000000000</v>
      </c>
      <c r="E184" s="5">
        <v>120000000000</v>
      </c>
      <c r="F184" s="5">
        <v>168000000000</v>
      </c>
      <c r="G184" s="5">
        <v>25000000000</v>
      </c>
    </row>
    <row r="185" spans="3:16" ht="15.5" x14ac:dyDescent="0.35">
      <c r="C185" t="s">
        <v>195</v>
      </c>
      <c r="D185" s="5">
        <v>22000000000</v>
      </c>
      <c r="E185" s="5">
        <v>2000000000</v>
      </c>
      <c r="F185" s="5">
        <v>59000000000</v>
      </c>
      <c r="G185" s="5">
        <v>-4000000000</v>
      </c>
    </row>
    <row r="186" spans="3:16" ht="15.5" x14ac:dyDescent="0.35">
      <c r="C186" t="s">
        <v>196</v>
      </c>
      <c r="D186" s="5">
        <v>1000000000</v>
      </c>
      <c r="E186" s="5">
        <v>-10000000000</v>
      </c>
      <c r="F186" s="5">
        <v>-28000000000</v>
      </c>
      <c r="G186" s="5">
        <v>0</v>
      </c>
    </row>
    <row r="187" spans="3:16" ht="15.5" x14ac:dyDescent="0.35">
      <c r="C187" t="s">
        <v>13</v>
      </c>
      <c r="D187" s="5">
        <v>23000000000</v>
      </c>
      <c r="E187" s="5">
        <v>-8000000000</v>
      </c>
      <c r="F187" s="5">
        <v>31000000000</v>
      </c>
      <c r="G187" s="5">
        <v>-5000000000</v>
      </c>
    </row>
    <row r="188" spans="3:16" ht="15.5" x14ac:dyDescent="0.35">
      <c r="C188" t="s">
        <v>16</v>
      </c>
      <c r="D188" s="6">
        <v>2.15</v>
      </c>
      <c r="E188" s="6">
        <v>-0.77</v>
      </c>
      <c r="F188" s="6">
        <v>2.9</v>
      </c>
      <c r="G188" s="6">
        <v>-0.44</v>
      </c>
    </row>
    <row r="189" spans="3:16" ht="15.5" x14ac:dyDescent="0.35">
      <c r="C189" t="s">
        <v>49</v>
      </c>
      <c r="I189" s="6">
        <v>3.95</v>
      </c>
      <c r="J189" s="6">
        <v>-1.71</v>
      </c>
      <c r="K189" s="6">
        <v>-2.34</v>
      </c>
      <c r="L189" s="5">
        <v>-2</v>
      </c>
      <c r="M189" s="6">
        <v>-1.44</v>
      </c>
      <c r="N189" s="6">
        <v>-2.79</v>
      </c>
      <c r="O189" s="6">
        <v>-0.71</v>
      </c>
      <c r="P189" s="6">
        <v>1.59</v>
      </c>
    </row>
    <row r="190" spans="3:16" ht="15.5" x14ac:dyDescent="0.35">
      <c r="C190" t="s">
        <v>63</v>
      </c>
      <c r="I190" s="6">
        <v>14.68</v>
      </c>
      <c r="J190" s="6">
        <v>-5.85</v>
      </c>
      <c r="K190" s="6">
        <v>-21.37</v>
      </c>
      <c r="L190" s="5">
        <v>-25</v>
      </c>
      <c r="M190" s="6">
        <v>-54.86</v>
      </c>
      <c r="N190" s="6">
        <v>-121.15</v>
      </c>
      <c r="O190" s="6">
        <v>-1176.06</v>
      </c>
      <c r="P190" s="5">
        <v>0</v>
      </c>
    </row>
    <row r="191" spans="3:16" ht="15.5" x14ac:dyDescent="0.35">
      <c r="C191" t="s">
        <v>66</v>
      </c>
      <c r="I191" s="6">
        <v>4.99</v>
      </c>
      <c r="J191" s="6">
        <v>3.59</v>
      </c>
      <c r="K191" s="6">
        <v>18.91</v>
      </c>
      <c r="L191" s="6">
        <v>25.17</v>
      </c>
      <c r="M191" s="6">
        <v>69.069999999999993</v>
      </c>
      <c r="N191" s="6">
        <v>530.89</v>
      </c>
      <c r="O191" s="6">
        <v>132.32</v>
      </c>
      <c r="P191" s="5">
        <v>0</v>
      </c>
    </row>
    <row r="192" spans="3:16" ht="15.5" x14ac:dyDescent="0.35">
      <c r="C192" t="s">
        <v>197</v>
      </c>
      <c r="I192" s="5">
        <v>56870000000</v>
      </c>
      <c r="J192" s="5">
        <v>-40000000</v>
      </c>
      <c r="K192" s="6">
        <v>-4150000000.0000005</v>
      </c>
      <c r="L192" s="5">
        <v>-5240000000</v>
      </c>
      <c r="M192" s="5">
        <v>-9250000000</v>
      </c>
      <c r="N192" s="5">
        <v>-15640000000</v>
      </c>
      <c r="O192" s="5">
        <v>410000000</v>
      </c>
    </row>
    <row r="193" spans="3:16" ht="15.5" x14ac:dyDescent="0.35">
      <c r="C193" t="s">
        <v>198</v>
      </c>
      <c r="I193" s="6">
        <v>2.1099999999999997E-2</v>
      </c>
      <c r="J193" s="6">
        <v>-1.2E-2</v>
      </c>
      <c r="K193" s="6">
        <v>-1.6200000000000003E-2</v>
      </c>
      <c r="L193" s="6">
        <v>-1.37E-2</v>
      </c>
      <c r="M193" s="6">
        <v>-9.7000000000000003E-3</v>
      </c>
      <c r="N193" s="6">
        <v>-1.8700000000000001E-2</v>
      </c>
      <c r="O193" s="6">
        <v>-5.0000000000000001E-3</v>
      </c>
      <c r="P193" s="6">
        <v>1.06E-2</v>
      </c>
    </row>
    <row r="194" spans="3:16" ht="15.5" x14ac:dyDescent="0.35">
      <c r="C194" t="s">
        <v>199</v>
      </c>
      <c r="I194" s="6">
        <v>3.3700000000000001E-2</v>
      </c>
      <c r="J194" s="6">
        <v>-1.5100000000000001E-2</v>
      </c>
      <c r="K194" s="6">
        <v>-2.0299999999999999E-2</v>
      </c>
      <c r="L194" s="6">
        <v>-1.7000000000000001E-2</v>
      </c>
      <c r="M194" s="6">
        <v>-1.21E-2</v>
      </c>
      <c r="N194" s="6">
        <v>-2.3099999999999999E-2</v>
      </c>
      <c r="O194" s="6">
        <v>-5.7999999999999996E-3</v>
      </c>
      <c r="P194" s="6">
        <v>1.54E-2</v>
      </c>
    </row>
    <row r="195" spans="3:16" ht="15.5" x14ac:dyDescent="0.35">
      <c r="C195" t="s">
        <v>200</v>
      </c>
      <c r="I195" s="6">
        <v>2.7699999999999999E-2</v>
      </c>
      <c r="J195" s="6">
        <v>-5.4000000000000003E-3</v>
      </c>
      <c r="K195" s="6">
        <v>-8.1000000000000013E-3</v>
      </c>
      <c r="L195" s="6">
        <v>-9.3999999999999986E-3</v>
      </c>
      <c r="M195" s="6">
        <v>-1.32E-2</v>
      </c>
      <c r="N195" s="6">
        <v>-1.9E-2</v>
      </c>
      <c r="O195" s="6">
        <v>-3.5999999999999999E-3</v>
      </c>
      <c r="P195" s="6">
        <v>3.7699999999999997E-2</v>
      </c>
    </row>
    <row r="196" spans="3:16" ht="15.5" x14ac:dyDescent="0.35">
      <c r="C196" t="s">
        <v>201</v>
      </c>
      <c r="I196" s="6">
        <v>2.19</v>
      </c>
      <c r="J196" s="6">
        <v>-0.63</v>
      </c>
      <c r="K196" s="6">
        <v>-0.95</v>
      </c>
      <c r="L196" s="6">
        <v>-1.19</v>
      </c>
      <c r="M196" s="6">
        <v>-19.37</v>
      </c>
      <c r="N196" s="6">
        <v>-8.7200000000000006</v>
      </c>
      <c r="O196" s="6">
        <v>-0.64</v>
      </c>
      <c r="P196" s="6">
        <v>2.86</v>
      </c>
    </row>
    <row r="197" spans="3:16" ht="15.5" x14ac:dyDescent="0.35">
      <c r="C197" t="s">
        <v>60</v>
      </c>
      <c r="I197" s="6">
        <v>0.49</v>
      </c>
      <c r="J197" s="6">
        <v>0.09</v>
      </c>
      <c r="K197" s="6">
        <v>0.44</v>
      </c>
      <c r="L197" s="6">
        <v>0.43</v>
      </c>
      <c r="M197" s="6">
        <v>0.66</v>
      </c>
      <c r="N197" s="6">
        <v>2.8</v>
      </c>
      <c r="O197" s="6">
        <v>6.81</v>
      </c>
      <c r="P197" s="5">
        <v>0</v>
      </c>
    </row>
    <row r="198" spans="3:16" ht="15.5" x14ac:dyDescent="0.35">
      <c r="C198" t="s">
        <v>57</v>
      </c>
      <c r="I198" s="6">
        <v>117.2</v>
      </c>
      <c r="J198" s="6">
        <v>113.23</v>
      </c>
      <c r="K198" s="6">
        <v>114.93</v>
      </c>
      <c r="L198" s="6">
        <v>117.27</v>
      </c>
      <c r="M198" s="6">
        <v>119.3</v>
      </c>
      <c r="N198" s="6">
        <v>120.63</v>
      </c>
      <c r="O198" s="6">
        <v>122.69</v>
      </c>
      <c r="P198" s="5">
        <v>103</v>
      </c>
    </row>
    <row r="199" spans="3:16" ht="15.5" x14ac:dyDescent="0.35">
      <c r="C199" t="s">
        <v>202</v>
      </c>
      <c r="I199" s="6">
        <v>0.51</v>
      </c>
      <c r="J199" s="6">
        <v>0.09</v>
      </c>
      <c r="K199" s="6">
        <v>0.45</v>
      </c>
      <c r="L199" s="6">
        <v>0.44</v>
      </c>
      <c r="M199" s="6">
        <v>0.68</v>
      </c>
      <c r="N199" s="6">
        <v>2.87</v>
      </c>
      <c r="O199" s="6">
        <v>6.86</v>
      </c>
      <c r="P199" s="5">
        <v>0</v>
      </c>
    </row>
    <row r="200" spans="3:16" ht="15.5" x14ac:dyDescent="0.35">
      <c r="C200" t="s">
        <v>203</v>
      </c>
      <c r="I200" s="6">
        <v>114.39</v>
      </c>
      <c r="J200" s="6">
        <v>110.43</v>
      </c>
      <c r="K200" s="6">
        <v>112.13</v>
      </c>
      <c r="L200" s="6">
        <v>114.46</v>
      </c>
      <c r="M200" s="6">
        <v>116.49</v>
      </c>
      <c r="N200" s="6">
        <v>117.82</v>
      </c>
      <c r="O200" s="6">
        <v>121.66</v>
      </c>
      <c r="P200" s="6">
        <v>101.67</v>
      </c>
    </row>
    <row r="201" spans="3:16" ht="15.5" x14ac:dyDescent="0.35">
      <c r="C201" t="s">
        <v>204</v>
      </c>
      <c r="I201" s="5">
        <v>7000000000</v>
      </c>
      <c r="J201" s="5">
        <v>11000000000</v>
      </c>
      <c r="K201" s="5">
        <v>6000000000</v>
      </c>
      <c r="L201" s="5">
        <v>13000000000</v>
      </c>
      <c r="M201" s="5">
        <v>114000000000</v>
      </c>
      <c r="N201" s="5">
        <v>116000000000</v>
      </c>
      <c r="O201" s="5">
        <v>97000000000</v>
      </c>
      <c r="P201" s="5">
        <v>33000000000</v>
      </c>
    </row>
    <row r="202" spans="3:16" ht="15.5" x14ac:dyDescent="0.35">
      <c r="C202" t="s">
        <v>205</v>
      </c>
      <c r="I202" s="5">
        <v>639000000000</v>
      </c>
      <c r="J202" s="5">
        <v>192000000000</v>
      </c>
      <c r="K202" s="5">
        <v>203000000000</v>
      </c>
      <c r="L202" s="5">
        <v>202000000000</v>
      </c>
      <c r="M202" s="5">
        <v>107000000000</v>
      </c>
      <c r="N202" s="5">
        <v>106000000000</v>
      </c>
      <c r="O202" s="5">
        <v>32000000000</v>
      </c>
      <c r="P202" s="5">
        <v>300000000000</v>
      </c>
    </row>
    <row r="203" spans="3:16" ht="15.5" x14ac:dyDescent="0.35">
      <c r="C203" t="s">
        <v>26</v>
      </c>
      <c r="I203" s="5">
        <v>646000000000</v>
      </c>
      <c r="J203" s="5">
        <v>203000000000</v>
      </c>
      <c r="K203" s="5">
        <v>208000000000</v>
      </c>
      <c r="L203" s="5">
        <v>216000000000</v>
      </c>
      <c r="M203" s="5">
        <v>221000000000</v>
      </c>
      <c r="N203" s="5">
        <v>222000000000</v>
      </c>
      <c r="O203" s="5">
        <v>129000000000</v>
      </c>
      <c r="P203" s="5">
        <v>333000000000</v>
      </c>
    </row>
    <row r="204" spans="3:16" ht="15.5" x14ac:dyDescent="0.35">
      <c r="C204" t="s">
        <v>23</v>
      </c>
      <c r="I204" s="5">
        <v>577000000000</v>
      </c>
      <c r="J204" s="5">
        <v>201000000000</v>
      </c>
      <c r="K204" s="5">
        <v>207000000000</v>
      </c>
      <c r="L204" s="5">
        <v>211000000000</v>
      </c>
      <c r="M204" s="5">
        <v>217000000000</v>
      </c>
      <c r="N204" s="5">
        <v>218000000000</v>
      </c>
      <c r="O204" s="5">
        <v>121000000000</v>
      </c>
      <c r="P204" s="5">
        <v>332000000000</v>
      </c>
    </row>
    <row r="205" spans="3:16" ht="15.5" x14ac:dyDescent="0.35">
      <c r="C205" t="s">
        <v>206</v>
      </c>
      <c r="I205" s="5">
        <v>168000000000</v>
      </c>
      <c r="J205" s="5">
        <v>27000000000</v>
      </c>
      <c r="K205" s="5">
        <v>45000000000</v>
      </c>
      <c r="L205" s="5">
        <v>61000000000</v>
      </c>
      <c r="M205" s="5">
        <v>-17000000000</v>
      </c>
      <c r="N205" s="5">
        <v>-9000000000</v>
      </c>
      <c r="O205" s="5">
        <v>103000000000</v>
      </c>
      <c r="P205" s="5">
        <v>129000000000</v>
      </c>
    </row>
    <row r="206" spans="3:16" ht="15.5" x14ac:dyDescent="0.35">
      <c r="C206" t="s">
        <v>207</v>
      </c>
      <c r="I206" s="5">
        <v>46000000000</v>
      </c>
      <c r="J206" s="5">
        <v>0</v>
      </c>
      <c r="K206" s="5">
        <v>0</v>
      </c>
      <c r="L206" s="5">
        <v>4000000000</v>
      </c>
      <c r="M206" s="5">
        <v>3000000000</v>
      </c>
      <c r="N206" s="5">
        <v>-59000000000</v>
      </c>
      <c r="O206" s="5">
        <v>19000000000</v>
      </c>
      <c r="P206" s="5">
        <v>36000000000</v>
      </c>
    </row>
    <row r="207" spans="3:16" ht="15.5" x14ac:dyDescent="0.35">
      <c r="C207" t="s">
        <v>208</v>
      </c>
      <c r="I207" s="5">
        <v>-229000000000</v>
      </c>
      <c r="J207" s="5">
        <v>0</v>
      </c>
      <c r="K207" s="5">
        <v>-1000000000</v>
      </c>
      <c r="L207" s="5">
        <v>-1000000000</v>
      </c>
      <c r="M207" s="5">
        <v>0</v>
      </c>
      <c r="N207" s="5">
        <v>-29000000000</v>
      </c>
      <c r="O207" s="5">
        <v>-61000000000</v>
      </c>
      <c r="P207" s="5">
        <v>-15000000000</v>
      </c>
    </row>
    <row r="208" spans="3:16" ht="15.5" x14ac:dyDescent="0.35">
      <c r="C208" t="s">
        <v>15</v>
      </c>
      <c r="I208" s="5">
        <v>-183000000000</v>
      </c>
      <c r="J208" s="5">
        <v>-1000000000</v>
      </c>
      <c r="K208" s="5">
        <v>-1000000000</v>
      </c>
      <c r="L208" s="5">
        <v>4000000000</v>
      </c>
      <c r="M208" s="5">
        <v>3000000000</v>
      </c>
      <c r="N208" s="5">
        <v>-89000000000</v>
      </c>
      <c r="O208" s="5">
        <v>-43000000000</v>
      </c>
      <c r="P208" s="5">
        <v>20000000000</v>
      </c>
    </row>
    <row r="209" spans="3:16" ht="15.5" x14ac:dyDescent="0.35">
      <c r="C209" t="s">
        <v>17</v>
      </c>
      <c r="I209" s="6">
        <v>-17.309999999999999</v>
      </c>
      <c r="J209" s="6">
        <v>-7.0000000000000007E-2</v>
      </c>
      <c r="K209" s="6">
        <v>-0.12</v>
      </c>
      <c r="L209" s="6">
        <v>0.37</v>
      </c>
      <c r="M209" s="6">
        <v>0.27</v>
      </c>
      <c r="N209" s="6">
        <v>-8.4</v>
      </c>
      <c r="O209" s="6">
        <v>-4.05</v>
      </c>
      <c r="P209" s="6">
        <v>2.5</v>
      </c>
    </row>
  </sheetData>
  <pageMargins left="0.7" right="0.7" top="0.75" bottom="0.75" header="0.3" footer="0.3"/>
  <ignoredErrors>
    <ignoredError sqref="A1:P210" numberStoredAsText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21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1420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1421</v>
      </c>
      <c r="D2" s="2" vm="406">
        <f ca="1">IFERROR(_xlfn.STOCKHISTORY("XIDX:" &amp; $C$1, D3, , 0, 0, 1), "Libur")</f>
        <v>136</v>
      </c>
      <c r="E2" s="2" vm="177">
        <f ca="1">IFERROR(_xlfn.STOCKHISTORY("XIDX:" &amp; $C$1, E3, , 0, 0, 1), "Libur")</f>
        <v>110</v>
      </c>
      <c r="H2" s="2" vm="177">
        <f ca="1">IFERROR(INDEX(D2:G2,COUNT(D2:G2)),"")</f>
        <v>110</v>
      </c>
      <c r="I2" s="2" vm="407">
        <f t="shared" ref="I2:P2" ca="1" si="0">IFERROR(_xlfn.STOCKHISTORY("XIDX:" &amp; $C$1, I1, , 0, 0, 1), "Libur")</f>
        <v>125</v>
      </c>
      <c r="J2" s="2" vm="345">
        <f t="shared" ca="1" si="0"/>
        <v>92</v>
      </c>
      <c r="K2" s="2" vm="408">
        <f t="shared" ca="1" si="0"/>
        <v>154</v>
      </c>
      <c r="L2" s="2" vm="235">
        <f t="shared" ca="1" si="0"/>
        <v>126</v>
      </c>
      <c r="M2" s="2" vm="409">
        <f t="shared" ca="1" si="0"/>
        <v>270</v>
      </c>
      <c r="N2" s="2" vm="248">
        <f t="shared" ca="1" si="0"/>
        <v>164</v>
      </c>
      <c r="O2" s="2" vm="410">
        <f t="shared" ca="1" si="0"/>
        <v>378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165127240000</v>
      </c>
      <c r="E4" s="2">
        <f>IFERROR(INDEX(E51:E500,MATCH($C$4,$C$51:$C$500,0)),"")</f>
        <v>177053727000</v>
      </c>
      <c r="H4" s="2">
        <f>IFERROR(SUM(D4:G4)*(4/MAX(1,COUNT(D4:G4))),"")</f>
        <v>684361934000</v>
      </c>
      <c r="I4" s="2">
        <f t="shared" ref="I4:P4" si="1">IFERROR(INDEX(I51:I500,MATCH($C$4,$C$51:$C$500,0)),"")</f>
        <v>682495833000</v>
      </c>
      <c r="J4" s="2">
        <f t="shared" si="1"/>
        <v>629023011000</v>
      </c>
      <c r="K4" s="2">
        <f t="shared" si="1"/>
        <v>600210346000</v>
      </c>
      <c r="L4" s="2">
        <f t="shared" si="1"/>
        <v>691532368000</v>
      </c>
      <c r="M4" s="2">
        <f t="shared" si="1"/>
        <v>633300205000</v>
      </c>
      <c r="N4" s="2">
        <f t="shared" si="1"/>
        <v>518652053000</v>
      </c>
      <c r="O4" s="2">
        <f t="shared" si="1"/>
        <v>494684971000</v>
      </c>
      <c r="P4" s="2">
        <f t="shared" si="1"/>
        <v>395632600000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25149424000</v>
      </c>
      <c r="E5" s="2">
        <f>IFERROR(INDEX(E51:E500,MATCH($C$5,$C$51:$C$500,0)),"")</f>
        <v>18773664000</v>
      </c>
      <c r="H5" s="2">
        <f>IFERROR(SUM(D5:G5)*(4/MAX(1,COUNT(D5:G5))),"")</f>
        <v>87846176000</v>
      </c>
      <c r="I5" s="2">
        <f t="shared" ref="I5:P5" si="2">IFERROR(INDEX(I51:I500,MATCH($C$5,$C$51:$C$500,0)),"")</f>
        <v>8527754000</v>
      </c>
      <c r="J5" s="2">
        <f t="shared" si="2"/>
        <v>48257592000</v>
      </c>
      <c r="K5" s="2">
        <f t="shared" si="2"/>
        <v>-28347135000</v>
      </c>
      <c r="L5" s="2">
        <f t="shared" si="2"/>
        <v>-36137870000</v>
      </c>
      <c r="M5" s="2">
        <f t="shared" si="2"/>
        <v>26842921000</v>
      </c>
      <c r="N5" s="2">
        <f t="shared" si="2"/>
        <v>-9726124000</v>
      </c>
      <c r="O5" s="2">
        <f t="shared" si="2"/>
        <v>22644240000</v>
      </c>
      <c r="P5" s="2">
        <f t="shared" si="2"/>
        <v>16281993000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365520238000</v>
      </c>
      <c r="E6" s="2">
        <f>IFERROR(INDEX(E51:E500,MATCH($C$6,$C$51:$C$500,0)),"")</f>
        <v>340370814000</v>
      </c>
      <c r="H6" s="2">
        <f>IFERROR(INDEX(D6:G6,COUNT(D6:G6)),"")</f>
        <v>340370814000</v>
      </c>
      <c r="I6" s="2">
        <f t="shared" ref="I6:P6" si="3">IFERROR(INDEX(I51:I500,MATCH($C$6,$C$51:$C$500,0)),"")</f>
        <v>321597150000</v>
      </c>
      <c r="J6" s="2">
        <f t="shared" si="3"/>
        <v>313069396000</v>
      </c>
      <c r="K6" s="2">
        <f t="shared" si="3"/>
        <v>264811804000</v>
      </c>
      <c r="L6" s="2">
        <f t="shared" si="3"/>
        <v>293158939000</v>
      </c>
      <c r="M6" s="2">
        <f t="shared" si="3"/>
        <v>334721475000</v>
      </c>
      <c r="N6" s="2">
        <f t="shared" si="3"/>
        <v>307878554000</v>
      </c>
      <c r="O6" s="2">
        <f t="shared" si="3"/>
        <v>331166342000</v>
      </c>
      <c r="P6" s="2">
        <f t="shared" si="3"/>
        <v>166476129000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1.81</v>
      </c>
      <c r="E7" s="3">
        <f>IFERROR(INDEX(E51:E500,MATCH($C$7,$C$51:$C$500,0))/1000000000,"")</f>
        <v>1.81</v>
      </c>
      <c r="H7" s="3">
        <f>IFERROR(INDEX(D7:G7,COUNT(D7:G7)),"")</f>
        <v>1.81</v>
      </c>
      <c r="I7" s="3">
        <f t="shared" ref="I7:P7" si="4">IFERROR(INDEX(I51:I500,MATCH($C$7,$C$51:$C$500,0))/1000000000,"")</f>
        <v>1.81</v>
      </c>
      <c r="J7" s="3">
        <f t="shared" si="4"/>
        <v>1.81</v>
      </c>
      <c r="K7" s="3">
        <f t="shared" si="4"/>
        <v>1.81</v>
      </c>
      <c r="L7" s="3">
        <f t="shared" si="4"/>
        <v>1.81</v>
      </c>
      <c r="M7" s="3">
        <f t="shared" si="4"/>
        <v>1.81</v>
      </c>
      <c r="N7" s="3">
        <f t="shared" si="4"/>
        <v>1.81</v>
      </c>
      <c r="O7" s="3">
        <f t="shared" si="4"/>
        <v>1.81</v>
      </c>
      <c r="P7" s="3">
        <f t="shared" si="4"/>
        <v>1.2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-42000000000</v>
      </c>
      <c r="E8" s="2">
        <f>IFERROR(INDEX(E51:E500,MATCH("Free cash flow (Quarter)",$C$51:$C$500,0)),"")</f>
        <v>1000000000</v>
      </c>
      <c r="H8" s="2">
        <f>IFERROR(INDEX(D8:G8,COUNT(D8:G8)),"")</f>
        <v>1000000000</v>
      </c>
      <c r="I8" s="2">
        <f t="shared" ref="I8:P8" si="5">IFERROR(INDEX(I51:I500,MATCH($C$8,$C$51:$C$500,0)),"")</f>
        <v>28000000000</v>
      </c>
      <c r="J8" s="2">
        <f t="shared" si="5"/>
        <v>-23000000000</v>
      </c>
      <c r="K8" s="2">
        <f t="shared" si="5"/>
        <v>-33000000000</v>
      </c>
      <c r="L8" s="2">
        <f t="shared" si="5"/>
        <v>-49000000000</v>
      </c>
      <c r="M8" s="2">
        <f t="shared" si="5"/>
        <v>-111000000000</v>
      </c>
      <c r="N8" s="2">
        <f t="shared" si="5"/>
        <v>-87000000000</v>
      </c>
      <c r="O8" s="2">
        <f t="shared" si="5"/>
        <v>-95000000000</v>
      </c>
      <c r="P8" s="2">
        <f t="shared" si="5"/>
        <v>-57000000000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-23.48</v>
      </c>
      <c r="E9" s="3">
        <f>IFERROR(INDEX(E51:E500,MATCH("Free cash flow per share (Quarter)",$C$51:$C$500,0)),"")</f>
        <v>0.36</v>
      </c>
      <c r="H9" s="3">
        <f>IFERROR(INDEX(D9:G9,COUNT(D9:G9)),"")</f>
        <v>0.36</v>
      </c>
      <c r="I9" s="3">
        <f t="shared" ref="I9:P9" si="6">IFERROR(INDEX(I51:I500,MATCH($C$9,$C$51:$C$500,0)),"")</f>
        <v>15.53</v>
      </c>
      <c r="J9" s="3">
        <f t="shared" si="6"/>
        <v>-12.78</v>
      </c>
      <c r="K9" s="3">
        <f t="shared" si="6"/>
        <v>-18.21</v>
      </c>
      <c r="L9" s="3">
        <f t="shared" si="6"/>
        <v>-27.13</v>
      </c>
      <c r="M9" s="3">
        <f t="shared" si="6"/>
        <v>-61.56</v>
      </c>
      <c r="N9" s="3">
        <f t="shared" si="6"/>
        <v>-47.96</v>
      </c>
      <c r="O9" s="3">
        <f t="shared" si="6"/>
        <v>-52.37</v>
      </c>
      <c r="P9" s="3">
        <f t="shared" si="6"/>
        <v>-47.09</v>
      </c>
    </row>
    <row r="10" spans="1:16" ht="15.5" x14ac:dyDescent="0.35">
      <c r="C10" t="s">
        <v>18</v>
      </c>
      <c r="D10" s="3">
        <f ca="1">IFERROR(IF(D9=0,"",D2/D9),"")</f>
        <v>-5.7921635434412266</v>
      </c>
      <c r="E10" s="3">
        <f ca="1">IFERROR(IF(E9=0,"",E2/E9),"")</f>
        <v>305.55555555555554</v>
      </c>
      <c r="I10" s="3">
        <f t="shared" ref="I10:P10" ca="1" si="7">IFERROR(IF(I9=0,"",I2/I9),"")</f>
        <v>8.0489375402446885</v>
      </c>
      <c r="J10" s="3">
        <f t="shared" ca="1" si="7"/>
        <v>-7.1987480438184663</v>
      </c>
      <c r="K10" s="3">
        <f t="shared" ca="1" si="7"/>
        <v>-8.4568918176825925</v>
      </c>
      <c r="L10" s="3">
        <f t="shared" ca="1" si="7"/>
        <v>-4.6443051971986735</v>
      </c>
      <c r="M10" s="3">
        <f t="shared" ca="1" si="7"/>
        <v>-4.3859649122807012</v>
      </c>
      <c r="N10" s="3">
        <f t="shared" ca="1" si="7"/>
        <v>-3.4195162635529606</v>
      </c>
      <c r="O10" s="3">
        <f t="shared" ca="1" si="7"/>
        <v>-7.2178728279549365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82449920000</v>
      </c>
      <c r="E11" s="2">
        <f>IFERROR(INDEX(E51:E500,MATCH($C$11,$C$51:$C$500,0)),"")</f>
        <v>94446503000</v>
      </c>
      <c r="H11" s="2">
        <f>IFERROR(INDEX(D11:G11,COUNT(D11:G11)),"")</f>
        <v>94446503000</v>
      </c>
      <c r="I11" s="2">
        <f t="shared" ref="I11:P11" si="8">IFERROR(INDEX(I51:I500,MATCH($C$11,$C$51:$C$500,0)),"")</f>
        <v>62762734000</v>
      </c>
      <c r="J11" s="2">
        <f t="shared" si="8"/>
        <v>74644141000</v>
      </c>
      <c r="K11" s="2">
        <f t="shared" si="8"/>
        <v>116603778000</v>
      </c>
      <c r="L11" s="2">
        <f t="shared" si="8"/>
        <v>81095898000</v>
      </c>
      <c r="M11" s="2">
        <f t="shared" si="8"/>
        <v>62563576000</v>
      </c>
      <c r="N11" s="2">
        <f t="shared" si="8"/>
        <v>115461510000</v>
      </c>
      <c r="O11" s="2">
        <f t="shared" si="8"/>
        <v>96814172000</v>
      </c>
      <c r="P11" s="2">
        <f t="shared" si="8"/>
        <v>45468178000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593000000000</v>
      </c>
      <c r="E12" s="2">
        <f>IFERROR(INDEX(E51:E500,MATCH("Net Debt (Quarter)",$C$51:$C$500,0)),"")</f>
        <v>543000000000</v>
      </c>
      <c r="H12" s="2">
        <f>IFERROR(INDEX(D12:G12,COUNT(D12:G12)),"")</f>
        <v>543000000000</v>
      </c>
      <c r="I12" s="2">
        <f t="shared" ref="I12:P12" si="9">IFERROR(INDEX(I51:I500,MATCH($C$12,$C$51:$C$500,0)),"")</f>
        <v>547000000000</v>
      </c>
      <c r="J12" s="2">
        <f t="shared" si="9"/>
        <v>585000000000</v>
      </c>
      <c r="K12" s="2">
        <f t="shared" si="9"/>
        <v>549000000000</v>
      </c>
      <c r="L12" s="2">
        <f t="shared" si="9"/>
        <v>500000000000</v>
      </c>
      <c r="M12" s="2">
        <f t="shared" si="9"/>
        <v>411000000000</v>
      </c>
      <c r="N12" s="2">
        <f t="shared" si="9"/>
        <v>299000000000</v>
      </c>
      <c r="O12" s="2">
        <f t="shared" si="9"/>
        <v>188000000000</v>
      </c>
      <c r="P12" s="2">
        <f t="shared" si="9"/>
        <v>263000000000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675000000000</v>
      </c>
      <c r="E13" s="2">
        <f>IFERROR(INDEX(E51:E500,MATCH("Total Debt (Quarter)",$C$51:$C$500,0)),"")</f>
        <v>638000000000</v>
      </c>
      <c r="H13" s="2">
        <f>IFERROR(INDEX(D13:G13,COUNT(D13:G13)),"")</f>
        <v>638000000000</v>
      </c>
      <c r="I13" s="2">
        <f t="shared" ref="I13:P13" si="10">IFERROR(INDEX(I51:I500,MATCH($C$13,$C$51:$C$500,0)),"")</f>
        <v>610000000000</v>
      </c>
      <c r="J13" s="2">
        <f t="shared" si="10"/>
        <v>659000000000</v>
      </c>
      <c r="K13" s="2">
        <f t="shared" si="10"/>
        <v>665000000000</v>
      </c>
      <c r="L13" s="2">
        <f t="shared" si="10"/>
        <v>581000000000</v>
      </c>
      <c r="M13" s="2">
        <f t="shared" si="10"/>
        <v>474000000000</v>
      </c>
      <c r="N13" s="2">
        <f t="shared" si="10"/>
        <v>415000000000</v>
      </c>
      <c r="O13" s="2">
        <f t="shared" si="10"/>
        <v>284000000000</v>
      </c>
      <c r="P13" s="2">
        <f t="shared" si="10"/>
        <v>309000000000</v>
      </c>
    </row>
    <row r="14" spans="1:16" ht="15.5" x14ac:dyDescent="0.35">
      <c r="C14" t="s">
        <v>27</v>
      </c>
      <c r="D14" s="2">
        <f>IFERROR(INDEX(D51:D500,MATCH($C$14,$C$51:$C$500,0)),"")</f>
        <v>-10460961000</v>
      </c>
      <c r="E14" s="2">
        <f>IFERROR(INDEX(E51:E500,MATCH($C$14,$C$51:$C$500,0)),"")</f>
        <v>-10003591000</v>
      </c>
      <c r="H14" s="2">
        <f>IFERROR(SUM(D14:G14)*(4/MAX(1,COUNT(D14:G14))),"")</f>
        <v>-40929104000</v>
      </c>
      <c r="I14" s="2">
        <f t="shared" ref="I14:P14" si="11">IFERROR(INDEX(I51:I500,MATCH($C$14,$C$51:$C$500,0)),"")</f>
        <v>-44824806000</v>
      </c>
      <c r="J14" s="2">
        <f t="shared" si="11"/>
        <v>-52069046000</v>
      </c>
      <c r="K14" s="2">
        <f t="shared" si="11"/>
        <v>-50251040000</v>
      </c>
      <c r="L14" s="2">
        <f t="shared" si="11"/>
        <v>-27393778000</v>
      </c>
      <c r="M14" s="2">
        <f t="shared" si="11"/>
        <v>-20067796000</v>
      </c>
      <c r="N14" s="2">
        <f t="shared" si="11"/>
        <v>-17894581000</v>
      </c>
      <c r="O14" s="2">
        <f t="shared" si="11"/>
        <v>-22211928000</v>
      </c>
      <c r="P14" s="2">
        <f t="shared" si="11"/>
        <v>-23037120000</v>
      </c>
    </row>
    <row r="15" spans="1:16" ht="15.5" x14ac:dyDescent="0.35">
      <c r="C15" t="s">
        <v>28</v>
      </c>
      <c r="D15" s="2">
        <f>IFERROR(INDEX(D51:D500,MATCH($C$15,$C$51:$C$500,0)),"")</f>
        <v>-44908000</v>
      </c>
      <c r="E15" s="2">
        <f>IFERROR(INDEX(E51:E500,MATCH($C$15,$C$51:$C$500,0)),"")</f>
        <v>-2049332000</v>
      </c>
      <c r="H15" s="2">
        <f>IFERROR(SUM(D15:G15)*(4/MAX(1,COUNT(D15:G15))),"")</f>
        <v>-4188480000</v>
      </c>
      <c r="I15" s="2">
        <f t="shared" ref="I15:P15" si="12">IFERROR(INDEX(I51:I500,MATCH($C$15,$C$51:$C$500,0)),"")</f>
        <v>3012980000</v>
      </c>
      <c r="J15" s="2">
        <f t="shared" si="12"/>
        <v>13462618000</v>
      </c>
      <c r="K15" s="2">
        <f t="shared" si="12"/>
        <v>6834840000</v>
      </c>
      <c r="L15" s="2">
        <f t="shared" si="12"/>
        <v>8264204000</v>
      </c>
      <c r="M15" s="2">
        <f t="shared" si="12"/>
        <v>-7043070000</v>
      </c>
      <c r="N15" s="2">
        <f t="shared" si="12"/>
        <v>398904000</v>
      </c>
      <c r="O15" s="2">
        <f t="shared" si="12"/>
        <v>-6787075000</v>
      </c>
      <c r="P15" s="2">
        <f t="shared" si="12"/>
        <v>-5649779000</v>
      </c>
    </row>
    <row r="16" spans="1:16" ht="15.5" x14ac:dyDescent="0.35">
      <c r="C16" t="s">
        <v>29</v>
      </c>
      <c r="D16" s="2">
        <f>IFERROR(INDEX(D51:D500,MATCH($C$16,$C$51:$C$500,0)),"")</f>
        <v>25194332000</v>
      </c>
      <c r="E16" s="2">
        <f>IFERROR(INDEX(E51:E500,MATCH($C$16,$C$51:$C$500,0)),"")</f>
        <v>20822996000</v>
      </c>
      <c r="H16" s="2">
        <f>IFERROR(SUM(D16:G16)*(4/MAX(1,COUNT(D16:G16))),"")</f>
        <v>92034656000</v>
      </c>
      <c r="I16" s="2">
        <f t="shared" ref="I16:P16" si="13">IFERROR(INDEX(I51:I500,MATCH($C$16,$C$51:$C$500,0)),"")</f>
        <v>6499888000</v>
      </c>
      <c r="J16" s="2">
        <f t="shared" si="13"/>
        <v>34868079000</v>
      </c>
      <c r="K16" s="2">
        <f t="shared" si="13"/>
        <v>-34391552000</v>
      </c>
      <c r="L16" s="2">
        <f t="shared" si="13"/>
        <v>-44656350000</v>
      </c>
      <c r="M16" s="2">
        <f t="shared" si="13"/>
        <v>34365873000</v>
      </c>
      <c r="N16" s="2">
        <f t="shared" si="13"/>
        <v>-9633430000</v>
      </c>
      <c r="O16" s="2">
        <f t="shared" si="13"/>
        <v>29321514000</v>
      </c>
      <c r="P16" s="2">
        <f t="shared" si="13"/>
        <v>21690926000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246160000000</v>
      </c>
      <c r="E20" s="2">
        <f ca="1">IFERROR(E21*E2,"")</f>
        <v>199100000000</v>
      </c>
      <c r="H20" s="2">
        <f t="shared" ref="H20:P20" ca="1" si="14">IFERROR(H21*H2,"")</f>
        <v>199100000000</v>
      </c>
      <c r="I20" s="2">
        <f t="shared" ca="1" si="14"/>
        <v>226250000000</v>
      </c>
      <c r="J20" s="2">
        <f t="shared" ca="1" si="14"/>
        <v>166520000000</v>
      </c>
      <c r="K20" s="2">
        <f t="shared" ca="1" si="14"/>
        <v>278740000000</v>
      </c>
      <c r="L20" s="2">
        <f t="shared" ca="1" si="14"/>
        <v>228060000000</v>
      </c>
      <c r="M20" s="2">
        <f t="shared" ca="1" si="14"/>
        <v>488700000000</v>
      </c>
      <c r="N20" s="2">
        <f t="shared" ca="1" si="14"/>
        <v>296840000000</v>
      </c>
      <c r="O20" s="2">
        <f t="shared" ca="1" si="14"/>
        <v>684180000000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1810000000</v>
      </c>
      <c r="E21" s="2">
        <f>IFERROR(INDEX(E51:E500,MATCH($C$7,$C$51:$C$500,0)),"")</f>
        <v>1810000000</v>
      </c>
      <c r="H21" s="2">
        <f>IFERROR(INDEX(D21:G21,COUNT(D21:G21)),"")</f>
        <v>1810000000</v>
      </c>
      <c r="I21" s="2">
        <f t="shared" ref="I21:P21" si="15">IFERROR(INDEX(I51:I500,MATCH($C$7,$C$51:$C$500,0)),"")</f>
        <v>1810000000</v>
      </c>
      <c r="J21" s="2">
        <f t="shared" si="15"/>
        <v>1810000000</v>
      </c>
      <c r="K21" s="2">
        <f t="shared" si="15"/>
        <v>1810000000</v>
      </c>
      <c r="L21" s="2">
        <f t="shared" si="15"/>
        <v>1810000000</v>
      </c>
      <c r="M21" s="2">
        <f t="shared" si="15"/>
        <v>1810000000</v>
      </c>
      <c r="N21" s="2">
        <f t="shared" si="15"/>
        <v>1810000000</v>
      </c>
      <c r="O21" s="2">
        <f t="shared" si="15"/>
        <v>1810000000</v>
      </c>
      <c r="P21" s="2">
        <f t="shared" si="15"/>
        <v>1200000000</v>
      </c>
    </row>
    <row r="23" spans="1:16" ht="15.5" x14ac:dyDescent="0.35">
      <c r="B23" t="s">
        <v>45</v>
      </c>
      <c r="C23" t="s">
        <v>46</v>
      </c>
      <c r="D23" s="3">
        <f>IFERROR(D5/D6*100,"")</f>
        <v>6.8804463844762545</v>
      </c>
      <c r="E23" s="3">
        <f>IFERROR(E5/E6*100,"")</f>
        <v>5.5156503518541991</v>
      </c>
      <c r="H23" s="3">
        <f t="shared" ref="H23:P23" si="16">IFERROR(H5/H6*100,"")</f>
        <v>25.808962574564337</v>
      </c>
      <c r="I23" s="3">
        <f t="shared" si="16"/>
        <v>2.6516883000984306</v>
      </c>
      <c r="J23" s="3">
        <f t="shared" si="16"/>
        <v>15.414343470353135</v>
      </c>
      <c r="K23" s="3">
        <f t="shared" si="16"/>
        <v>-10.704634223933612</v>
      </c>
      <c r="L23" s="3">
        <f t="shared" si="16"/>
        <v>-12.327057166760998</v>
      </c>
      <c r="M23" s="3">
        <f t="shared" si="16"/>
        <v>8.0194797779258113</v>
      </c>
      <c r="N23" s="3">
        <f t="shared" si="16"/>
        <v>-3.1590781084414212</v>
      </c>
      <c r="O23" s="3">
        <f t="shared" si="16"/>
        <v>6.8377238650659731</v>
      </c>
      <c r="P23" s="3">
        <f t="shared" si="16"/>
        <v>9.7803769812547721</v>
      </c>
    </row>
    <row r="24" spans="1:16" ht="15.5" x14ac:dyDescent="0.35">
      <c r="C24" t="s">
        <v>47</v>
      </c>
      <c r="D24" s="4">
        <f>IFERROR(_xlfn.RRI(5,I23,D23),"")</f>
        <v>0.21009322241329276</v>
      </c>
      <c r="E24" s="4">
        <f>IFERROR(_xlfn.RRI(5,J23,E23),"")</f>
        <v>-0.18579392370375558</v>
      </c>
      <c r="H24" s="4">
        <f t="shared" ref="H24:P24" si="17">IFERROR(_xlfn.RRI(5,M23,H23),"")</f>
        <v>0.26335344876774336</v>
      </c>
      <c r="I24" s="4" t="str">
        <f t="shared" si="17"/>
        <v/>
      </c>
      <c r="J24" s="4">
        <f t="shared" si="17"/>
        <v>0.17652915784409684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5.26</v>
      </c>
      <c r="J25" s="3">
        <f t="shared" si="18"/>
        <v>26.73</v>
      </c>
      <c r="K25" s="3">
        <f t="shared" si="18"/>
        <v>-15.24</v>
      </c>
      <c r="L25" s="3">
        <f t="shared" si="18"/>
        <v>-20.13</v>
      </c>
      <c r="M25" s="3">
        <f t="shared" si="18"/>
        <v>15.11</v>
      </c>
      <c r="N25" s="3">
        <f t="shared" si="18"/>
        <v>-5.1100000000000003</v>
      </c>
      <c r="O25" s="3">
        <f t="shared" si="18"/>
        <v>12.46</v>
      </c>
      <c r="P25" s="3">
        <f t="shared" si="18"/>
        <v>13.37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0.16492021926871514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91.230519337016574</v>
      </c>
      <c r="E27" s="3">
        <f>IFERROR(E4/E21,"")</f>
        <v>97.819738674033147</v>
      </c>
      <c r="H27" s="3">
        <f t="shared" ref="H27:P27" si="20">IFERROR(H4/H21,"")</f>
        <v>378.10051602209944</v>
      </c>
      <c r="I27" s="3">
        <f t="shared" si="20"/>
        <v>377.06952099447511</v>
      </c>
      <c r="J27" s="3">
        <f t="shared" si="20"/>
        <v>347.52652541436464</v>
      </c>
      <c r="K27" s="3">
        <f t="shared" si="20"/>
        <v>331.60792596685081</v>
      </c>
      <c r="L27" s="3">
        <f t="shared" si="20"/>
        <v>382.06208176795582</v>
      </c>
      <c r="M27" s="3">
        <f t="shared" si="20"/>
        <v>349.88961602209946</v>
      </c>
      <c r="N27" s="3">
        <f t="shared" si="20"/>
        <v>286.5480955801105</v>
      </c>
      <c r="O27" s="3">
        <f t="shared" si="20"/>
        <v>273.30661381215469</v>
      </c>
      <c r="P27" s="3">
        <f t="shared" si="20"/>
        <v>329.69383333333332</v>
      </c>
    </row>
    <row r="28" spans="1:16" ht="15.5" x14ac:dyDescent="0.35">
      <c r="C28" t="s">
        <v>52</v>
      </c>
      <c r="D28" s="4">
        <f>IFERROR(_xlfn.RRI(5,I27,D27),"")</f>
        <v>-0.24708882427368795</v>
      </c>
      <c r="E28" s="4">
        <f>IFERROR(_xlfn.RRI(5,J27,E27),"")</f>
        <v>-0.22395356534948629</v>
      </c>
      <c r="H28" s="4">
        <f t="shared" ref="H28:P28" si="21">IFERROR(_xlfn.RRI(5,M27,H27),"")</f>
        <v>1.5629351159504923E-2</v>
      </c>
      <c r="I28" s="4">
        <f t="shared" si="21"/>
        <v>5.6439863819847336E-2</v>
      </c>
      <c r="J28" s="4">
        <f t="shared" si="21"/>
        <v>4.9222423049597896E-2</v>
      </c>
      <c r="K28" s="4">
        <f t="shared" si="21"/>
        <v>1.1584463085396735E-3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-0.80321735877291423</v>
      </c>
      <c r="J29" s="4">
        <f t="shared" si="22"/>
        <v>-2.7539370078740157</v>
      </c>
      <c r="K29" s="4">
        <f t="shared" si="22"/>
        <v>-0.24292101341281663</v>
      </c>
      <c r="L29" s="4">
        <f t="shared" si="22"/>
        <v>-2.3322303110522831</v>
      </c>
      <c r="M29" s="4">
        <f t="shared" si="22"/>
        <v>-3.9569471624266139</v>
      </c>
      <c r="N29" s="4">
        <f t="shared" si="22"/>
        <v>-1.4101123595505618</v>
      </c>
      <c r="O29" s="4">
        <f t="shared" si="22"/>
        <v>-6.8062827225130768E-2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2.7342306132439563E-3</v>
      </c>
      <c r="I30" s="4">
        <f t="shared" si="23"/>
        <v>8.5009325676322439E-2</v>
      </c>
      <c r="J30" s="4">
        <f t="shared" si="23"/>
        <v>4.8004279153162133E-2</v>
      </c>
      <c r="K30" s="4">
        <f t="shared" si="23"/>
        <v>-0.13205748020749197</v>
      </c>
      <c r="L30" s="4">
        <f t="shared" si="23"/>
        <v>9.195033025451177E-2</v>
      </c>
      <c r="M30" s="4">
        <f t="shared" si="23"/>
        <v>0.22105022304809044</v>
      </c>
      <c r="N30" s="4">
        <f t="shared" si="23"/>
        <v>4.8449181610572933E-2</v>
      </c>
      <c r="O30" s="4">
        <f t="shared" si="23"/>
        <v>-0.17102903912724671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202.14</v>
      </c>
      <c r="E32" s="3">
        <f>IFERROR(INDEX(E51:E500,MATCH($A$32,$C$51:$C$500,0)),"")</f>
        <v>188.24</v>
      </c>
      <c r="H32" s="3">
        <f>IFERROR(INDEX(D32:G32,COUNT(D32:G32)),"")</f>
        <v>188.24</v>
      </c>
      <c r="I32" s="3">
        <f t="shared" ref="I32:P32" si="24">IFERROR(INDEX(I51:I500,MATCH($C$32,$C$51:$C$500,0)),"")</f>
        <v>177.85</v>
      </c>
      <c r="J32" s="3">
        <f t="shared" si="24"/>
        <v>173.14</v>
      </c>
      <c r="K32" s="3">
        <f t="shared" si="24"/>
        <v>146.44999999999999</v>
      </c>
      <c r="L32" s="3">
        <f t="shared" si="24"/>
        <v>162.13</v>
      </c>
      <c r="M32" s="3">
        <f t="shared" si="24"/>
        <v>185.11</v>
      </c>
      <c r="N32" s="3">
        <f t="shared" si="24"/>
        <v>170.27</v>
      </c>
      <c r="O32" s="3">
        <f t="shared" si="24"/>
        <v>183.14</v>
      </c>
      <c r="P32" s="3">
        <f t="shared" si="24"/>
        <v>138.69999999999999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0.54</v>
      </c>
      <c r="E33" s="3">
        <f>IFERROR(INDEX(E51:E500,MATCH($A$33,$C$51:$C$500,0)),"")</f>
        <v>0.74</v>
      </c>
      <c r="H33" s="3">
        <f>IFERROR(INDEX(D33:G33,COUNT(D33:G33)),"")</f>
        <v>0.74</v>
      </c>
      <c r="I33" s="3">
        <f t="shared" ref="I33:P33" si="25">IFERROR(INDEX(I51:I500,MATCH($C$33,$C$51:$C$500,0)),"")</f>
        <v>0.7</v>
      </c>
      <c r="J33" s="3">
        <f t="shared" si="25"/>
        <v>0.53</v>
      </c>
      <c r="K33" s="3">
        <f t="shared" si="25"/>
        <v>1.05</v>
      </c>
      <c r="L33" s="3">
        <f t="shared" si="25"/>
        <v>0.78</v>
      </c>
      <c r="M33" s="3">
        <f t="shared" si="25"/>
        <v>1.46</v>
      </c>
      <c r="N33" s="3">
        <f t="shared" si="25"/>
        <v>0.96</v>
      </c>
      <c r="O33" s="3">
        <f t="shared" si="25"/>
        <v>2.06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7.91</v>
      </c>
      <c r="E34" s="3">
        <f>IFERROR(INDEX(E51:E500,MATCH($A$34,$C$51:$C$500,0)),"")</f>
        <v>13.49</v>
      </c>
      <c r="H34" s="3">
        <f>IFERROR(INDEX(D34:G34,COUNT(D34:G34)),"")</f>
        <v>13.49</v>
      </c>
      <c r="I34" s="3">
        <f t="shared" ref="I34:P34" si="26">IFERROR(INDEX(I51:I500,MATCH($C$34,$C$51:$C$500,0)),"")</f>
        <v>23.76</v>
      </c>
      <c r="J34" s="3">
        <f t="shared" si="26"/>
        <v>3.44</v>
      </c>
      <c r="K34" s="3">
        <f t="shared" si="26"/>
        <v>-10.1</v>
      </c>
      <c r="L34" s="3">
        <f t="shared" si="26"/>
        <v>-6.26</v>
      </c>
      <c r="M34" s="3">
        <f t="shared" si="26"/>
        <v>17.87</v>
      </c>
      <c r="N34" s="3">
        <f t="shared" si="26"/>
        <v>-32.090000000000003</v>
      </c>
      <c r="O34" s="3">
        <f t="shared" si="26"/>
        <v>30.34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1.2</v>
      </c>
      <c r="E35" s="3">
        <f>IFERROR(INDEX(E51:E500,MATCH($A$35,$C$51:$C$500,0)),"")</f>
        <v>1.43</v>
      </c>
      <c r="H35" s="3">
        <f>IFERROR(INDEX(D35:G35,COUNT(D35:G35)),"")</f>
        <v>1.43</v>
      </c>
      <c r="I35" s="3">
        <f t="shared" ref="I35:P35" si="27">IFERROR(INDEX(I51:I500,MATCH($C$35,$C$51:$C$500,0)),"")</f>
        <v>0.33</v>
      </c>
      <c r="J35" s="3">
        <f t="shared" si="27"/>
        <v>0.26</v>
      </c>
      <c r="K35" s="3">
        <f t="shared" si="27"/>
        <v>0.46</v>
      </c>
      <c r="L35" s="3">
        <f t="shared" si="27"/>
        <v>0.33</v>
      </c>
      <c r="M35" s="3">
        <f t="shared" si="27"/>
        <v>0.77</v>
      </c>
      <c r="N35" s="3">
        <f t="shared" si="27"/>
        <v>0.56999999999999995</v>
      </c>
      <c r="O35" s="3">
        <f t="shared" si="27"/>
        <v>1.38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165127240000</v>
      </c>
      <c r="E51" s="5">
        <v>177053727000</v>
      </c>
      <c r="F51" s="5">
        <v>157501795000</v>
      </c>
      <c r="G51" s="5">
        <v>239788508000</v>
      </c>
      <c r="I51" s="5">
        <v>682495833000</v>
      </c>
      <c r="J51" s="5">
        <v>629023011000</v>
      </c>
      <c r="K51" s="5">
        <v>600210346000</v>
      </c>
      <c r="L51" s="5">
        <v>691532368000</v>
      </c>
      <c r="M51" s="5">
        <v>633300205000</v>
      </c>
      <c r="N51" s="5">
        <v>518652053000</v>
      </c>
      <c r="O51" s="5">
        <v>494684971000</v>
      </c>
      <c r="P51" s="5">
        <v>395632600000</v>
      </c>
    </row>
    <row r="52" spans="2:16" ht="15.5" x14ac:dyDescent="0.35">
      <c r="C52" t="s">
        <v>211</v>
      </c>
      <c r="D52" s="5">
        <v>-128791903000</v>
      </c>
      <c r="E52" s="5">
        <v>-134689752000</v>
      </c>
      <c r="F52" s="5">
        <v>-147140731000</v>
      </c>
      <c r="G52" s="5">
        <v>-132081961000</v>
      </c>
      <c r="I52" s="5">
        <v>-538418349000</v>
      </c>
      <c r="J52" s="5">
        <v>-527984770000</v>
      </c>
      <c r="K52" s="5">
        <v>-489640686000</v>
      </c>
      <c r="L52" s="5">
        <v>-557544143000</v>
      </c>
      <c r="M52" s="5">
        <v>-499526385000</v>
      </c>
      <c r="N52" s="5">
        <v>-427898412000</v>
      </c>
      <c r="O52" s="5">
        <v>-402648938000</v>
      </c>
      <c r="P52" s="5">
        <v>-288634885000</v>
      </c>
    </row>
    <row r="53" spans="2:16" ht="15.5" x14ac:dyDescent="0.35">
      <c r="C53" t="s">
        <v>212</v>
      </c>
      <c r="D53" s="5">
        <v>36335337000</v>
      </c>
      <c r="E53" s="5">
        <v>42363975000</v>
      </c>
      <c r="F53" s="5">
        <v>10361064000</v>
      </c>
      <c r="G53" s="5">
        <v>107706547000</v>
      </c>
      <c r="I53" s="5">
        <v>144077484000</v>
      </c>
      <c r="J53" s="5">
        <v>101038241000</v>
      </c>
      <c r="K53" s="5">
        <v>110569660000</v>
      </c>
      <c r="L53" s="5">
        <v>133988225000</v>
      </c>
      <c r="M53" s="5">
        <v>133773820000</v>
      </c>
      <c r="N53" s="5">
        <v>90753641000</v>
      </c>
      <c r="O53" s="5">
        <v>92036033000</v>
      </c>
      <c r="P53" s="5">
        <v>106997715000</v>
      </c>
    </row>
    <row r="54" spans="2:16" ht="15.5" x14ac:dyDescent="0.35">
      <c r="C54" t="s">
        <v>82</v>
      </c>
      <c r="D54" s="5">
        <v>-25768739000</v>
      </c>
      <c r="E54" s="5">
        <v>-23549407000</v>
      </c>
      <c r="F54" s="5">
        <v>-31285979000</v>
      </c>
      <c r="G54" s="5">
        <v>-35029270000</v>
      </c>
      <c r="I54" s="5">
        <v>-112780815000</v>
      </c>
      <c r="J54" s="5">
        <v>-23796360000</v>
      </c>
      <c r="K54" s="5">
        <v>-89646313000</v>
      </c>
      <c r="L54" s="5">
        <v>-145640541000</v>
      </c>
      <c r="M54" s="5">
        <v>-83667102000</v>
      </c>
      <c r="N54" s="5">
        <v>-83235916000</v>
      </c>
      <c r="O54" s="5">
        <v>-41257373000</v>
      </c>
      <c r="P54" s="5">
        <v>-61172449000</v>
      </c>
    </row>
    <row r="55" spans="2:16" ht="15.5" x14ac:dyDescent="0.35">
      <c r="C55" t="s">
        <v>87</v>
      </c>
      <c r="D55" s="5">
        <v>-22492492000</v>
      </c>
      <c r="E55" s="5">
        <v>-20761948000</v>
      </c>
      <c r="F55" s="5">
        <v>-27412190000</v>
      </c>
      <c r="G55" s="5">
        <v>-22042812000</v>
      </c>
      <c r="I55" s="5">
        <v>-95161574000</v>
      </c>
      <c r="J55" s="5">
        <v>-100134140000</v>
      </c>
      <c r="K55" s="5">
        <v>-105909969000</v>
      </c>
      <c r="L55" s="5">
        <v>-107505056000</v>
      </c>
      <c r="M55" s="5">
        <v>-91350433000</v>
      </c>
      <c r="N55" s="5">
        <v>-78368717000</v>
      </c>
      <c r="O55" s="5">
        <v>-65219306000</v>
      </c>
      <c r="P55" s="5">
        <v>-57426058000</v>
      </c>
    </row>
    <row r="56" spans="2:16" ht="15.5" x14ac:dyDescent="0.35">
      <c r="C56" t="s">
        <v>81</v>
      </c>
    </row>
    <row r="57" spans="2:16" ht="15.5" x14ac:dyDescent="0.35">
      <c r="C57" t="s">
        <v>89</v>
      </c>
      <c r="D57" s="5">
        <v>10566598000</v>
      </c>
      <c r="E57" s="5">
        <v>18814568000</v>
      </c>
      <c r="F57" s="5">
        <v>-20924915000</v>
      </c>
      <c r="G57" s="5">
        <v>72677277000</v>
      </c>
      <c r="I57" s="5">
        <v>31296669000</v>
      </c>
      <c r="J57" s="5">
        <v>77241881000</v>
      </c>
      <c r="K57" s="5">
        <v>20923347000</v>
      </c>
      <c r="L57" s="5">
        <v>-11652316000</v>
      </c>
      <c r="M57" s="5">
        <v>50106718000</v>
      </c>
      <c r="N57" s="5">
        <v>7517725000</v>
      </c>
      <c r="O57" s="5">
        <v>50778660000</v>
      </c>
      <c r="P57" s="5">
        <v>45825266000</v>
      </c>
    </row>
    <row r="58" spans="2:16" ht="15.5" x14ac:dyDescent="0.35">
      <c r="C58" t="s">
        <v>90</v>
      </c>
      <c r="D58" s="5">
        <v>14627734000</v>
      </c>
      <c r="E58" s="5">
        <v>2008428000</v>
      </c>
      <c r="F58" s="5">
        <v>-9542534000</v>
      </c>
      <c r="G58" s="5">
        <v>-7187138000</v>
      </c>
      <c r="I58" s="5">
        <v>-24796781000</v>
      </c>
      <c r="J58" s="5">
        <v>-42373802000</v>
      </c>
      <c r="K58" s="5">
        <v>-55314899000</v>
      </c>
      <c r="L58" s="5">
        <v>-33004034000</v>
      </c>
      <c r="M58" s="5">
        <v>-15740845000</v>
      </c>
      <c r="N58" s="5">
        <v>-17151155000</v>
      </c>
      <c r="O58" s="5">
        <v>-21457146000</v>
      </c>
      <c r="P58" s="5">
        <v>-24134340000</v>
      </c>
    </row>
    <row r="59" spans="2:16" ht="15.5" x14ac:dyDescent="0.35">
      <c r="C59" t="s">
        <v>27</v>
      </c>
      <c r="D59" s="5">
        <v>-10460961000</v>
      </c>
      <c r="E59" s="5">
        <v>-10003591000</v>
      </c>
      <c r="F59" s="5">
        <v>-10361999000</v>
      </c>
      <c r="G59" s="5">
        <v>-11244468000</v>
      </c>
      <c r="I59" s="5">
        <v>-44824806000</v>
      </c>
      <c r="J59" s="5">
        <v>-52069046000</v>
      </c>
      <c r="K59" s="5">
        <v>-50251040000</v>
      </c>
      <c r="L59" s="5">
        <v>-27393778000</v>
      </c>
      <c r="M59" s="5">
        <v>-20067796000</v>
      </c>
      <c r="N59" s="5">
        <v>-17894581000</v>
      </c>
      <c r="O59" s="5">
        <v>-22211928000</v>
      </c>
      <c r="P59" s="5">
        <v>-23037120000</v>
      </c>
    </row>
    <row r="60" spans="2:16" ht="15.5" x14ac:dyDescent="0.35">
      <c r="C60" t="s">
        <v>91</v>
      </c>
      <c r="D60" s="5">
        <v>25088695000</v>
      </c>
      <c r="E60" s="5">
        <v>12012019000</v>
      </c>
      <c r="F60" s="5">
        <v>819465000</v>
      </c>
      <c r="G60" s="5">
        <v>4057330000</v>
      </c>
      <c r="I60" s="5">
        <v>20028025000</v>
      </c>
      <c r="J60" s="5">
        <v>9695244000</v>
      </c>
      <c r="K60" s="5">
        <v>-5063859000</v>
      </c>
      <c r="L60" s="5">
        <v>-5610256000</v>
      </c>
      <c r="M60" s="5">
        <v>4326951000</v>
      </c>
      <c r="N60" s="5">
        <v>743426000</v>
      </c>
      <c r="O60" s="5">
        <v>754782000</v>
      </c>
      <c r="P60" s="5">
        <v>-1097220000</v>
      </c>
    </row>
    <row r="61" spans="2:16" ht="15.5" x14ac:dyDescent="0.35">
      <c r="C61" t="s">
        <v>92</v>
      </c>
      <c r="D61" s="5">
        <v>14627734000</v>
      </c>
      <c r="E61" s="5">
        <v>2008428000</v>
      </c>
      <c r="F61" s="5">
        <v>-9542534000</v>
      </c>
      <c r="G61" s="5">
        <v>-7187138000</v>
      </c>
      <c r="I61" s="5">
        <v>-24796781000</v>
      </c>
      <c r="J61" s="5">
        <v>-42373802000</v>
      </c>
      <c r="K61" s="5">
        <v>-55314899000</v>
      </c>
      <c r="L61" s="5">
        <v>-33004034000</v>
      </c>
      <c r="M61" s="5">
        <v>-15740845000</v>
      </c>
      <c r="N61" s="5">
        <v>-17151155000</v>
      </c>
      <c r="O61" s="5">
        <v>-21457146000</v>
      </c>
      <c r="P61" s="5">
        <v>-24134340000</v>
      </c>
    </row>
    <row r="62" spans="2:16" ht="15.5" x14ac:dyDescent="0.35">
      <c r="C62" t="s">
        <v>29</v>
      </c>
      <c r="D62" s="5">
        <v>25194332000</v>
      </c>
      <c r="E62" s="5">
        <v>20822996000</v>
      </c>
      <c r="F62" s="5">
        <v>-30467449000</v>
      </c>
      <c r="G62" s="5">
        <v>65490139000</v>
      </c>
      <c r="I62" s="5">
        <v>6499888000</v>
      </c>
      <c r="J62" s="5">
        <v>34868079000</v>
      </c>
      <c r="K62" s="5">
        <v>-34391552000</v>
      </c>
      <c r="L62" s="5">
        <v>-44656350000</v>
      </c>
      <c r="M62" s="5">
        <v>34365873000</v>
      </c>
      <c r="N62" s="5">
        <v>-9633430000</v>
      </c>
      <c r="O62" s="5">
        <v>29321514000</v>
      </c>
      <c r="P62" s="5">
        <v>21690926000</v>
      </c>
    </row>
    <row r="63" spans="2:16" ht="15.5" x14ac:dyDescent="0.35">
      <c r="C63" t="s">
        <v>28</v>
      </c>
      <c r="D63" s="5">
        <v>-44908000</v>
      </c>
      <c r="E63" s="5">
        <v>-2049332000</v>
      </c>
      <c r="F63" s="5">
        <v>6875923000</v>
      </c>
      <c r="G63" s="5">
        <v>-13504800000</v>
      </c>
      <c r="I63" s="5">
        <v>3012980000</v>
      </c>
      <c r="J63" s="5">
        <v>13462618000</v>
      </c>
      <c r="K63" s="5">
        <v>6834840000</v>
      </c>
      <c r="L63" s="5">
        <v>8264204000</v>
      </c>
      <c r="M63" s="5">
        <v>-7043070000</v>
      </c>
      <c r="N63" s="5">
        <v>398904000</v>
      </c>
      <c r="O63" s="5">
        <v>-6787075000</v>
      </c>
      <c r="P63" s="5">
        <v>-5649779000</v>
      </c>
    </row>
    <row r="64" spans="2:16" ht="15.5" x14ac:dyDescent="0.35">
      <c r="C64" t="s">
        <v>404</v>
      </c>
      <c r="E64" s="5">
        <v>-2049332000</v>
      </c>
    </row>
    <row r="65" spans="2:16" ht="15.5" x14ac:dyDescent="0.35">
      <c r="C65" t="s">
        <v>405</v>
      </c>
      <c r="F65" s="5">
        <v>6875923000</v>
      </c>
      <c r="I65" s="5">
        <v>3012980000</v>
      </c>
      <c r="J65" s="5">
        <v>13462618000</v>
      </c>
      <c r="K65" s="5">
        <v>6834840000</v>
      </c>
      <c r="L65" s="5">
        <v>8524681000</v>
      </c>
    </row>
    <row r="66" spans="2:16" ht="15.5" x14ac:dyDescent="0.35">
      <c r="C66" t="s">
        <v>406</v>
      </c>
      <c r="D66" s="5">
        <v>-44908000</v>
      </c>
      <c r="E66" s="5">
        <v>-2049332000</v>
      </c>
      <c r="F66" s="5">
        <v>6875923000</v>
      </c>
      <c r="G66" s="5">
        <v>-13504800000</v>
      </c>
      <c r="I66" s="5">
        <v>3012980000</v>
      </c>
      <c r="J66" s="5">
        <v>13462618000</v>
      </c>
      <c r="K66" s="5">
        <v>6834840000</v>
      </c>
      <c r="L66" s="5">
        <v>8264204000</v>
      </c>
      <c r="M66" s="5">
        <v>-7043070000</v>
      </c>
      <c r="N66" s="5">
        <v>398904000</v>
      </c>
      <c r="O66" s="5">
        <v>-6787075000</v>
      </c>
      <c r="P66" s="5">
        <v>-5649779000</v>
      </c>
    </row>
    <row r="67" spans="2:16" ht="15.5" x14ac:dyDescent="0.35">
      <c r="C67" t="s">
        <v>95</v>
      </c>
      <c r="D67" s="5">
        <v>25149424000</v>
      </c>
      <c r="E67" s="5">
        <v>18773664000</v>
      </c>
      <c r="F67" s="5">
        <v>-23591526000</v>
      </c>
      <c r="G67" s="5">
        <v>51985339000</v>
      </c>
      <c r="I67" s="5">
        <v>9512868000</v>
      </c>
      <c r="J67" s="5">
        <v>48330697000</v>
      </c>
      <c r="K67" s="5">
        <v>-27556712000</v>
      </c>
      <c r="L67" s="5">
        <v>-36392146000</v>
      </c>
      <c r="M67" s="5">
        <v>27322803000</v>
      </c>
      <c r="N67" s="5">
        <v>-9234526000</v>
      </c>
      <c r="O67" s="5">
        <v>22534439000</v>
      </c>
      <c r="P67" s="5">
        <v>16041147000</v>
      </c>
    </row>
    <row r="68" spans="2:16" ht="15.5" x14ac:dyDescent="0.35">
      <c r="C68" t="s">
        <v>96</v>
      </c>
      <c r="F68" s="5">
        <v>-985114000</v>
      </c>
      <c r="I68" s="5">
        <v>-985114000</v>
      </c>
      <c r="J68" s="5">
        <v>-73105000</v>
      </c>
      <c r="K68" s="5">
        <v>-790423000</v>
      </c>
      <c r="L68" s="5">
        <v>254276000</v>
      </c>
      <c r="M68" s="5">
        <v>-479882000</v>
      </c>
      <c r="N68" s="5">
        <v>-491598000</v>
      </c>
      <c r="O68" s="5">
        <v>109801000</v>
      </c>
      <c r="P68" s="5">
        <v>240846000</v>
      </c>
    </row>
    <row r="69" spans="2:16" ht="15.5" x14ac:dyDescent="0.35">
      <c r="C69" t="s">
        <v>97</v>
      </c>
      <c r="D69" s="5">
        <v>25149424000</v>
      </c>
      <c r="E69" s="5">
        <v>18773664000</v>
      </c>
      <c r="F69" s="5">
        <v>-24576640000</v>
      </c>
      <c r="G69" s="5">
        <v>51985339000</v>
      </c>
      <c r="I69" s="5">
        <v>8527754000</v>
      </c>
      <c r="J69" s="5">
        <v>48257592000</v>
      </c>
      <c r="K69" s="5">
        <v>-28347135000</v>
      </c>
      <c r="L69" s="5">
        <v>-36137870000</v>
      </c>
      <c r="M69" s="5">
        <v>26842921000</v>
      </c>
      <c r="N69" s="5">
        <v>-9726124000</v>
      </c>
      <c r="O69" s="5">
        <v>22644240000</v>
      </c>
      <c r="P69" s="5">
        <v>16281993000</v>
      </c>
    </row>
    <row r="70" spans="2:16" ht="15.5" x14ac:dyDescent="0.35">
      <c r="C70" t="s">
        <v>98</v>
      </c>
      <c r="D70" s="5">
        <v>25149424000</v>
      </c>
      <c r="E70" s="5">
        <v>18773664000</v>
      </c>
      <c r="F70" s="5">
        <v>-23591526000</v>
      </c>
      <c r="G70" s="5">
        <v>51985339000</v>
      </c>
      <c r="I70" s="5">
        <v>9512868000</v>
      </c>
      <c r="J70" s="5">
        <v>48330697000</v>
      </c>
      <c r="K70" s="5">
        <v>-27556712000</v>
      </c>
      <c r="L70" s="5">
        <v>-36392146000</v>
      </c>
      <c r="M70" s="5">
        <v>27322803000</v>
      </c>
      <c r="N70" s="5">
        <v>-9234526000</v>
      </c>
      <c r="O70" s="5">
        <v>22534439000</v>
      </c>
      <c r="P70" s="5">
        <v>16041147000</v>
      </c>
    </row>
    <row r="71" spans="2:16" ht="15.5" x14ac:dyDescent="0.35">
      <c r="C71" t="s">
        <v>8</v>
      </c>
      <c r="D71" s="5">
        <v>25149424000</v>
      </c>
      <c r="E71" s="5">
        <v>18773664000</v>
      </c>
      <c r="F71" s="5">
        <v>-24576640000</v>
      </c>
      <c r="G71" s="5">
        <v>51985339000</v>
      </c>
      <c r="I71" s="5">
        <v>8527754000</v>
      </c>
      <c r="J71" s="5">
        <v>48257592000</v>
      </c>
      <c r="K71" s="5">
        <v>-28347135000</v>
      </c>
      <c r="L71" s="5">
        <v>-36137870000</v>
      </c>
      <c r="M71" s="5">
        <v>26842921000</v>
      </c>
      <c r="N71" s="5">
        <v>-9726124000</v>
      </c>
      <c r="O71" s="5">
        <v>22644240000</v>
      </c>
      <c r="P71" s="5">
        <v>16281993000</v>
      </c>
    </row>
    <row r="72" spans="2:16" ht="15.5" x14ac:dyDescent="0.35">
      <c r="C72" t="s">
        <v>100</v>
      </c>
      <c r="D72" s="5">
        <v>25149424000</v>
      </c>
      <c r="E72" s="5">
        <v>18773664000</v>
      </c>
      <c r="F72" s="5">
        <v>-23591526000</v>
      </c>
      <c r="G72" s="5">
        <v>51985339000</v>
      </c>
      <c r="I72" s="5">
        <v>9512868000</v>
      </c>
      <c r="J72" s="5">
        <v>48330697000</v>
      </c>
      <c r="K72" s="5">
        <v>-27556712000</v>
      </c>
      <c r="L72" s="5">
        <v>-36392146000</v>
      </c>
      <c r="M72" s="5">
        <v>27322803000</v>
      </c>
      <c r="N72" s="5">
        <v>-9234526000</v>
      </c>
      <c r="O72" s="5">
        <v>22534439000</v>
      </c>
      <c r="P72" s="5">
        <v>16041147000</v>
      </c>
    </row>
    <row r="73" spans="2:16" ht="15.5" x14ac:dyDescent="0.35">
      <c r="C73" t="s">
        <v>101</v>
      </c>
      <c r="D73" s="5">
        <v>25149424000</v>
      </c>
      <c r="E73" s="5">
        <v>18773664000</v>
      </c>
      <c r="F73" s="5">
        <v>-24576640000</v>
      </c>
      <c r="G73" s="5">
        <v>51985339000</v>
      </c>
      <c r="I73" s="5">
        <v>8527754000</v>
      </c>
      <c r="J73" s="5">
        <v>48257592000</v>
      </c>
      <c r="K73" s="5">
        <v>-28347135000</v>
      </c>
      <c r="L73" s="5">
        <v>-36137870000</v>
      </c>
      <c r="M73" s="5">
        <v>26842921000</v>
      </c>
      <c r="N73" s="5">
        <v>-9726124000</v>
      </c>
      <c r="O73" s="5">
        <v>22644240000</v>
      </c>
      <c r="P73" s="5">
        <v>16281993000</v>
      </c>
    </row>
    <row r="74" spans="2:16" ht="15.5" x14ac:dyDescent="0.35">
      <c r="C74" t="s">
        <v>102</v>
      </c>
      <c r="D74" s="5">
        <v>25149424000</v>
      </c>
      <c r="E74" s="5">
        <v>18773664000</v>
      </c>
      <c r="F74" s="5">
        <v>-24576640000</v>
      </c>
      <c r="G74" s="5">
        <v>51985339000</v>
      </c>
      <c r="I74" s="5">
        <v>8527754000</v>
      </c>
      <c r="J74" s="5">
        <v>48257592000</v>
      </c>
      <c r="K74" s="5">
        <v>-28347135000</v>
      </c>
      <c r="L74" s="5">
        <v>-36137870000</v>
      </c>
      <c r="M74" s="5">
        <v>26842921000</v>
      </c>
      <c r="N74" s="5">
        <v>-9726124000</v>
      </c>
      <c r="O74" s="5">
        <v>22644240000</v>
      </c>
      <c r="P74" s="5">
        <v>16281993000</v>
      </c>
    </row>
    <row r="76" spans="2:16" ht="15.5" x14ac:dyDescent="0.35">
      <c r="B76" t="s">
        <v>103</v>
      </c>
      <c r="C76" t="s">
        <v>104</v>
      </c>
    </row>
    <row r="77" spans="2:16" ht="15.5" x14ac:dyDescent="0.35">
      <c r="C77" t="s">
        <v>216</v>
      </c>
    </row>
    <row r="78" spans="2:16" ht="15.5" x14ac:dyDescent="0.35">
      <c r="C78" t="s">
        <v>20</v>
      </c>
      <c r="D78" s="5">
        <v>82449920000</v>
      </c>
      <c r="E78" s="5">
        <v>94446503000</v>
      </c>
      <c r="F78" s="5">
        <v>62762734000</v>
      </c>
      <c r="G78" s="5">
        <v>49025879000</v>
      </c>
      <c r="I78" s="5">
        <v>62762734000</v>
      </c>
      <c r="J78" s="5">
        <v>74644141000</v>
      </c>
      <c r="K78" s="5">
        <v>116603778000</v>
      </c>
      <c r="L78" s="5">
        <v>81095898000</v>
      </c>
      <c r="M78" s="5">
        <v>62563576000</v>
      </c>
      <c r="N78" s="5">
        <v>115461510000</v>
      </c>
      <c r="O78" s="5">
        <v>96814172000</v>
      </c>
      <c r="P78" s="5">
        <v>45468178000</v>
      </c>
    </row>
    <row r="79" spans="2:16" ht="15.5" x14ac:dyDescent="0.35">
      <c r="C79" t="s">
        <v>217</v>
      </c>
      <c r="D79" s="5">
        <v>187012724000</v>
      </c>
      <c r="E79" s="5">
        <v>156537793000</v>
      </c>
      <c r="F79" s="5">
        <v>138433018000</v>
      </c>
      <c r="G79" s="5">
        <v>131553979000</v>
      </c>
      <c r="I79" s="5">
        <v>138433018000</v>
      </c>
      <c r="J79" s="5">
        <v>160738403000</v>
      </c>
      <c r="K79" s="5">
        <v>154084296000</v>
      </c>
      <c r="L79" s="5">
        <v>128151905000</v>
      </c>
      <c r="M79" s="5">
        <v>117157185000</v>
      </c>
      <c r="N79" s="5">
        <v>107559130000</v>
      </c>
      <c r="O79" s="5">
        <v>79510339000</v>
      </c>
      <c r="P79" s="5">
        <v>68380147000</v>
      </c>
    </row>
    <row r="80" spans="2:16" ht="15.5" x14ac:dyDescent="0.35">
      <c r="C80" t="s">
        <v>218</v>
      </c>
      <c r="O80" s="5">
        <v>919760000</v>
      </c>
    </row>
    <row r="81" spans="3:16" ht="15.5" x14ac:dyDescent="0.35">
      <c r="C81" t="s">
        <v>219</v>
      </c>
      <c r="O81" s="5">
        <v>3274727000</v>
      </c>
      <c r="P81" s="5">
        <v>3273251000</v>
      </c>
    </row>
    <row r="82" spans="3:16" ht="15.5" x14ac:dyDescent="0.35">
      <c r="C82" t="s">
        <v>220</v>
      </c>
      <c r="D82" s="5">
        <v>187012724000</v>
      </c>
      <c r="E82" s="5">
        <v>156537793000</v>
      </c>
      <c r="F82" s="5">
        <v>138433018000</v>
      </c>
      <c r="G82" s="5">
        <v>131553979000</v>
      </c>
      <c r="I82" s="5">
        <v>138433018000</v>
      </c>
      <c r="J82" s="5">
        <v>160738403000</v>
      </c>
      <c r="K82" s="5">
        <v>154084296000</v>
      </c>
      <c r="L82" s="5">
        <v>128151905000</v>
      </c>
      <c r="M82" s="5">
        <v>117157185000</v>
      </c>
      <c r="N82" s="5">
        <v>107559130000</v>
      </c>
      <c r="O82" s="5">
        <v>79510339000</v>
      </c>
      <c r="P82" s="5">
        <v>68380147000</v>
      </c>
    </row>
    <row r="83" spans="3:16" ht="15.5" x14ac:dyDescent="0.35">
      <c r="C83" t="s">
        <v>110</v>
      </c>
      <c r="D83" s="5">
        <v>105220903000</v>
      </c>
      <c r="E83" s="5">
        <v>105220903000</v>
      </c>
      <c r="F83" s="5">
        <v>105220903000</v>
      </c>
      <c r="G83" s="5">
        <v>105220903000</v>
      </c>
      <c r="I83" s="5">
        <v>105220903000</v>
      </c>
      <c r="J83" s="5">
        <v>111770903000</v>
      </c>
      <c r="K83" s="5">
        <v>2959155000</v>
      </c>
      <c r="L83" s="5">
        <v>2959155000</v>
      </c>
      <c r="M83" s="5">
        <v>5354954000</v>
      </c>
      <c r="N83" s="5">
        <v>8459541000</v>
      </c>
      <c r="O83" s="5">
        <v>13701628000</v>
      </c>
    </row>
    <row r="84" spans="3:16" ht="15.5" x14ac:dyDescent="0.35">
      <c r="C84" t="s">
        <v>221</v>
      </c>
      <c r="D84" s="5">
        <v>105220903000</v>
      </c>
      <c r="E84" s="5">
        <v>105220903000</v>
      </c>
      <c r="F84" s="5">
        <v>105220903000</v>
      </c>
      <c r="G84" s="5">
        <v>105220903000</v>
      </c>
      <c r="I84" s="5">
        <v>105220903000</v>
      </c>
      <c r="J84" s="5">
        <v>111770903000</v>
      </c>
      <c r="K84" s="5">
        <v>2959155000</v>
      </c>
      <c r="L84" s="5">
        <v>2959155000</v>
      </c>
      <c r="M84" s="5">
        <v>5354954000</v>
      </c>
      <c r="N84" s="5">
        <v>8459541000</v>
      </c>
      <c r="O84" s="5">
        <v>13701628000</v>
      </c>
    </row>
    <row r="85" spans="3:16" ht="15.5" x14ac:dyDescent="0.35">
      <c r="C85" t="s">
        <v>222</v>
      </c>
      <c r="D85" s="5">
        <v>126615036000</v>
      </c>
      <c r="E85" s="5">
        <v>111401543000</v>
      </c>
      <c r="F85" s="5">
        <v>134035878000</v>
      </c>
      <c r="G85" s="5">
        <v>135176177000</v>
      </c>
      <c r="I85" s="5">
        <v>134035878000</v>
      </c>
      <c r="J85" s="5">
        <v>133786457000</v>
      </c>
      <c r="K85" s="5">
        <v>131231114000</v>
      </c>
      <c r="L85" s="5">
        <v>177787717000</v>
      </c>
      <c r="M85" s="5">
        <v>143204149000</v>
      </c>
      <c r="N85" s="5">
        <v>98641739000</v>
      </c>
      <c r="O85" s="5">
        <v>133710534000</v>
      </c>
      <c r="P85" s="5">
        <v>99810994000</v>
      </c>
    </row>
    <row r="86" spans="3:16" ht="15.5" x14ac:dyDescent="0.35">
      <c r="C86" t="s">
        <v>81</v>
      </c>
      <c r="D86" s="5">
        <v>-4690502000</v>
      </c>
      <c r="E86" s="5">
        <v>-4690502000</v>
      </c>
      <c r="F86" s="5">
        <v>-4690502000</v>
      </c>
      <c r="G86" s="5">
        <v>-4690502000</v>
      </c>
      <c r="I86" s="5">
        <v>-4690502000</v>
      </c>
      <c r="J86" s="5">
        <v>-4690502000</v>
      </c>
      <c r="K86" s="5">
        <v>-4690502000</v>
      </c>
      <c r="L86" s="5">
        <v>-4690502000</v>
      </c>
      <c r="M86" s="5">
        <v>-4690502000</v>
      </c>
      <c r="N86" s="5">
        <v>-4690502000</v>
      </c>
      <c r="O86" s="5">
        <v>-4690502000</v>
      </c>
      <c r="P86" s="5">
        <v>-4690502000</v>
      </c>
    </row>
    <row r="87" spans="3:16" ht="15.5" x14ac:dyDescent="0.35">
      <c r="C87" t="s">
        <v>223</v>
      </c>
      <c r="D87" s="5">
        <v>433110340000</v>
      </c>
      <c r="E87" s="5">
        <v>405331061000</v>
      </c>
      <c r="F87" s="5">
        <v>366036760000</v>
      </c>
      <c r="G87" s="5">
        <v>367745710000</v>
      </c>
      <c r="I87" s="5">
        <v>366036760000</v>
      </c>
      <c r="J87" s="5">
        <v>409012757000</v>
      </c>
      <c r="K87" s="5">
        <v>449540813000</v>
      </c>
      <c r="L87" s="5">
        <v>437007874000</v>
      </c>
      <c r="M87" s="5">
        <v>360299384000</v>
      </c>
      <c r="N87" s="5">
        <v>370080708000</v>
      </c>
      <c r="O87" s="5">
        <v>335436654000</v>
      </c>
      <c r="P87" s="5">
        <v>234516096000</v>
      </c>
    </row>
    <row r="88" spans="3:16" ht="15.5" x14ac:dyDescent="0.35">
      <c r="C88" t="s">
        <v>224</v>
      </c>
    </row>
    <row r="89" spans="3:16" ht="15.5" x14ac:dyDescent="0.35">
      <c r="C89" t="s">
        <v>342</v>
      </c>
      <c r="D89" s="5">
        <v>78805740000</v>
      </c>
      <c r="E89" s="5">
        <v>53717045000</v>
      </c>
      <c r="F89" s="5">
        <v>41705026000</v>
      </c>
      <c r="G89" s="5">
        <v>40839531000</v>
      </c>
      <c r="I89" s="5">
        <v>41705026000</v>
      </c>
      <c r="J89" s="5">
        <v>21630970000</v>
      </c>
      <c r="K89" s="5">
        <v>11927669000</v>
      </c>
      <c r="L89" s="5">
        <v>17318590000</v>
      </c>
      <c r="M89" s="5">
        <v>22799194000</v>
      </c>
      <c r="N89" s="5">
        <v>18585287000</v>
      </c>
      <c r="O89" s="5">
        <v>17936009000</v>
      </c>
      <c r="P89" s="5">
        <v>15666935000</v>
      </c>
    </row>
    <row r="90" spans="3:16" ht="15.5" x14ac:dyDescent="0.35">
      <c r="C90" t="s">
        <v>114</v>
      </c>
      <c r="D90" s="5">
        <v>27765025000</v>
      </c>
      <c r="E90" s="5">
        <v>27809933000</v>
      </c>
      <c r="F90" s="5">
        <v>29859265000</v>
      </c>
      <c r="G90" s="5">
        <v>22692506000</v>
      </c>
      <c r="I90" s="5">
        <v>29859265000</v>
      </c>
      <c r="J90" s="5">
        <v>26555449000</v>
      </c>
      <c r="K90" s="5">
        <v>13069938000</v>
      </c>
      <c r="L90" s="5">
        <v>6104406000</v>
      </c>
      <c r="N90" s="5">
        <v>34211000</v>
      </c>
    </row>
    <row r="91" spans="3:16" ht="15.5" x14ac:dyDescent="0.35">
      <c r="C91" t="s">
        <v>111</v>
      </c>
      <c r="D91" s="5">
        <v>406672463000</v>
      </c>
      <c r="E91" s="5">
        <v>414711489000</v>
      </c>
      <c r="F91" s="5">
        <v>423180787000</v>
      </c>
      <c r="G91" s="5">
        <v>437339168000</v>
      </c>
      <c r="I91" s="5">
        <v>423180787000</v>
      </c>
      <c r="J91" s="5">
        <v>453772399000</v>
      </c>
      <c r="K91" s="5">
        <v>498336029000</v>
      </c>
      <c r="L91" s="5">
        <v>513404791000</v>
      </c>
      <c r="M91" s="5">
        <v>479411375000</v>
      </c>
      <c r="N91" s="5">
        <v>376082472000</v>
      </c>
      <c r="O91" s="5">
        <v>299963921000</v>
      </c>
      <c r="P91" s="5">
        <v>298090722000</v>
      </c>
    </row>
    <row r="92" spans="3:16" ht="15.5" x14ac:dyDescent="0.35">
      <c r="C92" t="s">
        <v>113</v>
      </c>
      <c r="D92" s="5">
        <v>228083000</v>
      </c>
      <c r="K92" s="5">
        <v>123778000</v>
      </c>
      <c r="L92" s="5">
        <v>147445000</v>
      </c>
      <c r="M92" s="5">
        <v>181874000</v>
      </c>
      <c r="N92" s="5">
        <v>216302000</v>
      </c>
      <c r="O92" s="5">
        <v>177893000</v>
      </c>
    </row>
    <row r="93" spans="3:16" ht="15.5" x14ac:dyDescent="0.35">
      <c r="C93" t="s">
        <v>107</v>
      </c>
      <c r="K93" s="5">
        <v>16483841000</v>
      </c>
      <c r="L93" s="5">
        <v>17351648000</v>
      </c>
      <c r="M93" s="5">
        <v>18219455000</v>
      </c>
      <c r="N93" s="5">
        <v>19087262000</v>
      </c>
      <c r="O93" s="5">
        <v>19955069000</v>
      </c>
      <c r="P93" s="5">
        <v>20822875000</v>
      </c>
    </row>
    <row r="94" spans="3:16" ht="15.5" x14ac:dyDescent="0.35">
      <c r="C94" t="s">
        <v>228</v>
      </c>
      <c r="D94" s="5">
        <v>649892905000</v>
      </c>
      <c r="E94" s="5">
        <v>615163476000</v>
      </c>
      <c r="F94" s="5">
        <v>613539676000</v>
      </c>
      <c r="G94" s="5">
        <v>619735511000</v>
      </c>
      <c r="I94" s="5">
        <v>613539676000</v>
      </c>
      <c r="J94" s="5">
        <v>617355770000</v>
      </c>
      <c r="K94" s="5">
        <v>548585901000</v>
      </c>
      <c r="L94" s="5">
        <v>562564103000</v>
      </c>
      <c r="M94" s="5">
        <v>530432414000</v>
      </c>
      <c r="N94" s="5">
        <v>426434045000</v>
      </c>
      <c r="O94" s="5">
        <v>355887619000</v>
      </c>
      <c r="P94" s="5">
        <v>338180000000</v>
      </c>
    </row>
    <row r="95" spans="3:16" ht="15.5" x14ac:dyDescent="0.35">
      <c r="C95" t="s">
        <v>115</v>
      </c>
      <c r="D95" s="5">
        <v>1083003245000</v>
      </c>
      <c r="E95" s="5">
        <v>1020494537000</v>
      </c>
      <c r="F95" s="5">
        <v>979576436000</v>
      </c>
      <c r="G95" s="5">
        <v>987481221000</v>
      </c>
      <c r="I95" s="5">
        <v>979576436000</v>
      </c>
      <c r="J95" s="5">
        <v>1026368527000</v>
      </c>
      <c r="K95" s="5">
        <v>998126714000</v>
      </c>
      <c r="L95" s="5">
        <v>999571977000</v>
      </c>
      <c r="M95" s="5">
        <v>890731798000</v>
      </c>
      <c r="N95" s="5">
        <v>796514753000</v>
      </c>
      <c r="O95" s="5">
        <v>691324273000</v>
      </c>
      <c r="P95" s="5">
        <v>572696096000</v>
      </c>
    </row>
    <row r="96" spans="3:16" ht="15.5" x14ac:dyDescent="0.35">
      <c r="C96" t="s">
        <v>116</v>
      </c>
    </row>
    <row r="97" spans="3:16" ht="15.5" x14ac:dyDescent="0.35">
      <c r="C97" t="s">
        <v>117</v>
      </c>
    </row>
    <row r="98" spans="3:16" ht="15.5" x14ac:dyDescent="0.35">
      <c r="C98" t="s">
        <v>229</v>
      </c>
      <c r="D98" s="5">
        <v>676681520000</v>
      </c>
      <c r="E98" s="5">
        <v>662066847000</v>
      </c>
      <c r="F98" s="5">
        <v>637906605000</v>
      </c>
      <c r="G98" s="5">
        <v>618723285000</v>
      </c>
      <c r="I98" s="5">
        <v>637906605000</v>
      </c>
      <c r="J98" s="5">
        <v>685380653000</v>
      </c>
      <c r="K98" s="5">
        <v>674130934000</v>
      </c>
      <c r="L98" s="5">
        <v>593907969000</v>
      </c>
      <c r="M98" s="5">
        <v>426642689000</v>
      </c>
      <c r="N98" s="5">
        <v>376965310000</v>
      </c>
      <c r="O98" s="5">
        <v>255078846000</v>
      </c>
      <c r="P98" s="5">
        <v>235476265000</v>
      </c>
    </row>
    <row r="99" spans="3:16" ht="15.5" x14ac:dyDescent="0.35">
      <c r="C99" t="s">
        <v>1061</v>
      </c>
      <c r="D99" s="5">
        <v>550401905000</v>
      </c>
      <c r="E99" s="5">
        <v>550963507000</v>
      </c>
      <c r="F99" s="5">
        <v>543029323000</v>
      </c>
      <c r="G99" s="5">
        <v>548307952000</v>
      </c>
      <c r="I99" s="5">
        <v>543029323000</v>
      </c>
      <c r="J99" s="5">
        <v>545572014000</v>
      </c>
      <c r="K99" s="5">
        <v>521325673000</v>
      </c>
      <c r="L99" s="5">
        <v>411343140000</v>
      </c>
      <c r="M99" s="5">
        <v>277198609000</v>
      </c>
      <c r="N99" s="5">
        <v>169260123000</v>
      </c>
      <c r="O99" s="5">
        <v>168155562000</v>
      </c>
      <c r="P99" s="5">
        <v>116367000000</v>
      </c>
    </row>
    <row r="100" spans="3:16" ht="15.5" x14ac:dyDescent="0.35">
      <c r="C100" t="s">
        <v>230</v>
      </c>
    </row>
    <row r="101" spans="3:16" ht="15.5" x14ac:dyDescent="0.35">
      <c r="C101" t="s">
        <v>231</v>
      </c>
      <c r="D101" s="5">
        <v>21041387000</v>
      </c>
      <c r="E101" s="5">
        <v>19480498000</v>
      </c>
      <c r="F101" s="5">
        <v>24891960000</v>
      </c>
      <c r="G101" s="5">
        <v>18692439000</v>
      </c>
      <c r="I101" s="5">
        <v>24891960000</v>
      </c>
      <c r="J101" s="5">
        <v>21812582000</v>
      </c>
      <c r="K101" s="5">
        <v>13949343000</v>
      </c>
      <c r="L101" s="5">
        <v>69332707000</v>
      </c>
      <c r="M101" s="5">
        <v>26461644000</v>
      </c>
      <c r="N101" s="5">
        <v>38541514000</v>
      </c>
      <c r="O101" s="5">
        <v>20201633000</v>
      </c>
      <c r="P101" s="5">
        <v>46693290000</v>
      </c>
    </row>
    <row r="102" spans="3:16" ht="15.5" x14ac:dyDescent="0.35">
      <c r="C102" t="s">
        <v>121</v>
      </c>
    </row>
    <row r="103" spans="3:16" ht="15.5" x14ac:dyDescent="0.35">
      <c r="C103" t="s">
        <v>232</v>
      </c>
      <c r="O103" s="5">
        <v>919760000</v>
      </c>
    </row>
    <row r="104" spans="3:16" ht="15.5" x14ac:dyDescent="0.35">
      <c r="C104" t="s">
        <v>233</v>
      </c>
      <c r="D104" s="5">
        <v>1891109000</v>
      </c>
      <c r="E104" s="5">
        <v>4629209000</v>
      </c>
      <c r="F104" s="5">
        <v>3584107000</v>
      </c>
      <c r="G104" s="5">
        <v>1871477000</v>
      </c>
      <c r="I104" s="5">
        <v>3584107000</v>
      </c>
      <c r="J104" s="5">
        <v>12747247000</v>
      </c>
      <c r="K104" s="5">
        <v>3253553000</v>
      </c>
      <c r="L104" s="5">
        <v>654667000</v>
      </c>
      <c r="M104" s="5">
        <v>5729438000</v>
      </c>
      <c r="N104" s="5">
        <v>733937000</v>
      </c>
    </row>
    <row r="105" spans="3:16" ht="15.5" x14ac:dyDescent="0.35">
      <c r="C105" t="s">
        <v>825</v>
      </c>
      <c r="D105" s="5">
        <v>1891109000</v>
      </c>
      <c r="E105" s="5">
        <v>4629209000</v>
      </c>
      <c r="F105" s="5">
        <v>3584107000</v>
      </c>
      <c r="G105" s="5">
        <v>1871477000</v>
      </c>
      <c r="I105" s="5">
        <v>3584107000</v>
      </c>
      <c r="J105" s="5">
        <v>12747247000</v>
      </c>
      <c r="K105" s="5">
        <v>3253553000</v>
      </c>
      <c r="L105" s="5">
        <v>654667000</v>
      </c>
      <c r="M105" s="5">
        <v>5729438000</v>
      </c>
      <c r="N105" s="5">
        <v>733937000</v>
      </c>
      <c r="O105" s="5">
        <v>3177153000</v>
      </c>
      <c r="P105" s="5">
        <v>815395000</v>
      </c>
    </row>
    <row r="106" spans="3:16" ht="15.5" x14ac:dyDescent="0.35">
      <c r="C106" t="s">
        <v>120</v>
      </c>
      <c r="D106" s="5">
        <v>3062392000</v>
      </c>
      <c r="E106" s="5">
        <v>2210707000</v>
      </c>
      <c r="F106" s="5">
        <v>2959053000</v>
      </c>
      <c r="G106" s="5">
        <v>2728631000</v>
      </c>
      <c r="I106" s="5">
        <v>2959053000</v>
      </c>
      <c r="J106" s="5">
        <v>3517171000</v>
      </c>
      <c r="K106" s="5">
        <v>35440849000</v>
      </c>
      <c r="L106" s="5">
        <v>39528639000</v>
      </c>
      <c r="M106" s="5">
        <v>35526136000</v>
      </c>
      <c r="N106" s="5">
        <v>26570400000</v>
      </c>
      <c r="O106" s="5">
        <v>43737518000</v>
      </c>
      <c r="P106" s="5">
        <v>42777771000</v>
      </c>
    </row>
    <row r="107" spans="3:16" ht="15.5" x14ac:dyDescent="0.35">
      <c r="C107" t="s">
        <v>389</v>
      </c>
      <c r="D107" s="5">
        <v>67209723000</v>
      </c>
      <c r="E107" s="5">
        <v>65157623000</v>
      </c>
      <c r="F107" s="5">
        <v>41833251000</v>
      </c>
      <c r="G107" s="5">
        <v>22940379000</v>
      </c>
      <c r="I107" s="5">
        <v>41833251000</v>
      </c>
      <c r="J107" s="5">
        <v>44336545000</v>
      </c>
      <c r="K107" s="5">
        <v>32852268000</v>
      </c>
      <c r="L107" s="5">
        <v>4619895000</v>
      </c>
      <c r="M107" s="5">
        <v>12765750000</v>
      </c>
      <c r="N107" s="5">
        <v>13123198000</v>
      </c>
      <c r="O107" s="5">
        <v>1306643000</v>
      </c>
      <c r="P107" s="5">
        <v>352798000</v>
      </c>
    </row>
    <row r="108" spans="3:16" ht="15.5" x14ac:dyDescent="0.35">
      <c r="C108" t="s">
        <v>285</v>
      </c>
    </row>
    <row r="109" spans="3:16" ht="15.5" x14ac:dyDescent="0.35">
      <c r="C109" t="s">
        <v>371</v>
      </c>
      <c r="D109" s="5">
        <v>14652800000</v>
      </c>
      <c r="E109" s="5">
        <v>3884115000</v>
      </c>
      <c r="F109" s="5">
        <v>3835886000</v>
      </c>
      <c r="G109" s="5">
        <v>6314571000</v>
      </c>
      <c r="I109" s="5">
        <v>3835886000</v>
      </c>
      <c r="J109" s="5">
        <v>13391372000</v>
      </c>
      <c r="K109" s="5">
        <v>15489410000</v>
      </c>
      <c r="L109" s="5">
        <v>15801228000</v>
      </c>
      <c r="M109" s="5">
        <v>12281536000</v>
      </c>
      <c r="N109" s="5">
        <v>9856715000</v>
      </c>
      <c r="O109" s="5">
        <v>5212875000</v>
      </c>
      <c r="P109" s="5">
        <v>2896201000</v>
      </c>
    </row>
    <row r="110" spans="3:16" ht="15.5" x14ac:dyDescent="0.35">
      <c r="C110" t="s">
        <v>322</v>
      </c>
      <c r="D110" s="5">
        <v>8494825000</v>
      </c>
      <c r="E110" s="5">
        <v>6214982000</v>
      </c>
      <c r="F110" s="5">
        <v>7863898000</v>
      </c>
      <c r="G110" s="5">
        <v>10297431000</v>
      </c>
      <c r="I110" s="5">
        <v>7863898000</v>
      </c>
      <c r="J110" s="5">
        <v>33474014000</v>
      </c>
      <c r="K110" s="5">
        <v>41175967000</v>
      </c>
      <c r="L110" s="5">
        <v>40782631000</v>
      </c>
      <c r="M110" s="5">
        <v>48509788000</v>
      </c>
      <c r="N110" s="5">
        <v>113787334000</v>
      </c>
      <c r="O110" s="5">
        <v>10012735000</v>
      </c>
      <c r="P110" s="5">
        <v>21890559000</v>
      </c>
    </row>
    <row r="111" spans="3:16" ht="15.5" x14ac:dyDescent="0.35">
      <c r="C111" t="s">
        <v>370</v>
      </c>
    </row>
    <row r="112" spans="3:16" ht="15.5" x14ac:dyDescent="0.35">
      <c r="C112" t="s">
        <v>288</v>
      </c>
      <c r="D112" s="5">
        <v>23147625000</v>
      </c>
      <c r="E112" s="5">
        <v>10099097000</v>
      </c>
      <c r="F112" s="5">
        <v>11699784000</v>
      </c>
      <c r="G112" s="5">
        <v>16612002000</v>
      </c>
      <c r="I112" s="5">
        <v>11699784000</v>
      </c>
      <c r="J112" s="5">
        <v>46865386000</v>
      </c>
      <c r="K112" s="5">
        <v>56665377000</v>
      </c>
      <c r="L112" s="5">
        <v>56583859000</v>
      </c>
      <c r="M112" s="5">
        <v>60791324000</v>
      </c>
      <c r="N112" s="5">
        <v>123644049000</v>
      </c>
      <c r="O112" s="5">
        <v>15225610000</v>
      </c>
      <c r="P112" s="5">
        <v>24786760000</v>
      </c>
    </row>
    <row r="113" spans="3:16" ht="15.5" x14ac:dyDescent="0.35">
      <c r="C113" t="s">
        <v>237</v>
      </c>
      <c r="D113" s="5">
        <v>40801487000</v>
      </c>
      <c r="E113" s="5">
        <v>18056876000</v>
      </c>
      <c r="F113" s="5">
        <v>20072681000</v>
      </c>
      <c r="G113" s="5">
        <v>22584146000</v>
      </c>
      <c r="I113" s="5">
        <v>20072681000</v>
      </c>
      <c r="J113" s="5">
        <v>27918478000</v>
      </c>
      <c r="K113" s="5">
        <v>59183976000</v>
      </c>
      <c r="L113" s="5">
        <v>112505069000</v>
      </c>
      <c r="M113" s="5">
        <v>129367634000</v>
      </c>
      <c r="N113" s="5">
        <v>111670889000</v>
      </c>
      <c r="O113" s="5">
        <v>105079085000</v>
      </c>
      <c r="P113" s="5">
        <v>170743702000</v>
      </c>
    </row>
    <row r="114" spans="3:16" ht="15.5" x14ac:dyDescent="0.35">
      <c r="C114" t="s">
        <v>238</v>
      </c>
      <c r="D114" s="5">
        <v>40801487000</v>
      </c>
      <c r="E114" s="5">
        <v>18056876000</v>
      </c>
      <c r="F114" s="5">
        <v>20072681000</v>
      </c>
      <c r="G114" s="5">
        <v>22584146000</v>
      </c>
      <c r="I114" s="5">
        <v>20072681000</v>
      </c>
      <c r="J114" s="5">
        <v>27918478000</v>
      </c>
      <c r="K114" s="5">
        <v>59183976000</v>
      </c>
      <c r="L114" s="5">
        <v>112505069000</v>
      </c>
      <c r="M114" s="5">
        <v>129367634000</v>
      </c>
      <c r="N114" s="5">
        <v>111670889000</v>
      </c>
      <c r="O114" s="5">
        <v>105079085000</v>
      </c>
      <c r="P114" s="5">
        <v>170743702000</v>
      </c>
    </row>
    <row r="115" spans="3:16" ht="15.5" x14ac:dyDescent="0.35">
      <c r="C115" t="s">
        <v>390</v>
      </c>
      <c r="D115" s="5">
        <v>32550628000</v>
      </c>
      <c r="E115" s="5">
        <v>6797200000</v>
      </c>
      <c r="F115" s="5">
        <v>7671771000</v>
      </c>
      <c r="G115" s="5">
        <v>8578286000</v>
      </c>
      <c r="I115" s="5">
        <v>7671771000</v>
      </c>
      <c r="J115" s="5">
        <v>9235428000</v>
      </c>
      <c r="K115" s="5">
        <v>9249600000</v>
      </c>
      <c r="L115" s="5">
        <v>25244510000</v>
      </c>
      <c r="M115" s="5">
        <v>15827554000</v>
      </c>
      <c r="N115" s="5">
        <v>27786030000</v>
      </c>
      <c r="O115" s="5">
        <v>13466594000</v>
      </c>
    </row>
    <row r="116" spans="3:16" ht="15.5" x14ac:dyDescent="0.35">
      <c r="C116" t="s">
        <v>240</v>
      </c>
      <c r="M116" s="5">
        <v>2385124000</v>
      </c>
      <c r="O116" s="5">
        <v>2773511000</v>
      </c>
      <c r="P116" s="5">
        <v>2168525000</v>
      </c>
    </row>
    <row r="117" spans="3:16" ht="15.5" x14ac:dyDescent="0.35">
      <c r="C117" t="s">
        <v>291</v>
      </c>
      <c r="D117" s="5">
        <v>2178889000</v>
      </c>
      <c r="E117" s="5">
        <v>4786659000</v>
      </c>
      <c r="F117" s="5">
        <v>5830841000</v>
      </c>
      <c r="G117" s="5">
        <v>10030760000</v>
      </c>
      <c r="I117" s="5">
        <v>5830841000</v>
      </c>
      <c r="J117" s="5">
        <v>13144663000</v>
      </c>
      <c r="K117" s="5">
        <v>45288051000</v>
      </c>
      <c r="L117" s="5">
        <v>83392091000</v>
      </c>
      <c r="M117" s="5">
        <v>107256555000</v>
      </c>
      <c r="N117" s="5">
        <v>81130047000</v>
      </c>
      <c r="O117" s="5">
        <v>86280979000</v>
      </c>
      <c r="P117" s="5">
        <v>167322167000</v>
      </c>
    </row>
    <row r="118" spans="3:16" ht="15.5" x14ac:dyDescent="0.35">
      <c r="C118" t="s">
        <v>128</v>
      </c>
      <c r="D118" s="5">
        <v>717483007000</v>
      </c>
      <c r="E118" s="5">
        <v>680123723000</v>
      </c>
      <c r="F118" s="5">
        <v>657979286000</v>
      </c>
      <c r="G118" s="5">
        <v>641307431000</v>
      </c>
      <c r="I118" s="5">
        <v>657979286000</v>
      </c>
      <c r="J118" s="5">
        <v>713299131000</v>
      </c>
      <c r="K118" s="5">
        <v>733314910000</v>
      </c>
      <c r="L118" s="5">
        <v>706413038000</v>
      </c>
      <c r="M118" s="5">
        <v>556010323000</v>
      </c>
      <c r="N118" s="5">
        <v>488636199000</v>
      </c>
      <c r="O118" s="5">
        <v>360157931000</v>
      </c>
      <c r="P118" s="5">
        <v>406219967000</v>
      </c>
    </row>
    <row r="119" spans="3:16" ht="15.5" x14ac:dyDescent="0.35">
      <c r="C119" t="s">
        <v>129</v>
      </c>
    </row>
    <row r="120" spans="3:16" ht="15.5" x14ac:dyDescent="0.35">
      <c r="C120" t="s">
        <v>130</v>
      </c>
      <c r="D120" s="5">
        <v>180822190000</v>
      </c>
      <c r="E120" s="5">
        <v>180822190000</v>
      </c>
      <c r="F120" s="5">
        <v>180822190000</v>
      </c>
      <c r="G120" s="5">
        <v>180822190000</v>
      </c>
      <c r="I120" s="5">
        <v>180822190000</v>
      </c>
      <c r="J120" s="5">
        <v>180822190000</v>
      </c>
      <c r="K120" s="5">
        <v>180822190000</v>
      </c>
      <c r="L120" s="5">
        <v>180822190000</v>
      </c>
      <c r="M120" s="5">
        <v>180822190000</v>
      </c>
      <c r="N120" s="5">
        <v>180822190000</v>
      </c>
      <c r="O120" s="5">
        <v>180822190000</v>
      </c>
      <c r="P120" s="5">
        <v>120022190000</v>
      </c>
    </row>
    <row r="121" spans="3:16" ht="15.5" x14ac:dyDescent="0.35">
      <c r="C121" t="s">
        <v>131</v>
      </c>
      <c r="D121" s="5">
        <v>81670488000</v>
      </c>
      <c r="E121" s="5">
        <v>81670488000</v>
      </c>
      <c r="F121" s="5">
        <v>81670488000</v>
      </c>
      <c r="G121" s="5">
        <v>81670488000</v>
      </c>
      <c r="I121" s="5">
        <v>81670488000</v>
      </c>
      <c r="J121" s="5">
        <v>81670488000</v>
      </c>
      <c r="K121" s="5">
        <v>81670488000</v>
      </c>
      <c r="L121" s="5">
        <v>81670488000</v>
      </c>
      <c r="M121" s="5">
        <v>81670488000</v>
      </c>
      <c r="N121" s="5">
        <v>81670488000</v>
      </c>
      <c r="O121" s="5">
        <v>81670488000</v>
      </c>
      <c r="P121" s="5">
        <v>424515000</v>
      </c>
    </row>
    <row r="122" spans="3:16" ht="15.5" x14ac:dyDescent="0.35">
      <c r="C122" t="s">
        <v>132</v>
      </c>
      <c r="D122" s="5">
        <v>107718062000</v>
      </c>
      <c r="E122" s="5">
        <v>82568638000</v>
      </c>
      <c r="F122" s="5">
        <v>63794974000</v>
      </c>
      <c r="G122" s="5">
        <v>88371614000</v>
      </c>
      <c r="I122" s="5">
        <v>63794974000</v>
      </c>
      <c r="J122" s="5">
        <v>55267220000</v>
      </c>
      <c r="K122" s="5">
        <v>7009628000</v>
      </c>
      <c r="L122" s="5">
        <v>35356763000</v>
      </c>
      <c r="M122" s="5">
        <v>76919299000</v>
      </c>
      <c r="N122" s="5">
        <v>50076378000</v>
      </c>
      <c r="O122" s="5">
        <v>73364166000</v>
      </c>
      <c r="P122" s="5">
        <v>50719926000</v>
      </c>
    </row>
    <row r="123" spans="3:16" ht="15.5" x14ac:dyDescent="0.35">
      <c r="C123" t="s">
        <v>133</v>
      </c>
      <c r="D123" s="5">
        <v>13410867000</v>
      </c>
      <c r="E123" s="5">
        <v>13410867000</v>
      </c>
      <c r="F123" s="5">
        <v>13410867000</v>
      </c>
      <c r="G123" s="5">
        <v>13410867000</v>
      </c>
      <c r="I123" s="5">
        <v>13410867000</v>
      </c>
      <c r="J123" s="5">
        <v>13410867000</v>
      </c>
      <c r="K123" s="5">
        <v>13410867000</v>
      </c>
      <c r="L123" s="5">
        <v>13410867000</v>
      </c>
      <c r="M123" s="5">
        <v>12475154000</v>
      </c>
      <c r="N123" s="5">
        <v>7946306000</v>
      </c>
      <c r="O123" s="5">
        <v>3417458000</v>
      </c>
      <c r="P123" s="5">
        <v>217458000</v>
      </c>
    </row>
    <row r="124" spans="3:16" ht="15.5" x14ac:dyDescent="0.35">
      <c r="C124" t="s">
        <v>134</v>
      </c>
      <c r="D124" s="5">
        <v>94307195000</v>
      </c>
      <c r="E124" s="5">
        <v>69157771000</v>
      </c>
      <c r="F124" s="5">
        <v>50384107000</v>
      </c>
      <c r="G124" s="5">
        <v>74960747000</v>
      </c>
      <c r="I124" s="5">
        <v>50384107000</v>
      </c>
      <c r="J124" s="5">
        <v>41856353000</v>
      </c>
      <c r="K124" s="5">
        <v>-6401239000</v>
      </c>
      <c r="L124" s="5">
        <v>21945896000</v>
      </c>
      <c r="M124" s="5">
        <v>64444145000</v>
      </c>
      <c r="N124" s="5">
        <v>42130072000</v>
      </c>
      <c r="O124" s="5">
        <v>69946708000</v>
      </c>
      <c r="P124" s="5">
        <v>50502468000</v>
      </c>
    </row>
    <row r="125" spans="3:16" ht="15.5" x14ac:dyDescent="0.35">
      <c r="C125" t="s">
        <v>135</v>
      </c>
      <c r="D125" s="5">
        <v>107718062000</v>
      </c>
      <c r="E125" s="5">
        <v>82568638000</v>
      </c>
      <c r="F125" s="5">
        <v>63794974000</v>
      </c>
      <c r="G125" s="5">
        <v>88371614000</v>
      </c>
      <c r="I125" s="5">
        <v>63794974000</v>
      </c>
      <c r="J125" s="5">
        <v>55267220000</v>
      </c>
      <c r="K125" s="5">
        <v>7009628000</v>
      </c>
      <c r="L125" s="5">
        <v>35356763000</v>
      </c>
      <c r="M125" s="5">
        <v>76919299000</v>
      </c>
      <c r="N125" s="5">
        <v>50076378000</v>
      </c>
      <c r="O125" s="5">
        <v>73364166000</v>
      </c>
      <c r="P125" s="5">
        <v>50719926000</v>
      </c>
    </row>
    <row r="126" spans="3:16" ht="15.5" x14ac:dyDescent="0.35">
      <c r="C126" t="s">
        <v>136</v>
      </c>
    </row>
    <row r="127" spans="3:16" ht="15.5" x14ac:dyDescent="0.35">
      <c r="C127" t="s">
        <v>10</v>
      </c>
      <c r="D127" s="5">
        <v>365520238000</v>
      </c>
      <c r="E127" s="5">
        <v>340370814000</v>
      </c>
      <c r="F127" s="5">
        <v>321597150000</v>
      </c>
      <c r="G127" s="5">
        <v>346173790000</v>
      </c>
      <c r="I127" s="5">
        <v>321597150000</v>
      </c>
      <c r="J127" s="5">
        <v>313069396000</v>
      </c>
      <c r="K127" s="5">
        <v>264811804000</v>
      </c>
      <c r="L127" s="5">
        <v>293158939000</v>
      </c>
      <c r="M127" s="5">
        <v>334721475000</v>
      </c>
      <c r="N127" s="5">
        <v>307878554000</v>
      </c>
      <c r="O127" s="5">
        <v>331166342000</v>
      </c>
      <c r="P127" s="5">
        <v>166476129000</v>
      </c>
    </row>
    <row r="128" spans="3:16" ht="15.5" x14ac:dyDescent="0.35">
      <c r="C128" t="s">
        <v>137</v>
      </c>
      <c r="D128" s="5">
        <v>1083003245000</v>
      </c>
      <c r="E128" s="5">
        <v>1020494537000</v>
      </c>
      <c r="F128" s="5">
        <v>979576436000</v>
      </c>
      <c r="G128" s="5">
        <v>987481221000</v>
      </c>
      <c r="I128" s="5">
        <v>979576436000</v>
      </c>
      <c r="J128" s="5">
        <v>1026368527000</v>
      </c>
      <c r="K128" s="5">
        <v>998126714000</v>
      </c>
      <c r="L128" s="5">
        <v>999571977000</v>
      </c>
      <c r="M128" s="5">
        <v>890731798000</v>
      </c>
      <c r="N128" s="5">
        <v>796514753000</v>
      </c>
      <c r="O128" s="5">
        <v>691324273000</v>
      </c>
      <c r="P128" s="5">
        <v>572696096000</v>
      </c>
    </row>
    <row r="129" spans="2:16" ht="15.5" x14ac:dyDescent="0.35">
      <c r="C129" t="s">
        <v>138</v>
      </c>
      <c r="D129" s="5">
        <v>1808221900</v>
      </c>
      <c r="E129" s="5">
        <v>1808221900</v>
      </c>
      <c r="F129" s="5">
        <v>1808221900</v>
      </c>
      <c r="G129" s="5">
        <v>1808221900</v>
      </c>
      <c r="I129" s="5">
        <v>1808221900</v>
      </c>
      <c r="J129" s="5">
        <v>1808221900</v>
      </c>
      <c r="K129" s="5">
        <v>1808221900</v>
      </c>
      <c r="L129" s="5">
        <v>1808221900</v>
      </c>
      <c r="M129" s="5">
        <v>1808221900</v>
      </c>
      <c r="N129" s="5">
        <v>1808221900</v>
      </c>
      <c r="O129" s="5">
        <v>1808221900</v>
      </c>
      <c r="P129" s="5">
        <v>1200221900</v>
      </c>
    </row>
    <row r="131" spans="2:16" ht="15.5" x14ac:dyDescent="0.35">
      <c r="B131" t="s">
        <v>139</v>
      </c>
      <c r="C131" t="s">
        <v>140</v>
      </c>
      <c r="D131" s="5">
        <v>-38855231000</v>
      </c>
      <c r="E131" s="5">
        <v>630421000</v>
      </c>
      <c r="F131" s="5">
        <v>15103117000</v>
      </c>
      <c r="G131" s="5">
        <v>47478695000</v>
      </c>
      <c r="I131" s="5">
        <v>47496683000</v>
      </c>
      <c r="J131" s="5">
        <v>-3969410000</v>
      </c>
      <c r="K131" s="5">
        <v>9199201000</v>
      </c>
      <c r="L131" s="5">
        <v>31379903000</v>
      </c>
      <c r="M131" s="5">
        <v>18650157000</v>
      </c>
      <c r="N131" s="5">
        <v>9809040000</v>
      </c>
      <c r="O131" s="5">
        <v>-70174427000</v>
      </c>
      <c r="P131" s="5">
        <v>52540624000</v>
      </c>
    </row>
    <row r="132" spans="2:16" ht="15.5" x14ac:dyDescent="0.35">
      <c r="C132" t="s">
        <v>292</v>
      </c>
      <c r="D132" s="5">
        <v>136271484000</v>
      </c>
      <c r="E132" s="5">
        <v>182689889000</v>
      </c>
      <c r="F132" s="5">
        <v>169123895000</v>
      </c>
      <c r="G132" s="5">
        <v>238635117000</v>
      </c>
      <c r="I132" s="5">
        <v>714905712000</v>
      </c>
      <c r="J132" s="5">
        <v>638767038000</v>
      </c>
      <c r="K132" s="5">
        <v>582112467000</v>
      </c>
      <c r="L132" s="5">
        <v>679008565000</v>
      </c>
      <c r="M132" s="5">
        <v>641264918000</v>
      </c>
      <c r="N132" s="5">
        <v>490568980000</v>
      </c>
      <c r="O132" s="5">
        <v>444019512000</v>
      </c>
      <c r="P132" s="5">
        <v>424419730000</v>
      </c>
    </row>
    <row r="133" spans="2:16" ht="15.5" x14ac:dyDescent="0.35">
      <c r="C133" t="s">
        <v>293</v>
      </c>
      <c r="D133" s="5">
        <v>-143405481000</v>
      </c>
      <c r="E133" s="5">
        <v>-150113769000</v>
      </c>
      <c r="F133" s="5">
        <v>-122626666000</v>
      </c>
      <c r="G133" s="5">
        <v>-157385439000</v>
      </c>
      <c r="I133" s="5">
        <v>-538925774000</v>
      </c>
      <c r="J133" s="5">
        <v>-515078489000</v>
      </c>
      <c r="K133" s="5">
        <v>-430535252000</v>
      </c>
      <c r="L133" s="5">
        <v>-519029950000</v>
      </c>
      <c r="M133" s="5">
        <v>-563241598000</v>
      </c>
      <c r="N133" s="5">
        <v>-375561908000</v>
      </c>
      <c r="O133" s="5">
        <v>-415328398000</v>
      </c>
      <c r="P133" s="5">
        <v>-309901764000</v>
      </c>
    </row>
    <row r="134" spans="2:16" ht="15.5" x14ac:dyDescent="0.35">
      <c r="C134" t="s">
        <v>393</v>
      </c>
      <c r="D134" s="5">
        <v>-21307237000</v>
      </c>
      <c r="E134" s="5">
        <v>-22262667000</v>
      </c>
      <c r="F134" s="5">
        <v>-20457515000</v>
      </c>
      <c r="G134" s="5">
        <v>-21901952000</v>
      </c>
      <c r="I134" s="5">
        <v>-85505224000</v>
      </c>
      <c r="J134" s="5">
        <v>-79560002000</v>
      </c>
      <c r="K134" s="5">
        <v>-87546605000</v>
      </c>
      <c r="L134" s="5">
        <v>-89416910000</v>
      </c>
      <c r="M134" s="5">
        <v>-36329628000</v>
      </c>
      <c r="N134" s="5">
        <v>-69716650000</v>
      </c>
      <c r="O134" s="5">
        <v>-57257714000</v>
      </c>
      <c r="P134" s="5">
        <v>-49346342000</v>
      </c>
    </row>
    <row r="135" spans="2:16" ht="15.5" x14ac:dyDescent="0.35">
      <c r="C135" t="s">
        <v>1173</v>
      </c>
      <c r="D135" s="5">
        <v>247811000</v>
      </c>
      <c r="E135" s="5">
        <v>124050000</v>
      </c>
      <c r="F135" s="5">
        <v>146950000</v>
      </c>
      <c r="G135" s="5">
        <v>323117000</v>
      </c>
      <c r="I135" s="5">
        <v>842933000</v>
      </c>
      <c r="J135" s="5">
        <v>1905338000</v>
      </c>
      <c r="K135" s="5">
        <v>1830107000</v>
      </c>
      <c r="L135" s="5">
        <v>226342000</v>
      </c>
      <c r="M135" s="5">
        <v>343475000</v>
      </c>
      <c r="N135" s="5">
        <v>1501371000</v>
      </c>
      <c r="O135" s="5">
        <v>1804433000</v>
      </c>
      <c r="P135" s="5">
        <v>447313000</v>
      </c>
    </row>
    <row r="136" spans="2:16" ht="15.5" x14ac:dyDescent="0.35">
      <c r="C136" t="s">
        <v>1100</v>
      </c>
      <c r="O136" s="5">
        <v>-17126032000</v>
      </c>
    </row>
    <row r="137" spans="2:16" ht="15.5" x14ac:dyDescent="0.35">
      <c r="C137" t="s">
        <v>148</v>
      </c>
      <c r="D137" s="5">
        <v>-889933000</v>
      </c>
      <c r="E137" s="5">
        <v>-434830000</v>
      </c>
      <c r="F137" s="5">
        <v>-1284339000</v>
      </c>
      <c r="G137" s="5">
        <v>-1265722000</v>
      </c>
      <c r="I137" s="5">
        <v>-4260074000</v>
      </c>
      <c r="J137" s="5">
        <v>-2704055000</v>
      </c>
      <c r="K137" s="5">
        <v>-4580369000</v>
      </c>
      <c r="L137" s="5">
        <v>-14037916000</v>
      </c>
      <c r="M137" s="5">
        <v>-2975739000</v>
      </c>
      <c r="N137" s="5">
        <v>-4580694000</v>
      </c>
      <c r="O137" s="5">
        <v>-6108077000</v>
      </c>
      <c r="P137" s="5">
        <v>-7639935000</v>
      </c>
    </row>
    <row r="138" spans="2:16" ht="15.5" x14ac:dyDescent="0.35">
      <c r="C138" t="s">
        <v>298</v>
      </c>
      <c r="I138" s="5">
        <v>3214029000</v>
      </c>
      <c r="J138" s="5">
        <v>6675144000</v>
      </c>
      <c r="L138" s="5">
        <v>2249892000</v>
      </c>
      <c r="N138" s="5">
        <v>264501000</v>
      </c>
    </row>
    <row r="139" spans="2:16" ht="15.5" x14ac:dyDescent="0.35">
      <c r="C139" t="s">
        <v>346</v>
      </c>
      <c r="D139" s="5">
        <v>-9771875000</v>
      </c>
      <c r="E139" s="5">
        <v>-9372252000</v>
      </c>
      <c r="F139" s="5">
        <v>-9799208000</v>
      </c>
      <c r="G139" s="5">
        <v>-10926426000</v>
      </c>
      <c r="I139" s="5">
        <v>-42774919000</v>
      </c>
      <c r="J139" s="5">
        <v>-53974384000</v>
      </c>
      <c r="K139" s="5">
        <v>-52081147000</v>
      </c>
      <c r="L139" s="5">
        <v>-27620120000</v>
      </c>
      <c r="M139" s="5">
        <v>-20411271000</v>
      </c>
      <c r="N139" s="5">
        <v>-32666560000</v>
      </c>
      <c r="O139" s="5">
        <v>-20178151000</v>
      </c>
      <c r="P139" s="5">
        <v>-5438378000</v>
      </c>
    </row>
    <row r="140" spans="2:16" ht="15.5" x14ac:dyDescent="0.35">
      <c r="C140" t="s">
        <v>149</v>
      </c>
      <c r="D140" s="5">
        <v>27739339000</v>
      </c>
      <c r="E140" s="5">
        <v>30837138000</v>
      </c>
      <c r="F140" s="5">
        <v>2275150000</v>
      </c>
      <c r="G140" s="5">
        <v>-30032156000</v>
      </c>
      <c r="I140" s="5">
        <v>-41940626000</v>
      </c>
      <c r="J140" s="5">
        <v>-41577775000</v>
      </c>
      <c r="K140" s="5">
        <v>67983475000</v>
      </c>
      <c r="L140" s="5">
        <v>65665297000</v>
      </c>
      <c r="M140" s="5">
        <v>58690230000</v>
      </c>
      <c r="N140" s="5">
        <v>72698965000</v>
      </c>
      <c r="O140" s="5">
        <v>136612300000</v>
      </c>
      <c r="P140" s="5">
        <v>78510234000</v>
      </c>
    </row>
    <row r="141" spans="2:16" ht="15.5" x14ac:dyDescent="0.35">
      <c r="C141" t="s">
        <v>150</v>
      </c>
      <c r="D141" s="5">
        <v>-2508732000</v>
      </c>
      <c r="E141" s="5">
        <v>-649572000</v>
      </c>
      <c r="F141" s="5">
        <v>-3572097000</v>
      </c>
      <c r="G141" s="5">
        <v>-4234432000</v>
      </c>
      <c r="I141" s="5">
        <v>-17737587000</v>
      </c>
      <c r="J141" s="5">
        <v>3591346000</v>
      </c>
      <c r="K141" s="5">
        <v>-41673763000</v>
      </c>
      <c r="L141" s="5">
        <v>-78462204000</v>
      </c>
      <c r="M141" s="5">
        <v>-129872137000</v>
      </c>
      <c r="N141" s="5">
        <v>-64417937000</v>
      </c>
      <c r="O141" s="5">
        <v>-16318823000</v>
      </c>
      <c r="P141" s="5">
        <v>-107300108000</v>
      </c>
    </row>
    <row r="142" spans="2:16" ht="15.5" x14ac:dyDescent="0.35">
      <c r="C142" t="s">
        <v>558</v>
      </c>
      <c r="F142" s="5">
        <v>513648000</v>
      </c>
      <c r="G142" s="5">
        <v>1169242000</v>
      </c>
      <c r="I142" s="5">
        <v>1682890000</v>
      </c>
      <c r="J142" s="5">
        <v>17484023000</v>
      </c>
      <c r="K142" s="5">
        <v>455781000</v>
      </c>
      <c r="L142" s="5">
        <v>1976996000</v>
      </c>
      <c r="M142" s="5">
        <v>90000000</v>
      </c>
      <c r="N142" s="5">
        <v>32106344000</v>
      </c>
      <c r="O142" s="5">
        <v>8204146000</v>
      </c>
      <c r="P142" s="5">
        <v>1763534000</v>
      </c>
    </row>
    <row r="143" spans="2:16" ht="15.5" x14ac:dyDescent="0.35">
      <c r="C143" t="s">
        <v>531</v>
      </c>
      <c r="D143" s="5">
        <v>1096596000</v>
      </c>
      <c r="E143" s="5">
        <v>-665413000</v>
      </c>
      <c r="G143" s="5">
        <v>-689800000</v>
      </c>
    </row>
    <row r="144" spans="2:16" ht="15.5" x14ac:dyDescent="0.35">
      <c r="C144" t="s">
        <v>1422</v>
      </c>
      <c r="J144" s="5">
        <v>5250000000</v>
      </c>
    </row>
    <row r="145" spans="3:16" ht="15.5" x14ac:dyDescent="0.35">
      <c r="C145" t="s">
        <v>158</v>
      </c>
      <c r="D145" s="5">
        <v>-3605328000</v>
      </c>
      <c r="E145" s="5">
        <v>15841000</v>
      </c>
      <c r="F145" s="5">
        <v>-4085745000</v>
      </c>
      <c r="G145" s="5">
        <v>-4713874000</v>
      </c>
      <c r="I145" s="5">
        <v>-19420477000</v>
      </c>
      <c r="J145" s="5">
        <v>-19142677000</v>
      </c>
      <c r="K145" s="5">
        <v>-42129544000</v>
      </c>
      <c r="L145" s="5">
        <v>-80439200000</v>
      </c>
      <c r="M145" s="5">
        <v>-129962137000</v>
      </c>
      <c r="N145" s="5">
        <v>-96524281000</v>
      </c>
      <c r="O145" s="5">
        <v>-24522969000</v>
      </c>
      <c r="P145" s="5">
        <v>-109063642000</v>
      </c>
    </row>
    <row r="146" spans="3:16" ht="15.5" x14ac:dyDescent="0.35">
      <c r="C146" t="s">
        <v>161</v>
      </c>
      <c r="D146" s="5">
        <v>27739339000</v>
      </c>
      <c r="E146" s="5">
        <v>30837138000</v>
      </c>
      <c r="F146" s="5">
        <v>2275150000</v>
      </c>
      <c r="G146" s="5">
        <v>-30032156000</v>
      </c>
      <c r="I146" s="5">
        <v>-41940626000</v>
      </c>
      <c r="J146" s="5">
        <v>-41577775000</v>
      </c>
      <c r="K146" s="5">
        <v>67983475000</v>
      </c>
      <c r="L146" s="5">
        <v>65665297000</v>
      </c>
      <c r="M146" s="5">
        <v>58690230000</v>
      </c>
      <c r="N146" s="5">
        <v>72698965000</v>
      </c>
      <c r="O146" s="5">
        <v>136612300000</v>
      </c>
      <c r="P146" s="5">
        <v>78510234000</v>
      </c>
    </row>
    <row r="147" spans="3:16" ht="15.5" x14ac:dyDescent="0.35">
      <c r="C147" t="s">
        <v>274</v>
      </c>
      <c r="O147" s="5">
        <v>142045973000</v>
      </c>
    </row>
    <row r="148" spans="3:16" ht="15.5" x14ac:dyDescent="0.35">
      <c r="C148" t="s">
        <v>162</v>
      </c>
      <c r="L148" s="5">
        <v>-5424666000</v>
      </c>
      <c r="N148" s="5">
        <v>-13561664000</v>
      </c>
    </row>
    <row r="149" spans="3:16" ht="15.5" x14ac:dyDescent="0.35">
      <c r="C149" t="s">
        <v>1319</v>
      </c>
    </row>
    <row r="150" spans="3:16" ht="15.5" x14ac:dyDescent="0.35">
      <c r="C150" t="s">
        <v>738</v>
      </c>
    </row>
    <row r="151" spans="3:16" ht="15.5" x14ac:dyDescent="0.35">
      <c r="C151" t="s">
        <v>739</v>
      </c>
      <c r="O151" s="5">
        <v>-21198089000</v>
      </c>
      <c r="P151" s="5">
        <v>-3120997000</v>
      </c>
    </row>
    <row r="152" spans="3:16" ht="15.5" x14ac:dyDescent="0.35">
      <c r="C152" t="s">
        <v>1318</v>
      </c>
      <c r="D152" s="5">
        <v>-4888843000</v>
      </c>
      <c r="F152" s="5">
        <v>-5724717000</v>
      </c>
      <c r="G152" s="5">
        <v>-5161730000</v>
      </c>
      <c r="I152" s="5">
        <v>-29804956000</v>
      </c>
      <c r="J152" s="5">
        <v>-39505032000</v>
      </c>
      <c r="K152" s="5">
        <v>-37598108000</v>
      </c>
      <c r="L152" s="5">
        <v>-46518162000</v>
      </c>
      <c r="M152" s="5">
        <v>-39563293000</v>
      </c>
      <c r="N152" s="5">
        <v>95339156000</v>
      </c>
      <c r="O152" s="5">
        <v>-57784224000</v>
      </c>
      <c r="P152" s="5">
        <v>142450340000</v>
      </c>
    </row>
    <row r="153" spans="3:16" ht="15.5" x14ac:dyDescent="0.35">
      <c r="C153" t="s">
        <v>1423</v>
      </c>
    </row>
    <row r="154" spans="3:16" ht="15.5" x14ac:dyDescent="0.35">
      <c r="C154" t="s">
        <v>1424</v>
      </c>
      <c r="O154" s="5">
        <v>-21198089000</v>
      </c>
      <c r="P154" s="5">
        <v>-3120997000</v>
      </c>
    </row>
    <row r="155" spans="3:16" ht="15.5" x14ac:dyDescent="0.35">
      <c r="C155" t="s">
        <v>1425</v>
      </c>
      <c r="D155" s="5">
        <v>2422405000</v>
      </c>
      <c r="E155" s="5">
        <v>-2422405000</v>
      </c>
      <c r="K155" s="5">
        <v>4499400000</v>
      </c>
    </row>
    <row r="156" spans="3:16" ht="15.5" x14ac:dyDescent="0.35">
      <c r="C156" t="s">
        <v>1426</v>
      </c>
    </row>
    <row r="157" spans="3:16" ht="15.5" x14ac:dyDescent="0.35">
      <c r="C157" t="s">
        <v>1427</v>
      </c>
      <c r="D157" s="5">
        <v>38284808000</v>
      </c>
      <c r="E157" s="5">
        <v>-908114000</v>
      </c>
      <c r="F157" s="5">
        <v>7842164000</v>
      </c>
      <c r="G157" s="5">
        <v>-7842164000</v>
      </c>
      <c r="J157" s="5">
        <v>12713600000</v>
      </c>
    </row>
    <row r="158" spans="3:16" ht="15.5" x14ac:dyDescent="0.35">
      <c r="C158" t="s">
        <v>737</v>
      </c>
      <c r="O158" s="5">
        <v>21222000000</v>
      </c>
    </row>
    <row r="159" spans="3:16" ht="15.5" x14ac:dyDescent="0.35">
      <c r="C159" t="s">
        <v>1428</v>
      </c>
    </row>
    <row r="160" spans="3:16" ht="15.5" x14ac:dyDescent="0.35">
      <c r="C160" t="s">
        <v>1429</v>
      </c>
      <c r="P160" s="5">
        <v>-122733000000</v>
      </c>
    </row>
    <row r="161" spans="2:16" ht="15.5" x14ac:dyDescent="0.35">
      <c r="C161" t="s">
        <v>1430</v>
      </c>
    </row>
    <row r="162" spans="2:16" ht="15.5" x14ac:dyDescent="0.35">
      <c r="C162" t="s">
        <v>1431</v>
      </c>
      <c r="F162" s="5">
        <v>-11061628000</v>
      </c>
      <c r="G162" s="5">
        <v>4622700000</v>
      </c>
      <c r="I162" s="5">
        <v>-11061628000</v>
      </c>
      <c r="J162" s="5">
        <v>-15200257000</v>
      </c>
      <c r="K162" s="5">
        <v>-14863404000</v>
      </c>
      <c r="L162" s="5">
        <v>10662172000</v>
      </c>
      <c r="M162" s="5">
        <v>-9856725000</v>
      </c>
      <c r="N162" s="5">
        <v>-5485627000</v>
      </c>
      <c r="O162" s="5">
        <v>-5043658000</v>
      </c>
      <c r="P162" s="5">
        <v>-5419199000</v>
      </c>
    </row>
    <row r="163" spans="2:16" ht="15.5" x14ac:dyDescent="0.35">
      <c r="C163" t="s">
        <v>1432</v>
      </c>
    </row>
    <row r="164" spans="2:16" ht="15.5" x14ac:dyDescent="0.35">
      <c r="C164" t="s">
        <v>173</v>
      </c>
      <c r="D164" s="5">
        <v>-13624624000</v>
      </c>
      <c r="E164" s="5">
        <v>30817987000</v>
      </c>
      <c r="F164" s="5">
        <v>13806170000</v>
      </c>
      <c r="G164" s="5">
        <v>13212107000</v>
      </c>
      <c r="I164" s="5">
        <v>-12181530000</v>
      </c>
      <c r="J164" s="5">
        <v>-41955839000</v>
      </c>
      <c r="K164" s="5">
        <v>35508913000</v>
      </c>
      <c r="L164" s="5">
        <v>18582996000</v>
      </c>
      <c r="M164" s="5">
        <v>-52531750000</v>
      </c>
      <c r="N164" s="5">
        <v>18090068000</v>
      </c>
      <c r="O164" s="5">
        <v>50119050000</v>
      </c>
      <c r="P164" s="5">
        <v>23750750000</v>
      </c>
    </row>
    <row r="165" spans="2:16" ht="15.5" x14ac:dyDescent="0.35">
      <c r="C165" t="s">
        <v>174</v>
      </c>
      <c r="D165" s="5">
        <v>1628041000</v>
      </c>
      <c r="E165" s="5">
        <v>865782000</v>
      </c>
      <c r="F165" s="5">
        <v>-69315000</v>
      </c>
      <c r="G165" s="5">
        <v>442666000</v>
      </c>
      <c r="I165" s="5">
        <v>300123000</v>
      </c>
      <c r="J165" s="5">
        <v>-3797000</v>
      </c>
      <c r="K165" s="5">
        <v>-1033000</v>
      </c>
      <c r="L165" s="5">
        <v>-50674000</v>
      </c>
      <c r="M165" s="5">
        <v>-366184000</v>
      </c>
      <c r="N165" s="5">
        <v>557270000</v>
      </c>
      <c r="O165" s="5">
        <v>1226944000</v>
      </c>
      <c r="P165" s="5">
        <v>2765973000</v>
      </c>
    </row>
    <row r="166" spans="2:16" ht="15.5" x14ac:dyDescent="0.35">
      <c r="C166" t="s">
        <v>176</v>
      </c>
      <c r="E166" s="5">
        <v>62762734000</v>
      </c>
      <c r="I166" s="5">
        <v>74644141000</v>
      </c>
      <c r="J166" s="5">
        <v>116603778000</v>
      </c>
      <c r="K166" s="5">
        <v>81095898000</v>
      </c>
      <c r="L166" s="5">
        <v>62563576000</v>
      </c>
      <c r="M166" s="5">
        <v>115461510000</v>
      </c>
      <c r="N166" s="5">
        <v>96814172000</v>
      </c>
      <c r="O166" s="5">
        <v>45468178000</v>
      </c>
      <c r="P166" s="5">
        <v>18951455000</v>
      </c>
    </row>
    <row r="167" spans="2:16" ht="15.5" x14ac:dyDescent="0.35">
      <c r="C167" t="s">
        <v>177</v>
      </c>
      <c r="D167" s="5">
        <v>-11996583000</v>
      </c>
      <c r="E167" s="5">
        <v>94446503000</v>
      </c>
      <c r="F167" s="5">
        <v>13736855000</v>
      </c>
      <c r="G167" s="5">
        <v>13654773000</v>
      </c>
      <c r="I167" s="5">
        <v>62762734000</v>
      </c>
      <c r="J167" s="5">
        <v>74644142000</v>
      </c>
      <c r="K167" s="5">
        <v>116603778000</v>
      </c>
      <c r="L167" s="5">
        <v>81095898000</v>
      </c>
      <c r="M167" s="5">
        <v>62563576000</v>
      </c>
      <c r="N167" s="5">
        <v>115461510000</v>
      </c>
      <c r="O167" s="5">
        <v>96814172000</v>
      </c>
      <c r="P167" s="5">
        <v>45468178000</v>
      </c>
    </row>
    <row r="169" spans="2:16" ht="15.5" x14ac:dyDescent="0.35">
      <c r="B169" t="s">
        <v>178</v>
      </c>
      <c r="C169" t="s">
        <v>12</v>
      </c>
      <c r="D169" s="5">
        <v>1810000000</v>
      </c>
      <c r="E169" s="5">
        <v>1810000000</v>
      </c>
      <c r="F169" s="5">
        <v>1810000000</v>
      </c>
      <c r="G169" s="5">
        <v>1810000000</v>
      </c>
      <c r="I169" s="5">
        <v>1810000000</v>
      </c>
      <c r="J169" s="5">
        <v>1810000000</v>
      </c>
      <c r="K169" s="5">
        <v>1810000000</v>
      </c>
      <c r="L169" s="5">
        <v>1810000000</v>
      </c>
      <c r="M169" s="5">
        <v>1810000000</v>
      </c>
      <c r="N169" s="5">
        <v>1810000000</v>
      </c>
      <c r="O169" s="5">
        <v>1810000000</v>
      </c>
      <c r="P169" s="5">
        <v>1200000000</v>
      </c>
    </row>
    <row r="170" spans="2:16" ht="15.5" x14ac:dyDescent="0.35">
      <c r="C170" t="s">
        <v>179</v>
      </c>
      <c r="D170" s="6">
        <v>13.91</v>
      </c>
      <c r="E170" s="6">
        <v>10.38</v>
      </c>
      <c r="F170" s="6">
        <v>-13.05</v>
      </c>
      <c r="G170" s="6">
        <v>28.75</v>
      </c>
    </row>
    <row r="171" spans="2:16" ht="15.5" x14ac:dyDescent="0.35">
      <c r="C171" t="s">
        <v>180</v>
      </c>
      <c r="D171" s="6">
        <v>7.91</v>
      </c>
      <c r="E171" s="6">
        <v>13.49</v>
      </c>
      <c r="F171" s="6">
        <v>-9.58</v>
      </c>
      <c r="G171" s="6">
        <v>3.3</v>
      </c>
    </row>
    <row r="172" spans="2:16" ht="15.5" x14ac:dyDescent="0.35">
      <c r="C172" t="s">
        <v>64</v>
      </c>
      <c r="D172" s="6">
        <v>1.2</v>
      </c>
      <c r="E172" s="6">
        <v>1.43</v>
      </c>
      <c r="F172" s="6">
        <v>1.44</v>
      </c>
      <c r="G172" s="6">
        <v>0.72</v>
      </c>
    </row>
    <row r="173" spans="2:16" ht="15.5" x14ac:dyDescent="0.35">
      <c r="C173" t="s">
        <v>181</v>
      </c>
      <c r="D173" s="5">
        <v>19690000000</v>
      </c>
      <c r="E173" s="5">
        <v>27950000000</v>
      </c>
      <c r="F173" s="5">
        <v>-11650000000</v>
      </c>
      <c r="G173" s="5">
        <v>82170000000</v>
      </c>
    </row>
    <row r="174" spans="2:16" ht="15.5" x14ac:dyDescent="0.35">
      <c r="C174" t="s">
        <v>182</v>
      </c>
      <c r="D174" s="6">
        <v>2.3199999999999998E-2</v>
      </c>
      <c r="E174" s="6">
        <v>1.84E-2</v>
      </c>
      <c r="F174" s="6">
        <v>-2.41E-2</v>
      </c>
      <c r="G174" s="6">
        <v>5.2600000000000001E-2</v>
      </c>
    </row>
    <row r="175" spans="2:16" ht="15.5" x14ac:dyDescent="0.35">
      <c r="C175" t="s">
        <v>183</v>
      </c>
      <c r="D175" s="6">
        <v>6.88E-2</v>
      </c>
      <c r="E175" s="6">
        <v>5.5199999999999999E-2</v>
      </c>
      <c r="F175" s="6">
        <v>-7.3399999999999993E-2</v>
      </c>
      <c r="G175" s="6">
        <v>0.1502</v>
      </c>
    </row>
    <row r="176" spans="2:16" ht="15.5" x14ac:dyDescent="0.35">
      <c r="C176" t="s">
        <v>184</v>
      </c>
      <c r="D176" s="6">
        <v>2.76E-2</v>
      </c>
      <c r="E176" s="6">
        <v>5.3699999999999998E-2</v>
      </c>
      <c r="F176" s="6">
        <v>-5.8899999999999994E-2</v>
      </c>
      <c r="G176" s="6">
        <v>0.21179999999999999</v>
      </c>
    </row>
    <row r="177" spans="3:7" ht="15.5" x14ac:dyDescent="0.35">
      <c r="C177" t="s">
        <v>185</v>
      </c>
      <c r="D177" s="6">
        <v>1.01</v>
      </c>
      <c r="E177" s="6">
        <v>1.88</v>
      </c>
      <c r="F177" s="6">
        <v>-2.02</v>
      </c>
      <c r="G177" s="6">
        <v>6.46</v>
      </c>
    </row>
    <row r="178" spans="3:7" ht="15.5" x14ac:dyDescent="0.35">
      <c r="C178" t="s">
        <v>186</v>
      </c>
      <c r="D178" s="5">
        <v>366000000000</v>
      </c>
      <c r="E178" s="5">
        <v>340000000000</v>
      </c>
      <c r="F178" s="5">
        <v>322000000000</v>
      </c>
      <c r="G178" s="5">
        <v>346000000000</v>
      </c>
    </row>
    <row r="179" spans="3:7" ht="15.5" x14ac:dyDescent="0.35">
      <c r="C179" t="s">
        <v>187</v>
      </c>
      <c r="D179" s="6">
        <v>0.54</v>
      </c>
      <c r="E179" s="6">
        <v>0.74</v>
      </c>
      <c r="F179" s="6">
        <v>0.7</v>
      </c>
      <c r="G179" s="6">
        <v>0.5</v>
      </c>
    </row>
    <row r="180" spans="3:7" ht="15.5" x14ac:dyDescent="0.35">
      <c r="C180" t="s">
        <v>188</v>
      </c>
      <c r="D180" s="6">
        <v>202.14</v>
      </c>
      <c r="E180" s="6">
        <v>188.24</v>
      </c>
      <c r="F180" s="6">
        <v>177.85</v>
      </c>
      <c r="G180" s="6">
        <v>191.44</v>
      </c>
    </row>
    <row r="181" spans="3:7" ht="15.5" x14ac:dyDescent="0.35">
      <c r="C181" t="s">
        <v>189</v>
      </c>
      <c r="D181" s="6">
        <v>0.54</v>
      </c>
      <c r="E181" s="6">
        <v>0.74</v>
      </c>
      <c r="F181" s="6">
        <v>0.7</v>
      </c>
      <c r="G181" s="6">
        <v>0.5</v>
      </c>
    </row>
    <row r="182" spans="3:7" ht="15.5" x14ac:dyDescent="0.35">
      <c r="C182" t="s">
        <v>190</v>
      </c>
      <c r="D182" s="6">
        <v>202.02</v>
      </c>
      <c r="E182" s="6">
        <v>188.24</v>
      </c>
      <c r="F182" s="6">
        <v>177.85</v>
      </c>
      <c r="G182" s="6">
        <v>191.44</v>
      </c>
    </row>
    <row r="183" spans="3:7" ht="15.5" x14ac:dyDescent="0.35">
      <c r="C183" t="s">
        <v>191</v>
      </c>
      <c r="D183" s="5">
        <v>641000000000</v>
      </c>
      <c r="E183" s="5">
        <v>626000000000</v>
      </c>
      <c r="F183" s="5">
        <v>597000000000</v>
      </c>
      <c r="G183" s="5">
        <v>588000000000</v>
      </c>
    </row>
    <row r="184" spans="3:7" ht="15.5" x14ac:dyDescent="0.35">
      <c r="C184" t="s">
        <v>192</v>
      </c>
      <c r="D184" s="5">
        <v>35000000000</v>
      </c>
      <c r="E184" s="5">
        <v>12000000000</v>
      </c>
      <c r="F184" s="5">
        <v>14000000000</v>
      </c>
      <c r="G184" s="5">
        <v>19000000000</v>
      </c>
    </row>
    <row r="185" spans="3:7" ht="15.5" x14ac:dyDescent="0.35">
      <c r="C185" t="s">
        <v>193</v>
      </c>
      <c r="D185" s="5">
        <v>366000000000</v>
      </c>
      <c r="E185" s="5">
        <v>340000000000</v>
      </c>
      <c r="F185" s="5">
        <v>322000000000</v>
      </c>
      <c r="G185" s="5">
        <v>346000000000</v>
      </c>
    </row>
    <row r="186" spans="3:7" ht="15.5" x14ac:dyDescent="0.35">
      <c r="C186" t="s">
        <v>24</v>
      </c>
      <c r="D186" s="5">
        <v>675000000000</v>
      </c>
      <c r="E186" s="5">
        <v>638000000000</v>
      </c>
      <c r="F186" s="5">
        <v>610000000000</v>
      </c>
      <c r="G186" s="5">
        <v>606000000000</v>
      </c>
    </row>
    <row r="187" spans="3:7" ht="15.5" x14ac:dyDescent="0.35">
      <c r="C187" t="s">
        <v>21</v>
      </c>
      <c r="D187" s="5">
        <v>593000000000</v>
      </c>
      <c r="E187" s="5">
        <v>543000000000</v>
      </c>
      <c r="F187" s="5">
        <v>547000000000</v>
      </c>
      <c r="G187" s="5">
        <v>557000000000</v>
      </c>
    </row>
    <row r="188" spans="3:7" ht="15.5" x14ac:dyDescent="0.35">
      <c r="C188" t="s">
        <v>194</v>
      </c>
      <c r="D188" s="5">
        <v>-244000000000</v>
      </c>
      <c r="E188" s="5">
        <v>-257000000000</v>
      </c>
      <c r="F188" s="5">
        <v>-272000000000</v>
      </c>
      <c r="G188" s="5">
        <v>-251000000000</v>
      </c>
    </row>
    <row r="189" spans="3:7" ht="15.5" x14ac:dyDescent="0.35">
      <c r="C189" t="s">
        <v>195</v>
      </c>
      <c r="D189" s="5">
        <v>-39000000000</v>
      </c>
      <c r="E189" s="5">
        <v>1000000000</v>
      </c>
      <c r="F189" s="5">
        <v>15000000000</v>
      </c>
      <c r="G189" s="5">
        <v>47000000000</v>
      </c>
    </row>
    <row r="190" spans="3:7" ht="15.5" x14ac:dyDescent="0.35">
      <c r="C190" t="s">
        <v>196</v>
      </c>
      <c r="D190" s="5">
        <v>-4000000000</v>
      </c>
      <c r="E190" s="5">
        <v>0</v>
      </c>
      <c r="F190" s="5">
        <v>-4000000000</v>
      </c>
      <c r="G190" s="5">
        <v>-5000000000</v>
      </c>
    </row>
    <row r="191" spans="3:7" ht="15.5" x14ac:dyDescent="0.35">
      <c r="C191" t="s">
        <v>13</v>
      </c>
      <c r="D191" s="5">
        <v>-42000000000</v>
      </c>
      <c r="E191" s="5">
        <v>1000000000</v>
      </c>
      <c r="F191" s="5">
        <v>11000000000</v>
      </c>
      <c r="G191" s="5">
        <v>43000000000</v>
      </c>
    </row>
    <row r="192" spans="3:7" ht="15.5" x14ac:dyDescent="0.35">
      <c r="C192" t="s">
        <v>16</v>
      </c>
      <c r="D192" s="6">
        <v>-23.48</v>
      </c>
      <c r="E192" s="6">
        <v>0.36</v>
      </c>
      <c r="F192" s="6">
        <v>6.09</v>
      </c>
      <c r="G192" s="6">
        <v>23.65</v>
      </c>
    </row>
    <row r="193" spans="3:16" ht="15.5" x14ac:dyDescent="0.35">
      <c r="C193" t="s">
        <v>49</v>
      </c>
      <c r="I193" s="6">
        <v>5.26</v>
      </c>
      <c r="J193" s="6">
        <v>26.73</v>
      </c>
      <c r="K193" s="6">
        <v>-15.24</v>
      </c>
      <c r="L193" s="6">
        <v>-20.13</v>
      </c>
      <c r="M193" s="6">
        <v>15.11</v>
      </c>
      <c r="N193" s="6">
        <v>-5.1100000000000003</v>
      </c>
      <c r="O193" s="6">
        <v>12.46</v>
      </c>
      <c r="P193" s="6">
        <v>13.37</v>
      </c>
    </row>
    <row r="194" spans="3:16" ht="15.5" x14ac:dyDescent="0.35">
      <c r="C194" t="s">
        <v>63</v>
      </c>
      <c r="I194" s="6">
        <v>23.76</v>
      </c>
      <c r="J194" s="6">
        <v>3.44</v>
      </c>
      <c r="K194" s="6">
        <v>-10.1</v>
      </c>
      <c r="L194" s="6">
        <v>-6.26</v>
      </c>
      <c r="M194" s="6">
        <v>17.87</v>
      </c>
      <c r="N194" s="6">
        <v>-32.090000000000003</v>
      </c>
      <c r="O194" s="6">
        <v>30.34</v>
      </c>
      <c r="P194" s="5">
        <v>0</v>
      </c>
    </row>
    <row r="195" spans="3:16" ht="15.5" x14ac:dyDescent="0.35">
      <c r="C195" t="s">
        <v>66</v>
      </c>
      <c r="I195" s="6">
        <v>0.33</v>
      </c>
      <c r="J195" s="6">
        <v>0.26</v>
      </c>
      <c r="K195" s="6">
        <v>0.46</v>
      </c>
      <c r="L195" s="6">
        <v>0.33</v>
      </c>
      <c r="M195" s="6">
        <v>0.77</v>
      </c>
      <c r="N195" s="6">
        <v>0.56999999999999995</v>
      </c>
      <c r="O195" s="6">
        <v>1.38</v>
      </c>
      <c r="P195" s="5">
        <v>0</v>
      </c>
    </row>
    <row r="196" spans="3:16" ht="15.5" x14ac:dyDescent="0.35">
      <c r="C196" t="s">
        <v>197</v>
      </c>
      <c r="I196" s="5">
        <v>69030000000</v>
      </c>
      <c r="J196" s="5">
        <v>115470000000</v>
      </c>
      <c r="K196" s="5">
        <v>57190000000</v>
      </c>
      <c r="L196" s="5">
        <v>20660000000</v>
      </c>
      <c r="M196" s="5">
        <v>80160000000</v>
      </c>
      <c r="N196" s="5">
        <v>33390000000</v>
      </c>
      <c r="O196" s="5">
        <v>71260000000</v>
      </c>
      <c r="P196" s="5">
        <v>62440000000</v>
      </c>
    </row>
    <row r="197" spans="3:16" ht="15.5" x14ac:dyDescent="0.35">
      <c r="C197" t="s">
        <v>198</v>
      </c>
      <c r="I197" s="6">
        <v>9.7000000000000003E-3</v>
      </c>
      <c r="J197" s="6">
        <v>4.7100000000000003E-2</v>
      </c>
      <c r="K197" s="6">
        <v>-2.76E-2</v>
      </c>
      <c r="L197" s="6">
        <v>-3.6400000000000002E-2</v>
      </c>
      <c r="M197" s="6">
        <v>3.0699999999999998E-2</v>
      </c>
      <c r="N197" s="6">
        <v>-1.1599999999999999E-2</v>
      </c>
      <c r="O197" s="6">
        <v>3.2599999999999997E-2</v>
      </c>
      <c r="P197" s="6">
        <v>2.7999999999999997E-2</v>
      </c>
    </row>
    <row r="198" spans="3:16" ht="15.5" x14ac:dyDescent="0.35">
      <c r="C198" t="s">
        <v>199</v>
      </c>
      <c r="I198" s="6">
        <v>2.9600000000000001E-2</v>
      </c>
      <c r="J198" s="6">
        <v>0.15439999999999998</v>
      </c>
      <c r="K198" s="6">
        <v>-0.1041</v>
      </c>
      <c r="L198" s="6">
        <v>-0.1241</v>
      </c>
      <c r="M198" s="6">
        <v>8.1600000000000006E-2</v>
      </c>
      <c r="N198" s="6">
        <v>-0.03</v>
      </c>
      <c r="O198" s="6">
        <v>6.8000000000000005E-2</v>
      </c>
      <c r="P198" s="6">
        <v>9.64E-2</v>
      </c>
    </row>
    <row r="199" spans="3:16" ht="15.5" x14ac:dyDescent="0.35">
      <c r="C199" t="s">
        <v>200</v>
      </c>
      <c r="I199" s="6">
        <v>9.1700000000000004E-2</v>
      </c>
      <c r="J199" s="6">
        <v>0.23230000000000001</v>
      </c>
      <c r="K199" s="6">
        <v>5.74E-2</v>
      </c>
      <c r="L199" s="6">
        <v>-2.6800000000000001E-2</v>
      </c>
      <c r="M199" s="6">
        <v>0.1134</v>
      </c>
      <c r="N199" s="6">
        <v>1.7600000000000001E-2</v>
      </c>
      <c r="O199" s="6">
        <v>0.1313</v>
      </c>
      <c r="P199" s="6">
        <v>0.27179999999999999</v>
      </c>
    </row>
    <row r="200" spans="3:16" ht="15.5" x14ac:dyDescent="0.35">
      <c r="C200" t="s">
        <v>201</v>
      </c>
      <c r="I200" s="6">
        <v>0.7</v>
      </c>
      <c r="J200" s="6">
        <v>1.48</v>
      </c>
      <c r="K200" s="6">
        <v>0.42</v>
      </c>
      <c r="L200" s="6">
        <v>-0.43</v>
      </c>
      <c r="M200" s="6">
        <v>2.5</v>
      </c>
      <c r="N200" s="6">
        <v>0.42</v>
      </c>
      <c r="O200" s="6">
        <v>2.29</v>
      </c>
      <c r="P200" s="6">
        <v>1.99</v>
      </c>
    </row>
    <row r="201" spans="3:16" ht="15.5" x14ac:dyDescent="0.35">
      <c r="C201" t="s">
        <v>60</v>
      </c>
      <c r="I201" s="6">
        <v>0.7</v>
      </c>
      <c r="J201" s="6">
        <v>0.53</v>
      </c>
      <c r="K201" s="6">
        <v>1.05</v>
      </c>
      <c r="L201" s="6">
        <v>0.78</v>
      </c>
      <c r="M201" s="6">
        <v>1.46</v>
      </c>
      <c r="N201" s="6">
        <v>0.96</v>
      </c>
      <c r="O201" s="6">
        <v>2.06</v>
      </c>
      <c r="P201" s="5">
        <v>0</v>
      </c>
    </row>
    <row r="202" spans="3:16" ht="15.5" x14ac:dyDescent="0.35">
      <c r="C202" t="s">
        <v>57</v>
      </c>
      <c r="I202" s="6">
        <v>177.85</v>
      </c>
      <c r="J202" s="6">
        <v>173.14</v>
      </c>
      <c r="K202" s="6">
        <v>146.44999999999999</v>
      </c>
      <c r="L202" s="6">
        <v>162.13</v>
      </c>
      <c r="M202" s="6">
        <v>185.11</v>
      </c>
      <c r="N202" s="6">
        <v>170.27</v>
      </c>
      <c r="O202" s="6">
        <v>183.14</v>
      </c>
      <c r="P202" s="6">
        <v>138.69999999999999</v>
      </c>
    </row>
    <row r="203" spans="3:16" ht="15.5" x14ac:dyDescent="0.35">
      <c r="C203" t="s">
        <v>202</v>
      </c>
      <c r="I203" s="6">
        <v>0.7</v>
      </c>
      <c r="J203" s="6">
        <v>0.53</v>
      </c>
      <c r="K203" s="6">
        <v>1.05</v>
      </c>
      <c r="L203" s="6">
        <v>0.78</v>
      </c>
      <c r="M203" s="6">
        <v>1.46</v>
      </c>
      <c r="N203" s="6">
        <v>0.96</v>
      </c>
      <c r="O203" s="6">
        <v>2.0699999999999998</v>
      </c>
      <c r="P203" s="5">
        <v>0</v>
      </c>
    </row>
    <row r="204" spans="3:16" ht="15.5" x14ac:dyDescent="0.35">
      <c r="C204" t="s">
        <v>203</v>
      </c>
      <c r="I204" s="6">
        <v>177.85</v>
      </c>
      <c r="J204" s="6">
        <v>173.14</v>
      </c>
      <c r="K204" s="6">
        <v>146.38</v>
      </c>
      <c r="L204" s="6">
        <v>162.04</v>
      </c>
      <c r="M204" s="6">
        <v>185.01</v>
      </c>
      <c r="N204" s="6">
        <v>170.15</v>
      </c>
      <c r="O204" s="6">
        <v>183.05</v>
      </c>
      <c r="P204" s="6">
        <v>138.69999999999999</v>
      </c>
    </row>
    <row r="205" spans="3:16" ht="15.5" x14ac:dyDescent="0.35">
      <c r="C205" t="s">
        <v>204</v>
      </c>
      <c r="I205" s="5">
        <v>597000000000</v>
      </c>
      <c r="J205" s="5">
        <v>637000000000</v>
      </c>
      <c r="K205" s="5">
        <v>611000000000</v>
      </c>
      <c r="L205" s="5">
        <v>473000000000</v>
      </c>
      <c r="M205" s="5">
        <v>351000000000</v>
      </c>
      <c r="N205" s="5">
        <v>306000000000</v>
      </c>
      <c r="O205" s="5">
        <v>185000000000</v>
      </c>
      <c r="P205" s="5">
        <v>142000000000</v>
      </c>
    </row>
    <row r="206" spans="3:16" ht="15.5" x14ac:dyDescent="0.35">
      <c r="C206" t="s">
        <v>205</v>
      </c>
      <c r="I206" s="5">
        <v>14000000000</v>
      </c>
      <c r="J206" s="5">
        <v>22000000000</v>
      </c>
      <c r="K206" s="5">
        <v>55000000000</v>
      </c>
      <c r="L206" s="5">
        <v>109000000000</v>
      </c>
      <c r="M206" s="5">
        <v>123000000000</v>
      </c>
      <c r="N206" s="5">
        <v>109000000000</v>
      </c>
      <c r="O206" s="5">
        <v>100000000000</v>
      </c>
      <c r="P206" s="5">
        <v>167000000000</v>
      </c>
    </row>
    <row r="207" spans="3:16" ht="15.5" x14ac:dyDescent="0.35">
      <c r="C207" t="s">
        <v>26</v>
      </c>
      <c r="I207" s="5">
        <v>610000000000</v>
      </c>
      <c r="J207" s="5">
        <v>659000000000</v>
      </c>
      <c r="K207" s="5">
        <v>665000000000</v>
      </c>
      <c r="L207" s="5">
        <v>581000000000</v>
      </c>
      <c r="M207" s="5">
        <v>474000000000</v>
      </c>
      <c r="N207" s="5">
        <v>415000000000</v>
      </c>
      <c r="O207" s="5">
        <v>284000000000</v>
      </c>
      <c r="P207" s="5">
        <v>309000000000</v>
      </c>
    </row>
    <row r="208" spans="3:16" ht="15.5" x14ac:dyDescent="0.35">
      <c r="C208" t="s">
        <v>23</v>
      </c>
      <c r="I208" s="5">
        <v>547000000000</v>
      </c>
      <c r="J208" s="5">
        <v>585000000000</v>
      </c>
      <c r="K208" s="5">
        <v>549000000000</v>
      </c>
      <c r="L208" s="5">
        <v>500000000000</v>
      </c>
      <c r="M208" s="5">
        <v>411000000000</v>
      </c>
      <c r="N208" s="5">
        <v>299000000000</v>
      </c>
      <c r="O208" s="5">
        <v>188000000000</v>
      </c>
      <c r="P208" s="5">
        <v>263000000000</v>
      </c>
    </row>
    <row r="209" spans="3:16" ht="15.5" x14ac:dyDescent="0.35">
      <c r="C209" t="s">
        <v>206</v>
      </c>
      <c r="I209" s="5">
        <v>-272000000000</v>
      </c>
      <c r="J209" s="5">
        <v>-276000000000</v>
      </c>
      <c r="K209" s="5">
        <v>-225000000000</v>
      </c>
      <c r="L209" s="5">
        <v>-157000000000</v>
      </c>
      <c r="M209" s="5">
        <v>-66000000000</v>
      </c>
      <c r="N209" s="5">
        <v>-7000000000</v>
      </c>
      <c r="O209" s="5">
        <v>80000000000</v>
      </c>
      <c r="P209" s="5">
        <v>-1000000000</v>
      </c>
    </row>
    <row r="210" spans="3:16" ht="15.5" x14ac:dyDescent="0.35">
      <c r="C210" t="s">
        <v>207</v>
      </c>
      <c r="I210" s="5">
        <v>47000000000</v>
      </c>
      <c r="J210" s="5">
        <v>-4000000000</v>
      </c>
      <c r="K210" s="5">
        <v>9000000000</v>
      </c>
      <c r="L210" s="5">
        <v>31000000000</v>
      </c>
      <c r="M210" s="5">
        <v>19000000000</v>
      </c>
      <c r="N210" s="5">
        <v>10000000000</v>
      </c>
      <c r="O210" s="5">
        <v>-70000000000</v>
      </c>
      <c r="P210" s="5">
        <v>53000000000</v>
      </c>
    </row>
    <row r="211" spans="3:16" ht="15.5" x14ac:dyDescent="0.35">
      <c r="C211" t="s">
        <v>208</v>
      </c>
      <c r="I211" s="5">
        <v>-19000000000</v>
      </c>
      <c r="J211" s="5">
        <v>-19000000000</v>
      </c>
      <c r="K211" s="5">
        <v>-42000000000</v>
      </c>
      <c r="L211" s="5">
        <v>-80000000000</v>
      </c>
      <c r="M211" s="5">
        <v>-130000000000</v>
      </c>
      <c r="N211" s="5">
        <v>-97000000000</v>
      </c>
      <c r="O211" s="5">
        <v>-25000000000</v>
      </c>
      <c r="P211" s="5">
        <v>-109000000000</v>
      </c>
    </row>
    <row r="212" spans="3:16" ht="15.5" x14ac:dyDescent="0.35">
      <c r="C212" t="s">
        <v>15</v>
      </c>
      <c r="I212" s="5">
        <v>28000000000</v>
      </c>
      <c r="J212" s="5">
        <v>-23000000000</v>
      </c>
      <c r="K212" s="5">
        <v>-33000000000</v>
      </c>
      <c r="L212" s="5">
        <v>-49000000000</v>
      </c>
      <c r="M212" s="5">
        <v>-111000000000</v>
      </c>
      <c r="N212" s="5">
        <v>-87000000000</v>
      </c>
      <c r="O212" s="5">
        <v>-95000000000</v>
      </c>
      <c r="P212" s="5">
        <v>-57000000000</v>
      </c>
    </row>
    <row r="213" spans="3:16" ht="15.5" x14ac:dyDescent="0.35">
      <c r="C213" t="s">
        <v>17</v>
      </c>
      <c r="I213" s="6">
        <v>15.53</v>
      </c>
      <c r="J213" s="6">
        <v>-12.78</v>
      </c>
      <c r="K213" s="6">
        <v>-18.21</v>
      </c>
      <c r="L213" s="6">
        <v>-27.13</v>
      </c>
      <c r="M213" s="6">
        <v>-61.56</v>
      </c>
      <c r="N213" s="6">
        <v>-47.96</v>
      </c>
      <c r="O213" s="6">
        <v>-52.37</v>
      </c>
      <c r="P213" s="6">
        <v>-47.09</v>
      </c>
    </row>
  </sheetData>
  <pageMargins left="0.7" right="0.7" top="0.75" bottom="0.75" header="0.3" footer="0.3"/>
  <ignoredErrors>
    <ignoredError sqref="A1:P214" numberStoredAsText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8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1433</v>
      </c>
      <c r="D1" t="s">
        <v>1</v>
      </c>
      <c r="E1" t="s">
        <v>2</v>
      </c>
      <c r="H1" t="s">
        <v>3</v>
      </c>
      <c r="I1" s="1">
        <v>45656</v>
      </c>
      <c r="J1" s="1">
        <v>45289</v>
      </c>
      <c r="K1" s="1">
        <v>44925</v>
      </c>
      <c r="L1" s="1">
        <v>44560</v>
      </c>
      <c r="M1" s="1">
        <v>44195</v>
      </c>
      <c r="N1" s="1">
        <v>43829</v>
      </c>
      <c r="O1" s="1">
        <v>43462</v>
      </c>
    </row>
    <row r="2" spans="1:15" ht="15.5" x14ac:dyDescent="0.35">
      <c r="C2" t="s">
        <v>1434</v>
      </c>
      <c r="D2" s="2" vm="411">
        <f ca="1">IFERROR(_xlfn.STOCKHISTORY("XIDX:" &amp; $C$1, D3, , 0, 0, 1), "Libur")</f>
        <v>32</v>
      </c>
      <c r="E2" s="2" t="str">
        <f ca="1">IFERROR(_xlfn.STOCKHISTORY("XIDX:" &amp; $C$1, E3, , 0, 0, 1), "Libur")</f>
        <v>Libur</v>
      </c>
      <c r="H2" s="2" vm="411">
        <f ca="1">IFERROR(INDEX(D2:G2,COUNT(D2:G2)),"")</f>
        <v>32</v>
      </c>
      <c r="I2" s="2" vm="412">
        <f t="shared" ref="I2:O2" ca="1" si="0">IFERROR(_xlfn.STOCKHISTORY("XIDX:" &amp; $C$1, I1, , 0, 0, 1), "Libur")</f>
        <v>28</v>
      </c>
      <c r="J2" s="2" vm="21">
        <f t="shared" ca="1" si="0"/>
        <v>50</v>
      </c>
      <c r="K2" s="2" vm="21">
        <f t="shared" ca="1" si="0"/>
        <v>50</v>
      </c>
      <c r="L2" s="2" vm="382">
        <f t="shared" ca="1" si="0"/>
        <v>54</v>
      </c>
      <c r="M2" s="2" vm="231">
        <f t="shared" ca="1" si="0"/>
        <v>55</v>
      </c>
      <c r="N2" s="2" vm="413">
        <f t="shared" ca="1" si="0"/>
        <v>2090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33218276316</v>
      </c>
      <c r="E4" s="2">
        <f>IFERROR(INDEX(E51:E500,MATCH($C$4,$C$51:$C$500,0)),"")</f>
        <v>35712218096</v>
      </c>
      <c r="H4" s="2">
        <f>IFERROR(SUM(D4:G4)*(4/MAX(1,COUNT(D4:G4))),"")</f>
        <v>137860988824</v>
      </c>
      <c r="I4" s="2">
        <f t="shared" ref="I4:O4" si="1">IFERROR(INDEX(I51:I500,MATCH($C$4,$C$51:$C$500,0)),"")</f>
        <v>119046924411</v>
      </c>
      <c r="J4" s="2">
        <f t="shared" si="1"/>
        <v>183089195342</v>
      </c>
      <c r="K4" s="2">
        <f t="shared" si="1"/>
        <v>213082547296</v>
      </c>
      <c r="L4" s="2">
        <f t="shared" si="1"/>
        <v>72426729694</v>
      </c>
      <c r="M4" s="2">
        <f t="shared" si="1"/>
        <v>82949660203</v>
      </c>
      <c r="N4" s="2">
        <f t="shared" si="1"/>
        <v>105943362738</v>
      </c>
      <c r="O4" s="2">
        <f t="shared" si="1"/>
        <v>104333358722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2018351582</v>
      </c>
      <c r="E5" s="2">
        <f>IFERROR(INDEX(E51:E500,MATCH($C$5,$C$51:$C$500,0)),"")</f>
        <v>418699250</v>
      </c>
      <c r="H5" s="2">
        <f>IFERROR(SUM(D5:G5)*(4/MAX(1,COUNT(D5:G5))),"")</f>
        <v>4874101664</v>
      </c>
      <c r="I5" s="2">
        <f t="shared" ref="I5:O5" si="2">IFERROR(INDEX(I51:I500,MATCH($C$5,$C$51:$C$500,0)),"")</f>
        <v>2956035677</v>
      </c>
      <c r="J5" s="2">
        <f t="shared" si="2"/>
        <v>10150430443</v>
      </c>
      <c r="K5" s="2">
        <f t="shared" si="2"/>
        <v>6101148236</v>
      </c>
      <c r="L5" s="2">
        <f t="shared" si="2"/>
        <v>3432077808</v>
      </c>
      <c r="M5" s="2">
        <f t="shared" si="2"/>
        <v>-30619684771</v>
      </c>
      <c r="N5" s="2">
        <f t="shared" si="2"/>
        <v>2337922847</v>
      </c>
      <c r="O5" s="2">
        <f t="shared" si="2"/>
        <v>2047290076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118263340363</v>
      </c>
      <c r="E6" s="2">
        <f>IFERROR(INDEX(E51:E500,MATCH($C$6,$C$51:$C$500,0)),"")</f>
        <v>116244988781</v>
      </c>
      <c r="H6" s="2">
        <f>IFERROR(INDEX(D6:G6,COUNT(D6:G6)),"")</f>
        <v>116244988781</v>
      </c>
      <c r="I6" s="2">
        <f t="shared" ref="I6:O6" si="3">IFERROR(INDEX(I51:I500,MATCH($C$6,$C$51:$C$500,0)),"")</f>
        <v>114195893160</v>
      </c>
      <c r="J6" s="2">
        <f t="shared" si="3"/>
        <v>111239857483</v>
      </c>
      <c r="K6" s="2">
        <f t="shared" si="3"/>
        <v>101089427041</v>
      </c>
      <c r="L6" s="2">
        <f t="shared" si="3"/>
        <v>94988278804</v>
      </c>
      <c r="M6" s="2">
        <f t="shared" si="3"/>
        <v>91556200996</v>
      </c>
      <c r="N6" s="2">
        <f t="shared" si="3"/>
        <v>122175885767</v>
      </c>
      <c r="O6" s="2">
        <f t="shared" si="3"/>
        <v>6279694844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2</v>
      </c>
      <c r="E7" s="3">
        <f>IFERROR(INDEX(E51:E500,MATCH($C$7,$C$51:$C$500,0))/1000000000,"")</f>
        <v>2</v>
      </c>
      <c r="H7" s="3">
        <f>IFERROR(INDEX(D7:G7,COUNT(D7:G7)),"")</f>
        <v>2</v>
      </c>
      <c r="I7" s="3">
        <f t="shared" ref="I7:O7" si="4">IFERROR(INDEX(I51:I500,MATCH($C$7,$C$51:$C$500,0))/1000000000,"")</f>
        <v>2</v>
      </c>
      <c r="J7" s="3">
        <f t="shared" si="4"/>
        <v>2</v>
      </c>
      <c r="K7" s="3">
        <f t="shared" si="4"/>
        <v>2</v>
      </c>
      <c r="L7" s="3">
        <f t="shared" si="4"/>
        <v>2</v>
      </c>
      <c r="M7" s="3">
        <f t="shared" si="4"/>
        <v>2</v>
      </c>
      <c r="N7" s="3">
        <f t="shared" si="4"/>
        <v>2</v>
      </c>
      <c r="O7" s="3">
        <f t="shared" si="4"/>
        <v>2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O8" si="5">IFERROR(INDEX(I51:I500,MATCH($C$8,$C$51:$C$500,0)),"")</f>
        <v>-4000000000</v>
      </c>
      <c r="J8" s="2">
        <f t="shared" si="5"/>
        <v>1000000000</v>
      </c>
      <c r="K8" s="2">
        <f t="shared" si="5"/>
        <v>-13000000000</v>
      </c>
      <c r="L8" s="2">
        <f t="shared" si="5"/>
        <v>1000000000</v>
      </c>
      <c r="M8" s="2">
        <f t="shared" si="5"/>
        <v>-2000000000</v>
      </c>
      <c r="N8" s="2">
        <f t="shared" si="5"/>
        <v>-105000000000</v>
      </c>
      <c r="O8" s="2">
        <f t="shared" si="5"/>
        <v>-4000000000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-0.54</v>
      </c>
      <c r="E9" s="3">
        <f>IFERROR(INDEX(E51:E500,MATCH("Free cash flow per share (Quarter)",$C$51:$C$500,0)),"")</f>
        <v>-0.28999999999999998</v>
      </c>
      <c r="H9" s="3">
        <f>IFERROR(INDEX(D9:G9,COUNT(D9:G9)),"")</f>
        <v>-0.28999999999999998</v>
      </c>
      <c r="I9" s="3">
        <f t="shared" ref="I9:O9" si="6">IFERROR(INDEX(I51:I500,MATCH($C$9,$C$51:$C$500,0)),"")</f>
        <v>-1.97</v>
      </c>
      <c r="J9" s="3">
        <f t="shared" si="6"/>
        <v>0.36</v>
      </c>
      <c r="K9" s="3">
        <f t="shared" si="6"/>
        <v>-6.63</v>
      </c>
      <c r="L9" s="3">
        <f t="shared" si="6"/>
        <v>0.54</v>
      </c>
      <c r="M9" s="3">
        <f t="shared" si="6"/>
        <v>-0.85</v>
      </c>
      <c r="N9" s="3">
        <f t="shared" si="6"/>
        <v>-52.45</v>
      </c>
      <c r="O9" s="3">
        <f t="shared" si="6"/>
        <v>-2.13</v>
      </c>
    </row>
    <row r="10" spans="1:15" ht="15.5" x14ac:dyDescent="0.35">
      <c r="C10" t="s">
        <v>18</v>
      </c>
      <c r="D10" s="3">
        <f ca="1">IFERROR(IF(D9=0,"",D2/D9),"")</f>
        <v>-59.259259259259252</v>
      </c>
      <c r="E10" s="3" t="str">
        <f ca="1">IFERROR(IF(E9=0,"",E2/E9),"")</f>
        <v/>
      </c>
      <c r="I10" s="3">
        <f t="shared" ref="I10:O10" ca="1" si="7">IFERROR(IF(I9=0,"",I2/I9),"")</f>
        <v>-14.213197969543147</v>
      </c>
      <c r="J10" s="3">
        <f t="shared" ca="1" si="7"/>
        <v>138.88888888888889</v>
      </c>
      <c r="K10" s="3">
        <f t="shared" ca="1" si="7"/>
        <v>-7.5414781297134237</v>
      </c>
      <c r="L10" s="3">
        <f t="shared" ca="1" si="7"/>
        <v>100</v>
      </c>
      <c r="M10" s="3">
        <f t="shared" ca="1" si="7"/>
        <v>-64.705882352941174</v>
      </c>
      <c r="N10" s="3">
        <f t="shared" ca="1" si="7"/>
        <v>-39.847473784556719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3526059321</v>
      </c>
      <c r="E11" s="2">
        <f>IFERROR(INDEX(E51:E500,MATCH($C$11,$C$51:$C$500,0)),"")</f>
        <v>3191327872</v>
      </c>
      <c r="H11" s="2">
        <f>IFERROR(INDEX(D11:G11,COUNT(D11:G11)),"")</f>
        <v>3191327872</v>
      </c>
      <c r="I11" s="2">
        <f t="shared" ref="I11:O11" si="8">IFERROR(INDEX(I51:I500,MATCH($C$11,$C$51:$C$500,0)),"")</f>
        <v>2342020589</v>
      </c>
      <c r="J11" s="2">
        <f t="shared" si="8"/>
        <v>1764850897</v>
      </c>
      <c r="K11" s="2">
        <f t="shared" si="8"/>
        <v>4773465076</v>
      </c>
      <c r="L11" s="2">
        <f t="shared" si="8"/>
        <v>706000828</v>
      </c>
      <c r="M11" s="2">
        <f t="shared" si="8"/>
        <v>638667288</v>
      </c>
      <c r="N11" s="2">
        <f t="shared" si="8"/>
        <v>3110781343</v>
      </c>
      <c r="O11" s="2">
        <f t="shared" si="8"/>
        <v>386051628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203000000000</v>
      </c>
      <c r="E12" s="2">
        <f>IFERROR(INDEX(E51:E500,MATCH("Net Debt (Quarter)",$C$51:$C$500,0)),"")</f>
        <v>205000000000</v>
      </c>
      <c r="H12" s="2">
        <f>IFERROR(INDEX(D12:G12,COUNT(D12:G12)),"")</f>
        <v>205000000000</v>
      </c>
      <c r="I12" s="2">
        <f t="shared" ref="I12:O12" si="9">IFERROR(INDEX(I51:I500,MATCH($C$12,$C$51:$C$500,0)),"")</f>
        <v>210000000000</v>
      </c>
      <c r="J12" s="2">
        <f t="shared" si="9"/>
        <v>222000000000</v>
      </c>
      <c r="K12" s="2">
        <f t="shared" si="9"/>
        <v>233000000000</v>
      </c>
      <c r="L12" s="2">
        <f t="shared" si="9"/>
        <v>247000000000</v>
      </c>
      <c r="M12" s="2">
        <f t="shared" si="9"/>
        <v>249000000000</v>
      </c>
      <c r="N12" s="2">
        <f t="shared" si="9"/>
        <v>247000000000</v>
      </c>
      <c r="O12" s="2">
        <f t="shared" si="9"/>
        <v>258000000000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206000000000</v>
      </c>
      <c r="E13" s="2">
        <f>IFERROR(INDEX(E51:E500,MATCH("Total Debt (Quarter)",$C$51:$C$500,0)),"")</f>
        <v>208000000000</v>
      </c>
      <c r="H13" s="2">
        <f>IFERROR(INDEX(D13:G13,COUNT(D13:G13)),"")</f>
        <v>208000000000</v>
      </c>
      <c r="I13" s="2">
        <f t="shared" ref="I13:O13" si="10">IFERROR(INDEX(I51:I500,MATCH($C$13,$C$51:$C$500,0)),"")</f>
        <v>213000000000</v>
      </c>
      <c r="J13" s="2">
        <f t="shared" si="10"/>
        <v>223000000000</v>
      </c>
      <c r="K13" s="2">
        <f t="shared" si="10"/>
        <v>237000000000</v>
      </c>
      <c r="L13" s="2">
        <f t="shared" si="10"/>
        <v>248000000000</v>
      </c>
      <c r="M13" s="2">
        <f t="shared" si="10"/>
        <v>249000000000</v>
      </c>
      <c r="N13" s="2">
        <f t="shared" si="10"/>
        <v>250000000000</v>
      </c>
      <c r="O13" s="2">
        <f t="shared" si="10"/>
        <v>259000000000</v>
      </c>
    </row>
    <row r="14" spans="1:15" ht="15.5" x14ac:dyDescent="0.35">
      <c r="C14" t="s">
        <v>27</v>
      </c>
      <c r="D14" s="2">
        <f>IFERROR(INDEX(D51:D500,MATCH($C$14,$C$51:$C$500,0)),"")</f>
        <v>-138291651</v>
      </c>
      <c r="E14" s="2">
        <f>IFERROR(INDEX(E51:E500,MATCH($C$14,$C$51:$C$500,0)),"")</f>
        <v>-129282042</v>
      </c>
      <c r="H14" s="2">
        <f>IFERROR(SUM(D14:G14)*(4/MAX(1,COUNT(D14:G14))),"")</f>
        <v>-535147386</v>
      </c>
      <c r="I14" s="2">
        <f t="shared" ref="I14:O14" si="11">IFERROR(INDEX(I51:I500,MATCH($C$14,$C$51:$C$500,0)),"")</f>
        <v>-8412525715</v>
      </c>
      <c r="J14" s="2">
        <f t="shared" si="11"/>
        <v>-729932790</v>
      </c>
      <c r="K14" s="2">
        <f t="shared" si="11"/>
        <v>-1233491952</v>
      </c>
      <c r="L14" s="2">
        <f t="shared" si="11"/>
        <v>-1606447270</v>
      </c>
      <c r="M14" s="2">
        <f t="shared" si="11"/>
        <v>-2598660517</v>
      </c>
      <c r="N14" s="2">
        <f t="shared" si="11"/>
        <v>-7387709648</v>
      </c>
      <c r="O14" s="2">
        <f t="shared" si="11"/>
        <v>-9442666525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605230238</v>
      </c>
      <c r="J15" s="2">
        <f t="shared" si="12"/>
        <v>-4146916375</v>
      </c>
      <c r="K15" s="2">
        <f t="shared" si="12"/>
        <v>-839886288</v>
      </c>
      <c r="L15" s="2">
        <f t="shared" si="12"/>
        <v>469873052</v>
      </c>
      <c r="M15" s="2">
        <f t="shared" si="12"/>
        <v>6993467313</v>
      </c>
      <c r="N15" s="2">
        <f t="shared" si="12"/>
        <v>-847408122</v>
      </c>
      <c r="O15" s="2">
        <f t="shared" si="12"/>
        <v>-3473444030</v>
      </c>
    </row>
    <row r="16" spans="1:15" ht="15.5" x14ac:dyDescent="0.35">
      <c r="C16" t="s">
        <v>29</v>
      </c>
      <c r="D16" s="2">
        <f>IFERROR(INDEX(D51:D500,MATCH($C$16,$C$51:$C$500,0)),"")</f>
        <v>2018351581</v>
      </c>
      <c r="E16" s="2">
        <f>IFERROR(INDEX(E51:E500,MATCH($C$16,$C$51:$C$500,0)),"")</f>
        <v>418699250</v>
      </c>
      <c r="H16" s="2">
        <f>IFERROR(SUM(D16:G16)*(4/MAX(1,COUNT(D16:G16))),"")</f>
        <v>4874101662</v>
      </c>
      <c r="I16" s="2">
        <f t="shared" ref="I16:O16" si="13">IFERROR(INDEX(I51:I500,MATCH($C$16,$C$51:$C$500,0)),"")</f>
        <v>2316085052</v>
      </c>
      <c r="J16" s="2">
        <f t="shared" si="13"/>
        <v>14306913444</v>
      </c>
      <c r="K16" s="2">
        <f t="shared" si="13"/>
        <v>6949950276</v>
      </c>
      <c r="L16" s="2">
        <f t="shared" si="13"/>
        <v>2972166406</v>
      </c>
      <c r="M16" s="2">
        <f t="shared" si="13"/>
        <v>-37593089207</v>
      </c>
      <c r="N16" s="2">
        <f t="shared" si="13"/>
        <v>3071844094</v>
      </c>
      <c r="O16" s="2">
        <f t="shared" si="13"/>
        <v>5584737256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33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39</v>
      </c>
    </row>
    <row r="19" spans="1:15" ht="15.5" x14ac:dyDescent="0.35">
      <c r="A19" t="s">
        <v>41</v>
      </c>
      <c r="C19" t="s">
        <v>42</v>
      </c>
    </row>
    <row r="20" spans="1:15" ht="15.5" x14ac:dyDescent="0.35">
      <c r="A20" t="s">
        <v>43</v>
      </c>
      <c r="C20" t="s">
        <v>44</v>
      </c>
      <c r="D20" s="2">
        <f ca="1">IFERROR(D21*D2,"")</f>
        <v>64000000000</v>
      </c>
      <c r="E20" s="2" t="str">
        <f ca="1">IFERROR(E21*E2,"")</f>
        <v/>
      </c>
      <c r="H20" s="2">
        <f t="shared" ref="H20:O20" ca="1" si="14">IFERROR(H21*H2,"")</f>
        <v>64000000000</v>
      </c>
      <c r="I20" s="2">
        <f t="shared" ca="1" si="14"/>
        <v>56000000000</v>
      </c>
      <c r="J20" s="2">
        <f t="shared" ca="1" si="14"/>
        <v>100000000000</v>
      </c>
      <c r="K20" s="2">
        <f t="shared" ca="1" si="14"/>
        <v>100000000000</v>
      </c>
      <c r="L20" s="2">
        <f t="shared" ca="1" si="14"/>
        <v>108000000000</v>
      </c>
      <c r="M20" s="2">
        <f t="shared" ca="1" si="14"/>
        <v>110000000000</v>
      </c>
      <c r="N20" s="2">
        <f t="shared" ca="1" si="14"/>
        <v>4180000000000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2000000000</v>
      </c>
      <c r="E21" s="2">
        <f>IFERROR(INDEX(E51:E500,MATCH($C$7,$C$51:$C$500,0)),"")</f>
        <v>2000000000</v>
      </c>
      <c r="H21" s="2">
        <f>IFERROR(INDEX(D21:G21,COUNT(D21:G21)),"")</f>
        <v>2000000000</v>
      </c>
      <c r="I21" s="2">
        <f t="shared" ref="I21:O21" si="15">IFERROR(INDEX(I51:I500,MATCH($C$7,$C$51:$C$500,0)),"")</f>
        <v>2000000000</v>
      </c>
      <c r="J21" s="2">
        <f t="shared" si="15"/>
        <v>2000000000</v>
      </c>
      <c r="K21" s="2">
        <f t="shared" si="15"/>
        <v>2000000000</v>
      </c>
      <c r="L21" s="2">
        <f t="shared" si="15"/>
        <v>2000000000</v>
      </c>
      <c r="M21" s="2">
        <f t="shared" si="15"/>
        <v>2000000000</v>
      </c>
      <c r="N21" s="2">
        <f t="shared" si="15"/>
        <v>2000000000</v>
      </c>
      <c r="O21" s="2">
        <f t="shared" si="15"/>
        <v>2000000000</v>
      </c>
    </row>
    <row r="23" spans="1:15" ht="15.5" x14ac:dyDescent="0.35">
      <c r="B23" t="s">
        <v>45</v>
      </c>
      <c r="C23" t="s">
        <v>46</v>
      </c>
      <c r="D23" s="3">
        <f>IFERROR(D5/D6*100,"")</f>
        <v>1.7066586955897145</v>
      </c>
      <c r="E23" s="3">
        <f>IFERROR(E5/E6*100,"")</f>
        <v>0.36018692452094375</v>
      </c>
      <c r="H23" s="3">
        <f t="shared" ref="H23:O23" si="16">IFERROR(H5/H6*100,"")</f>
        <v>4.1929563718076261</v>
      </c>
      <c r="I23" s="3">
        <f t="shared" si="16"/>
        <v>2.5885656613397603</v>
      </c>
      <c r="J23" s="3">
        <f t="shared" si="16"/>
        <v>9.1248143180615084</v>
      </c>
      <c r="K23" s="3">
        <f t="shared" si="16"/>
        <v>6.0353969891683006</v>
      </c>
      <c r="L23" s="3">
        <f t="shared" si="16"/>
        <v>3.6131592773480952</v>
      </c>
      <c r="M23" s="3">
        <f t="shared" si="16"/>
        <v>-33.443594685998107</v>
      </c>
      <c r="N23" s="3">
        <f t="shared" si="16"/>
        <v>1.9135714321389257</v>
      </c>
      <c r="O23" s="3">
        <f t="shared" si="16"/>
        <v>32.601744620697687</v>
      </c>
    </row>
    <row r="24" spans="1:15" ht="15.5" x14ac:dyDescent="0.35">
      <c r="C24" t="s">
        <v>47</v>
      </c>
      <c r="D24" s="4">
        <f>IFERROR(_xlfn.RRI(5,I23,D23),"")</f>
        <v>-7.9937143284110945E-2</v>
      </c>
      <c r="E24" s="4">
        <f>IFERROR(_xlfn.RRI(5,J23,E23),"")</f>
        <v>-0.47608506184974664</v>
      </c>
      <c r="H24" s="4" t="str">
        <f t="shared" ref="H24:O24" si="17">IFERROR(_xlfn.RRI(5,M23,H23),"")</f>
        <v/>
      </c>
      <c r="I24" s="4">
        <f t="shared" si="17"/>
        <v>6.2289530824412243E-2</v>
      </c>
      <c r="J24" s="4">
        <f t="shared" si="17"/>
        <v>-0.22483056713477612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O25" si="18">IFERROR(INDEX(I51:I500,MATCH($C$25,$C$51:$C$500,0)),"")</f>
        <v>1.46</v>
      </c>
      <c r="J25" s="3">
        <f t="shared" si="18"/>
        <v>5.08</v>
      </c>
      <c r="K25" s="3">
        <f t="shared" si="18"/>
        <v>3.06</v>
      </c>
      <c r="L25" s="3">
        <f t="shared" si="18"/>
        <v>1.72</v>
      </c>
      <c r="M25" s="3">
        <f t="shared" si="18"/>
        <v>-15.3</v>
      </c>
      <c r="N25" s="3">
        <f t="shared" si="18"/>
        <v>1.1100000000000001</v>
      </c>
      <c r="O25" s="3">
        <f t="shared" si="18"/>
        <v>1.06</v>
      </c>
    </row>
    <row r="26" spans="1:15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O26" si="19">IFERROR(_xlfn.RRI(5,M25,H25),"")</f>
        <v/>
      </c>
      <c r="I26" s="4">
        <f t="shared" si="19"/>
        <v>5.6345472826450305E-2</v>
      </c>
      <c r="J26" s="4">
        <f t="shared" si="19"/>
        <v>0.36808023759532471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51</v>
      </c>
      <c r="D27" s="3">
        <f>IFERROR(D4/D21,"")</f>
        <v>16.609138158</v>
      </c>
      <c r="E27" s="3">
        <f>IFERROR(E4/E21,"")</f>
        <v>17.856109048</v>
      </c>
      <c r="H27" s="3">
        <f t="shared" ref="H27:O27" si="20">IFERROR(H4/H21,"")</f>
        <v>68.930494412000002</v>
      </c>
      <c r="I27" s="3">
        <f t="shared" si="20"/>
        <v>59.523462205500003</v>
      </c>
      <c r="J27" s="3">
        <f t="shared" si="20"/>
        <v>91.544597671000005</v>
      </c>
      <c r="K27" s="3">
        <f t="shared" si="20"/>
        <v>106.541273648</v>
      </c>
      <c r="L27" s="3">
        <f t="shared" si="20"/>
        <v>36.213364847000001</v>
      </c>
      <c r="M27" s="3">
        <f t="shared" si="20"/>
        <v>41.474830101499997</v>
      </c>
      <c r="N27" s="3">
        <f t="shared" si="20"/>
        <v>52.971681369000002</v>
      </c>
      <c r="O27" s="3">
        <f t="shared" si="20"/>
        <v>52.166679361</v>
      </c>
    </row>
    <row r="28" spans="1:15" ht="15.5" x14ac:dyDescent="0.35">
      <c r="C28" t="s">
        <v>52</v>
      </c>
      <c r="D28" s="4">
        <f>IFERROR(_xlfn.RRI(5,I27,D27),"")</f>
        <v>-0.22530316317784438</v>
      </c>
      <c r="E28" s="4">
        <f>IFERROR(_xlfn.RRI(5,J27,E27),"")</f>
        <v>-0.27884134207437861</v>
      </c>
      <c r="H28" s="4">
        <f t="shared" ref="H28:O28" si="21">IFERROR(_xlfn.RRI(5,M27,H27),"")</f>
        <v>0.10694324805478606</v>
      </c>
      <c r="I28" s="4">
        <f t="shared" si="21"/>
        <v>2.3596719188666126E-2</v>
      </c>
      <c r="J28" s="4">
        <f t="shared" si="21"/>
        <v>0.11904591317064761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53</v>
      </c>
      <c r="H29" s="4" t="str">
        <f t="shared" ref="H29:O29" si="22">IFERROR(((H25-I25)/I25)*100%,"")</f>
        <v/>
      </c>
      <c r="I29" s="4">
        <f t="shared" si="22"/>
        <v>-0.71259842519685046</v>
      </c>
      <c r="J29" s="4">
        <f t="shared" si="22"/>
        <v>0.66013071895424835</v>
      </c>
      <c r="K29" s="4">
        <f t="shared" si="22"/>
        <v>0.77906976744186052</v>
      </c>
      <c r="L29" s="4">
        <f t="shared" si="22"/>
        <v>-1.1124183006535946</v>
      </c>
      <c r="M29" s="4">
        <f t="shared" si="22"/>
        <v>-14.783783783783782</v>
      </c>
      <c r="N29" s="4">
        <f t="shared" si="22"/>
        <v>4.7169811320754755E-2</v>
      </c>
      <c r="O29" s="4" t="str">
        <f t="shared" si="22"/>
        <v/>
      </c>
    </row>
    <row r="30" spans="1:15" ht="15.5" x14ac:dyDescent="0.35">
      <c r="C30" t="s">
        <v>54</v>
      </c>
      <c r="H30" s="4">
        <f t="shared" ref="H30:O30" si="23">IFERROR(((H27-I27)/I27)*100%,"")</f>
        <v>0.15803906321885261</v>
      </c>
      <c r="I30" s="4">
        <f t="shared" si="23"/>
        <v>-0.34978727614905264</v>
      </c>
      <c r="J30" s="4">
        <f t="shared" si="23"/>
        <v>-0.14075930823342014</v>
      </c>
      <c r="K30" s="4">
        <f t="shared" si="23"/>
        <v>1.9420429197378528</v>
      </c>
      <c r="L30" s="4">
        <f t="shared" si="23"/>
        <v>-0.12685923586965356</v>
      </c>
      <c r="M30" s="4">
        <f t="shared" si="23"/>
        <v>-0.21703768825862063</v>
      </c>
      <c r="N30" s="4">
        <f t="shared" si="23"/>
        <v>1.5431344641074181E-2</v>
      </c>
      <c r="O30" s="4" t="str">
        <f t="shared" si="23"/>
        <v/>
      </c>
    </row>
    <row r="32" spans="1:15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59.13</v>
      </c>
      <c r="E32" s="3">
        <f>IFERROR(INDEX(E51:E500,MATCH($A$32,$C$51:$C$500,0)),"")</f>
        <v>58.12</v>
      </c>
      <c r="H32" s="3">
        <f>IFERROR(INDEX(D32:G32,COUNT(D32:G32)),"")</f>
        <v>58.12</v>
      </c>
      <c r="I32" s="3">
        <f t="shared" ref="I32:O32" si="24">IFERROR(INDEX(I51:I500,MATCH($C$32,$C$51:$C$500,0)),"")</f>
        <v>57.1</v>
      </c>
      <c r="J32" s="3">
        <f t="shared" si="24"/>
        <v>55.62</v>
      </c>
      <c r="K32" s="3">
        <f t="shared" si="24"/>
        <v>50.54</v>
      </c>
      <c r="L32" s="3">
        <f t="shared" si="24"/>
        <v>47.49</v>
      </c>
      <c r="M32" s="3">
        <f t="shared" si="24"/>
        <v>45.78</v>
      </c>
      <c r="N32" s="3">
        <f t="shared" si="24"/>
        <v>61.09</v>
      </c>
      <c r="O32" s="3">
        <f t="shared" si="24"/>
        <v>3.14</v>
      </c>
    </row>
    <row r="33" spans="1:15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0.63</v>
      </c>
      <c r="E33" s="3">
        <f>IFERROR(INDEX(E51:E500,MATCH($A$33,$C$51:$C$500,0)),"")</f>
        <v>0.34</v>
      </c>
      <c r="H33" s="3">
        <f>IFERROR(INDEX(D33:G33,COUNT(D33:G33)),"")</f>
        <v>0.34</v>
      </c>
      <c r="I33" s="3">
        <f t="shared" ref="I33:O33" si="25">IFERROR(INDEX(I51:I500,MATCH($C$33,$C$51:$C$500,0)),"")</f>
        <v>0.49</v>
      </c>
      <c r="J33" s="3">
        <f t="shared" si="25"/>
        <v>0.9</v>
      </c>
      <c r="K33" s="3">
        <f t="shared" si="25"/>
        <v>0.99</v>
      </c>
      <c r="L33" s="3">
        <f t="shared" si="25"/>
        <v>1.1399999999999999</v>
      </c>
      <c r="M33" s="3">
        <f t="shared" si="25"/>
        <v>1.2</v>
      </c>
      <c r="N33" s="3">
        <f t="shared" si="25"/>
        <v>34.21</v>
      </c>
      <c r="O33" s="3">
        <f t="shared" si="25"/>
        <v>0</v>
      </c>
    </row>
    <row r="34" spans="1:15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36.630000000000003</v>
      </c>
      <c r="E34" s="3">
        <f>IFERROR(INDEX(E51:E500,MATCH($A$34,$C$51:$C$500,0)),"")</f>
        <v>95.24</v>
      </c>
      <c r="H34" s="3">
        <f>IFERROR(INDEX(D34:G34,COUNT(D34:G34)),"")</f>
        <v>95.24</v>
      </c>
      <c r="I34" s="3">
        <f t="shared" ref="I34:O34" si="26">IFERROR(INDEX(I51:I500,MATCH($C$34,$C$51:$C$500,0)),"")</f>
        <v>19.18</v>
      </c>
      <c r="J34" s="3">
        <f t="shared" si="26"/>
        <v>9.84</v>
      </c>
      <c r="K34" s="3">
        <f t="shared" si="26"/>
        <v>16.34</v>
      </c>
      <c r="L34" s="3">
        <f t="shared" si="26"/>
        <v>31.4</v>
      </c>
      <c r="M34" s="3">
        <f t="shared" si="26"/>
        <v>-3.59</v>
      </c>
      <c r="N34" s="3">
        <f t="shared" si="26"/>
        <v>1882.88</v>
      </c>
      <c r="O34" s="3">
        <f t="shared" si="26"/>
        <v>0</v>
      </c>
    </row>
    <row r="35" spans="1:15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2.23</v>
      </c>
      <c r="E35" s="3">
        <f>IFERROR(INDEX(E51:E500,MATCH($A$35,$C$51:$C$500,0)),"")</f>
        <v>1.1200000000000001</v>
      </c>
      <c r="H35" s="3">
        <f>IFERROR(INDEX(D35:G35,COUNT(D35:G35)),"")</f>
        <v>1.1200000000000001</v>
      </c>
      <c r="I35" s="3">
        <f t="shared" ref="I35:O35" si="27">IFERROR(INDEX(I51:I500,MATCH($C$35,$C$51:$C$500,0)),"")</f>
        <v>0.47</v>
      </c>
      <c r="J35" s="3">
        <f t="shared" si="27"/>
        <v>0.55000000000000004</v>
      </c>
      <c r="K35" s="3">
        <f t="shared" si="27"/>
        <v>0.47</v>
      </c>
      <c r="L35" s="3">
        <f t="shared" si="27"/>
        <v>1.49</v>
      </c>
      <c r="M35" s="3">
        <f t="shared" si="27"/>
        <v>1.33</v>
      </c>
      <c r="N35" s="3">
        <f t="shared" si="27"/>
        <v>39.46</v>
      </c>
      <c r="O35" s="3">
        <f t="shared" si="27"/>
        <v>0</v>
      </c>
    </row>
    <row r="36" spans="1:15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74</v>
      </c>
      <c r="E50" t="s">
        <v>282</v>
      </c>
      <c r="F50" t="s">
        <v>283</v>
      </c>
      <c r="G50" t="s">
        <v>1359</v>
      </c>
      <c r="I50" t="s">
        <v>33</v>
      </c>
      <c r="J50" t="s">
        <v>34</v>
      </c>
      <c r="K50" t="s">
        <v>35</v>
      </c>
      <c r="L50" t="s">
        <v>36</v>
      </c>
      <c r="M50" t="s">
        <v>37</v>
      </c>
      <c r="N50" t="s">
        <v>38</v>
      </c>
      <c r="O50" t="s">
        <v>39</v>
      </c>
    </row>
    <row r="51" spans="2:15" ht="15.5" x14ac:dyDescent="0.35">
      <c r="B51" t="s">
        <v>75</v>
      </c>
      <c r="C51" t="s">
        <v>6</v>
      </c>
      <c r="D51" s="5">
        <v>33218276316</v>
      </c>
      <c r="E51" s="5">
        <v>35712218096</v>
      </c>
      <c r="F51" s="5">
        <v>34017406276</v>
      </c>
      <c r="G51" s="5">
        <v>42059750497</v>
      </c>
      <c r="I51" s="5">
        <v>119046924411</v>
      </c>
      <c r="J51" s="5">
        <v>183089195342</v>
      </c>
      <c r="K51" s="5">
        <v>213082547296</v>
      </c>
      <c r="L51" s="5">
        <v>72426729694</v>
      </c>
      <c r="M51" s="5">
        <v>82949660203</v>
      </c>
      <c r="N51" s="5">
        <v>105943362738</v>
      </c>
      <c r="O51" s="5">
        <v>104333358722</v>
      </c>
    </row>
    <row r="52" spans="2:15" ht="15.5" x14ac:dyDescent="0.35">
      <c r="C52" t="s">
        <v>211</v>
      </c>
      <c r="D52" s="5">
        <v>-27338731958</v>
      </c>
      <c r="E52" s="5">
        <v>-30974319676</v>
      </c>
      <c r="F52" s="5">
        <v>-27835022554</v>
      </c>
      <c r="G52" s="5">
        <v>-34063658828</v>
      </c>
      <c r="I52" s="5">
        <v>-98174553840</v>
      </c>
      <c r="J52" s="5">
        <v>-151819568165</v>
      </c>
      <c r="K52" s="5">
        <v>-186882537149</v>
      </c>
      <c r="L52" s="5">
        <v>-61630494611</v>
      </c>
      <c r="M52" s="5">
        <v>-79793229216</v>
      </c>
      <c r="N52" s="5">
        <v>-85459514274</v>
      </c>
      <c r="O52" s="5">
        <v>-85090577500</v>
      </c>
    </row>
    <row r="53" spans="2:15" ht="15.5" x14ac:dyDescent="0.35">
      <c r="C53" t="s">
        <v>212</v>
      </c>
      <c r="D53" s="5">
        <v>5879544358</v>
      </c>
      <c r="E53" s="5">
        <v>4737898420</v>
      </c>
      <c r="F53" s="5">
        <v>6182383722</v>
      </c>
      <c r="G53" s="5">
        <v>7996091669</v>
      </c>
      <c r="I53" s="5">
        <v>20872370571</v>
      </c>
      <c r="J53" s="5">
        <v>31269627177</v>
      </c>
      <c r="K53" s="5">
        <v>26200010147</v>
      </c>
      <c r="L53" s="5">
        <v>10796235083</v>
      </c>
      <c r="M53" s="5">
        <v>3156430987</v>
      </c>
      <c r="N53" s="5">
        <v>20483848464</v>
      </c>
      <c r="O53" s="5">
        <v>19242781222</v>
      </c>
    </row>
    <row r="54" spans="2:15" ht="15.5" x14ac:dyDescent="0.35">
      <c r="C54" t="s">
        <v>82</v>
      </c>
      <c r="D54" s="5">
        <v>-4783912517</v>
      </c>
      <c r="E54" s="5">
        <v>-5184652690</v>
      </c>
      <c r="F54" s="5">
        <v>-5518502414</v>
      </c>
      <c r="G54" s="5">
        <v>-6530559051</v>
      </c>
      <c r="I54" s="5">
        <v>-19493876432</v>
      </c>
      <c r="J54" s="5">
        <v>-22253995668</v>
      </c>
      <c r="K54" s="5">
        <v>-22199001872</v>
      </c>
      <c r="L54" s="5">
        <v>-15799165476</v>
      </c>
      <c r="M54" s="5">
        <v>-16982061716</v>
      </c>
      <c r="N54" s="5">
        <v>-13140335422</v>
      </c>
      <c r="O54" s="5">
        <v>-11240422315</v>
      </c>
    </row>
    <row r="55" spans="2:15" ht="15.5" x14ac:dyDescent="0.35">
      <c r="C55" t="s">
        <v>675</v>
      </c>
      <c r="D55" s="5">
        <v>-1685035390</v>
      </c>
      <c r="E55" s="5">
        <v>-1311017049</v>
      </c>
      <c r="F55" s="5">
        <v>-1841730868</v>
      </c>
      <c r="G55" s="5">
        <v>-485371112</v>
      </c>
      <c r="I55" s="5">
        <v>-5272667204</v>
      </c>
      <c r="J55" s="5">
        <v>-9022909411</v>
      </c>
      <c r="K55" s="5">
        <v>-7066617351</v>
      </c>
      <c r="L55" s="5">
        <v>-4940594864</v>
      </c>
      <c r="M55" s="5">
        <v>-3656784339</v>
      </c>
      <c r="N55" s="5">
        <v>-2408744122</v>
      </c>
      <c r="O55" s="5">
        <v>-2892292214</v>
      </c>
    </row>
    <row r="56" spans="2:15" ht="15.5" x14ac:dyDescent="0.35">
      <c r="C56" t="s">
        <v>213</v>
      </c>
      <c r="D56" s="5">
        <v>-3098877127</v>
      </c>
      <c r="E56" s="5">
        <v>-3873635641</v>
      </c>
      <c r="F56" s="5">
        <v>-3676771546</v>
      </c>
      <c r="G56" s="5">
        <v>-6045187939</v>
      </c>
      <c r="I56" s="5">
        <v>-14221209228</v>
      </c>
      <c r="J56" s="5">
        <v>-13231086257</v>
      </c>
      <c r="K56" s="5">
        <v>-15132384521</v>
      </c>
      <c r="L56" s="5">
        <v>-10858570612</v>
      </c>
      <c r="M56" s="5">
        <v>-13325277377</v>
      </c>
      <c r="N56" s="5">
        <v>-10731591300</v>
      </c>
      <c r="O56" s="5">
        <v>-8348130101</v>
      </c>
    </row>
    <row r="57" spans="2:15" ht="15.5" x14ac:dyDescent="0.35">
      <c r="C57" t="s">
        <v>89</v>
      </c>
      <c r="D57" s="5">
        <v>1095631841</v>
      </c>
      <c r="E57" s="5">
        <v>-446754270</v>
      </c>
      <c r="F57" s="5">
        <v>663881308</v>
      </c>
      <c r="G57" s="5">
        <v>1465532618</v>
      </c>
      <c r="I57" s="5">
        <v>1378494139</v>
      </c>
      <c r="J57" s="5">
        <v>9015631509</v>
      </c>
      <c r="K57" s="5">
        <v>4001008275</v>
      </c>
      <c r="L57" s="5">
        <v>-5002930393</v>
      </c>
      <c r="M57" s="5">
        <v>-13825630729</v>
      </c>
      <c r="N57" s="5">
        <v>7343513042</v>
      </c>
      <c r="O57" s="5">
        <v>8002358907</v>
      </c>
    </row>
    <row r="58" spans="2:15" ht="15.5" x14ac:dyDescent="0.35">
      <c r="C58" t="s">
        <v>90</v>
      </c>
      <c r="D58" s="5">
        <v>922719740</v>
      </c>
      <c r="E58" s="5">
        <v>865453520</v>
      </c>
      <c r="F58" s="5">
        <v>966515062</v>
      </c>
      <c r="G58" s="5">
        <v>-2584066474</v>
      </c>
      <c r="I58" s="5">
        <v>937590913</v>
      </c>
      <c r="J58" s="5">
        <v>5291281935</v>
      </c>
      <c r="K58" s="5">
        <v>2948942001</v>
      </c>
      <c r="L58" s="5">
        <v>7975096799</v>
      </c>
      <c r="M58" s="5">
        <v>-23767458478</v>
      </c>
      <c r="N58" s="5">
        <v>-4271668948</v>
      </c>
      <c r="O58" s="5">
        <v>-2417621651</v>
      </c>
    </row>
    <row r="59" spans="2:15" ht="15.5" x14ac:dyDescent="0.35">
      <c r="C59" t="s">
        <v>215</v>
      </c>
      <c r="D59" s="5">
        <v>979907372</v>
      </c>
      <c r="E59" s="5">
        <v>1056276894</v>
      </c>
      <c r="F59" s="5">
        <v>1121585918</v>
      </c>
      <c r="G59" s="5">
        <v>1168673998</v>
      </c>
      <c r="I59" s="5">
        <v>5082984570</v>
      </c>
      <c r="J59" s="5">
        <v>6400826820</v>
      </c>
      <c r="K59" s="5">
        <v>8616869871</v>
      </c>
      <c r="L59" s="5">
        <v>9516824394</v>
      </c>
      <c r="M59" s="5">
        <v>9579051066</v>
      </c>
      <c r="N59" s="5">
        <v>9414016396</v>
      </c>
      <c r="O59" s="5">
        <v>7117615098</v>
      </c>
    </row>
    <row r="60" spans="2:15" ht="15.5" x14ac:dyDescent="0.35">
      <c r="C60" t="s">
        <v>27</v>
      </c>
      <c r="D60" s="5">
        <v>-138291651</v>
      </c>
      <c r="E60" s="5">
        <v>-129282042</v>
      </c>
      <c r="F60" s="5">
        <v>-230741781</v>
      </c>
      <c r="G60" s="5">
        <v>-8091263328</v>
      </c>
      <c r="I60" s="5">
        <v>-8412525715</v>
      </c>
      <c r="J60" s="5">
        <v>-729932790</v>
      </c>
      <c r="K60" s="5">
        <v>-1233491952</v>
      </c>
      <c r="L60" s="5">
        <v>-1606447270</v>
      </c>
      <c r="M60" s="5">
        <v>-2598660517</v>
      </c>
      <c r="N60" s="5">
        <v>-7387709648</v>
      </c>
      <c r="O60" s="5">
        <v>-9442666525</v>
      </c>
    </row>
    <row r="61" spans="2:15" ht="15.5" x14ac:dyDescent="0.35">
      <c r="C61" t="s">
        <v>321</v>
      </c>
    </row>
    <row r="62" spans="2:15" ht="15.5" x14ac:dyDescent="0.35">
      <c r="C62" t="s">
        <v>81</v>
      </c>
    </row>
    <row r="63" spans="2:15" ht="15.5" x14ac:dyDescent="0.35">
      <c r="C63" t="s">
        <v>92</v>
      </c>
      <c r="D63" s="5">
        <v>922719740</v>
      </c>
      <c r="E63" s="5">
        <v>865453520</v>
      </c>
      <c r="F63" s="5">
        <v>966515062</v>
      </c>
      <c r="G63" s="5">
        <v>-2584066474</v>
      </c>
      <c r="I63" s="5">
        <v>937590913</v>
      </c>
      <c r="J63" s="5">
        <v>5291281935</v>
      </c>
      <c r="K63" s="5">
        <v>2948942001</v>
      </c>
      <c r="L63" s="5">
        <v>7975096799</v>
      </c>
      <c r="M63" s="5">
        <v>-23767458478</v>
      </c>
      <c r="N63" s="5">
        <v>-4271668948</v>
      </c>
      <c r="O63" s="5">
        <v>-2417621651</v>
      </c>
    </row>
    <row r="64" spans="2:15" ht="15.5" x14ac:dyDescent="0.35">
      <c r="C64" t="s">
        <v>29</v>
      </c>
      <c r="D64" s="5">
        <v>2018351581</v>
      </c>
      <c r="E64" s="5">
        <v>418699250</v>
      </c>
      <c r="F64" s="5">
        <v>1630396370</v>
      </c>
      <c r="G64" s="5">
        <v>-1118533856</v>
      </c>
      <c r="I64" s="5">
        <v>2316085052</v>
      </c>
      <c r="J64" s="5">
        <v>14306913444</v>
      </c>
      <c r="K64" s="5">
        <v>6949950276</v>
      </c>
      <c r="L64" s="5">
        <v>2972166406</v>
      </c>
      <c r="M64" s="5">
        <v>-37593089207</v>
      </c>
      <c r="N64" s="5">
        <v>3071844094</v>
      </c>
      <c r="O64" s="5">
        <v>5584737256</v>
      </c>
    </row>
    <row r="65" spans="2:15" ht="15.5" x14ac:dyDescent="0.35">
      <c r="C65" t="s">
        <v>28</v>
      </c>
      <c r="G65" s="5">
        <v>605230238</v>
      </c>
      <c r="I65" s="5">
        <v>605230238</v>
      </c>
      <c r="J65" s="5">
        <v>-4146916375</v>
      </c>
      <c r="K65" s="5">
        <v>-839886288</v>
      </c>
      <c r="L65" s="5">
        <v>469873052</v>
      </c>
      <c r="M65" s="5">
        <v>6993467313</v>
      </c>
      <c r="N65" s="5">
        <v>-847408122</v>
      </c>
      <c r="O65" s="5">
        <v>-3473444030</v>
      </c>
    </row>
    <row r="66" spans="2:15" ht="15.5" x14ac:dyDescent="0.35">
      <c r="C66" t="s">
        <v>404</v>
      </c>
      <c r="L66" s="5">
        <v>-174246519</v>
      </c>
    </row>
    <row r="67" spans="2:15" ht="15.5" x14ac:dyDescent="0.35">
      <c r="C67" t="s">
        <v>405</v>
      </c>
      <c r="G67" s="5">
        <v>605230238</v>
      </c>
      <c r="I67" s="5">
        <v>605230238</v>
      </c>
      <c r="J67" s="5">
        <v>-4146916375</v>
      </c>
      <c r="K67" s="5">
        <v>-839886288</v>
      </c>
      <c r="L67" s="5">
        <v>644119571</v>
      </c>
    </row>
    <row r="68" spans="2:15" ht="15.5" x14ac:dyDescent="0.35">
      <c r="C68" t="s">
        <v>406</v>
      </c>
      <c r="G68" s="5">
        <v>605230238</v>
      </c>
      <c r="I68" s="5">
        <v>605230238</v>
      </c>
      <c r="J68" s="5">
        <v>-4146916375</v>
      </c>
      <c r="K68" s="5">
        <v>-839886288</v>
      </c>
      <c r="L68" s="5">
        <v>469873052</v>
      </c>
      <c r="M68" s="5">
        <v>6993467313</v>
      </c>
      <c r="N68" s="5">
        <v>-847408122</v>
      </c>
      <c r="O68" s="5">
        <v>-3473444030</v>
      </c>
    </row>
    <row r="69" spans="2:15" ht="15.5" x14ac:dyDescent="0.35">
      <c r="C69" t="s">
        <v>95</v>
      </c>
      <c r="D69" s="5">
        <v>2018351581</v>
      </c>
      <c r="E69" s="5">
        <v>418699250</v>
      </c>
      <c r="F69" s="5">
        <v>1630396370</v>
      </c>
      <c r="G69" s="5">
        <v>-513303618</v>
      </c>
      <c r="I69" s="5">
        <v>2921315290</v>
      </c>
      <c r="J69" s="5">
        <v>10159997069</v>
      </c>
      <c r="K69" s="5">
        <v>6110063988</v>
      </c>
      <c r="L69" s="5">
        <v>3442039458</v>
      </c>
      <c r="M69" s="5">
        <v>-30599621894</v>
      </c>
      <c r="N69" s="5">
        <v>2224435972</v>
      </c>
      <c r="O69" s="5">
        <v>2111293226</v>
      </c>
    </row>
    <row r="70" spans="2:15" ht="15.5" x14ac:dyDescent="0.35">
      <c r="C70" t="s">
        <v>96</v>
      </c>
      <c r="G70" s="5">
        <v>34720386</v>
      </c>
      <c r="I70" s="5">
        <v>34720386</v>
      </c>
      <c r="J70" s="5">
        <v>-9566626</v>
      </c>
      <c r="K70" s="5">
        <v>-8915752</v>
      </c>
      <c r="L70" s="5">
        <v>-9961650</v>
      </c>
      <c r="M70" s="5">
        <v>-20062877</v>
      </c>
      <c r="N70" s="5">
        <v>113486875</v>
      </c>
      <c r="O70" s="5">
        <v>-64003150</v>
      </c>
    </row>
    <row r="71" spans="2:15" ht="15.5" x14ac:dyDescent="0.35">
      <c r="C71" t="s">
        <v>97</v>
      </c>
      <c r="D71" s="5">
        <v>2018351581</v>
      </c>
      <c r="E71" s="5">
        <v>418699250</v>
      </c>
      <c r="F71" s="5">
        <v>1630396370</v>
      </c>
      <c r="G71" s="5">
        <v>-478583232</v>
      </c>
      <c r="I71" s="5">
        <v>2956035676</v>
      </c>
      <c r="J71" s="5">
        <v>10150430443</v>
      </c>
      <c r="K71" s="5">
        <v>6101148236</v>
      </c>
      <c r="L71" s="5">
        <v>3432077808</v>
      </c>
      <c r="M71" s="5">
        <v>-30619684771</v>
      </c>
      <c r="N71" s="5">
        <v>2337922847</v>
      </c>
      <c r="O71" s="5">
        <v>2047290076</v>
      </c>
    </row>
    <row r="72" spans="2:15" ht="15.5" x14ac:dyDescent="0.35">
      <c r="C72" t="s">
        <v>98</v>
      </c>
      <c r="D72" s="5">
        <v>2018351582</v>
      </c>
      <c r="E72" s="5">
        <v>418699250</v>
      </c>
      <c r="F72" s="5">
        <v>1630396369</v>
      </c>
      <c r="G72" s="5">
        <v>-513303618</v>
      </c>
      <c r="I72" s="5">
        <v>2921315290</v>
      </c>
      <c r="J72" s="5">
        <v>10159997069</v>
      </c>
      <c r="K72" s="5">
        <v>6110063988</v>
      </c>
      <c r="L72" s="5">
        <v>3442039458</v>
      </c>
      <c r="M72" s="5">
        <v>-30599621894</v>
      </c>
      <c r="N72" s="5">
        <v>2224435972</v>
      </c>
      <c r="O72" s="5">
        <v>2111293226</v>
      </c>
    </row>
    <row r="73" spans="2:15" ht="15.5" x14ac:dyDescent="0.35">
      <c r="C73" t="s">
        <v>8</v>
      </c>
      <c r="D73" s="5">
        <v>2018351582</v>
      </c>
      <c r="E73" s="5">
        <v>418699250</v>
      </c>
      <c r="F73" s="5">
        <v>1630396369</v>
      </c>
      <c r="G73" s="5">
        <v>-478583231</v>
      </c>
      <c r="I73" s="5">
        <v>2956035677</v>
      </c>
      <c r="J73" s="5">
        <v>10150430443</v>
      </c>
      <c r="K73" s="5">
        <v>6101148236</v>
      </c>
      <c r="L73" s="5">
        <v>3432077808</v>
      </c>
      <c r="M73" s="5">
        <v>-30619684771</v>
      </c>
      <c r="N73" s="5">
        <v>2337922847</v>
      </c>
      <c r="O73" s="5">
        <v>2047290076</v>
      </c>
    </row>
    <row r="74" spans="2:15" ht="15.5" x14ac:dyDescent="0.35">
      <c r="C74" t="s">
        <v>100</v>
      </c>
      <c r="D74" s="5">
        <v>2018351582</v>
      </c>
      <c r="E74" s="5">
        <v>418699250</v>
      </c>
      <c r="F74" s="5">
        <v>1630396369</v>
      </c>
      <c r="G74" s="5">
        <v>-513303618</v>
      </c>
      <c r="I74" s="5">
        <v>2921315290</v>
      </c>
      <c r="J74" s="5">
        <v>10159997069</v>
      </c>
      <c r="K74" s="5">
        <v>6110063988</v>
      </c>
      <c r="L74" s="5">
        <v>3442039458</v>
      </c>
      <c r="M74" s="5">
        <v>-30599621894</v>
      </c>
      <c r="N74" s="5">
        <v>2224435972</v>
      </c>
      <c r="O74" s="5">
        <v>2111293226</v>
      </c>
    </row>
    <row r="75" spans="2:15" ht="15.5" x14ac:dyDescent="0.35">
      <c r="C75" t="s">
        <v>101</v>
      </c>
      <c r="D75" s="5">
        <v>2018351582</v>
      </c>
      <c r="E75" s="5">
        <v>418699250</v>
      </c>
      <c r="F75" s="5">
        <v>1630396369</v>
      </c>
      <c r="G75" s="5">
        <v>-478583231</v>
      </c>
      <c r="I75" s="5">
        <v>2956035677</v>
      </c>
      <c r="J75" s="5">
        <v>10150430443</v>
      </c>
      <c r="K75" s="5">
        <v>6101148236</v>
      </c>
      <c r="L75" s="5">
        <v>3432077808</v>
      </c>
      <c r="M75" s="5">
        <v>-30619684771</v>
      </c>
      <c r="N75" s="5">
        <v>2337922847</v>
      </c>
      <c r="O75" s="5">
        <v>2047290076</v>
      </c>
    </row>
    <row r="76" spans="2:15" ht="15.5" x14ac:dyDescent="0.35">
      <c r="C76" t="s">
        <v>102</v>
      </c>
      <c r="D76" s="5">
        <v>2018351582</v>
      </c>
      <c r="E76" s="5">
        <v>418699250</v>
      </c>
      <c r="F76" s="5">
        <v>1630396369</v>
      </c>
      <c r="G76" s="5">
        <v>-478583231</v>
      </c>
      <c r="I76" s="5">
        <v>2956035677</v>
      </c>
      <c r="J76" s="5">
        <v>10150430443</v>
      </c>
      <c r="K76" s="5">
        <v>6101148236</v>
      </c>
      <c r="L76" s="5">
        <v>3432077808</v>
      </c>
      <c r="M76" s="5">
        <v>-30619684771</v>
      </c>
      <c r="N76" s="5">
        <v>2337922847</v>
      </c>
      <c r="O76" s="5">
        <v>2047290076</v>
      </c>
    </row>
    <row r="78" spans="2:15" ht="15.5" x14ac:dyDescent="0.35">
      <c r="B78" t="s">
        <v>103</v>
      </c>
      <c r="C78" t="s">
        <v>104</v>
      </c>
    </row>
    <row r="79" spans="2:15" ht="15.5" x14ac:dyDescent="0.35">
      <c r="C79" t="s">
        <v>216</v>
      </c>
    </row>
    <row r="80" spans="2:15" ht="15.5" x14ac:dyDescent="0.35">
      <c r="C80" t="s">
        <v>20</v>
      </c>
      <c r="D80" s="5">
        <v>3526059321</v>
      </c>
      <c r="E80" s="5">
        <v>3191327872</v>
      </c>
      <c r="F80" s="5">
        <v>2474829961</v>
      </c>
      <c r="G80" s="5">
        <v>2342020589</v>
      </c>
      <c r="I80" s="5">
        <v>2342020589</v>
      </c>
      <c r="J80" s="5">
        <v>1764850897</v>
      </c>
      <c r="K80" s="5">
        <v>4773465076</v>
      </c>
      <c r="L80" s="5">
        <v>706000828</v>
      </c>
      <c r="M80" s="5">
        <v>638667288</v>
      </c>
      <c r="N80" s="5">
        <v>3110781343</v>
      </c>
      <c r="O80" s="5">
        <v>386051628</v>
      </c>
    </row>
    <row r="81" spans="3:15" ht="15.5" x14ac:dyDescent="0.35">
      <c r="C81" t="s">
        <v>217</v>
      </c>
      <c r="D81" s="5">
        <v>91727500785</v>
      </c>
      <c r="E81" s="5">
        <v>80377193430</v>
      </c>
      <c r="F81" s="5">
        <v>78392454374</v>
      </c>
      <c r="G81" s="5">
        <v>85486628258</v>
      </c>
      <c r="I81" s="5">
        <v>85486628258</v>
      </c>
      <c r="J81" s="5">
        <v>79582172489</v>
      </c>
      <c r="K81" s="5">
        <v>82513535353</v>
      </c>
      <c r="L81" s="5">
        <v>57120964606</v>
      </c>
      <c r="M81" s="5">
        <v>54152816187</v>
      </c>
      <c r="N81" s="5">
        <v>70037701810</v>
      </c>
      <c r="O81" s="5">
        <v>44253398215</v>
      </c>
    </row>
    <row r="82" spans="3:15" ht="15.5" x14ac:dyDescent="0.35">
      <c r="C82" t="s">
        <v>219</v>
      </c>
      <c r="D82" s="5">
        <v>63568802816</v>
      </c>
      <c r="E82" s="5">
        <v>33756121187</v>
      </c>
      <c r="F82" s="5">
        <v>35186419293</v>
      </c>
      <c r="G82" s="5">
        <v>34962674382</v>
      </c>
      <c r="I82" s="5">
        <v>34962674382</v>
      </c>
      <c r="J82" s="5">
        <v>51813750710</v>
      </c>
      <c r="K82" s="5">
        <v>68903118246</v>
      </c>
      <c r="L82" s="5">
        <v>46605431196</v>
      </c>
      <c r="M82" s="5">
        <v>35465378593</v>
      </c>
    </row>
    <row r="83" spans="3:15" ht="15.5" x14ac:dyDescent="0.35">
      <c r="C83" t="s">
        <v>218</v>
      </c>
    </row>
    <row r="84" spans="3:15" ht="15.5" x14ac:dyDescent="0.35">
      <c r="C84" t="s">
        <v>220</v>
      </c>
      <c r="D84" s="5">
        <v>91727500785</v>
      </c>
      <c r="E84" s="5">
        <v>80377193430</v>
      </c>
      <c r="F84" s="5">
        <v>78392454374</v>
      </c>
      <c r="G84" s="5">
        <v>85486628258</v>
      </c>
      <c r="I84" s="5">
        <v>85486628258</v>
      </c>
      <c r="J84" s="5">
        <v>79582172489</v>
      </c>
      <c r="K84" s="5">
        <v>82513535353</v>
      </c>
      <c r="L84" s="5">
        <v>57120964606</v>
      </c>
      <c r="M84" s="5">
        <v>54152816187</v>
      </c>
      <c r="N84" s="5">
        <v>70037701810</v>
      </c>
      <c r="O84" s="5">
        <v>44253398215</v>
      </c>
    </row>
    <row r="85" spans="3:15" ht="15.5" x14ac:dyDescent="0.35">
      <c r="C85" t="s">
        <v>222</v>
      </c>
      <c r="D85" s="5">
        <v>119805853611</v>
      </c>
      <c r="E85" s="5">
        <v>99717691356</v>
      </c>
      <c r="F85" s="5">
        <v>99483560581</v>
      </c>
      <c r="G85" s="5">
        <v>89510818274</v>
      </c>
      <c r="I85" s="5">
        <v>89510818274</v>
      </c>
      <c r="J85" s="5">
        <v>105866168110</v>
      </c>
      <c r="K85" s="5">
        <v>105165261352</v>
      </c>
      <c r="L85" s="5">
        <v>76931430488</v>
      </c>
      <c r="M85" s="5">
        <v>59082295829</v>
      </c>
      <c r="N85" s="5">
        <v>51795459890</v>
      </c>
      <c r="O85" s="5">
        <v>33940867168</v>
      </c>
    </row>
    <row r="86" spans="3:15" ht="15.5" x14ac:dyDescent="0.35">
      <c r="C86" t="s">
        <v>81</v>
      </c>
      <c r="D86" s="5">
        <v>64226583877</v>
      </c>
      <c r="E86" s="5">
        <v>64226583877</v>
      </c>
      <c r="F86" s="5">
        <v>64226583877</v>
      </c>
      <c r="G86" s="5">
        <v>64226583877</v>
      </c>
      <c r="I86" s="5">
        <v>64226583877</v>
      </c>
      <c r="J86" s="5">
        <v>64191863490</v>
      </c>
      <c r="K86" s="5">
        <v>64201430116</v>
      </c>
      <c r="L86" s="5">
        <v>64210345868</v>
      </c>
      <c r="M86" s="5">
        <v>64220307518</v>
      </c>
      <c r="N86" s="5">
        <v>64240370395</v>
      </c>
      <c r="O86" s="5">
        <v>568615444</v>
      </c>
    </row>
    <row r="87" spans="3:15" ht="15.5" x14ac:dyDescent="0.35">
      <c r="C87" t="s">
        <v>223</v>
      </c>
      <c r="D87" s="5">
        <v>293800363461</v>
      </c>
      <c r="E87" s="5">
        <v>260702750842</v>
      </c>
      <c r="F87" s="5">
        <v>257635550147</v>
      </c>
      <c r="G87" s="5">
        <v>253941064551</v>
      </c>
      <c r="I87" s="5">
        <v>253941064551</v>
      </c>
      <c r="J87" s="5">
        <v>265854494502</v>
      </c>
      <c r="K87" s="5">
        <v>270245886791</v>
      </c>
      <c r="L87" s="5">
        <v>214632946185</v>
      </c>
      <c r="M87" s="5">
        <v>193136033521</v>
      </c>
      <c r="N87" s="5">
        <v>203676077623</v>
      </c>
      <c r="O87" s="5">
        <v>102271929341</v>
      </c>
    </row>
    <row r="88" spans="3:15" ht="15.5" x14ac:dyDescent="0.35">
      <c r="C88" t="s">
        <v>224</v>
      </c>
    </row>
    <row r="89" spans="3:15" ht="15.5" x14ac:dyDescent="0.35">
      <c r="C89" t="s">
        <v>111</v>
      </c>
      <c r="D89" s="5">
        <v>37743779748</v>
      </c>
      <c r="E89" s="5">
        <v>40120074334</v>
      </c>
      <c r="F89" s="5">
        <v>41989879511</v>
      </c>
      <c r="G89" s="5">
        <v>41926436129</v>
      </c>
      <c r="I89" s="5">
        <v>41926436129</v>
      </c>
      <c r="J89" s="5">
        <v>56704060399</v>
      </c>
      <c r="K89" s="5">
        <v>72091230280</v>
      </c>
      <c r="L89" s="5">
        <v>85885157663</v>
      </c>
      <c r="M89" s="5">
        <v>105364621041</v>
      </c>
      <c r="N89" s="5">
        <v>128356202729</v>
      </c>
      <c r="O89" s="5">
        <v>130661768181</v>
      </c>
    </row>
    <row r="90" spans="3:15" ht="15.5" x14ac:dyDescent="0.35">
      <c r="C90" t="s">
        <v>114</v>
      </c>
      <c r="D90" s="5">
        <v>6242230113</v>
      </c>
      <c r="E90" s="5">
        <v>6242230113</v>
      </c>
      <c r="F90" s="5">
        <v>6242230113</v>
      </c>
      <c r="G90" s="5">
        <v>6242230113</v>
      </c>
      <c r="I90" s="5">
        <v>6242230113</v>
      </c>
      <c r="J90" s="5">
        <v>5646792804</v>
      </c>
      <c r="K90" s="5">
        <v>9791010900</v>
      </c>
      <c r="L90" s="5">
        <v>10628382488</v>
      </c>
      <c r="M90" s="5">
        <v>9981453220</v>
      </c>
      <c r="N90" s="5">
        <v>2964574711</v>
      </c>
      <c r="O90" s="5">
        <v>2815606889</v>
      </c>
    </row>
    <row r="91" spans="3:15" ht="15.5" x14ac:dyDescent="0.35">
      <c r="C91" t="s">
        <v>110</v>
      </c>
      <c r="D91" s="5">
        <v>106901729798</v>
      </c>
      <c r="E91" s="5">
        <v>109287853578</v>
      </c>
      <c r="F91" s="5">
        <v>111744622697</v>
      </c>
      <c r="G91" s="5">
        <v>114405094536</v>
      </c>
      <c r="I91" s="5">
        <v>114405094536</v>
      </c>
      <c r="J91" s="5">
        <v>124681574538</v>
      </c>
      <c r="K91" s="5">
        <v>128456217128</v>
      </c>
      <c r="L91" s="5">
        <v>152197500564</v>
      </c>
      <c r="M91" s="5">
        <v>143117975298</v>
      </c>
      <c r="N91" s="5">
        <v>133810501952</v>
      </c>
      <c r="O91" s="5">
        <v>124737895532</v>
      </c>
    </row>
    <row r="92" spans="3:15" ht="15.5" x14ac:dyDescent="0.35">
      <c r="C92" t="s">
        <v>228</v>
      </c>
      <c r="D92" s="5">
        <v>150887739659</v>
      </c>
      <c r="E92" s="5">
        <v>155650158025</v>
      </c>
      <c r="F92" s="5">
        <v>159976732321</v>
      </c>
      <c r="G92" s="5">
        <v>162573760778</v>
      </c>
      <c r="I92" s="5">
        <v>162573760778</v>
      </c>
      <c r="J92" s="5">
        <v>187032427741</v>
      </c>
      <c r="K92" s="5">
        <v>210338458308</v>
      </c>
      <c r="L92" s="5">
        <v>248711040715</v>
      </c>
      <c r="M92" s="5">
        <v>258464049559</v>
      </c>
      <c r="N92" s="5">
        <v>265131279392</v>
      </c>
      <c r="O92" s="5">
        <v>258215270602</v>
      </c>
    </row>
    <row r="93" spans="3:15" ht="15.5" x14ac:dyDescent="0.35">
      <c r="C93" t="s">
        <v>115</v>
      </c>
      <c r="D93" s="5">
        <v>444688103120</v>
      </c>
      <c r="E93" s="5">
        <v>416352908867</v>
      </c>
      <c r="F93" s="5">
        <v>417612282468</v>
      </c>
      <c r="G93" s="5">
        <v>416514825329</v>
      </c>
      <c r="I93" s="5">
        <v>416514825329</v>
      </c>
      <c r="J93" s="5">
        <v>452886922243</v>
      </c>
      <c r="K93" s="5">
        <v>480584345099</v>
      </c>
      <c r="L93" s="5">
        <v>463343986900</v>
      </c>
      <c r="M93" s="5">
        <v>451600083080</v>
      </c>
      <c r="N93" s="5">
        <v>468807357015</v>
      </c>
      <c r="O93" s="5">
        <v>360487199943</v>
      </c>
    </row>
    <row r="94" spans="3:15" ht="15.5" x14ac:dyDescent="0.35">
      <c r="C94" t="s">
        <v>116</v>
      </c>
    </row>
    <row r="95" spans="3:15" ht="15.5" x14ac:dyDescent="0.35">
      <c r="C95" t="s">
        <v>117</v>
      </c>
    </row>
    <row r="96" spans="3:15" ht="15.5" x14ac:dyDescent="0.35">
      <c r="C96" t="s">
        <v>229</v>
      </c>
      <c r="D96" s="5">
        <v>147689312396</v>
      </c>
      <c r="E96" s="5">
        <v>119347469725</v>
      </c>
      <c r="F96" s="5">
        <v>118875542575</v>
      </c>
      <c r="G96" s="5">
        <v>117158481808</v>
      </c>
      <c r="I96" s="5">
        <v>117158481808</v>
      </c>
      <c r="J96" s="5">
        <v>153892317340</v>
      </c>
      <c r="K96" s="5">
        <v>178847000007</v>
      </c>
      <c r="L96" s="5">
        <v>157756994610</v>
      </c>
      <c r="M96" s="5">
        <v>149778045989</v>
      </c>
      <c r="N96" s="5">
        <v>121708250797</v>
      </c>
      <c r="O96" s="5">
        <v>140183354021</v>
      </c>
    </row>
    <row r="97" spans="3:15" ht="15.5" x14ac:dyDescent="0.35">
      <c r="C97" t="s">
        <v>230</v>
      </c>
      <c r="N97" s="5">
        <v>25045596071</v>
      </c>
      <c r="O97" s="5">
        <v>30973382399</v>
      </c>
    </row>
    <row r="98" spans="3:15" ht="15.5" x14ac:dyDescent="0.35">
      <c r="C98" t="s">
        <v>231</v>
      </c>
      <c r="D98" s="5">
        <v>63568802816</v>
      </c>
      <c r="E98" s="5">
        <v>33756121187</v>
      </c>
      <c r="F98" s="5">
        <v>35186419293</v>
      </c>
      <c r="G98" s="5">
        <v>34962674382</v>
      </c>
      <c r="I98" s="5">
        <v>34962674382</v>
      </c>
      <c r="J98" s="5">
        <v>51813750710</v>
      </c>
      <c r="K98" s="5">
        <v>68903118246</v>
      </c>
      <c r="L98" s="5">
        <v>46605431196</v>
      </c>
      <c r="M98" s="5">
        <v>35465378593</v>
      </c>
      <c r="N98" s="5">
        <v>25045596071</v>
      </c>
      <c r="O98" s="5">
        <v>30973382399</v>
      </c>
    </row>
    <row r="99" spans="3:15" ht="15.5" x14ac:dyDescent="0.35">
      <c r="C99" t="s">
        <v>233</v>
      </c>
      <c r="D99" s="5">
        <v>11196060436</v>
      </c>
      <c r="E99" s="5">
        <v>12609255278</v>
      </c>
      <c r="F99" s="5">
        <v>10670673364</v>
      </c>
      <c r="G99" s="5">
        <v>8894646253</v>
      </c>
      <c r="I99" s="5">
        <v>8894646253</v>
      </c>
      <c r="J99" s="5">
        <v>21075463074</v>
      </c>
      <c r="K99" s="5">
        <v>16189429083</v>
      </c>
      <c r="L99" s="5">
        <v>16565829424</v>
      </c>
      <c r="M99" s="5">
        <v>17438439594</v>
      </c>
      <c r="N99" s="5">
        <v>14481287829</v>
      </c>
      <c r="O99" s="5">
        <v>12929279774</v>
      </c>
    </row>
    <row r="100" spans="3:15" ht="15.5" x14ac:dyDescent="0.35">
      <c r="C100" t="s">
        <v>120</v>
      </c>
      <c r="D100" s="5">
        <v>40465979704</v>
      </c>
      <c r="E100" s="5">
        <v>40523623820</v>
      </c>
      <c r="F100" s="5">
        <v>40559980478</v>
      </c>
      <c r="G100" s="5">
        <v>40842691733</v>
      </c>
      <c r="I100" s="5">
        <v>40842691733</v>
      </c>
      <c r="J100" s="5">
        <v>41120876772</v>
      </c>
      <c r="K100" s="5">
        <v>53482225894</v>
      </c>
      <c r="L100" s="5">
        <v>54163507205</v>
      </c>
      <c r="M100" s="5">
        <v>54963871157</v>
      </c>
      <c r="N100" s="5">
        <v>54635903023</v>
      </c>
      <c r="O100" s="5">
        <v>49772534978</v>
      </c>
    </row>
    <row r="101" spans="3:15" ht="15.5" x14ac:dyDescent="0.35">
      <c r="C101" t="s">
        <v>285</v>
      </c>
    </row>
    <row r="102" spans="3:15" ht="15.5" x14ac:dyDescent="0.35">
      <c r="C102" t="s">
        <v>370</v>
      </c>
      <c r="D102" s="5">
        <v>173865041841</v>
      </c>
      <c r="E102" s="5">
        <v>175890041841</v>
      </c>
      <c r="F102" s="5">
        <v>178040041841</v>
      </c>
      <c r="G102" s="5">
        <v>180290041841</v>
      </c>
      <c r="I102" s="5">
        <v>180290041841</v>
      </c>
      <c r="J102" s="5">
        <v>183597742240</v>
      </c>
      <c r="K102" s="5">
        <v>197102088396</v>
      </c>
      <c r="L102" s="5">
        <v>207348588397</v>
      </c>
      <c r="M102" s="5">
        <v>207348588397</v>
      </c>
      <c r="N102" s="5">
        <v>222672481167</v>
      </c>
      <c r="O102" s="5">
        <v>212003163549</v>
      </c>
    </row>
    <row r="103" spans="3:15" ht="15.5" x14ac:dyDescent="0.35">
      <c r="C103" t="s">
        <v>371</v>
      </c>
      <c r="J103" s="5">
        <v>6061651641</v>
      </c>
      <c r="K103" s="5">
        <v>6151651641</v>
      </c>
      <c r="L103" s="5">
        <v>6301651642</v>
      </c>
      <c r="M103" s="5">
        <v>5955781502</v>
      </c>
      <c r="N103" s="5">
        <v>6714781501</v>
      </c>
      <c r="O103" s="5">
        <v>12518645125</v>
      </c>
    </row>
    <row r="104" spans="3:15" ht="15.5" x14ac:dyDescent="0.35">
      <c r="C104" t="s">
        <v>288</v>
      </c>
      <c r="D104" s="5">
        <v>32458469440</v>
      </c>
      <c r="E104" s="5">
        <v>32458469440</v>
      </c>
      <c r="F104" s="5">
        <v>32458469440</v>
      </c>
      <c r="G104" s="5">
        <v>32458469440</v>
      </c>
      <c r="I104" s="5">
        <v>32458469440</v>
      </c>
      <c r="J104" s="5">
        <v>39882226784</v>
      </c>
      <c r="K104" s="5">
        <v>40272226784</v>
      </c>
      <c r="L104" s="5">
        <v>40422226785</v>
      </c>
      <c r="M104" s="5">
        <v>41910356645</v>
      </c>
      <c r="N104" s="5">
        <v>27545463874</v>
      </c>
      <c r="O104" s="5">
        <v>46508156870</v>
      </c>
    </row>
    <row r="105" spans="3:15" ht="15.5" x14ac:dyDescent="0.35">
      <c r="C105" t="s">
        <v>237</v>
      </c>
      <c r="D105" s="5">
        <v>178735450361</v>
      </c>
      <c r="E105" s="5">
        <v>180760450361</v>
      </c>
      <c r="F105" s="5">
        <v>182910450361</v>
      </c>
      <c r="G105" s="5">
        <v>185160450361</v>
      </c>
      <c r="I105" s="5">
        <v>185160450361</v>
      </c>
      <c r="J105" s="5">
        <v>187754747420</v>
      </c>
      <c r="K105" s="5">
        <v>200647918052</v>
      </c>
      <c r="L105" s="5">
        <v>210598713486</v>
      </c>
      <c r="M105" s="5">
        <v>210265836095</v>
      </c>
      <c r="N105" s="5">
        <v>224923220451</v>
      </c>
      <c r="O105" s="5">
        <v>214024151078</v>
      </c>
    </row>
    <row r="106" spans="3:15" ht="15.5" x14ac:dyDescent="0.35">
      <c r="C106" t="s">
        <v>238</v>
      </c>
      <c r="D106" s="5">
        <v>178735450361</v>
      </c>
      <c r="E106" s="5">
        <v>180760450361</v>
      </c>
      <c r="F106" s="5">
        <v>182910450361</v>
      </c>
      <c r="G106" s="5">
        <v>185160450361</v>
      </c>
      <c r="I106" s="5">
        <v>185160450361</v>
      </c>
      <c r="J106" s="5">
        <v>187754747420</v>
      </c>
      <c r="K106" s="5">
        <v>200647918052</v>
      </c>
      <c r="L106" s="5">
        <v>210598713486</v>
      </c>
      <c r="M106" s="5">
        <v>210265836095</v>
      </c>
      <c r="N106" s="5">
        <v>224923220451</v>
      </c>
      <c r="O106" s="5">
        <v>214024151078</v>
      </c>
    </row>
    <row r="107" spans="3:15" ht="15.5" x14ac:dyDescent="0.35">
      <c r="C107" t="s">
        <v>239</v>
      </c>
    </row>
    <row r="108" spans="3:15" ht="15.5" x14ac:dyDescent="0.35">
      <c r="C108" t="s">
        <v>290</v>
      </c>
      <c r="D108" s="5">
        <v>173865041841</v>
      </c>
      <c r="E108" s="5">
        <v>175890041841</v>
      </c>
      <c r="F108" s="5">
        <v>178040041841</v>
      </c>
      <c r="G108" s="5">
        <v>180290041841</v>
      </c>
      <c r="I108" s="5">
        <v>180290041841</v>
      </c>
      <c r="J108" s="5">
        <v>183597742240</v>
      </c>
      <c r="K108" s="5">
        <v>197102088396</v>
      </c>
      <c r="L108" s="5">
        <v>207348588397</v>
      </c>
      <c r="M108" s="5">
        <v>207348588397</v>
      </c>
      <c r="N108" s="5">
        <v>222672481167</v>
      </c>
      <c r="O108" s="5">
        <v>212003163549</v>
      </c>
    </row>
    <row r="109" spans="3:15" ht="15.5" x14ac:dyDescent="0.35">
      <c r="C109" t="s">
        <v>128</v>
      </c>
      <c r="D109" s="5">
        <v>326424762757</v>
      </c>
      <c r="E109" s="5">
        <v>300107920086</v>
      </c>
      <c r="F109" s="5">
        <v>301785992936</v>
      </c>
      <c r="G109" s="5">
        <v>302318932169</v>
      </c>
      <c r="I109" s="5">
        <v>302318932169</v>
      </c>
      <c r="J109" s="5">
        <v>341647064760</v>
      </c>
      <c r="K109" s="5">
        <v>379494918059</v>
      </c>
      <c r="L109" s="5">
        <v>368355708096</v>
      </c>
      <c r="M109" s="5">
        <v>360043882084</v>
      </c>
      <c r="N109" s="5">
        <v>346631471248</v>
      </c>
      <c r="O109" s="5">
        <v>354207505099</v>
      </c>
    </row>
    <row r="110" spans="3:15" ht="15.5" x14ac:dyDescent="0.35">
      <c r="C110" t="s">
        <v>129</v>
      </c>
    </row>
    <row r="111" spans="3:15" ht="15.5" x14ac:dyDescent="0.35">
      <c r="C111" t="s">
        <v>130</v>
      </c>
      <c r="D111" s="5">
        <v>200000000000</v>
      </c>
      <c r="E111" s="5">
        <v>200000000000</v>
      </c>
      <c r="F111" s="5">
        <v>200000000000</v>
      </c>
      <c r="G111" s="5">
        <v>200000000000</v>
      </c>
      <c r="I111" s="5">
        <v>200000000000</v>
      </c>
      <c r="J111" s="5">
        <v>200000000000</v>
      </c>
      <c r="K111" s="5">
        <v>200000000000</v>
      </c>
      <c r="L111" s="5">
        <v>200000000000</v>
      </c>
      <c r="M111" s="5">
        <v>200000000000</v>
      </c>
      <c r="N111" s="5">
        <v>200000000000</v>
      </c>
      <c r="O111" s="5">
        <v>150000000000</v>
      </c>
    </row>
    <row r="112" spans="3:15" ht="15.5" x14ac:dyDescent="0.35">
      <c r="C112" t="s">
        <v>132</v>
      </c>
      <c r="D112" s="5">
        <v>-145963243514</v>
      </c>
      <c r="E112" s="5">
        <v>-147981595096</v>
      </c>
      <c r="F112" s="5">
        <v>-148400294346</v>
      </c>
      <c r="G112" s="5">
        <v>-150030690717</v>
      </c>
      <c r="I112" s="5">
        <v>-150030690717</v>
      </c>
      <c r="J112" s="5">
        <v>-152952006007</v>
      </c>
      <c r="K112" s="5">
        <v>-163112003075</v>
      </c>
      <c r="L112" s="5">
        <v>-169222067064</v>
      </c>
      <c r="M112" s="5">
        <v>-172664106522</v>
      </c>
      <c r="N112" s="5">
        <v>-142064484628</v>
      </c>
      <c r="O112" s="5">
        <v>-144288920600</v>
      </c>
    </row>
    <row r="113" spans="2:15" ht="15.5" x14ac:dyDescent="0.35">
      <c r="C113" t="s">
        <v>136</v>
      </c>
    </row>
    <row r="114" spans="2:15" ht="15.5" x14ac:dyDescent="0.35">
      <c r="C114" t="s">
        <v>10</v>
      </c>
      <c r="D114" s="5">
        <v>118263340363</v>
      </c>
      <c r="E114" s="5">
        <v>116244988781</v>
      </c>
      <c r="F114" s="5">
        <v>115826289531</v>
      </c>
      <c r="G114" s="5">
        <v>114195893160</v>
      </c>
      <c r="I114" s="5">
        <v>114195893160</v>
      </c>
      <c r="J114" s="5">
        <v>111239857483</v>
      </c>
      <c r="K114" s="5">
        <v>101089427041</v>
      </c>
      <c r="L114" s="5">
        <v>94988278804</v>
      </c>
      <c r="M114" s="5">
        <v>91556200996</v>
      </c>
      <c r="N114" s="5">
        <v>122175885767</v>
      </c>
      <c r="O114" s="5">
        <v>6279694844</v>
      </c>
    </row>
    <row r="115" spans="2:15" ht="15.5" x14ac:dyDescent="0.35">
      <c r="C115" t="s">
        <v>137</v>
      </c>
      <c r="D115" s="5">
        <v>444688103120</v>
      </c>
      <c r="E115" s="5">
        <v>416352908867</v>
      </c>
      <c r="F115" s="5">
        <v>417612282467</v>
      </c>
      <c r="G115" s="5">
        <v>416514825329</v>
      </c>
      <c r="I115" s="5">
        <v>416514825329</v>
      </c>
      <c r="J115" s="5">
        <v>452886922243</v>
      </c>
      <c r="K115" s="5">
        <v>480584345100</v>
      </c>
      <c r="L115" s="5">
        <v>463343986900</v>
      </c>
      <c r="M115" s="5">
        <v>451600083080</v>
      </c>
      <c r="N115" s="5">
        <v>468807357015</v>
      </c>
      <c r="O115" s="5">
        <v>360487199943</v>
      </c>
    </row>
    <row r="116" spans="2:15" ht="15.5" x14ac:dyDescent="0.35">
      <c r="C116" t="s">
        <v>138</v>
      </c>
      <c r="D116" s="5">
        <v>2000000000</v>
      </c>
      <c r="E116" s="5">
        <v>2000000000</v>
      </c>
      <c r="F116" s="5">
        <v>2000000000</v>
      </c>
      <c r="G116" s="5">
        <v>2000000000</v>
      </c>
      <c r="I116" s="5">
        <v>2000000000</v>
      </c>
      <c r="J116" s="5">
        <v>2000000000</v>
      </c>
      <c r="K116" s="5">
        <v>2000000000</v>
      </c>
      <c r="L116" s="5">
        <v>2000000000</v>
      </c>
      <c r="M116" s="5">
        <v>2000000000</v>
      </c>
      <c r="N116" s="5">
        <v>2000000000</v>
      </c>
      <c r="O116" s="5">
        <v>2000000000</v>
      </c>
    </row>
    <row r="118" spans="2:15" ht="15.5" x14ac:dyDescent="0.35">
      <c r="B118" t="s">
        <v>139</v>
      </c>
      <c r="C118" t="s">
        <v>140</v>
      </c>
      <c r="D118" s="5">
        <v>-925655440</v>
      </c>
      <c r="E118" s="5">
        <v>5175494</v>
      </c>
      <c r="F118" s="5">
        <v>986718084</v>
      </c>
      <c r="G118" s="5">
        <v>-257284934</v>
      </c>
      <c r="I118" s="5">
        <v>-3649355826</v>
      </c>
      <c r="J118" s="5">
        <v>732934590</v>
      </c>
      <c r="K118" s="5">
        <v>-9982045395</v>
      </c>
      <c r="L118" s="5">
        <v>1368874924</v>
      </c>
      <c r="M118" s="5">
        <v>-1709644230</v>
      </c>
      <c r="N118" s="5">
        <v>-102183433809</v>
      </c>
      <c r="O118" s="5">
        <v>-4015311639</v>
      </c>
    </row>
    <row r="119" spans="2:15" ht="15.5" x14ac:dyDescent="0.35">
      <c r="C119" t="s">
        <v>292</v>
      </c>
      <c r="D119" s="5">
        <v>21867968961</v>
      </c>
      <c r="E119" s="5">
        <v>33727479040</v>
      </c>
      <c r="F119" s="5">
        <v>41111580161</v>
      </c>
      <c r="G119" s="5">
        <v>42595741554</v>
      </c>
      <c r="I119" s="5">
        <v>113142468642</v>
      </c>
      <c r="J119" s="5">
        <v>186020558206</v>
      </c>
      <c r="K119" s="5">
        <v>187689976550</v>
      </c>
      <c r="L119" s="5">
        <v>69458581275</v>
      </c>
      <c r="M119" s="5">
        <v>68144021576</v>
      </c>
      <c r="N119" s="5">
        <v>76715116272</v>
      </c>
      <c r="O119" s="5">
        <v>72099078513</v>
      </c>
    </row>
    <row r="120" spans="2:15" ht="15.5" x14ac:dyDescent="0.35">
      <c r="C120" t="s">
        <v>293</v>
      </c>
      <c r="D120" s="5">
        <v>-12838952412</v>
      </c>
      <c r="E120" s="5">
        <v>-24314572644</v>
      </c>
      <c r="F120" s="5">
        <v>-29675906782</v>
      </c>
      <c r="G120" s="5">
        <v>-28775545489</v>
      </c>
      <c r="I120" s="5">
        <v>-83596858381</v>
      </c>
      <c r="J120" s="5">
        <v>-154310528821</v>
      </c>
      <c r="K120" s="5">
        <v>-175840457148</v>
      </c>
      <c r="L120" s="5">
        <v>-48655502530</v>
      </c>
      <c r="M120" s="5">
        <v>-53431761081</v>
      </c>
      <c r="N120" s="5">
        <v>-159153749798</v>
      </c>
      <c r="O120" s="5">
        <v>-46261385525</v>
      </c>
    </row>
    <row r="121" spans="2:15" ht="15.5" x14ac:dyDescent="0.35">
      <c r="C121" t="s">
        <v>393</v>
      </c>
      <c r="D121" s="5">
        <v>-5653427467</v>
      </c>
      <c r="E121" s="5">
        <v>-5221309348</v>
      </c>
      <c r="F121" s="5">
        <v>-6401513670</v>
      </c>
      <c r="G121" s="5">
        <v>-2640376493</v>
      </c>
      <c r="I121" s="5">
        <v>-12707307182</v>
      </c>
      <c r="J121" s="5">
        <v>-35150388019</v>
      </c>
      <c r="K121" s="5">
        <v>-20421747572</v>
      </c>
      <c r="L121" s="5">
        <v>-16798383189</v>
      </c>
      <c r="M121" s="5">
        <v>-13510690871</v>
      </c>
      <c r="N121" s="5">
        <v>-13953241332</v>
      </c>
      <c r="O121" s="5">
        <v>-15000873007</v>
      </c>
    </row>
    <row r="122" spans="2:15" ht="15.5" x14ac:dyDescent="0.35">
      <c r="C122" t="s">
        <v>767</v>
      </c>
      <c r="D122" s="5">
        <v>7894600139</v>
      </c>
      <c r="E122" s="5">
        <v>-4069878660</v>
      </c>
      <c r="F122" s="5">
        <v>-3824721479</v>
      </c>
      <c r="G122" s="5">
        <v>-12180816821</v>
      </c>
      <c r="I122" s="5">
        <v>-12180816821</v>
      </c>
      <c r="J122" s="5">
        <v>4886033991</v>
      </c>
      <c r="K122" s="5">
        <v>-376400341</v>
      </c>
      <c r="L122" s="5">
        <v>-1046856689</v>
      </c>
      <c r="M122" s="5">
        <v>-330276107</v>
      </c>
      <c r="N122" s="5">
        <v>-1030257304</v>
      </c>
      <c r="O122" s="5">
        <v>-2497996143</v>
      </c>
    </row>
    <row r="123" spans="2:15" ht="15.5" x14ac:dyDescent="0.35">
      <c r="C123" t="s">
        <v>163</v>
      </c>
      <c r="D123" s="5">
        <v>-138291651</v>
      </c>
      <c r="E123" s="5">
        <v>-129282042</v>
      </c>
      <c r="F123" s="5">
        <v>-230741781</v>
      </c>
      <c r="G123" s="5">
        <v>-8091263328</v>
      </c>
      <c r="I123" s="5">
        <v>-8412525715</v>
      </c>
      <c r="J123" s="5">
        <v>-729932790</v>
      </c>
      <c r="K123" s="5">
        <v>-1062937239</v>
      </c>
      <c r="L123" s="5">
        <v>-1606447270</v>
      </c>
      <c r="M123" s="5">
        <v>-2598660517</v>
      </c>
      <c r="N123" s="5">
        <v>-4789317348</v>
      </c>
      <c r="O123" s="5">
        <v>-12372258013</v>
      </c>
    </row>
    <row r="124" spans="2:15" ht="15.5" x14ac:dyDescent="0.35">
      <c r="C124" t="s">
        <v>152</v>
      </c>
      <c r="D124" s="5">
        <v>3598284</v>
      </c>
      <c r="E124" s="5">
        <v>12739148</v>
      </c>
      <c r="F124" s="5">
        <v>8021635</v>
      </c>
      <c r="G124" s="5">
        <v>12651589</v>
      </c>
      <c r="I124" s="5">
        <v>105683631</v>
      </c>
      <c r="J124" s="5">
        <v>17192023</v>
      </c>
      <c r="K124" s="5">
        <v>29520355</v>
      </c>
      <c r="L124" s="5">
        <v>17483327</v>
      </c>
      <c r="M124" s="5">
        <v>17722770</v>
      </c>
      <c r="N124" s="5">
        <v>28015701</v>
      </c>
      <c r="O124" s="5">
        <v>18122536</v>
      </c>
    </row>
    <row r="125" spans="2:15" ht="15.5" x14ac:dyDescent="0.35">
      <c r="C125" t="s">
        <v>395</v>
      </c>
      <c r="D125" s="5">
        <v>-12061151294</v>
      </c>
      <c r="G125" s="5">
        <v>8822324054</v>
      </c>
    </row>
    <row r="126" spans="2:15" ht="15.5" x14ac:dyDescent="0.35">
      <c r="C126" t="s">
        <v>149</v>
      </c>
      <c r="D126" s="5">
        <v>-2025000000</v>
      </c>
      <c r="E126" s="5">
        <v>-2150000000</v>
      </c>
      <c r="F126" s="5">
        <v>-2250000000</v>
      </c>
      <c r="G126" s="5">
        <v>-650457743</v>
      </c>
      <c r="I126" s="5">
        <v>-10731457743</v>
      </c>
      <c r="J126" s="5">
        <v>-13894346156</v>
      </c>
      <c r="K126" s="5">
        <v>-10396500002</v>
      </c>
      <c r="L126" s="5">
        <v>-1488129860</v>
      </c>
      <c r="M126" s="5">
        <v>-958999999</v>
      </c>
      <c r="N126" s="5">
        <v>107050142697</v>
      </c>
      <c r="O126" s="5">
        <v>-5312669052</v>
      </c>
    </row>
    <row r="127" spans="2:15" ht="15.5" x14ac:dyDescent="0.35">
      <c r="C127" t="s">
        <v>150</v>
      </c>
      <c r="D127" s="5">
        <v>3204282869</v>
      </c>
      <c r="E127" s="5">
        <v>2922863750</v>
      </c>
      <c r="F127" s="5">
        <v>1320420362</v>
      </c>
      <c r="G127" s="5">
        <v>640789042</v>
      </c>
      <c r="I127" s="5">
        <v>14957983260</v>
      </c>
      <c r="J127" s="5">
        <v>10152797387</v>
      </c>
      <c r="K127" s="5">
        <v>29051000276</v>
      </c>
      <c r="L127" s="5">
        <v>121868801</v>
      </c>
      <c r="M127" s="5">
        <v>253854950</v>
      </c>
      <c r="N127" s="5">
        <v>-2474747241</v>
      </c>
      <c r="O127" s="5">
        <v>8931215184</v>
      </c>
    </row>
    <row r="128" spans="2:15" ht="15.5" x14ac:dyDescent="0.35">
      <c r="C128" t="s">
        <v>158</v>
      </c>
      <c r="D128" s="5">
        <v>-158150000</v>
      </c>
      <c r="E128" s="5">
        <v>-577443114</v>
      </c>
      <c r="F128" s="5">
        <v>-2453615760</v>
      </c>
      <c r="G128" s="5">
        <v>-160890001</v>
      </c>
      <c r="I128" s="5">
        <v>-295797681</v>
      </c>
      <c r="J128" s="5">
        <v>-5480000</v>
      </c>
      <c r="K128" s="5">
        <v>-3277632676</v>
      </c>
      <c r="L128" s="5">
        <v>-297947000</v>
      </c>
      <c r="N128" s="5">
        <v>-2715235878</v>
      </c>
      <c r="O128" s="5">
        <v>-237087010</v>
      </c>
    </row>
    <row r="129" spans="3:15" ht="15.5" x14ac:dyDescent="0.35">
      <c r="C129" t="s">
        <v>1435</v>
      </c>
      <c r="N129" s="5">
        <v>-350207145</v>
      </c>
      <c r="O129" s="5">
        <v>-7450531057</v>
      </c>
    </row>
    <row r="130" spans="3:15" ht="15.5" x14ac:dyDescent="0.35">
      <c r="C130" t="s">
        <v>1436</v>
      </c>
      <c r="D130" s="5">
        <v>3362432869</v>
      </c>
      <c r="E130" s="5">
        <v>3500306864</v>
      </c>
      <c r="F130" s="5">
        <v>3774036122</v>
      </c>
      <c r="G130" s="5">
        <v>801679043</v>
      </c>
      <c r="I130" s="5">
        <v>15253780941</v>
      </c>
      <c r="J130" s="5">
        <v>10158277387</v>
      </c>
      <c r="K130" s="5">
        <v>32328632952</v>
      </c>
      <c r="L130" s="5">
        <v>419815801</v>
      </c>
      <c r="M130" s="5">
        <v>253854950</v>
      </c>
      <c r="N130" s="5">
        <v>590695782</v>
      </c>
      <c r="O130" s="5">
        <v>16618833251</v>
      </c>
    </row>
    <row r="131" spans="3:15" ht="15.5" x14ac:dyDescent="0.35">
      <c r="C131" t="s">
        <v>161</v>
      </c>
      <c r="D131" s="5">
        <v>-2025000000</v>
      </c>
      <c r="E131" s="5">
        <v>-2150000000</v>
      </c>
      <c r="F131" s="5">
        <v>-2250000000</v>
      </c>
      <c r="G131" s="5">
        <v>-650457743</v>
      </c>
      <c r="I131" s="5">
        <v>-10731457743</v>
      </c>
      <c r="J131" s="5">
        <v>-13894346156</v>
      </c>
      <c r="K131" s="5">
        <v>-10396500002</v>
      </c>
      <c r="L131" s="5">
        <v>-1488129860</v>
      </c>
      <c r="M131" s="5">
        <v>-958999999</v>
      </c>
      <c r="N131" s="5">
        <v>107050142697</v>
      </c>
      <c r="O131" s="5">
        <v>-5312669052</v>
      </c>
    </row>
    <row r="132" spans="3:15" ht="15.5" x14ac:dyDescent="0.35">
      <c r="C132" t="s">
        <v>750</v>
      </c>
      <c r="O132" s="5">
        <v>3902990300</v>
      </c>
    </row>
    <row r="133" spans="3:15" ht="15.5" x14ac:dyDescent="0.35">
      <c r="C133" t="s">
        <v>998</v>
      </c>
      <c r="N133" s="5">
        <v>50000000000</v>
      </c>
      <c r="O133" s="5">
        <v>41500000000</v>
      </c>
    </row>
    <row r="134" spans="3:15" ht="15.5" x14ac:dyDescent="0.35">
      <c r="C134" t="s">
        <v>546</v>
      </c>
    </row>
    <row r="135" spans="3:15" ht="15.5" x14ac:dyDescent="0.35">
      <c r="C135" t="s">
        <v>1437</v>
      </c>
      <c r="O135" s="5">
        <v>-44863125799</v>
      </c>
    </row>
    <row r="136" spans="3:15" ht="15.5" x14ac:dyDescent="0.35">
      <c r="C136" t="s">
        <v>411</v>
      </c>
      <c r="D136" s="5">
        <v>-2025000000</v>
      </c>
      <c r="E136" s="5">
        <v>-2150000000</v>
      </c>
      <c r="F136" s="5">
        <v>-2250000000</v>
      </c>
      <c r="G136" s="5">
        <v>5411193898</v>
      </c>
      <c r="I136" s="5">
        <v>-4669806102</v>
      </c>
      <c r="J136" s="5">
        <v>-13804346156</v>
      </c>
      <c r="K136" s="5">
        <v>-10246500001</v>
      </c>
      <c r="L136" s="5">
        <v>-1834000000</v>
      </c>
      <c r="M136" s="5">
        <v>-200000000</v>
      </c>
      <c r="N136" s="5">
        <v>-2489511754</v>
      </c>
      <c r="O136" s="5">
        <v>-3462737010</v>
      </c>
    </row>
    <row r="137" spans="3:15" ht="15.5" x14ac:dyDescent="0.35">
      <c r="C137" t="s">
        <v>609</v>
      </c>
      <c r="G137" s="5">
        <v>-6061651641</v>
      </c>
      <c r="I137" s="5">
        <v>-6061651641</v>
      </c>
      <c r="J137" s="5">
        <v>-90000000</v>
      </c>
      <c r="K137" s="5">
        <v>-150000001</v>
      </c>
      <c r="L137" s="5">
        <v>345870140</v>
      </c>
      <c r="M137" s="5">
        <v>-758999999</v>
      </c>
      <c r="N137" s="5">
        <v>-4018613624</v>
      </c>
      <c r="O137" s="5">
        <v>-2389796543</v>
      </c>
    </row>
    <row r="138" spans="3:15" ht="15.5" x14ac:dyDescent="0.35">
      <c r="C138" t="s">
        <v>1109</v>
      </c>
    </row>
    <row r="139" spans="3:15" ht="15.5" x14ac:dyDescent="0.35">
      <c r="C139" t="s">
        <v>334</v>
      </c>
      <c r="N139" s="5">
        <v>63558268075</v>
      </c>
    </row>
    <row r="140" spans="3:15" ht="15.5" x14ac:dyDescent="0.35">
      <c r="C140" t="s">
        <v>173</v>
      </c>
      <c r="D140" s="5">
        <v>253627429</v>
      </c>
      <c r="E140" s="5">
        <v>778039244</v>
      </c>
      <c r="F140" s="5">
        <v>57138446</v>
      </c>
      <c r="G140" s="5">
        <v>-266953635</v>
      </c>
      <c r="I140" s="5">
        <v>577169691</v>
      </c>
      <c r="J140" s="5">
        <v>-3008614179</v>
      </c>
      <c r="K140" s="5">
        <v>8672454879</v>
      </c>
      <c r="L140" s="5">
        <v>2613865</v>
      </c>
      <c r="M140" s="5">
        <v>-2414789279</v>
      </c>
      <c r="N140" s="5">
        <v>2391961647</v>
      </c>
      <c r="O140" s="5">
        <v>-396765507</v>
      </c>
    </row>
    <row r="141" spans="3:15" ht="15.5" x14ac:dyDescent="0.35">
      <c r="C141" t="s">
        <v>176</v>
      </c>
      <c r="F141" s="5">
        <v>2342020589</v>
      </c>
      <c r="I141" s="5">
        <v>1764850897</v>
      </c>
      <c r="J141" s="5">
        <v>4773465077</v>
      </c>
      <c r="K141" s="5">
        <v>706000828</v>
      </c>
      <c r="L141" s="5">
        <v>638667288</v>
      </c>
      <c r="M141" s="5">
        <v>3110781343</v>
      </c>
      <c r="N141" s="5">
        <v>386051628</v>
      </c>
      <c r="O141" s="5">
        <v>1460137449</v>
      </c>
    </row>
    <row r="142" spans="3:15" ht="15.5" x14ac:dyDescent="0.35">
      <c r="C142" t="s">
        <v>1438</v>
      </c>
      <c r="D142" s="5">
        <v>81104019</v>
      </c>
      <c r="E142" s="5">
        <v>-61541332</v>
      </c>
      <c r="F142" s="5">
        <v>75670925</v>
      </c>
      <c r="G142" s="5">
        <v>71390798</v>
      </c>
      <c r="K142" s="5">
        <v>-4604990631</v>
      </c>
      <c r="L142" s="5">
        <v>64719675</v>
      </c>
      <c r="M142" s="5">
        <v>-57324777</v>
      </c>
      <c r="N142" s="5">
        <v>332768068</v>
      </c>
      <c r="O142" s="5">
        <v>-677320314</v>
      </c>
    </row>
    <row r="143" spans="3:15" ht="15.5" x14ac:dyDescent="0.35">
      <c r="C143" t="s">
        <v>177</v>
      </c>
      <c r="D143" s="5">
        <v>334731448</v>
      </c>
      <c r="E143" s="5">
        <v>716497912</v>
      </c>
      <c r="F143" s="5">
        <v>2474829960</v>
      </c>
      <c r="G143" s="5">
        <v>-195562837</v>
      </c>
      <c r="I143" s="5">
        <v>2342020588</v>
      </c>
      <c r="J143" s="5">
        <v>1764850898</v>
      </c>
      <c r="K143" s="5">
        <v>4773465076</v>
      </c>
      <c r="L143" s="5">
        <v>706000828</v>
      </c>
      <c r="M143" s="5">
        <v>638667287</v>
      </c>
      <c r="N143" s="5">
        <v>3110781343</v>
      </c>
      <c r="O143" s="5">
        <v>386051628</v>
      </c>
    </row>
    <row r="145" spans="2:15" ht="15.5" x14ac:dyDescent="0.35">
      <c r="B145" t="s">
        <v>178</v>
      </c>
      <c r="C145" t="s">
        <v>12</v>
      </c>
      <c r="D145" s="5">
        <v>2000000000</v>
      </c>
      <c r="E145" s="5">
        <v>2000000000</v>
      </c>
      <c r="F145" s="5">
        <v>2000000000</v>
      </c>
      <c r="G145" s="5">
        <v>2000000000</v>
      </c>
      <c r="I145" s="5">
        <v>2000000000</v>
      </c>
      <c r="J145" s="5">
        <v>2000000000</v>
      </c>
      <c r="K145" s="5">
        <v>2000000000</v>
      </c>
      <c r="L145" s="5">
        <v>2000000000</v>
      </c>
      <c r="M145" s="5">
        <v>2000000000</v>
      </c>
      <c r="N145" s="5">
        <v>2000000000</v>
      </c>
      <c r="O145" s="5">
        <v>2000000000</v>
      </c>
    </row>
    <row r="146" spans="2:15" ht="15.5" x14ac:dyDescent="0.35">
      <c r="C146" t="s">
        <v>179</v>
      </c>
      <c r="D146" s="6">
        <v>1.01</v>
      </c>
      <c r="E146" s="6">
        <v>0.21</v>
      </c>
      <c r="F146" s="6">
        <v>0.82</v>
      </c>
      <c r="G146" s="6">
        <v>-0.26</v>
      </c>
    </row>
    <row r="147" spans="2:15" ht="15.5" x14ac:dyDescent="0.35">
      <c r="C147" t="s">
        <v>180</v>
      </c>
      <c r="D147" s="6">
        <v>36.630000000000003</v>
      </c>
      <c r="E147" s="6">
        <v>95.24</v>
      </c>
      <c r="F147" s="6">
        <v>21.95</v>
      </c>
      <c r="G147" s="6">
        <v>-107.69</v>
      </c>
    </row>
    <row r="148" spans="2:15" ht="15.5" x14ac:dyDescent="0.35">
      <c r="C148" t="s">
        <v>64</v>
      </c>
      <c r="D148" s="6">
        <v>2.23</v>
      </c>
      <c r="E148" s="6">
        <v>1.1200000000000001</v>
      </c>
      <c r="F148" s="6">
        <v>1.06</v>
      </c>
      <c r="G148" s="6">
        <v>1.33</v>
      </c>
    </row>
    <row r="149" spans="2:15" ht="15.5" x14ac:dyDescent="0.35">
      <c r="C149" t="s">
        <v>181</v>
      </c>
      <c r="D149" s="5">
        <v>3720000000</v>
      </c>
      <c r="E149" s="5">
        <v>2100000000</v>
      </c>
      <c r="F149" s="5">
        <v>3050000000</v>
      </c>
      <c r="G149" s="5">
        <v>5170000000</v>
      </c>
    </row>
    <row r="150" spans="2:15" ht="15.5" x14ac:dyDescent="0.35">
      <c r="C150" t="s">
        <v>182</v>
      </c>
      <c r="D150" s="6">
        <v>4.5000000000000005E-3</v>
      </c>
      <c r="E150" s="6">
        <v>1E-3</v>
      </c>
      <c r="F150" s="6">
        <v>3.9000000000000003E-3</v>
      </c>
      <c r="G150" s="6">
        <v>-1.1999999999999999E-3</v>
      </c>
    </row>
    <row r="151" spans="2:15" ht="15.5" x14ac:dyDescent="0.35">
      <c r="C151" t="s">
        <v>183</v>
      </c>
      <c r="D151" s="6">
        <v>1.7100000000000001E-2</v>
      </c>
      <c r="E151" s="6">
        <v>3.5999999999999999E-3</v>
      </c>
      <c r="F151" s="6">
        <v>1.41E-2</v>
      </c>
      <c r="G151" s="6">
        <v>-4.5000000000000005E-3</v>
      </c>
    </row>
    <row r="152" spans="2:15" ht="15.5" x14ac:dyDescent="0.35">
      <c r="C152" t="s">
        <v>184</v>
      </c>
      <c r="D152" s="6">
        <v>3.7000000000000002E-3</v>
      </c>
      <c r="E152" s="6">
        <v>-1.5E-3</v>
      </c>
      <c r="F152" s="6">
        <v>2.2000000000000001E-3</v>
      </c>
      <c r="G152" s="6">
        <v>4.8999999999999998E-3</v>
      </c>
    </row>
    <row r="153" spans="2:15" ht="15.5" x14ac:dyDescent="0.35">
      <c r="C153" t="s">
        <v>185</v>
      </c>
      <c r="D153" s="6">
        <v>7.92</v>
      </c>
      <c r="E153" s="6">
        <v>-3.46</v>
      </c>
      <c r="F153" s="6">
        <v>2.88</v>
      </c>
      <c r="G153" s="6">
        <v>0.18</v>
      </c>
    </row>
    <row r="154" spans="2:15" ht="15.5" x14ac:dyDescent="0.35">
      <c r="C154" t="s">
        <v>187</v>
      </c>
      <c r="D154" s="6">
        <v>0.63</v>
      </c>
      <c r="E154" s="6">
        <v>0.34</v>
      </c>
      <c r="F154" s="6">
        <v>0.31</v>
      </c>
      <c r="G154" s="6">
        <v>0.49</v>
      </c>
    </row>
    <row r="155" spans="2:15" ht="15.5" x14ac:dyDescent="0.35">
      <c r="C155" t="s">
        <v>188</v>
      </c>
      <c r="D155" s="6">
        <v>59.13</v>
      </c>
      <c r="E155" s="6">
        <v>58.12</v>
      </c>
      <c r="F155" s="6">
        <v>57.91</v>
      </c>
      <c r="G155" s="6">
        <v>57.1</v>
      </c>
    </row>
    <row r="156" spans="2:15" ht="15.5" x14ac:dyDescent="0.35">
      <c r="C156" t="s">
        <v>189</v>
      </c>
      <c r="D156" s="6">
        <v>0.63</v>
      </c>
      <c r="E156" s="6">
        <v>0.34</v>
      </c>
      <c r="F156" s="6">
        <v>0.31</v>
      </c>
      <c r="G156" s="6">
        <v>0.49</v>
      </c>
    </row>
    <row r="157" spans="2:15" ht="15.5" x14ac:dyDescent="0.35">
      <c r="C157" t="s">
        <v>190</v>
      </c>
      <c r="D157" s="6">
        <v>59.13</v>
      </c>
      <c r="E157" s="6">
        <v>58.12</v>
      </c>
      <c r="F157" s="6">
        <v>57.91</v>
      </c>
      <c r="G157" s="6">
        <v>57.1</v>
      </c>
    </row>
    <row r="158" spans="2:15" ht="15.5" x14ac:dyDescent="0.35">
      <c r="C158" t="s">
        <v>191</v>
      </c>
      <c r="D158" s="5">
        <v>32000000000</v>
      </c>
      <c r="E158" s="5">
        <v>32000000000</v>
      </c>
      <c r="F158" s="5">
        <v>32000000000</v>
      </c>
      <c r="G158" s="5">
        <v>32000000000</v>
      </c>
    </row>
    <row r="159" spans="2:15" ht="15.5" x14ac:dyDescent="0.35">
      <c r="C159" t="s">
        <v>192</v>
      </c>
      <c r="D159" s="5">
        <v>174000000000</v>
      </c>
      <c r="E159" s="5">
        <v>176000000000</v>
      </c>
      <c r="F159" s="5">
        <v>178000000000</v>
      </c>
      <c r="G159" s="5">
        <v>180000000000</v>
      </c>
    </row>
    <row r="160" spans="2:15" ht="15.5" x14ac:dyDescent="0.35">
      <c r="C160" t="s">
        <v>574</v>
      </c>
      <c r="D160" s="5">
        <v>118000000000</v>
      </c>
      <c r="E160" s="5">
        <v>116000000000</v>
      </c>
      <c r="F160" s="5">
        <v>116000000000</v>
      </c>
      <c r="G160" s="5">
        <v>114000000000</v>
      </c>
    </row>
    <row r="161" spans="3:15" ht="15.5" x14ac:dyDescent="0.35">
      <c r="C161" t="s">
        <v>24</v>
      </c>
      <c r="D161" s="5">
        <v>206000000000</v>
      </c>
      <c r="E161" s="5">
        <v>208000000000</v>
      </c>
      <c r="F161" s="5">
        <v>210000000000</v>
      </c>
      <c r="G161" s="5">
        <v>213000000000</v>
      </c>
    </row>
    <row r="162" spans="3:15" ht="15.5" x14ac:dyDescent="0.35">
      <c r="C162" t="s">
        <v>21</v>
      </c>
      <c r="D162" s="5">
        <v>203000000000</v>
      </c>
      <c r="E162" s="5">
        <v>205000000000</v>
      </c>
      <c r="F162" s="5">
        <v>208000000000</v>
      </c>
      <c r="G162" s="5">
        <v>210000000000</v>
      </c>
    </row>
    <row r="163" spans="3:15" ht="15.5" x14ac:dyDescent="0.35">
      <c r="C163" t="s">
        <v>194</v>
      </c>
      <c r="D163" s="5">
        <v>146000000000</v>
      </c>
      <c r="E163" s="5">
        <v>141000000000</v>
      </c>
      <c r="F163" s="5">
        <v>139000000000</v>
      </c>
      <c r="G163" s="5">
        <v>137000000000</v>
      </c>
    </row>
    <row r="164" spans="3:15" ht="15.5" x14ac:dyDescent="0.35">
      <c r="C164" t="s">
        <v>195</v>
      </c>
      <c r="D164" s="5">
        <v>-1000000000</v>
      </c>
      <c r="E164" s="5">
        <v>0</v>
      </c>
      <c r="F164" s="5">
        <v>1000000000</v>
      </c>
      <c r="G164" s="5">
        <v>0</v>
      </c>
    </row>
    <row r="165" spans="3:15" ht="15.5" x14ac:dyDescent="0.35">
      <c r="C165" t="s">
        <v>196</v>
      </c>
      <c r="D165" s="5">
        <v>0</v>
      </c>
      <c r="E165" s="5">
        <v>-1000000000</v>
      </c>
      <c r="F165" s="5">
        <v>-2000000000</v>
      </c>
      <c r="G165" s="5">
        <v>0</v>
      </c>
    </row>
    <row r="166" spans="3:15" ht="15.5" x14ac:dyDescent="0.35">
      <c r="C166" t="s">
        <v>13</v>
      </c>
      <c r="D166" s="5">
        <v>-1000000000</v>
      </c>
      <c r="E166" s="5">
        <v>-1000000000</v>
      </c>
      <c r="F166" s="5">
        <v>-1000000000</v>
      </c>
      <c r="G166" s="5">
        <v>0</v>
      </c>
    </row>
    <row r="167" spans="3:15" ht="15.5" x14ac:dyDescent="0.35">
      <c r="C167" t="s">
        <v>16</v>
      </c>
      <c r="D167" s="6">
        <v>-0.54</v>
      </c>
      <c r="E167" s="6">
        <v>-0.28999999999999998</v>
      </c>
      <c r="F167" s="6">
        <v>-0.73</v>
      </c>
      <c r="G167" s="6">
        <v>-0.21</v>
      </c>
    </row>
    <row r="168" spans="3:15" ht="15.5" x14ac:dyDescent="0.35">
      <c r="C168" t="s">
        <v>49</v>
      </c>
      <c r="I168" s="6">
        <v>1.46</v>
      </c>
      <c r="J168" s="6">
        <v>5.08</v>
      </c>
      <c r="K168" s="6">
        <v>3.06</v>
      </c>
      <c r="L168" s="6">
        <v>1.72</v>
      </c>
      <c r="M168" s="6">
        <v>-15.3</v>
      </c>
      <c r="N168" s="6">
        <v>1.1100000000000001</v>
      </c>
      <c r="O168" s="6">
        <v>1.06</v>
      </c>
    </row>
    <row r="169" spans="3:15" ht="15.5" x14ac:dyDescent="0.35">
      <c r="C169" t="s">
        <v>63</v>
      </c>
      <c r="I169" s="6">
        <v>19.18</v>
      </c>
      <c r="J169" s="6">
        <v>9.84</v>
      </c>
      <c r="K169" s="6">
        <v>16.34</v>
      </c>
      <c r="L169" s="6">
        <v>31.4</v>
      </c>
      <c r="M169" s="6">
        <v>-3.59</v>
      </c>
      <c r="N169" s="6">
        <v>1882.88</v>
      </c>
      <c r="O169" s="5">
        <v>0</v>
      </c>
    </row>
    <row r="170" spans="3:15" ht="15.5" x14ac:dyDescent="0.35">
      <c r="C170" t="s">
        <v>66</v>
      </c>
      <c r="I170" s="6">
        <v>0.47</v>
      </c>
      <c r="J170" s="6">
        <v>0.55000000000000004</v>
      </c>
      <c r="K170" s="6">
        <v>0.47</v>
      </c>
      <c r="L170" s="6">
        <v>1.49</v>
      </c>
      <c r="M170" s="6">
        <v>1.33</v>
      </c>
      <c r="N170" s="6">
        <v>39.46</v>
      </c>
      <c r="O170" s="5">
        <v>0</v>
      </c>
    </row>
    <row r="171" spans="3:15" ht="15.5" x14ac:dyDescent="0.35">
      <c r="C171" t="s">
        <v>197</v>
      </c>
      <c r="I171" s="5">
        <v>16450000000</v>
      </c>
      <c r="J171" s="5">
        <v>25510000000</v>
      </c>
      <c r="K171" s="5">
        <v>21070000000</v>
      </c>
      <c r="L171" s="5">
        <v>14770000000</v>
      </c>
      <c r="M171" s="5">
        <v>9170000000</v>
      </c>
      <c r="N171" s="5">
        <v>33430000000</v>
      </c>
    </row>
    <row r="172" spans="3:15" ht="15.5" x14ac:dyDescent="0.35">
      <c r="C172" t="s">
        <v>198</v>
      </c>
      <c r="I172" s="6">
        <v>6.9999999999999993E-3</v>
      </c>
      <c r="J172" s="6">
        <v>2.2400000000000003E-2</v>
      </c>
      <c r="K172" s="6">
        <v>1.2699999999999999E-2</v>
      </c>
      <c r="L172" s="6">
        <v>7.4000000000000003E-3</v>
      </c>
      <c r="M172" s="6">
        <v>-6.7799999999999999E-2</v>
      </c>
      <c r="N172" s="6">
        <v>4.6999999999999993E-3</v>
      </c>
      <c r="O172" s="6">
        <v>5.8999999999999999E-3</v>
      </c>
    </row>
    <row r="173" spans="3:15" ht="15.5" x14ac:dyDescent="0.35">
      <c r="C173" t="s">
        <v>199</v>
      </c>
      <c r="I173" s="6">
        <v>2.5600000000000001E-2</v>
      </c>
      <c r="J173" s="6">
        <v>9.1300000000000006E-2</v>
      </c>
      <c r="K173" s="6">
        <v>6.0400000000000002E-2</v>
      </c>
      <c r="L173" s="6">
        <v>3.6200000000000003E-2</v>
      </c>
      <c r="M173" s="6">
        <v>-0.3342</v>
      </c>
      <c r="N173" s="6">
        <v>1.8200000000000001E-2</v>
      </c>
      <c r="O173" s="6">
        <v>0.3362</v>
      </c>
    </row>
    <row r="174" spans="3:15" ht="15.5" x14ac:dyDescent="0.35">
      <c r="C174" t="s">
        <v>200</v>
      </c>
      <c r="I174" s="6">
        <v>4.5999999999999999E-3</v>
      </c>
      <c r="J174" s="6">
        <v>0.03</v>
      </c>
      <c r="K174" s="6">
        <v>1.32E-2</v>
      </c>
      <c r="L174" s="6">
        <v>-1.6500000000000001E-2</v>
      </c>
      <c r="M174" s="6">
        <v>-4.2599999999999999E-2</v>
      </c>
      <c r="N174" s="6">
        <v>2.5899999999999999E-2</v>
      </c>
      <c r="O174" s="6">
        <v>7.2599999999999998E-2</v>
      </c>
    </row>
    <row r="175" spans="3:15" ht="15.5" x14ac:dyDescent="0.35">
      <c r="C175" t="s">
        <v>201</v>
      </c>
      <c r="I175" s="6">
        <v>0.16</v>
      </c>
      <c r="J175" s="6">
        <v>12.35</v>
      </c>
      <c r="K175" s="6">
        <v>3.24</v>
      </c>
      <c r="L175" s="6">
        <v>-3.11</v>
      </c>
      <c r="M175" s="6">
        <v>-5.32</v>
      </c>
      <c r="N175" s="6">
        <v>0.99</v>
      </c>
      <c r="O175" s="6">
        <v>0.85</v>
      </c>
    </row>
    <row r="176" spans="3:15" ht="15.5" x14ac:dyDescent="0.35">
      <c r="C176" t="s">
        <v>60</v>
      </c>
      <c r="I176" s="6">
        <v>0.49</v>
      </c>
      <c r="J176" s="6">
        <v>0.9</v>
      </c>
      <c r="K176" s="6">
        <v>0.99</v>
      </c>
      <c r="L176" s="6">
        <v>1.1399999999999999</v>
      </c>
      <c r="M176" s="6">
        <v>1.2</v>
      </c>
      <c r="N176" s="6">
        <v>34.21</v>
      </c>
      <c r="O176" s="5">
        <v>0</v>
      </c>
    </row>
    <row r="177" spans="3:15" ht="15.5" x14ac:dyDescent="0.35">
      <c r="C177" t="s">
        <v>57</v>
      </c>
      <c r="I177" s="6">
        <v>57.1</v>
      </c>
      <c r="J177" s="6">
        <v>55.62</v>
      </c>
      <c r="K177" s="6">
        <v>50.54</v>
      </c>
      <c r="L177" s="6">
        <v>47.49</v>
      </c>
      <c r="M177" s="6">
        <v>45.78</v>
      </c>
      <c r="N177" s="6">
        <v>61.09</v>
      </c>
      <c r="O177" s="6">
        <v>3.14</v>
      </c>
    </row>
    <row r="178" spans="3:15" ht="15.5" x14ac:dyDescent="0.35">
      <c r="C178" t="s">
        <v>202</v>
      </c>
      <c r="I178" s="6">
        <v>0.49</v>
      </c>
      <c r="J178" s="6">
        <v>0.9</v>
      </c>
      <c r="K178" s="6">
        <v>0.99</v>
      </c>
      <c r="L178" s="6">
        <v>1.1399999999999999</v>
      </c>
      <c r="M178" s="6">
        <v>1.2</v>
      </c>
      <c r="N178" s="6">
        <v>34.21</v>
      </c>
      <c r="O178" s="5">
        <v>0</v>
      </c>
    </row>
    <row r="179" spans="3:15" ht="15.5" x14ac:dyDescent="0.35">
      <c r="C179" t="s">
        <v>203</v>
      </c>
      <c r="I179" s="6">
        <v>57.1</v>
      </c>
      <c r="J179" s="6">
        <v>55.62</v>
      </c>
      <c r="K179" s="6">
        <v>50.54</v>
      </c>
      <c r="L179" s="6">
        <v>47.49</v>
      </c>
      <c r="M179" s="6">
        <v>45.78</v>
      </c>
      <c r="N179" s="6">
        <v>61.09</v>
      </c>
      <c r="O179" s="6">
        <v>3.14</v>
      </c>
    </row>
    <row r="180" spans="3:15" ht="15.5" x14ac:dyDescent="0.35">
      <c r="C180" t="s">
        <v>204</v>
      </c>
      <c r="I180" s="5">
        <v>32000000000</v>
      </c>
      <c r="J180" s="5">
        <v>40000000000</v>
      </c>
      <c r="K180" s="5">
        <v>40000000000</v>
      </c>
      <c r="L180" s="5">
        <v>40000000000</v>
      </c>
      <c r="M180" s="5">
        <v>42000000000</v>
      </c>
      <c r="N180" s="5">
        <v>28000000000</v>
      </c>
      <c r="O180" s="5">
        <v>47000000000</v>
      </c>
    </row>
    <row r="181" spans="3:15" ht="15.5" x14ac:dyDescent="0.35">
      <c r="C181" t="s">
        <v>205</v>
      </c>
      <c r="I181" s="5">
        <v>180000000000</v>
      </c>
      <c r="J181" s="5">
        <v>184000000000</v>
      </c>
      <c r="K181" s="5">
        <v>197000000000</v>
      </c>
      <c r="L181" s="5">
        <v>207000000000</v>
      </c>
      <c r="M181" s="5">
        <v>207000000000</v>
      </c>
      <c r="N181" s="5">
        <v>223000000000</v>
      </c>
      <c r="O181" s="5">
        <v>212000000000</v>
      </c>
    </row>
    <row r="182" spans="3:15" ht="15.5" x14ac:dyDescent="0.35">
      <c r="C182" t="s">
        <v>26</v>
      </c>
      <c r="I182" s="5">
        <v>213000000000</v>
      </c>
      <c r="J182" s="5">
        <v>223000000000</v>
      </c>
      <c r="K182" s="5">
        <v>237000000000</v>
      </c>
      <c r="L182" s="5">
        <v>248000000000</v>
      </c>
      <c r="M182" s="5">
        <v>249000000000</v>
      </c>
      <c r="N182" s="5">
        <v>250000000000</v>
      </c>
      <c r="O182" s="5">
        <v>259000000000</v>
      </c>
    </row>
    <row r="183" spans="3:15" ht="15.5" x14ac:dyDescent="0.35">
      <c r="C183" t="s">
        <v>23</v>
      </c>
      <c r="I183" s="5">
        <v>210000000000</v>
      </c>
      <c r="J183" s="5">
        <v>222000000000</v>
      </c>
      <c r="K183" s="5">
        <v>233000000000</v>
      </c>
      <c r="L183" s="5">
        <v>247000000000</v>
      </c>
      <c r="M183" s="5">
        <v>249000000000</v>
      </c>
      <c r="N183" s="5">
        <v>247000000000</v>
      </c>
      <c r="O183" s="5">
        <v>258000000000</v>
      </c>
    </row>
    <row r="184" spans="3:15" ht="15.5" x14ac:dyDescent="0.35">
      <c r="C184" t="s">
        <v>206</v>
      </c>
      <c r="I184" s="5">
        <v>137000000000</v>
      </c>
      <c r="J184" s="5">
        <v>112000000000</v>
      </c>
      <c r="K184" s="5">
        <v>91000000000</v>
      </c>
      <c r="L184" s="5">
        <v>57000000000</v>
      </c>
      <c r="M184" s="5">
        <v>43000000000</v>
      </c>
      <c r="N184" s="5">
        <v>82000000000</v>
      </c>
      <c r="O184" s="5">
        <v>-38000000000</v>
      </c>
    </row>
    <row r="185" spans="3:15" ht="15.5" x14ac:dyDescent="0.35">
      <c r="C185" t="s">
        <v>207</v>
      </c>
      <c r="I185" s="5">
        <v>-4000000000</v>
      </c>
      <c r="J185" s="5">
        <v>1000000000</v>
      </c>
      <c r="K185" s="5">
        <v>-10000000000</v>
      </c>
      <c r="L185" s="5">
        <v>1000000000</v>
      </c>
      <c r="M185" s="5">
        <v>-2000000000</v>
      </c>
      <c r="N185" s="5">
        <v>-102000000000</v>
      </c>
      <c r="O185" s="5">
        <v>-4000000000</v>
      </c>
    </row>
    <row r="186" spans="3:15" ht="15.5" x14ac:dyDescent="0.35">
      <c r="C186" t="s">
        <v>208</v>
      </c>
      <c r="I186" s="5">
        <v>0</v>
      </c>
      <c r="J186" s="5">
        <v>0</v>
      </c>
      <c r="K186" s="5">
        <v>-3000000000</v>
      </c>
      <c r="L186" s="5">
        <v>0</v>
      </c>
      <c r="N186" s="5">
        <v>-3000000000</v>
      </c>
      <c r="O186" s="5">
        <v>0</v>
      </c>
    </row>
    <row r="187" spans="3:15" ht="15.5" x14ac:dyDescent="0.35">
      <c r="C187" t="s">
        <v>15</v>
      </c>
      <c r="I187" s="5">
        <v>-4000000000</v>
      </c>
      <c r="J187" s="5">
        <v>1000000000</v>
      </c>
      <c r="K187" s="5">
        <v>-13000000000</v>
      </c>
      <c r="L187" s="5">
        <v>1000000000</v>
      </c>
      <c r="M187" s="5">
        <v>-2000000000</v>
      </c>
      <c r="N187" s="5">
        <v>-105000000000</v>
      </c>
      <c r="O187" s="5">
        <v>-4000000000</v>
      </c>
    </row>
    <row r="188" spans="3:15" ht="15.5" x14ac:dyDescent="0.35">
      <c r="C188" t="s">
        <v>17</v>
      </c>
      <c r="I188" s="6">
        <v>-1.97</v>
      </c>
      <c r="J188" s="6">
        <v>0.36</v>
      </c>
      <c r="K188" s="6">
        <v>-6.63</v>
      </c>
      <c r="L188" s="6">
        <v>0.54</v>
      </c>
      <c r="M188" s="6">
        <v>-0.85</v>
      </c>
      <c r="N188" s="6">
        <v>-52.45</v>
      </c>
      <c r="O188" s="6">
        <v>-2.13</v>
      </c>
    </row>
  </sheetData>
  <pageMargins left="0.7" right="0.7" top="0.75" bottom="0.75" header="0.3" footer="0.3"/>
  <ignoredErrors>
    <ignoredError sqref="A1:O189" numberStoredAsText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2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1439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1440</v>
      </c>
      <c r="D2" s="2" vm="414">
        <f ca="1">IFERROR(_xlfn.STOCKHISTORY("XIDX:" &amp; $C$1, D3, , 0, 0, 1), "Libur")</f>
        <v>158</v>
      </c>
      <c r="E2" s="2" vm="415">
        <f ca="1">IFERROR(_xlfn.STOCKHISTORY("XIDX:" &amp; $C$1, E3, , 0, 0, 1), "Libur")</f>
        <v>139</v>
      </c>
      <c r="H2" s="2" vm="415">
        <f ca="1">IFERROR(INDEX(D2:G2,COUNT(D2:G2)),"")</f>
        <v>139</v>
      </c>
      <c r="I2" s="2" vm="344">
        <f t="shared" ref="I2:P2" ca="1" si="0">IFERROR(_xlfn.STOCKHISTORY("XIDX:" &amp; $C$1, I1, , 0, 0, 1), "Libur")</f>
        <v>174</v>
      </c>
      <c r="J2" s="2" vm="416">
        <f t="shared" ca="1" si="0"/>
        <v>169</v>
      </c>
      <c r="K2" s="2" vm="212">
        <f t="shared" ca="1" si="0"/>
        <v>202</v>
      </c>
      <c r="L2" s="2" vm="417">
        <f t="shared" ca="1" si="0"/>
        <v>260</v>
      </c>
      <c r="M2" s="2" vm="263">
        <f t="shared" ca="1" si="0"/>
        <v>520</v>
      </c>
      <c r="N2" s="2" vm="212">
        <f t="shared" ca="1" si="0"/>
        <v>202</v>
      </c>
      <c r="O2" s="2" vm="418">
        <f t="shared" ca="1" si="0"/>
        <v>236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527655822445</v>
      </c>
      <c r="E4" s="2">
        <f>IFERROR(INDEX(E51:E500,MATCH($C$4,$C$51:$C$500,0)),"")</f>
        <v>426506085981</v>
      </c>
      <c r="H4" s="2">
        <f>IFERROR(SUM(D4:G4)*(4/MAX(1,COUNT(D4:G4))),"")</f>
        <v>1908323816852</v>
      </c>
      <c r="I4" s="2">
        <f t="shared" ref="I4:P4" si="1">IFERROR(INDEX(I51:I500,MATCH($C$4,$C$51:$C$500,0)),"")</f>
        <v>1888515092727</v>
      </c>
      <c r="J4" s="2">
        <f t="shared" si="1"/>
        <v>1776163283820</v>
      </c>
      <c r="K4" s="2">
        <f t="shared" si="1"/>
        <v>1739300469186</v>
      </c>
      <c r="L4" s="2">
        <f t="shared" si="1"/>
        <v>2223928484187</v>
      </c>
      <c r="M4" s="2">
        <f t="shared" si="1"/>
        <v>2119868420179</v>
      </c>
      <c r="N4" s="2">
        <f t="shared" si="1"/>
        <v>1697782916089</v>
      </c>
      <c r="O4" s="2">
        <f t="shared" si="1"/>
        <v>1938646682941</v>
      </c>
      <c r="P4" s="2">
        <f t="shared" si="1"/>
        <v>2178697950787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3358147427</v>
      </c>
      <c r="E5" s="2">
        <f>IFERROR(INDEX(E51:E500,MATCH($C$5,$C$51:$C$500,0)),"")</f>
        <v>6732732882</v>
      </c>
      <c r="H5" s="2">
        <f>IFERROR(SUM(D5:G5)*(4/MAX(1,COUNT(D5:G5))),"")</f>
        <v>20181760618</v>
      </c>
      <c r="I5" s="2">
        <f t="shared" ref="I5:P5" si="2">IFERROR(INDEX(I51:I500,MATCH($C$5,$C$51:$C$500,0)),"")</f>
        <v>103219055471</v>
      </c>
      <c r="J5" s="2">
        <f t="shared" si="2"/>
        <v>24387737200</v>
      </c>
      <c r="K5" s="2">
        <f t="shared" si="2"/>
        <v>9662319434</v>
      </c>
      <c r="L5" s="2">
        <f t="shared" si="2"/>
        <v>166033873994</v>
      </c>
      <c r="M5" s="2">
        <f t="shared" si="2"/>
        <v>108568020930</v>
      </c>
      <c r="N5" s="2">
        <f t="shared" si="2"/>
        <v>37942386999</v>
      </c>
      <c r="O5" s="2">
        <f t="shared" si="2"/>
        <v>26720957894</v>
      </c>
      <c r="P5" s="2">
        <f t="shared" si="2"/>
        <v>131435592071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1041804982747</v>
      </c>
      <c r="E6" s="2">
        <f>IFERROR(INDEX(E51:E500,MATCH($C$6,$C$51:$C$500,0)),"")</f>
        <v>1049137589732</v>
      </c>
      <c r="H6" s="2">
        <f>IFERROR(INDEX(D6:G6,COUNT(D6:G6)),"")</f>
        <v>1049137589732</v>
      </c>
      <c r="I6" s="2">
        <f t="shared" ref="I6:P6" si="3">IFERROR(INDEX(I51:I500,MATCH($C$6,$C$51:$C$500,0)),"")</f>
        <v>1039962809890</v>
      </c>
      <c r="J6" s="2">
        <f t="shared" si="3"/>
        <v>944597340289</v>
      </c>
      <c r="K6" s="2">
        <f t="shared" si="3"/>
        <v>927045773668</v>
      </c>
      <c r="L6" s="2">
        <f t="shared" si="3"/>
        <v>958400477715</v>
      </c>
      <c r="M6" s="2">
        <f t="shared" si="3"/>
        <v>826702009601</v>
      </c>
      <c r="N6" s="2">
        <f t="shared" si="3"/>
        <v>733377877643</v>
      </c>
      <c r="O6" s="2">
        <f t="shared" si="3"/>
        <v>675178843338</v>
      </c>
      <c r="P6" s="2">
        <f t="shared" si="3"/>
        <v>527375993268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3.42</v>
      </c>
      <c r="E7" s="3">
        <f>IFERROR(INDEX(E51:E500,MATCH($C$7,$C$51:$C$500,0))/1000000000,"")</f>
        <v>3.42</v>
      </c>
      <c r="H7" s="3">
        <f>IFERROR(INDEX(D7:G7,COUNT(D7:G7)),"")</f>
        <v>3.42</v>
      </c>
      <c r="I7" s="3">
        <f t="shared" ref="I7:P7" si="4">IFERROR(INDEX(I51:I500,MATCH($C$7,$C$51:$C$500,0))/1000000000,"")</f>
        <v>3.42</v>
      </c>
      <c r="J7" s="3">
        <f t="shared" si="4"/>
        <v>3.42</v>
      </c>
      <c r="K7" s="3">
        <f t="shared" si="4"/>
        <v>3.42</v>
      </c>
      <c r="L7" s="3">
        <f t="shared" si="4"/>
        <v>3.42</v>
      </c>
      <c r="M7" s="3">
        <f t="shared" si="4"/>
        <v>3.4</v>
      </c>
      <c r="N7" s="3">
        <f t="shared" si="4"/>
        <v>3.4</v>
      </c>
      <c r="O7" s="3">
        <f t="shared" si="4"/>
        <v>3.4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-128000000000</v>
      </c>
      <c r="E8" s="2">
        <f>IFERROR(INDEX(E51:E500,MATCH("Free cash flow (Quarter)",$C$51:$C$500,0)),"")</f>
        <v>-65000000000</v>
      </c>
      <c r="H8" s="2">
        <f>IFERROR(INDEX(D8:G8,COUNT(D8:G8)),"")</f>
        <v>-65000000000</v>
      </c>
      <c r="I8" s="2">
        <f t="shared" ref="I8:P8" si="5">IFERROR(INDEX(I51:I500,MATCH($C$8,$C$51:$C$500,0)),"")</f>
        <v>-284000000000</v>
      </c>
      <c r="J8" s="2">
        <f t="shared" si="5"/>
        <v>-123000000000</v>
      </c>
      <c r="K8" s="2">
        <f t="shared" si="5"/>
        <v>158000000000</v>
      </c>
      <c r="L8" s="2">
        <f t="shared" si="5"/>
        <v>-83000000000</v>
      </c>
      <c r="M8" s="2">
        <f t="shared" si="5"/>
        <v>26000000000</v>
      </c>
      <c r="N8" s="2">
        <f t="shared" si="5"/>
        <v>92000000000</v>
      </c>
      <c r="O8" s="2">
        <f t="shared" si="5"/>
        <v>40000000000</v>
      </c>
      <c r="P8" s="2">
        <f t="shared" si="5"/>
        <v>16000000000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-37.4</v>
      </c>
      <c r="E9" s="3">
        <f>IFERROR(INDEX(E51:E500,MATCH("Free cash flow per share (Quarter)",$C$51:$C$500,0)),"")</f>
        <v>-18.940000000000001</v>
      </c>
      <c r="H9" s="3">
        <f>IFERROR(INDEX(D9:G9,COUNT(D9:G9)),"")</f>
        <v>-18.940000000000001</v>
      </c>
      <c r="I9" s="3">
        <f t="shared" ref="I9:P9" si="6">IFERROR(INDEX(I51:I500,MATCH($C$9,$C$51:$C$500,0)),"")</f>
        <v>-83</v>
      </c>
      <c r="J9" s="3">
        <f t="shared" si="6"/>
        <v>-35.96</v>
      </c>
      <c r="K9" s="3">
        <f t="shared" si="6"/>
        <v>46.19</v>
      </c>
      <c r="L9" s="3">
        <f t="shared" si="6"/>
        <v>-24.24</v>
      </c>
      <c r="M9" s="3">
        <f t="shared" si="6"/>
        <v>7.51</v>
      </c>
      <c r="N9" s="3">
        <f t="shared" si="6"/>
        <v>27.07</v>
      </c>
      <c r="O9" s="3">
        <f t="shared" si="6"/>
        <v>11.68</v>
      </c>
      <c r="P9" s="3">
        <f t="shared" si="6"/>
        <v>13961.04</v>
      </c>
    </row>
    <row r="10" spans="1:16" ht="15.5" x14ac:dyDescent="0.35">
      <c r="C10" t="s">
        <v>18</v>
      </c>
      <c r="D10" s="3">
        <f ca="1">IFERROR(IF(D9=0,"",D2/D9),"")</f>
        <v>-4.2245989304812834</v>
      </c>
      <c r="E10" s="3">
        <f ca="1">IFERROR(IF(E9=0,"",E2/E9),"")</f>
        <v>-7.3389651531151001</v>
      </c>
      <c r="I10" s="3">
        <f t="shared" ref="I10:P10" ca="1" si="7">IFERROR(IF(I9=0,"",I2/I9),"")</f>
        <v>-2.0963855421686746</v>
      </c>
      <c r="J10" s="3">
        <f t="shared" ca="1" si="7"/>
        <v>-4.6996662958843158</v>
      </c>
      <c r="K10" s="3">
        <f t="shared" ca="1" si="7"/>
        <v>4.3732409612470233</v>
      </c>
      <c r="L10" s="3">
        <f t="shared" ca="1" si="7"/>
        <v>-10.726072607260727</v>
      </c>
      <c r="M10" s="3">
        <f t="shared" ca="1" si="7"/>
        <v>69.241011984021313</v>
      </c>
      <c r="N10" s="3">
        <f t="shared" ca="1" si="7"/>
        <v>7.462135205024012</v>
      </c>
      <c r="O10" s="3">
        <f t="shared" ca="1" si="7"/>
        <v>20.205479452054796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10112580239</v>
      </c>
      <c r="E11" s="2">
        <f>IFERROR(INDEX(E51:E500,MATCH($C$11,$C$51:$C$500,0)),"")</f>
        <v>15756788672</v>
      </c>
      <c r="H11" s="2">
        <f>IFERROR(INDEX(D11:G11,COUNT(D11:G11)),"")</f>
        <v>15756788672</v>
      </c>
      <c r="I11" s="2">
        <f t="shared" ref="I11:P11" si="8">IFERROR(INDEX(I51:I500,MATCH($C$11,$C$51:$C$500,0)),"")</f>
        <v>7423213465</v>
      </c>
      <c r="J11" s="2">
        <f t="shared" si="8"/>
        <v>9707137311</v>
      </c>
      <c r="K11" s="2">
        <f t="shared" si="8"/>
        <v>6723909757</v>
      </c>
      <c r="L11" s="2">
        <f t="shared" si="8"/>
        <v>2726541549</v>
      </c>
      <c r="M11" s="2">
        <f t="shared" si="8"/>
        <v>18695934690</v>
      </c>
      <c r="N11" s="2">
        <f t="shared" si="8"/>
        <v>12161529024</v>
      </c>
      <c r="O11" s="2">
        <f t="shared" si="8"/>
        <v>20797275825</v>
      </c>
      <c r="P11" s="2">
        <f t="shared" si="8"/>
        <v>11963915242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1338000000000</v>
      </c>
      <c r="E12" s="2">
        <f>IFERROR(INDEX(E51:E500,MATCH("Net Debt (Quarter)",$C$51:$C$500,0)),"")</f>
        <v>1211000000000</v>
      </c>
      <c r="H12" s="2">
        <f>IFERROR(INDEX(D12:G12,COUNT(D12:G12)),"")</f>
        <v>1211000000000</v>
      </c>
      <c r="I12" s="2">
        <f t="shared" ref="I12:P12" si="9">IFERROR(INDEX(I51:I500,MATCH($C$12,$C$51:$C$500,0)),"")</f>
        <v>1146000000000</v>
      </c>
      <c r="J12" s="2">
        <f t="shared" si="9"/>
        <v>839000000000</v>
      </c>
      <c r="K12" s="2">
        <f t="shared" si="9"/>
        <v>664000000000</v>
      </c>
      <c r="L12" s="2">
        <f t="shared" si="9"/>
        <v>806000000000</v>
      </c>
      <c r="M12" s="2">
        <f t="shared" si="9"/>
        <v>684000000000</v>
      </c>
      <c r="N12" s="2">
        <f t="shared" si="9"/>
        <v>670000000000</v>
      </c>
      <c r="O12" s="2">
        <f t="shared" si="9"/>
        <v>731000000000</v>
      </c>
      <c r="P12" s="2">
        <f t="shared" si="9"/>
        <v>789000000000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1349000000000</v>
      </c>
      <c r="E13" s="2">
        <f>IFERROR(INDEX(E51:E500,MATCH("Total Debt (Quarter)",$C$51:$C$500,0)),"")</f>
        <v>1227000000000</v>
      </c>
      <c r="H13" s="2">
        <f>IFERROR(INDEX(D13:G13,COUNT(D13:G13)),"")</f>
        <v>1227000000000</v>
      </c>
      <c r="I13" s="2">
        <f t="shared" ref="I13:P13" si="10">IFERROR(INDEX(I51:I500,MATCH($C$13,$C$51:$C$500,0)),"")</f>
        <v>1154000000000</v>
      </c>
      <c r="J13" s="2">
        <f t="shared" si="10"/>
        <v>849000000000</v>
      </c>
      <c r="K13" s="2">
        <f t="shared" si="10"/>
        <v>671000000000</v>
      </c>
      <c r="L13" s="2">
        <f t="shared" si="10"/>
        <v>809000000000</v>
      </c>
      <c r="M13" s="2">
        <f t="shared" si="10"/>
        <v>703000000000</v>
      </c>
      <c r="N13" s="2">
        <f t="shared" si="10"/>
        <v>682000000000</v>
      </c>
      <c r="O13" s="2">
        <f t="shared" si="10"/>
        <v>752000000000</v>
      </c>
      <c r="P13" s="2">
        <f t="shared" si="10"/>
        <v>801000000000</v>
      </c>
    </row>
    <row r="14" spans="1:16" ht="15.5" x14ac:dyDescent="0.35">
      <c r="C14" t="s">
        <v>27</v>
      </c>
      <c r="D14" s="2">
        <f>IFERROR(INDEX(D51:D500,MATCH($C$14,$C$51:$C$500,0)),"")</f>
        <v>-11275816364</v>
      </c>
      <c r="E14" s="2">
        <f>IFERROR(INDEX(E51:E500,MATCH($C$14,$C$51:$C$500,0)),"")</f>
        <v>-11939414434</v>
      </c>
      <c r="H14" s="2">
        <f>IFERROR(SUM(D14:G14)*(4/MAX(1,COUNT(D14:G14))),"")</f>
        <v>-46430461596</v>
      </c>
      <c r="I14" s="2">
        <f t="shared" ref="I14:P14" si="11">IFERROR(INDEX(I51:I500,MATCH($C$14,$C$51:$C$500,0)),"")</f>
        <v>-49560912029</v>
      </c>
      <c r="J14" s="2">
        <f t="shared" si="11"/>
        <v>-49558155788</v>
      </c>
      <c r="K14" s="2">
        <f t="shared" si="11"/>
        <v>-52504405487</v>
      </c>
      <c r="L14" s="2">
        <f t="shared" si="11"/>
        <v>-59143412816</v>
      </c>
      <c r="M14" s="2">
        <f t="shared" si="11"/>
        <v>-58592499472</v>
      </c>
      <c r="N14" s="2">
        <f t="shared" si="11"/>
        <v>-66179395266</v>
      </c>
      <c r="O14" s="2">
        <f t="shared" si="11"/>
        <v>-83576804876</v>
      </c>
      <c r="P14" s="2">
        <f t="shared" si="11"/>
        <v>-84086645300</v>
      </c>
    </row>
    <row r="15" spans="1:16" ht="15.5" x14ac:dyDescent="0.35">
      <c r="C15" t="s">
        <v>28</v>
      </c>
      <c r="D15" s="2">
        <f>IFERROR(INDEX(D51:D500,MATCH($C$15,$C$51:$C$500,0)),"")</f>
        <v>-663356893</v>
      </c>
      <c r="E15" s="2">
        <f>IFERROR(INDEX(E51:E500,MATCH($C$15,$C$51:$C$500,0)),"")</f>
        <v>-2874571965</v>
      </c>
      <c r="H15" s="2">
        <f>IFERROR(SUM(D15:G15)*(4/MAX(1,COUNT(D15:G15))),"")</f>
        <v>-7075857716</v>
      </c>
      <c r="I15" s="2">
        <f t="shared" ref="I15:P15" si="12">IFERROR(INDEX(I51:I500,MATCH($C$15,$C$51:$C$500,0)),"")</f>
        <v>-16279213247</v>
      </c>
      <c r="J15" s="2">
        <f t="shared" si="12"/>
        <v>-8332001123</v>
      </c>
      <c r="K15" s="2">
        <f t="shared" si="12"/>
        <v>-8521433668</v>
      </c>
      <c r="L15" s="2">
        <f t="shared" si="12"/>
        <v>-25053403069</v>
      </c>
      <c r="M15" s="2">
        <f t="shared" si="12"/>
        <v>-33302594984</v>
      </c>
      <c r="N15" s="2">
        <f t="shared" si="12"/>
        <v>-22265167713</v>
      </c>
      <c r="O15" s="2">
        <f t="shared" si="12"/>
        <v>-32366892907</v>
      </c>
      <c r="P15" s="2">
        <f t="shared" si="12"/>
        <v>-18435967431</v>
      </c>
    </row>
    <row r="16" spans="1:16" ht="15.5" x14ac:dyDescent="0.35">
      <c r="C16" t="s">
        <v>29</v>
      </c>
      <c r="D16" s="2">
        <f>IFERROR(INDEX(D51:D500,MATCH($C$16,$C$51:$C$500,0)),"")</f>
        <v>3837704828</v>
      </c>
      <c r="E16" s="2">
        <f>IFERROR(INDEX(E51:E500,MATCH($C$16,$C$51:$C$500,0)),"")</f>
        <v>9883210817</v>
      </c>
      <c r="H16" s="2">
        <f>IFERROR(SUM(D16:G16)*(4/MAX(1,COUNT(D16:G16))),"")</f>
        <v>27441831290</v>
      </c>
      <c r="I16" s="2">
        <f t="shared" ref="I16:P16" si="13">IFERROR(INDEX(I51:I500,MATCH($C$16,$C$51:$C$500,0)),"")</f>
        <v>57694747301</v>
      </c>
      <c r="J16" s="2">
        <f t="shared" si="13"/>
        <v>30723172204</v>
      </c>
      <c r="K16" s="2">
        <f t="shared" si="13"/>
        <v>20368216664</v>
      </c>
      <c r="L16" s="2">
        <f t="shared" si="13"/>
        <v>102140064662</v>
      </c>
      <c r="M16" s="2">
        <f t="shared" si="13"/>
        <v>139836038361</v>
      </c>
      <c r="N16" s="2">
        <f t="shared" si="13"/>
        <v>62716497952</v>
      </c>
      <c r="O16" s="2">
        <f t="shared" si="13"/>
        <v>52707012364</v>
      </c>
      <c r="P16" s="2">
        <f t="shared" si="13"/>
        <v>63178905734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540360000000</v>
      </c>
      <c r="E20" s="2">
        <f ca="1">IFERROR(E21*E2,"")</f>
        <v>475380000000</v>
      </c>
      <c r="H20" s="2">
        <f t="shared" ref="H20:P20" ca="1" si="14">IFERROR(H21*H2,"")</f>
        <v>475380000000</v>
      </c>
      <c r="I20" s="2">
        <f t="shared" ca="1" si="14"/>
        <v>595080000000</v>
      </c>
      <c r="J20" s="2">
        <f t="shared" ca="1" si="14"/>
        <v>577980000000</v>
      </c>
      <c r="K20" s="2">
        <f t="shared" ca="1" si="14"/>
        <v>690840000000</v>
      </c>
      <c r="L20" s="2">
        <f t="shared" ca="1" si="14"/>
        <v>889200000000</v>
      </c>
      <c r="M20" s="2">
        <f t="shared" ca="1" si="14"/>
        <v>1768000000000</v>
      </c>
      <c r="N20" s="2">
        <f t="shared" ca="1" si="14"/>
        <v>686800000000</v>
      </c>
      <c r="O20" s="2">
        <f t="shared" ca="1" si="14"/>
        <v>802400000000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3420000000</v>
      </c>
      <c r="E21" s="2">
        <f>IFERROR(INDEX(E51:E500,MATCH($C$7,$C$51:$C$500,0)),"")</f>
        <v>3420000000</v>
      </c>
      <c r="H21" s="2">
        <f>IFERROR(INDEX(D21:G21,COUNT(D21:G21)),"")</f>
        <v>3420000000</v>
      </c>
      <c r="I21" s="2">
        <f t="shared" ref="I21:P21" si="15">IFERROR(INDEX(I51:I500,MATCH($C$7,$C$51:$C$500,0)),"")</f>
        <v>3420000000</v>
      </c>
      <c r="J21" s="2">
        <f t="shared" si="15"/>
        <v>3420000000</v>
      </c>
      <c r="K21" s="2">
        <f t="shared" si="15"/>
        <v>3420000000</v>
      </c>
      <c r="L21" s="2">
        <f t="shared" si="15"/>
        <v>3420000000</v>
      </c>
      <c r="M21" s="2">
        <f t="shared" si="15"/>
        <v>3400000000</v>
      </c>
      <c r="N21" s="2">
        <f t="shared" si="15"/>
        <v>3400000000</v>
      </c>
      <c r="O21" s="2">
        <f t="shared" si="15"/>
        <v>3400000000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0.32233935166496691</v>
      </c>
      <c r="E23" s="3">
        <f>IFERROR(E5/E6*100,"")</f>
        <v>0.64173974394720357</v>
      </c>
      <c r="H23" s="3">
        <f t="shared" ref="H23:P23" si="16">IFERROR(H5/H6*100,"")</f>
        <v>1.9236524184740522</v>
      </c>
      <c r="I23" s="3">
        <f t="shared" si="16"/>
        <v>9.925264104580604</v>
      </c>
      <c r="J23" s="3">
        <f t="shared" si="16"/>
        <v>2.5818130286645271</v>
      </c>
      <c r="K23" s="3">
        <f t="shared" si="16"/>
        <v>1.0422699405412894</v>
      </c>
      <c r="L23" s="3">
        <f t="shared" si="16"/>
        <v>17.324060020280328</v>
      </c>
      <c r="M23" s="3">
        <f t="shared" si="16"/>
        <v>13.13266687018208</v>
      </c>
      <c r="N23" s="3">
        <f t="shared" si="16"/>
        <v>5.1736476045531772</v>
      </c>
      <c r="O23" s="3">
        <f t="shared" si="16"/>
        <v>3.957611847239602</v>
      </c>
      <c r="P23" s="3">
        <f t="shared" si="16"/>
        <v>24.922558809802997</v>
      </c>
    </row>
    <row r="24" spans="1:16" ht="15.5" x14ac:dyDescent="0.35">
      <c r="C24" t="s">
        <v>47</v>
      </c>
      <c r="D24" s="4">
        <f>IFERROR(_xlfn.RRI(5,I23,D23),"")</f>
        <v>-0.49613493125390296</v>
      </c>
      <c r="E24" s="4">
        <f>IFERROR(_xlfn.RRI(5,J23,E23),"")</f>
        <v>-0.24301577411770614</v>
      </c>
      <c r="H24" s="4">
        <f t="shared" ref="H24:P24" si="17">IFERROR(_xlfn.RRI(5,M23,H23),"")</f>
        <v>-0.31898804644037082</v>
      </c>
      <c r="I24" s="4">
        <f t="shared" si="17"/>
        <v>0.13917132791120901</v>
      </c>
      <c r="J24" s="4">
        <f t="shared" si="17"/>
        <v>-8.1882388631032477E-2</v>
      </c>
      <c r="K24" s="4">
        <f t="shared" si="17"/>
        <v>-0.46999798998581122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12.15</v>
      </c>
      <c r="J25" s="3">
        <f t="shared" si="18"/>
        <v>6.55</v>
      </c>
      <c r="K25" s="3">
        <f t="shared" si="18"/>
        <v>3.47</v>
      </c>
      <c r="L25" s="3">
        <f t="shared" si="18"/>
        <v>22.55</v>
      </c>
      <c r="M25" s="3">
        <f t="shared" si="18"/>
        <v>31.32</v>
      </c>
      <c r="N25" s="3">
        <f t="shared" si="18"/>
        <v>11.9</v>
      </c>
      <c r="O25" s="3">
        <f t="shared" si="18"/>
        <v>5.98</v>
      </c>
      <c r="P25" s="3">
        <f t="shared" si="18"/>
        <v>38906.9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4.1668110509329725E-3</v>
      </c>
      <c r="J26" s="4">
        <f t="shared" si="19"/>
        <v>1.8375689122634986E-2</v>
      </c>
      <c r="K26" s="4">
        <f t="shared" si="19"/>
        <v>-0.84509673591323209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154.28532820029241</v>
      </c>
      <c r="E27" s="3">
        <f>IFERROR(E4/E21,"")</f>
        <v>124.70938186578947</v>
      </c>
      <c r="H27" s="3">
        <f t="shared" ref="H27:P27" si="20">IFERROR(H4/H21,"")</f>
        <v>557.98942013216379</v>
      </c>
      <c r="I27" s="3">
        <f t="shared" si="20"/>
        <v>552.1973955342105</v>
      </c>
      <c r="J27" s="3">
        <f t="shared" si="20"/>
        <v>519.34598942105265</v>
      </c>
      <c r="K27" s="3">
        <f t="shared" si="20"/>
        <v>508.56738865087721</v>
      </c>
      <c r="L27" s="3">
        <f t="shared" si="20"/>
        <v>650.27148660438593</v>
      </c>
      <c r="M27" s="3">
        <f t="shared" si="20"/>
        <v>623.49071181735292</v>
      </c>
      <c r="N27" s="3">
        <f t="shared" si="20"/>
        <v>499.3479164967647</v>
      </c>
      <c r="O27" s="3">
        <f t="shared" si="20"/>
        <v>570.19020086499995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-0.22509929689311525</v>
      </c>
      <c r="E28" s="4">
        <f>IFERROR(_xlfn.RRI(5,J27,E27),"")</f>
        <v>-0.24822397944108543</v>
      </c>
      <c r="H28" s="4">
        <f t="shared" ref="H28:P28" si="21">IFERROR(_xlfn.RRI(5,M27,H27),"")</f>
        <v>-2.1954193625031593E-2</v>
      </c>
      <c r="I28" s="4">
        <f t="shared" si="21"/>
        <v>2.0324282248103565E-2</v>
      </c>
      <c r="J28" s="4">
        <f t="shared" si="21"/>
        <v>-1.8506548002123591E-2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0.85496183206106879</v>
      </c>
      <c r="J29" s="4">
        <f t="shared" si="22"/>
        <v>0.88760806916426493</v>
      </c>
      <c r="K29" s="4">
        <f t="shared" si="22"/>
        <v>-0.84611973392461204</v>
      </c>
      <c r="L29" s="4">
        <f t="shared" si="22"/>
        <v>-0.28001277139208169</v>
      </c>
      <c r="M29" s="4">
        <f t="shared" si="22"/>
        <v>1.6319327731092439</v>
      </c>
      <c r="N29" s="4">
        <f t="shared" si="22"/>
        <v>0.98996655518394638</v>
      </c>
      <c r="O29" s="4">
        <f t="shared" si="22"/>
        <v>-0.99984629975659833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1.0489047295034646E-2</v>
      </c>
      <c r="I30" s="4">
        <f t="shared" si="23"/>
        <v>6.3255338025772295E-2</v>
      </c>
      <c r="J30" s="4">
        <f t="shared" si="23"/>
        <v>2.1194046277266843E-2</v>
      </c>
      <c r="K30" s="4">
        <f t="shared" si="23"/>
        <v>-0.21791528749548122</v>
      </c>
      <c r="L30" s="4">
        <f t="shared" si="23"/>
        <v>4.2952965103477347E-2</v>
      </c>
      <c r="M30" s="4">
        <f t="shared" si="23"/>
        <v>0.24860981936507698</v>
      </c>
      <c r="N30" s="4">
        <f t="shared" si="23"/>
        <v>-0.12424325121821604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303.52999999999997</v>
      </c>
      <c r="E32" s="3">
        <f>IFERROR(INDEX(E51:E500,MATCH($A$32,$C$51:$C$500,0)),"")</f>
        <v>305.55</v>
      </c>
      <c r="H32" s="3">
        <f>IFERROR(INDEX(D32:G32,COUNT(D32:G32)),"")</f>
        <v>305.55</v>
      </c>
      <c r="I32" s="3">
        <f t="shared" ref="I32:P32" si="24">IFERROR(INDEX(I51:I500,MATCH($C$32,$C$51:$C$500,0)),"")</f>
        <v>303.58</v>
      </c>
      <c r="J32" s="3">
        <f t="shared" si="24"/>
        <v>276.35000000000002</v>
      </c>
      <c r="K32" s="3">
        <f t="shared" si="24"/>
        <v>271.22000000000003</v>
      </c>
      <c r="L32" s="3">
        <f t="shared" si="24"/>
        <v>280.39</v>
      </c>
      <c r="M32" s="3">
        <f t="shared" si="24"/>
        <v>243.05</v>
      </c>
      <c r="N32" s="3">
        <f t="shared" si="24"/>
        <v>215.7</v>
      </c>
      <c r="O32" s="3">
        <f t="shared" si="24"/>
        <v>198.58</v>
      </c>
      <c r="P32" s="3">
        <f t="shared" si="24"/>
        <v>458587.82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0.46</v>
      </c>
      <c r="E33" s="3">
        <f>IFERROR(INDEX(E51:E500,MATCH($A$33,$C$51:$C$500,0)),"")</f>
        <v>0.53</v>
      </c>
      <c r="H33" s="3">
        <f>IFERROR(INDEX(D33:G33,COUNT(D33:G33)),"")</f>
        <v>0.53</v>
      </c>
      <c r="I33" s="3">
        <f t="shared" ref="I33:P33" si="25">IFERROR(INDEX(I51:I500,MATCH($C$33,$C$51:$C$500,0)),"")</f>
        <v>0.56999999999999995</v>
      </c>
      <c r="J33" s="3">
        <f t="shared" si="25"/>
        <v>0.61</v>
      </c>
      <c r="K33" s="3">
        <f t="shared" si="25"/>
        <v>0.74</v>
      </c>
      <c r="L33" s="3">
        <f t="shared" si="25"/>
        <v>0.93</v>
      </c>
      <c r="M33" s="3">
        <f t="shared" si="25"/>
        <v>2.14</v>
      </c>
      <c r="N33" s="3">
        <f t="shared" si="25"/>
        <v>0.94</v>
      </c>
      <c r="O33" s="3">
        <f t="shared" si="25"/>
        <v>1.19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131.13</v>
      </c>
      <c r="E34" s="3">
        <f>IFERROR(INDEX(E51:E500,MATCH($A$34,$C$51:$C$500,0)),"")</f>
        <v>79.41</v>
      </c>
      <c r="H34" s="3">
        <f>IFERROR(INDEX(D34:G34,COUNT(D34:G34)),"")</f>
        <v>79.41</v>
      </c>
      <c r="I34" s="3">
        <f t="shared" ref="I34:P34" si="26">IFERROR(INDEX(I51:I500,MATCH($C$34,$C$51:$C$500,0)),"")</f>
        <v>14.32</v>
      </c>
      <c r="J34" s="3">
        <f t="shared" si="26"/>
        <v>25.8</v>
      </c>
      <c r="K34" s="3">
        <f t="shared" si="26"/>
        <v>58.21</v>
      </c>
      <c r="L34" s="3">
        <f t="shared" si="26"/>
        <v>11.53</v>
      </c>
      <c r="M34" s="3">
        <f t="shared" si="26"/>
        <v>16.600000000000001</v>
      </c>
      <c r="N34" s="3">
        <f t="shared" si="26"/>
        <v>16.97</v>
      </c>
      <c r="O34" s="3">
        <f t="shared" si="26"/>
        <v>39.46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0.9</v>
      </c>
      <c r="E35" s="3">
        <f>IFERROR(INDEX(E51:E500,MATCH($A$35,$C$51:$C$500,0)),"")</f>
        <v>1.3</v>
      </c>
      <c r="H35" s="3">
        <f>IFERROR(INDEX(D35:G35,COUNT(D35:G35)),"")</f>
        <v>1.3</v>
      </c>
      <c r="I35" s="3">
        <f t="shared" ref="I35:P35" si="27">IFERROR(INDEX(I51:I500,MATCH($C$35,$C$51:$C$500,0)),"")</f>
        <v>0.31</v>
      </c>
      <c r="J35" s="3">
        <f t="shared" si="27"/>
        <v>0.33</v>
      </c>
      <c r="K35" s="3">
        <f t="shared" si="27"/>
        <v>0.4</v>
      </c>
      <c r="L35" s="3">
        <f t="shared" si="27"/>
        <v>0.4</v>
      </c>
      <c r="M35" s="3">
        <f t="shared" si="27"/>
        <v>0.83</v>
      </c>
      <c r="N35" s="3">
        <f t="shared" si="27"/>
        <v>0.4</v>
      </c>
      <c r="O35" s="3">
        <f t="shared" si="27"/>
        <v>0.41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527655822445</v>
      </c>
      <c r="E51" s="5">
        <v>426506085981</v>
      </c>
      <c r="F51" s="5">
        <v>488670370992</v>
      </c>
      <c r="G51" s="5">
        <v>493197130815</v>
      </c>
      <c r="I51" s="5">
        <v>1888515092727</v>
      </c>
      <c r="J51" s="5">
        <v>1776163283820</v>
      </c>
      <c r="K51" s="5">
        <v>1739300469186</v>
      </c>
      <c r="L51" s="5">
        <v>2223928484187</v>
      </c>
      <c r="M51" s="5">
        <v>2119868420179</v>
      </c>
      <c r="N51" s="5">
        <v>1697782916089</v>
      </c>
      <c r="O51" s="5">
        <v>1938646682941</v>
      </c>
      <c r="P51" s="5">
        <v>2178697950787</v>
      </c>
    </row>
    <row r="52" spans="2:16" ht="15.5" x14ac:dyDescent="0.35">
      <c r="C52" t="s">
        <v>211</v>
      </c>
      <c r="D52" s="5">
        <v>-442814554432</v>
      </c>
      <c r="E52" s="5">
        <v>-334891780562</v>
      </c>
      <c r="F52" s="5">
        <v>-365483671241</v>
      </c>
      <c r="G52" s="5">
        <v>-396952548004</v>
      </c>
      <c r="I52" s="5">
        <v>-1499888410939</v>
      </c>
      <c r="J52" s="5">
        <v>-1453125167247</v>
      </c>
      <c r="K52" s="5">
        <v>-1463660910601</v>
      </c>
      <c r="L52" s="5">
        <v>-1872083970669</v>
      </c>
      <c r="M52" s="5">
        <v>-1763085133142</v>
      </c>
      <c r="N52" s="5">
        <v>-1392941317143</v>
      </c>
      <c r="O52" s="5">
        <v>-1581003908237</v>
      </c>
      <c r="P52" s="5">
        <v>-1792280115030</v>
      </c>
    </row>
    <row r="53" spans="2:16" ht="15.5" x14ac:dyDescent="0.35">
      <c r="C53" t="s">
        <v>212</v>
      </c>
      <c r="D53" s="5">
        <v>84841268013</v>
      </c>
      <c r="E53" s="5">
        <v>91614305419</v>
      </c>
      <c r="F53" s="5">
        <v>123186699751</v>
      </c>
      <c r="G53" s="5">
        <v>96244582811</v>
      </c>
      <c r="I53" s="5">
        <v>388626681788</v>
      </c>
      <c r="J53" s="5">
        <v>323038116573</v>
      </c>
      <c r="K53" s="5">
        <v>275639558585</v>
      </c>
      <c r="L53" s="5">
        <v>351844513518</v>
      </c>
      <c r="M53" s="5">
        <v>356783287037</v>
      </c>
      <c r="N53" s="5">
        <v>304841598946</v>
      </c>
      <c r="O53" s="5">
        <v>357642774704</v>
      </c>
      <c r="P53" s="5">
        <v>386417835757</v>
      </c>
    </row>
    <row r="54" spans="2:16" ht="15.5" x14ac:dyDescent="0.35">
      <c r="C54" t="s">
        <v>82</v>
      </c>
      <c r="D54" s="5">
        <v>-69728513699</v>
      </c>
      <c r="E54" s="5">
        <v>-69792749471</v>
      </c>
      <c r="F54" s="5">
        <v>-79761092757</v>
      </c>
      <c r="G54" s="5">
        <v>-72910066620</v>
      </c>
      <c r="I54" s="5">
        <v>-281375710652</v>
      </c>
      <c r="J54" s="5">
        <v>-242761226662</v>
      </c>
      <c r="K54" s="5">
        <v>-202771103244</v>
      </c>
      <c r="L54" s="5">
        <v>-190565090364</v>
      </c>
      <c r="M54" s="5">
        <v>-158361247230</v>
      </c>
      <c r="N54" s="5">
        <v>-175955688625</v>
      </c>
      <c r="O54" s="5">
        <v>-221688713418</v>
      </c>
      <c r="P54" s="5">
        <v>-239161726655</v>
      </c>
    </row>
    <row r="55" spans="2:16" ht="15.5" x14ac:dyDescent="0.35">
      <c r="C55" t="s">
        <v>87</v>
      </c>
      <c r="D55" s="5">
        <v>-75214727156</v>
      </c>
      <c r="E55" s="5">
        <v>-73880312111</v>
      </c>
      <c r="F55" s="5">
        <v>-81234539347</v>
      </c>
      <c r="G55" s="5">
        <v>-73291010977</v>
      </c>
      <c r="I55" s="5">
        <v>-283787169016</v>
      </c>
      <c r="J55" s="5">
        <v>-250512057084</v>
      </c>
      <c r="K55" s="5">
        <v>-215130802426</v>
      </c>
      <c r="L55" s="5">
        <v>-221574799869</v>
      </c>
      <c r="M55" s="5">
        <v>-175877995747</v>
      </c>
      <c r="N55" s="5">
        <v>-196134342402</v>
      </c>
      <c r="O55" s="5">
        <v>-231943394189</v>
      </c>
      <c r="P55" s="5">
        <v>-254389654391</v>
      </c>
    </row>
    <row r="56" spans="2:16" ht="15.5" x14ac:dyDescent="0.35">
      <c r="C56" t="s">
        <v>340</v>
      </c>
      <c r="D56" s="5">
        <v>279533582</v>
      </c>
      <c r="E56" s="5">
        <v>-173127253</v>
      </c>
      <c r="F56" s="5">
        <v>1247900175</v>
      </c>
      <c r="G56" s="5">
        <v>-562958783</v>
      </c>
      <c r="I56" s="5">
        <v>-1141117</v>
      </c>
      <c r="J56" s="5">
        <v>4487430755</v>
      </c>
      <c r="K56" s="5">
        <v>47026392</v>
      </c>
      <c r="L56" s="5">
        <v>7594655081</v>
      </c>
      <c r="M56" s="5">
        <v>-72632694</v>
      </c>
      <c r="N56" s="5">
        <v>4429841762</v>
      </c>
      <c r="O56" s="5">
        <v>-3383779612</v>
      </c>
      <c r="P56" s="5">
        <v>5658341314</v>
      </c>
    </row>
    <row r="57" spans="2:16" ht="15.5" x14ac:dyDescent="0.35">
      <c r="C57" t="s">
        <v>81</v>
      </c>
      <c r="D57" s="5">
        <v>-436498522</v>
      </c>
      <c r="E57" s="5">
        <v>23206940</v>
      </c>
    </row>
    <row r="58" spans="2:16" ht="15.5" x14ac:dyDescent="0.35">
      <c r="C58" t="s">
        <v>89</v>
      </c>
      <c r="D58" s="5">
        <v>15112754314</v>
      </c>
      <c r="E58" s="5">
        <v>21821555948</v>
      </c>
      <c r="F58" s="5">
        <v>43425606994</v>
      </c>
      <c r="G58" s="5">
        <v>23334516191</v>
      </c>
      <c r="I58" s="5">
        <v>107250971136</v>
      </c>
      <c r="J58" s="5">
        <v>80276889911</v>
      </c>
      <c r="K58" s="5">
        <v>72868455341</v>
      </c>
      <c r="L58" s="5">
        <v>161279423154</v>
      </c>
      <c r="M58" s="5">
        <v>198422039807</v>
      </c>
      <c r="N58" s="5">
        <v>128885910321</v>
      </c>
      <c r="O58" s="5">
        <v>135954061286</v>
      </c>
      <c r="P58" s="5">
        <v>147256109102</v>
      </c>
    </row>
    <row r="59" spans="2:16" ht="15.5" x14ac:dyDescent="0.35">
      <c r="C59" t="s">
        <v>90</v>
      </c>
      <c r="D59" s="5">
        <v>-11275049486</v>
      </c>
      <c r="E59" s="5">
        <v>-11938345131</v>
      </c>
      <c r="F59" s="5">
        <v>-14391477850</v>
      </c>
      <c r="G59" s="5">
        <v>-12825932677</v>
      </c>
      <c r="I59" s="5">
        <v>-49556223835</v>
      </c>
      <c r="J59" s="5">
        <v>-49553717707</v>
      </c>
      <c r="K59" s="5">
        <v>-52500238677</v>
      </c>
      <c r="L59" s="5">
        <v>-59139358492</v>
      </c>
      <c r="M59" s="5">
        <v>-58586001446</v>
      </c>
      <c r="N59" s="5">
        <v>-66169412369</v>
      </c>
      <c r="O59" s="5">
        <v>-83247048922</v>
      </c>
      <c r="P59" s="5">
        <v>-84077203368</v>
      </c>
    </row>
    <row r="60" spans="2:16" ht="15.5" x14ac:dyDescent="0.35">
      <c r="C60" t="s">
        <v>215</v>
      </c>
      <c r="D60" s="5">
        <v>766878</v>
      </c>
      <c r="E60" s="5">
        <v>1069303</v>
      </c>
      <c r="F60" s="5">
        <v>842014</v>
      </c>
      <c r="G60" s="5">
        <v>1010215</v>
      </c>
      <c r="I60" s="5">
        <v>4688194</v>
      </c>
      <c r="J60" s="5">
        <v>4438081</v>
      </c>
      <c r="K60" s="5">
        <v>4166810</v>
      </c>
      <c r="L60" s="5">
        <v>4054324</v>
      </c>
      <c r="M60" s="5">
        <v>6498026</v>
      </c>
      <c r="N60" s="5">
        <v>9982897</v>
      </c>
      <c r="O60" s="5">
        <v>329755954</v>
      </c>
      <c r="P60" s="5">
        <v>9441932</v>
      </c>
    </row>
    <row r="61" spans="2:16" ht="15.5" x14ac:dyDescent="0.35">
      <c r="C61" t="s">
        <v>27</v>
      </c>
      <c r="D61" s="5">
        <v>-11275816364</v>
      </c>
      <c r="E61" s="5">
        <v>-11939414434</v>
      </c>
      <c r="F61" s="5">
        <v>-14392319864</v>
      </c>
      <c r="G61" s="5">
        <v>-12826942892</v>
      </c>
      <c r="I61" s="5">
        <v>-49560912029</v>
      </c>
      <c r="J61" s="5">
        <v>-49558155788</v>
      </c>
      <c r="K61" s="5">
        <v>-52504405487</v>
      </c>
      <c r="L61" s="5">
        <v>-59143412816</v>
      </c>
      <c r="M61" s="5">
        <v>-58592499472</v>
      </c>
      <c r="N61" s="5">
        <v>-66179395266</v>
      </c>
      <c r="O61" s="5">
        <v>-83576804876</v>
      </c>
      <c r="P61" s="5">
        <v>-84086645300</v>
      </c>
    </row>
    <row r="62" spans="2:16" ht="15.5" x14ac:dyDescent="0.35">
      <c r="C62" t="s">
        <v>92</v>
      </c>
      <c r="D62" s="5">
        <v>-11275049486</v>
      </c>
      <c r="E62" s="5">
        <v>-11938345131</v>
      </c>
      <c r="F62" s="5">
        <v>-14391477850</v>
      </c>
      <c r="G62" s="5">
        <v>-12825932677</v>
      </c>
      <c r="I62" s="5">
        <v>-49556223835</v>
      </c>
      <c r="J62" s="5">
        <v>-49553717707</v>
      </c>
      <c r="K62" s="5">
        <v>-52500238677</v>
      </c>
      <c r="L62" s="5">
        <v>-59139358492</v>
      </c>
      <c r="M62" s="5">
        <v>-58586001446</v>
      </c>
      <c r="N62" s="5">
        <v>-66169412369</v>
      </c>
      <c r="O62" s="5">
        <v>-83247048922</v>
      </c>
      <c r="P62" s="5">
        <v>-84077203368</v>
      </c>
    </row>
    <row r="63" spans="2:16" ht="15.5" x14ac:dyDescent="0.35">
      <c r="C63" t="s">
        <v>29</v>
      </c>
      <c r="D63" s="5">
        <v>3837704828</v>
      </c>
      <c r="E63" s="5">
        <v>9883210817</v>
      </c>
      <c r="F63" s="5">
        <v>29034129144</v>
      </c>
      <c r="G63" s="5">
        <v>10508583514</v>
      </c>
      <c r="I63" s="5">
        <v>57694747301</v>
      </c>
      <c r="J63" s="5">
        <v>30723172204</v>
      </c>
      <c r="K63" s="5">
        <v>20368216664</v>
      </c>
      <c r="L63" s="5">
        <v>102140064662</v>
      </c>
      <c r="M63" s="5">
        <v>139836038361</v>
      </c>
      <c r="N63" s="5">
        <v>62716497952</v>
      </c>
      <c r="O63" s="5">
        <v>52707012364</v>
      </c>
      <c r="P63" s="5">
        <v>63178905734</v>
      </c>
    </row>
    <row r="64" spans="2:16" ht="15.5" x14ac:dyDescent="0.35">
      <c r="C64" t="s">
        <v>28</v>
      </c>
      <c r="D64" s="5">
        <v>-663356893</v>
      </c>
      <c r="E64" s="5">
        <v>-2874571965</v>
      </c>
      <c r="F64" s="5">
        <v>-8307088073</v>
      </c>
      <c r="G64" s="5">
        <v>-2250135470</v>
      </c>
      <c r="I64" s="5">
        <v>-16279213247</v>
      </c>
      <c r="J64" s="5">
        <v>-8332001123</v>
      </c>
      <c r="K64" s="5">
        <v>-8521433668</v>
      </c>
      <c r="L64" s="5">
        <v>-25053403069</v>
      </c>
      <c r="M64" s="5">
        <v>-33302594984</v>
      </c>
      <c r="N64" s="5">
        <v>-22265167713</v>
      </c>
      <c r="O64" s="5">
        <v>-32366892907</v>
      </c>
      <c r="P64" s="5">
        <v>-18435967431</v>
      </c>
    </row>
    <row r="65" spans="2:16" ht="15.5" x14ac:dyDescent="0.35">
      <c r="C65" t="s">
        <v>95</v>
      </c>
      <c r="D65" s="5">
        <v>3174347935</v>
      </c>
      <c r="E65" s="5">
        <v>7008638852</v>
      </c>
      <c r="F65" s="5">
        <v>20727041071</v>
      </c>
      <c r="G65" s="5">
        <v>8258448044</v>
      </c>
      <c r="I65" s="5">
        <v>41415534054</v>
      </c>
      <c r="J65" s="5">
        <v>22391171081</v>
      </c>
      <c r="K65" s="5">
        <v>11846782996</v>
      </c>
      <c r="L65" s="5">
        <v>77086661593</v>
      </c>
      <c r="M65" s="5">
        <v>106533443377</v>
      </c>
      <c r="N65" s="5">
        <v>40451330239</v>
      </c>
      <c r="O65" s="5">
        <v>20340119457</v>
      </c>
      <c r="P65" s="5">
        <v>44742938303</v>
      </c>
    </row>
    <row r="66" spans="2:16" ht="15.5" x14ac:dyDescent="0.35">
      <c r="C66" t="s">
        <v>96</v>
      </c>
      <c r="D66" s="5">
        <v>-252699030</v>
      </c>
      <c r="E66" s="5">
        <v>-252699030</v>
      </c>
      <c r="F66" s="5">
        <v>60165313319</v>
      </c>
      <c r="G66" s="5">
        <v>639925038</v>
      </c>
      <c r="I66" s="5">
        <v>61803521417</v>
      </c>
      <c r="J66" s="5">
        <v>1996566119</v>
      </c>
      <c r="K66" s="5">
        <v>-2184463563</v>
      </c>
      <c r="L66" s="5">
        <v>88947212401</v>
      </c>
      <c r="M66" s="5">
        <v>2034577553</v>
      </c>
      <c r="N66" s="5">
        <v>-2508943240</v>
      </c>
      <c r="O66" s="5">
        <v>6380838437</v>
      </c>
      <c r="P66" s="5">
        <v>86692653768</v>
      </c>
    </row>
    <row r="67" spans="2:16" ht="15.5" x14ac:dyDescent="0.35">
      <c r="C67" t="s">
        <v>97</v>
      </c>
      <c r="D67" s="5">
        <v>2921648905</v>
      </c>
      <c r="E67" s="5">
        <v>6755939822</v>
      </c>
      <c r="F67" s="5">
        <v>80892354390</v>
      </c>
      <c r="G67" s="5">
        <v>8898373082</v>
      </c>
      <c r="I67" s="5">
        <v>103219055471</v>
      </c>
      <c r="J67" s="5">
        <v>24387737200</v>
      </c>
      <c r="K67" s="5">
        <v>9662319433</v>
      </c>
      <c r="L67" s="5">
        <v>166033873994</v>
      </c>
      <c r="M67" s="5">
        <v>108568020930</v>
      </c>
      <c r="N67" s="5">
        <v>37942386999</v>
      </c>
      <c r="O67" s="5">
        <v>26720957894</v>
      </c>
      <c r="P67" s="5">
        <v>131435592071</v>
      </c>
    </row>
    <row r="68" spans="2:16" ht="15.5" x14ac:dyDescent="0.35">
      <c r="C68" t="s">
        <v>98</v>
      </c>
      <c r="D68" s="5">
        <v>3174347935</v>
      </c>
      <c r="E68" s="5">
        <v>7008638852</v>
      </c>
      <c r="F68" s="5">
        <v>20727041071</v>
      </c>
      <c r="G68" s="5">
        <v>8258448044</v>
      </c>
      <c r="I68" s="5">
        <v>41415534054</v>
      </c>
      <c r="J68" s="5">
        <v>22391171081</v>
      </c>
      <c r="K68" s="5">
        <v>11846782996</v>
      </c>
      <c r="L68" s="5">
        <v>77086661593</v>
      </c>
      <c r="M68" s="5">
        <v>106533443377</v>
      </c>
      <c r="N68" s="5">
        <v>40451330239</v>
      </c>
      <c r="O68" s="5">
        <v>20340119457</v>
      </c>
      <c r="P68" s="5">
        <v>44742938303</v>
      </c>
    </row>
    <row r="69" spans="2:16" ht="15.5" x14ac:dyDescent="0.35">
      <c r="C69" t="s">
        <v>8</v>
      </c>
      <c r="D69" s="5">
        <v>3358147427</v>
      </c>
      <c r="E69" s="5">
        <v>6732732882</v>
      </c>
      <c r="F69" s="5">
        <v>80892354390</v>
      </c>
      <c r="G69" s="5">
        <v>8898373082</v>
      </c>
      <c r="I69" s="5">
        <v>103219055471</v>
      </c>
      <c r="J69" s="5">
        <v>24387737200</v>
      </c>
      <c r="K69" s="5">
        <v>9662319434</v>
      </c>
      <c r="L69" s="5">
        <v>166033873994</v>
      </c>
      <c r="M69" s="5">
        <v>108568020930</v>
      </c>
      <c r="N69" s="5">
        <v>37942386999</v>
      </c>
      <c r="O69" s="5">
        <v>26720957894</v>
      </c>
      <c r="P69" s="5">
        <v>131435592071</v>
      </c>
    </row>
    <row r="70" spans="2:16" ht="15.5" x14ac:dyDescent="0.35">
      <c r="C70" t="s">
        <v>100</v>
      </c>
      <c r="D70" s="5">
        <v>3174347935</v>
      </c>
      <c r="E70" s="5">
        <v>7008638852</v>
      </c>
      <c r="F70" s="5">
        <v>20727041071</v>
      </c>
      <c r="G70" s="5">
        <v>8258448044</v>
      </c>
      <c r="I70" s="5">
        <v>41415534054</v>
      </c>
      <c r="J70" s="5">
        <v>22391171081</v>
      </c>
      <c r="K70" s="5">
        <v>11846782996</v>
      </c>
      <c r="L70" s="5">
        <v>77086661593</v>
      </c>
      <c r="M70" s="5">
        <v>106533443377</v>
      </c>
      <c r="N70" s="5">
        <v>40451330239</v>
      </c>
      <c r="O70" s="5">
        <v>20340119457</v>
      </c>
      <c r="P70" s="5">
        <v>44742938303</v>
      </c>
    </row>
    <row r="71" spans="2:16" ht="15.5" x14ac:dyDescent="0.35">
      <c r="C71" t="s">
        <v>101</v>
      </c>
      <c r="D71" s="5">
        <v>2921648905</v>
      </c>
      <c r="E71" s="5">
        <v>6755939822</v>
      </c>
      <c r="F71" s="5">
        <v>80892354390</v>
      </c>
      <c r="G71" s="5">
        <v>8898373082</v>
      </c>
      <c r="I71" s="5">
        <v>103219055471</v>
      </c>
      <c r="J71" s="5">
        <v>24387737200</v>
      </c>
      <c r="K71" s="5">
        <v>9662319434</v>
      </c>
      <c r="L71" s="5">
        <v>166033873994</v>
      </c>
      <c r="M71" s="5">
        <v>108568020930</v>
      </c>
      <c r="N71" s="5">
        <v>37942386999</v>
      </c>
      <c r="O71" s="5">
        <v>26720957894</v>
      </c>
      <c r="P71" s="5">
        <v>131435592071</v>
      </c>
    </row>
    <row r="72" spans="2:16" ht="15.5" x14ac:dyDescent="0.35">
      <c r="C72" t="s">
        <v>102</v>
      </c>
      <c r="D72" s="5">
        <v>2921648905</v>
      </c>
      <c r="E72" s="5">
        <v>6755939822</v>
      </c>
      <c r="F72" s="5">
        <v>80892354390</v>
      </c>
      <c r="G72" s="5">
        <v>8898373082</v>
      </c>
      <c r="I72" s="5">
        <v>103219055471</v>
      </c>
      <c r="J72" s="5">
        <v>24387737200</v>
      </c>
      <c r="K72" s="5">
        <v>9662319434</v>
      </c>
      <c r="L72" s="5">
        <v>166033873994</v>
      </c>
      <c r="M72" s="5">
        <v>108568020930</v>
      </c>
      <c r="N72" s="5">
        <v>37942386999</v>
      </c>
      <c r="O72" s="5">
        <v>26720957894</v>
      </c>
      <c r="P72" s="5">
        <v>131435592071</v>
      </c>
    </row>
    <row r="74" spans="2:16" ht="15.5" x14ac:dyDescent="0.35">
      <c r="B74" t="s">
        <v>103</v>
      </c>
      <c r="C74" t="s">
        <v>104</v>
      </c>
    </row>
    <row r="75" spans="2:16" ht="15.5" x14ac:dyDescent="0.35">
      <c r="C75" t="s">
        <v>216</v>
      </c>
    </row>
    <row r="76" spans="2:16" ht="15.5" x14ac:dyDescent="0.35">
      <c r="C76" t="s">
        <v>20</v>
      </c>
      <c r="D76" s="5">
        <v>10112580239</v>
      </c>
      <c r="E76" s="5">
        <v>15756788672</v>
      </c>
      <c r="F76" s="5">
        <v>7423213465</v>
      </c>
      <c r="G76" s="5">
        <v>11796044301</v>
      </c>
      <c r="I76" s="5">
        <v>7423213465</v>
      </c>
      <c r="J76" s="5">
        <v>9707137311</v>
      </c>
      <c r="K76" s="5">
        <v>6723909757</v>
      </c>
      <c r="L76" s="5">
        <v>2726541549</v>
      </c>
      <c r="M76" s="5">
        <v>18695934690</v>
      </c>
      <c r="N76" s="5">
        <v>12161529024</v>
      </c>
      <c r="O76" s="5">
        <v>20797275825</v>
      </c>
      <c r="P76" s="5">
        <v>11963915242</v>
      </c>
    </row>
    <row r="77" spans="2:16" ht="15.5" x14ac:dyDescent="0.35">
      <c r="C77" t="s">
        <v>217</v>
      </c>
      <c r="D77" s="5">
        <v>507822570273</v>
      </c>
      <c r="E77" s="5">
        <v>432591858248</v>
      </c>
      <c r="F77" s="5">
        <v>444079516641</v>
      </c>
      <c r="G77" s="5">
        <v>441486433418</v>
      </c>
      <c r="I77" s="5">
        <v>444079516641</v>
      </c>
      <c r="J77" s="5">
        <v>384670630646</v>
      </c>
      <c r="K77" s="5">
        <v>365777202173</v>
      </c>
      <c r="L77" s="5">
        <v>484313747364</v>
      </c>
      <c r="M77" s="5">
        <v>529978300829</v>
      </c>
      <c r="N77" s="5">
        <v>449994587420</v>
      </c>
      <c r="O77" s="5">
        <v>507056918504</v>
      </c>
      <c r="P77" s="5">
        <v>543978327383</v>
      </c>
    </row>
    <row r="78" spans="2:16" ht="15.5" x14ac:dyDescent="0.35">
      <c r="C78" t="s">
        <v>219</v>
      </c>
      <c r="D78" s="5">
        <v>17646407341</v>
      </c>
      <c r="E78" s="5">
        <v>17566522797</v>
      </c>
      <c r="F78" s="5">
        <v>13256555179</v>
      </c>
      <c r="G78" s="5">
        <v>14779724206</v>
      </c>
      <c r="I78" s="5">
        <v>13256555179</v>
      </c>
      <c r="J78" s="5">
        <v>11844640364</v>
      </c>
      <c r="K78" s="5">
        <v>11590942866</v>
      </c>
      <c r="L78" s="5">
        <v>23684528205</v>
      </c>
      <c r="M78" s="5">
        <v>5667572027</v>
      </c>
      <c r="N78" s="5">
        <v>3802415604</v>
      </c>
      <c r="O78" s="5">
        <v>18276975326</v>
      </c>
      <c r="P78" s="5">
        <v>34856041184</v>
      </c>
    </row>
    <row r="79" spans="2:16" ht="15.5" x14ac:dyDescent="0.35">
      <c r="C79" t="s">
        <v>218</v>
      </c>
      <c r="D79" s="5">
        <v>1975000000</v>
      </c>
      <c r="E79" s="5">
        <v>2550000000</v>
      </c>
      <c r="F79" s="5">
        <v>2550000000</v>
      </c>
      <c r="I79" s="5">
        <v>2550000000</v>
      </c>
      <c r="K79" s="5">
        <v>30000000000</v>
      </c>
    </row>
    <row r="80" spans="2:16" ht="15.5" x14ac:dyDescent="0.35">
      <c r="C80" t="s">
        <v>220</v>
      </c>
      <c r="D80" s="5">
        <v>507822570273</v>
      </c>
      <c r="E80" s="5">
        <v>432591858248</v>
      </c>
      <c r="F80" s="5">
        <v>444079516641</v>
      </c>
      <c r="G80" s="5">
        <v>441486433418</v>
      </c>
      <c r="I80" s="5">
        <v>444079516641</v>
      </c>
      <c r="J80" s="5">
        <v>384670630646</v>
      </c>
      <c r="K80" s="5">
        <v>365777202173</v>
      </c>
      <c r="L80" s="5">
        <v>484313747364</v>
      </c>
      <c r="M80" s="5">
        <v>529978300829</v>
      </c>
      <c r="N80" s="5">
        <v>449994587420</v>
      </c>
      <c r="O80" s="5">
        <v>507056918504</v>
      </c>
      <c r="P80" s="5">
        <v>543978327383</v>
      </c>
    </row>
    <row r="81" spans="3:16" ht="15.5" x14ac:dyDescent="0.35">
      <c r="C81" t="s">
        <v>110</v>
      </c>
      <c r="D81" s="5">
        <v>620540424</v>
      </c>
      <c r="E81" s="5">
        <v>622599139</v>
      </c>
      <c r="F81" s="5">
        <v>608942930</v>
      </c>
      <c r="G81" s="5">
        <v>123435710</v>
      </c>
      <c r="I81" s="5">
        <v>608942930</v>
      </c>
      <c r="J81" s="5">
        <v>98775266</v>
      </c>
      <c r="K81" s="5">
        <v>157947762</v>
      </c>
      <c r="L81" s="5">
        <v>92173703</v>
      </c>
      <c r="M81" s="5">
        <v>58279929</v>
      </c>
      <c r="N81" s="5">
        <v>115120192</v>
      </c>
      <c r="O81" s="5">
        <v>2075482350</v>
      </c>
      <c r="P81" s="5">
        <v>1554032284</v>
      </c>
    </row>
    <row r="82" spans="3:16" ht="15.5" x14ac:dyDescent="0.35">
      <c r="C82" t="s">
        <v>221</v>
      </c>
      <c r="D82" s="5">
        <v>620540424</v>
      </c>
      <c r="E82" s="5">
        <v>622599139</v>
      </c>
      <c r="F82" s="5">
        <v>608942930</v>
      </c>
      <c r="G82" s="5">
        <v>123435710</v>
      </c>
      <c r="I82" s="5">
        <v>608942930</v>
      </c>
      <c r="J82" s="5">
        <v>98775266</v>
      </c>
      <c r="K82" s="5">
        <v>157947762</v>
      </c>
      <c r="L82" s="5">
        <v>92173703</v>
      </c>
      <c r="M82" s="5">
        <v>58279929</v>
      </c>
      <c r="N82" s="5">
        <v>115120192</v>
      </c>
      <c r="O82" s="5">
        <v>2075482350</v>
      </c>
      <c r="P82" s="5">
        <v>1554032284</v>
      </c>
    </row>
    <row r="83" spans="3:16" ht="15.5" x14ac:dyDescent="0.35">
      <c r="C83" t="s">
        <v>222</v>
      </c>
      <c r="D83" s="5">
        <v>595606463646</v>
      </c>
      <c r="E83" s="5">
        <v>520982749936</v>
      </c>
      <c r="F83" s="5">
        <v>408370378590</v>
      </c>
      <c r="G83" s="5">
        <v>379888314445</v>
      </c>
      <c r="I83" s="5">
        <v>408370378590</v>
      </c>
      <c r="J83" s="5">
        <v>348193805111</v>
      </c>
      <c r="K83" s="5">
        <v>322727909167</v>
      </c>
      <c r="L83" s="5">
        <v>382259309132</v>
      </c>
      <c r="M83" s="5">
        <v>384987681218</v>
      </c>
      <c r="N83" s="5">
        <v>255535621738</v>
      </c>
      <c r="O83" s="5">
        <v>246381316459</v>
      </c>
      <c r="P83" s="5">
        <v>279864954969</v>
      </c>
    </row>
    <row r="84" spans="3:16" ht="15.5" x14ac:dyDescent="0.35">
      <c r="C84" t="s">
        <v>81</v>
      </c>
      <c r="D84" s="5">
        <v>391858750145</v>
      </c>
      <c r="E84" s="5">
        <v>392111449175</v>
      </c>
      <c r="F84" s="5">
        <v>392364148205</v>
      </c>
      <c r="G84" s="5">
        <v>332198834886</v>
      </c>
      <c r="I84" s="5">
        <v>392364148205</v>
      </c>
      <c r="J84" s="5">
        <v>330560626788</v>
      </c>
      <c r="K84" s="5">
        <v>328564060669</v>
      </c>
      <c r="L84" s="5">
        <v>330748524232</v>
      </c>
      <c r="M84" s="5">
        <v>241801311831</v>
      </c>
      <c r="N84" s="5">
        <v>239766734278</v>
      </c>
      <c r="O84" s="5">
        <v>242275677518</v>
      </c>
      <c r="P84" s="5">
        <v>270894839081</v>
      </c>
    </row>
    <row r="85" spans="3:16" ht="15.5" x14ac:dyDescent="0.35">
      <c r="C85" t="s">
        <v>223</v>
      </c>
      <c r="D85" s="5">
        <v>1303387857339</v>
      </c>
      <c r="E85" s="5">
        <v>1109723328983</v>
      </c>
      <c r="F85" s="5">
        <v>978060432006</v>
      </c>
      <c r="G85" s="5">
        <v>979128101681</v>
      </c>
      <c r="I85" s="5">
        <v>978060432006</v>
      </c>
      <c r="J85" s="5">
        <v>884569877404</v>
      </c>
      <c r="K85" s="5">
        <v>752754623393</v>
      </c>
      <c r="L85" s="5">
        <v>943315562458</v>
      </c>
      <c r="M85" s="5">
        <v>1033642912879</v>
      </c>
      <c r="N85" s="5">
        <v>773133215077</v>
      </c>
      <c r="O85" s="5">
        <v>854777722488</v>
      </c>
      <c r="P85" s="5">
        <v>883283762887</v>
      </c>
    </row>
    <row r="86" spans="3:16" ht="15.5" x14ac:dyDescent="0.35">
      <c r="C86" t="s">
        <v>224</v>
      </c>
    </row>
    <row r="87" spans="3:16" ht="15.5" x14ac:dyDescent="0.35">
      <c r="C87" t="s">
        <v>114</v>
      </c>
      <c r="D87" s="5">
        <v>12676505564</v>
      </c>
      <c r="E87" s="5">
        <v>12549808211</v>
      </c>
      <c r="F87" s="5">
        <v>12765176274</v>
      </c>
      <c r="G87" s="5">
        <v>15335836574</v>
      </c>
      <c r="I87" s="5">
        <v>12765176274</v>
      </c>
      <c r="J87" s="5">
        <v>15891653085</v>
      </c>
      <c r="K87" s="5">
        <v>15912724582</v>
      </c>
      <c r="L87" s="5">
        <v>19465200121</v>
      </c>
      <c r="M87" s="5">
        <v>25251915768</v>
      </c>
      <c r="N87" s="5">
        <v>32824758931</v>
      </c>
      <c r="O87" s="5">
        <v>8784935968</v>
      </c>
      <c r="P87" s="5">
        <v>9934741941</v>
      </c>
    </row>
    <row r="88" spans="3:16" ht="15.5" x14ac:dyDescent="0.35">
      <c r="C88" t="s">
        <v>111</v>
      </c>
      <c r="D88" s="5">
        <v>1550329908466</v>
      </c>
      <c r="E88" s="5">
        <v>1529112288920</v>
      </c>
      <c r="F88" s="5">
        <v>1517962731277</v>
      </c>
      <c r="G88" s="5">
        <v>1318725023693</v>
      </c>
      <c r="I88" s="5">
        <v>1517962731277</v>
      </c>
      <c r="J88" s="5">
        <v>1118309537137</v>
      </c>
      <c r="K88" s="5">
        <v>1065226128198</v>
      </c>
      <c r="L88" s="5">
        <v>1024913209712</v>
      </c>
      <c r="M88" s="5">
        <v>819645497956</v>
      </c>
      <c r="N88" s="5">
        <v>828456313132</v>
      </c>
      <c r="O88" s="5">
        <v>822546923202</v>
      </c>
      <c r="P88" s="5">
        <v>764553458777</v>
      </c>
    </row>
    <row r="89" spans="3:16" ht="15.5" x14ac:dyDescent="0.35">
      <c r="C89" t="s">
        <v>113</v>
      </c>
      <c r="D89" s="5">
        <v>2907370736</v>
      </c>
      <c r="E89" s="5">
        <v>3157139122</v>
      </c>
      <c r="F89" s="5">
        <v>3305939449</v>
      </c>
      <c r="G89" s="5">
        <v>1830298417</v>
      </c>
      <c r="I89" s="5">
        <v>3305939449</v>
      </c>
      <c r="J89" s="5">
        <v>514374922</v>
      </c>
      <c r="K89" s="5">
        <v>1640345176</v>
      </c>
      <c r="L89" s="5">
        <v>2374455790</v>
      </c>
      <c r="M89" s="5">
        <v>3254355108</v>
      </c>
      <c r="N89" s="5">
        <v>3919395900</v>
      </c>
    </row>
    <row r="90" spans="3:16" ht="15.5" x14ac:dyDescent="0.35">
      <c r="C90" t="s">
        <v>228</v>
      </c>
      <c r="D90" s="5">
        <v>1657528530220</v>
      </c>
      <c r="E90" s="5">
        <v>1635593824608</v>
      </c>
      <c r="F90" s="5">
        <v>1624615136481</v>
      </c>
      <c r="G90" s="5">
        <v>1433707673495</v>
      </c>
      <c r="I90" s="5">
        <v>1624615136481</v>
      </c>
      <c r="J90" s="5">
        <v>1172041366412</v>
      </c>
      <c r="K90" s="5">
        <v>1138192327950</v>
      </c>
      <c r="L90" s="5">
        <v>1081083354895</v>
      </c>
      <c r="M90" s="5">
        <v>874998593028</v>
      </c>
      <c r="N90" s="5">
        <v>899382528390</v>
      </c>
      <c r="O90" s="5">
        <v>840763549789</v>
      </c>
      <c r="P90" s="5">
        <v>837239929412</v>
      </c>
    </row>
    <row r="91" spans="3:16" ht="15.5" x14ac:dyDescent="0.35">
      <c r="C91" t="s">
        <v>115</v>
      </c>
      <c r="D91" s="5">
        <v>2960916387559</v>
      </c>
      <c r="E91" s="5">
        <v>2745317153591</v>
      </c>
      <c r="F91" s="5">
        <v>2602675568487</v>
      </c>
      <c r="G91" s="5">
        <v>2412835775176</v>
      </c>
      <c r="I91" s="5">
        <v>2602675568487</v>
      </c>
      <c r="J91" s="5">
        <v>2056611243816</v>
      </c>
      <c r="K91" s="5">
        <v>1890946951343</v>
      </c>
      <c r="L91" s="5">
        <v>2024398917353</v>
      </c>
      <c r="M91" s="5">
        <v>1908641505907</v>
      </c>
      <c r="N91" s="5">
        <v>1672515743467</v>
      </c>
      <c r="O91" s="5">
        <v>1695541272277</v>
      </c>
      <c r="P91" s="5">
        <v>1720523692299</v>
      </c>
    </row>
    <row r="92" spans="3:16" ht="15.5" x14ac:dyDescent="0.35">
      <c r="C92" t="s">
        <v>116</v>
      </c>
    </row>
    <row r="93" spans="3:16" ht="15.5" x14ac:dyDescent="0.35">
      <c r="C93" t="s">
        <v>117</v>
      </c>
    </row>
    <row r="94" spans="3:16" ht="15.5" x14ac:dyDescent="0.35">
      <c r="C94" t="s">
        <v>229</v>
      </c>
      <c r="D94" s="5">
        <v>1343686686069</v>
      </c>
      <c r="E94" s="5">
        <v>1136408919432</v>
      </c>
      <c r="F94" s="5">
        <v>1071278373361</v>
      </c>
      <c r="G94" s="5">
        <v>1006751990408</v>
      </c>
      <c r="I94" s="5">
        <v>1071278373361</v>
      </c>
      <c r="J94" s="5">
        <v>882650597408</v>
      </c>
      <c r="K94" s="5">
        <v>823563476419</v>
      </c>
      <c r="L94" s="5">
        <v>895664057774</v>
      </c>
      <c r="M94" s="5">
        <v>951105516740</v>
      </c>
      <c r="N94" s="5">
        <v>759014198368</v>
      </c>
      <c r="O94" s="5">
        <v>824715171026</v>
      </c>
      <c r="P94" s="5">
        <v>933084971901</v>
      </c>
    </row>
    <row r="95" spans="3:16" ht="15.5" x14ac:dyDescent="0.35">
      <c r="C95" t="s">
        <v>236</v>
      </c>
      <c r="D95" s="5">
        <v>728538131961</v>
      </c>
      <c r="E95" s="5">
        <v>620254826258</v>
      </c>
      <c r="F95" s="5">
        <v>578954540103</v>
      </c>
      <c r="G95" s="5">
        <v>543296521778</v>
      </c>
      <c r="I95" s="5">
        <v>578954540103</v>
      </c>
      <c r="J95" s="5">
        <v>572383312151</v>
      </c>
      <c r="K95" s="5">
        <v>477184154733</v>
      </c>
      <c r="L95" s="5">
        <v>585749417402</v>
      </c>
      <c r="M95" s="5">
        <v>523447579909</v>
      </c>
      <c r="N95" s="5">
        <v>474987951793</v>
      </c>
      <c r="O95" s="5">
        <v>531219742854</v>
      </c>
      <c r="P95" s="5">
        <v>491297090417</v>
      </c>
    </row>
    <row r="96" spans="3:16" ht="15.5" x14ac:dyDescent="0.35">
      <c r="C96" t="s">
        <v>230</v>
      </c>
    </row>
    <row r="97" spans="3:16" ht="15.5" x14ac:dyDescent="0.35">
      <c r="C97" t="s">
        <v>231</v>
      </c>
      <c r="D97" s="5">
        <v>495974393982</v>
      </c>
      <c r="E97" s="5">
        <v>400197744199</v>
      </c>
      <c r="F97" s="5">
        <v>343589479170</v>
      </c>
      <c r="G97" s="5">
        <v>359008519564</v>
      </c>
      <c r="I97" s="5">
        <v>343589479170</v>
      </c>
      <c r="J97" s="5">
        <v>219780596147</v>
      </c>
      <c r="K97" s="5">
        <v>214285468223</v>
      </c>
      <c r="L97" s="5">
        <v>212460462343</v>
      </c>
      <c r="M97" s="5">
        <v>327199414323</v>
      </c>
      <c r="N97" s="5">
        <v>205587954168</v>
      </c>
      <c r="O97" s="5">
        <v>205453066473</v>
      </c>
      <c r="P97" s="5">
        <v>307439429188</v>
      </c>
    </row>
    <row r="98" spans="3:16" ht="15.5" x14ac:dyDescent="0.35">
      <c r="C98" t="s">
        <v>121</v>
      </c>
    </row>
    <row r="99" spans="3:16" ht="15.5" x14ac:dyDescent="0.35">
      <c r="C99" t="s">
        <v>232</v>
      </c>
      <c r="D99" s="5">
        <v>19621407341</v>
      </c>
      <c r="E99" s="5">
        <v>20116522797</v>
      </c>
      <c r="F99" s="5">
        <v>15806555179</v>
      </c>
      <c r="G99" s="5">
        <v>14779724206</v>
      </c>
      <c r="I99" s="5">
        <v>15806555179</v>
      </c>
      <c r="J99" s="5">
        <v>11844640364</v>
      </c>
      <c r="K99" s="5">
        <v>41590942866</v>
      </c>
      <c r="L99" s="5">
        <v>23684528205</v>
      </c>
      <c r="M99" s="5">
        <v>5667572027</v>
      </c>
      <c r="N99" s="5">
        <v>3802415604</v>
      </c>
      <c r="O99" s="5">
        <v>18276975326</v>
      </c>
      <c r="P99" s="5">
        <v>34856041184</v>
      </c>
    </row>
    <row r="100" spans="3:16" ht="15.5" x14ac:dyDescent="0.35">
      <c r="C100" t="s">
        <v>120</v>
      </c>
      <c r="D100" s="5">
        <v>23520658167</v>
      </c>
      <c r="E100" s="5">
        <v>19247062781</v>
      </c>
      <c r="F100" s="5">
        <v>19325356108</v>
      </c>
      <c r="G100" s="5">
        <v>18307595718</v>
      </c>
      <c r="I100" s="5">
        <v>19325356108</v>
      </c>
      <c r="J100" s="5">
        <v>16609015186</v>
      </c>
      <c r="K100" s="5">
        <v>20965370209</v>
      </c>
      <c r="L100" s="5">
        <v>8698539861</v>
      </c>
      <c r="M100" s="5">
        <v>12941647566</v>
      </c>
      <c r="N100" s="5">
        <v>13307907538</v>
      </c>
      <c r="O100" s="5">
        <v>7063711205</v>
      </c>
      <c r="P100" s="5">
        <v>5561633146</v>
      </c>
    </row>
    <row r="101" spans="3:16" ht="15.5" x14ac:dyDescent="0.35">
      <c r="C101" t="s">
        <v>233</v>
      </c>
      <c r="D101" s="5">
        <v>1108043883</v>
      </c>
      <c r="E101" s="5">
        <v>6225093765</v>
      </c>
      <c r="F101" s="5">
        <v>8049284969</v>
      </c>
      <c r="G101" s="5">
        <v>2270308933</v>
      </c>
      <c r="I101" s="5">
        <v>8049284969</v>
      </c>
      <c r="J101" s="5">
        <v>3760532255</v>
      </c>
      <c r="K101" s="5">
        <v>3291809763</v>
      </c>
      <c r="L101" s="5">
        <v>6080916932</v>
      </c>
      <c r="M101" s="5">
        <v>23156948858</v>
      </c>
      <c r="N101" s="5">
        <v>9634646625</v>
      </c>
      <c r="O101" s="5">
        <v>3002625046</v>
      </c>
      <c r="P101" s="5">
        <v>4842158891</v>
      </c>
    </row>
    <row r="102" spans="3:16" ht="15.5" x14ac:dyDescent="0.35">
      <c r="C102" t="s">
        <v>285</v>
      </c>
    </row>
    <row r="103" spans="3:16" ht="15.5" x14ac:dyDescent="0.35">
      <c r="C103" t="s">
        <v>370</v>
      </c>
      <c r="D103" s="5">
        <v>554922223252</v>
      </c>
      <c r="E103" s="5">
        <v>539436327711</v>
      </c>
      <c r="F103" s="5">
        <v>473283731362</v>
      </c>
      <c r="G103" s="5">
        <v>436951439339</v>
      </c>
      <c r="I103" s="5">
        <v>473283731362</v>
      </c>
      <c r="J103" s="5">
        <v>218400840881</v>
      </c>
      <c r="K103" s="5">
        <v>127855498837</v>
      </c>
      <c r="L103" s="5">
        <v>158413055698</v>
      </c>
      <c r="M103" s="5">
        <v>118444542738</v>
      </c>
      <c r="N103" s="5">
        <v>154666829832</v>
      </c>
      <c r="O103" s="5">
        <v>153206509143</v>
      </c>
      <c r="P103" s="5">
        <v>134583432846</v>
      </c>
    </row>
    <row r="104" spans="3:16" ht="15.5" x14ac:dyDescent="0.35">
      <c r="C104" t="s">
        <v>371</v>
      </c>
      <c r="D104" s="5">
        <v>3445230984</v>
      </c>
      <c r="E104" s="5">
        <v>3943634423</v>
      </c>
      <c r="F104" s="5">
        <v>2325859628</v>
      </c>
      <c r="G104" s="5">
        <v>5030090588</v>
      </c>
      <c r="I104" s="5">
        <v>2325859628</v>
      </c>
      <c r="J104" s="5">
        <v>131416446</v>
      </c>
      <c r="K104" s="5">
        <v>3886823757</v>
      </c>
      <c r="L104" s="5">
        <v>5050898815</v>
      </c>
      <c r="M104" s="5">
        <v>2631305519</v>
      </c>
      <c r="N104" s="5">
        <v>2290760615</v>
      </c>
      <c r="O104" s="5">
        <v>6773811275</v>
      </c>
      <c r="P104" s="5">
        <v>9470894261</v>
      </c>
    </row>
    <row r="105" spans="3:16" ht="15.5" x14ac:dyDescent="0.35">
      <c r="C105" t="s">
        <v>287</v>
      </c>
      <c r="D105" s="5">
        <v>913117816</v>
      </c>
      <c r="E105" s="5">
        <v>770476465</v>
      </c>
      <c r="F105" s="5">
        <v>959846518</v>
      </c>
      <c r="G105" s="5">
        <v>1326070086</v>
      </c>
      <c r="I105" s="5">
        <v>959846518</v>
      </c>
      <c r="J105" s="5">
        <v>3794993483</v>
      </c>
      <c r="K105" s="5">
        <v>1393179177</v>
      </c>
      <c r="L105" s="5">
        <v>1628557003</v>
      </c>
      <c r="M105" s="5">
        <v>1500337604</v>
      </c>
      <c r="N105" s="5">
        <v>346328530</v>
      </c>
      <c r="O105" s="5">
        <v>791431666</v>
      </c>
      <c r="P105" s="5">
        <v>1553001042</v>
      </c>
    </row>
    <row r="106" spans="3:16" ht="15.5" x14ac:dyDescent="0.35">
      <c r="C106" t="s">
        <v>777</v>
      </c>
      <c r="P106" s="5">
        <v>74980669260</v>
      </c>
    </row>
    <row r="107" spans="3:16" ht="15.5" x14ac:dyDescent="0.35">
      <c r="C107" t="s">
        <v>288</v>
      </c>
      <c r="D107" s="5">
        <v>62618909679</v>
      </c>
      <c r="E107" s="5">
        <v>64423496801</v>
      </c>
      <c r="F107" s="5">
        <v>99648490580</v>
      </c>
      <c r="G107" s="5">
        <v>56725919201</v>
      </c>
      <c r="I107" s="5">
        <v>99648490580</v>
      </c>
      <c r="J107" s="5">
        <v>57543212063</v>
      </c>
      <c r="K107" s="5">
        <v>65722961108</v>
      </c>
      <c r="L107" s="5">
        <v>58582660753</v>
      </c>
      <c r="M107" s="5">
        <v>58357431603</v>
      </c>
      <c r="N107" s="5">
        <v>51031380661</v>
      </c>
      <c r="O107" s="5">
        <v>59699050122</v>
      </c>
      <c r="P107" s="5">
        <v>89088619075</v>
      </c>
    </row>
    <row r="108" spans="3:16" ht="15.5" x14ac:dyDescent="0.35">
      <c r="C108" t="s">
        <v>237</v>
      </c>
      <c r="D108" s="5">
        <v>575424718743</v>
      </c>
      <c r="E108" s="5">
        <v>559770644426</v>
      </c>
      <c r="F108" s="5">
        <v>491434385236</v>
      </c>
      <c r="G108" s="5">
        <v>449413999268</v>
      </c>
      <c r="I108" s="5">
        <v>491434385236</v>
      </c>
      <c r="J108" s="5">
        <v>229363306119</v>
      </c>
      <c r="K108" s="5">
        <v>140337701257</v>
      </c>
      <c r="L108" s="5">
        <v>170334381864</v>
      </c>
      <c r="M108" s="5">
        <v>130833979566</v>
      </c>
      <c r="N108" s="5">
        <v>180123667456</v>
      </c>
      <c r="O108" s="5">
        <v>195647257913</v>
      </c>
      <c r="P108" s="5">
        <v>260062727130</v>
      </c>
    </row>
    <row r="109" spans="3:16" ht="15.5" x14ac:dyDescent="0.35">
      <c r="C109" t="s">
        <v>238</v>
      </c>
      <c r="D109" s="5">
        <v>575424718743</v>
      </c>
      <c r="E109" s="5">
        <v>559770644426</v>
      </c>
      <c r="F109" s="5">
        <v>491434385236</v>
      </c>
      <c r="G109" s="5">
        <v>449413999268</v>
      </c>
      <c r="I109" s="5">
        <v>491434385236</v>
      </c>
      <c r="J109" s="5">
        <v>229363306119</v>
      </c>
      <c r="K109" s="5">
        <v>140337701257</v>
      </c>
      <c r="L109" s="5">
        <v>170334381864</v>
      </c>
      <c r="M109" s="5">
        <v>130833979566</v>
      </c>
      <c r="N109" s="5">
        <v>180123667456</v>
      </c>
      <c r="O109" s="5">
        <v>195647257913</v>
      </c>
      <c r="P109" s="5">
        <v>260062727130</v>
      </c>
    </row>
    <row r="110" spans="3:16" ht="15.5" x14ac:dyDescent="0.35">
      <c r="C110" t="s">
        <v>239</v>
      </c>
    </row>
    <row r="111" spans="3:16" ht="15.5" x14ac:dyDescent="0.35">
      <c r="C111" t="s">
        <v>290</v>
      </c>
      <c r="D111" s="5">
        <v>575424718743</v>
      </c>
      <c r="E111" s="5">
        <v>559770644426</v>
      </c>
      <c r="F111" s="5">
        <v>491434385236</v>
      </c>
      <c r="G111" s="5">
        <v>449413999268</v>
      </c>
      <c r="I111" s="5">
        <v>491434385236</v>
      </c>
      <c r="J111" s="5">
        <v>229363306119</v>
      </c>
      <c r="K111" s="5">
        <v>140337701257</v>
      </c>
      <c r="L111" s="5">
        <v>170334381864</v>
      </c>
      <c r="M111" s="5">
        <v>130833979566</v>
      </c>
      <c r="N111" s="5">
        <v>180123667456</v>
      </c>
      <c r="O111" s="5">
        <v>195647257913</v>
      </c>
      <c r="P111" s="5">
        <v>260062727130</v>
      </c>
    </row>
    <row r="112" spans="3:16" ht="15.5" x14ac:dyDescent="0.35">
      <c r="C112" t="s">
        <v>240</v>
      </c>
    </row>
    <row r="113" spans="2:16" ht="15.5" x14ac:dyDescent="0.35">
      <c r="C113" t="s">
        <v>128</v>
      </c>
      <c r="D113" s="5">
        <v>1919111404812</v>
      </c>
      <c r="E113" s="5">
        <v>1696179563858</v>
      </c>
      <c r="F113" s="5">
        <v>1562712758597</v>
      </c>
      <c r="G113" s="5">
        <v>1456165989676</v>
      </c>
      <c r="I113" s="5">
        <v>1562712758597</v>
      </c>
      <c r="J113" s="5">
        <v>1112013903527</v>
      </c>
      <c r="K113" s="5">
        <v>963901177676</v>
      </c>
      <c r="L113" s="5">
        <v>1065998439638</v>
      </c>
      <c r="M113" s="5">
        <v>1081939496306</v>
      </c>
      <c r="N113" s="5">
        <v>939137865824</v>
      </c>
      <c r="O113" s="5">
        <v>1020362428939</v>
      </c>
      <c r="P113" s="5">
        <v>1193147699031</v>
      </c>
    </row>
    <row r="114" spans="2:16" ht="15.5" x14ac:dyDescent="0.35">
      <c r="C114" t="s">
        <v>129</v>
      </c>
    </row>
    <row r="115" spans="2:16" ht="15.5" x14ac:dyDescent="0.35">
      <c r="C115" t="s">
        <v>130</v>
      </c>
      <c r="D115" s="5">
        <v>341808529000</v>
      </c>
      <c r="E115" s="5">
        <v>341808529000</v>
      </c>
      <c r="F115" s="5">
        <v>341808529000</v>
      </c>
      <c r="G115" s="5">
        <v>341808529000</v>
      </c>
      <c r="I115" s="5">
        <v>341808529000</v>
      </c>
      <c r="J115" s="5">
        <v>341808529000</v>
      </c>
      <c r="K115" s="5">
        <v>341808529000</v>
      </c>
      <c r="L115" s="5">
        <v>341808529000</v>
      </c>
      <c r="M115" s="5">
        <v>340138124600</v>
      </c>
      <c r="N115" s="5">
        <v>340000000500</v>
      </c>
      <c r="O115" s="5">
        <v>340000000000</v>
      </c>
      <c r="P115" s="5">
        <v>115000000000</v>
      </c>
    </row>
    <row r="116" spans="2:16" ht="15.5" x14ac:dyDescent="0.35">
      <c r="C116" t="s">
        <v>131</v>
      </c>
      <c r="D116" s="5">
        <v>61507479176</v>
      </c>
      <c r="E116" s="5">
        <v>61507479176</v>
      </c>
      <c r="F116" s="5">
        <v>61507479176</v>
      </c>
      <c r="G116" s="5">
        <v>61507479176</v>
      </c>
      <c r="I116" s="5">
        <v>61507479176</v>
      </c>
      <c r="J116" s="5">
        <v>61507479176</v>
      </c>
      <c r="K116" s="5">
        <v>61507479176</v>
      </c>
      <c r="L116" s="5">
        <v>61507479176</v>
      </c>
      <c r="M116" s="5">
        <v>56496265976</v>
      </c>
      <c r="N116" s="5">
        <v>56081893676</v>
      </c>
      <c r="O116" s="5">
        <v>56081892176</v>
      </c>
    </row>
    <row r="117" spans="2:16" ht="15.5" x14ac:dyDescent="0.35">
      <c r="C117" t="s">
        <v>132</v>
      </c>
      <c r="D117" s="5">
        <v>242322566667</v>
      </c>
      <c r="E117" s="5">
        <v>248965976080</v>
      </c>
      <c r="F117" s="5">
        <v>241980544168</v>
      </c>
      <c r="G117" s="5">
        <v>221154942438</v>
      </c>
      <c r="I117" s="5">
        <v>241980544168</v>
      </c>
      <c r="J117" s="5">
        <v>210720705325</v>
      </c>
      <c r="K117" s="5">
        <v>195165704823</v>
      </c>
      <c r="L117" s="5">
        <v>224335945307</v>
      </c>
      <c r="M117" s="5">
        <v>188266307194</v>
      </c>
      <c r="N117" s="5">
        <v>97529249189</v>
      </c>
      <c r="O117" s="5">
        <v>36821273644</v>
      </c>
      <c r="P117" s="5">
        <v>141481154187</v>
      </c>
    </row>
    <row r="118" spans="2:16" ht="15.5" x14ac:dyDescent="0.35">
      <c r="C118" t="s">
        <v>133</v>
      </c>
      <c r="D118" s="5">
        <v>9000000000</v>
      </c>
      <c r="E118" s="5">
        <v>8000000000</v>
      </c>
      <c r="F118" s="5">
        <v>8000000000</v>
      </c>
      <c r="G118" s="5">
        <v>8000000000</v>
      </c>
      <c r="I118" s="5">
        <v>8000000000</v>
      </c>
      <c r="J118" s="5">
        <v>7000000000</v>
      </c>
      <c r="K118" s="5">
        <v>6000000000</v>
      </c>
      <c r="L118" s="5">
        <v>5000000000</v>
      </c>
      <c r="M118" s="5">
        <v>4000000000</v>
      </c>
      <c r="N118" s="5">
        <v>3000000000</v>
      </c>
      <c r="O118" s="5">
        <v>2000000000</v>
      </c>
    </row>
    <row r="119" spans="2:16" ht="15.5" x14ac:dyDescent="0.35">
      <c r="C119" t="s">
        <v>134</v>
      </c>
      <c r="D119" s="5">
        <v>233322566667</v>
      </c>
      <c r="E119" s="5">
        <v>240965976080</v>
      </c>
      <c r="F119" s="5">
        <v>233980544168</v>
      </c>
      <c r="G119" s="5">
        <v>213154942438</v>
      </c>
      <c r="I119" s="5">
        <v>233980544168</v>
      </c>
      <c r="J119" s="5">
        <v>203720705325</v>
      </c>
      <c r="K119" s="5">
        <v>189165704823</v>
      </c>
      <c r="L119" s="5">
        <v>219335945307</v>
      </c>
      <c r="M119" s="5">
        <v>184266307194</v>
      </c>
      <c r="N119" s="5">
        <v>94529249189</v>
      </c>
      <c r="O119" s="5">
        <v>34821273644</v>
      </c>
      <c r="P119" s="5">
        <v>141481154187</v>
      </c>
    </row>
    <row r="120" spans="2:16" ht="15.5" x14ac:dyDescent="0.35">
      <c r="C120" t="s">
        <v>135</v>
      </c>
      <c r="D120" s="5">
        <v>242322566667</v>
      </c>
      <c r="E120" s="5">
        <v>248965976080</v>
      </c>
      <c r="F120" s="5">
        <v>241980544168</v>
      </c>
      <c r="G120" s="5">
        <v>221154942438</v>
      </c>
      <c r="I120" s="5">
        <v>241980544168</v>
      </c>
      <c r="J120" s="5">
        <v>210720705325</v>
      </c>
      <c r="K120" s="5">
        <v>195165704823</v>
      </c>
      <c r="L120" s="5">
        <v>224335945307</v>
      </c>
      <c r="M120" s="5">
        <v>188266307194</v>
      </c>
      <c r="N120" s="5">
        <v>97529249189</v>
      </c>
      <c r="O120" s="5">
        <v>36821273644</v>
      </c>
      <c r="P120" s="5">
        <v>141481154187</v>
      </c>
    </row>
    <row r="121" spans="2:16" ht="15.5" x14ac:dyDescent="0.35">
      <c r="C121" t="s">
        <v>136</v>
      </c>
      <c r="D121" s="5">
        <v>4307657759</v>
      </c>
      <c r="E121" s="5">
        <v>4744156301</v>
      </c>
      <c r="F121" s="5">
        <v>2302109341</v>
      </c>
      <c r="I121" s="5">
        <v>2302109341</v>
      </c>
    </row>
    <row r="122" spans="2:16" ht="15.5" x14ac:dyDescent="0.35">
      <c r="C122" t="s">
        <v>10</v>
      </c>
      <c r="D122" s="5">
        <v>1041804982747</v>
      </c>
      <c r="E122" s="5">
        <v>1049137589732</v>
      </c>
      <c r="F122" s="5">
        <v>1039962809890</v>
      </c>
      <c r="G122" s="5">
        <v>956669785500</v>
      </c>
      <c r="I122" s="5">
        <v>1039962809890</v>
      </c>
      <c r="J122" s="5">
        <v>944597340289</v>
      </c>
      <c r="K122" s="5">
        <v>927045773668</v>
      </c>
      <c r="L122" s="5">
        <v>958400477715</v>
      </c>
      <c r="M122" s="5">
        <v>826702009601</v>
      </c>
      <c r="N122" s="5">
        <v>733377877643</v>
      </c>
      <c r="O122" s="5">
        <v>675178843338</v>
      </c>
      <c r="P122" s="5">
        <v>527375993268</v>
      </c>
    </row>
    <row r="123" spans="2:16" ht="15.5" x14ac:dyDescent="0.35">
      <c r="C123" t="s">
        <v>137</v>
      </c>
      <c r="D123" s="5">
        <v>2960916387559</v>
      </c>
      <c r="E123" s="5">
        <v>2745317153590</v>
      </c>
      <c r="F123" s="5">
        <v>2602675568487</v>
      </c>
      <c r="G123" s="5">
        <v>2412835775176</v>
      </c>
      <c r="I123" s="5">
        <v>2602675568487</v>
      </c>
      <c r="J123" s="5">
        <v>2056611243816</v>
      </c>
      <c r="K123" s="5">
        <v>1890946951344</v>
      </c>
      <c r="L123" s="5">
        <v>2024398917353</v>
      </c>
      <c r="M123" s="5">
        <v>1908641505907</v>
      </c>
      <c r="N123" s="5">
        <v>1672515743467</v>
      </c>
      <c r="O123" s="5">
        <v>1695541272277</v>
      </c>
      <c r="P123" s="5">
        <v>1720523692299</v>
      </c>
    </row>
    <row r="124" spans="2:16" ht="15.5" x14ac:dyDescent="0.35">
      <c r="C124" t="s">
        <v>138</v>
      </c>
      <c r="D124" s="5">
        <v>3418085290</v>
      </c>
      <c r="E124" s="5">
        <v>3418085290</v>
      </c>
      <c r="F124" s="5">
        <v>3418085290</v>
      </c>
      <c r="G124" s="5">
        <v>3418085290</v>
      </c>
      <c r="I124" s="5">
        <v>3418085290</v>
      </c>
      <c r="J124" s="5">
        <v>3418085290</v>
      </c>
      <c r="K124" s="5">
        <v>3418085290</v>
      </c>
      <c r="L124" s="5">
        <v>3418085290</v>
      </c>
      <c r="M124" s="5">
        <v>3401381246</v>
      </c>
      <c r="N124" s="5">
        <v>3400000005</v>
      </c>
      <c r="O124" s="5">
        <v>3400000000</v>
      </c>
      <c r="P124" s="5">
        <v>1150000</v>
      </c>
    </row>
    <row r="126" spans="2:16" ht="15.5" x14ac:dyDescent="0.35">
      <c r="B126" t="s">
        <v>139</v>
      </c>
      <c r="C126" t="s">
        <v>140</v>
      </c>
      <c r="D126" s="5">
        <v>-86446701509</v>
      </c>
      <c r="E126" s="5">
        <v>-30796689621</v>
      </c>
      <c r="F126" s="5">
        <v>-52061221021</v>
      </c>
      <c r="G126" s="5">
        <v>137256640453</v>
      </c>
      <c r="I126" s="5">
        <v>103592726735</v>
      </c>
      <c r="J126" s="5">
        <v>-17234476246</v>
      </c>
      <c r="K126" s="5">
        <v>249214727916</v>
      </c>
      <c r="L126" s="5">
        <v>66330867616</v>
      </c>
      <c r="M126" s="5">
        <v>93092979283</v>
      </c>
      <c r="N126" s="5">
        <v>136792778806</v>
      </c>
      <c r="O126" s="5">
        <v>57121240824</v>
      </c>
      <c r="P126" s="5">
        <v>84029811770</v>
      </c>
    </row>
    <row r="127" spans="2:16" ht="15.5" x14ac:dyDescent="0.35">
      <c r="C127" t="s">
        <v>241</v>
      </c>
      <c r="D127" s="5">
        <v>451952874244</v>
      </c>
      <c r="E127" s="5">
        <v>436604856860</v>
      </c>
      <c r="F127" s="5">
        <v>484994340230</v>
      </c>
      <c r="G127" s="5">
        <v>474652932956</v>
      </c>
      <c r="I127" s="5">
        <v>1832568296087</v>
      </c>
      <c r="J127" s="5">
        <v>1755971895005</v>
      </c>
      <c r="K127" s="5">
        <v>1858027571144</v>
      </c>
      <c r="L127" s="5">
        <v>2269284982547</v>
      </c>
      <c r="M127" s="5">
        <v>2036110379803</v>
      </c>
      <c r="N127" s="5">
        <v>1753530951178</v>
      </c>
      <c r="O127" s="5">
        <v>1975645380006</v>
      </c>
      <c r="P127" s="5">
        <v>2090404947467</v>
      </c>
    </row>
    <row r="128" spans="2:16" ht="15.5" x14ac:dyDescent="0.35">
      <c r="C128" t="s">
        <v>242</v>
      </c>
      <c r="D128" s="5">
        <v>-385494885999</v>
      </c>
      <c r="E128" s="5">
        <v>-314333582275</v>
      </c>
      <c r="F128" s="5">
        <v>-475957329821</v>
      </c>
      <c r="G128" s="5">
        <v>-306737561915</v>
      </c>
      <c r="I128" s="5">
        <v>-1341215240874</v>
      </c>
      <c r="J128" s="5">
        <v>-1279631362898</v>
      </c>
      <c r="K128" s="5">
        <v>-1094252456107</v>
      </c>
      <c r="L128" s="5">
        <v>-1688956214312</v>
      </c>
      <c r="M128" s="5">
        <v>-1530680939604</v>
      </c>
      <c r="N128" s="5">
        <v>-1172392937368</v>
      </c>
      <c r="O128" s="5">
        <v>-1408176107133</v>
      </c>
      <c r="P128" s="5">
        <v>-1534673330864</v>
      </c>
    </row>
    <row r="129" spans="3:16" ht="15.5" x14ac:dyDescent="0.35">
      <c r="C129" t="s">
        <v>345</v>
      </c>
      <c r="D129" s="5">
        <v>-77727738891</v>
      </c>
      <c r="E129" s="5">
        <v>-77575574017</v>
      </c>
      <c r="F129" s="5">
        <v>-36877147879</v>
      </c>
      <c r="G129" s="5">
        <v>-69905333298</v>
      </c>
      <c r="I129" s="5">
        <v>-254540434499</v>
      </c>
      <c r="J129" s="5">
        <v>-245891083500</v>
      </c>
      <c r="K129" s="5">
        <v>-293513398875</v>
      </c>
      <c r="L129" s="5">
        <v>-263998177646</v>
      </c>
      <c r="M129" s="5">
        <v>-247268743816</v>
      </c>
      <c r="N129" s="5">
        <v>-242467513909</v>
      </c>
      <c r="O129" s="5">
        <v>-245489712568</v>
      </c>
      <c r="P129" s="5">
        <v>-210107089417</v>
      </c>
    </row>
    <row r="130" spans="3:16" ht="15.5" x14ac:dyDescent="0.35">
      <c r="C130" t="s">
        <v>294</v>
      </c>
      <c r="D130" s="5">
        <v>-68855617556</v>
      </c>
      <c r="E130" s="5">
        <v>-68293469902</v>
      </c>
      <c r="F130" s="5">
        <v>75536924760</v>
      </c>
      <c r="G130" s="5">
        <v>-27694401687</v>
      </c>
      <c r="I130" s="5">
        <v>-77739159160</v>
      </c>
      <c r="J130" s="5">
        <v>-198630519032</v>
      </c>
      <c r="K130" s="5">
        <v>-177432168716</v>
      </c>
      <c r="L130" s="5">
        <v>-196450623524</v>
      </c>
      <c r="M130" s="5">
        <v>-116262899579</v>
      </c>
      <c r="N130" s="5">
        <v>-142275123080</v>
      </c>
      <c r="O130" s="5">
        <v>-208597995281</v>
      </c>
      <c r="P130" s="5">
        <v>-179809548509</v>
      </c>
    </row>
    <row r="131" spans="3:16" ht="15.5" x14ac:dyDescent="0.35">
      <c r="C131" t="s">
        <v>148</v>
      </c>
      <c r="F131" s="5">
        <v>-9959972908</v>
      </c>
      <c r="I131" s="5">
        <v>-9959972908</v>
      </c>
      <c r="J131" s="5">
        <v>-7737264691</v>
      </c>
      <c r="K131" s="5">
        <v>-14185218239</v>
      </c>
      <c r="L131" s="5">
        <v>-45849422222</v>
      </c>
      <c r="M131" s="5">
        <v>-15488968971</v>
      </c>
      <c r="N131" s="5">
        <v>-7211829728</v>
      </c>
      <c r="O131" s="5">
        <v>-33903826532</v>
      </c>
      <c r="P131" s="5">
        <v>-19844036243</v>
      </c>
    </row>
    <row r="132" spans="3:16" ht="15.5" x14ac:dyDescent="0.35">
      <c r="C132" t="s">
        <v>297</v>
      </c>
      <c r="D132" s="5">
        <v>-8978967982</v>
      </c>
      <c r="E132" s="5">
        <v>-13268195474</v>
      </c>
      <c r="F132" s="5">
        <v>-13500514178</v>
      </c>
      <c r="G132" s="5">
        <v>-11245307191</v>
      </c>
      <c r="I132" s="5">
        <v>-48055537985</v>
      </c>
      <c r="J132" s="5">
        <v>-52976459048</v>
      </c>
      <c r="K132" s="5">
        <v>-58818929848</v>
      </c>
      <c r="L132" s="5">
        <v>-61610767574</v>
      </c>
      <c r="M132" s="5">
        <v>-57011061700</v>
      </c>
      <c r="N132" s="5">
        <v>-65532785447</v>
      </c>
      <c r="O132" s="5">
        <v>-83808522297</v>
      </c>
      <c r="P132" s="5">
        <v>-81867010161</v>
      </c>
    </row>
    <row r="133" spans="3:16" ht="15.5" x14ac:dyDescent="0.35">
      <c r="C133" t="s">
        <v>1441</v>
      </c>
      <c r="J133" s="5">
        <v>6372796466</v>
      </c>
      <c r="K133" s="5">
        <v>20311111413</v>
      </c>
      <c r="L133" s="5">
        <v>24817263259</v>
      </c>
      <c r="M133" s="5">
        <v>5591120000</v>
      </c>
      <c r="O133" s="5">
        <v>42457135693</v>
      </c>
      <c r="P133" s="5">
        <v>7869077787</v>
      </c>
    </row>
    <row r="134" spans="3:16" ht="15.5" x14ac:dyDescent="0.35">
      <c r="C134" t="s">
        <v>614</v>
      </c>
      <c r="D134" s="5">
        <v>766878</v>
      </c>
      <c r="E134" s="5">
        <v>1069303</v>
      </c>
      <c r="F134" s="5">
        <v>842014</v>
      </c>
      <c r="G134" s="5">
        <v>1010215</v>
      </c>
      <c r="I134" s="5">
        <v>4688194</v>
      </c>
      <c r="J134" s="5">
        <v>4438081</v>
      </c>
      <c r="K134" s="5">
        <v>4166810</v>
      </c>
      <c r="L134" s="5">
        <v>4054324</v>
      </c>
      <c r="M134" s="5">
        <v>6498026</v>
      </c>
      <c r="N134" s="5">
        <v>9982898</v>
      </c>
      <c r="O134" s="5">
        <v>329755954</v>
      </c>
      <c r="P134" s="5">
        <v>9441932</v>
      </c>
    </row>
    <row r="135" spans="3:16" ht="15.5" x14ac:dyDescent="0.35">
      <c r="C135" t="s">
        <v>1158</v>
      </c>
      <c r="D135" s="5">
        <v>2656867797</v>
      </c>
      <c r="E135" s="5">
        <v>6068205884</v>
      </c>
      <c r="F135" s="5">
        <v>1528610639</v>
      </c>
      <c r="G135" s="5">
        <v>358327495</v>
      </c>
      <c r="I135" s="5">
        <v>2530087880</v>
      </c>
      <c r="J135" s="5">
        <v>5283083371</v>
      </c>
      <c r="K135" s="5">
        <v>9074050334</v>
      </c>
      <c r="L135" s="5">
        <v>29089772764</v>
      </c>
      <c r="M135" s="5">
        <v>18097595124</v>
      </c>
      <c r="N135" s="5">
        <v>13132034262</v>
      </c>
      <c r="O135" s="5">
        <v>18665132982</v>
      </c>
      <c r="P135" s="5">
        <v>12047359778</v>
      </c>
    </row>
    <row r="136" spans="3:16" ht="15.5" x14ac:dyDescent="0.35">
      <c r="C136" t="s">
        <v>1442</v>
      </c>
      <c r="F136" s="5">
        <v>-77826973878</v>
      </c>
      <c r="G136" s="5">
        <v>77826973878</v>
      </c>
    </row>
    <row r="137" spans="3:16" ht="15.5" x14ac:dyDescent="0.35">
      <c r="C137" t="s">
        <v>149</v>
      </c>
      <c r="D137" s="5">
        <v>105745289316</v>
      </c>
      <c r="E137" s="5">
        <v>53327158171</v>
      </c>
      <c r="F137" s="5">
        <v>77591251688</v>
      </c>
      <c r="G137" s="5">
        <v>63639601392</v>
      </c>
      <c r="I137" s="5">
        <v>238623350709</v>
      </c>
      <c r="J137" s="5">
        <v>135761849021</v>
      </c>
      <c r="K137" s="5">
        <v>-119790768909</v>
      </c>
      <c r="L137" s="5">
        <v>42599120628</v>
      </c>
      <c r="M137" s="5">
        <v>-27748334835</v>
      </c>
      <c r="N137" s="5">
        <v>-72834578086</v>
      </c>
      <c r="O137" s="5">
        <v>-9647474611</v>
      </c>
      <c r="P137" s="5">
        <v>40852919091</v>
      </c>
    </row>
    <row r="138" spans="3:16" ht="15.5" x14ac:dyDescent="0.35">
      <c r="C138" t="s">
        <v>150</v>
      </c>
      <c r="D138" s="5">
        <v>-36463704654</v>
      </c>
      <c r="E138" s="5">
        <v>-38452032428</v>
      </c>
      <c r="F138" s="5">
        <v>-135957991803</v>
      </c>
      <c r="G138" s="5">
        <v>-126351166742</v>
      </c>
      <c r="I138" s="5">
        <v>-391774072945</v>
      </c>
      <c r="J138" s="5">
        <v>-105837603515</v>
      </c>
      <c r="K138" s="5">
        <v>-90559615290</v>
      </c>
      <c r="L138" s="5">
        <v>-150648523603</v>
      </c>
      <c r="M138" s="5">
        <v>-73978087119</v>
      </c>
      <c r="N138" s="5">
        <v>-60301563856</v>
      </c>
      <c r="O138" s="5">
        <v>-38640405630</v>
      </c>
      <c r="P138" s="5">
        <v>-118961321878</v>
      </c>
    </row>
    <row r="139" spans="3:16" ht="15.5" x14ac:dyDescent="0.35">
      <c r="C139" t="s">
        <v>160</v>
      </c>
      <c r="D139" s="5">
        <v>4928875573</v>
      </c>
      <c r="E139" s="5">
        <v>-4502896219</v>
      </c>
      <c r="F139" s="5">
        <v>18879306470</v>
      </c>
      <c r="G139" s="5">
        <v>-17693720884</v>
      </c>
      <c r="I139" s="5">
        <v>1185585586</v>
      </c>
      <c r="K139" s="5">
        <v>1192029284</v>
      </c>
      <c r="L139" s="5">
        <v>3159990720</v>
      </c>
      <c r="M139" s="5">
        <v>1621540826</v>
      </c>
      <c r="N139" s="5">
        <v>1202893246</v>
      </c>
      <c r="O139" s="5">
        <v>1909236362</v>
      </c>
      <c r="P139" s="5">
        <v>293700000</v>
      </c>
    </row>
    <row r="140" spans="3:16" ht="15.5" x14ac:dyDescent="0.35">
      <c r="C140" t="s">
        <v>422</v>
      </c>
      <c r="G140" s="5">
        <v>17693720884</v>
      </c>
      <c r="L140" s="5">
        <v>-4410927566</v>
      </c>
      <c r="M140" s="5">
        <v>-7651172153</v>
      </c>
      <c r="N140" s="5">
        <v>-15978933333</v>
      </c>
    </row>
    <row r="141" spans="3:16" ht="15.5" x14ac:dyDescent="0.35">
      <c r="C141" t="s">
        <v>1443</v>
      </c>
      <c r="O141" s="5">
        <v>274590393</v>
      </c>
    </row>
    <row r="142" spans="3:16" ht="15.5" x14ac:dyDescent="0.35">
      <c r="C142" t="s">
        <v>158</v>
      </c>
      <c r="D142" s="5">
        <v>-42553642565</v>
      </c>
      <c r="E142" s="5">
        <v>-32729832969</v>
      </c>
      <c r="F142" s="5">
        <v>-162707620939</v>
      </c>
      <c r="G142" s="5">
        <v>-120321566742</v>
      </c>
      <c r="I142" s="5">
        <v>-387300381197</v>
      </c>
      <c r="J142" s="5">
        <v>-105696406164</v>
      </c>
      <c r="K142" s="5">
        <v>-91323581975</v>
      </c>
      <c r="L142" s="5">
        <v>-149188070859</v>
      </c>
      <c r="M142" s="5">
        <v>-67549025156</v>
      </c>
      <c r="N142" s="5">
        <v>-44754059869</v>
      </c>
      <c r="O142" s="5">
        <v>-8440879414</v>
      </c>
      <c r="P142" s="5">
        <v>-57575059022</v>
      </c>
    </row>
    <row r="143" spans="3:16" ht="15.5" x14ac:dyDescent="0.35">
      <c r="C143" t="s">
        <v>254</v>
      </c>
      <c r="D143" s="5">
        <v>1161062338</v>
      </c>
      <c r="E143" s="5">
        <v>-1219303240</v>
      </c>
      <c r="F143" s="5">
        <v>1529600000</v>
      </c>
      <c r="G143" s="5">
        <v>-1529600000</v>
      </c>
    </row>
    <row r="144" spans="3:16" ht="15.5" x14ac:dyDescent="0.35">
      <c r="C144" t="s">
        <v>1444</v>
      </c>
    </row>
    <row r="145" spans="3:16" ht="15.5" x14ac:dyDescent="0.35">
      <c r="C145" t="s">
        <v>1445</v>
      </c>
      <c r="F145" s="5">
        <v>-2500000000</v>
      </c>
      <c r="I145" s="5">
        <v>-2500000000</v>
      </c>
    </row>
    <row r="146" spans="3:16" ht="15.5" x14ac:dyDescent="0.35">
      <c r="C146" t="s">
        <v>1159</v>
      </c>
      <c r="O146" s="5">
        <v>-20258527950</v>
      </c>
      <c r="P146" s="5">
        <v>-51280409066</v>
      </c>
    </row>
    <row r="147" spans="3:16" ht="15.5" x14ac:dyDescent="0.35">
      <c r="C147" t="s">
        <v>1446</v>
      </c>
      <c r="F147" s="5">
        <v>12000000000</v>
      </c>
      <c r="G147" s="5">
        <v>-4500000000</v>
      </c>
    </row>
    <row r="148" spans="3:16" ht="15.5" x14ac:dyDescent="0.35">
      <c r="C148" t="s">
        <v>253</v>
      </c>
      <c r="O148" s="5">
        <v>-8976893021</v>
      </c>
      <c r="P148" s="5">
        <v>-10399553790</v>
      </c>
    </row>
    <row r="149" spans="3:16" ht="15.5" x14ac:dyDescent="0.35">
      <c r="C149" t="s">
        <v>1447</v>
      </c>
      <c r="F149" s="5">
        <v>-3159277334</v>
      </c>
      <c r="I149" s="5">
        <v>-3159277334</v>
      </c>
      <c r="J149" s="5">
        <v>-141197351</v>
      </c>
      <c r="K149" s="5">
        <v>-428062599</v>
      </c>
      <c r="L149" s="5">
        <v>-209515898</v>
      </c>
      <c r="M149" s="5">
        <v>-399430636</v>
      </c>
      <c r="N149" s="5">
        <v>-771463900</v>
      </c>
      <c r="O149" s="5">
        <v>-3147932000</v>
      </c>
    </row>
    <row r="150" spans="3:16" ht="15.5" x14ac:dyDescent="0.35">
      <c r="C150" t="s">
        <v>161</v>
      </c>
      <c r="D150" s="5">
        <v>105745289316</v>
      </c>
      <c r="E150" s="5">
        <v>53327158171</v>
      </c>
      <c r="F150" s="5">
        <v>77591251688</v>
      </c>
      <c r="G150" s="5">
        <v>63639601392</v>
      </c>
      <c r="I150" s="5">
        <v>238623350709</v>
      </c>
      <c r="J150" s="5">
        <v>135761849021</v>
      </c>
      <c r="K150" s="5">
        <v>-119790768909</v>
      </c>
      <c r="L150" s="5">
        <v>42599120628</v>
      </c>
      <c r="M150" s="5">
        <v>-27748334835</v>
      </c>
      <c r="N150" s="5">
        <v>-72834578086</v>
      </c>
      <c r="O150" s="5">
        <v>-9647474611</v>
      </c>
      <c r="P150" s="5">
        <v>40852919091</v>
      </c>
    </row>
    <row r="151" spans="3:16" ht="15.5" x14ac:dyDescent="0.35">
      <c r="C151" t="s">
        <v>572</v>
      </c>
      <c r="D151" s="5">
        <v>2418839980</v>
      </c>
      <c r="O151" s="5">
        <v>121081892176</v>
      </c>
    </row>
    <row r="152" spans="3:16" ht="15.5" x14ac:dyDescent="0.35">
      <c r="C152" t="s">
        <v>505</v>
      </c>
      <c r="D152" s="5">
        <v>486275607648</v>
      </c>
      <c r="E152" s="5">
        <v>55780772949</v>
      </c>
      <c r="F152" s="5">
        <v>256310203871</v>
      </c>
      <c r="G152" s="5">
        <v>209891803840</v>
      </c>
      <c r="I152" s="5">
        <v>868548166256</v>
      </c>
      <c r="J152" s="5">
        <v>969336179640</v>
      </c>
      <c r="K152" s="5">
        <v>706730803891</v>
      </c>
      <c r="L152" s="5">
        <v>929849801646</v>
      </c>
      <c r="M152" s="5">
        <v>817435166448</v>
      </c>
      <c r="N152" s="5">
        <v>718355914870</v>
      </c>
      <c r="O152" s="5">
        <v>39922652437</v>
      </c>
      <c r="P152" s="5">
        <v>70180785073</v>
      </c>
    </row>
    <row r="153" spans="3:16" ht="15.5" x14ac:dyDescent="0.35">
      <c r="C153" t="s">
        <v>271</v>
      </c>
    </row>
    <row r="154" spans="3:16" ht="15.5" x14ac:dyDescent="0.35">
      <c r="C154" t="s">
        <v>311</v>
      </c>
      <c r="D154" s="5">
        <v>28996000000</v>
      </c>
      <c r="E154" s="5">
        <v>45545000000</v>
      </c>
      <c r="F154" s="5">
        <v>91011040000</v>
      </c>
      <c r="G154" s="5">
        <v>95540000000</v>
      </c>
      <c r="I154" s="5">
        <v>343084515000</v>
      </c>
      <c r="J154" s="5">
        <v>131462159000</v>
      </c>
      <c r="K154" s="5">
        <v>29808115000</v>
      </c>
      <c r="L154" s="5">
        <v>96664830000</v>
      </c>
      <c r="M154" s="5">
        <v>19439825500</v>
      </c>
      <c r="N154" s="5">
        <v>31536834000</v>
      </c>
      <c r="P154" s="5">
        <v>44192403831</v>
      </c>
    </row>
    <row r="155" spans="3:16" ht="15.5" x14ac:dyDescent="0.35">
      <c r="C155" t="s">
        <v>1448</v>
      </c>
    </row>
    <row r="156" spans="3:16" ht="15.5" x14ac:dyDescent="0.35">
      <c r="C156" t="s">
        <v>1449</v>
      </c>
      <c r="L156" s="5">
        <v>6681617600</v>
      </c>
      <c r="M156" s="5">
        <v>552496400</v>
      </c>
      <c r="N156" s="5">
        <v>2000</v>
      </c>
    </row>
    <row r="157" spans="3:16" ht="15.5" x14ac:dyDescent="0.35">
      <c r="C157" t="s">
        <v>1450</v>
      </c>
      <c r="O157" s="5">
        <v>-74989923488</v>
      </c>
    </row>
    <row r="158" spans="3:16" ht="15.5" x14ac:dyDescent="0.35">
      <c r="C158" t="s">
        <v>1451</v>
      </c>
      <c r="J158" s="5">
        <v>-30000000000</v>
      </c>
    </row>
    <row r="159" spans="3:16" ht="15.5" x14ac:dyDescent="0.35">
      <c r="C159" t="s">
        <v>1452</v>
      </c>
      <c r="F159" s="5">
        <v>-7719815251</v>
      </c>
      <c r="I159" s="5">
        <v>-7719815251</v>
      </c>
      <c r="J159" s="5">
        <v>-2230994926</v>
      </c>
      <c r="K159" s="5">
        <v>30000000000</v>
      </c>
    </row>
    <row r="160" spans="3:16" ht="15.5" x14ac:dyDescent="0.35">
      <c r="C160" t="s">
        <v>167</v>
      </c>
      <c r="D160" s="5">
        <v>-483347799</v>
      </c>
      <c r="E160" s="5">
        <v>-473029909</v>
      </c>
      <c r="F160" s="5">
        <v>7159644470</v>
      </c>
      <c r="G160" s="5">
        <v>-1175879945</v>
      </c>
      <c r="K160" s="5">
        <v>-4216080777</v>
      </c>
      <c r="L160" s="5">
        <v>-4667878092</v>
      </c>
      <c r="M160" s="5">
        <v>-4715427400</v>
      </c>
      <c r="N160" s="5">
        <v>-6130403077</v>
      </c>
      <c r="O160" s="5">
        <v>-5529651566</v>
      </c>
      <c r="P160" s="5">
        <v>-4488264450</v>
      </c>
    </row>
    <row r="161" spans="2:16" ht="15.5" x14ac:dyDescent="0.35">
      <c r="C161" t="s">
        <v>314</v>
      </c>
      <c r="D161" s="5">
        <v>-1380763068</v>
      </c>
      <c r="E161" s="5">
        <v>-1481421398</v>
      </c>
      <c r="F161" s="5">
        <v>-1473342118</v>
      </c>
      <c r="G161" s="5">
        <v>-1629686133</v>
      </c>
      <c r="I161" s="5">
        <v>-6260657145</v>
      </c>
      <c r="J161" s="5">
        <v>-3209368570</v>
      </c>
      <c r="K161" s="5">
        <v>-1249154077</v>
      </c>
      <c r="L161" s="5">
        <v>-896992293</v>
      </c>
      <c r="M161" s="5">
        <v>-545890182</v>
      </c>
      <c r="N161" s="5">
        <v>-1212875012</v>
      </c>
      <c r="O161" s="5">
        <v>-2945227435</v>
      </c>
      <c r="P161" s="5">
        <v>-3991379772</v>
      </c>
    </row>
    <row r="162" spans="2:16" ht="15.5" x14ac:dyDescent="0.35">
      <c r="C162" t="s">
        <v>276</v>
      </c>
      <c r="D162" s="5">
        <v>-2004255870</v>
      </c>
      <c r="F162" s="5">
        <v>-8250000000</v>
      </c>
      <c r="G162" s="5">
        <v>-2004255870</v>
      </c>
      <c r="I162" s="5">
        <v>-10254255870</v>
      </c>
      <c r="J162" s="5">
        <v>-6836170580</v>
      </c>
      <c r="K162" s="5">
        <v>-41017023480</v>
      </c>
      <c r="L162" s="5">
        <v>-41017023480</v>
      </c>
      <c r="M162" s="5">
        <v>-27200001160</v>
      </c>
      <c r="N162" s="5">
        <v>-17000000025</v>
      </c>
    </row>
    <row r="163" spans="2:16" ht="15.5" x14ac:dyDescent="0.35">
      <c r="C163" t="s">
        <v>1349</v>
      </c>
      <c r="E163" s="5">
        <v>-562500000</v>
      </c>
      <c r="F163" s="5">
        <v>536180236</v>
      </c>
      <c r="G163" s="5">
        <v>-130612893</v>
      </c>
      <c r="I163" s="5">
        <v>-562500000</v>
      </c>
      <c r="J163" s="5">
        <v>-3750000000</v>
      </c>
      <c r="K163" s="5">
        <v>-4593750000</v>
      </c>
      <c r="L163" s="5">
        <v>-1481250000</v>
      </c>
      <c r="M163" s="5">
        <v>-1234375000</v>
      </c>
      <c r="N163" s="5">
        <v>-1555132800</v>
      </c>
    </row>
    <row r="164" spans="2:16" ht="15.5" x14ac:dyDescent="0.35">
      <c r="C164" t="s">
        <v>1453</v>
      </c>
      <c r="D164" s="5">
        <v>-2418840000</v>
      </c>
      <c r="E164" s="5">
        <v>2418840000</v>
      </c>
      <c r="F164" s="5">
        <v>2400670000</v>
      </c>
      <c r="I164" s="5">
        <v>2400670000</v>
      </c>
    </row>
    <row r="165" spans="2:16" ht="15.5" x14ac:dyDescent="0.35">
      <c r="C165" t="s">
        <v>1454</v>
      </c>
      <c r="P165" s="5">
        <v>12120000000</v>
      </c>
    </row>
    <row r="166" spans="2:16" ht="15.5" x14ac:dyDescent="0.35">
      <c r="C166" t="s">
        <v>173</v>
      </c>
      <c r="D166" s="5">
        <v>-17165116847</v>
      </c>
      <c r="E166" s="5">
        <v>-15921563878</v>
      </c>
      <c r="F166" s="5">
        <v>-32600987258</v>
      </c>
      <c r="G166" s="5">
        <v>-3281898775</v>
      </c>
      <c r="I166" s="5">
        <v>-49557995501</v>
      </c>
      <c r="J166" s="5">
        <v>12689769260</v>
      </c>
      <c r="K166" s="5">
        <v>38864343717</v>
      </c>
      <c r="L166" s="5">
        <v>-41718535359</v>
      </c>
      <c r="M166" s="5">
        <v>-8633442671</v>
      </c>
      <c r="N166" s="5">
        <v>3656636864</v>
      </c>
      <c r="O166" s="5">
        <v>8833360583</v>
      </c>
      <c r="P166" s="5">
        <v>5921408983</v>
      </c>
    </row>
    <row r="167" spans="2:16" ht="15.5" x14ac:dyDescent="0.35">
      <c r="C167" t="s">
        <v>176</v>
      </c>
      <c r="E167" s="5">
        <v>-69320159350</v>
      </c>
      <c r="I167" s="5">
        <v>-20121310970</v>
      </c>
      <c r="J167" s="5">
        <v>-33551994300</v>
      </c>
      <c r="K167" s="5">
        <v>-73860839604</v>
      </c>
      <c r="L167" s="5">
        <v>-39260313905</v>
      </c>
      <c r="M167" s="5">
        <v>-31748653118</v>
      </c>
      <c r="N167" s="5">
        <v>-35102131517</v>
      </c>
      <c r="O167" s="5">
        <v>11963915242</v>
      </c>
      <c r="P167" s="5">
        <v>6042506259</v>
      </c>
    </row>
    <row r="168" spans="2:16" ht="15.5" x14ac:dyDescent="0.35">
      <c r="C168" t="s">
        <v>174</v>
      </c>
      <c r="D168" s="5">
        <v>460996021</v>
      </c>
      <c r="E168" s="5">
        <v>359147121</v>
      </c>
      <c r="F168" s="5">
        <v>-63575940</v>
      </c>
      <c r="G168" s="5">
        <v>173468401</v>
      </c>
      <c r="I168" s="5">
        <v>359147121</v>
      </c>
      <c r="J168" s="5">
        <v>740914070</v>
      </c>
      <c r="K168" s="5">
        <v>1444501588</v>
      </c>
      <c r="L168" s="5">
        <v>7118009660</v>
      </c>
      <c r="M168" s="5">
        <v>1121781884</v>
      </c>
      <c r="N168" s="5">
        <v>-303158465</v>
      </c>
    </row>
    <row r="169" spans="2:16" ht="15.5" x14ac:dyDescent="0.35">
      <c r="C169" t="s">
        <v>177</v>
      </c>
      <c r="D169" s="5">
        <v>-16704120826</v>
      </c>
      <c r="E169" s="5">
        <v>-84882576107</v>
      </c>
      <c r="F169" s="5">
        <v>-32664563198</v>
      </c>
      <c r="G169" s="5">
        <v>-3108430374</v>
      </c>
      <c r="I169" s="5">
        <v>-69320159350</v>
      </c>
      <c r="J169" s="5">
        <v>-20121310970</v>
      </c>
      <c r="K169" s="5">
        <v>-33551994299</v>
      </c>
      <c r="L169" s="5">
        <v>-73860839604</v>
      </c>
      <c r="M169" s="5">
        <v>-39260313905</v>
      </c>
      <c r="N169" s="5">
        <v>-31748653118</v>
      </c>
      <c r="O169" s="5">
        <v>20797275825</v>
      </c>
      <c r="P169" s="5">
        <v>11963915242</v>
      </c>
    </row>
    <row r="171" spans="2:16" ht="15.5" x14ac:dyDescent="0.35">
      <c r="B171" t="s">
        <v>178</v>
      </c>
      <c r="C171" t="s">
        <v>12</v>
      </c>
      <c r="D171" s="5">
        <v>3420000000</v>
      </c>
      <c r="E171" s="5">
        <v>3420000000</v>
      </c>
      <c r="F171" s="5">
        <v>3420000000</v>
      </c>
      <c r="G171" s="5">
        <v>3420000000</v>
      </c>
      <c r="I171" s="5">
        <v>3420000000</v>
      </c>
      <c r="J171" s="5">
        <v>3420000000</v>
      </c>
      <c r="K171" s="5">
        <v>3420000000</v>
      </c>
      <c r="L171" s="5">
        <v>3420000000</v>
      </c>
      <c r="M171" s="5">
        <v>3400000000</v>
      </c>
      <c r="N171" s="5">
        <v>3400000000</v>
      </c>
      <c r="O171" s="5">
        <v>3400000000</v>
      </c>
      <c r="P171" s="5">
        <v>0</v>
      </c>
    </row>
    <row r="172" spans="2:16" ht="15.5" x14ac:dyDescent="0.35">
      <c r="C172" t="s">
        <v>179</v>
      </c>
      <c r="D172" s="6">
        <v>1.06</v>
      </c>
      <c r="E172" s="6">
        <v>2.04</v>
      </c>
      <c r="F172" s="6">
        <v>6.09</v>
      </c>
      <c r="G172" s="6">
        <v>2.42</v>
      </c>
    </row>
    <row r="173" spans="2:16" ht="15.5" x14ac:dyDescent="0.35">
      <c r="C173" t="s">
        <v>180</v>
      </c>
      <c r="D173" s="6">
        <v>131.13</v>
      </c>
      <c r="E173" s="6">
        <v>79.41</v>
      </c>
      <c r="F173" s="6">
        <v>28.57</v>
      </c>
      <c r="G173" s="6">
        <v>69.010000000000005</v>
      </c>
    </row>
    <row r="174" spans="2:16" ht="15.5" x14ac:dyDescent="0.35">
      <c r="C174" t="s">
        <v>64</v>
      </c>
      <c r="D174" s="6">
        <v>0.9</v>
      </c>
      <c r="E174" s="6">
        <v>1.3</v>
      </c>
      <c r="F174" s="6">
        <v>1.22</v>
      </c>
      <c r="G174" s="6">
        <v>1.1599999999999999</v>
      </c>
    </row>
    <row r="175" spans="2:16" ht="15.5" x14ac:dyDescent="0.35">
      <c r="C175" t="s">
        <v>181</v>
      </c>
      <c r="D175" s="5">
        <v>58100000000</v>
      </c>
      <c r="E175" s="5">
        <v>40220000000</v>
      </c>
      <c r="F175" s="5">
        <v>60930000000</v>
      </c>
      <c r="G175" s="5">
        <v>40650000000</v>
      </c>
    </row>
    <row r="176" spans="2:16" ht="15.5" x14ac:dyDescent="0.35">
      <c r="C176" t="s">
        <v>182</v>
      </c>
      <c r="D176" s="6">
        <v>1.1999999999999999E-3</v>
      </c>
      <c r="E176" s="6">
        <v>2.5000000000000001E-3</v>
      </c>
      <c r="F176" s="6">
        <v>8.0000000000000002E-3</v>
      </c>
      <c r="G176" s="6">
        <v>3.4000000000000002E-3</v>
      </c>
    </row>
    <row r="177" spans="3:7" ht="15.5" x14ac:dyDescent="0.35">
      <c r="C177" t="s">
        <v>183</v>
      </c>
      <c r="D177" s="6">
        <v>3.4999999999999996E-3</v>
      </c>
      <c r="E177" s="6">
        <v>6.7000000000000002E-3</v>
      </c>
      <c r="F177" s="6">
        <v>2.0099999999999996E-2</v>
      </c>
      <c r="G177" s="6">
        <v>8.6E-3</v>
      </c>
    </row>
    <row r="178" spans="3:7" ht="15.5" x14ac:dyDescent="0.35">
      <c r="C178" t="s">
        <v>184</v>
      </c>
      <c r="D178" s="6">
        <v>9.3999999999999986E-3</v>
      </c>
      <c r="E178" s="6">
        <v>1.3899999999999999E-2</v>
      </c>
      <c r="F178" s="6">
        <v>2.9600000000000001E-2</v>
      </c>
      <c r="G178" s="6">
        <v>1.7100000000000001E-2</v>
      </c>
    </row>
    <row r="179" spans="3:7" ht="15.5" x14ac:dyDescent="0.35">
      <c r="C179" t="s">
        <v>185</v>
      </c>
      <c r="D179" s="6">
        <v>1.34</v>
      </c>
      <c r="E179" s="6">
        <v>1.83</v>
      </c>
      <c r="F179" s="6">
        <v>3.02</v>
      </c>
      <c r="G179" s="6">
        <v>1.82</v>
      </c>
    </row>
    <row r="180" spans="3:7" ht="15.5" x14ac:dyDescent="0.35">
      <c r="C180" t="s">
        <v>186</v>
      </c>
      <c r="D180" s="5">
        <v>1042000000000</v>
      </c>
      <c r="E180" s="5">
        <v>1049000000000</v>
      </c>
      <c r="F180" s="5">
        <v>1040000000000</v>
      </c>
      <c r="G180" s="5">
        <v>957000000000</v>
      </c>
    </row>
    <row r="181" spans="3:7" ht="15.5" x14ac:dyDescent="0.35">
      <c r="C181" t="s">
        <v>187</v>
      </c>
      <c r="D181" s="6">
        <v>0.46</v>
      </c>
      <c r="E181" s="6">
        <v>0.53</v>
      </c>
      <c r="F181" s="6">
        <v>0.56999999999999995</v>
      </c>
      <c r="G181" s="6">
        <v>0.6</v>
      </c>
    </row>
    <row r="182" spans="3:7" ht="15.5" x14ac:dyDescent="0.35">
      <c r="C182" t="s">
        <v>188</v>
      </c>
      <c r="D182" s="6">
        <v>303.52999999999997</v>
      </c>
      <c r="E182" s="6">
        <v>305.55</v>
      </c>
      <c r="F182" s="6">
        <v>303.58</v>
      </c>
      <c r="G182" s="6">
        <v>279.88</v>
      </c>
    </row>
    <row r="183" spans="3:7" ht="15.5" x14ac:dyDescent="0.35">
      <c r="C183" t="s">
        <v>189</v>
      </c>
      <c r="D183" s="6">
        <v>0.46</v>
      </c>
      <c r="E183" s="6">
        <v>0.53</v>
      </c>
      <c r="F183" s="6">
        <v>0.56999999999999995</v>
      </c>
      <c r="G183" s="6">
        <v>0.6</v>
      </c>
    </row>
    <row r="184" spans="3:7" ht="15.5" x14ac:dyDescent="0.35">
      <c r="C184" t="s">
        <v>190</v>
      </c>
      <c r="D184" s="6">
        <v>302.68</v>
      </c>
      <c r="E184" s="6">
        <v>304.63</v>
      </c>
      <c r="F184" s="6">
        <v>302.61</v>
      </c>
      <c r="G184" s="6">
        <v>279.35000000000002</v>
      </c>
    </row>
    <row r="185" spans="3:7" ht="15.5" x14ac:dyDescent="0.35">
      <c r="C185" t="s">
        <v>191</v>
      </c>
      <c r="D185" s="5">
        <v>789000000000</v>
      </c>
      <c r="E185" s="5">
        <v>683000000000</v>
      </c>
      <c r="F185" s="5">
        <v>677000000000</v>
      </c>
      <c r="G185" s="5">
        <v>597000000000</v>
      </c>
    </row>
    <row r="186" spans="3:7" ht="15.5" x14ac:dyDescent="0.35">
      <c r="C186" t="s">
        <v>192</v>
      </c>
      <c r="D186" s="5">
        <v>559000000000</v>
      </c>
      <c r="E186" s="5">
        <v>544000000000</v>
      </c>
      <c r="F186" s="5">
        <v>477000000000</v>
      </c>
      <c r="G186" s="5">
        <v>443000000000</v>
      </c>
    </row>
    <row r="187" spans="3:7" ht="15.5" x14ac:dyDescent="0.35">
      <c r="C187" t="s">
        <v>193</v>
      </c>
      <c r="D187" s="5">
        <v>1037000000000</v>
      </c>
      <c r="E187" s="5">
        <v>1044000000000</v>
      </c>
      <c r="F187" s="5">
        <v>1038000000000</v>
      </c>
      <c r="G187" s="5">
        <v>957000000000</v>
      </c>
    </row>
    <row r="188" spans="3:7" ht="15.5" x14ac:dyDescent="0.35">
      <c r="C188" t="s">
        <v>24</v>
      </c>
      <c r="D188" s="5">
        <v>1349000000000</v>
      </c>
      <c r="E188" s="5">
        <v>1227000000000</v>
      </c>
      <c r="F188" s="5">
        <v>1154000000000</v>
      </c>
      <c r="G188" s="5">
        <v>1041000000000</v>
      </c>
    </row>
    <row r="189" spans="3:7" ht="15.5" x14ac:dyDescent="0.35">
      <c r="C189" t="s">
        <v>21</v>
      </c>
      <c r="D189" s="5">
        <v>1338000000000</v>
      </c>
      <c r="E189" s="5">
        <v>1211000000000</v>
      </c>
      <c r="F189" s="5">
        <v>1146000000000</v>
      </c>
      <c r="G189" s="5">
        <v>1029000000000</v>
      </c>
    </row>
    <row r="190" spans="3:7" ht="15.5" x14ac:dyDescent="0.35">
      <c r="C190" t="s">
        <v>194</v>
      </c>
      <c r="D190" s="5">
        <v>-40000000000</v>
      </c>
      <c r="E190" s="5">
        <v>-27000000000</v>
      </c>
      <c r="F190" s="5">
        <v>-93000000000</v>
      </c>
      <c r="G190" s="5">
        <v>-28000000000</v>
      </c>
    </row>
    <row r="191" spans="3:7" ht="15.5" x14ac:dyDescent="0.35">
      <c r="C191" t="s">
        <v>195</v>
      </c>
      <c r="D191" s="5">
        <v>-86000000000</v>
      </c>
      <c r="E191" s="5">
        <v>-31000000000</v>
      </c>
      <c r="F191" s="5">
        <v>-52000000000</v>
      </c>
      <c r="G191" s="5">
        <v>137000000000</v>
      </c>
    </row>
    <row r="192" spans="3:7" ht="15.5" x14ac:dyDescent="0.35">
      <c r="C192" t="s">
        <v>196</v>
      </c>
      <c r="D192" s="5">
        <v>-41000000000</v>
      </c>
      <c r="E192" s="5">
        <v>-34000000000</v>
      </c>
      <c r="F192" s="5">
        <v>-161000000000</v>
      </c>
      <c r="G192" s="5">
        <v>-122000000000</v>
      </c>
    </row>
    <row r="193" spans="3:16" ht="15.5" x14ac:dyDescent="0.35">
      <c r="C193" t="s">
        <v>13</v>
      </c>
      <c r="D193" s="5">
        <v>-128000000000</v>
      </c>
      <c r="E193" s="5">
        <v>-65000000000</v>
      </c>
      <c r="F193" s="5">
        <v>-213000000000</v>
      </c>
      <c r="G193" s="5">
        <v>15000000000</v>
      </c>
    </row>
    <row r="194" spans="3:16" ht="15.5" x14ac:dyDescent="0.35">
      <c r="C194" t="s">
        <v>16</v>
      </c>
      <c r="D194" s="6">
        <v>-37.4</v>
      </c>
      <c r="E194" s="6">
        <v>-18.940000000000001</v>
      </c>
      <c r="F194" s="6">
        <v>-62.39</v>
      </c>
      <c r="G194" s="6">
        <v>4.51</v>
      </c>
    </row>
    <row r="195" spans="3:16" ht="15.5" x14ac:dyDescent="0.35">
      <c r="C195" t="s">
        <v>49</v>
      </c>
      <c r="I195" s="6">
        <v>12.15</v>
      </c>
      <c r="J195" s="6">
        <v>6.55</v>
      </c>
      <c r="K195" s="6">
        <v>3.47</v>
      </c>
      <c r="L195" s="6">
        <v>22.55</v>
      </c>
      <c r="M195" s="6">
        <v>31.32</v>
      </c>
      <c r="N195" s="6">
        <v>11.9</v>
      </c>
      <c r="O195" s="6">
        <v>5.98</v>
      </c>
      <c r="P195" s="6">
        <v>38906.9</v>
      </c>
    </row>
    <row r="196" spans="3:16" ht="15.5" x14ac:dyDescent="0.35">
      <c r="C196" t="s">
        <v>63</v>
      </c>
      <c r="I196" s="6">
        <v>14.32</v>
      </c>
      <c r="J196" s="6">
        <v>25.8</v>
      </c>
      <c r="K196" s="6">
        <v>58.21</v>
      </c>
      <c r="L196" s="6">
        <v>11.53</v>
      </c>
      <c r="M196" s="6">
        <v>16.600000000000001</v>
      </c>
      <c r="N196" s="6">
        <v>16.97</v>
      </c>
      <c r="O196" s="6">
        <v>39.46</v>
      </c>
      <c r="P196" s="5">
        <v>0</v>
      </c>
    </row>
    <row r="197" spans="3:16" ht="15.5" x14ac:dyDescent="0.35">
      <c r="C197" t="s">
        <v>66</v>
      </c>
      <c r="I197" s="6">
        <v>0.31</v>
      </c>
      <c r="J197" s="6">
        <v>0.33</v>
      </c>
      <c r="K197" s="6">
        <v>0.4</v>
      </c>
      <c r="L197" s="6">
        <v>0.4</v>
      </c>
      <c r="M197" s="6">
        <v>0.83</v>
      </c>
      <c r="N197" s="6">
        <v>0.4</v>
      </c>
      <c r="O197" s="6">
        <v>0.41</v>
      </c>
      <c r="P197" s="5">
        <v>0</v>
      </c>
    </row>
    <row r="198" spans="3:16" ht="15.5" x14ac:dyDescent="0.35">
      <c r="C198" t="s">
        <v>197</v>
      </c>
      <c r="I198" s="5">
        <v>176610000000</v>
      </c>
      <c r="J198" s="5">
        <v>188090000000</v>
      </c>
      <c r="K198" s="5">
        <v>139510000000</v>
      </c>
      <c r="L198" s="5">
        <v>222650000000</v>
      </c>
      <c r="M198" s="6">
        <v>256600000000.00003</v>
      </c>
      <c r="N198" s="5">
        <v>183780000000</v>
      </c>
      <c r="O198" s="5">
        <v>182340000000</v>
      </c>
      <c r="P198" s="5">
        <v>233530000000</v>
      </c>
    </row>
    <row r="199" spans="3:16" ht="15.5" x14ac:dyDescent="0.35">
      <c r="C199" t="s">
        <v>198</v>
      </c>
      <c r="I199" s="6">
        <v>1.6E-2</v>
      </c>
      <c r="J199" s="6">
        <v>1.09E-2</v>
      </c>
      <c r="K199" s="6">
        <v>6.3E-3</v>
      </c>
      <c r="L199" s="6">
        <v>3.8100000000000002E-2</v>
      </c>
      <c r="M199" s="6">
        <v>5.5800000000000002E-2</v>
      </c>
      <c r="N199" s="6">
        <v>2.4199999999999999E-2</v>
      </c>
      <c r="O199" s="6">
        <v>1.2E-2</v>
      </c>
      <c r="P199" s="6">
        <v>2.6000000000000002E-2</v>
      </c>
    </row>
    <row r="200" spans="3:16" ht="15.5" x14ac:dyDescent="0.35">
      <c r="C200" t="s">
        <v>199</v>
      </c>
      <c r="I200" s="6">
        <v>0.04</v>
      </c>
      <c r="J200" s="6">
        <v>2.3700000000000002E-2</v>
      </c>
      <c r="K200" s="6">
        <v>1.2800000000000001E-2</v>
      </c>
      <c r="L200" s="6">
        <v>8.0399999999999985E-2</v>
      </c>
      <c r="M200" s="6">
        <v>0.12890000000000001</v>
      </c>
      <c r="N200" s="6">
        <v>5.5199999999999999E-2</v>
      </c>
      <c r="O200" s="6">
        <v>3.0099999999999998E-2</v>
      </c>
      <c r="P200" s="6">
        <v>8.48E-2</v>
      </c>
    </row>
    <row r="201" spans="3:16" ht="15.5" x14ac:dyDescent="0.35">
      <c r="C201" t="s">
        <v>200</v>
      </c>
      <c r="I201" s="6">
        <v>7.9299999999999995E-2</v>
      </c>
      <c r="J201" s="6">
        <v>7.1599999999999997E-2</v>
      </c>
      <c r="K201" s="6">
        <v>6.6400000000000001E-2</v>
      </c>
      <c r="L201" s="6">
        <v>0.15460000000000002</v>
      </c>
      <c r="M201" s="6">
        <v>0.21210000000000001</v>
      </c>
      <c r="N201" s="6">
        <v>0.14449999999999999</v>
      </c>
      <c r="O201" s="6">
        <v>0.16399999999999998</v>
      </c>
      <c r="P201" s="6">
        <v>0.374</v>
      </c>
    </row>
    <row r="202" spans="3:16" ht="15.5" x14ac:dyDescent="0.35">
      <c r="C202" t="s">
        <v>201</v>
      </c>
      <c r="I202" s="6">
        <v>2.16</v>
      </c>
      <c r="J202" s="6">
        <v>1.62</v>
      </c>
      <c r="K202" s="6">
        <v>1.39</v>
      </c>
      <c r="L202" s="6">
        <v>2.73</v>
      </c>
      <c r="M202" s="6">
        <v>3.39</v>
      </c>
      <c r="N202" s="6">
        <v>1.95</v>
      </c>
      <c r="O202" s="6">
        <v>1.63</v>
      </c>
      <c r="P202" s="6">
        <v>1.75</v>
      </c>
    </row>
    <row r="203" spans="3:16" ht="15.5" x14ac:dyDescent="0.35">
      <c r="C203" t="s">
        <v>60</v>
      </c>
      <c r="I203" s="6">
        <v>0.56999999999999995</v>
      </c>
      <c r="J203" s="6">
        <v>0.61</v>
      </c>
      <c r="K203" s="6">
        <v>0.74</v>
      </c>
      <c r="L203" s="6">
        <v>0.93</v>
      </c>
      <c r="M203" s="6">
        <v>2.14</v>
      </c>
      <c r="N203" s="6">
        <v>0.94</v>
      </c>
      <c r="O203" s="6">
        <v>1.19</v>
      </c>
      <c r="P203" s="5">
        <v>0</v>
      </c>
    </row>
    <row r="204" spans="3:16" ht="15.5" x14ac:dyDescent="0.35">
      <c r="C204" t="s">
        <v>57</v>
      </c>
      <c r="I204" s="6">
        <v>303.58</v>
      </c>
      <c r="J204" s="6">
        <v>276.35000000000002</v>
      </c>
      <c r="K204" s="6">
        <v>271.22000000000003</v>
      </c>
      <c r="L204" s="6">
        <v>280.39</v>
      </c>
      <c r="M204" s="6">
        <v>243.05</v>
      </c>
      <c r="N204" s="6">
        <v>215.7</v>
      </c>
      <c r="O204" s="6">
        <v>198.58</v>
      </c>
      <c r="P204" s="6">
        <v>458587.82</v>
      </c>
    </row>
    <row r="205" spans="3:16" ht="15.5" x14ac:dyDescent="0.35">
      <c r="C205" t="s">
        <v>202</v>
      </c>
      <c r="I205" s="6">
        <v>0.56999999999999995</v>
      </c>
      <c r="J205" s="6">
        <v>0.61</v>
      </c>
      <c r="K205" s="6">
        <v>0.75</v>
      </c>
      <c r="L205" s="6">
        <v>0.93</v>
      </c>
      <c r="M205" s="6">
        <v>2.15</v>
      </c>
      <c r="N205" s="6">
        <v>0.94</v>
      </c>
      <c r="O205" s="6">
        <v>1.19</v>
      </c>
      <c r="P205" s="5">
        <v>0</v>
      </c>
    </row>
    <row r="206" spans="3:16" ht="15.5" x14ac:dyDescent="0.35">
      <c r="C206" t="s">
        <v>203</v>
      </c>
      <c r="I206" s="6">
        <v>302.61</v>
      </c>
      <c r="J206" s="6">
        <v>276.2</v>
      </c>
      <c r="K206" s="6">
        <v>270.74</v>
      </c>
      <c r="L206" s="6">
        <v>279.7</v>
      </c>
      <c r="M206" s="6">
        <v>242.09</v>
      </c>
      <c r="N206" s="6">
        <v>214.55</v>
      </c>
      <c r="O206" s="6">
        <v>198.58</v>
      </c>
      <c r="P206" s="6">
        <v>458587.82</v>
      </c>
    </row>
    <row r="207" spans="3:16" ht="15.5" x14ac:dyDescent="0.35">
      <c r="C207" t="s">
        <v>204</v>
      </c>
      <c r="I207" s="5">
        <v>677000000000</v>
      </c>
      <c r="J207" s="5">
        <v>627000000000</v>
      </c>
      <c r="K207" s="5">
        <v>538000000000</v>
      </c>
      <c r="L207" s="5">
        <v>643000000000</v>
      </c>
      <c r="M207" s="5">
        <v>580000000000</v>
      </c>
      <c r="N207" s="5">
        <v>525000000000</v>
      </c>
      <c r="O207" s="5">
        <v>591000000000</v>
      </c>
      <c r="P207" s="5">
        <v>580000000000</v>
      </c>
    </row>
    <row r="208" spans="3:16" ht="15.5" x14ac:dyDescent="0.35">
      <c r="C208" t="s">
        <v>205</v>
      </c>
      <c r="I208" s="5">
        <v>477000000000</v>
      </c>
      <c r="J208" s="5">
        <v>222000000000</v>
      </c>
      <c r="K208" s="5">
        <v>133000000000</v>
      </c>
      <c r="L208" s="5">
        <v>165000000000</v>
      </c>
      <c r="M208" s="5">
        <v>123000000000</v>
      </c>
      <c r="N208" s="5">
        <v>157000000000</v>
      </c>
      <c r="O208" s="5">
        <v>161000000000</v>
      </c>
      <c r="P208" s="5">
        <v>221000000000</v>
      </c>
    </row>
    <row r="209" spans="3:16" ht="15.5" x14ac:dyDescent="0.35">
      <c r="C209" t="s">
        <v>26</v>
      </c>
      <c r="I209" s="5">
        <v>1154000000000</v>
      </c>
      <c r="J209" s="5">
        <v>849000000000</v>
      </c>
      <c r="K209" s="5">
        <v>671000000000</v>
      </c>
      <c r="L209" s="5">
        <v>809000000000</v>
      </c>
      <c r="M209" s="5">
        <v>703000000000</v>
      </c>
      <c r="N209" s="5">
        <v>682000000000</v>
      </c>
      <c r="O209" s="5">
        <v>752000000000</v>
      </c>
      <c r="P209" s="5">
        <v>801000000000</v>
      </c>
    </row>
    <row r="210" spans="3:16" ht="15.5" x14ac:dyDescent="0.35">
      <c r="C210" t="s">
        <v>23</v>
      </c>
      <c r="I210" s="5">
        <v>1146000000000</v>
      </c>
      <c r="J210" s="5">
        <v>839000000000</v>
      </c>
      <c r="K210" s="5">
        <v>664000000000</v>
      </c>
      <c r="L210" s="5">
        <v>806000000000</v>
      </c>
      <c r="M210" s="5">
        <v>684000000000</v>
      </c>
      <c r="N210" s="5">
        <v>670000000000</v>
      </c>
      <c r="O210" s="5">
        <v>731000000000</v>
      </c>
      <c r="P210" s="5">
        <v>789000000000</v>
      </c>
    </row>
    <row r="211" spans="3:16" ht="15.5" x14ac:dyDescent="0.35">
      <c r="C211" t="s">
        <v>206</v>
      </c>
      <c r="I211" s="5">
        <v>-93000000000</v>
      </c>
      <c r="J211" s="5">
        <v>2000000000</v>
      </c>
      <c r="K211" s="5">
        <v>-71000000000</v>
      </c>
      <c r="L211" s="5">
        <v>48000000000</v>
      </c>
      <c r="M211" s="5">
        <v>83000000000</v>
      </c>
      <c r="N211" s="5">
        <v>14000000000</v>
      </c>
      <c r="O211" s="5">
        <v>30000000000</v>
      </c>
      <c r="P211" s="5">
        <v>-50000000000</v>
      </c>
    </row>
    <row r="212" spans="3:16" ht="15.5" x14ac:dyDescent="0.35">
      <c r="C212" t="s">
        <v>207</v>
      </c>
      <c r="I212" s="5">
        <v>104000000000</v>
      </c>
      <c r="J212" s="5">
        <v>-17000000000</v>
      </c>
      <c r="K212" s="5">
        <v>249000000000</v>
      </c>
      <c r="L212" s="5">
        <v>66000000000</v>
      </c>
      <c r="M212" s="5">
        <v>93000000000</v>
      </c>
      <c r="N212" s="5">
        <v>137000000000</v>
      </c>
      <c r="O212" s="5">
        <v>57000000000</v>
      </c>
      <c r="P212" s="5">
        <v>84000000000</v>
      </c>
    </row>
    <row r="213" spans="3:16" ht="15.5" x14ac:dyDescent="0.35">
      <c r="C213" t="s">
        <v>208</v>
      </c>
      <c r="I213" s="5">
        <v>-387000000000</v>
      </c>
      <c r="J213" s="5">
        <v>-106000000000</v>
      </c>
      <c r="K213" s="5">
        <v>-91000000000</v>
      </c>
      <c r="L213" s="5">
        <v>-149000000000</v>
      </c>
      <c r="M213" s="5">
        <v>-68000000000</v>
      </c>
      <c r="N213" s="5">
        <v>-45000000000</v>
      </c>
      <c r="O213" s="5">
        <v>-17000000000</v>
      </c>
      <c r="P213" s="5">
        <v>-68000000000</v>
      </c>
    </row>
    <row r="214" spans="3:16" ht="15.5" x14ac:dyDescent="0.35">
      <c r="C214" t="s">
        <v>15</v>
      </c>
      <c r="I214" s="5">
        <v>-284000000000</v>
      </c>
      <c r="J214" s="5">
        <v>-123000000000</v>
      </c>
      <c r="K214" s="5">
        <v>158000000000</v>
      </c>
      <c r="L214" s="5">
        <v>-83000000000</v>
      </c>
      <c r="M214" s="5">
        <v>26000000000</v>
      </c>
      <c r="N214" s="5">
        <v>92000000000</v>
      </c>
      <c r="O214" s="5">
        <v>40000000000</v>
      </c>
      <c r="P214" s="5">
        <v>16000000000</v>
      </c>
    </row>
    <row r="215" spans="3:16" ht="15.5" x14ac:dyDescent="0.35">
      <c r="C215" t="s">
        <v>17</v>
      </c>
      <c r="I215" s="5">
        <v>-83</v>
      </c>
      <c r="J215" s="6">
        <v>-35.96</v>
      </c>
      <c r="K215" s="6">
        <v>46.19</v>
      </c>
      <c r="L215" s="6">
        <v>-24.24</v>
      </c>
      <c r="M215" s="6">
        <v>7.51</v>
      </c>
      <c r="N215" s="6">
        <v>27.07</v>
      </c>
      <c r="O215" s="6">
        <v>11.68</v>
      </c>
      <c r="P215" s="6">
        <v>13961.04</v>
      </c>
    </row>
  </sheetData>
  <pageMargins left="0.7" right="0.7" top="0.75" bottom="0.75" header="0.3" footer="0.3"/>
  <ignoredErrors>
    <ignoredError sqref="A1:P216" numberStoredAsText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19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1455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1456</v>
      </c>
      <c r="D2" s="2" vm="419">
        <f ca="1">IFERROR(_xlfn.STOCKHISTORY("XIDX:" &amp; $C$1, D3, , 0, 0, 1), "Libur")</f>
        <v>56</v>
      </c>
      <c r="E2" s="2" vm="21">
        <f ca="1">IFERROR(_xlfn.STOCKHISTORY("XIDX:" &amp; $C$1, E3, , 0, 0, 1), "Libur")</f>
        <v>50</v>
      </c>
      <c r="H2" s="2" vm="21">
        <f ca="1">IFERROR(INDEX(D2:G2,COUNT(D2:G2)),"")</f>
        <v>50</v>
      </c>
      <c r="I2" s="2" vm="378">
        <f t="shared" ref="I2:P2" ca="1" si="0">IFERROR(_xlfn.STOCKHISTORY("XIDX:" &amp; $C$1, I1, , 0, 0, 1), "Libur")</f>
        <v>75</v>
      </c>
      <c r="J2" s="2" vm="420">
        <f t="shared" ca="1" si="0"/>
        <v>19</v>
      </c>
      <c r="K2" s="2" vm="21">
        <f t="shared" ca="1" si="0"/>
        <v>50</v>
      </c>
      <c r="L2" s="2" vm="382">
        <f t="shared" ca="1" si="0"/>
        <v>54</v>
      </c>
      <c r="M2" s="2" vm="256">
        <f t="shared" ca="1" si="0"/>
        <v>340</v>
      </c>
      <c r="N2" s="2" vm="273">
        <f t="shared" ca="1" si="0"/>
        <v>300</v>
      </c>
      <c r="O2" s="2" vm="421">
        <f t="shared" ca="1" si="0"/>
        <v>660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2579000</v>
      </c>
      <c r="E4" s="2">
        <f>IFERROR(INDEX(E51:E500,MATCH($C$4,$C$51:$C$500,0)),"")</f>
        <v>257900000</v>
      </c>
      <c r="H4" s="2">
        <f>IFERROR(SUM(D4:G4)*(4/MAX(1,COUNT(D4:G4))),"")</f>
        <v>520958000</v>
      </c>
      <c r="I4" s="2">
        <f t="shared" ref="I4:P4" si="1">IFERROR(INDEX(I51:I500,MATCH($C$4,$C$51:$C$500,0)),"")</f>
        <v>18483652134</v>
      </c>
      <c r="J4" s="2">
        <f t="shared" si="1"/>
        <v>32132752638</v>
      </c>
      <c r="K4" s="2">
        <f t="shared" si="1"/>
        <v>2154529401286</v>
      </c>
      <c r="L4" s="2">
        <f t="shared" si="1"/>
        <v>4116137837804</v>
      </c>
      <c r="M4" s="2">
        <f t="shared" si="1"/>
        <v>3489267765180</v>
      </c>
      <c r="N4" s="2">
        <f t="shared" si="1"/>
        <v>3156659950866</v>
      </c>
      <c r="O4" s="2">
        <f t="shared" si="1"/>
        <v>9629825396769</v>
      </c>
      <c r="P4" s="2">
        <f t="shared" si="1"/>
        <v>6003378823540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-9975026866</v>
      </c>
      <c r="E5" s="2">
        <f>IFERROR(INDEX(E51:E500,MATCH($C$5,$C$51:$C$500,0)),"")</f>
        <v>-213612313</v>
      </c>
      <c r="H5" s="2">
        <f>IFERROR(SUM(D5:G5)*(4/MAX(1,COUNT(D5:G5))),"")</f>
        <v>-20377278358</v>
      </c>
      <c r="I5" s="2">
        <f t="shared" ref="I5:P5" si="2">IFERROR(INDEX(I51:I500,MATCH($C$5,$C$51:$C$500,0)),"")</f>
        <v>-15014325407</v>
      </c>
      <c r="J5" s="2">
        <f t="shared" si="2"/>
        <v>-18866337334</v>
      </c>
      <c r="K5" s="2">
        <f t="shared" si="2"/>
        <v>-41954854945</v>
      </c>
      <c r="L5" s="2">
        <f t="shared" si="2"/>
        <v>-22933397696</v>
      </c>
      <c r="M5" s="2">
        <f t="shared" si="2"/>
        <v>-7397560636</v>
      </c>
      <c r="N5" s="2">
        <f t="shared" si="2"/>
        <v>3819837482</v>
      </c>
      <c r="O5" s="2">
        <f t="shared" si="2"/>
        <v>11829738644</v>
      </c>
      <c r="P5" s="2">
        <f t="shared" si="2"/>
        <v>11430955060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229987748633</v>
      </c>
      <c r="E6" s="2">
        <f>IFERROR(INDEX(E51:E500,MATCH($C$6,$C$51:$C$500,0)),"")</f>
        <v>237193072348</v>
      </c>
      <c r="H6" s="2">
        <f>IFERROR(INDEX(D6:G6,COUNT(D6:G6)),"")</f>
        <v>237193072348</v>
      </c>
      <c r="I6" s="2">
        <f t="shared" ref="I6:P6" si="3">IFERROR(INDEX(I51:I500,MATCH($C$6,$C$51:$C$500,0)),"")</f>
        <v>245029037398</v>
      </c>
      <c r="J6" s="2">
        <f t="shared" si="3"/>
        <v>269860615125</v>
      </c>
      <c r="K6" s="2">
        <f t="shared" si="3"/>
        <v>288726952606</v>
      </c>
      <c r="L6" s="2">
        <f t="shared" si="3"/>
        <v>330707993298</v>
      </c>
      <c r="M6" s="2">
        <f t="shared" si="3"/>
        <v>353647016293</v>
      </c>
      <c r="N6" s="2">
        <f t="shared" si="3"/>
        <v>360831817195</v>
      </c>
      <c r="O6" s="2">
        <f t="shared" si="3"/>
        <v>352597743158</v>
      </c>
      <c r="P6" s="2">
        <f t="shared" si="3"/>
        <v>149512687895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1.52</v>
      </c>
      <c r="E7" s="3">
        <f>IFERROR(INDEX(E51:E500,MATCH($C$7,$C$51:$C$500,0))/1000000000,"")</f>
        <v>1.52</v>
      </c>
      <c r="H7" s="3">
        <f>IFERROR(INDEX(D7:G7,COUNT(D7:G7)),"")</f>
        <v>1.52</v>
      </c>
      <c r="I7" s="3">
        <f t="shared" ref="I7:P7" si="4">IFERROR(INDEX(I51:I500,MATCH($C$7,$C$51:$C$500,0))/1000000000,"")</f>
        <v>1.52</v>
      </c>
      <c r="J7" s="3">
        <f t="shared" si="4"/>
        <v>1.52</v>
      </c>
      <c r="K7" s="3">
        <f t="shared" si="4"/>
        <v>1.52</v>
      </c>
      <c r="L7" s="3">
        <f t="shared" si="4"/>
        <v>1.52</v>
      </c>
      <c r="M7" s="3">
        <f t="shared" si="4"/>
        <v>1.52</v>
      </c>
      <c r="N7" s="3">
        <f t="shared" si="4"/>
        <v>1.52</v>
      </c>
      <c r="O7" s="3">
        <f t="shared" si="4"/>
        <v>1.52</v>
      </c>
      <c r="P7" s="3">
        <f t="shared" si="4"/>
        <v>1.1399999999999999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P8" si="5">IFERROR(INDEX(I51:I500,MATCH($C$8,$C$51:$C$500,0)),"")</f>
        <v>0</v>
      </c>
      <c r="J8" s="2">
        <f t="shared" si="5"/>
        <v>0</v>
      </c>
      <c r="K8" s="2">
        <f t="shared" si="5"/>
        <v>-12000000000</v>
      </c>
      <c r="L8" s="2">
        <f t="shared" si="5"/>
        <v>-27000000000</v>
      </c>
      <c r="M8" s="2">
        <f t="shared" si="5"/>
        <v>22000000000</v>
      </c>
      <c r="N8" s="2">
        <f t="shared" si="5"/>
        <v>-49000000000</v>
      </c>
      <c r="O8" s="2">
        <f t="shared" si="5"/>
        <v>-122000000000</v>
      </c>
      <c r="P8" s="2">
        <f t="shared" si="5"/>
        <v>-10000000000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0</v>
      </c>
      <c r="E9" s="3">
        <f>IFERROR(INDEX(E51:E500,MATCH("Free cash flow per share (Quarter)",$C$51:$C$500,0)),"")</f>
        <v>-0.16</v>
      </c>
      <c r="H9" s="3">
        <f>IFERROR(INDEX(D9:G9,COUNT(D9:G9)),"")</f>
        <v>-0.16</v>
      </c>
      <c r="I9" s="3">
        <f t="shared" ref="I9:P9" si="6">IFERROR(INDEX(I51:I500,MATCH($C$9,$C$51:$C$500,0)),"")</f>
        <v>0.13</v>
      </c>
      <c r="J9" s="3">
        <f t="shared" si="6"/>
        <v>-0.01</v>
      </c>
      <c r="K9" s="3">
        <f t="shared" si="6"/>
        <v>-7.79</v>
      </c>
      <c r="L9" s="3">
        <f t="shared" si="6"/>
        <v>-17.399999999999999</v>
      </c>
      <c r="M9" s="3">
        <f t="shared" si="6"/>
        <v>14.12</v>
      </c>
      <c r="N9" s="3">
        <f t="shared" si="6"/>
        <v>-32.22</v>
      </c>
      <c r="O9" s="3">
        <f t="shared" si="6"/>
        <v>-79.83</v>
      </c>
      <c r="P9" s="3">
        <f t="shared" si="6"/>
        <v>-8.93</v>
      </c>
    </row>
    <row r="10" spans="1:16" ht="15.5" x14ac:dyDescent="0.35">
      <c r="C10" t="s">
        <v>18</v>
      </c>
      <c r="D10" s="3" t="str">
        <f>IFERROR(IF(D9=0,"",D2/D9),"")</f>
        <v/>
      </c>
      <c r="E10" s="3">
        <f ca="1">IFERROR(IF(E9=0,"",E2/E9),"")</f>
        <v>-312.5</v>
      </c>
      <c r="I10" s="3">
        <f t="shared" ref="I10:P10" ca="1" si="7">IFERROR(IF(I9=0,"",I2/I9),"")</f>
        <v>576.92307692307691</v>
      </c>
      <c r="J10" s="3">
        <f t="shared" ca="1" si="7"/>
        <v>-1900</v>
      </c>
      <c r="K10" s="3">
        <f t="shared" ca="1" si="7"/>
        <v>-6.4184852374839538</v>
      </c>
      <c r="L10" s="3">
        <f t="shared" ca="1" si="7"/>
        <v>-3.1034482758620694</v>
      </c>
      <c r="M10" s="3">
        <f t="shared" ca="1" si="7"/>
        <v>24.079320113314449</v>
      </c>
      <c r="N10" s="3">
        <f t="shared" ca="1" si="7"/>
        <v>-9.3109869646182499</v>
      </c>
      <c r="O10" s="3">
        <f t="shared" ca="1" si="7"/>
        <v>-8.2675685832393846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2142602</v>
      </c>
      <c r="E11" s="2">
        <f>IFERROR(INDEX(E51:E500,MATCH($C$11,$C$51:$C$500,0)),"")</f>
        <v>2111299</v>
      </c>
      <c r="H11" s="2">
        <f>IFERROR(INDEX(D11:G11,COUNT(D11:G11)),"")</f>
        <v>2111299</v>
      </c>
      <c r="I11" s="2">
        <f t="shared" ref="I11:P11" si="8">IFERROR(INDEX(I51:I500,MATCH($C$11,$C$51:$C$500,0)),"")</f>
        <v>239305810</v>
      </c>
      <c r="J11" s="2">
        <f t="shared" si="8"/>
        <v>36479586</v>
      </c>
      <c r="K11" s="2">
        <f t="shared" si="8"/>
        <v>44792550</v>
      </c>
      <c r="L11" s="2">
        <f t="shared" si="8"/>
        <v>161592621</v>
      </c>
      <c r="M11" s="2">
        <f t="shared" si="8"/>
        <v>279754321</v>
      </c>
      <c r="N11" s="2">
        <f t="shared" si="8"/>
        <v>177523646</v>
      </c>
      <c r="O11" s="2">
        <f t="shared" si="8"/>
        <v>71719025341</v>
      </c>
      <c r="P11" s="2">
        <f t="shared" si="8"/>
        <v>1546934933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7000000000</v>
      </c>
      <c r="E12" s="2">
        <f>IFERROR(INDEX(E51:E500,MATCH("Net Debt (Quarter)",$C$51:$C$500,0)),"")</f>
        <v>7000000000</v>
      </c>
      <c r="H12" s="2">
        <f>IFERROR(INDEX(D12:G12,COUNT(D12:G12)),"")</f>
        <v>7000000000</v>
      </c>
      <c r="I12" s="2">
        <f t="shared" ref="I12:P12" si="9">IFERROR(INDEX(I51:I500,MATCH($C$12,$C$51:$C$500,0)),"")</f>
        <v>7000000000</v>
      </c>
      <c r="J12" s="2">
        <f t="shared" si="9"/>
        <v>14000000000</v>
      </c>
      <c r="K12" s="2">
        <f t="shared" si="9"/>
        <v>12000000000</v>
      </c>
      <c r="L12" s="2">
        <f t="shared" si="9"/>
        <v>6000000000</v>
      </c>
      <c r="M12" s="2">
        <f t="shared" si="9"/>
        <v>3000000000</v>
      </c>
      <c r="N12" s="2">
        <f t="shared" si="9"/>
        <v>43000000000</v>
      </c>
      <c r="O12" s="2">
        <f t="shared" si="9"/>
        <v>-72000000000</v>
      </c>
      <c r="P12" s="2">
        <f t="shared" si="9"/>
        <v>3000000000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7000000000</v>
      </c>
      <c r="E13" s="2">
        <f>IFERROR(INDEX(E51:E500,MATCH("Total Debt (Quarter)",$C$51:$C$500,0)),"")</f>
        <v>7000000000</v>
      </c>
      <c r="H13" s="2">
        <f>IFERROR(INDEX(D13:G13,COUNT(D13:G13)),"")</f>
        <v>7000000000</v>
      </c>
      <c r="I13" s="2">
        <f t="shared" ref="I13:P13" si="10">IFERROR(INDEX(I51:I500,MATCH($C$13,$C$51:$C$500,0)),"")</f>
        <v>7000000000</v>
      </c>
      <c r="J13" s="2">
        <f t="shared" si="10"/>
        <v>14000000000</v>
      </c>
      <c r="K13" s="2">
        <f t="shared" si="10"/>
        <v>12000000000</v>
      </c>
      <c r="L13" s="2">
        <f t="shared" si="10"/>
        <v>6000000000</v>
      </c>
      <c r="M13" s="2">
        <f t="shared" si="10"/>
        <v>4000000000</v>
      </c>
      <c r="N13" s="2">
        <f t="shared" si="10"/>
        <v>43000000000</v>
      </c>
      <c r="O13" s="2">
        <f t="shared" si="10"/>
        <v>0</v>
      </c>
      <c r="P13" s="2">
        <f t="shared" si="10"/>
        <v>5000000000</v>
      </c>
    </row>
    <row r="14" spans="1:1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P14" si="11">IFERROR(INDEX(I51:I500,MATCH($C$14,$C$51:$C$500,0)),"")</f>
        <v>0</v>
      </c>
      <c r="J14" s="2">
        <f t="shared" si="11"/>
        <v>0</v>
      </c>
      <c r="K14" s="2">
        <f t="shared" si="11"/>
        <v>-386828</v>
      </c>
      <c r="L14" s="2">
        <f t="shared" si="11"/>
        <v>-355463469</v>
      </c>
      <c r="M14" s="2">
        <f t="shared" si="11"/>
        <v>-215175963</v>
      </c>
      <c r="N14" s="2">
        <f t="shared" si="11"/>
        <v>-622137786</v>
      </c>
      <c r="O14" s="2">
        <f t="shared" si="11"/>
        <v>-801348920</v>
      </c>
      <c r="P14" s="2">
        <f t="shared" si="11"/>
        <v>-577243187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0</v>
      </c>
      <c r="J15" s="2">
        <f t="shared" si="12"/>
        <v>0</v>
      </c>
      <c r="K15" s="2">
        <f t="shared" si="12"/>
        <v>43508512</v>
      </c>
      <c r="L15" s="2">
        <f t="shared" si="12"/>
        <v>129799881</v>
      </c>
      <c r="M15" s="2">
        <f t="shared" si="12"/>
        <v>-780620952</v>
      </c>
      <c r="N15" s="2">
        <f t="shared" si="12"/>
        <v>-60625478</v>
      </c>
      <c r="O15" s="2">
        <f t="shared" si="12"/>
        <v>-3172508866</v>
      </c>
      <c r="P15" s="2">
        <f t="shared" si="12"/>
        <v>-3797209705</v>
      </c>
    </row>
    <row r="16" spans="1:16" ht="15.5" x14ac:dyDescent="0.35">
      <c r="C16" t="s">
        <v>29</v>
      </c>
      <c r="D16" s="2">
        <f>IFERROR(INDEX(D51:D500,MATCH($C$16,$C$51:$C$500,0)),"")</f>
        <v>-12719920750</v>
      </c>
      <c r="E16" s="2">
        <f>IFERROR(INDEX(E51:E500,MATCH($C$16,$C$51:$C$500,0)),"")</f>
        <v>-213612313</v>
      </c>
      <c r="H16" s="2">
        <f>IFERROR(SUM(D16:G16)*(4/MAX(1,COUNT(D16:G16))),"")</f>
        <v>-25867066126</v>
      </c>
      <c r="I16" s="2">
        <f t="shared" ref="I16:P16" si="13">IFERROR(INDEX(I51:I500,MATCH($C$16,$C$51:$C$500,0)),"")</f>
        <v>-15014326780</v>
      </c>
      <c r="J16" s="2">
        <f t="shared" si="13"/>
        <v>-18866337482</v>
      </c>
      <c r="K16" s="2">
        <f t="shared" si="13"/>
        <v>-42202171915</v>
      </c>
      <c r="L16" s="2">
        <f t="shared" si="13"/>
        <v>-22999514817</v>
      </c>
      <c r="M16" s="2">
        <f t="shared" si="13"/>
        <v>-6443385301</v>
      </c>
      <c r="N16" s="2">
        <f t="shared" si="13"/>
        <v>4294831811</v>
      </c>
      <c r="O16" s="2">
        <f t="shared" si="13"/>
        <v>15004428465</v>
      </c>
      <c r="P16" s="2">
        <f t="shared" si="13"/>
        <v>15136543603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85120000000</v>
      </c>
      <c r="E20" s="2">
        <f ca="1">IFERROR(E21*E2,"")</f>
        <v>76000000000</v>
      </c>
      <c r="H20" s="2">
        <f t="shared" ref="H20:P20" ca="1" si="14">IFERROR(H21*H2,"")</f>
        <v>76000000000</v>
      </c>
      <c r="I20" s="2">
        <f t="shared" ca="1" si="14"/>
        <v>114000000000</v>
      </c>
      <c r="J20" s="2">
        <f t="shared" ca="1" si="14"/>
        <v>28880000000</v>
      </c>
      <c r="K20" s="2">
        <f t="shared" ca="1" si="14"/>
        <v>76000000000</v>
      </c>
      <c r="L20" s="2">
        <f t="shared" ca="1" si="14"/>
        <v>82080000000</v>
      </c>
      <c r="M20" s="2">
        <f t="shared" ca="1" si="14"/>
        <v>516800000000</v>
      </c>
      <c r="N20" s="2">
        <f t="shared" ca="1" si="14"/>
        <v>456000000000</v>
      </c>
      <c r="O20" s="2">
        <f t="shared" ca="1" si="14"/>
        <v>1003200000000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1520000000</v>
      </c>
      <c r="E21" s="2">
        <f>IFERROR(INDEX(E51:E500,MATCH($C$7,$C$51:$C$500,0)),"")</f>
        <v>1520000000</v>
      </c>
      <c r="H21" s="2">
        <f>IFERROR(INDEX(D21:G21,COUNT(D21:G21)),"")</f>
        <v>1520000000</v>
      </c>
      <c r="I21" s="2">
        <f t="shared" ref="I21:P21" si="15">IFERROR(INDEX(I51:I500,MATCH($C$7,$C$51:$C$500,0)),"")</f>
        <v>1520000000</v>
      </c>
      <c r="J21" s="2">
        <f t="shared" si="15"/>
        <v>1520000000</v>
      </c>
      <c r="K21" s="2">
        <f t="shared" si="15"/>
        <v>1520000000</v>
      </c>
      <c r="L21" s="2">
        <f t="shared" si="15"/>
        <v>1520000000</v>
      </c>
      <c r="M21" s="2">
        <f t="shared" si="15"/>
        <v>1520000000</v>
      </c>
      <c r="N21" s="2">
        <f t="shared" si="15"/>
        <v>1520000000</v>
      </c>
      <c r="O21" s="2">
        <f t="shared" si="15"/>
        <v>1520000000</v>
      </c>
      <c r="P21" s="2">
        <f t="shared" si="15"/>
        <v>1140000000</v>
      </c>
    </row>
    <row r="23" spans="1:16" ht="15.5" x14ac:dyDescent="0.35">
      <c r="B23" t="s">
        <v>45</v>
      </c>
      <c r="C23" t="s">
        <v>46</v>
      </c>
      <c r="D23" s="3">
        <f>IFERROR(D5/D6*100,"")</f>
        <v>-4.3371992313892864</v>
      </c>
      <c r="E23" s="3">
        <f>IFERROR(E5/E6*100,"")</f>
        <v>-9.0058411439014011E-2</v>
      </c>
      <c r="H23" s="3">
        <f t="shared" ref="H23:P23" si="16">IFERROR(H5/H6*100,"")</f>
        <v>-8.5910090696507737</v>
      </c>
      <c r="I23" s="3">
        <f t="shared" si="16"/>
        <v>-6.1275698449617924</v>
      </c>
      <c r="J23" s="3">
        <f t="shared" si="16"/>
        <v>-6.9911414547325013</v>
      </c>
      <c r="K23" s="3">
        <f t="shared" si="16"/>
        <v>-14.530979725419698</v>
      </c>
      <c r="L23" s="3">
        <f t="shared" si="16"/>
        <v>-6.934636646455286</v>
      </c>
      <c r="M23" s="3">
        <f t="shared" si="16"/>
        <v>-2.0917921812384384</v>
      </c>
      <c r="N23" s="3">
        <f t="shared" si="16"/>
        <v>1.0586199165290602</v>
      </c>
      <c r="O23" s="3">
        <f t="shared" si="16"/>
        <v>3.3550239255782932</v>
      </c>
      <c r="P23" s="3">
        <f t="shared" si="16"/>
        <v>7.6454749231902968</v>
      </c>
    </row>
    <row r="24" spans="1:16" ht="15.5" x14ac:dyDescent="0.35">
      <c r="C24" t="s">
        <v>47</v>
      </c>
      <c r="D24" s="4">
        <f>IFERROR(_xlfn.RRI(5,I23,D23),"")</f>
        <v>-6.6779607376030725E-2</v>
      </c>
      <c r="E24" s="4">
        <f>IFERROR(_xlfn.RRI(5,J23,E23),"")</f>
        <v>-0.58121102639086353</v>
      </c>
      <c r="H24" s="4">
        <f t="shared" ref="H24:P24" si="17">IFERROR(_xlfn.RRI(5,M23,H23),"")</f>
        <v>0.3264935067656205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-9.85</v>
      </c>
      <c r="J25" s="3">
        <f t="shared" si="18"/>
        <v>-12.37</v>
      </c>
      <c r="K25" s="3">
        <f t="shared" si="18"/>
        <v>-27.63</v>
      </c>
      <c r="L25" s="3">
        <f t="shared" si="18"/>
        <v>-15</v>
      </c>
      <c r="M25" s="3">
        <f t="shared" si="18"/>
        <v>-4.88</v>
      </c>
      <c r="N25" s="3">
        <f t="shared" si="18"/>
        <v>2.5299999999999998</v>
      </c>
      <c r="O25" s="3">
        <f t="shared" si="18"/>
        <v>7.76</v>
      </c>
      <c r="P25" s="3">
        <f t="shared" si="18"/>
        <v>9.92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1.6967105263157895E-3</v>
      </c>
      <c r="E27" s="3">
        <f>IFERROR(E4/E21,"")</f>
        <v>0.16967105263157894</v>
      </c>
      <c r="H27" s="3">
        <f t="shared" ref="H27:P27" si="20">IFERROR(H4/H21,"")</f>
        <v>0.34273552631578946</v>
      </c>
      <c r="I27" s="3">
        <f t="shared" si="20"/>
        <v>12.160297456578947</v>
      </c>
      <c r="J27" s="3">
        <f t="shared" si="20"/>
        <v>21.139968840789475</v>
      </c>
      <c r="K27" s="3">
        <f t="shared" si="20"/>
        <v>1417.4535534776317</v>
      </c>
      <c r="L27" s="3">
        <f t="shared" si="20"/>
        <v>2707.9854196078945</v>
      </c>
      <c r="M27" s="3">
        <f t="shared" si="20"/>
        <v>2295.5708981447369</v>
      </c>
      <c r="N27" s="3">
        <f t="shared" si="20"/>
        <v>2076.7499676749999</v>
      </c>
      <c r="O27" s="3">
        <f t="shared" si="20"/>
        <v>6335.411445242763</v>
      </c>
      <c r="P27" s="3">
        <f t="shared" si="20"/>
        <v>5266.1217750350879</v>
      </c>
    </row>
    <row r="28" spans="1:16" ht="15.5" x14ac:dyDescent="0.35">
      <c r="C28" t="s">
        <v>52</v>
      </c>
      <c r="D28" s="4">
        <f>IFERROR(_xlfn.RRI(5,I27,D27),"")</f>
        <v>-0.83059246970614153</v>
      </c>
      <c r="E28" s="4">
        <f>IFERROR(_xlfn.RRI(5,J27,E27),"")</f>
        <v>-0.61902131164258023</v>
      </c>
      <c r="H28" s="4">
        <f t="shared" ref="H28:P28" si="21">IFERROR(_xlfn.RRI(5,M27,H27),"")</f>
        <v>-0.8282828457316701</v>
      </c>
      <c r="I28" s="4">
        <f t="shared" si="21"/>
        <v>-0.64230571839256123</v>
      </c>
      <c r="J28" s="4">
        <f t="shared" si="21"/>
        <v>-0.68035648072621302</v>
      </c>
      <c r="K28" s="4">
        <f t="shared" si="21"/>
        <v>-0.23086320559178164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-0.20371867421180273</v>
      </c>
      <c r="J29" s="4">
        <f t="shared" si="22"/>
        <v>-0.55229822656532757</v>
      </c>
      <c r="K29" s="4">
        <f t="shared" si="22"/>
        <v>0.84199999999999997</v>
      </c>
      <c r="L29" s="4">
        <f t="shared" si="22"/>
        <v>2.0737704918032791</v>
      </c>
      <c r="M29" s="4">
        <f t="shared" si="22"/>
        <v>-2.9288537549407119</v>
      </c>
      <c r="N29" s="4">
        <f t="shared" si="22"/>
        <v>-0.6739690721649485</v>
      </c>
      <c r="O29" s="4">
        <f t="shared" si="22"/>
        <v>-0.217741935483871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-0.97181520209192218</v>
      </c>
      <c r="I30" s="4">
        <f t="shared" si="23"/>
        <v>-0.42477221474822102</v>
      </c>
      <c r="J30" s="4">
        <f t="shared" si="23"/>
        <v>-0.98508595305368296</v>
      </c>
      <c r="K30" s="4">
        <f t="shared" si="23"/>
        <v>-0.47656529344132387</v>
      </c>
      <c r="L30" s="4">
        <f t="shared" si="23"/>
        <v>0.1796566256335049</v>
      </c>
      <c r="M30" s="4">
        <f t="shared" si="23"/>
        <v>0.10536700800564613</v>
      </c>
      <c r="N30" s="4">
        <f t="shared" si="23"/>
        <v>-0.67219966917311669</v>
      </c>
      <c r="O30" s="4">
        <f t="shared" si="23"/>
        <v>0.2030506919298406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149.63</v>
      </c>
      <c r="E32" s="3">
        <f>IFERROR(INDEX(E51:E500,MATCH($A$32,$C$51:$C$500,0)),"")</f>
        <v>154.36000000000001</v>
      </c>
      <c r="H32" s="3">
        <f>IFERROR(INDEX(D32:G32,COUNT(D32:G32)),"")</f>
        <v>154.36000000000001</v>
      </c>
      <c r="I32" s="3">
        <f t="shared" ref="I32:P32" si="24">IFERROR(INDEX(I51:I500,MATCH($C$32,$C$51:$C$500,0)),"")</f>
        <v>157.69</v>
      </c>
      <c r="J32" s="3">
        <f t="shared" si="24"/>
        <v>173.98</v>
      </c>
      <c r="K32" s="3">
        <f t="shared" si="24"/>
        <v>186.34</v>
      </c>
      <c r="L32" s="3">
        <f t="shared" si="24"/>
        <v>213.87</v>
      </c>
      <c r="M32" s="3">
        <f t="shared" si="24"/>
        <v>228.91</v>
      </c>
      <c r="N32" s="3">
        <f t="shared" si="24"/>
        <v>233.77</v>
      </c>
      <c r="O32" s="3">
        <f t="shared" si="24"/>
        <v>231.26</v>
      </c>
      <c r="P32" s="3">
        <f t="shared" si="24"/>
        <v>130.75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0.33</v>
      </c>
      <c r="E33" s="3">
        <f>IFERROR(INDEX(E51:E500,MATCH($A$33,$C$51:$C$500,0)),"")</f>
        <v>0.37</v>
      </c>
      <c r="H33" s="3">
        <f>IFERROR(INDEX(D33:G33,COUNT(D33:G33)),"")</f>
        <v>0.37</v>
      </c>
      <c r="I33" s="3">
        <f t="shared" ref="I33:P33" si="25">IFERROR(INDEX(I51:I500,MATCH($C$33,$C$51:$C$500,0)),"")</f>
        <v>0.48</v>
      </c>
      <c r="J33" s="3">
        <f t="shared" si="25"/>
        <v>0.11</v>
      </c>
      <c r="K33" s="3">
        <f t="shared" si="25"/>
        <v>0.27</v>
      </c>
      <c r="L33" s="3">
        <f t="shared" si="25"/>
        <v>0.25</v>
      </c>
      <c r="M33" s="3">
        <f t="shared" si="25"/>
        <v>1.49</v>
      </c>
      <c r="N33" s="3">
        <f t="shared" si="25"/>
        <v>1.28</v>
      </c>
      <c r="O33" s="3">
        <f t="shared" si="25"/>
        <v>2.85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-7.65</v>
      </c>
      <c r="E34" s="3">
        <f>IFERROR(INDEX(E51:E500,MATCH($A$34,$C$51:$C$500,0)),"")</f>
        <v>-407.14</v>
      </c>
      <c r="H34" s="3">
        <f>IFERROR(INDEX(D34:G34,COUNT(D34:G34)),"")</f>
        <v>-407.14</v>
      </c>
      <c r="I34" s="3">
        <f t="shared" ref="I34:P34" si="26">IFERROR(INDEX(I51:I500,MATCH($C$34,$C$51:$C$500,0)),"")</f>
        <v>-7.61</v>
      </c>
      <c r="J34" s="3">
        <f t="shared" si="26"/>
        <v>-1.54</v>
      </c>
      <c r="K34" s="3">
        <f t="shared" si="26"/>
        <v>-1.81</v>
      </c>
      <c r="L34" s="3">
        <f t="shared" si="26"/>
        <v>-3.6</v>
      </c>
      <c r="M34" s="3">
        <f t="shared" si="26"/>
        <v>-69.67</v>
      </c>
      <c r="N34" s="3">
        <f t="shared" si="26"/>
        <v>118.58</v>
      </c>
      <c r="O34" s="3">
        <f t="shared" si="26"/>
        <v>85.05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29559.52</v>
      </c>
      <c r="E35" s="3">
        <f>IFERROR(INDEX(E51:E500,MATCH($A$35,$C$51:$C$500,0)),"")</f>
        <v>336.98</v>
      </c>
      <c r="H35" s="3">
        <f>IFERROR(INDEX(D35:G35,COUNT(D35:G35)),"")</f>
        <v>336.98</v>
      </c>
      <c r="I35" s="3">
        <f t="shared" ref="I35:P35" si="27">IFERROR(INDEX(I51:I500,MATCH($C$35,$C$51:$C$500,0)),"")</f>
        <v>6.19</v>
      </c>
      <c r="J35" s="3">
        <f t="shared" si="27"/>
        <v>0.9</v>
      </c>
      <c r="K35" s="3">
        <f t="shared" si="27"/>
        <v>0.04</v>
      </c>
      <c r="L35" s="3">
        <f t="shared" si="27"/>
        <v>0.02</v>
      </c>
      <c r="M35" s="3">
        <f t="shared" si="27"/>
        <v>0.15</v>
      </c>
      <c r="N35" s="3">
        <f t="shared" si="27"/>
        <v>0.14000000000000001</v>
      </c>
      <c r="O35" s="3">
        <f t="shared" si="27"/>
        <v>0.1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2579000</v>
      </c>
      <c r="E51" s="5">
        <v>257900000</v>
      </c>
      <c r="F51" s="5">
        <v>-28439785</v>
      </c>
      <c r="G51" s="5">
        <v>18266018660</v>
      </c>
      <c r="I51" s="5">
        <v>18483652134</v>
      </c>
      <c r="J51" s="5">
        <v>32132752638</v>
      </c>
      <c r="K51" s="5">
        <v>2154529401286</v>
      </c>
      <c r="L51" s="5">
        <v>4116137837804</v>
      </c>
      <c r="M51" s="5">
        <v>3489267765180</v>
      </c>
      <c r="N51" s="5">
        <v>3156659950866</v>
      </c>
      <c r="O51" s="5">
        <v>9629825396769</v>
      </c>
      <c r="P51" s="5">
        <v>6003378823540</v>
      </c>
    </row>
    <row r="52" spans="2:16" ht="15.5" x14ac:dyDescent="0.35">
      <c r="C52" t="s">
        <v>211</v>
      </c>
      <c r="D52" s="5">
        <v>-2578742</v>
      </c>
      <c r="E52" s="5">
        <v>-257874210</v>
      </c>
      <c r="F52" s="5">
        <v>28689583</v>
      </c>
      <c r="G52" s="5">
        <v>-18267173400</v>
      </c>
      <c r="I52" s="5">
        <v>-18485477617</v>
      </c>
      <c r="J52" s="5">
        <v>-32132082452</v>
      </c>
      <c r="K52" s="5">
        <v>-2153568070676</v>
      </c>
      <c r="L52" s="5">
        <v>-4104722081920</v>
      </c>
      <c r="M52" s="5">
        <v>-3473699086397</v>
      </c>
      <c r="N52" s="5">
        <v>-3136478723305</v>
      </c>
      <c r="O52" s="5">
        <v>-9602407572204</v>
      </c>
      <c r="P52" s="5">
        <v>-5978006085018</v>
      </c>
    </row>
    <row r="53" spans="2:16" ht="15.5" x14ac:dyDescent="0.35">
      <c r="C53" t="s">
        <v>212</v>
      </c>
      <c r="D53" s="5">
        <v>258</v>
      </c>
      <c r="E53" s="5">
        <v>25790</v>
      </c>
      <c r="F53" s="5">
        <v>249798</v>
      </c>
      <c r="G53" s="5">
        <v>-1154740</v>
      </c>
      <c r="I53" s="5">
        <v>-1825483</v>
      </c>
      <c r="J53" s="5">
        <v>670186</v>
      </c>
      <c r="K53" s="5">
        <v>961330610</v>
      </c>
      <c r="L53" s="5">
        <v>11415755884</v>
      </c>
      <c r="M53" s="5">
        <v>15568678783</v>
      </c>
      <c r="N53" s="5">
        <v>20181227561</v>
      </c>
      <c r="O53" s="5">
        <v>27417824565</v>
      </c>
      <c r="P53" s="5">
        <v>25372738522</v>
      </c>
    </row>
    <row r="54" spans="2:16" ht="15.5" x14ac:dyDescent="0.35">
      <c r="C54" t="s">
        <v>82</v>
      </c>
      <c r="D54" s="5">
        <v>-12719613252</v>
      </c>
      <c r="E54" s="5">
        <v>-2213086839</v>
      </c>
      <c r="F54" s="5">
        <v>-29513121057</v>
      </c>
      <c r="G54" s="5">
        <v>-503693649</v>
      </c>
      <c r="I54" s="5">
        <v>-39825069749</v>
      </c>
      <c r="J54" s="5">
        <v>-18867286669</v>
      </c>
      <c r="K54" s="5">
        <v>-43273442982</v>
      </c>
      <c r="L54" s="5">
        <v>-34321146117</v>
      </c>
      <c r="M54" s="5">
        <v>-21822139289</v>
      </c>
      <c r="N54" s="5">
        <v>-21219167092</v>
      </c>
      <c r="O54" s="5">
        <v>-15705365254</v>
      </c>
      <c r="P54" s="5">
        <v>-9663304921</v>
      </c>
    </row>
    <row r="55" spans="2:16" ht="15.5" x14ac:dyDescent="0.35">
      <c r="C55" t="s">
        <v>284</v>
      </c>
      <c r="K55" s="5">
        <v>-1339709097</v>
      </c>
      <c r="L55" s="5">
        <v>-11108714542</v>
      </c>
      <c r="M55" s="5">
        <v>-2807132347</v>
      </c>
      <c r="N55" s="5">
        <v>-53317206</v>
      </c>
      <c r="O55" s="5">
        <v>-3785627046</v>
      </c>
      <c r="P55" s="5">
        <v>-137638770</v>
      </c>
    </row>
    <row r="56" spans="2:16" ht="15.5" x14ac:dyDescent="0.35">
      <c r="C56" t="s">
        <v>213</v>
      </c>
      <c r="D56" s="5">
        <v>-12719613252</v>
      </c>
      <c r="E56" s="5">
        <v>-2213086839</v>
      </c>
      <c r="F56" s="5">
        <v>-29513121057</v>
      </c>
      <c r="G56" s="5">
        <v>-503693649</v>
      </c>
      <c r="I56" s="5">
        <v>-39825069749</v>
      </c>
      <c r="J56" s="5">
        <v>-18867286669</v>
      </c>
      <c r="K56" s="5">
        <v>-41933733885</v>
      </c>
      <c r="L56" s="5">
        <v>-23212431575</v>
      </c>
      <c r="M56" s="5">
        <v>-19015006942</v>
      </c>
      <c r="N56" s="5">
        <v>-21165849886</v>
      </c>
      <c r="O56" s="5">
        <v>-11919738208</v>
      </c>
      <c r="P56" s="5">
        <v>-9525666151</v>
      </c>
    </row>
    <row r="57" spans="2:16" ht="15.5" x14ac:dyDescent="0.35">
      <c r="C57" t="s">
        <v>81</v>
      </c>
      <c r="D57" s="5">
        <v>-2744893884</v>
      </c>
      <c r="F57" s="5">
        <v>-1357</v>
      </c>
      <c r="G57" s="5">
        <v>10</v>
      </c>
      <c r="I57" s="5">
        <v>-1373</v>
      </c>
      <c r="J57" s="5">
        <v>-148</v>
      </c>
      <c r="K57" s="5">
        <v>-26185747</v>
      </c>
      <c r="L57" s="5">
        <v>-5625299</v>
      </c>
      <c r="M57" s="5">
        <v>212759734</v>
      </c>
      <c r="N57" s="5">
        <v>371446767</v>
      </c>
      <c r="O57" s="5">
        <v>-223</v>
      </c>
      <c r="P57" s="5">
        <v>-33</v>
      </c>
    </row>
    <row r="58" spans="2:16" ht="15.5" x14ac:dyDescent="0.35">
      <c r="C58" t="s">
        <v>89</v>
      </c>
      <c r="D58" s="5">
        <v>-12719612994</v>
      </c>
      <c r="E58" s="5">
        <v>-2213061049</v>
      </c>
      <c r="F58" s="5">
        <v>-29512871259</v>
      </c>
      <c r="G58" s="5">
        <v>-504848389</v>
      </c>
      <c r="I58" s="5">
        <v>-39826895232</v>
      </c>
      <c r="J58" s="5">
        <v>-18866616483</v>
      </c>
      <c r="K58" s="5">
        <v>-42312112372</v>
      </c>
      <c r="L58" s="5">
        <v>-22905390233</v>
      </c>
      <c r="M58" s="5">
        <v>-6253460506</v>
      </c>
      <c r="N58" s="5">
        <v>-1037939531</v>
      </c>
      <c r="O58" s="5">
        <v>11712459311</v>
      </c>
      <c r="P58" s="5">
        <v>15709433601</v>
      </c>
    </row>
    <row r="59" spans="2:16" ht="15.5" x14ac:dyDescent="0.35">
      <c r="C59" t="s">
        <v>90</v>
      </c>
      <c r="D59" s="5">
        <v>-307756</v>
      </c>
      <c r="E59" s="5">
        <v>1999448736</v>
      </c>
      <c r="F59" s="5">
        <v>24812336788</v>
      </c>
      <c r="G59" s="5">
        <v>231664</v>
      </c>
      <c r="I59" s="5">
        <v>24812568452</v>
      </c>
      <c r="J59" s="5">
        <v>279001</v>
      </c>
      <c r="K59" s="5">
        <v>109940457</v>
      </c>
      <c r="L59" s="5">
        <v>-94124584</v>
      </c>
      <c r="M59" s="5">
        <v>-189924795</v>
      </c>
      <c r="N59" s="5">
        <v>5332771342</v>
      </c>
      <c r="O59" s="5">
        <v>3291969154</v>
      </c>
      <c r="P59" s="5">
        <v>-572889998</v>
      </c>
    </row>
    <row r="60" spans="2:16" ht="15.5" x14ac:dyDescent="0.35">
      <c r="C60" t="s">
        <v>215</v>
      </c>
      <c r="F60" s="5">
        <v>29761</v>
      </c>
      <c r="G60" s="5">
        <v>1060</v>
      </c>
      <c r="I60" s="5">
        <v>30821</v>
      </c>
      <c r="J60" s="5">
        <v>99001</v>
      </c>
      <c r="K60" s="5">
        <v>358915</v>
      </c>
      <c r="L60" s="5">
        <v>1348966</v>
      </c>
      <c r="M60" s="5">
        <v>23947852</v>
      </c>
      <c r="N60" s="5">
        <v>871635953</v>
      </c>
      <c r="O60" s="5">
        <v>3685028402</v>
      </c>
      <c r="P60" s="5">
        <v>4353189</v>
      </c>
    </row>
    <row r="61" spans="2:16" ht="15.5" x14ac:dyDescent="0.35">
      <c r="C61" t="s">
        <v>27</v>
      </c>
      <c r="K61" s="5">
        <v>-386828</v>
      </c>
      <c r="L61" s="5">
        <v>-355463469</v>
      </c>
      <c r="M61" s="5">
        <v>-215175963</v>
      </c>
      <c r="N61" s="5">
        <v>-622137786</v>
      </c>
      <c r="O61" s="5">
        <v>-801348920</v>
      </c>
      <c r="P61" s="5">
        <v>-577243187</v>
      </c>
    </row>
    <row r="62" spans="2:16" ht="15.5" x14ac:dyDescent="0.35">
      <c r="C62" t="s">
        <v>92</v>
      </c>
      <c r="D62" s="5">
        <v>-307756</v>
      </c>
      <c r="E62" s="5">
        <v>1999448736</v>
      </c>
      <c r="F62" s="5">
        <v>24812336788</v>
      </c>
      <c r="G62" s="5">
        <v>231664</v>
      </c>
      <c r="I62" s="5">
        <v>24812568452</v>
      </c>
      <c r="J62" s="5">
        <v>279001</v>
      </c>
      <c r="K62" s="5">
        <v>109940457</v>
      </c>
      <c r="L62" s="5">
        <v>-94124584</v>
      </c>
      <c r="M62" s="5">
        <v>-189924795</v>
      </c>
      <c r="N62" s="5">
        <v>5332771342</v>
      </c>
      <c r="O62" s="5">
        <v>3291969154</v>
      </c>
      <c r="P62" s="5">
        <v>-572889998</v>
      </c>
    </row>
    <row r="63" spans="2:16" ht="15.5" x14ac:dyDescent="0.35">
      <c r="C63" t="s">
        <v>29</v>
      </c>
      <c r="D63" s="5">
        <v>-12719920750</v>
      </c>
      <c r="E63" s="5">
        <v>-213612313</v>
      </c>
      <c r="F63" s="5">
        <v>-4700534471</v>
      </c>
      <c r="G63" s="5">
        <v>-504616725</v>
      </c>
      <c r="I63" s="5">
        <v>-15014326780</v>
      </c>
      <c r="J63" s="5">
        <v>-18866337482</v>
      </c>
      <c r="K63" s="5">
        <v>-42202171915</v>
      </c>
      <c r="L63" s="5">
        <v>-22999514817</v>
      </c>
      <c r="M63" s="5">
        <v>-6443385301</v>
      </c>
      <c r="N63" s="5">
        <v>4294831811</v>
      </c>
      <c r="O63" s="5">
        <v>15004428465</v>
      </c>
      <c r="P63" s="5">
        <v>15136543603</v>
      </c>
    </row>
    <row r="64" spans="2:16" ht="15.5" x14ac:dyDescent="0.35">
      <c r="C64" t="s">
        <v>28</v>
      </c>
      <c r="K64" s="5">
        <v>43508512</v>
      </c>
      <c r="L64" s="5">
        <v>129799881</v>
      </c>
      <c r="M64" s="5">
        <v>-780620952</v>
      </c>
      <c r="N64" s="5">
        <v>-60625478</v>
      </c>
      <c r="O64" s="5">
        <v>-3172508866</v>
      </c>
      <c r="P64" s="5">
        <v>-3797209705</v>
      </c>
    </row>
    <row r="65" spans="2:16" ht="15.5" x14ac:dyDescent="0.35">
      <c r="C65" t="s">
        <v>95</v>
      </c>
      <c r="D65" s="5">
        <v>-12719920750</v>
      </c>
      <c r="E65" s="5">
        <v>-213612313</v>
      </c>
      <c r="F65" s="5">
        <v>-4700534471</v>
      </c>
      <c r="G65" s="5">
        <v>-504616725</v>
      </c>
      <c r="I65" s="5">
        <v>-15014326780</v>
      </c>
      <c r="J65" s="5">
        <v>-18866337482</v>
      </c>
      <c r="K65" s="5">
        <v>-42158663403</v>
      </c>
      <c r="L65" s="5">
        <v>-22869714936</v>
      </c>
      <c r="M65" s="5">
        <v>-7224006253</v>
      </c>
      <c r="N65" s="5">
        <v>4234206333</v>
      </c>
      <c r="O65" s="5">
        <v>11831919599</v>
      </c>
      <c r="P65" s="5">
        <v>11339333898</v>
      </c>
    </row>
    <row r="66" spans="2:16" ht="15.5" x14ac:dyDescent="0.35">
      <c r="C66" t="s">
        <v>96</v>
      </c>
      <c r="K66" s="5">
        <v>177622711</v>
      </c>
      <c r="L66" s="5">
        <v>-69308059</v>
      </c>
      <c r="M66" s="5">
        <v>39205351</v>
      </c>
      <c r="N66" s="5">
        <v>-42922084</v>
      </c>
      <c r="O66" s="5">
        <v>-2181178</v>
      </c>
      <c r="P66" s="5">
        <v>91621129</v>
      </c>
    </row>
    <row r="67" spans="2:16" ht="15.5" x14ac:dyDescent="0.35">
      <c r="C67" t="s">
        <v>97</v>
      </c>
      <c r="D67" s="5">
        <v>-12719920750</v>
      </c>
      <c r="E67" s="5">
        <v>-213612313</v>
      </c>
      <c r="F67" s="5">
        <v>-4700534471</v>
      </c>
      <c r="G67" s="5">
        <v>-504616725</v>
      </c>
      <c r="I67" s="5">
        <v>-15014326780</v>
      </c>
      <c r="J67" s="5">
        <v>-18866337482</v>
      </c>
      <c r="K67" s="5">
        <v>-41981040692</v>
      </c>
      <c r="L67" s="5">
        <v>-22939022995</v>
      </c>
      <c r="M67" s="5">
        <v>-7184800902</v>
      </c>
      <c r="N67" s="5">
        <v>4191284249</v>
      </c>
      <c r="O67" s="5">
        <v>11829738421</v>
      </c>
      <c r="P67" s="5">
        <v>11430955027</v>
      </c>
    </row>
    <row r="68" spans="2:16" ht="15.5" x14ac:dyDescent="0.35">
      <c r="C68" t="s">
        <v>98</v>
      </c>
      <c r="D68" s="5">
        <v>-12719920750</v>
      </c>
      <c r="E68" s="5">
        <v>-213612313</v>
      </c>
      <c r="F68" s="5">
        <v>-4700534471</v>
      </c>
      <c r="G68" s="5">
        <v>-504616725</v>
      </c>
      <c r="I68" s="5">
        <v>-15014326780</v>
      </c>
      <c r="J68" s="5">
        <v>-18866337482</v>
      </c>
      <c r="K68" s="5">
        <v>-42158663403</v>
      </c>
      <c r="L68" s="5">
        <v>-22869714936</v>
      </c>
      <c r="M68" s="5">
        <v>-7224006253</v>
      </c>
      <c r="N68" s="5">
        <v>4234206333</v>
      </c>
      <c r="O68" s="5">
        <v>11831919599</v>
      </c>
      <c r="P68" s="5">
        <v>11339333898</v>
      </c>
    </row>
    <row r="69" spans="2:16" ht="15.5" x14ac:dyDescent="0.35">
      <c r="C69" t="s">
        <v>8</v>
      </c>
      <c r="D69" s="5">
        <v>-9975026866</v>
      </c>
      <c r="E69" s="5">
        <v>-213612313</v>
      </c>
      <c r="F69" s="5">
        <v>-4700533114</v>
      </c>
      <c r="G69" s="5">
        <v>-504616735</v>
      </c>
      <c r="I69" s="5">
        <v>-15014325407</v>
      </c>
      <c r="J69" s="5">
        <v>-18866337334</v>
      </c>
      <c r="K69" s="5">
        <v>-41954854945</v>
      </c>
      <c r="L69" s="5">
        <v>-22933397696</v>
      </c>
      <c r="M69" s="5">
        <v>-7397560636</v>
      </c>
      <c r="N69" s="5">
        <v>3819837482</v>
      </c>
      <c r="O69" s="5">
        <v>11829738644</v>
      </c>
      <c r="P69" s="5">
        <v>11430955060</v>
      </c>
    </row>
    <row r="70" spans="2:16" ht="15.5" x14ac:dyDescent="0.35">
      <c r="C70" t="s">
        <v>100</v>
      </c>
      <c r="D70" s="5">
        <v>-12719920750</v>
      </c>
      <c r="E70" s="5">
        <v>-213612313</v>
      </c>
      <c r="F70" s="5">
        <v>-4700534471</v>
      </c>
      <c r="G70" s="5">
        <v>-504616725</v>
      </c>
      <c r="I70" s="5">
        <v>-15014326780</v>
      </c>
      <c r="J70" s="5">
        <v>-18866337482</v>
      </c>
      <c r="K70" s="5">
        <v>-42158663403</v>
      </c>
      <c r="L70" s="5">
        <v>-22869714936</v>
      </c>
      <c r="M70" s="5">
        <v>-7224006253</v>
      </c>
      <c r="N70" s="5">
        <v>4234206333</v>
      </c>
      <c r="O70" s="5">
        <v>11831919599</v>
      </c>
      <c r="P70" s="5">
        <v>11339333898</v>
      </c>
    </row>
    <row r="71" spans="2:16" ht="15.5" x14ac:dyDescent="0.35">
      <c r="C71" t="s">
        <v>101</v>
      </c>
      <c r="D71" s="5">
        <v>-12719920750</v>
      </c>
      <c r="E71" s="5">
        <v>-213612313</v>
      </c>
      <c r="F71" s="5">
        <v>-4700534471</v>
      </c>
      <c r="G71" s="5">
        <v>-504616725</v>
      </c>
      <c r="I71" s="5">
        <v>-15014326780</v>
      </c>
      <c r="J71" s="5">
        <v>-18866337482</v>
      </c>
      <c r="K71" s="5">
        <v>-41981040692</v>
      </c>
      <c r="L71" s="5">
        <v>-22939022995</v>
      </c>
      <c r="M71" s="5">
        <v>-7184800902</v>
      </c>
      <c r="N71" s="5">
        <v>4191284249</v>
      </c>
      <c r="O71" s="5">
        <v>11829738421</v>
      </c>
      <c r="P71" s="5">
        <v>11430955027</v>
      </c>
    </row>
    <row r="72" spans="2:16" ht="15.5" x14ac:dyDescent="0.35">
      <c r="C72" t="s">
        <v>102</v>
      </c>
      <c r="D72" s="5">
        <v>-12719920750</v>
      </c>
      <c r="E72" s="5">
        <v>-213612313</v>
      </c>
      <c r="F72" s="5">
        <v>-4700534471</v>
      </c>
      <c r="G72" s="5">
        <v>-504616725</v>
      </c>
      <c r="I72" s="5">
        <v>-15014326780</v>
      </c>
      <c r="J72" s="5">
        <v>-18866337482</v>
      </c>
      <c r="K72" s="5">
        <v>-41981040692</v>
      </c>
      <c r="L72" s="5">
        <v>-22939022995</v>
      </c>
      <c r="M72" s="5">
        <v>-7184800902</v>
      </c>
      <c r="N72" s="5">
        <v>4191284249</v>
      </c>
      <c r="O72" s="5">
        <v>11829738421</v>
      </c>
      <c r="P72" s="5">
        <v>11430955027</v>
      </c>
    </row>
    <row r="74" spans="2:16" ht="15.5" x14ac:dyDescent="0.35">
      <c r="B74" t="s">
        <v>103</v>
      </c>
      <c r="C74" t="s">
        <v>104</v>
      </c>
    </row>
    <row r="75" spans="2:16" ht="15.5" x14ac:dyDescent="0.35">
      <c r="C75" t="s">
        <v>216</v>
      </c>
    </row>
    <row r="76" spans="2:16" ht="15.5" x14ac:dyDescent="0.35">
      <c r="C76" t="s">
        <v>20</v>
      </c>
      <c r="D76" s="5">
        <v>2142602</v>
      </c>
      <c r="E76" s="5">
        <v>2111299</v>
      </c>
      <c r="F76" s="5">
        <v>239305810</v>
      </c>
      <c r="G76" s="5">
        <v>17301403</v>
      </c>
      <c r="I76" s="5">
        <v>239305810</v>
      </c>
      <c r="J76" s="5">
        <v>36479586</v>
      </c>
      <c r="K76" s="5">
        <v>44792550</v>
      </c>
      <c r="L76" s="5">
        <v>161592621</v>
      </c>
      <c r="M76" s="5">
        <v>279754321</v>
      </c>
      <c r="N76" s="5">
        <v>177523646</v>
      </c>
      <c r="O76" s="5">
        <v>71719025341</v>
      </c>
      <c r="P76" s="5">
        <v>1546934933</v>
      </c>
    </row>
    <row r="77" spans="2:16" ht="15.5" x14ac:dyDescent="0.35">
      <c r="C77" t="s">
        <v>217</v>
      </c>
      <c r="D77" s="5">
        <v>93621143001</v>
      </c>
      <c r="E77" s="5">
        <v>104404766414</v>
      </c>
      <c r="F77" s="5">
        <v>104404766414</v>
      </c>
      <c r="G77" s="5">
        <v>104404829200</v>
      </c>
      <c r="I77" s="5">
        <v>104404766414</v>
      </c>
      <c r="J77" s="5">
        <v>104404766414</v>
      </c>
      <c r="K77" s="5">
        <v>99968592985</v>
      </c>
      <c r="L77" s="5">
        <v>72571658561</v>
      </c>
      <c r="M77" s="5">
        <v>70113597552</v>
      </c>
      <c r="N77" s="5">
        <v>37251691869</v>
      </c>
      <c r="O77" s="5">
        <v>88276019392</v>
      </c>
    </row>
    <row r="78" spans="2:16" ht="15.5" x14ac:dyDescent="0.35">
      <c r="C78" t="s">
        <v>219</v>
      </c>
      <c r="D78" s="5">
        <v>25444813150</v>
      </c>
      <c r="E78" s="5">
        <v>25444813150</v>
      </c>
      <c r="F78" s="5">
        <v>25454722937</v>
      </c>
      <c r="G78" s="5">
        <v>25444911055</v>
      </c>
      <c r="I78" s="5">
        <v>25454722937</v>
      </c>
      <c r="J78" s="5">
        <v>25444870863</v>
      </c>
      <c r="K78" s="5">
        <v>25444870863</v>
      </c>
      <c r="L78" s="5">
        <v>15388403894</v>
      </c>
    </row>
    <row r="79" spans="2:16" ht="15.5" x14ac:dyDescent="0.35">
      <c r="C79" t="s">
        <v>218</v>
      </c>
      <c r="D79" s="5">
        <v>11093000000</v>
      </c>
      <c r="E79" s="5">
        <v>11093000000</v>
      </c>
      <c r="F79" s="5">
        <v>11093000000</v>
      </c>
      <c r="G79" s="5">
        <v>11093000000</v>
      </c>
      <c r="I79" s="5">
        <v>11093000000</v>
      </c>
      <c r="J79" s="5">
        <v>11093000000</v>
      </c>
      <c r="K79" s="5">
        <v>11093000000</v>
      </c>
      <c r="L79" s="5">
        <v>27379504894</v>
      </c>
    </row>
    <row r="80" spans="2:16" ht="15.5" x14ac:dyDescent="0.35">
      <c r="C80" t="s">
        <v>220</v>
      </c>
      <c r="D80" s="5">
        <v>93621143001</v>
      </c>
      <c r="E80" s="5">
        <v>104404766414</v>
      </c>
      <c r="F80" s="5">
        <v>104404766414</v>
      </c>
      <c r="G80" s="5">
        <v>104404829200</v>
      </c>
      <c r="I80" s="5">
        <v>104404766414</v>
      </c>
      <c r="J80" s="5">
        <v>104404766414</v>
      </c>
      <c r="K80" s="5">
        <v>99968592985</v>
      </c>
      <c r="L80" s="5">
        <v>72571658561</v>
      </c>
      <c r="M80" s="5">
        <v>70113597552</v>
      </c>
      <c r="N80" s="5">
        <v>37251691869</v>
      </c>
      <c r="O80" s="5">
        <v>88276019392</v>
      </c>
    </row>
    <row r="81" spans="3:16" ht="15.5" x14ac:dyDescent="0.35">
      <c r="C81" t="s">
        <v>110</v>
      </c>
      <c r="D81" s="5">
        <v>36537813150</v>
      </c>
      <c r="E81" s="5">
        <v>36537813150</v>
      </c>
      <c r="F81" s="5">
        <v>36547722937</v>
      </c>
      <c r="G81" s="5">
        <v>36537911055</v>
      </c>
      <c r="I81" s="5">
        <v>36547722937</v>
      </c>
      <c r="J81" s="5">
        <v>36537870863</v>
      </c>
      <c r="K81" s="5">
        <v>36537870863</v>
      </c>
      <c r="L81" s="5">
        <v>42767908788</v>
      </c>
      <c r="M81" s="5">
        <v>129263736616</v>
      </c>
      <c r="N81" s="5">
        <v>53327999862</v>
      </c>
      <c r="O81" s="5">
        <v>15224865156</v>
      </c>
      <c r="P81" s="5">
        <v>7829808978</v>
      </c>
    </row>
    <row r="82" spans="3:16" ht="15.5" x14ac:dyDescent="0.35">
      <c r="C82" t="s">
        <v>221</v>
      </c>
      <c r="D82" s="5">
        <v>36537813150</v>
      </c>
      <c r="E82" s="5">
        <v>36537813150</v>
      </c>
      <c r="F82" s="5">
        <v>36547722937</v>
      </c>
      <c r="G82" s="5">
        <v>36537911055</v>
      </c>
      <c r="I82" s="5">
        <v>36547722937</v>
      </c>
      <c r="J82" s="5">
        <v>36537870863</v>
      </c>
      <c r="K82" s="5">
        <v>36537870863</v>
      </c>
      <c r="L82" s="5">
        <v>42767908788</v>
      </c>
      <c r="M82" s="5">
        <v>129263736616</v>
      </c>
      <c r="N82" s="5">
        <v>53327999862</v>
      </c>
      <c r="O82" s="5">
        <v>15224865156</v>
      </c>
      <c r="P82" s="5">
        <v>7829808978</v>
      </c>
    </row>
    <row r="83" spans="3:16" ht="15.5" x14ac:dyDescent="0.35">
      <c r="C83" t="s">
        <v>222</v>
      </c>
      <c r="D83" s="5">
        <v>123364662815</v>
      </c>
      <c r="E83" s="5">
        <v>123241590207</v>
      </c>
      <c r="F83" s="5">
        <v>123589652697</v>
      </c>
      <c r="G83" s="5">
        <v>124546884614</v>
      </c>
      <c r="I83" s="5">
        <v>123589652697</v>
      </c>
      <c r="J83" s="5">
        <v>127060713439</v>
      </c>
      <c r="K83" s="5">
        <v>148549922845</v>
      </c>
      <c r="L83" s="5">
        <v>170801474797</v>
      </c>
      <c r="M83" s="5">
        <v>188152820117</v>
      </c>
      <c r="N83" s="5">
        <v>196433154037</v>
      </c>
      <c r="O83" s="5">
        <v>97732426555</v>
      </c>
      <c r="P83" s="5">
        <v>71680667026</v>
      </c>
    </row>
    <row r="84" spans="3:16" ht="15.5" x14ac:dyDescent="0.35">
      <c r="C84" t="s">
        <v>105</v>
      </c>
      <c r="N84" s="5">
        <v>38800000000</v>
      </c>
    </row>
    <row r="85" spans="3:16" ht="15.5" x14ac:dyDescent="0.35">
      <c r="C85" t="s">
        <v>81</v>
      </c>
      <c r="D85" s="5">
        <v>119877687</v>
      </c>
      <c r="E85" s="5">
        <v>93745091</v>
      </c>
      <c r="F85" s="5">
        <v>-9665517099</v>
      </c>
      <c r="G85" s="5">
        <v>151732475</v>
      </c>
      <c r="I85" s="5">
        <v>-9665517099</v>
      </c>
      <c r="J85" s="5">
        <v>151732475</v>
      </c>
      <c r="K85" s="5">
        <v>151732475</v>
      </c>
      <c r="L85" s="5">
        <v>-25890236</v>
      </c>
      <c r="M85" s="5">
        <v>43417823</v>
      </c>
      <c r="N85" s="5">
        <v>4212472</v>
      </c>
      <c r="O85" s="5">
        <v>47134556</v>
      </c>
      <c r="P85" s="5">
        <v>49315734</v>
      </c>
    </row>
    <row r="86" spans="3:16" ht="15.5" x14ac:dyDescent="0.35">
      <c r="C86" t="s">
        <v>223</v>
      </c>
      <c r="D86" s="5">
        <v>253546782568</v>
      </c>
      <c r="E86" s="5">
        <v>264186281070</v>
      </c>
      <c r="F86" s="5">
        <v>266278810826</v>
      </c>
      <c r="G86" s="5">
        <v>267004289239</v>
      </c>
      <c r="I86" s="5">
        <v>266278810826</v>
      </c>
      <c r="J86" s="5">
        <v>269537193269</v>
      </c>
      <c r="K86" s="5">
        <v>287216031994</v>
      </c>
      <c r="L86" s="5">
        <v>286310134767</v>
      </c>
      <c r="M86" s="5">
        <v>387817408606</v>
      </c>
      <c r="N86" s="5">
        <v>337295869414</v>
      </c>
      <c r="O86" s="5">
        <v>273017186353</v>
      </c>
      <c r="P86" s="5">
        <v>81502260755</v>
      </c>
    </row>
    <row r="87" spans="3:16" ht="15.5" x14ac:dyDescent="0.35">
      <c r="C87" t="s">
        <v>224</v>
      </c>
    </row>
    <row r="88" spans="3:16" ht="15.5" x14ac:dyDescent="0.35">
      <c r="C88" t="s">
        <v>111</v>
      </c>
      <c r="D88" s="5">
        <v>242534773</v>
      </c>
      <c r="E88" s="5">
        <v>796870</v>
      </c>
      <c r="F88" s="5">
        <v>242711857</v>
      </c>
      <c r="G88" s="5">
        <v>242977486</v>
      </c>
      <c r="I88" s="5">
        <v>242711857</v>
      </c>
      <c r="J88" s="5">
        <v>243774361</v>
      </c>
      <c r="K88" s="5">
        <v>502532611</v>
      </c>
      <c r="L88" s="5">
        <v>1132947480</v>
      </c>
      <c r="M88" s="5">
        <v>2067043590</v>
      </c>
      <c r="N88" s="5">
        <v>1536171037</v>
      </c>
      <c r="O88" s="5">
        <v>1604497968</v>
      </c>
      <c r="P88" s="5">
        <v>44681729</v>
      </c>
    </row>
    <row r="89" spans="3:16" ht="15.5" x14ac:dyDescent="0.35">
      <c r="C89" t="s">
        <v>113</v>
      </c>
      <c r="D89" s="5">
        <v>23839669274</v>
      </c>
      <c r="E89" s="5">
        <v>20641126641</v>
      </c>
      <c r="F89" s="5">
        <v>27954638200</v>
      </c>
      <c r="G89" s="5">
        <v>54026934836</v>
      </c>
      <c r="I89" s="5">
        <v>27954638200</v>
      </c>
      <c r="J89" s="5">
        <v>55935670826</v>
      </c>
      <c r="K89" s="5">
        <v>60075994541</v>
      </c>
      <c r="L89" s="5">
        <v>66838732223</v>
      </c>
      <c r="M89" s="5">
        <v>62116294978</v>
      </c>
      <c r="N89" s="5">
        <v>74760772362</v>
      </c>
      <c r="O89" s="5">
        <v>87561337524</v>
      </c>
      <c r="P89" s="5">
        <v>19669716863</v>
      </c>
    </row>
    <row r="90" spans="3:16" ht="15.5" x14ac:dyDescent="0.35">
      <c r="C90" t="s">
        <v>114</v>
      </c>
      <c r="D90" s="5">
        <v>219408117</v>
      </c>
      <c r="E90" s="5">
        <v>202750877</v>
      </c>
      <c r="F90" s="5">
        <v>219408117</v>
      </c>
      <c r="G90" s="5">
        <v>219408117</v>
      </c>
      <c r="I90" s="5">
        <v>219408117</v>
      </c>
      <c r="J90" s="5">
        <v>219408117</v>
      </c>
      <c r="K90" s="5">
        <v>219408117</v>
      </c>
      <c r="L90" s="5">
        <v>217564191</v>
      </c>
      <c r="M90" s="5">
        <v>71506863</v>
      </c>
      <c r="N90" s="5">
        <v>67660795</v>
      </c>
      <c r="O90" s="5">
        <v>46562455</v>
      </c>
      <c r="P90" s="5">
        <v>33719261</v>
      </c>
    </row>
    <row r="91" spans="3:16" ht="15.5" x14ac:dyDescent="0.35">
      <c r="C91" t="s">
        <v>228</v>
      </c>
      <c r="D91" s="5">
        <v>24319639820</v>
      </c>
      <c r="E91" s="5">
        <v>20862702044</v>
      </c>
      <c r="F91" s="5">
        <v>28434785830</v>
      </c>
      <c r="G91" s="5">
        <v>54489320439</v>
      </c>
      <c r="I91" s="5">
        <v>28434785830</v>
      </c>
      <c r="J91" s="5">
        <v>56416880960</v>
      </c>
      <c r="K91" s="5">
        <v>60815962925</v>
      </c>
      <c r="L91" s="5">
        <v>68207271550</v>
      </c>
      <c r="M91" s="5">
        <v>76793368087</v>
      </c>
      <c r="N91" s="5">
        <v>76664604194</v>
      </c>
      <c r="O91" s="5">
        <v>89547066947</v>
      </c>
      <c r="P91" s="5">
        <v>102994977474</v>
      </c>
    </row>
    <row r="92" spans="3:16" ht="15.5" x14ac:dyDescent="0.35">
      <c r="C92" t="s">
        <v>115</v>
      </c>
      <c r="D92" s="5">
        <v>277866422388</v>
      </c>
      <c r="E92" s="5">
        <v>285048983114</v>
      </c>
      <c r="F92" s="5">
        <v>294713596656</v>
      </c>
      <c r="G92" s="5">
        <v>321493609678</v>
      </c>
      <c r="I92" s="5">
        <v>294713596656</v>
      </c>
      <c r="J92" s="5">
        <v>325954074229</v>
      </c>
      <c r="K92" s="5">
        <v>348031994919</v>
      </c>
      <c r="L92" s="5">
        <v>354517406317</v>
      </c>
      <c r="M92" s="5">
        <v>464610776693</v>
      </c>
      <c r="N92" s="5">
        <v>413960473608</v>
      </c>
      <c r="O92" s="5">
        <v>362564253300</v>
      </c>
      <c r="P92" s="5">
        <v>184497238229</v>
      </c>
    </row>
    <row r="93" spans="3:16" ht="15.5" x14ac:dyDescent="0.35">
      <c r="C93" t="s">
        <v>116</v>
      </c>
    </row>
    <row r="94" spans="3:16" ht="15.5" x14ac:dyDescent="0.35">
      <c r="C94" t="s">
        <v>117</v>
      </c>
    </row>
    <row r="95" spans="3:16" ht="15.5" x14ac:dyDescent="0.35">
      <c r="C95" t="s">
        <v>229</v>
      </c>
      <c r="D95" s="5">
        <v>27909721075</v>
      </c>
      <c r="E95" s="5">
        <v>27886958087</v>
      </c>
      <c r="F95" s="5">
        <v>29639420911</v>
      </c>
      <c r="G95" s="5">
        <v>29629611752</v>
      </c>
      <c r="I95" s="5">
        <v>29639420911</v>
      </c>
      <c r="J95" s="5">
        <v>29629568837</v>
      </c>
      <c r="K95" s="5">
        <v>34341152046</v>
      </c>
      <c r="L95" s="5">
        <v>15024420555</v>
      </c>
      <c r="M95" s="5">
        <v>11455219160</v>
      </c>
      <c r="N95" s="5">
        <v>49009407060</v>
      </c>
      <c r="O95" s="5">
        <v>9543075613</v>
      </c>
      <c r="P95" s="5">
        <v>34247673291</v>
      </c>
    </row>
    <row r="96" spans="3:16" ht="15.5" x14ac:dyDescent="0.35">
      <c r="C96" t="s">
        <v>236</v>
      </c>
      <c r="D96" s="5">
        <v>4999956905</v>
      </c>
      <c r="E96" s="5">
        <v>4999956905</v>
      </c>
      <c r="F96" s="5">
        <v>4999956905</v>
      </c>
      <c r="G96" s="5">
        <v>4999956905</v>
      </c>
      <c r="I96" s="5">
        <v>4999956905</v>
      </c>
      <c r="J96" s="5">
        <v>4999956905</v>
      </c>
      <c r="K96" s="5">
        <v>4999956905</v>
      </c>
      <c r="L96" s="5">
        <v>4999956905</v>
      </c>
      <c r="M96" s="5">
        <v>3502125093</v>
      </c>
      <c r="N96" s="5">
        <v>42748668466</v>
      </c>
      <c r="P96" s="5">
        <v>4554057580</v>
      </c>
    </row>
    <row r="97" spans="3:16" ht="15.5" x14ac:dyDescent="0.35">
      <c r="C97" t="s">
        <v>230</v>
      </c>
      <c r="D97" s="5">
        <v>243408666</v>
      </c>
      <c r="E97" s="5">
        <v>243408666</v>
      </c>
      <c r="F97" s="5">
        <v>253260740</v>
      </c>
      <c r="G97" s="5">
        <v>243653666</v>
      </c>
      <c r="I97" s="5">
        <v>253260740</v>
      </c>
      <c r="J97" s="5">
        <v>243408666</v>
      </c>
      <c r="K97" s="5">
        <v>1017461503</v>
      </c>
      <c r="L97" s="5">
        <v>1906981499</v>
      </c>
      <c r="M97" s="5">
        <v>1917689166</v>
      </c>
    </row>
    <row r="98" spans="3:16" ht="15.5" x14ac:dyDescent="0.35">
      <c r="C98" t="s">
        <v>233</v>
      </c>
      <c r="D98" s="5">
        <v>22338824913</v>
      </c>
      <c r="E98" s="5">
        <v>22319883757</v>
      </c>
      <c r="F98" s="5">
        <v>24005299507</v>
      </c>
      <c r="G98" s="5">
        <v>24005097422</v>
      </c>
      <c r="I98" s="5">
        <v>24005299507</v>
      </c>
      <c r="J98" s="5">
        <v>24005299507</v>
      </c>
      <c r="K98" s="5">
        <v>24116203834</v>
      </c>
      <c r="L98" s="5">
        <v>4241769326</v>
      </c>
      <c r="M98" s="5">
        <v>2528027566</v>
      </c>
      <c r="N98" s="5">
        <v>1413396290</v>
      </c>
      <c r="O98" s="5">
        <v>1244257691</v>
      </c>
      <c r="P98" s="5">
        <v>12670291331</v>
      </c>
    </row>
    <row r="99" spans="3:16" ht="15.5" x14ac:dyDescent="0.35">
      <c r="C99" t="s">
        <v>121</v>
      </c>
      <c r="M99" s="5">
        <v>747586255</v>
      </c>
      <c r="N99" s="5">
        <v>1432490724</v>
      </c>
      <c r="O99" s="5">
        <v>1666086250</v>
      </c>
    </row>
    <row r="100" spans="3:16" ht="15.5" x14ac:dyDescent="0.35">
      <c r="C100" t="s">
        <v>120</v>
      </c>
      <c r="D100" s="5">
        <v>326921362</v>
      </c>
      <c r="E100" s="5">
        <v>323099530</v>
      </c>
      <c r="F100" s="5">
        <v>380294530</v>
      </c>
      <c r="G100" s="5">
        <v>380294530</v>
      </c>
      <c r="I100" s="5">
        <v>380294530</v>
      </c>
      <c r="J100" s="5">
        <v>380294530</v>
      </c>
      <c r="K100" s="5">
        <v>756232730</v>
      </c>
      <c r="L100" s="5">
        <v>1796767714</v>
      </c>
      <c r="M100" s="5">
        <v>778599744</v>
      </c>
      <c r="N100" s="5">
        <v>725986551</v>
      </c>
      <c r="O100" s="5">
        <v>3636677854</v>
      </c>
      <c r="P100" s="5">
        <v>179929968</v>
      </c>
    </row>
    <row r="101" spans="3:16" ht="15.5" x14ac:dyDescent="0.35">
      <c r="C101" t="s">
        <v>237</v>
      </c>
      <c r="D101" s="5">
        <v>19968952680</v>
      </c>
      <c r="E101" s="5">
        <v>19968952680</v>
      </c>
      <c r="F101" s="5">
        <v>20045138347</v>
      </c>
      <c r="G101" s="5">
        <v>32317175112</v>
      </c>
      <c r="I101" s="5">
        <v>20045138347</v>
      </c>
      <c r="J101" s="5">
        <v>26463890267</v>
      </c>
      <c r="K101" s="5">
        <v>24963890267</v>
      </c>
      <c r="L101" s="5">
        <v>8784992464</v>
      </c>
      <c r="M101" s="5">
        <v>99508541240</v>
      </c>
      <c r="N101" s="5">
        <v>4119249353</v>
      </c>
      <c r="O101" s="5">
        <v>423434529</v>
      </c>
      <c r="P101" s="5">
        <v>736877043</v>
      </c>
    </row>
    <row r="102" spans="3:16" ht="15.5" x14ac:dyDescent="0.35">
      <c r="C102" t="s">
        <v>238</v>
      </c>
      <c r="D102" s="5">
        <v>19968952680</v>
      </c>
      <c r="E102" s="5">
        <v>19968952680</v>
      </c>
      <c r="F102" s="5">
        <v>20045138347</v>
      </c>
      <c r="G102" s="5">
        <v>32317175112</v>
      </c>
      <c r="I102" s="5">
        <v>20045138347</v>
      </c>
      <c r="J102" s="5">
        <v>26463890267</v>
      </c>
      <c r="K102" s="5">
        <v>24963890267</v>
      </c>
      <c r="L102" s="5">
        <v>8784992464</v>
      </c>
      <c r="M102" s="5">
        <v>99508541240</v>
      </c>
      <c r="N102" s="5">
        <v>4119249353</v>
      </c>
      <c r="O102" s="5">
        <v>423434529</v>
      </c>
      <c r="P102" s="5">
        <v>736877043</v>
      </c>
    </row>
    <row r="103" spans="3:16" ht="15.5" x14ac:dyDescent="0.35">
      <c r="C103" t="s">
        <v>291</v>
      </c>
      <c r="D103" s="5">
        <v>2478806250</v>
      </c>
      <c r="E103" s="5">
        <v>2478806250</v>
      </c>
      <c r="F103" s="5">
        <v>2478806250</v>
      </c>
      <c r="G103" s="5">
        <v>14750843015</v>
      </c>
      <c r="I103" s="5">
        <v>2478806250</v>
      </c>
      <c r="J103" s="5">
        <v>8897558170</v>
      </c>
      <c r="K103" s="5">
        <v>7397558170</v>
      </c>
      <c r="L103" s="5">
        <v>747586255</v>
      </c>
      <c r="N103" s="5">
        <v>50000000</v>
      </c>
    </row>
    <row r="104" spans="3:16" ht="15.5" x14ac:dyDescent="0.35">
      <c r="C104" t="s">
        <v>324</v>
      </c>
      <c r="D104" s="5">
        <v>16859400011</v>
      </c>
      <c r="E104" s="5">
        <v>16859400011</v>
      </c>
      <c r="F104" s="5">
        <v>16859400011</v>
      </c>
      <c r="G104" s="5">
        <v>16859400011</v>
      </c>
      <c r="I104" s="5">
        <v>16859400011</v>
      </c>
      <c r="J104" s="5">
        <v>16859400011</v>
      </c>
      <c r="K104" s="5">
        <v>16859400011</v>
      </c>
      <c r="L104" s="5">
        <v>7340178996</v>
      </c>
      <c r="M104" s="5">
        <v>99124209098</v>
      </c>
      <c r="N104" s="5">
        <v>3604404438</v>
      </c>
      <c r="O104" s="5">
        <v>237184712</v>
      </c>
      <c r="P104" s="5">
        <v>602000000</v>
      </c>
    </row>
    <row r="105" spans="3:16" ht="15.5" x14ac:dyDescent="0.35">
      <c r="C105" t="s">
        <v>128</v>
      </c>
      <c r="D105" s="5">
        <v>47878673755</v>
      </c>
      <c r="E105" s="5">
        <v>47855910767</v>
      </c>
      <c r="F105" s="5">
        <v>49684559258</v>
      </c>
      <c r="G105" s="5">
        <v>61946786864</v>
      </c>
      <c r="I105" s="5">
        <v>49684559258</v>
      </c>
      <c r="J105" s="5">
        <v>56093459104</v>
      </c>
      <c r="K105" s="5">
        <v>59305042313</v>
      </c>
      <c r="L105" s="5">
        <v>23809413019</v>
      </c>
      <c r="M105" s="5">
        <v>110963760400</v>
      </c>
      <c r="N105" s="5">
        <v>53128656413</v>
      </c>
      <c r="O105" s="5">
        <v>9966510142</v>
      </c>
      <c r="P105" s="5">
        <v>34984550334</v>
      </c>
    </row>
    <row r="106" spans="3:16" ht="15.5" x14ac:dyDescent="0.35">
      <c r="C106" t="s">
        <v>129</v>
      </c>
    </row>
    <row r="107" spans="3:16" ht="15.5" x14ac:dyDescent="0.35">
      <c r="C107" t="s">
        <v>130</v>
      </c>
      <c r="D107" s="5">
        <v>152468000000</v>
      </c>
      <c r="E107" s="5">
        <v>152468000000</v>
      </c>
      <c r="F107" s="5">
        <v>152468000000</v>
      </c>
      <c r="G107" s="5">
        <v>152468000000</v>
      </c>
      <c r="I107" s="5">
        <v>152468000000</v>
      </c>
      <c r="J107" s="5">
        <v>152468000000</v>
      </c>
      <c r="K107" s="5">
        <v>152468000000</v>
      </c>
      <c r="L107" s="5">
        <v>152468000000</v>
      </c>
      <c r="M107" s="5">
        <v>152468000000</v>
      </c>
      <c r="N107" s="5">
        <v>152468000000</v>
      </c>
      <c r="O107" s="5">
        <v>152468000000</v>
      </c>
      <c r="P107" s="5">
        <v>114351000000</v>
      </c>
    </row>
    <row r="108" spans="3:16" ht="15.5" x14ac:dyDescent="0.35">
      <c r="C108" t="s">
        <v>131</v>
      </c>
      <c r="D108" s="5">
        <v>153513316842</v>
      </c>
      <c r="E108" s="5">
        <v>153513316842</v>
      </c>
      <c r="F108" s="5">
        <v>153513316842</v>
      </c>
      <c r="G108" s="5">
        <v>153513316842</v>
      </c>
      <c r="I108" s="5">
        <v>153513316842</v>
      </c>
      <c r="J108" s="5">
        <v>153513316842</v>
      </c>
      <c r="K108" s="5">
        <v>153513316842</v>
      </c>
      <c r="L108" s="5">
        <v>153513316842</v>
      </c>
      <c r="M108" s="5">
        <v>153513316842</v>
      </c>
      <c r="N108" s="5">
        <v>153513316842</v>
      </c>
      <c r="O108" s="5">
        <v>153513316842</v>
      </c>
      <c r="P108" s="5">
        <v>375000000</v>
      </c>
    </row>
    <row r="109" spans="3:16" ht="15.5" x14ac:dyDescent="0.35">
      <c r="C109" t="s">
        <v>132</v>
      </c>
      <c r="D109" s="5">
        <v>-77963737479</v>
      </c>
      <c r="E109" s="5">
        <v>-70732194912</v>
      </c>
      <c r="F109" s="5">
        <v>-55881947812</v>
      </c>
      <c r="G109" s="5">
        <v>-51181413327</v>
      </c>
      <c r="I109" s="5">
        <v>-55881947812</v>
      </c>
      <c r="J109" s="5">
        <v>-40867621032</v>
      </c>
      <c r="K109" s="5">
        <v>-22001283698</v>
      </c>
      <c r="L109" s="5">
        <v>20131193958</v>
      </c>
      <c r="M109" s="5">
        <v>42995283595</v>
      </c>
      <c r="N109" s="5">
        <v>50432049582</v>
      </c>
      <c r="O109" s="5">
        <v>46569290016</v>
      </c>
      <c r="P109" s="5">
        <v>34737370194</v>
      </c>
    </row>
    <row r="110" spans="3:16" ht="15.5" x14ac:dyDescent="0.35">
      <c r="C110" t="s">
        <v>136</v>
      </c>
      <c r="D110" s="5">
        <v>1850291583</v>
      </c>
      <c r="E110" s="5">
        <v>1850205327</v>
      </c>
      <c r="F110" s="5">
        <v>4595185467</v>
      </c>
      <c r="G110" s="5">
        <v>4595186824</v>
      </c>
      <c r="I110" s="5">
        <v>4595185467</v>
      </c>
      <c r="J110" s="5">
        <v>4595186840</v>
      </c>
      <c r="K110" s="5">
        <v>4621372733</v>
      </c>
      <c r="L110" s="5">
        <v>4621372734</v>
      </c>
      <c r="M110" s="5">
        <v>4626998033</v>
      </c>
      <c r="N110" s="5">
        <v>4414238299</v>
      </c>
      <c r="O110" s="5">
        <v>1744</v>
      </c>
      <c r="P110" s="5">
        <v>1967</v>
      </c>
    </row>
    <row r="111" spans="3:16" ht="15.5" x14ac:dyDescent="0.35">
      <c r="C111" t="s">
        <v>317</v>
      </c>
      <c r="K111" s="5">
        <v>-26185746</v>
      </c>
    </row>
    <row r="112" spans="3:16" ht="15.5" x14ac:dyDescent="0.35">
      <c r="C112" t="s">
        <v>10</v>
      </c>
      <c r="D112" s="5">
        <v>229987748633</v>
      </c>
      <c r="E112" s="5">
        <v>237193072348</v>
      </c>
      <c r="F112" s="5">
        <v>245029037398</v>
      </c>
      <c r="G112" s="5">
        <v>259546822814</v>
      </c>
      <c r="I112" s="5">
        <v>245029037398</v>
      </c>
      <c r="J112" s="5">
        <v>269860615125</v>
      </c>
      <c r="K112" s="5">
        <v>288726952606</v>
      </c>
      <c r="L112" s="5">
        <v>330707993298</v>
      </c>
      <c r="M112" s="5">
        <v>353647016293</v>
      </c>
      <c r="N112" s="5">
        <v>360831817195</v>
      </c>
      <c r="O112" s="5">
        <v>352597743158</v>
      </c>
      <c r="P112" s="5">
        <v>149512687895</v>
      </c>
    </row>
    <row r="113" spans="2:16" ht="15.5" x14ac:dyDescent="0.35">
      <c r="C113" t="s">
        <v>137</v>
      </c>
      <c r="D113" s="5">
        <v>277866422388</v>
      </c>
      <c r="E113" s="5">
        <v>285048983115</v>
      </c>
      <c r="F113" s="5">
        <v>294713596656</v>
      </c>
      <c r="G113" s="5">
        <v>321493609678</v>
      </c>
      <c r="I113" s="5">
        <v>294713596656</v>
      </c>
      <c r="J113" s="5">
        <v>325954074229</v>
      </c>
      <c r="K113" s="5">
        <v>348031994919</v>
      </c>
      <c r="L113" s="5">
        <v>354517406317</v>
      </c>
      <c r="M113" s="5">
        <v>464610776693</v>
      </c>
      <c r="N113" s="5">
        <v>413960473608</v>
      </c>
      <c r="O113" s="5">
        <v>362564253300</v>
      </c>
      <c r="P113" s="5">
        <v>184497238229</v>
      </c>
    </row>
    <row r="114" spans="2:16" ht="15.5" x14ac:dyDescent="0.35">
      <c r="C114" t="s">
        <v>138</v>
      </c>
      <c r="D114" s="5">
        <v>1524680000</v>
      </c>
      <c r="E114" s="5">
        <v>1524680000</v>
      </c>
      <c r="F114" s="5">
        <v>1524680000</v>
      </c>
      <c r="G114" s="5">
        <v>1524680000</v>
      </c>
      <c r="I114" s="5">
        <v>1524680000</v>
      </c>
      <c r="J114" s="5">
        <v>1524680000</v>
      </c>
      <c r="K114" s="5">
        <v>1524680000</v>
      </c>
      <c r="L114" s="5">
        <v>1524680000</v>
      </c>
      <c r="M114" s="5">
        <v>1524680000</v>
      </c>
      <c r="N114" s="5">
        <v>1524680000</v>
      </c>
      <c r="O114" s="5">
        <v>1524680000</v>
      </c>
      <c r="P114" s="5">
        <v>1143510000</v>
      </c>
    </row>
    <row r="116" spans="2:16" ht="15.5" x14ac:dyDescent="0.35">
      <c r="B116" t="s">
        <v>139</v>
      </c>
      <c r="C116" t="s">
        <v>140</v>
      </c>
      <c r="D116" s="5">
        <v>31303</v>
      </c>
      <c r="E116" s="5">
        <v>-237194511</v>
      </c>
      <c r="F116" s="5">
        <v>222004407</v>
      </c>
      <c r="G116" s="5">
        <v>12447130</v>
      </c>
      <c r="I116" s="5">
        <v>202826224</v>
      </c>
      <c r="J116" s="5">
        <v>-8312965</v>
      </c>
      <c r="K116" s="5">
        <v>-11867568785</v>
      </c>
      <c r="L116" s="5">
        <v>-26533656635</v>
      </c>
      <c r="M116" s="5">
        <v>22547798187</v>
      </c>
      <c r="N116" s="5">
        <v>-49128698330</v>
      </c>
      <c r="O116" s="5">
        <v>-121678216118</v>
      </c>
      <c r="P116" s="5">
        <v>-8362387162</v>
      </c>
    </row>
    <row r="117" spans="2:16" ht="15.5" x14ac:dyDescent="0.35">
      <c r="C117" t="s">
        <v>292</v>
      </c>
      <c r="D117" s="5">
        <v>176890000</v>
      </c>
      <c r="E117" s="5">
        <v>375110000</v>
      </c>
      <c r="F117" s="5">
        <v>-28681281</v>
      </c>
      <c r="G117" s="5">
        <v>18266592415</v>
      </c>
      <c r="I117" s="5">
        <v>18483652134</v>
      </c>
      <c r="J117" s="5">
        <v>12602097063</v>
      </c>
      <c r="K117" s="5">
        <v>2127670802580</v>
      </c>
      <c r="L117" s="5">
        <v>4114701005741</v>
      </c>
      <c r="M117" s="5">
        <v>3498458781127</v>
      </c>
      <c r="N117" s="5">
        <v>3193085024210</v>
      </c>
      <c r="O117" s="5">
        <v>9527709036782</v>
      </c>
      <c r="P117" s="5">
        <v>6016771950140</v>
      </c>
    </row>
    <row r="118" spans="2:16" ht="15.5" x14ac:dyDescent="0.35">
      <c r="C118" t="s">
        <v>152</v>
      </c>
      <c r="K118" s="5">
        <v>30275745</v>
      </c>
      <c r="L118" s="5">
        <v>1230650</v>
      </c>
      <c r="M118" s="5">
        <v>23947317</v>
      </c>
      <c r="N118" s="5">
        <v>871635953</v>
      </c>
      <c r="O118" s="5">
        <v>3685028402</v>
      </c>
      <c r="P118" s="5">
        <v>4372090</v>
      </c>
    </row>
    <row r="119" spans="2:16" ht="15.5" x14ac:dyDescent="0.35">
      <c r="C119" t="s">
        <v>293</v>
      </c>
      <c r="D119" s="5">
        <v>-8463070</v>
      </c>
      <c r="E119" s="5">
        <v>-27000000</v>
      </c>
      <c r="F119" s="5">
        <v>985676500</v>
      </c>
      <c r="G119" s="5">
        <v>-16000083375</v>
      </c>
      <c r="I119" s="5">
        <v>-15014416875</v>
      </c>
      <c r="J119" s="5">
        <v>-11660238827</v>
      </c>
      <c r="K119" s="5">
        <v>-2147069649816</v>
      </c>
      <c r="L119" s="5">
        <v>-4123522984808</v>
      </c>
      <c r="M119" s="5">
        <v>-3469549607806</v>
      </c>
      <c r="N119" s="5">
        <v>-3235179450787</v>
      </c>
      <c r="O119" s="5">
        <v>-9628466331733</v>
      </c>
      <c r="P119" s="5">
        <v>-6020947227774</v>
      </c>
    </row>
    <row r="120" spans="2:16" ht="15.5" x14ac:dyDescent="0.35">
      <c r="C120" t="s">
        <v>393</v>
      </c>
      <c r="D120" s="5">
        <v>78442500</v>
      </c>
      <c r="E120" s="5">
        <v>-78442500</v>
      </c>
      <c r="F120" s="5">
        <v>121600000</v>
      </c>
      <c r="G120" s="5">
        <v>131334946</v>
      </c>
      <c r="J120" s="5">
        <v>-1033673871</v>
      </c>
      <c r="K120" s="5">
        <v>-1800721900</v>
      </c>
      <c r="L120" s="5">
        <v>-2553438232</v>
      </c>
      <c r="M120" s="5">
        <v>-2827170620</v>
      </c>
      <c r="N120" s="5">
        <v>-3416164628</v>
      </c>
      <c r="O120" s="5">
        <v>-2745304510</v>
      </c>
      <c r="P120" s="5">
        <v>-1438863342</v>
      </c>
    </row>
    <row r="121" spans="2:16" ht="15.5" x14ac:dyDescent="0.35">
      <c r="C121" t="s">
        <v>163</v>
      </c>
      <c r="F121" s="5">
        <v>30821</v>
      </c>
      <c r="I121" s="5">
        <v>30821</v>
      </c>
      <c r="K121" s="5">
        <v>119338</v>
      </c>
      <c r="L121" s="5">
        <v>-376503708</v>
      </c>
      <c r="M121" s="5">
        <v>-243415272</v>
      </c>
      <c r="N121" s="5">
        <v>-622137786</v>
      </c>
      <c r="O121" s="5">
        <v>-787889041</v>
      </c>
      <c r="P121" s="5">
        <v>-571096638</v>
      </c>
    </row>
    <row r="122" spans="2:16" ht="15.5" x14ac:dyDescent="0.35">
      <c r="C122" t="s">
        <v>767</v>
      </c>
      <c r="D122" s="5">
        <v>187745532</v>
      </c>
      <c r="E122" s="5">
        <v>-187745532</v>
      </c>
      <c r="F122" s="5">
        <v>-1</v>
      </c>
      <c r="I122" s="5">
        <v>-1</v>
      </c>
      <c r="J122" s="5">
        <v>-113679350</v>
      </c>
      <c r="K122" s="5">
        <v>-10005480000</v>
      </c>
      <c r="L122" s="5">
        <v>-7585053018</v>
      </c>
      <c r="M122" s="5">
        <v>-229691843</v>
      </c>
      <c r="N122" s="5">
        <v>-702314662</v>
      </c>
      <c r="O122" s="5">
        <v>-16520128120</v>
      </c>
      <c r="P122" s="5">
        <v>-22187528</v>
      </c>
    </row>
    <row r="123" spans="2:16" ht="15.5" x14ac:dyDescent="0.35">
      <c r="C123" t="s">
        <v>688</v>
      </c>
      <c r="D123" s="5">
        <v>-434583659</v>
      </c>
      <c r="E123" s="5">
        <v>-319116479</v>
      </c>
      <c r="F123" s="5">
        <v>-856621632</v>
      </c>
      <c r="G123" s="5">
        <v>-2385396856</v>
      </c>
      <c r="I123" s="5">
        <v>-3266439855</v>
      </c>
      <c r="J123" s="5">
        <v>197182020</v>
      </c>
      <c r="K123" s="5">
        <v>19307085268</v>
      </c>
      <c r="L123" s="5">
        <v>-7197913260</v>
      </c>
      <c r="M123" s="5">
        <v>-3085044716</v>
      </c>
      <c r="N123" s="5">
        <v>-3165290630</v>
      </c>
      <c r="O123" s="5">
        <v>-4552627898</v>
      </c>
      <c r="P123" s="5">
        <v>-2159334110</v>
      </c>
    </row>
    <row r="124" spans="2:16" ht="15.5" x14ac:dyDescent="0.35">
      <c r="C124" t="s">
        <v>149</v>
      </c>
      <c r="K124" s="5">
        <v>11759268714</v>
      </c>
      <c r="L124" s="5">
        <v>26415494935</v>
      </c>
      <c r="M124" s="5">
        <v>-59199034512</v>
      </c>
      <c r="N124" s="5">
        <v>16387196635</v>
      </c>
      <c r="O124" s="5">
        <v>201920396285</v>
      </c>
      <c r="P124" s="5">
        <v>10936585955</v>
      </c>
    </row>
    <row r="125" spans="2:16" ht="15.5" x14ac:dyDescent="0.35">
      <c r="C125" t="s">
        <v>150</v>
      </c>
      <c r="K125" s="5">
        <v>-8500000</v>
      </c>
      <c r="M125" s="5">
        <v>36753467000</v>
      </c>
      <c r="N125" s="5">
        <v>-38800000000</v>
      </c>
      <c r="O125" s="5">
        <v>-10070089759</v>
      </c>
      <c r="P125" s="5">
        <v>-1850112157</v>
      </c>
    </row>
    <row r="126" spans="2:16" ht="15.5" x14ac:dyDescent="0.35">
      <c r="C126" t="s">
        <v>158</v>
      </c>
      <c r="K126" s="5">
        <v>-8500000</v>
      </c>
      <c r="M126" s="5">
        <v>-1026533000</v>
      </c>
      <c r="O126" s="5">
        <v>-31589759</v>
      </c>
      <c r="P126" s="5">
        <v>-21169691</v>
      </c>
    </row>
    <row r="127" spans="2:16" ht="15.5" x14ac:dyDescent="0.35">
      <c r="C127" t="s">
        <v>106</v>
      </c>
      <c r="O127" s="5">
        <v>-300000000</v>
      </c>
    </row>
    <row r="128" spans="2:16" ht="15.5" x14ac:dyDescent="0.35">
      <c r="C128" t="s">
        <v>852</v>
      </c>
      <c r="M128" s="5">
        <v>38800000000</v>
      </c>
      <c r="N128" s="5">
        <v>-38800000000</v>
      </c>
    </row>
    <row r="129" spans="3:16" ht="15.5" x14ac:dyDescent="0.35">
      <c r="C129" t="s">
        <v>537</v>
      </c>
      <c r="O129" s="5">
        <v>-9738500000</v>
      </c>
    </row>
    <row r="130" spans="3:16" ht="15.5" x14ac:dyDescent="0.35">
      <c r="C130" t="s">
        <v>1457</v>
      </c>
    </row>
    <row r="131" spans="3:16" ht="15.5" x14ac:dyDescent="0.35">
      <c r="C131" t="s">
        <v>1458</v>
      </c>
      <c r="M131" s="5">
        <v>-1020000000</v>
      </c>
    </row>
    <row r="132" spans="3:16" ht="15.5" x14ac:dyDescent="0.35">
      <c r="C132" t="s">
        <v>253</v>
      </c>
      <c r="P132" s="5">
        <v>-1828942466</v>
      </c>
    </row>
    <row r="133" spans="3:16" ht="15.5" x14ac:dyDescent="0.35">
      <c r="C133" t="s">
        <v>161</v>
      </c>
      <c r="K133" s="5">
        <v>11759268714</v>
      </c>
      <c r="L133" s="5">
        <v>26415494935</v>
      </c>
      <c r="M133" s="5">
        <v>-59199034512</v>
      </c>
      <c r="N133" s="5">
        <v>16387196635</v>
      </c>
      <c r="O133" s="5">
        <v>201920396285</v>
      </c>
      <c r="P133" s="5">
        <v>10936585955</v>
      </c>
    </row>
    <row r="134" spans="3:16" ht="15.5" x14ac:dyDescent="0.35">
      <c r="C134" t="s">
        <v>597</v>
      </c>
      <c r="L134" s="5">
        <v>1497831812</v>
      </c>
      <c r="M134" s="5">
        <v>-39246543373</v>
      </c>
      <c r="N134" s="5">
        <v>42748668466</v>
      </c>
      <c r="O134" s="5">
        <v>15748505760</v>
      </c>
      <c r="P134" s="5">
        <v>1009667679</v>
      </c>
    </row>
    <row r="135" spans="3:16" ht="15.5" x14ac:dyDescent="0.35">
      <c r="C135" t="s">
        <v>551</v>
      </c>
      <c r="O135" s="5">
        <v>-20302563340</v>
      </c>
      <c r="P135" s="5">
        <v>-134361724</v>
      </c>
    </row>
    <row r="136" spans="3:16" ht="15.5" x14ac:dyDescent="0.35">
      <c r="C136" t="s">
        <v>750</v>
      </c>
      <c r="K136" s="5">
        <v>12960347714</v>
      </c>
      <c r="L136" s="5">
        <v>78546232312</v>
      </c>
      <c r="M136" s="5">
        <v>212270823352</v>
      </c>
      <c r="N136" s="5">
        <v>3367219726</v>
      </c>
      <c r="O136" s="5">
        <v>20970501023</v>
      </c>
      <c r="P136" s="5">
        <v>602000000</v>
      </c>
    </row>
    <row r="137" spans="3:16" ht="15.5" x14ac:dyDescent="0.35">
      <c r="C137" t="s">
        <v>1119</v>
      </c>
      <c r="K137" s="5">
        <v>-1201079000</v>
      </c>
      <c r="L137" s="5">
        <v>-53628569189</v>
      </c>
      <c r="M137" s="5">
        <v>-232223314491</v>
      </c>
      <c r="N137" s="5">
        <v>-29728691557</v>
      </c>
      <c r="O137" s="5">
        <v>-5851364500</v>
      </c>
      <c r="P137" s="5">
        <v>-1390720000</v>
      </c>
    </row>
    <row r="138" spans="3:16" ht="15.5" x14ac:dyDescent="0.35">
      <c r="C138" t="s">
        <v>680</v>
      </c>
      <c r="P138" s="5">
        <v>10850000000</v>
      </c>
    </row>
    <row r="139" spans="3:16" ht="15.5" x14ac:dyDescent="0.35">
      <c r="C139" t="s">
        <v>1459</v>
      </c>
      <c r="O139" s="5">
        <v>500</v>
      </c>
    </row>
    <row r="140" spans="3:16" ht="15.5" x14ac:dyDescent="0.35">
      <c r="C140" t="s">
        <v>1460</v>
      </c>
      <c r="O140" s="5">
        <v>191355316842</v>
      </c>
    </row>
    <row r="141" spans="3:16" ht="15.5" x14ac:dyDescent="0.35">
      <c r="C141" t="s">
        <v>1461</v>
      </c>
    </row>
    <row r="142" spans="3:16" ht="15.5" x14ac:dyDescent="0.35">
      <c r="C142" t="s">
        <v>1462</v>
      </c>
    </row>
    <row r="143" spans="3:16" ht="15.5" x14ac:dyDescent="0.35">
      <c r="C143" t="s">
        <v>173</v>
      </c>
      <c r="D143" s="5">
        <v>31303</v>
      </c>
      <c r="E143" s="5">
        <v>-237194511</v>
      </c>
      <c r="F143" s="5">
        <v>222004407</v>
      </c>
      <c r="G143" s="5">
        <v>12447130</v>
      </c>
      <c r="I143" s="5">
        <v>202826224</v>
      </c>
      <c r="J143" s="5">
        <v>-8312965</v>
      </c>
      <c r="K143" s="5">
        <v>-116800071</v>
      </c>
      <c r="L143" s="5">
        <v>-118161700</v>
      </c>
      <c r="M143" s="5">
        <v>102230675</v>
      </c>
      <c r="N143" s="5">
        <v>-71541501695</v>
      </c>
      <c r="O143" s="5">
        <v>70172090408</v>
      </c>
      <c r="P143" s="5">
        <v>724086636</v>
      </c>
    </row>
    <row r="144" spans="3:16" ht="15.5" x14ac:dyDescent="0.35">
      <c r="C144" t="s">
        <v>176</v>
      </c>
      <c r="E144" s="5">
        <v>239305810</v>
      </c>
      <c r="I144" s="5">
        <v>36479586</v>
      </c>
      <c r="J144" s="5">
        <v>44792550</v>
      </c>
      <c r="K144" s="5">
        <v>161592621</v>
      </c>
      <c r="L144" s="5">
        <v>279754321</v>
      </c>
      <c r="M144" s="5">
        <v>177523646</v>
      </c>
      <c r="N144" s="5">
        <v>71719025341</v>
      </c>
      <c r="O144" s="5">
        <v>1546934933</v>
      </c>
      <c r="P144" s="5">
        <v>822848297</v>
      </c>
    </row>
    <row r="145" spans="2:16" ht="15.5" x14ac:dyDescent="0.35">
      <c r="C145" t="s">
        <v>177</v>
      </c>
      <c r="D145" s="5">
        <v>31303</v>
      </c>
      <c r="E145" s="5">
        <v>2111299</v>
      </c>
      <c r="F145" s="5">
        <v>222004407</v>
      </c>
      <c r="G145" s="5">
        <v>12447130</v>
      </c>
      <c r="I145" s="5">
        <v>239305810</v>
      </c>
      <c r="J145" s="5">
        <v>36479585</v>
      </c>
      <c r="K145" s="5">
        <v>44792550</v>
      </c>
      <c r="L145" s="5">
        <v>161592621</v>
      </c>
      <c r="M145" s="5">
        <v>279754321</v>
      </c>
      <c r="N145" s="5">
        <v>177523646</v>
      </c>
      <c r="O145" s="5">
        <v>71719025341</v>
      </c>
      <c r="P145" s="5">
        <v>1546934933</v>
      </c>
    </row>
    <row r="147" spans="2:16" ht="15.5" x14ac:dyDescent="0.35">
      <c r="B147" t="s">
        <v>178</v>
      </c>
      <c r="C147" t="s">
        <v>12</v>
      </c>
      <c r="D147" s="5">
        <v>1520000000</v>
      </c>
      <c r="E147" s="5">
        <v>1520000000</v>
      </c>
      <c r="F147" s="5">
        <v>1520000000</v>
      </c>
      <c r="G147" s="5">
        <v>1520000000</v>
      </c>
      <c r="I147" s="5">
        <v>1520000000</v>
      </c>
      <c r="J147" s="5">
        <v>1520000000</v>
      </c>
      <c r="K147" s="5">
        <v>1520000000</v>
      </c>
      <c r="L147" s="5">
        <v>1520000000</v>
      </c>
      <c r="M147" s="5">
        <v>1520000000</v>
      </c>
      <c r="N147" s="5">
        <v>1520000000</v>
      </c>
      <c r="O147" s="5">
        <v>1520000000</v>
      </c>
      <c r="P147" s="5">
        <v>1140000000</v>
      </c>
    </row>
    <row r="148" spans="2:16" ht="15.5" x14ac:dyDescent="0.35">
      <c r="C148" t="s">
        <v>179</v>
      </c>
      <c r="D148" s="6">
        <v>-6.54</v>
      </c>
      <c r="E148" s="6">
        <v>-0.14000000000000001</v>
      </c>
      <c r="F148" s="6">
        <v>-3.08</v>
      </c>
      <c r="G148" s="6">
        <v>-0.33</v>
      </c>
    </row>
    <row r="149" spans="2:16" ht="15.5" x14ac:dyDescent="0.35">
      <c r="C149" t="s">
        <v>180</v>
      </c>
      <c r="D149" s="6">
        <v>-7.65</v>
      </c>
      <c r="E149" s="6">
        <v>-407.14</v>
      </c>
      <c r="F149" s="6">
        <v>-24.35</v>
      </c>
      <c r="G149" s="6">
        <v>-196.97</v>
      </c>
    </row>
    <row r="150" spans="2:16" ht="15.5" x14ac:dyDescent="0.35">
      <c r="C150" t="s">
        <v>64</v>
      </c>
      <c r="D150" s="6">
        <v>29559.52</v>
      </c>
      <c r="E150" s="6">
        <v>336.98</v>
      </c>
      <c r="F150" s="6">
        <v>-4020.81</v>
      </c>
      <c r="G150" s="6">
        <v>5.43</v>
      </c>
    </row>
    <row r="151" spans="2:16" ht="15.5" x14ac:dyDescent="0.35">
      <c r="C151" t="s">
        <v>181</v>
      </c>
      <c r="D151" s="5">
        <v>-10660000000</v>
      </c>
      <c r="E151" s="5">
        <v>-160000000</v>
      </c>
      <c r="F151" s="5">
        <v>-3440000000</v>
      </c>
      <c r="G151" s="5">
        <v>0</v>
      </c>
    </row>
    <row r="152" spans="2:16" ht="15.5" x14ac:dyDescent="0.35">
      <c r="C152" t="s">
        <v>182</v>
      </c>
      <c r="D152" s="6">
        <v>-3.5900000000000001E-2</v>
      </c>
      <c r="E152" s="6">
        <v>-7.000000000000001E-4</v>
      </c>
      <c r="F152" s="6">
        <v>-1.5900000000000001E-2</v>
      </c>
      <c r="G152" s="6">
        <v>-1.6000000000000001E-3</v>
      </c>
    </row>
    <row r="153" spans="2:16" ht="15.5" x14ac:dyDescent="0.35">
      <c r="C153" t="s">
        <v>183</v>
      </c>
      <c r="D153" s="6">
        <v>-4.3700000000000003E-2</v>
      </c>
      <c r="E153" s="6">
        <v>-8.9999999999999998E-4</v>
      </c>
      <c r="F153" s="6">
        <v>-1.9599999999999999E-2</v>
      </c>
      <c r="G153" s="6">
        <v>-2E-3</v>
      </c>
    </row>
    <row r="154" spans="2:16" ht="15.5" x14ac:dyDescent="0.35">
      <c r="C154" t="s">
        <v>184</v>
      </c>
      <c r="D154" s="6">
        <v>-5.0199999999999995E-2</v>
      </c>
      <c r="E154" s="6">
        <v>-8.5000000000000006E-3</v>
      </c>
      <c r="F154" s="6">
        <v>-0.106</v>
      </c>
      <c r="G154" s="6">
        <v>-1.7000000000000001E-3</v>
      </c>
    </row>
    <row r="155" spans="2:16" ht="15.5" x14ac:dyDescent="0.35">
      <c r="C155" t="s">
        <v>185</v>
      </c>
    </row>
    <row r="156" spans="2:16" ht="15.5" x14ac:dyDescent="0.35">
      <c r="C156" t="s">
        <v>186</v>
      </c>
      <c r="D156" s="5">
        <v>230000000000</v>
      </c>
      <c r="E156" s="5">
        <v>237000000000</v>
      </c>
      <c r="F156" s="5">
        <v>245000000000</v>
      </c>
      <c r="G156" s="5">
        <v>260000000000</v>
      </c>
    </row>
    <row r="157" spans="2:16" ht="15.5" x14ac:dyDescent="0.35">
      <c r="C157" t="s">
        <v>187</v>
      </c>
      <c r="D157" s="6">
        <v>0.33</v>
      </c>
      <c r="E157" s="6">
        <v>0.37</v>
      </c>
      <c r="F157" s="6">
        <v>0.48</v>
      </c>
      <c r="G157" s="6">
        <v>0.39</v>
      </c>
    </row>
    <row r="158" spans="2:16" ht="15.5" x14ac:dyDescent="0.35">
      <c r="C158" t="s">
        <v>188</v>
      </c>
      <c r="D158" s="6">
        <v>149.63</v>
      </c>
      <c r="E158" s="6">
        <v>154.36000000000001</v>
      </c>
      <c r="F158" s="6">
        <v>157.69</v>
      </c>
      <c r="G158" s="6">
        <v>167.22</v>
      </c>
    </row>
    <row r="159" spans="2:16" ht="15.5" x14ac:dyDescent="0.35">
      <c r="C159" t="s">
        <v>189</v>
      </c>
      <c r="D159" s="6">
        <v>0.37</v>
      </c>
      <c r="E159" s="6">
        <v>0.4</v>
      </c>
      <c r="F159" s="6">
        <v>0.54</v>
      </c>
      <c r="G159" s="6">
        <v>0.49</v>
      </c>
    </row>
    <row r="160" spans="2:16" ht="15.5" x14ac:dyDescent="0.35">
      <c r="C160" t="s">
        <v>190</v>
      </c>
      <c r="D160" s="6">
        <v>133.99</v>
      </c>
      <c r="E160" s="6">
        <v>140.82</v>
      </c>
      <c r="F160" s="6">
        <v>139.36000000000001</v>
      </c>
      <c r="G160" s="6">
        <v>131.78</v>
      </c>
    </row>
    <row r="161" spans="3:16" ht="15.5" x14ac:dyDescent="0.35">
      <c r="C161" t="s">
        <v>191</v>
      </c>
      <c r="D161" s="5">
        <v>5000000000</v>
      </c>
      <c r="E161" s="5">
        <v>5000000000</v>
      </c>
      <c r="F161" s="5">
        <v>5000000000</v>
      </c>
      <c r="G161" s="5">
        <v>5000000000</v>
      </c>
    </row>
    <row r="162" spans="3:16" ht="15.5" x14ac:dyDescent="0.35">
      <c r="C162" t="s">
        <v>192</v>
      </c>
      <c r="D162" s="5">
        <v>2000000000</v>
      </c>
      <c r="E162" s="5">
        <v>2000000000</v>
      </c>
      <c r="F162" s="5">
        <v>2000000000</v>
      </c>
      <c r="G162" s="5">
        <v>15000000000</v>
      </c>
    </row>
    <row r="163" spans="3:16" ht="15.5" x14ac:dyDescent="0.35">
      <c r="C163" t="s">
        <v>193</v>
      </c>
      <c r="D163" s="5">
        <v>228000000000</v>
      </c>
      <c r="E163" s="5">
        <v>235000000000</v>
      </c>
      <c r="F163" s="5">
        <v>240000000000</v>
      </c>
      <c r="G163" s="5">
        <v>255000000000</v>
      </c>
    </row>
    <row r="164" spans="3:16" ht="15.5" x14ac:dyDescent="0.35">
      <c r="C164" t="s">
        <v>24</v>
      </c>
      <c r="D164" s="5">
        <v>7000000000</v>
      </c>
      <c r="E164" s="5">
        <v>7000000000</v>
      </c>
      <c r="F164" s="5">
        <v>7000000000</v>
      </c>
      <c r="G164" s="5">
        <v>20000000000</v>
      </c>
    </row>
    <row r="165" spans="3:16" ht="15.5" x14ac:dyDescent="0.35">
      <c r="C165" t="s">
        <v>21</v>
      </c>
      <c r="D165" s="5">
        <v>7000000000</v>
      </c>
      <c r="E165" s="5">
        <v>7000000000</v>
      </c>
      <c r="F165" s="5">
        <v>7000000000</v>
      </c>
      <c r="G165" s="5">
        <v>20000000000</v>
      </c>
    </row>
    <row r="166" spans="3:16" ht="15.5" x14ac:dyDescent="0.35">
      <c r="C166" t="s">
        <v>194</v>
      </c>
      <c r="D166" s="5">
        <v>226000000000</v>
      </c>
      <c r="E166" s="5">
        <v>236000000000</v>
      </c>
      <c r="F166" s="5">
        <v>237000000000</v>
      </c>
      <c r="G166" s="5">
        <v>237000000000</v>
      </c>
    </row>
    <row r="167" spans="3:16" ht="15.5" x14ac:dyDescent="0.35">
      <c r="C167" t="s">
        <v>195</v>
      </c>
      <c r="D167" s="5">
        <v>0</v>
      </c>
      <c r="E167" s="5">
        <v>0</v>
      </c>
      <c r="F167" s="5">
        <v>0</v>
      </c>
      <c r="G167" s="5">
        <v>0</v>
      </c>
    </row>
    <row r="168" spans="3:16" ht="15.5" x14ac:dyDescent="0.35">
      <c r="C168" t="s">
        <v>196</v>
      </c>
    </row>
    <row r="169" spans="3:16" ht="15.5" x14ac:dyDescent="0.35">
      <c r="C169" t="s">
        <v>13</v>
      </c>
      <c r="D169" s="5">
        <v>0</v>
      </c>
      <c r="E169" s="5">
        <v>0</v>
      </c>
      <c r="F169" s="5">
        <v>0</v>
      </c>
      <c r="G169" s="5">
        <v>0</v>
      </c>
    </row>
    <row r="170" spans="3:16" ht="15.5" x14ac:dyDescent="0.35">
      <c r="C170" t="s">
        <v>16</v>
      </c>
      <c r="D170" s="5">
        <v>0</v>
      </c>
      <c r="E170" s="6">
        <v>-0.16</v>
      </c>
      <c r="F170" s="6">
        <v>0.15</v>
      </c>
      <c r="G170" s="6">
        <v>0.01</v>
      </c>
    </row>
    <row r="171" spans="3:16" ht="15.5" x14ac:dyDescent="0.35">
      <c r="C171" t="s">
        <v>49</v>
      </c>
      <c r="I171" s="6">
        <v>-9.85</v>
      </c>
      <c r="J171" s="6">
        <v>-12.37</v>
      </c>
      <c r="K171" s="6">
        <v>-27.63</v>
      </c>
      <c r="L171" s="5">
        <v>-15</v>
      </c>
      <c r="M171" s="6">
        <v>-4.88</v>
      </c>
      <c r="N171" s="6">
        <v>2.5299999999999998</v>
      </c>
      <c r="O171" s="6">
        <v>7.76</v>
      </c>
      <c r="P171" s="6">
        <v>9.92</v>
      </c>
    </row>
    <row r="172" spans="3:16" ht="15.5" x14ac:dyDescent="0.35">
      <c r="C172" t="s">
        <v>63</v>
      </c>
      <c r="I172" s="6">
        <v>-7.61</v>
      </c>
      <c r="J172" s="6">
        <v>-1.54</v>
      </c>
      <c r="K172" s="6">
        <v>-1.81</v>
      </c>
      <c r="L172" s="6">
        <v>-3.6</v>
      </c>
      <c r="M172" s="6">
        <v>-69.67</v>
      </c>
      <c r="N172" s="6">
        <v>118.58</v>
      </c>
      <c r="O172" s="6">
        <v>85.05</v>
      </c>
      <c r="P172" s="5">
        <v>0</v>
      </c>
    </row>
    <row r="173" spans="3:16" ht="15.5" x14ac:dyDescent="0.35">
      <c r="C173" t="s">
        <v>66</v>
      </c>
      <c r="I173" s="6">
        <v>6.19</v>
      </c>
      <c r="J173" s="6">
        <v>0.9</v>
      </c>
      <c r="K173" s="6">
        <v>0.04</v>
      </c>
      <c r="L173" s="6">
        <v>0.02</v>
      </c>
      <c r="M173" s="6">
        <v>0.15</v>
      </c>
      <c r="N173" s="6">
        <v>0.14000000000000001</v>
      </c>
      <c r="O173" s="6">
        <v>0.1</v>
      </c>
      <c r="P173" s="5">
        <v>0</v>
      </c>
    </row>
    <row r="174" spans="3:16" ht="15.5" x14ac:dyDescent="0.35">
      <c r="C174" t="s">
        <v>197</v>
      </c>
      <c r="I174" s="5">
        <v>-11840000000</v>
      </c>
      <c r="J174" s="5">
        <v>-14470000000</v>
      </c>
      <c r="K174" s="5">
        <v>-34910000000</v>
      </c>
      <c r="L174" s="5">
        <v>-14470000000</v>
      </c>
      <c r="M174" s="5">
        <v>7070000000</v>
      </c>
      <c r="N174" s="5">
        <v>12230000000</v>
      </c>
      <c r="O174" s="5">
        <v>15590000000</v>
      </c>
      <c r="P174" s="5">
        <v>19780000000</v>
      </c>
    </row>
    <row r="175" spans="3:16" ht="15.5" x14ac:dyDescent="0.35">
      <c r="C175" t="s">
        <v>198</v>
      </c>
      <c r="I175" s="6">
        <v>-5.0900000000000001E-2</v>
      </c>
      <c r="J175" s="6">
        <v>-5.79E-2</v>
      </c>
      <c r="K175" s="6">
        <v>-0.1211</v>
      </c>
      <c r="L175" s="6">
        <v>-6.4500000000000002E-2</v>
      </c>
      <c r="M175" s="6">
        <v>-1.6E-2</v>
      </c>
      <c r="N175" s="6">
        <v>9.300000000000001E-3</v>
      </c>
      <c r="O175" s="6">
        <v>3.2599999999999997E-2</v>
      </c>
      <c r="P175" s="6">
        <v>6.1500000000000006E-2</v>
      </c>
    </row>
    <row r="176" spans="3:16" ht="15.5" x14ac:dyDescent="0.35">
      <c r="C176" t="s">
        <v>199</v>
      </c>
      <c r="I176" s="6">
        <v>-6.2400000000000004E-2</v>
      </c>
      <c r="J176" s="6">
        <v>-7.1099999999999997E-2</v>
      </c>
      <c r="K176" s="6">
        <v>-0.14829999999999999</v>
      </c>
      <c r="L176" s="6">
        <v>-7.0099999999999996E-2</v>
      </c>
      <c r="M176" s="6">
        <v>-2.1299999999999999E-2</v>
      </c>
      <c r="N176" s="6">
        <v>1.0800000000000001E-2</v>
      </c>
      <c r="O176" s="6">
        <v>3.3599999999999998E-2</v>
      </c>
      <c r="P176" s="6">
        <v>7.5800000000000006E-2</v>
      </c>
    </row>
    <row r="177" spans="3:16" ht="15.5" x14ac:dyDescent="0.35">
      <c r="C177" t="s">
        <v>200</v>
      </c>
      <c r="I177" s="6">
        <v>-0.1419</v>
      </c>
      <c r="J177" s="6">
        <v>-6.1900000000000004E-2</v>
      </c>
      <c r="K177" s="6">
        <v>-0.12960000000000002</v>
      </c>
      <c r="L177" s="6">
        <v>-5.7800000000000004E-2</v>
      </c>
      <c r="M177" s="6">
        <v>-1.5300000000000001E-2</v>
      </c>
      <c r="N177" s="6">
        <v>-2.8999999999999998E-3</v>
      </c>
      <c r="O177" s="6">
        <v>4.6500000000000007E-2</v>
      </c>
      <c r="P177" s="6">
        <v>0.20910000000000001</v>
      </c>
    </row>
    <row r="178" spans="3:16" ht="15.5" x14ac:dyDescent="0.35">
      <c r="C178" t="s">
        <v>201</v>
      </c>
      <c r="K178" s="6">
        <v>-109382.24</v>
      </c>
      <c r="L178" s="6">
        <v>-64.44</v>
      </c>
      <c r="M178" s="6">
        <v>-29.06</v>
      </c>
      <c r="N178" s="6">
        <v>-1.67</v>
      </c>
      <c r="O178" s="6">
        <v>14.62</v>
      </c>
      <c r="P178" s="6">
        <v>27.21</v>
      </c>
    </row>
    <row r="179" spans="3:16" ht="15.5" x14ac:dyDescent="0.35">
      <c r="C179" t="s">
        <v>60</v>
      </c>
      <c r="I179" s="6">
        <v>0.48</v>
      </c>
      <c r="J179" s="6">
        <v>0.11</v>
      </c>
      <c r="K179" s="6">
        <v>0.27</v>
      </c>
      <c r="L179" s="6">
        <v>0.25</v>
      </c>
      <c r="M179" s="6">
        <v>1.49</v>
      </c>
      <c r="N179" s="6">
        <v>1.28</v>
      </c>
      <c r="O179" s="6">
        <v>2.85</v>
      </c>
      <c r="P179" s="5">
        <v>0</v>
      </c>
    </row>
    <row r="180" spans="3:16" ht="15.5" x14ac:dyDescent="0.35">
      <c r="C180" t="s">
        <v>57</v>
      </c>
      <c r="I180" s="6">
        <v>157.69</v>
      </c>
      <c r="J180" s="6">
        <v>173.98</v>
      </c>
      <c r="K180" s="6">
        <v>186.34</v>
      </c>
      <c r="L180" s="6">
        <v>213.87</v>
      </c>
      <c r="M180" s="6">
        <v>228.91</v>
      </c>
      <c r="N180" s="6">
        <v>233.77</v>
      </c>
      <c r="O180" s="6">
        <v>231.26</v>
      </c>
      <c r="P180" s="6">
        <v>130.75</v>
      </c>
    </row>
    <row r="181" spans="3:16" ht="15.5" x14ac:dyDescent="0.35">
      <c r="C181" t="s">
        <v>202</v>
      </c>
      <c r="I181" s="6">
        <v>0.54</v>
      </c>
      <c r="J181" s="6">
        <v>0.14000000000000001</v>
      </c>
      <c r="K181" s="6">
        <v>0.34</v>
      </c>
      <c r="L181" s="6">
        <v>0.32</v>
      </c>
      <c r="M181" s="6">
        <v>1.81</v>
      </c>
      <c r="N181" s="6">
        <v>1.62</v>
      </c>
      <c r="O181" s="6">
        <v>3.8</v>
      </c>
      <c r="P181" s="5">
        <v>0</v>
      </c>
    </row>
    <row r="182" spans="3:16" ht="15.5" x14ac:dyDescent="0.35">
      <c r="C182" t="s">
        <v>203</v>
      </c>
      <c r="I182" s="6">
        <v>139.36000000000001</v>
      </c>
      <c r="J182" s="6">
        <v>137.29</v>
      </c>
      <c r="K182" s="6">
        <v>146.94</v>
      </c>
      <c r="L182" s="6">
        <v>170.03</v>
      </c>
      <c r="M182" s="6">
        <v>188.17</v>
      </c>
      <c r="N182" s="6">
        <v>184.73</v>
      </c>
      <c r="O182" s="6">
        <v>173.83</v>
      </c>
      <c r="P182" s="6">
        <v>113.55</v>
      </c>
    </row>
    <row r="183" spans="3:16" ht="15.5" x14ac:dyDescent="0.35">
      <c r="C183" t="s">
        <v>204</v>
      </c>
      <c r="I183" s="5">
        <v>5000000000</v>
      </c>
      <c r="J183" s="5">
        <v>5000000000</v>
      </c>
      <c r="K183" s="5">
        <v>5000000000</v>
      </c>
      <c r="L183" s="5">
        <v>5000000000</v>
      </c>
      <c r="M183" s="5">
        <v>4000000000</v>
      </c>
      <c r="N183" s="5">
        <v>43000000000</v>
      </c>
      <c r="P183" s="5">
        <v>5000000000</v>
      </c>
    </row>
    <row r="184" spans="3:16" ht="15.5" x14ac:dyDescent="0.35">
      <c r="C184" t="s">
        <v>205</v>
      </c>
      <c r="I184" s="5">
        <v>2000000000</v>
      </c>
      <c r="J184" s="5">
        <v>9000000000</v>
      </c>
      <c r="K184" s="5">
        <v>7000000000</v>
      </c>
      <c r="L184" s="5">
        <v>1000000000</v>
      </c>
      <c r="N184" s="5">
        <v>0</v>
      </c>
    </row>
    <row r="185" spans="3:16" ht="15.5" x14ac:dyDescent="0.35">
      <c r="C185" t="s">
        <v>26</v>
      </c>
      <c r="I185" s="5">
        <v>7000000000</v>
      </c>
      <c r="J185" s="5">
        <v>14000000000</v>
      </c>
      <c r="K185" s="5">
        <v>12000000000</v>
      </c>
      <c r="L185" s="5">
        <v>6000000000</v>
      </c>
      <c r="M185" s="5">
        <v>4000000000</v>
      </c>
      <c r="N185" s="5">
        <v>43000000000</v>
      </c>
      <c r="P185" s="5">
        <v>5000000000</v>
      </c>
    </row>
    <row r="186" spans="3:16" ht="15.5" x14ac:dyDescent="0.35">
      <c r="C186" t="s">
        <v>23</v>
      </c>
      <c r="I186" s="5">
        <v>7000000000</v>
      </c>
      <c r="J186" s="5">
        <v>14000000000</v>
      </c>
      <c r="K186" s="5">
        <v>12000000000</v>
      </c>
      <c r="L186" s="5">
        <v>6000000000</v>
      </c>
      <c r="M186" s="5">
        <v>3000000000</v>
      </c>
      <c r="N186" s="5">
        <v>43000000000</v>
      </c>
      <c r="O186" s="5">
        <v>-72000000000</v>
      </c>
      <c r="P186" s="5">
        <v>3000000000</v>
      </c>
    </row>
    <row r="187" spans="3:16" ht="15.5" x14ac:dyDescent="0.35">
      <c r="C187" t="s">
        <v>206</v>
      </c>
      <c r="I187" s="5">
        <v>237000000000</v>
      </c>
      <c r="J187" s="5">
        <v>240000000000</v>
      </c>
      <c r="K187" s="5">
        <v>253000000000</v>
      </c>
      <c r="L187" s="5">
        <v>271000000000</v>
      </c>
      <c r="M187" s="5">
        <v>376000000000</v>
      </c>
      <c r="N187" s="5">
        <v>288000000000</v>
      </c>
      <c r="O187" s="5">
        <v>263000000000</v>
      </c>
      <c r="P187" s="5">
        <v>47000000000</v>
      </c>
    </row>
    <row r="188" spans="3:16" ht="15.5" x14ac:dyDescent="0.35">
      <c r="C188" t="s">
        <v>207</v>
      </c>
      <c r="I188" s="5">
        <v>0</v>
      </c>
      <c r="J188" s="5">
        <v>0</v>
      </c>
      <c r="K188" s="5">
        <v>-12000000000</v>
      </c>
      <c r="L188" s="5">
        <v>-27000000000</v>
      </c>
      <c r="M188" s="5">
        <v>23000000000</v>
      </c>
      <c r="N188" s="5">
        <v>-49000000000</v>
      </c>
      <c r="O188" s="5">
        <v>-122000000000</v>
      </c>
      <c r="P188" s="5">
        <v>-8000000000</v>
      </c>
    </row>
    <row r="189" spans="3:16" ht="15.5" x14ac:dyDescent="0.35">
      <c r="C189" t="s">
        <v>208</v>
      </c>
      <c r="K189" s="5">
        <v>0</v>
      </c>
      <c r="M189" s="5">
        <v>-1000000000</v>
      </c>
      <c r="O189" s="5">
        <v>0</v>
      </c>
      <c r="P189" s="5">
        <v>-2000000000</v>
      </c>
    </row>
    <row r="190" spans="3:16" ht="15.5" x14ac:dyDescent="0.35">
      <c r="C190" t="s">
        <v>15</v>
      </c>
      <c r="I190" s="5">
        <v>0</v>
      </c>
      <c r="J190" s="5">
        <v>0</v>
      </c>
      <c r="K190" s="5">
        <v>-12000000000</v>
      </c>
      <c r="L190" s="5">
        <v>-27000000000</v>
      </c>
      <c r="M190" s="5">
        <v>22000000000</v>
      </c>
      <c r="N190" s="5">
        <v>-49000000000</v>
      </c>
      <c r="O190" s="5">
        <v>-122000000000</v>
      </c>
      <c r="P190" s="5">
        <v>-10000000000</v>
      </c>
    </row>
    <row r="191" spans="3:16" ht="15.5" x14ac:dyDescent="0.35">
      <c r="C191" t="s">
        <v>17</v>
      </c>
      <c r="I191" s="6">
        <v>0.13</v>
      </c>
      <c r="J191" s="6">
        <v>-0.01</v>
      </c>
      <c r="K191" s="6">
        <v>-7.79</v>
      </c>
      <c r="L191" s="6">
        <v>-17.399999999999999</v>
      </c>
      <c r="M191" s="6">
        <v>14.12</v>
      </c>
      <c r="N191" s="6">
        <v>-32.22</v>
      </c>
      <c r="O191" s="6">
        <v>-79.83</v>
      </c>
      <c r="P191" s="6">
        <v>-8.93</v>
      </c>
    </row>
  </sheetData>
  <pageMargins left="0.7" right="0.7" top="0.75" bottom="0.75" header="0.3" footer="0.3"/>
  <ignoredErrors>
    <ignoredError sqref="A1:P192" numberStoredAsText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2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1463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1464</v>
      </c>
      <c r="D2" s="2" vm="422">
        <f ca="1">IFERROR(_xlfn.STOCKHISTORY("XIDX:" &amp; $C$1, D3, , 0, 0, 1), "Libur")</f>
        <v>870</v>
      </c>
      <c r="E2" s="2" vm="295">
        <f ca="1">IFERROR(_xlfn.STOCKHISTORY("XIDX:" &amp; $C$1, E3, , 0, 0, 1), "Libur")</f>
        <v>800</v>
      </c>
      <c r="H2" s="2" vm="295">
        <f ca="1">IFERROR(INDEX(D2:G2,COUNT(D2:G2)),"")</f>
        <v>800</v>
      </c>
      <c r="I2" s="2" vm="423">
        <f t="shared" ref="I2:P2" ca="1" si="0">IFERROR(_xlfn.STOCKHISTORY("XIDX:" &amp; $C$1, I1, , 0, 0, 1), "Libur")</f>
        <v>1010</v>
      </c>
      <c r="J2" s="2" vm="424">
        <f t="shared" ca="1" si="0"/>
        <v>590</v>
      </c>
      <c r="K2" s="2" vm="425">
        <f t="shared" ca="1" si="0"/>
        <v>775</v>
      </c>
      <c r="L2" s="2" vm="376">
        <f t="shared" ca="1" si="0"/>
        <v>650</v>
      </c>
      <c r="M2" s="2" vm="197">
        <f t="shared" ca="1" si="0"/>
        <v>446</v>
      </c>
      <c r="N2" s="2" vm="120">
        <f t="shared" ca="1" si="0"/>
        <v>400</v>
      </c>
      <c r="O2" s="2" vm="426">
        <f t="shared" ca="1" si="0"/>
        <v>550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7857786</v>
      </c>
      <c r="E4" s="2">
        <f>IFERROR(INDEX(E51:E500,MATCH($C$4,$C$51:$C$500,0)),"")</f>
        <v>8946050</v>
      </c>
      <c r="H4" s="2">
        <f>IFERROR(SUM(D4:G4)*(4/MAX(1,COUNT(D4:G4))),"")</f>
        <v>33607672</v>
      </c>
      <c r="I4" s="2">
        <f t="shared" ref="I4:P4" si="1">IFERROR(INDEX(I51:I500,MATCH($C$4,$C$51:$C$500,0)),"")</f>
        <v>34333492</v>
      </c>
      <c r="J4" s="2">
        <f t="shared" si="1"/>
        <v>37865982</v>
      </c>
      <c r="K4" s="2">
        <f t="shared" si="1"/>
        <v>48019781</v>
      </c>
      <c r="L4" s="2">
        <f t="shared" si="1"/>
        <v>41832779</v>
      </c>
      <c r="M4" s="2">
        <f t="shared" si="1"/>
        <v>36549907</v>
      </c>
      <c r="N4" s="2">
        <f t="shared" si="1"/>
        <v>25385291</v>
      </c>
      <c r="O4" s="2">
        <f t="shared" si="1"/>
        <v>23677334</v>
      </c>
      <c r="P4" s="2">
        <f t="shared" si="1"/>
        <v>26448486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2004988</v>
      </c>
      <c r="E5" s="2">
        <f>IFERROR(INDEX(E51:E500,MATCH($C$5,$C$51:$C$500,0)),"")</f>
        <v>3321759</v>
      </c>
      <c r="H5" s="2">
        <f>IFERROR(SUM(D5:G5)*(4/MAX(1,COUNT(D5:G5))),"")</f>
        <v>10653494</v>
      </c>
      <c r="I5" s="2">
        <f t="shared" ref="I5:P5" si="2">IFERROR(INDEX(I51:I500,MATCH($C$5,$C$51:$C$500,0)),"")</f>
        <v>7607999</v>
      </c>
      <c r="J5" s="2">
        <f t="shared" si="2"/>
        <v>6221609</v>
      </c>
      <c r="K5" s="2">
        <f t="shared" si="2"/>
        <v>13032249</v>
      </c>
      <c r="L5" s="2">
        <f t="shared" si="2"/>
        <v>12121147</v>
      </c>
      <c r="M5" s="2">
        <f t="shared" si="2"/>
        <v>6520919</v>
      </c>
      <c r="N5" s="2">
        <f t="shared" si="2"/>
        <v>6872413</v>
      </c>
      <c r="O5" s="2">
        <f t="shared" si="2"/>
        <v>2213042</v>
      </c>
      <c r="P5" s="2">
        <f t="shared" si="2"/>
        <v>6032964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204999391</v>
      </c>
      <c r="E6" s="2">
        <f>IFERROR(INDEX(E51:E500,MATCH($C$6,$C$51:$C$500,0)),"")</f>
        <v>202650977</v>
      </c>
      <c r="H6" s="2">
        <f>IFERROR(INDEX(D6:G6,COUNT(D6:G6)),"")</f>
        <v>202650977</v>
      </c>
      <c r="I6" s="2">
        <f t="shared" ref="I6:P6" si="3">IFERROR(INDEX(I51:I500,MATCH($C$6,$C$51:$C$500,0)),"")</f>
        <v>199058180</v>
      </c>
      <c r="J6" s="2">
        <f t="shared" si="3"/>
        <v>193618420</v>
      </c>
      <c r="K6" s="2">
        <f t="shared" si="3"/>
        <v>187725325</v>
      </c>
      <c r="L6" s="2">
        <f t="shared" si="3"/>
        <v>175071619</v>
      </c>
      <c r="M6" s="2">
        <f t="shared" si="3"/>
        <v>163442212</v>
      </c>
      <c r="N6" s="2">
        <f t="shared" si="3"/>
        <v>156536937</v>
      </c>
      <c r="O6" s="2">
        <f t="shared" si="3"/>
        <v>151204418</v>
      </c>
      <c r="P6" s="2">
        <f t="shared" si="3"/>
        <v>122804665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3.67</v>
      </c>
      <c r="E7" s="3">
        <f>IFERROR(INDEX(E51:E500,MATCH($C$7,$C$51:$C$500,0))/1000000000,"")</f>
        <v>3.67</v>
      </c>
      <c r="H7" s="3">
        <f>IFERROR(INDEX(D7:G7,COUNT(D7:G7)),"")</f>
        <v>3.67</v>
      </c>
      <c r="I7" s="3">
        <f t="shared" ref="I7:P7" si="4">IFERROR(INDEX(I51:I500,MATCH($C$7,$C$51:$C$500,0))/1000000000,"")</f>
        <v>3.67</v>
      </c>
      <c r="J7" s="3">
        <f t="shared" si="4"/>
        <v>3.67</v>
      </c>
      <c r="K7" s="3">
        <f t="shared" si="4"/>
        <v>3.67</v>
      </c>
      <c r="L7" s="3">
        <f t="shared" si="4"/>
        <v>3.67</v>
      </c>
      <c r="M7" s="3">
        <f t="shared" si="4"/>
        <v>3.67</v>
      </c>
      <c r="N7" s="3">
        <f t="shared" si="4"/>
        <v>3.67</v>
      </c>
      <c r="O7" s="3">
        <f t="shared" si="4"/>
        <v>3.67</v>
      </c>
      <c r="P7" s="3">
        <f t="shared" si="4"/>
        <v>2.93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17000000000</v>
      </c>
      <c r="E8" s="2">
        <f>IFERROR(INDEX(E51:E500,MATCH("Free cash flow (Quarter)",$C$51:$C$500,0)),"")</f>
        <v>10000000000</v>
      </c>
      <c r="H8" s="2">
        <f>IFERROR(INDEX(D8:G8,COUNT(D8:G8)),"")</f>
        <v>10000000000</v>
      </c>
      <c r="I8" s="2">
        <f t="shared" ref="I8:P8" si="5">IFERROR(INDEX(I51:I500,MATCH($C$8,$C$51:$C$500,0)),"")</f>
        <v>222000000000</v>
      </c>
      <c r="J8" s="2">
        <f t="shared" si="5"/>
        <v>84000000000</v>
      </c>
      <c r="K8" s="2">
        <f t="shared" si="5"/>
        <v>136000000000</v>
      </c>
      <c r="L8" s="2">
        <f t="shared" si="5"/>
        <v>100000000000</v>
      </c>
      <c r="M8" s="2">
        <f t="shared" si="5"/>
        <v>-17000000000</v>
      </c>
      <c r="N8" s="2">
        <f t="shared" si="5"/>
        <v>46000000000</v>
      </c>
      <c r="O8" s="2">
        <f t="shared" si="5"/>
        <v>-82000000000</v>
      </c>
      <c r="P8" s="2">
        <f t="shared" si="5"/>
        <v>-47000000000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4.67</v>
      </c>
      <c r="E9" s="3">
        <f>IFERROR(INDEX(E51:E500,MATCH("Free cash flow per share (Quarter)",$C$51:$C$500,0)),"")</f>
        <v>2.68</v>
      </c>
      <c r="H9" s="3">
        <f>IFERROR(INDEX(D9:G9,COUNT(D9:G9)),"")</f>
        <v>2.68</v>
      </c>
      <c r="I9" s="3">
        <f t="shared" ref="I9:P9" si="6">IFERROR(INDEX(I51:I500,MATCH($C$9,$C$51:$C$500,0)),"")</f>
        <v>60.57</v>
      </c>
      <c r="J9" s="3">
        <f t="shared" si="6"/>
        <v>22.78</v>
      </c>
      <c r="K9" s="3">
        <f t="shared" si="6"/>
        <v>37.049999999999997</v>
      </c>
      <c r="L9" s="3">
        <f t="shared" si="6"/>
        <v>27.37</v>
      </c>
      <c r="M9" s="3">
        <f t="shared" si="6"/>
        <v>-4.7</v>
      </c>
      <c r="N9" s="3">
        <f t="shared" si="6"/>
        <v>12.47</v>
      </c>
      <c r="O9" s="3">
        <f t="shared" si="6"/>
        <v>-22.3</v>
      </c>
      <c r="P9" s="3">
        <f t="shared" si="6"/>
        <v>-15.95</v>
      </c>
    </row>
    <row r="10" spans="1:16" ht="15.5" x14ac:dyDescent="0.35">
      <c r="C10" t="s">
        <v>18</v>
      </c>
      <c r="D10" s="3">
        <f ca="1">IFERROR(IF(D9=0,"",D2/D9),"")</f>
        <v>186.29550321199144</v>
      </c>
      <c r="E10" s="3">
        <f ca="1">IFERROR(IF(E9=0,"",E2/E9),"")</f>
        <v>298.50746268656712</v>
      </c>
      <c r="I10" s="3">
        <f t="shared" ref="I10:P10" ca="1" si="7">IFERROR(IF(I9=0,"",I2/I9),"")</f>
        <v>16.674921578339113</v>
      </c>
      <c r="J10" s="3">
        <f t="shared" ca="1" si="7"/>
        <v>25.899912203687443</v>
      </c>
      <c r="K10" s="3">
        <f t="shared" ca="1" si="7"/>
        <v>20.917678812415655</v>
      </c>
      <c r="L10" s="3">
        <f t="shared" ca="1" si="7"/>
        <v>23.748629886737302</v>
      </c>
      <c r="M10" s="3">
        <f t="shared" ca="1" si="7"/>
        <v>-94.893617021276597</v>
      </c>
      <c r="N10" s="3">
        <f t="shared" ca="1" si="7"/>
        <v>32.076984763432236</v>
      </c>
      <c r="O10" s="3">
        <f t="shared" ca="1" si="7"/>
        <v>-24.663677130044842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1526695</v>
      </c>
      <c r="E11" s="2">
        <f>IFERROR(INDEX(E51:E500,MATCH($C$11,$C$51:$C$500,0)),"")</f>
        <v>1701132</v>
      </c>
      <c r="H11" s="2">
        <f>IFERROR(INDEX(D11:G11,COUNT(D11:G11)),"")</f>
        <v>1701132</v>
      </c>
      <c r="I11" s="2">
        <f t="shared" ref="I11:P11" si="8">IFERROR(INDEX(I51:I500,MATCH($C$11,$C$51:$C$500,0)),"")</f>
        <v>1629456</v>
      </c>
      <c r="J11" s="2">
        <f t="shared" si="8"/>
        <v>2002610</v>
      </c>
      <c r="K11" s="2">
        <f t="shared" si="8"/>
        <v>9750949</v>
      </c>
      <c r="L11" s="2">
        <f t="shared" si="8"/>
        <v>3899283</v>
      </c>
      <c r="M11" s="2">
        <f t="shared" si="8"/>
        <v>1323199</v>
      </c>
      <c r="N11" s="2">
        <f t="shared" si="8"/>
        <v>5495235</v>
      </c>
      <c r="O11" s="2">
        <f t="shared" si="8"/>
        <v>5042184</v>
      </c>
      <c r="P11" s="2">
        <f t="shared" si="8"/>
        <v>150755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1791000000000</v>
      </c>
      <c r="E12" s="2">
        <f>IFERROR(INDEX(E51:E500,MATCH("Net Debt (Quarter)",$C$51:$C$500,0)),"")</f>
        <v>1743000000000</v>
      </c>
      <c r="H12" s="2">
        <f>IFERROR(INDEX(D12:G12,COUNT(D12:G12)),"")</f>
        <v>1743000000000</v>
      </c>
      <c r="I12" s="2">
        <f t="shared" ref="I12:P12" si="9">IFERROR(INDEX(I51:I500,MATCH($C$12,$C$51:$C$500,0)),"")</f>
        <v>1737000000000</v>
      </c>
      <c r="J12" s="2">
        <f t="shared" si="9"/>
        <v>1716000000000</v>
      </c>
      <c r="K12" s="2">
        <f t="shared" si="9"/>
        <v>1546000000000</v>
      </c>
      <c r="L12" s="2">
        <f t="shared" si="9"/>
        <v>1338000000000</v>
      </c>
      <c r="M12" s="2">
        <f t="shared" si="9"/>
        <v>1253000000000</v>
      </c>
      <c r="N12" s="2">
        <f t="shared" si="9"/>
        <v>929000000000</v>
      </c>
      <c r="O12" s="2">
        <f t="shared" si="9"/>
        <v>802000000000</v>
      </c>
      <c r="P12" s="2">
        <f t="shared" si="9"/>
        <v>915000000000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1818000000000</v>
      </c>
      <c r="E13" s="2">
        <f>IFERROR(INDEX(E51:E500,MATCH("Total Debt (Quarter)",$C$51:$C$500,0)),"")</f>
        <v>1772000000000</v>
      </c>
      <c r="H13" s="2">
        <f>IFERROR(INDEX(D13:G13,COUNT(D13:G13)),"")</f>
        <v>1772000000000</v>
      </c>
      <c r="I13" s="2">
        <f t="shared" ref="I13:P13" si="10">IFERROR(INDEX(I51:I500,MATCH($C$13,$C$51:$C$500,0)),"")</f>
        <v>1764000000000</v>
      </c>
      <c r="J13" s="2">
        <f t="shared" si="10"/>
        <v>1749000000000</v>
      </c>
      <c r="K13" s="2">
        <f t="shared" si="10"/>
        <v>1697000000000</v>
      </c>
      <c r="L13" s="2">
        <f t="shared" si="10"/>
        <v>1399000000000</v>
      </c>
      <c r="M13" s="2">
        <f t="shared" si="10"/>
        <v>1272000000000</v>
      </c>
      <c r="N13" s="2">
        <f t="shared" si="10"/>
        <v>1007000000000</v>
      </c>
      <c r="O13" s="2">
        <f t="shared" si="10"/>
        <v>872000000000</v>
      </c>
      <c r="P13" s="2">
        <f t="shared" si="10"/>
        <v>917000000000</v>
      </c>
    </row>
    <row r="14" spans="1:16" ht="15.5" x14ac:dyDescent="0.35">
      <c r="C14" t="s">
        <v>27</v>
      </c>
      <c r="D14" s="2">
        <f>IFERROR(INDEX(D51:D500,MATCH($C$14,$C$51:$C$500,0)),"")</f>
        <v>-997575</v>
      </c>
      <c r="E14" s="2">
        <f>IFERROR(INDEX(E51:E500,MATCH($C$14,$C$51:$C$500,0)),"")</f>
        <v>-1212114</v>
      </c>
      <c r="H14" s="2">
        <f>IFERROR(SUM(D14:G14)*(4/MAX(1,COUNT(D14:G14))),"")</f>
        <v>-4419378</v>
      </c>
      <c r="I14" s="2">
        <f t="shared" ref="I14:P14" si="11">IFERROR(INDEX(I51:I500,MATCH($C$14,$C$51:$C$500,0)),"")</f>
        <v>-6984429</v>
      </c>
      <c r="J14" s="2">
        <f t="shared" si="11"/>
        <v>-7386414</v>
      </c>
      <c r="K14" s="2">
        <f t="shared" si="11"/>
        <v>-6591248</v>
      </c>
      <c r="L14" s="2">
        <f t="shared" si="11"/>
        <v>-5913323</v>
      </c>
      <c r="M14" s="2">
        <f t="shared" si="11"/>
        <v>-5721875</v>
      </c>
      <c r="N14" s="2">
        <f t="shared" si="11"/>
        <v>-5421682</v>
      </c>
      <c r="O14" s="2">
        <f t="shared" si="11"/>
        <v>-4634848</v>
      </c>
      <c r="P14" s="2">
        <f t="shared" si="11"/>
        <v>-4016707</v>
      </c>
    </row>
    <row r="15" spans="1:16" ht="15.5" x14ac:dyDescent="0.35">
      <c r="C15" t="s">
        <v>28</v>
      </c>
      <c r="D15" s="2">
        <f>IFERROR(INDEX(D51:D500,MATCH($C$15,$C$51:$C$500,0)),"")</f>
        <v>-242515</v>
      </c>
      <c r="E15" s="2">
        <f>IFERROR(INDEX(E51:E500,MATCH($C$15,$C$51:$C$500,0)),"")</f>
        <v>-954408</v>
      </c>
      <c r="H15" s="2">
        <f>IFERROR(SUM(D15:G15)*(4/MAX(1,COUNT(D15:G15))),"")</f>
        <v>-2393846</v>
      </c>
      <c r="I15" s="2">
        <f t="shared" ref="I15:P15" si="12">IFERROR(INDEX(I51:I500,MATCH($C$15,$C$51:$C$500,0)),"")</f>
        <v>-1486092</v>
      </c>
      <c r="J15" s="2">
        <f t="shared" si="12"/>
        <v>-2983276</v>
      </c>
      <c r="K15" s="2">
        <f t="shared" si="12"/>
        <v>-3462040</v>
      </c>
      <c r="L15" s="2">
        <f t="shared" si="12"/>
        <v>-3558105</v>
      </c>
      <c r="M15" s="2">
        <f t="shared" si="12"/>
        <v>-4458876</v>
      </c>
      <c r="N15" s="2">
        <f t="shared" si="12"/>
        <v>4913114</v>
      </c>
      <c r="O15" s="2">
        <f t="shared" si="12"/>
        <v>814044</v>
      </c>
      <c r="P15" s="2">
        <f t="shared" si="12"/>
        <v>-5760379</v>
      </c>
    </row>
    <row r="16" spans="1:16" ht="15.5" x14ac:dyDescent="0.35">
      <c r="C16" t="s">
        <v>29</v>
      </c>
      <c r="D16" s="2">
        <f>IFERROR(INDEX(D51:D500,MATCH($C$16,$C$51:$C$500,0)),"")</f>
        <v>3550030</v>
      </c>
      <c r="E16" s="2">
        <f>IFERROR(INDEX(E51:E500,MATCH($C$16,$C$51:$C$500,0)),"")</f>
        <v>4691762</v>
      </c>
      <c r="H16" s="2">
        <f>IFERROR(SUM(D16:G16)*(4/MAX(1,COUNT(D16:G16))),"")</f>
        <v>16483584</v>
      </c>
      <c r="I16" s="2">
        <f t="shared" ref="I16:P16" si="13">IFERROR(INDEX(I51:I500,MATCH($C$16,$C$51:$C$500,0)),"")</f>
        <v>10582067</v>
      </c>
      <c r="J16" s="2">
        <f t="shared" si="13"/>
        <v>10463613</v>
      </c>
      <c r="K16" s="2">
        <f t="shared" si="13"/>
        <v>18285389</v>
      </c>
      <c r="L16" s="2">
        <f t="shared" si="13"/>
        <v>18039444</v>
      </c>
      <c r="M16" s="2">
        <f t="shared" si="13"/>
        <v>12458343</v>
      </c>
      <c r="N16" s="2">
        <f t="shared" si="13"/>
        <v>3730500</v>
      </c>
      <c r="O16" s="2">
        <f t="shared" si="13"/>
        <v>2834210</v>
      </c>
      <c r="P16" s="2">
        <f t="shared" si="13"/>
        <v>12670369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3192900000000</v>
      </c>
      <c r="E20" s="2">
        <f ca="1">IFERROR(E21*E2,"")</f>
        <v>2936000000000</v>
      </c>
      <c r="H20" s="2">
        <f t="shared" ref="H20:P20" ca="1" si="14">IFERROR(H21*H2,"")</f>
        <v>2936000000000</v>
      </c>
      <c r="I20" s="2">
        <f t="shared" ca="1" si="14"/>
        <v>3706700000000</v>
      </c>
      <c r="J20" s="2">
        <f t="shared" ca="1" si="14"/>
        <v>2165300000000</v>
      </c>
      <c r="K20" s="2">
        <f t="shared" ca="1" si="14"/>
        <v>2844250000000</v>
      </c>
      <c r="L20" s="2">
        <f t="shared" ca="1" si="14"/>
        <v>2385500000000</v>
      </c>
      <c r="M20" s="2">
        <f t="shared" ca="1" si="14"/>
        <v>1636820000000</v>
      </c>
      <c r="N20" s="2">
        <f t="shared" ca="1" si="14"/>
        <v>1468000000000</v>
      </c>
      <c r="O20" s="2">
        <f t="shared" ca="1" si="14"/>
        <v>2018500000000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3670000000</v>
      </c>
      <c r="E21" s="2">
        <f>IFERROR(INDEX(E51:E500,MATCH($C$7,$C$51:$C$500,0)),"")</f>
        <v>3670000000</v>
      </c>
      <c r="H21" s="2">
        <f>IFERROR(INDEX(D21:G21,COUNT(D21:G21)),"")</f>
        <v>3670000000</v>
      </c>
      <c r="I21" s="2">
        <f t="shared" ref="I21:P21" si="15">IFERROR(INDEX(I51:I500,MATCH($C$7,$C$51:$C$500,0)),"")</f>
        <v>3670000000</v>
      </c>
      <c r="J21" s="2">
        <f t="shared" si="15"/>
        <v>3670000000</v>
      </c>
      <c r="K21" s="2">
        <f t="shared" si="15"/>
        <v>3670000000</v>
      </c>
      <c r="L21" s="2">
        <f t="shared" si="15"/>
        <v>3670000000</v>
      </c>
      <c r="M21" s="2">
        <f t="shared" si="15"/>
        <v>3670000000</v>
      </c>
      <c r="N21" s="2">
        <f t="shared" si="15"/>
        <v>3670000000</v>
      </c>
      <c r="O21" s="2">
        <f t="shared" si="15"/>
        <v>3670000000</v>
      </c>
      <c r="P21" s="2">
        <f t="shared" si="15"/>
        <v>2930000000</v>
      </c>
    </row>
    <row r="23" spans="1:16" ht="15.5" x14ac:dyDescent="0.35">
      <c r="B23" t="s">
        <v>45</v>
      </c>
      <c r="C23" t="s">
        <v>46</v>
      </c>
      <c r="D23" s="3">
        <f>IFERROR(D5/D6*100,"")</f>
        <v>0.97804583234103359</v>
      </c>
      <c r="E23" s="3">
        <f>IFERROR(E5/E6*100,"")</f>
        <v>1.6391527192094417</v>
      </c>
      <c r="H23" s="3">
        <f t="shared" ref="H23:P23" si="16">IFERROR(H5/H6*100,"")</f>
        <v>5.2570652052666889</v>
      </c>
      <c r="I23" s="3">
        <f t="shared" si="16"/>
        <v>3.8219976692241433</v>
      </c>
      <c r="J23" s="3">
        <f t="shared" si="16"/>
        <v>3.2133352808064437</v>
      </c>
      <c r="K23" s="3">
        <f t="shared" si="16"/>
        <v>6.9421901387039808</v>
      </c>
      <c r="L23" s="3">
        <f t="shared" si="16"/>
        <v>6.9235362471857878</v>
      </c>
      <c r="M23" s="3">
        <f t="shared" si="16"/>
        <v>3.9897398109124951</v>
      </c>
      <c r="N23" s="3">
        <f t="shared" si="16"/>
        <v>4.3902820201471044</v>
      </c>
      <c r="O23" s="3">
        <f t="shared" si="16"/>
        <v>1.4636093503564163</v>
      </c>
      <c r="P23" s="3">
        <f t="shared" si="16"/>
        <v>4.9126505088385688</v>
      </c>
    </row>
    <row r="24" spans="1:16" ht="15.5" x14ac:dyDescent="0.35">
      <c r="C24" t="s">
        <v>47</v>
      </c>
      <c r="D24" s="4">
        <f>IFERROR(_xlfn.RRI(5,I23,D23),"")</f>
        <v>-0.23859844788889029</v>
      </c>
      <c r="E24" s="4">
        <f>IFERROR(_xlfn.RRI(5,J23,E23),"")</f>
        <v>-0.12595724911049655</v>
      </c>
      <c r="H24" s="4">
        <f t="shared" ref="H24:P24" si="17">IFERROR(_xlfn.RRI(5,M23,H23),"")</f>
        <v>5.6719588117664754E-2</v>
      </c>
      <c r="I24" s="4">
        <f t="shared" si="17"/>
        <v>-2.7343261814824493E-2</v>
      </c>
      <c r="J24" s="4">
        <f t="shared" si="17"/>
        <v>0.17032416747768453</v>
      </c>
      <c r="K24" s="4">
        <f t="shared" si="17"/>
        <v>7.1608443936907129E-2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34.880000000000003</v>
      </c>
      <c r="J25" s="3">
        <f t="shared" si="18"/>
        <v>26.95</v>
      </c>
      <c r="K25" s="3">
        <f t="shared" si="18"/>
        <v>53.72</v>
      </c>
      <c r="L25" s="3">
        <f t="shared" si="18"/>
        <v>50.95</v>
      </c>
      <c r="M25" s="3">
        <f t="shared" si="18"/>
        <v>26.06</v>
      </c>
      <c r="N25" s="3">
        <f t="shared" si="18"/>
        <v>26.71</v>
      </c>
      <c r="O25" s="3">
        <f t="shared" si="18"/>
        <v>8.93</v>
      </c>
      <c r="P25" s="3">
        <f t="shared" si="18"/>
        <v>29.31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5.4825251040022893E-2</v>
      </c>
      <c r="J26" s="4">
        <f t="shared" si="19"/>
        <v>0.24721539270299941</v>
      </c>
      <c r="K26" s="4">
        <f t="shared" si="19"/>
        <v>0.12881828877383672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2.1410861035422342E-3</v>
      </c>
      <c r="E27" s="3">
        <f>IFERROR(E4/E21,"")</f>
        <v>2.4376158038147138E-3</v>
      </c>
      <c r="H27" s="3">
        <f t="shared" ref="H27:P27" si="20">IFERROR(H4/H21,"")</f>
        <v>9.1574038147138968E-3</v>
      </c>
      <c r="I27" s="3">
        <f t="shared" si="20"/>
        <v>9.3551749318801086E-3</v>
      </c>
      <c r="J27" s="3">
        <f t="shared" si="20"/>
        <v>1.0317706267029972E-2</v>
      </c>
      <c r="K27" s="3">
        <f t="shared" si="20"/>
        <v>1.3084408991825613E-2</v>
      </c>
      <c r="L27" s="3">
        <f t="shared" si="20"/>
        <v>1.1398577384196185E-2</v>
      </c>
      <c r="M27" s="3">
        <f t="shared" si="20"/>
        <v>9.9591027247956411E-3</v>
      </c>
      <c r="N27" s="3">
        <f t="shared" si="20"/>
        <v>6.9169730245231612E-3</v>
      </c>
      <c r="O27" s="3">
        <f t="shared" si="20"/>
        <v>6.4515896457765665E-3</v>
      </c>
      <c r="P27" s="3">
        <f t="shared" si="20"/>
        <v>9.026787030716724E-3</v>
      </c>
    </row>
    <row r="28" spans="1:16" ht="15.5" x14ac:dyDescent="0.35">
      <c r="C28" t="s">
        <v>52</v>
      </c>
      <c r="D28" s="4">
        <f>IFERROR(_xlfn.RRI(5,I27,D27),"")</f>
        <v>-0.25541129487381109</v>
      </c>
      <c r="E28" s="4">
        <f>IFERROR(_xlfn.RRI(5,J27,E27),"")</f>
        <v>-0.25066430764189218</v>
      </c>
      <c r="H28" s="4">
        <f t="shared" ref="H28:P28" si="21">IFERROR(_xlfn.RRI(5,M27,H27),"")</f>
        <v>-1.6644772685745379E-2</v>
      </c>
      <c r="I28" s="4">
        <f t="shared" si="21"/>
        <v>6.2251042928147093E-2</v>
      </c>
      <c r="J28" s="4">
        <f t="shared" si="21"/>
        <v>9.8457566432195609E-2</v>
      </c>
      <c r="K28" s="4">
        <f t="shared" si="21"/>
        <v>7.7070628461252566E-2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0.29424860853432294</v>
      </c>
      <c r="J29" s="4">
        <f t="shared" si="22"/>
        <v>-0.49832464631422191</v>
      </c>
      <c r="K29" s="4">
        <f t="shared" si="22"/>
        <v>5.4367026496565177E-2</v>
      </c>
      <c r="L29" s="4">
        <f t="shared" si="22"/>
        <v>0.95510360706062947</v>
      </c>
      <c r="M29" s="4">
        <f t="shared" si="22"/>
        <v>-2.4335454885810636E-2</v>
      </c>
      <c r="N29" s="4">
        <f t="shared" si="22"/>
        <v>1.991041433370661</v>
      </c>
      <c r="O29" s="4">
        <f t="shared" si="22"/>
        <v>-0.6953258273626749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-2.1140290652637301E-2</v>
      </c>
      <c r="I30" s="4">
        <f t="shared" si="23"/>
        <v>-9.3289274790232551E-2</v>
      </c>
      <c r="J30" s="4">
        <f t="shared" si="23"/>
        <v>-0.21145033960067422</v>
      </c>
      <c r="K30" s="4">
        <f t="shared" si="23"/>
        <v>0.14789842195279451</v>
      </c>
      <c r="L30" s="4">
        <f t="shared" si="23"/>
        <v>0.14453858938683475</v>
      </c>
      <c r="M30" s="4">
        <f t="shared" si="23"/>
        <v>0.43980650054395676</v>
      </c>
      <c r="N30" s="4">
        <f t="shared" si="23"/>
        <v>7.2134683744377731E-2</v>
      </c>
      <c r="O30" s="4">
        <f t="shared" si="23"/>
        <v>-0.28528394169233962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878.73</v>
      </c>
      <c r="E32" s="3">
        <f>IFERROR(INDEX(E51:E500,MATCH($A$32,$C$51:$C$500,0)),"")</f>
        <v>825.25</v>
      </c>
      <c r="H32" s="3">
        <f>IFERROR(INDEX(D32:G32,COUNT(D32:G32)),"")</f>
        <v>825.25</v>
      </c>
      <c r="I32" s="3">
        <f t="shared" ref="I32:P32" si="24">IFERROR(INDEX(I51:I500,MATCH($C$32,$C$51:$C$500,0)),"")</f>
        <v>796.56</v>
      </c>
      <c r="J32" s="3">
        <f t="shared" si="24"/>
        <v>744.36</v>
      </c>
      <c r="K32" s="3">
        <f t="shared" si="24"/>
        <v>692.47</v>
      </c>
      <c r="L32" s="3">
        <f t="shared" si="24"/>
        <v>650.98</v>
      </c>
      <c r="M32" s="3">
        <f t="shared" si="24"/>
        <v>554.16999999999996</v>
      </c>
      <c r="N32" s="3">
        <f t="shared" si="24"/>
        <v>526.22</v>
      </c>
      <c r="O32" s="3">
        <f t="shared" si="24"/>
        <v>495.31</v>
      </c>
      <c r="P32" s="3">
        <f t="shared" si="24"/>
        <v>545.84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0.91</v>
      </c>
      <c r="E33" s="3">
        <f>IFERROR(INDEX(E51:E500,MATCH($A$33,$C$51:$C$500,0)),"")</f>
        <v>1.06</v>
      </c>
      <c r="H33" s="3">
        <f>IFERROR(INDEX(D33:G33,COUNT(D33:G33)),"")</f>
        <v>1.06</v>
      </c>
      <c r="I33" s="3">
        <f t="shared" ref="I33:P33" si="25">IFERROR(INDEX(I51:I500,MATCH($C$33,$C$51:$C$500,0)),"")</f>
        <v>1.27</v>
      </c>
      <c r="J33" s="3">
        <f t="shared" si="25"/>
        <v>0.79</v>
      </c>
      <c r="K33" s="3">
        <f t="shared" si="25"/>
        <v>1.1200000000000001</v>
      </c>
      <c r="L33" s="3">
        <f t="shared" si="25"/>
        <v>1</v>
      </c>
      <c r="M33" s="3">
        <f t="shared" si="25"/>
        <v>0.8</v>
      </c>
      <c r="N33" s="3">
        <f t="shared" si="25"/>
        <v>0.76</v>
      </c>
      <c r="O33" s="3">
        <f t="shared" si="25"/>
        <v>1.1100000000000001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61.59</v>
      </c>
      <c r="E34" s="3">
        <f>IFERROR(INDEX(E51:E500,MATCH($A$34,$C$51:$C$500,0)),"")</f>
        <v>54.42</v>
      </c>
      <c r="H34" s="3">
        <f>IFERROR(INDEX(D34:G34,COUNT(D34:G34)),"")</f>
        <v>54.42</v>
      </c>
      <c r="I34" s="3">
        <f t="shared" ref="I34:P34" si="26">IFERROR(INDEX(I51:I500,MATCH($C$34,$C$51:$C$500,0)),"")</f>
        <v>28.96</v>
      </c>
      <c r="J34" s="3">
        <f t="shared" si="26"/>
        <v>21.89</v>
      </c>
      <c r="K34" s="3">
        <f t="shared" si="26"/>
        <v>14.43</v>
      </c>
      <c r="L34" s="3">
        <f t="shared" si="26"/>
        <v>12.76</v>
      </c>
      <c r="M34" s="3">
        <f t="shared" si="26"/>
        <v>17.11</v>
      </c>
      <c r="N34" s="3">
        <f t="shared" si="26"/>
        <v>14.98</v>
      </c>
      <c r="O34" s="3">
        <f t="shared" si="26"/>
        <v>61.59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21.28</v>
      </c>
      <c r="E35" s="3">
        <f>IFERROR(INDEX(E51:E500,MATCH($A$35,$C$51:$C$500,0)),"")</f>
        <v>21.27</v>
      </c>
      <c r="H35" s="3">
        <f>IFERROR(INDEX(D35:G35,COUNT(D35:G35)),"")</f>
        <v>21.27</v>
      </c>
      <c r="I35" s="3">
        <f t="shared" ref="I35:P35" si="27">IFERROR(INDEX(I51:I500,MATCH($C$35,$C$51:$C$500,0)),"")</f>
        <v>6.55</v>
      </c>
      <c r="J35" s="3">
        <f t="shared" si="27"/>
        <v>3.6</v>
      </c>
      <c r="K35" s="3">
        <f t="shared" si="27"/>
        <v>3.88</v>
      </c>
      <c r="L35" s="3">
        <f t="shared" si="27"/>
        <v>3.83</v>
      </c>
      <c r="M35" s="3">
        <f t="shared" si="27"/>
        <v>3.13</v>
      </c>
      <c r="N35" s="3">
        <f t="shared" si="27"/>
        <v>3.96</v>
      </c>
      <c r="O35" s="3">
        <f t="shared" si="27"/>
        <v>6.02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7857786</v>
      </c>
      <c r="E51" s="5">
        <v>8946050</v>
      </c>
      <c r="F51" s="5">
        <v>8475801</v>
      </c>
      <c r="G51" s="5">
        <v>6866149</v>
      </c>
      <c r="I51" s="5">
        <v>34333492</v>
      </c>
      <c r="J51" s="5">
        <v>37865982</v>
      </c>
      <c r="K51" s="5">
        <v>48019781</v>
      </c>
      <c r="L51" s="5">
        <v>41832779</v>
      </c>
      <c r="M51" s="5">
        <v>36549907</v>
      </c>
      <c r="N51" s="5">
        <v>25385291</v>
      </c>
      <c r="O51" s="5">
        <v>23677334</v>
      </c>
      <c r="P51" s="5">
        <v>26448486</v>
      </c>
    </row>
    <row r="52" spans="2:16" ht="15.5" x14ac:dyDescent="0.35">
      <c r="C52" t="s">
        <v>211</v>
      </c>
      <c r="D52" s="5">
        <v>-3482720</v>
      </c>
      <c r="E52" s="5">
        <v>-1637813</v>
      </c>
      <c r="F52" s="5">
        <v>-7537422</v>
      </c>
      <c r="G52" s="5">
        <v>-1811163</v>
      </c>
      <c r="I52" s="5">
        <v>-12223668</v>
      </c>
      <c r="J52" s="5">
        <v>-15833559</v>
      </c>
      <c r="K52" s="5">
        <v>-20107453</v>
      </c>
      <c r="L52" s="5">
        <v>-14734166</v>
      </c>
      <c r="M52" s="5">
        <v>-15418302</v>
      </c>
      <c r="N52" s="5">
        <v>-11143263</v>
      </c>
      <c r="O52" s="5">
        <v>-13292840</v>
      </c>
      <c r="P52" s="5">
        <v>-9725790</v>
      </c>
    </row>
    <row r="53" spans="2:16" ht="15.5" x14ac:dyDescent="0.35">
      <c r="C53" t="s">
        <v>212</v>
      </c>
      <c r="D53" s="5">
        <v>4375066</v>
      </c>
      <c r="E53" s="5">
        <v>7308237</v>
      </c>
      <c r="F53" s="5">
        <v>938379</v>
      </c>
      <c r="G53" s="5">
        <v>5054986</v>
      </c>
      <c r="I53" s="5">
        <v>22109824</v>
      </c>
      <c r="J53" s="5">
        <v>22032423</v>
      </c>
      <c r="K53" s="5">
        <v>27912328</v>
      </c>
      <c r="L53" s="5">
        <v>27098613</v>
      </c>
      <c r="M53" s="5">
        <v>21131605</v>
      </c>
      <c r="N53" s="5">
        <v>14242028</v>
      </c>
      <c r="O53" s="5">
        <v>10384494</v>
      </c>
      <c r="P53" s="5">
        <v>16722696</v>
      </c>
    </row>
    <row r="54" spans="2:16" ht="15.5" x14ac:dyDescent="0.35">
      <c r="C54" t="s">
        <v>82</v>
      </c>
      <c r="D54" s="5">
        <v>-747447</v>
      </c>
      <c r="E54" s="5">
        <v>-991373</v>
      </c>
      <c r="F54" s="5">
        <v>-992282</v>
      </c>
      <c r="G54" s="5">
        <v>-645989</v>
      </c>
      <c r="I54" s="5">
        <v>-3168361</v>
      </c>
      <c r="J54" s="5">
        <v>-3997298</v>
      </c>
      <c r="K54" s="5">
        <v>-3796670</v>
      </c>
      <c r="L54" s="5">
        <v>-3044720</v>
      </c>
      <c r="M54" s="5">
        <v>-2290026</v>
      </c>
      <c r="N54" s="5">
        <v>-3716974</v>
      </c>
      <c r="O54" s="5">
        <v>-2504662</v>
      </c>
      <c r="P54" s="5">
        <v>-2173648</v>
      </c>
    </row>
    <row r="55" spans="2:16" ht="15.5" x14ac:dyDescent="0.35">
      <c r="C55" t="s">
        <v>89</v>
      </c>
      <c r="D55" s="5">
        <v>3627619</v>
      </c>
      <c r="E55" s="5">
        <v>6316864</v>
      </c>
      <c r="F55" s="5">
        <v>-53903</v>
      </c>
      <c r="G55" s="5">
        <v>4408997</v>
      </c>
      <c r="I55" s="5">
        <v>18941463</v>
      </c>
      <c r="J55" s="5">
        <v>18035125</v>
      </c>
      <c r="K55" s="5">
        <v>24115658</v>
      </c>
      <c r="L55" s="5">
        <v>24053893</v>
      </c>
      <c r="M55" s="5">
        <v>18841579</v>
      </c>
      <c r="N55" s="5">
        <v>10525054</v>
      </c>
      <c r="O55" s="5">
        <v>7879832</v>
      </c>
      <c r="P55" s="5">
        <v>14549048</v>
      </c>
    </row>
    <row r="56" spans="2:16" ht="15.5" x14ac:dyDescent="0.35">
      <c r="C56" t="s">
        <v>90</v>
      </c>
      <c r="D56" s="5">
        <v>-77589</v>
      </c>
      <c r="E56" s="5">
        <v>-1625102</v>
      </c>
      <c r="F56" s="5">
        <v>-3502850</v>
      </c>
      <c r="G56" s="5">
        <v>-1458640</v>
      </c>
      <c r="I56" s="5">
        <v>-8359396</v>
      </c>
      <c r="J56" s="5">
        <v>-7571512</v>
      </c>
      <c r="K56" s="5">
        <v>-5830269</v>
      </c>
      <c r="L56" s="5">
        <v>-6014449</v>
      </c>
      <c r="M56" s="5">
        <v>-6383236</v>
      </c>
      <c r="N56" s="5">
        <v>-6794554</v>
      </c>
      <c r="O56" s="5">
        <v>-5045622</v>
      </c>
      <c r="P56" s="5">
        <v>-1878679</v>
      </c>
    </row>
    <row r="57" spans="2:16" ht="15.5" x14ac:dyDescent="0.35">
      <c r="C57" t="s">
        <v>27</v>
      </c>
      <c r="D57" s="5">
        <v>-997575</v>
      </c>
      <c r="E57" s="5">
        <v>-1212114</v>
      </c>
      <c r="F57" s="5">
        <v>-2342279</v>
      </c>
      <c r="G57" s="5">
        <v>-1497520</v>
      </c>
      <c r="I57" s="5">
        <v>-6984429</v>
      </c>
      <c r="J57" s="5">
        <v>-7386414</v>
      </c>
      <c r="K57" s="5">
        <v>-6591248</v>
      </c>
      <c r="L57" s="5">
        <v>-5913323</v>
      </c>
      <c r="M57" s="5">
        <v>-5721875</v>
      </c>
      <c r="N57" s="5">
        <v>-5421682</v>
      </c>
      <c r="O57" s="5">
        <v>-4634848</v>
      </c>
      <c r="P57" s="5">
        <v>-4016707</v>
      </c>
    </row>
    <row r="58" spans="2:16" ht="15.5" x14ac:dyDescent="0.35">
      <c r="C58" t="s">
        <v>340</v>
      </c>
      <c r="D58" s="5">
        <v>1029482</v>
      </c>
      <c r="E58" s="5">
        <v>-352340</v>
      </c>
      <c r="F58" s="5">
        <v>-771638</v>
      </c>
      <c r="G58" s="5">
        <v>-43300</v>
      </c>
      <c r="I58" s="5">
        <v>-1270101</v>
      </c>
      <c r="J58" s="5">
        <v>-1058400</v>
      </c>
      <c r="K58" s="5">
        <v>886639</v>
      </c>
      <c r="L58" s="5">
        <v>-232040</v>
      </c>
      <c r="M58" s="5">
        <v>211168</v>
      </c>
      <c r="N58" s="5">
        <v>-478189</v>
      </c>
      <c r="O58" s="5">
        <v>-539017</v>
      </c>
      <c r="P58" s="5">
        <v>2567043</v>
      </c>
    </row>
    <row r="59" spans="2:16" ht="15.5" x14ac:dyDescent="0.35">
      <c r="C59" t="s">
        <v>81</v>
      </c>
      <c r="D59" s="5">
        <v>343426</v>
      </c>
      <c r="E59" s="5">
        <v>177689</v>
      </c>
      <c r="F59" s="5">
        <v>-312119</v>
      </c>
      <c r="G59" s="5">
        <v>104623</v>
      </c>
      <c r="I59" s="5">
        <v>1177241</v>
      </c>
      <c r="J59" s="5">
        <v>1085515</v>
      </c>
      <c r="K59" s="5">
        <v>1980614</v>
      </c>
      <c r="L59" s="5">
        <v>1615751</v>
      </c>
      <c r="M59" s="5">
        <v>1263881</v>
      </c>
      <c r="N59" s="5">
        <v>1947233</v>
      </c>
      <c r="O59" s="5">
        <v>1294089</v>
      </c>
      <c r="P59" s="5">
        <v>877607</v>
      </c>
    </row>
    <row r="60" spans="2:16" ht="15.5" x14ac:dyDescent="0.35">
      <c r="C60" t="s">
        <v>92</v>
      </c>
      <c r="D60" s="5">
        <v>-77589</v>
      </c>
      <c r="E60" s="5">
        <v>-1625102</v>
      </c>
      <c r="F60" s="5">
        <v>-3502850</v>
      </c>
      <c r="G60" s="5">
        <v>-1458640</v>
      </c>
      <c r="I60" s="5">
        <v>-8359396</v>
      </c>
      <c r="J60" s="5">
        <v>-7571512</v>
      </c>
      <c r="K60" s="5">
        <v>-5830269</v>
      </c>
      <c r="L60" s="5">
        <v>-6014449</v>
      </c>
      <c r="M60" s="5">
        <v>-6383236</v>
      </c>
      <c r="N60" s="5">
        <v>-6794554</v>
      </c>
      <c r="O60" s="5">
        <v>-5045622</v>
      </c>
      <c r="P60" s="5">
        <v>-1878679</v>
      </c>
    </row>
    <row r="61" spans="2:16" ht="15.5" x14ac:dyDescent="0.35">
      <c r="C61" t="s">
        <v>29</v>
      </c>
      <c r="D61" s="5">
        <v>3550030</v>
      </c>
      <c r="E61" s="5">
        <v>4691762</v>
      </c>
      <c r="F61" s="5">
        <v>-3556753</v>
      </c>
      <c r="G61" s="5">
        <v>2950357</v>
      </c>
      <c r="I61" s="5">
        <v>10582067</v>
      </c>
      <c r="J61" s="5">
        <v>10463613</v>
      </c>
      <c r="K61" s="5">
        <v>18285389</v>
      </c>
      <c r="L61" s="5">
        <v>18039444</v>
      </c>
      <c r="M61" s="5">
        <v>12458343</v>
      </c>
      <c r="N61" s="5">
        <v>3730500</v>
      </c>
      <c r="O61" s="5">
        <v>2834210</v>
      </c>
      <c r="P61" s="5">
        <v>12670369</v>
      </c>
    </row>
    <row r="62" spans="2:16" ht="15.5" x14ac:dyDescent="0.35">
      <c r="C62" t="s">
        <v>28</v>
      </c>
      <c r="D62" s="5">
        <v>-242515</v>
      </c>
      <c r="E62" s="5">
        <v>-954408</v>
      </c>
      <c r="F62" s="5">
        <v>1055140</v>
      </c>
      <c r="G62" s="5">
        <v>-1011586</v>
      </c>
      <c r="I62" s="5">
        <v>-1486092</v>
      </c>
      <c r="J62" s="5">
        <v>-2983276</v>
      </c>
      <c r="K62" s="5">
        <v>-3462040</v>
      </c>
      <c r="L62" s="5">
        <v>-3558105</v>
      </c>
      <c r="M62" s="5">
        <v>-4458876</v>
      </c>
      <c r="N62" s="5">
        <v>4913114</v>
      </c>
      <c r="O62" s="5">
        <v>814044</v>
      </c>
      <c r="P62" s="5">
        <v>-5760379</v>
      </c>
    </row>
    <row r="63" spans="2:16" ht="15.5" x14ac:dyDescent="0.35">
      <c r="C63" t="s">
        <v>404</v>
      </c>
      <c r="D63" s="5">
        <v>-324925</v>
      </c>
      <c r="E63" s="5">
        <v>-338994</v>
      </c>
      <c r="F63" s="5">
        <v>22597</v>
      </c>
      <c r="G63" s="5">
        <v>-74247</v>
      </c>
      <c r="I63" s="5">
        <v>-851663</v>
      </c>
      <c r="J63" s="5">
        <v>-698040</v>
      </c>
      <c r="K63" s="5">
        <v>-579750</v>
      </c>
      <c r="L63" s="5">
        <v>-596743</v>
      </c>
      <c r="M63" s="5">
        <v>-267960</v>
      </c>
      <c r="N63" s="5">
        <v>-271256</v>
      </c>
      <c r="O63" s="5">
        <v>-593725</v>
      </c>
    </row>
    <row r="64" spans="2:16" ht="15.5" x14ac:dyDescent="0.35">
      <c r="C64" t="s">
        <v>405</v>
      </c>
      <c r="D64" s="5">
        <v>82410</v>
      </c>
      <c r="E64" s="5">
        <v>-615414</v>
      </c>
      <c r="F64" s="5">
        <v>1032543</v>
      </c>
      <c r="G64" s="5">
        <v>-937339</v>
      </c>
      <c r="I64" s="5">
        <v>-634429</v>
      </c>
      <c r="J64" s="5">
        <v>-2285236</v>
      </c>
      <c r="K64" s="5">
        <v>-2882290</v>
      </c>
      <c r="L64" s="5">
        <v>-2961362</v>
      </c>
      <c r="M64" s="5">
        <v>-4190916</v>
      </c>
      <c r="N64" s="5">
        <v>5184370</v>
      </c>
      <c r="O64" s="5">
        <v>1407769</v>
      </c>
      <c r="P64" s="5">
        <v>-5760379</v>
      </c>
    </row>
    <row r="65" spans="2:16" ht="15.5" x14ac:dyDescent="0.35">
      <c r="C65" t="s">
        <v>406</v>
      </c>
      <c r="D65" s="5">
        <v>-242515</v>
      </c>
      <c r="E65" s="5">
        <v>-954408</v>
      </c>
      <c r="F65" s="5">
        <v>1055140</v>
      </c>
      <c r="G65" s="5">
        <v>-1011586</v>
      </c>
      <c r="I65" s="5">
        <v>-1486092</v>
      </c>
      <c r="J65" s="5">
        <v>-2983276</v>
      </c>
      <c r="K65" s="5">
        <v>-3462040</v>
      </c>
      <c r="L65" s="5">
        <v>-3558105</v>
      </c>
      <c r="M65" s="5">
        <v>-4458876</v>
      </c>
      <c r="N65" s="5">
        <v>4913114</v>
      </c>
      <c r="O65" s="5">
        <v>814044</v>
      </c>
      <c r="P65" s="5">
        <v>-5760379</v>
      </c>
    </row>
    <row r="66" spans="2:16" ht="15.5" x14ac:dyDescent="0.35">
      <c r="C66" t="s">
        <v>93</v>
      </c>
      <c r="D66" s="5">
        <v>3307515</v>
      </c>
      <c r="E66" s="5">
        <v>3737354</v>
      </c>
      <c r="F66" s="5">
        <v>-2501613</v>
      </c>
      <c r="G66" s="5">
        <v>1938771</v>
      </c>
      <c r="I66" s="5">
        <v>9095975</v>
      </c>
      <c r="J66" s="5">
        <v>7480337</v>
      </c>
      <c r="K66" s="5">
        <v>14823349</v>
      </c>
      <c r="L66" s="5">
        <v>14481339</v>
      </c>
      <c r="M66" s="5">
        <v>7999467</v>
      </c>
      <c r="N66" s="5">
        <v>8643614</v>
      </c>
      <c r="O66" s="5">
        <v>3648254</v>
      </c>
      <c r="P66" s="5">
        <v>6909990</v>
      </c>
    </row>
    <row r="67" spans="2:16" ht="15.5" x14ac:dyDescent="0.35">
      <c r="C67" t="s">
        <v>95</v>
      </c>
      <c r="D67" s="5">
        <v>3307515</v>
      </c>
      <c r="E67" s="5">
        <v>3737354</v>
      </c>
      <c r="F67" s="5">
        <v>-2501613</v>
      </c>
      <c r="G67" s="5">
        <v>1938771</v>
      </c>
      <c r="I67" s="5">
        <v>9095975</v>
      </c>
      <c r="J67" s="5">
        <v>7480337</v>
      </c>
      <c r="K67" s="5">
        <v>14823349</v>
      </c>
      <c r="L67" s="5">
        <v>14481339</v>
      </c>
      <c r="M67" s="5">
        <v>7999467</v>
      </c>
      <c r="N67" s="5">
        <v>8643614</v>
      </c>
      <c r="O67" s="5">
        <v>3648254</v>
      </c>
      <c r="P67" s="5">
        <v>6909990</v>
      </c>
    </row>
    <row r="68" spans="2:16" ht="15.5" x14ac:dyDescent="0.35">
      <c r="C68" t="s">
        <v>96</v>
      </c>
      <c r="D68" s="5">
        <v>-959101</v>
      </c>
      <c r="E68" s="5">
        <v>-237906</v>
      </c>
      <c r="F68" s="5">
        <v>326902</v>
      </c>
      <c r="G68" s="5">
        <v>-547993</v>
      </c>
      <c r="I68" s="5">
        <v>-310735</v>
      </c>
      <c r="J68" s="5">
        <v>-173213</v>
      </c>
      <c r="K68" s="5">
        <v>189514</v>
      </c>
      <c r="L68" s="5">
        <v>-744441</v>
      </c>
      <c r="M68" s="5">
        <v>-214668</v>
      </c>
      <c r="N68" s="5">
        <v>176032</v>
      </c>
      <c r="O68" s="5">
        <v>-141123</v>
      </c>
      <c r="P68" s="5">
        <v>581</v>
      </c>
    </row>
    <row r="69" spans="2:16" ht="15.5" x14ac:dyDescent="0.35">
      <c r="C69" t="s">
        <v>97</v>
      </c>
      <c r="D69" s="5">
        <v>2348414</v>
      </c>
      <c r="E69" s="5">
        <v>3499448</v>
      </c>
      <c r="F69" s="5">
        <v>-2174711</v>
      </c>
      <c r="G69" s="5">
        <v>1390778</v>
      </c>
      <c r="I69" s="5">
        <v>8785240</v>
      </c>
      <c r="J69" s="5">
        <v>7307124</v>
      </c>
      <c r="K69" s="5">
        <v>15012863</v>
      </c>
      <c r="L69" s="5">
        <v>13736898</v>
      </c>
      <c r="M69" s="5">
        <v>7784799</v>
      </c>
      <c r="N69" s="5">
        <v>8819646</v>
      </c>
      <c r="O69" s="5">
        <v>3507131</v>
      </c>
      <c r="P69" s="5">
        <v>6910571</v>
      </c>
    </row>
    <row r="70" spans="2:16" ht="15.5" x14ac:dyDescent="0.35">
      <c r="C70" t="s">
        <v>98</v>
      </c>
      <c r="D70" s="5">
        <v>3307515</v>
      </c>
      <c r="E70" s="5">
        <v>3737354</v>
      </c>
      <c r="F70" s="5">
        <v>-2501613</v>
      </c>
      <c r="G70" s="5">
        <v>1938771</v>
      </c>
      <c r="I70" s="5">
        <v>9095975</v>
      </c>
      <c r="J70" s="5">
        <v>7480337</v>
      </c>
      <c r="K70" s="5">
        <v>14823349</v>
      </c>
      <c r="L70" s="5">
        <v>14481339</v>
      </c>
      <c r="M70" s="5">
        <v>7999468</v>
      </c>
      <c r="N70" s="5">
        <v>8643614</v>
      </c>
      <c r="O70" s="5">
        <v>3648254</v>
      </c>
      <c r="P70" s="5">
        <v>6909990</v>
      </c>
    </row>
    <row r="71" spans="2:16" ht="15.5" x14ac:dyDescent="0.35">
      <c r="C71" t="s">
        <v>8</v>
      </c>
      <c r="D71" s="5">
        <v>2004988</v>
      </c>
      <c r="E71" s="5">
        <v>3321759</v>
      </c>
      <c r="F71" s="5">
        <v>-1862592</v>
      </c>
      <c r="G71" s="5">
        <v>1286155</v>
      </c>
      <c r="I71" s="5">
        <v>7607999</v>
      </c>
      <c r="J71" s="5">
        <v>6221609</v>
      </c>
      <c r="K71" s="5">
        <v>13032249</v>
      </c>
      <c r="L71" s="5">
        <v>12121147</v>
      </c>
      <c r="M71" s="5">
        <v>6520919</v>
      </c>
      <c r="N71" s="5">
        <v>6872413</v>
      </c>
      <c r="O71" s="5">
        <v>2213042</v>
      </c>
      <c r="P71" s="5">
        <v>6032964</v>
      </c>
    </row>
    <row r="72" spans="2:16" ht="15.5" x14ac:dyDescent="0.35">
      <c r="C72" t="s">
        <v>100</v>
      </c>
      <c r="D72" s="5">
        <v>3307515</v>
      </c>
      <c r="E72" s="5">
        <v>3737354</v>
      </c>
      <c r="F72" s="5">
        <v>-2501613</v>
      </c>
      <c r="G72" s="5">
        <v>1938771</v>
      </c>
      <c r="I72" s="5">
        <v>9095975</v>
      </c>
      <c r="J72" s="5">
        <v>7480337</v>
      </c>
      <c r="K72" s="5">
        <v>14823349</v>
      </c>
      <c r="L72" s="5">
        <v>14481339</v>
      </c>
      <c r="M72" s="5">
        <v>7999468</v>
      </c>
      <c r="N72" s="5">
        <v>8643614</v>
      </c>
      <c r="O72" s="5">
        <v>3648254</v>
      </c>
      <c r="P72" s="5">
        <v>6909990</v>
      </c>
    </row>
    <row r="73" spans="2:16" ht="15.5" x14ac:dyDescent="0.35">
      <c r="C73" t="s">
        <v>101</v>
      </c>
      <c r="D73" s="5">
        <v>2348414</v>
      </c>
      <c r="E73" s="5">
        <v>3499448</v>
      </c>
      <c r="F73" s="5">
        <v>-2174711</v>
      </c>
      <c r="G73" s="5">
        <v>1390778</v>
      </c>
      <c r="I73" s="5">
        <v>8785240</v>
      </c>
      <c r="J73" s="5">
        <v>7307124</v>
      </c>
      <c r="K73" s="5">
        <v>15012863</v>
      </c>
      <c r="L73" s="5">
        <v>13736898</v>
      </c>
      <c r="M73" s="5">
        <v>7784800</v>
      </c>
      <c r="N73" s="5">
        <v>8819646</v>
      </c>
      <c r="O73" s="5">
        <v>3507131</v>
      </c>
      <c r="P73" s="5">
        <v>6910571</v>
      </c>
    </row>
    <row r="74" spans="2:16" ht="15.5" x14ac:dyDescent="0.35">
      <c r="C74" t="s">
        <v>102</v>
      </c>
      <c r="D74" s="5">
        <v>2348414</v>
      </c>
      <c r="E74" s="5">
        <v>3499448</v>
      </c>
      <c r="F74" s="5">
        <v>-2174711</v>
      </c>
      <c r="G74" s="5">
        <v>1390778</v>
      </c>
      <c r="I74" s="5">
        <v>8785240</v>
      </c>
      <c r="J74" s="5">
        <v>7307124</v>
      </c>
      <c r="K74" s="5">
        <v>15012863</v>
      </c>
      <c r="L74" s="5">
        <v>13736898</v>
      </c>
      <c r="M74" s="5">
        <v>7784800</v>
      </c>
      <c r="N74" s="5">
        <v>8819646</v>
      </c>
      <c r="O74" s="5">
        <v>3507131</v>
      </c>
      <c r="P74" s="5">
        <v>6910571</v>
      </c>
    </row>
    <row r="76" spans="2:16" ht="15.5" x14ac:dyDescent="0.35">
      <c r="B76" t="s">
        <v>103</v>
      </c>
      <c r="C76" t="s">
        <v>104</v>
      </c>
    </row>
    <row r="77" spans="2:16" ht="15.5" x14ac:dyDescent="0.35">
      <c r="C77" t="s">
        <v>216</v>
      </c>
    </row>
    <row r="78" spans="2:16" ht="15.5" x14ac:dyDescent="0.35">
      <c r="C78" t="s">
        <v>20</v>
      </c>
      <c r="D78" s="5">
        <v>1526695</v>
      </c>
      <c r="E78" s="5">
        <v>1701132</v>
      </c>
      <c r="F78" s="5">
        <v>1629456</v>
      </c>
      <c r="G78" s="5">
        <v>1030110</v>
      </c>
      <c r="I78" s="5">
        <v>1629456</v>
      </c>
      <c r="J78" s="5">
        <v>2002610</v>
      </c>
      <c r="K78" s="5">
        <v>9750949</v>
      </c>
      <c r="L78" s="5">
        <v>3899283</v>
      </c>
      <c r="M78" s="5">
        <v>1323199</v>
      </c>
      <c r="N78" s="5">
        <v>5495235</v>
      </c>
      <c r="O78" s="5">
        <v>5042184</v>
      </c>
      <c r="P78" s="5">
        <v>150755</v>
      </c>
    </row>
    <row r="79" spans="2:16" ht="15.5" x14ac:dyDescent="0.35">
      <c r="C79" t="s">
        <v>105</v>
      </c>
    </row>
    <row r="80" spans="2:16" ht="15.5" x14ac:dyDescent="0.35">
      <c r="C80" t="s">
        <v>217</v>
      </c>
      <c r="D80" s="5">
        <v>3787208</v>
      </c>
      <c r="E80" s="5">
        <v>3351741</v>
      </c>
      <c r="F80" s="5">
        <v>3995246</v>
      </c>
      <c r="G80" s="5">
        <v>3571324</v>
      </c>
      <c r="I80" s="5">
        <v>3995246</v>
      </c>
      <c r="J80" s="5">
        <v>5131448</v>
      </c>
      <c r="K80" s="5">
        <v>3157485</v>
      </c>
      <c r="L80" s="5">
        <v>4937195</v>
      </c>
      <c r="M80" s="5">
        <v>3155392</v>
      </c>
      <c r="N80" s="5">
        <v>3189351</v>
      </c>
      <c r="O80" s="5">
        <v>1303729</v>
      </c>
      <c r="P80" s="5">
        <v>2278245</v>
      </c>
    </row>
    <row r="81" spans="3:16" ht="15.5" x14ac:dyDescent="0.35">
      <c r="C81" t="s">
        <v>219</v>
      </c>
    </row>
    <row r="82" spans="3:16" ht="15.5" x14ac:dyDescent="0.35">
      <c r="C82" t="s">
        <v>218</v>
      </c>
      <c r="L82" s="5">
        <v>8367876</v>
      </c>
      <c r="M82" s="5">
        <v>5757592</v>
      </c>
      <c r="N82" s="5">
        <v>4160707</v>
      </c>
      <c r="O82" s="5">
        <v>3779824</v>
      </c>
      <c r="P82" s="5">
        <v>7248453</v>
      </c>
    </row>
    <row r="83" spans="3:16" ht="15.5" x14ac:dyDescent="0.35">
      <c r="C83" t="s">
        <v>220</v>
      </c>
      <c r="D83" s="5">
        <v>3787208</v>
      </c>
      <c r="E83" s="5">
        <v>3351741</v>
      </c>
      <c r="F83" s="5">
        <v>3995246</v>
      </c>
      <c r="G83" s="5">
        <v>3571324</v>
      </c>
      <c r="I83" s="5">
        <v>3995246</v>
      </c>
      <c r="J83" s="5">
        <v>5131448</v>
      </c>
      <c r="K83" s="5">
        <v>3157485</v>
      </c>
      <c r="L83" s="5">
        <v>4937195</v>
      </c>
      <c r="M83" s="5">
        <v>3155392</v>
      </c>
      <c r="N83" s="5">
        <v>3189351</v>
      </c>
      <c r="O83" s="5">
        <v>1303729</v>
      </c>
      <c r="P83" s="5">
        <v>2278245</v>
      </c>
    </row>
    <row r="84" spans="3:16" ht="15.5" x14ac:dyDescent="0.35">
      <c r="C84" t="s">
        <v>110</v>
      </c>
      <c r="D84" s="5">
        <v>1679859</v>
      </c>
      <c r="E84" s="5">
        <v>1688993</v>
      </c>
      <c r="F84" s="5">
        <v>2697805</v>
      </c>
      <c r="G84" s="5">
        <v>1807835</v>
      </c>
      <c r="I84" s="5">
        <v>2697805</v>
      </c>
      <c r="J84" s="5">
        <v>2979796</v>
      </c>
      <c r="K84" s="5">
        <v>2695958</v>
      </c>
      <c r="L84" s="5">
        <v>1534499</v>
      </c>
      <c r="M84" s="5">
        <v>1616528</v>
      </c>
      <c r="N84" s="5">
        <v>20195427</v>
      </c>
      <c r="O84" s="5">
        <v>4742265</v>
      </c>
      <c r="P84" s="5">
        <v>126223</v>
      </c>
    </row>
    <row r="85" spans="3:16" ht="15.5" x14ac:dyDescent="0.35">
      <c r="C85" t="s">
        <v>221</v>
      </c>
      <c r="D85" s="5">
        <v>1679859</v>
      </c>
      <c r="E85" s="5">
        <v>1688993</v>
      </c>
      <c r="F85" s="5">
        <v>2697805</v>
      </c>
      <c r="G85" s="5">
        <v>1807835</v>
      </c>
      <c r="I85" s="5">
        <v>2697805</v>
      </c>
      <c r="J85" s="5">
        <v>2979796</v>
      </c>
      <c r="K85" s="5">
        <v>2695958</v>
      </c>
      <c r="L85" s="5">
        <v>1534499</v>
      </c>
      <c r="M85" s="5">
        <v>1616528</v>
      </c>
      <c r="N85" s="5">
        <v>20195427</v>
      </c>
      <c r="O85" s="5">
        <v>4742265</v>
      </c>
      <c r="P85" s="5">
        <v>126223</v>
      </c>
    </row>
    <row r="86" spans="3:16" ht="15.5" x14ac:dyDescent="0.35">
      <c r="C86" t="s">
        <v>81</v>
      </c>
      <c r="D86" s="5">
        <v>6212197</v>
      </c>
      <c r="E86" s="5">
        <v>6921046</v>
      </c>
      <c r="F86" s="5">
        <v>7096933</v>
      </c>
      <c r="G86" s="5">
        <v>6769614</v>
      </c>
      <c r="I86" s="5">
        <v>7096933</v>
      </c>
      <c r="J86" s="5">
        <v>7241027</v>
      </c>
      <c r="K86" s="5">
        <v>7248706</v>
      </c>
      <c r="L86" s="5">
        <v>7133094</v>
      </c>
      <c r="M86" s="5">
        <v>7542689</v>
      </c>
      <c r="N86" s="5">
        <v>7741792</v>
      </c>
      <c r="O86" s="5">
        <v>7722626</v>
      </c>
      <c r="P86" s="5">
        <v>5691956</v>
      </c>
    </row>
    <row r="87" spans="3:16" ht="15.5" x14ac:dyDescent="0.35">
      <c r="C87" t="s">
        <v>223</v>
      </c>
      <c r="D87" s="5">
        <v>33658521</v>
      </c>
      <c r="E87" s="5">
        <v>33573926</v>
      </c>
      <c r="F87" s="5">
        <v>36403645</v>
      </c>
      <c r="G87" s="5">
        <v>38561406</v>
      </c>
      <c r="I87" s="5">
        <v>36403645</v>
      </c>
      <c r="J87" s="5">
        <v>34904208</v>
      </c>
      <c r="K87" s="5">
        <v>42833874</v>
      </c>
      <c r="L87" s="5">
        <v>32476350</v>
      </c>
      <c r="M87" s="5">
        <v>29356999</v>
      </c>
      <c r="N87" s="5">
        <v>13634671</v>
      </c>
      <c r="O87" s="5">
        <v>10840399</v>
      </c>
      <c r="P87" s="5">
        <v>5730231</v>
      </c>
    </row>
    <row r="88" spans="3:16" ht="15.5" x14ac:dyDescent="0.35">
      <c r="C88" t="s">
        <v>224</v>
      </c>
    </row>
    <row r="89" spans="3:16" ht="15.5" x14ac:dyDescent="0.35">
      <c r="C89" t="s">
        <v>111</v>
      </c>
      <c r="D89" s="5">
        <v>1347602</v>
      </c>
      <c r="E89" s="5">
        <v>1390991</v>
      </c>
      <c r="F89" s="5">
        <v>1434102</v>
      </c>
      <c r="G89" s="5">
        <v>1471577</v>
      </c>
      <c r="I89" s="5">
        <v>1434102</v>
      </c>
      <c r="J89" s="5">
        <v>1540934</v>
      </c>
      <c r="K89" s="5">
        <v>1712572</v>
      </c>
      <c r="L89" s="5">
        <v>415854</v>
      </c>
      <c r="M89" s="5">
        <v>296353</v>
      </c>
      <c r="N89" s="5">
        <v>212080</v>
      </c>
      <c r="O89" s="5">
        <v>192027</v>
      </c>
      <c r="P89" s="5">
        <v>139140</v>
      </c>
    </row>
    <row r="90" spans="3:16" ht="15.5" x14ac:dyDescent="0.35">
      <c r="C90" t="s">
        <v>107</v>
      </c>
      <c r="D90" s="5">
        <v>648922</v>
      </c>
      <c r="E90" s="5">
        <v>661244</v>
      </c>
      <c r="F90" s="5">
        <v>673574</v>
      </c>
      <c r="G90" s="5">
        <v>685886</v>
      </c>
      <c r="I90" s="5">
        <v>673574</v>
      </c>
      <c r="J90" s="5">
        <v>722859</v>
      </c>
      <c r="K90" s="5">
        <v>772144</v>
      </c>
      <c r="L90" s="5">
        <v>821429</v>
      </c>
      <c r="M90" s="5">
        <v>870714</v>
      </c>
      <c r="N90" s="5">
        <v>919999</v>
      </c>
      <c r="O90" s="5">
        <v>969285</v>
      </c>
    </row>
    <row r="91" spans="3:16" ht="15.5" x14ac:dyDescent="0.35">
      <c r="C91" t="s">
        <v>342</v>
      </c>
      <c r="D91" s="5">
        <v>135228</v>
      </c>
      <c r="E91" s="5">
        <v>135228</v>
      </c>
      <c r="F91" s="5">
        <v>135228</v>
      </c>
      <c r="G91" s="5">
        <v>114434</v>
      </c>
      <c r="I91" s="5">
        <v>135228</v>
      </c>
      <c r="J91" s="5">
        <v>114433</v>
      </c>
      <c r="K91" s="5">
        <v>204736</v>
      </c>
      <c r="L91" s="5">
        <v>54661</v>
      </c>
      <c r="M91" s="5">
        <v>42335</v>
      </c>
    </row>
    <row r="92" spans="3:16" ht="15.5" x14ac:dyDescent="0.35">
      <c r="C92" t="s">
        <v>114</v>
      </c>
      <c r="G92" s="5">
        <v>22851</v>
      </c>
      <c r="J92" s="5">
        <v>22851</v>
      </c>
      <c r="K92" s="5">
        <v>20140</v>
      </c>
      <c r="L92" s="5">
        <v>14909</v>
      </c>
      <c r="M92" s="5">
        <v>122472</v>
      </c>
      <c r="N92" s="5">
        <v>116443</v>
      </c>
      <c r="O92" s="5">
        <v>134394</v>
      </c>
      <c r="P92" s="5">
        <v>78574</v>
      </c>
    </row>
    <row r="93" spans="3:16" ht="15.5" x14ac:dyDescent="0.35">
      <c r="C93" t="s">
        <v>225</v>
      </c>
      <c r="D93" s="5">
        <v>1596589</v>
      </c>
      <c r="E93" s="5">
        <v>1596589</v>
      </c>
      <c r="F93" s="5">
        <v>1596589</v>
      </c>
      <c r="G93" s="5">
        <v>1594747</v>
      </c>
      <c r="I93" s="5">
        <v>1596589</v>
      </c>
      <c r="J93" s="5">
        <v>1594747</v>
      </c>
      <c r="K93" s="5">
        <v>1362996</v>
      </c>
      <c r="L93" s="5">
        <v>1362996</v>
      </c>
      <c r="M93" s="5">
        <v>410183</v>
      </c>
      <c r="N93" s="5">
        <v>410183</v>
      </c>
      <c r="O93" s="5">
        <v>410183</v>
      </c>
    </row>
    <row r="94" spans="3:16" ht="15.5" x14ac:dyDescent="0.35">
      <c r="C94" t="s">
        <v>228</v>
      </c>
      <c r="D94" s="5">
        <v>327354601</v>
      </c>
      <c r="E94" s="5">
        <v>326039750</v>
      </c>
      <c r="F94" s="5">
        <v>318725900</v>
      </c>
      <c r="G94" s="5">
        <v>320393840</v>
      </c>
      <c r="I94" s="5">
        <v>318725900</v>
      </c>
      <c r="J94" s="5">
        <v>318672367</v>
      </c>
      <c r="K94" s="5">
        <v>309957580</v>
      </c>
      <c r="L94" s="5">
        <v>283643338</v>
      </c>
      <c r="M94" s="5">
        <v>271418445</v>
      </c>
      <c r="N94" s="5">
        <v>273768417</v>
      </c>
      <c r="O94" s="5">
        <v>249979079</v>
      </c>
      <c r="P94" s="5">
        <v>228207911</v>
      </c>
    </row>
    <row r="95" spans="3:16" ht="15.5" x14ac:dyDescent="0.35">
      <c r="C95" t="s">
        <v>115</v>
      </c>
      <c r="D95" s="5">
        <v>361013122</v>
      </c>
      <c r="E95" s="5">
        <v>359613676</v>
      </c>
      <c r="F95" s="5">
        <v>355129545</v>
      </c>
      <c r="G95" s="5">
        <v>358955246</v>
      </c>
      <c r="I95" s="5">
        <v>355129545</v>
      </c>
      <c r="J95" s="5">
        <v>353576575</v>
      </c>
      <c r="K95" s="5">
        <v>352791454</v>
      </c>
      <c r="L95" s="5">
        <v>316119688</v>
      </c>
      <c r="M95" s="5">
        <v>300775444</v>
      </c>
      <c r="N95" s="5">
        <v>287403088</v>
      </c>
      <c r="O95" s="5">
        <v>260819478</v>
      </c>
      <c r="P95" s="5">
        <v>233938142</v>
      </c>
    </row>
    <row r="96" spans="3:16" ht="15.5" x14ac:dyDescent="0.35">
      <c r="C96" t="s">
        <v>116</v>
      </c>
    </row>
    <row r="97" spans="3:16" ht="15.5" x14ac:dyDescent="0.35">
      <c r="C97" t="s">
        <v>117</v>
      </c>
    </row>
    <row r="98" spans="3:16" ht="15.5" x14ac:dyDescent="0.35">
      <c r="C98" t="s">
        <v>229</v>
      </c>
      <c r="D98" s="5">
        <v>21642795</v>
      </c>
      <c r="E98" s="5">
        <v>20103525</v>
      </c>
      <c r="F98" s="5">
        <v>25537840</v>
      </c>
      <c r="G98" s="5">
        <v>23380549</v>
      </c>
      <c r="I98" s="5">
        <v>25537840</v>
      </c>
      <c r="J98" s="5">
        <v>26290333</v>
      </c>
      <c r="K98" s="5">
        <v>30583744</v>
      </c>
      <c r="L98" s="5">
        <v>17407166</v>
      </c>
      <c r="M98" s="5">
        <v>17217176</v>
      </c>
      <c r="N98" s="5">
        <v>36826849</v>
      </c>
      <c r="O98" s="5">
        <v>20818530</v>
      </c>
      <c r="P98" s="5">
        <v>11010155</v>
      </c>
    </row>
    <row r="99" spans="3:16" ht="15.5" x14ac:dyDescent="0.35">
      <c r="C99" t="s">
        <v>230</v>
      </c>
    </row>
    <row r="100" spans="3:16" ht="15.5" x14ac:dyDescent="0.35">
      <c r="C100" t="s">
        <v>231</v>
      </c>
      <c r="D100" s="5">
        <v>4670549</v>
      </c>
      <c r="E100" s="5">
        <v>4510366</v>
      </c>
      <c r="F100" s="5">
        <v>4273372</v>
      </c>
      <c r="G100" s="5">
        <v>3277300</v>
      </c>
      <c r="I100" s="5">
        <v>4273372</v>
      </c>
      <c r="J100" s="5">
        <v>6123573</v>
      </c>
      <c r="K100" s="5">
        <v>6385813</v>
      </c>
      <c r="L100" s="5">
        <v>4138692</v>
      </c>
      <c r="M100" s="5">
        <v>3323328</v>
      </c>
      <c r="N100" s="5">
        <v>9373737</v>
      </c>
      <c r="O100" s="5">
        <v>5827255</v>
      </c>
      <c r="P100" s="5">
        <v>4784525</v>
      </c>
    </row>
    <row r="101" spans="3:16" ht="15.5" x14ac:dyDescent="0.35">
      <c r="C101" t="s">
        <v>121</v>
      </c>
    </row>
    <row r="102" spans="3:16" ht="15.5" x14ac:dyDescent="0.35">
      <c r="C102" t="s">
        <v>232</v>
      </c>
      <c r="L102" s="5">
        <v>8367876</v>
      </c>
      <c r="M102" s="5">
        <v>5757592</v>
      </c>
      <c r="N102" s="5">
        <v>4160707</v>
      </c>
      <c r="O102" s="5">
        <v>3779824</v>
      </c>
      <c r="P102" s="5">
        <v>7248453</v>
      </c>
    </row>
    <row r="103" spans="3:16" ht="15.5" x14ac:dyDescent="0.35">
      <c r="C103" t="s">
        <v>120</v>
      </c>
      <c r="D103" s="5">
        <v>114914</v>
      </c>
      <c r="E103" s="5">
        <v>112257</v>
      </c>
      <c r="F103" s="5">
        <v>184974</v>
      </c>
      <c r="G103" s="5">
        <v>107202</v>
      </c>
      <c r="I103" s="5">
        <v>184974</v>
      </c>
      <c r="J103" s="5">
        <v>227049</v>
      </c>
      <c r="K103" s="5">
        <v>348878</v>
      </c>
      <c r="L103" s="5">
        <v>196080</v>
      </c>
      <c r="M103" s="5">
        <v>393670</v>
      </c>
      <c r="N103" s="5">
        <v>3017956</v>
      </c>
      <c r="O103" s="5">
        <v>1000761</v>
      </c>
      <c r="P103" s="5">
        <v>288868</v>
      </c>
    </row>
    <row r="104" spans="3:16" ht="15.5" x14ac:dyDescent="0.35">
      <c r="C104" t="s">
        <v>233</v>
      </c>
      <c r="D104" s="5">
        <v>1119709</v>
      </c>
      <c r="E104" s="5">
        <v>905543</v>
      </c>
      <c r="F104" s="5">
        <v>696950</v>
      </c>
      <c r="G104" s="5">
        <v>456478</v>
      </c>
      <c r="I104" s="5">
        <v>696950</v>
      </c>
      <c r="J104" s="5">
        <v>159451</v>
      </c>
      <c r="K104" s="5">
        <v>353187</v>
      </c>
      <c r="L104" s="5">
        <v>372777</v>
      </c>
      <c r="M104" s="5">
        <v>133938</v>
      </c>
      <c r="N104" s="5">
        <v>238481</v>
      </c>
      <c r="O104" s="5">
        <v>463061</v>
      </c>
      <c r="P104" s="5">
        <v>23285</v>
      </c>
    </row>
    <row r="105" spans="3:16" ht="15.5" x14ac:dyDescent="0.35">
      <c r="C105" t="s">
        <v>236</v>
      </c>
      <c r="D105" s="5">
        <v>1960126</v>
      </c>
      <c r="E105" s="5">
        <v>2059672</v>
      </c>
      <c r="F105" s="5">
        <v>5958766</v>
      </c>
      <c r="G105" s="5">
        <v>5995205</v>
      </c>
      <c r="I105" s="5">
        <v>5958766</v>
      </c>
      <c r="J105" s="5">
        <v>6187354</v>
      </c>
      <c r="K105" s="5">
        <v>5838089</v>
      </c>
      <c r="L105" s="5">
        <v>3737842</v>
      </c>
      <c r="M105" s="5">
        <v>2925192</v>
      </c>
      <c r="N105" s="5">
        <v>3638274</v>
      </c>
      <c r="O105" s="5">
        <v>3702859</v>
      </c>
    </row>
    <row r="106" spans="3:16" ht="15.5" x14ac:dyDescent="0.35">
      <c r="C106" t="s">
        <v>285</v>
      </c>
    </row>
    <row r="107" spans="3:16" ht="15.5" x14ac:dyDescent="0.35">
      <c r="C107" t="s">
        <v>370</v>
      </c>
      <c r="D107" s="5">
        <v>5872267</v>
      </c>
      <c r="E107" s="5">
        <v>6005776</v>
      </c>
      <c r="F107" s="5">
        <v>9071263</v>
      </c>
      <c r="G107" s="5">
        <v>8861889</v>
      </c>
      <c r="I107" s="5">
        <v>9071263</v>
      </c>
      <c r="J107" s="5">
        <v>8651044</v>
      </c>
      <c r="K107" s="5">
        <v>8643024</v>
      </c>
      <c r="L107" s="5">
        <v>5901503</v>
      </c>
      <c r="M107" s="5">
        <v>5539468</v>
      </c>
      <c r="N107" s="5">
        <v>3874883</v>
      </c>
      <c r="O107" s="5">
        <v>5797463</v>
      </c>
      <c r="P107" s="5">
        <v>4833119</v>
      </c>
    </row>
    <row r="108" spans="3:16" ht="15.5" x14ac:dyDescent="0.35">
      <c r="C108" t="s">
        <v>731</v>
      </c>
      <c r="D108" s="5">
        <v>18068347</v>
      </c>
      <c r="E108" s="5">
        <v>18467347</v>
      </c>
      <c r="F108" s="5">
        <v>18467346</v>
      </c>
      <c r="G108" s="5">
        <v>20047192</v>
      </c>
      <c r="I108" s="5">
        <v>18467346</v>
      </c>
      <c r="J108" s="5">
        <v>20047192</v>
      </c>
      <c r="K108" s="5">
        <v>18298874</v>
      </c>
      <c r="L108" s="5">
        <v>23633396</v>
      </c>
      <c r="M108" s="5">
        <v>18215395</v>
      </c>
      <c r="N108" s="5">
        <v>18732182</v>
      </c>
      <c r="O108" s="5">
        <v>15568413</v>
      </c>
      <c r="P108" s="5">
        <v>18488361</v>
      </c>
    </row>
    <row r="109" spans="3:16" ht="15.5" x14ac:dyDescent="0.35">
      <c r="C109" t="s">
        <v>287</v>
      </c>
      <c r="D109" s="5">
        <v>705665</v>
      </c>
      <c r="E109" s="5">
        <v>705665</v>
      </c>
      <c r="F109" s="5">
        <v>705665</v>
      </c>
      <c r="G109" s="5">
        <v>942029</v>
      </c>
      <c r="I109" s="5">
        <v>705665</v>
      </c>
      <c r="J109" s="5">
        <v>1077166</v>
      </c>
      <c r="K109" s="5">
        <v>1630135</v>
      </c>
      <c r="L109" s="5">
        <v>1560002</v>
      </c>
      <c r="M109" s="5">
        <v>2352911</v>
      </c>
      <c r="O109" s="5">
        <v>4332</v>
      </c>
      <c r="P109" s="5">
        <v>29681</v>
      </c>
    </row>
    <row r="110" spans="3:16" ht="15.5" x14ac:dyDescent="0.35">
      <c r="C110" t="s">
        <v>288</v>
      </c>
      <c r="D110" s="5">
        <v>7923553</v>
      </c>
      <c r="E110" s="5">
        <v>8067281</v>
      </c>
      <c r="F110" s="5">
        <v>11142934</v>
      </c>
      <c r="G110" s="5">
        <v>10135773</v>
      </c>
      <c r="I110" s="5">
        <v>11142934</v>
      </c>
      <c r="J110" s="5">
        <v>9887822</v>
      </c>
      <c r="K110" s="5">
        <v>9156380</v>
      </c>
      <c r="L110" s="5">
        <v>7317893</v>
      </c>
      <c r="M110" s="5">
        <v>6250284</v>
      </c>
      <c r="N110" s="5">
        <v>8258902</v>
      </c>
      <c r="O110" s="5">
        <v>9795498</v>
      </c>
      <c r="P110" s="5">
        <v>5913477</v>
      </c>
    </row>
    <row r="111" spans="3:16" ht="15.5" x14ac:dyDescent="0.35">
      <c r="C111" t="s">
        <v>237</v>
      </c>
      <c r="D111" s="5">
        <v>134370936</v>
      </c>
      <c r="E111" s="5">
        <v>136859174</v>
      </c>
      <c r="F111" s="5">
        <v>130533525</v>
      </c>
      <c r="G111" s="5">
        <v>133879575</v>
      </c>
      <c r="I111" s="5">
        <v>130533525</v>
      </c>
      <c r="J111" s="5">
        <v>133667822</v>
      </c>
      <c r="K111" s="5">
        <v>134482385</v>
      </c>
      <c r="L111" s="5">
        <v>123640903</v>
      </c>
      <c r="M111" s="5">
        <v>120116055</v>
      </c>
      <c r="N111" s="5">
        <v>94039302</v>
      </c>
      <c r="O111" s="5">
        <v>88796530</v>
      </c>
      <c r="P111" s="5">
        <v>100123322</v>
      </c>
    </row>
    <row r="112" spans="3:16" ht="15.5" x14ac:dyDescent="0.35">
      <c r="C112" t="s">
        <v>238</v>
      </c>
      <c r="D112" s="5">
        <v>134370936</v>
      </c>
      <c r="E112" s="5">
        <v>136859174</v>
      </c>
      <c r="F112" s="5">
        <v>130533525</v>
      </c>
      <c r="G112" s="5">
        <v>133879575</v>
      </c>
      <c r="I112" s="5">
        <v>130533525</v>
      </c>
      <c r="J112" s="5">
        <v>133667822</v>
      </c>
      <c r="K112" s="5">
        <v>134482385</v>
      </c>
      <c r="L112" s="5">
        <v>123640903</v>
      </c>
      <c r="M112" s="5">
        <v>120116055</v>
      </c>
      <c r="N112" s="5">
        <v>94039302</v>
      </c>
      <c r="O112" s="5">
        <v>88796530</v>
      </c>
      <c r="P112" s="5">
        <v>100123322</v>
      </c>
    </row>
    <row r="113" spans="3:16" ht="15.5" x14ac:dyDescent="0.35">
      <c r="C113" t="s">
        <v>239</v>
      </c>
    </row>
    <row r="114" spans="3:16" ht="15.5" x14ac:dyDescent="0.35">
      <c r="C114" t="s">
        <v>286</v>
      </c>
      <c r="D114" s="5">
        <v>72924489</v>
      </c>
      <c r="E114" s="5">
        <v>74930703</v>
      </c>
      <c r="F114" s="5">
        <v>69230825</v>
      </c>
      <c r="G114" s="5">
        <v>69711405</v>
      </c>
      <c r="I114" s="5">
        <v>69230825</v>
      </c>
      <c r="J114" s="5">
        <v>71033372</v>
      </c>
      <c r="K114" s="5">
        <v>74984232</v>
      </c>
      <c r="L114" s="5">
        <v>53479568</v>
      </c>
      <c r="M114" s="5">
        <v>59317397</v>
      </c>
      <c r="N114" s="5">
        <v>40818652</v>
      </c>
      <c r="O114" s="5">
        <v>33661684</v>
      </c>
      <c r="P114" s="5">
        <v>38871894</v>
      </c>
    </row>
    <row r="115" spans="3:16" ht="15.5" x14ac:dyDescent="0.35">
      <c r="C115" t="s">
        <v>290</v>
      </c>
      <c r="D115" s="5">
        <v>91698501</v>
      </c>
      <c r="E115" s="5">
        <v>94103715</v>
      </c>
      <c r="F115" s="5">
        <v>88403836</v>
      </c>
      <c r="G115" s="5">
        <v>90700626</v>
      </c>
      <c r="I115" s="5">
        <v>88403836</v>
      </c>
      <c r="J115" s="5">
        <v>92157730</v>
      </c>
      <c r="K115" s="5">
        <v>94913241</v>
      </c>
      <c r="L115" s="5">
        <v>78672966</v>
      </c>
      <c r="M115" s="5">
        <v>79885703</v>
      </c>
      <c r="N115" s="5">
        <v>59550834</v>
      </c>
      <c r="O115" s="5">
        <v>49234429</v>
      </c>
      <c r="P115" s="5">
        <v>57389936</v>
      </c>
    </row>
    <row r="116" spans="3:16" ht="15.5" x14ac:dyDescent="0.35">
      <c r="C116" t="s">
        <v>240</v>
      </c>
      <c r="D116" s="5">
        <v>42170293</v>
      </c>
      <c r="E116" s="5">
        <v>42252703</v>
      </c>
      <c r="F116" s="5">
        <v>41637289</v>
      </c>
      <c r="G116" s="5">
        <v>42784682</v>
      </c>
      <c r="I116" s="5">
        <v>41637289</v>
      </c>
      <c r="J116" s="5">
        <v>41117710</v>
      </c>
      <c r="K116" s="5">
        <v>39152779</v>
      </c>
      <c r="L116" s="5">
        <v>36220114</v>
      </c>
      <c r="M116" s="5">
        <v>33662997</v>
      </c>
      <c r="N116" s="5">
        <v>29459011</v>
      </c>
      <c r="O116" s="5">
        <v>34967738</v>
      </c>
      <c r="P116" s="5">
        <v>34897547</v>
      </c>
    </row>
    <row r="117" spans="3:16" ht="15.5" x14ac:dyDescent="0.35">
      <c r="C117" t="s">
        <v>128</v>
      </c>
      <c r="D117" s="5">
        <v>156013731</v>
      </c>
      <c r="E117" s="5">
        <v>156962699</v>
      </c>
      <c r="F117" s="5">
        <v>156071365</v>
      </c>
      <c r="G117" s="5">
        <v>157260124</v>
      </c>
      <c r="I117" s="5">
        <v>156071365</v>
      </c>
      <c r="J117" s="5">
        <v>159958155</v>
      </c>
      <c r="K117" s="5">
        <v>165066129</v>
      </c>
      <c r="L117" s="5">
        <v>141048069</v>
      </c>
      <c r="M117" s="5">
        <v>137333231</v>
      </c>
      <c r="N117" s="5">
        <v>130866151</v>
      </c>
      <c r="O117" s="5">
        <v>109615060</v>
      </c>
      <c r="P117" s="5">
        <v>111133477</v>
      </c>
    </row>
    <row r="118" spans="3:16" ht="15.5" x14ac:dyDescent="0.35">
      <c r="C118" t="s">
        <v>129</v>
      </c>
    </row>
    <row r="119" spans="3:16" ht="15.5" x14ac:dyDescent="0.35">
      <c r="C119" t="s">
        <v>130</v>
      </c>
      <c r="D119" s="5">
        <v>28583019</v>
      </c>
      <c r="E119" s="5">
        <v>28583019</v>
      </c>
      <c r="F119" s="5">
        <v>28583019</v>
      </c>
      <c r="G119" s="5">
        <v>28583019</v>
      </c>
      <c r="I119" s="5">
        <v>28583019</v>
      </c>
      <c r="J119" s="5">
        <v>28583019</v>
      </c>
      <c r="K119" s="5">
        <v>28583019</v>
      </c>
      <c r="L119" s="5">
        <v>28583019</v>
      </c>
      <c r="M119" s="5">
        <v>28583019</v>
      </c>
      <c r="N119" s="5">
        <v>28583019</v>
      </c>
      <c r="O119" s="5">
        <v>28583019</v>
      </c>
      <c r="P119" s="5">
        <v>23408996</v>
      </c>
    </row>
    <row r="120" spans="3:16" ht="15.5" x14ac:dyDescent="0.35">
      <c r="C120" t="s">
        <v>131</v>
      </c>
      <c r="D120" s="5">
        <v>52512265</v>
      </c>
      <c r="E120" s="5">
        <v>52512265</v>
      </c>
      <c r="F120" s="5">
        <v>52512265</v>
      </c>
      <c r="G120" s="5">
        <v>52512265</v>
      </c>
      <c r="I120" s="5">
        <v>52512265</v>
      </c>
      <c r="J120" s="5">
        <v>52512265</v>
      </c>
      <c r="K120" s="5">
        <v>52565711</v>
      </c>
      <c r="L120" s="5">
        <v>52628696</v>
      </c>
      <c r="M120" s="5">
        <v>52628696</v>
      </c>
      <c r="N120" s="5">
        <v>52628696</v>
      </c>
      <c r="O120" s="5">
        <v>52628696</v>
      </c>
      <c r="P120" s="5">
        <v>38009094</v>
      </c>
    </row>
    <row r="121" spans="3:16" ht="15.5" x14ac:dyDescent="0.35">
      <c r="C121" t="s">
        <v>132</v>
      </c>
      <c r="D121" s="5">
        <v>92685975</v>
      </c>
      <c r="E121" s="5">
        <v>89972138</v>
      </c>
      <c r="F121" s="5">
        <v>86474492</v>
      </c>
      <c r="G121" s="5">
        <v>88664403</v>
      </c>
      <c r="I121" s="5">
        <v>86474492</v>
      </c>
      <c r="J121" s="5">
        <v>80572399</v>
      </c>
      <c r="K121" s="5">
        <v>76043111</v>
      </c>
      <c r="L121" s="5">
        <v>64726474</v>
      </c>
      <c r="M121" s="5">
        <v>53545732</v>
      </c>
      <c r="N121" s="5">
        <v>47825710</v>
      </c>
      <c r="O121" s="5">
        <v>41702114</v>
      </c>
      <c r="P121" s="5">
        <v>43446484</v>
      </c>
    </row>
    <row r="122" spans="3:16" ht="15.5" x14ac:dyDescent="0.35">
      <c r="C122" t="s">
        <v>133</v>
      </c>
      <c r="D122" s="5">
        <v>70731</v>
      </c>
      <c r="E122" s="5">
        <v>70731</v>
      </c>
      <c r="F122" s="5">
        <v>70731</v>
      </c>
      <c r="G122" s="5">
        <v>70731</v>
      </c>
      <c r="I122" s="5">
        <v>70731</v>
      </c>
      <c r="J122" s="5">
        <v>70731</v>
      </c>
      <c r="K122" s="5">
        <v>70731</v>
      </c>
      <c r="L122" s="5">
        <v>70731</v>
      </c>
      <c r="M122" s="5">
        <v>70731</v>
      </c>
      <c r="N122" s="5">
        <v>70731</v>
      </c>
      <c r="O122" s="5">
        <v>70731</v>
      </c>
    </row>
    <row r="123" spans="3:16" ht="15.5" x14ac:dyDescent="0.35">
      <c r="C123" t="s">
        <v>134</v>
      </c>
      <c r="D123" s="5">
        <v>92615244</v>
      </c>
      <c r="E123" s="5">
        <v>89901407</v>
      </c>
      <c r="F123" s="5">
        <v>86403761</v>
      </c>
      <c r="G123" s="5">
        <v>88593672</v>
      </c>
      <c r="I123" s="5">
        <v>86403761</v>
      </c>
      <c r="J123" s="5">
        <v>80501668</v>
      </c>
      <c r="K123" s="5">
        <v>75972380</v>
      </c>
      <c r="L123" s="5">
        <v>64655743</v>
      </c>
      <c r="M123" s="5">
        <v>53475001</v>
      </c>
      <c r="N123" s="5">
        <v>47754979</v>
      </c>
      <c r="O123" s="5">
        <v>41631383</v>
      </c>
    </row>
    <row r="124" spans="3:16" ht="15.5" x14ac:dyDescent="0.35">
      <c r="C124" t="s">
        <v>135</v>
      </c>
      <c r="D124" s="5">
        <v>92685975</v>
      </c>
      <c r="E124" s="5">
        <v>89972138</v>
      </c>
      <c r="F124" s="5">
        <v>86474492</v>
      </c>
      <c r="G124" s="5">
        <v>88664403</v>
      </c>
      <c r="I124" s="5">
        <v>86474492</v>
      </c>
      <c r="J124" s="5">
        <v>80572399</v>
      </c>
      <c r="K124" s="5">
        <v>76043111</v>
      </c>
      <c r="L124" s="5">
        <v>64726474</v>
      </c>
      <c r="M124" s="5">
        <v>53545732</v>
      </c>
      <c r="N124" s="5">
        <v>47825710</v>
      </c>
      <c r="O124" s="5">
        <v>41702114</v>
      </c>
      <c r="P124" s="5">
        <v>43446484</v>
      </c>
    </row>
    <row r="125" spans="3:16" ht="15.5" x14ac:dyDescent="0.35">
      <c r="C125" t="s">
        <v>136</v>
      </c>
      <c r="D125" s="5">
        <v>25005935</v>
      </c>
      <c r="E125" s="5">
        <v>24662509</v>
      </c>
      <c r="F125" s="5">
        <v>24391471</v>
      </c>
      <c r="G125" s="5">
        <v>25165821</v>
      </c>
      <c r="I125" s="5">
        <v>24391471</v>
      </c>
      <c r="J125" s="5">
        <v>24709710</v>
      </c>
      <c r="K125" s="5">
        <v>23284778</v>
      </c>
      <c r="L125" s="5">
        <v>22000336</v>
      </c>
      <c r="M125" s="5">
        <v>21142076</v>
      </c>
      <c r="N125" s="5">
        <v>19757720</v>
      </c>
      <c r="O125" s="5">
        <v>20567963</v>
      </c>
      <c r="P125" s="5">
        <v>12248135</v>
      </c>
    </row>
    <row r="126" spans="3:16" ht="15.5" x14ac:dyDescent="0.35">
      <c r="C126" t="s">
        <v>10</v>
      </c>
      <c r="D126" s="5">
        <v>204999391</v>
      </c>
      <c r="E126" s="5">
        <v>202650977</v>
      </c>
      <c r="F126" s="5">
        <v>199058180</v>
      </c>
      <c r="G126" s="5">
        <v>201695122</v>
      </c>
      <c r="I126" s="5">
        <v>199058180</v>
      </c>
      <c r="J126" s="5">
        <v>193618420</v>
      </c>
      <c r="K126" s="5">
        <v>187725325</v>
      </c>
      <c r="L126" s="5">
        <v>175071619</v>
      </c>
      <c r="M126" s="5">
        <v>163442212</v>
      </c>
      <c r="N126" s="5">
        <v>156536937</v>
      </c>
      <c r="O126" s="5">
        <v>151204418</v>
      </c>
      <c r="P126" s="5">
        <v>122804665</v>
      </c>
    </row>
    <row r="127" spans="3:16" ht="15.5" x14ac:dyDescent="0.35">
      <c r="C127" t="s">
        <v>137</v>
      </c>
      <c r="D127" s="5">
        <v>361013122</v>
      </c>
      <c r="E127" s="5">
        <v>359613676</v>
      </c>
      <c r="F127" s="5">
        <v>355129545</v>
      </c>
      <c r="G127" s="5">
        <v>358955246</v>
      </c>
      <c r="I127" s="5">
        <v>355129545</v>
      </c>
      <c r="J127" s="5">
        <v>353576575</v>
      </c>
      <c r="K127" s="5">
        <v>352791454</v>
      </c>
      <c r="L127" s="5">
        <v>316119688</v>
      </c>
      <c r="M127" s="5">
        <v>300775443</v>
      </c>
      <c r="N127" s="5">
        <v>287403088</v>
      </c>
      <c r="O127" s="5">
        <v>260819478</v>
      </c>
      <c r="P127" s="5">
        <v>233938142</v>
      </c>
    </row>
    <row r="128" spans="3:16" ht="15.5" x14ac:dyDescent="0.35">
      <c r="C128" t="s">
        <v>138</v>
      </c>
      <c r="D128" s="5">
        <v>3666312500</v>
      </c>
      <c r="E128" s="5">
        <v>3666312500</v>
      </c>
      <c r="F128" s="5">
        <v>3666312500</v>
      </c>
      <c r="G128" s="5">
        <v>3666312500</v>
      </c>
      <c r="I128" s="5">
        <v>3666312500</v>
      </c>
      <c r="J128" s="5">
        <v>3666312500</v>
      </c>
      <c r="K128" s="5">
        <v>3666312500</v>
      </c>
      <c r="L128" s="5">
        <v>3666312500</v>
      </c>
      <c r="M128" s="5">
        <v>3666312500</v>
      </c>
      <c r="N128" s="5">
        <v>3666312500</v>
      </c>
      <c r="O128" s="5">
        <v>3666312500</v>
      </c>
      <c r="P128" s="5">
        <v>2933050000</v>
      </c>
    </row>
    <row r="130" spans="2:16" ht="15.5" x14ac:dyDescent="0.35">
      <c r="B130" t="s">
        <v>139</v>
      </c>
      <c r="C130" t="s">
        <v>140</v>
      </c>
      <c r="D130" s="5">
        <v>928914</v>
      </c>
      <c r="E130" s="5">
        <v>578876</v>
      </c>
      <c r="F130" s="5">
        <v>4080737</v>
      </c>
      <c r="G130" s="5">
        <v>372294</v>
      </c>
      <c r="I130" s="5">
        <v>13346878</v>
      </c>
      <c r="J130" s="5">
        <v>5174003</v>
      </c>
      <c r="K130" s="5">
        <v>9357085</v>
      </c>
      <c r="L130" s="5">
        <v>6878923</v>
      </c>
      <c r="M130" s="5">
        <v>-786775</v>
      </c>
      <c r="N130" s="5">
        <v>3542488</v>
      </c>
      <c r="O130" s="5">
        <v>-5642757</v>
      </c>
      <c r="P130" s="5">
        <v>-3225383</v>
      </c>
    </row>
    <row r="131" spans="2:16" ht="15.5" x14ac:dyDescent="0.35">
      <c r="C131" t="s">
        <v>241</v>
      </c>
      <c r="D131" s="5">
        <v>7122594</v>
      </c>
      <c r="E131" s="5">
        <v>7197966</v>
      </c>
      <c r="F131" s="5">
        <v>5830303</v>
      </c>
      <c r="G131" s="5">
        <v>7248667</v>
      </c>
      <c r="I131" s="5">
        <v>31652857</v>
      </c>
      <c r="J131" s="5">
        <v>28989063</v>
      </c>
      <c r="K131" s="5">
        <v>27799075</v>
      </c>
      <c r="L131" s="5">
        <v>23398228</v>
      </c>
      <c r="M131" s="5">
        <v>20881025</v>
      </c>
      <c r="N131" s="5">
        <v>13738857</v>
      </c>
      <c r="O131" s="5">
        <v>9552845</v>
      </c>
      <c r="P131" s="5">
        <v>10868286</v>
      </c>
    </row>
    <row r="132" spans="2:16" ht="15.5" x14ac:dyDescent="0.35">
      <c r="C132" t="s">
        <v>1465</v>
      </c>
      <c r="F132" s="5">
        <v>349664</v>
      </c>
      <c r="I132" s="5">
        <v>349664</v>
      </c>
    </row>
    <row r="133" spans="2:16" ht="15.5" x14ac:dyDescent="0.35">
      <c r="C133" t="s">
        <v>1466</v>
      </c>
      <c r="D133" s="5">
        <v>11830</v>
      </c>
      <c r="E133" s="5">
        <v>24109</v>
      </c>
      <c r="F133" s="5">
        <v>33195</v>
      </c>
      <c r="G133" s="5">
        <v>31270</v>
      </c>
      <c r="I133" s="5">
        <v>130783</v>
      </c>
      <c r="J133" s="5">
        <v>163823</v>
      </c>
      <c r="K133" s="5">
        <v>187317</v>
      </c>
      <c r="L133" s="5">
        <v>92576</v>
      </c>
      <c r="M133" s="5">
        <v>107448</v>
      </c>
      <c r="N133" s="5">
        <v>215949</v>
      </c>
      <c r="O133" s="5">
        <v>112091</v>
      </c>
      <c r="P133" s="5">
        <v>4461</v>
      </c>
    </row>
    <row r="134" spans="2:16" ht="15.5" x14ac:dyDescent="0.35">
      <c r="C134" t="s">
        <v>1467</v>
      </c>
      <c r="D134" s="5">
        <v>-5712344</v>
      </c>
      <c r="E134" s="5">
        <v>-6093382</v>
      </c>
      <c r="F134" s="5">
        <v>-1364553</v>
      </c>
      <c r="G134" s="5">
        <v>-6346490</v>
      </c>
      <c r="I134" s="5">
        <v>-16098442</v>
      </c>
      <c r="J134" s="5">
        <v>-21193289</v>
      </c>
      <c r="K134" s="5">
        <v>-15658878</v>
      </c>
      <c r="L134" s="5">
        <v>-14729076</v>
      </c>
      <c r="M134" s="5">
        <v>-20527323</v>
      </c>
      <c r="N134" s="5">
        <v>-9643024</v>
      </c>
      <c r="O134" s="5">
        <v>-14627210</v>
      </c>
      <c r="P134" s="5">
        <v>-13770389</v>
      </c>
    </row>
    <row r="135" spans="2:16" ht="15.5" x14ac:dyDescent="0.35">
      <c r="C135" t="s">
        <v>443</v>
      </c>
      <c r="D135" s="5">
        <v>-397466</v>
      </c>
      <c r="E135" s="5">
        <v>-449833</v>
      </c>
      <c r="F135" s="5">
        <v>-545768</v>
      </c>
      <c r="G135" s="5">
        <v>-459693</v>
      </c>
      <c r="I135" s="5">
        <v>-1960078</v>
      </c>
      <c r="J135" s="5">
        <v>-1899110</v>
      </c>
      <c r="K135" s="5">
        <v>-2197743</v>
      </c>
      <c r="L135" s="5">
        <v>-1756573</v>
      </c>
      <c r="M135" s="5">
        <v>-1358114</v>
      </c>
      <c r="N135" s="5">
        <v>-1256709</v>
      </c>
      <c r="O135" s="5">
        <v>-784792</v>
      </c>
      <c r="P135" s="5">
        <v>-447634</v>
      </c>
    </row>
    <row r="136" spans="2:16" ht="15.5" x14ac:dyDescent="0.35">
      <c r="C136" t="s">
        <v>1468</v>
      </c>
      <c r="N136" s="5">
        <v>487415</v>
      </c>
      <c r="O136" s="5">
        <v>104309</v>
      </c>
      <c r="P136" s="5">
        <v>119893</v>
      </c>
    </row>
    <row r="137" spans="2:16" ht="15.5" x14ac:dyDescent="0.35">
      <c r="C137" t="s">
        <v>1469</v>
      </c>
      <c r="K137" s="5">
        <v>264</v>
      </c>
      <c r="L137" s="5">
        <v>134363</v>
      </c>
      <c r="M137" s="5">
        <v>110189</v>
      </c>
    </row>
    <row r="138" spans="2:16" ht="15.5" x14ac:dyDescent="0.35">
      <c r="C138" t="s">
        <v>1470</v>
      </c>
      <c r="D138" s="5">
        <v>-95700</v>
      </c>
      <c r="E138" s="5">
        <v>-99984</v>
      </c>
      <c r="F138" s="5">
        <v>-222104</v>
      </c>
      <c r="G138" s="5">
        <v>-101460</v>
      </c>
      <c r="I138" s="5">
        <v>-727906</v>
      </c>
      <c r="J138" s="5">
        <v>-886484</v>
      </c>
      <c r="K138" s="5">
        <v>-772950</v>
      </c>
      <c r="L138" s="5">
        <v>-260595</v>
      </c>
    </row>
    <row r="139" spans="2:16" ht="15.5" x14ac:dyDescent="0.35">
      <c r="C139" t="s">
        <v>149</v>
      </c>
      <c r="D139" s="5">
        <v>-1101946</v>
      </c>
      <c r="E139" s="5">
        <v>-507200</v>
      </c>
      <c r="F139" s="5">
        <v>-3481394</v>
      </c>
      <c r="G139" s="5">
        <v>-3567869</v>
      </c>
      <c r="I139" s="5">
        <v>-13655839</v>
      </c>
      <c r="J139" s="5">
        <v>-13555779</v>
      </c>
      <c r="K139" s="5">
        <v>-2957621</v>
      </c>
      <c r="L139" s="5">
        <v>-2169605</v>
      </c>
      <c r="M139" s="5">
        <v>3387206</v>
      </c>
      <c r="N139" s="5">
        <v>-2680512</v>
      </c>
      <c r="O139" s="5">
        <v>12627676</v>
      </c>
      <c r="P139" s="5">
        <v>2530475</v>
      </c>
    </row>
    <row r="140" spans="2:16" ht="15.5" x14ac:dyDescent="0.35">
      <c r="C140" t="s">
        <v>150</v>
      </c>
      <c r="D140" s="5">
        <v>-1405</v>
      </c>
      <c r="F140" s="5">
        <v>3</v>
      </c>
      <c r="G140" s="5">
        <v>1896953</v>
      </c>
      <c r="I140" s="5">
        <v>-64193</v>
      </c>
      <c r="J140" s="5">
        <v>633437</v>
      </c>
      <c r="K140" s="5">
        <v>-547798</v>
      </c>
      <c r="L140" s="5">
        <v>-2133234</v>
      </c>
      <c r="M140" s="5">
        <v>-419253</v>
      </c>
      <c r="N140" s="5">
        <v>-301475</v>
      </c>
      <c r="O140" s="5">
        <v>-5059088</v>
      </c>
      <c r="P140" s="5">
        <v>-462191</v>
      </c>
    </row>
    <row r="141" spans="2:16" ht="15.5" x14ac:dyDescent="0.35">
      <c r="C141" t="s">
        <v>1471</v>
      </c>
    </row>
    <row r="142" spans="2:16" ht="15.5" x14ac:dyDescent="0.35">
      <c r="C142" t="s">
        <v>1472</v>
      </c>
      <c r="O142" s="5">
        <v>14500000</v>
      </c>
    </row>
    <row r="143" spans="2:16" ht="15.5" x14ac:dyDescent="0.35">
      <c r="C143" t="s">
        <v>351</v>
      </c>
      <c r="O143" s="5">
        <v>-4543933</v>
      </c>
    </row>
    <row r="144" spans="2:16" ht="15.5" x14ac:dyDescent="0.35">
      <c r="C144" t="s">
        <v>1473</v>
      </c>
      <c r="J144" s="5">
        <v>638308</v>
      </c>
      <c r="K144" s="5">
        <v>4810</v>
      </c>
    </row>
    <row r="145" spans="3:16" ht="15.5" x14ac:dyDescent="0.35">
      <c r="C145" t="s">
        <v>355</v>
      </c>
      <c r="L145" s="5">
        <v>-1649645</v>
      </c>
      <c r="O145" s="5">
        <v>-276666</v>
      </c>
    </row>
    <row r="146" spans="3:16" ht="15.5" x14ac:dyDescent="0.35">
      <c r="C146" t="s">
        <v>429</v>
      </c>
      <c r="L146" s="5">
        <v>-40885</v>
      </c>
    </row>
    <row r="147" spans="3:16" ht="15.5" x14ac:dyDescent="0.35">
      <c r="C147" t="s">
        <v>1474</v>
      </c>
      <c r="K147" s="5">
        <v>7026</v>
      </c>
    </row>
    <row r="148" spans="3:16" ht="15.5" x14ac:dyDescent="0.35">
      <c r="C148" t="s">
        <v>158</v>
      </c>
      <c r="D148" s="5">
        <v>-1405</v>
      </c>
      <c r="F148" s="5">
        <v>3</v>
      </c>
      <c r="G148" s="5">
        <v>1896953</v>
      </c>
      <c r="I148" s="5">
        <v>-64193</v>
      </c>
      <c r="J148" s="5">
        <v>-4871</v>
      </c>
      <c r="K148" s="5">
        <v>-559634</v>
      </c>
      <c r="L148" s="5">
        <v>-206142</v>
      </c>
      <c r="M148" s="5">
        <v>-70770</v>
      </c>
      <c r="N148" s="5">
        <v>-17561</v>
      </c>
      <c r="O148" s="5">
        <v>-133288</v>
      </c>
      <c r="P148" s="5">
        <v>-4802</v>
      </c>
    </row>
    <row r="149" spans="3:16" ht="15.5" x14ac:dyDescent="0.35">
      <c r="C149" t="s">
        <v>420</v>
      </c>
      <c r="L149" s="5">
        <v>-236562</v>
      </c>
      <c r="M149" s="5">
        <v>-348483</v>
      </c>
      <c r="N149" s="5">
        <v>-283914</v>
      </c>
      <c r="O149" s="5">
        <v>-105201</v>
      </c>
    </row>
    <row r="150" spans="3:16" ht="15.5" x14ac:dyDescent="0.35">
      <c r="C150" t="s">
        <v>155</v>
      </c>
      <c r="P150" s="5">
        <v>-457389</v>
      </c>
    </row>
    <row r="151" spans="3:16" ht="15.5" x14ac:dyDescent="0.35">
      <c r="C151" t="s">
        <v>1475</v>
      </c>
    </row>
    <row r="152" spans="3:16" ht="15.5" x14ac:dyDescent="0.35">
      <c r="C152" t="s">
        <v>161</v>
      </c>
      <c r="D152" s="5">
        <v>-1101946</v>
      </c>
      <c r="E152" s="5">
        <v>-507200</v>
      </c>
      <c r="F152" s="5">
        <v>-3481394</v>
      </c>
      <c r="G152" s="5">
        <v>-3567869</v>
      </c>
      <c r="I152" s="5">
        <v>-13655839</v>
      </c>
      <c r="J152" s="5">
        <v>-13555779</v>
      </c>
      <c r="K152" s="5">
        <v>-2957621</v>
      </c>
      <c r="L152" s="5">
        <v>-2169605</v>
      </c>
      <c r="M152" s="5">
        <v>3387206</v>
      </c>
      <c r="N152" s="5">
        <v>-2680512</v>
      </c>
      <c r="O152" s="5">
        <v>12627676</v>
      </c>
      <c r="P152" s="5">
        <v>2530475</v>
      </c>
    </row>
    <row r="153" spans="3:16" ht="15.5" x14ac:dyDescent="0.35">
      <c r="C153" t="s">
        <v>1476</v>
      </c>
      <c r="D153" s="5">
        <v>754382</v>
      </c>
      <c r="E153" s="5">
        <v>2522954</v>
      </c>
      <c r="F153" s="5">
        <v>999751</v>
      </c>
      <c r="G153" s="5">
        <v>872139</v>
      </c>
      <c r="I153" s="5">
        <v>1154355</v>
      </c>
      <c r="J153" s="5">
        <v>-1011127</v>
      </c>
      <c r="K153" s="5">
        <v>-2194564</v>
      </c>
      <c r="L153" s="5">
        <v>-1021755</v>
      </c>
      <c r="M153" s="5">
        <v>-423898</v>
      </c>
      <c r="N153" s="5">
        <v>318584</v>
      </c>
      <c r="O153" s="5">
        <v>-925166</v>
      </c>
      <c r="P153" s="5">
        <v>-457653</v>
      </c>
    </row>
    <row r="154" spans="3:16" ht="15.5" x14ac:dyDescent="0.35">
      <c r="C154" t="s">
        <v>695</v>
      </c>
      <c r="E154" s="5">
        <v>-3838432</v>
      </c>
      <c r="K154" s="5">
        <v>-568145</v>
      </c>
      <c r="L154" s="5">
        <v>-206010</v>
      </c>
    </row>
    <row r="155" spans="3:16" ht="15.5" x14ac:dyDescent="0.35">
      <c r="C155" t="s">
        <v>1452</v>
      </c>
      <c r="J155" s="5">
        <v>614629</v>
      </c>
      <c r="K155" s="5">
        <v>2669446</v>
      </c>
      <c r="L155" s="5">
        <v>1348072</v>
      </c>
      <c r="M155" s="5">
        <v>2102460</v>
      </c>
    </row>
    <row r="156" spans="3:16" ht="15.5" x14ac:dyDescent="0.35">
      <c r="C156" t="s">
        <v>1477</v>
      </c>
      <c r="D156" s="5">
        <v>140705</v>
      </c>
      <c r="E156" s="5">
        <v>-960483</v>
      </c>
      <c r="G156" s="5">
        <v>1545696</v>
      </c>
    </row>
    <row r="157" spans="3:16" ht="15.5" x14ac:dyDescent="0.35">
      <c r="C157" t="s">
        <v>384</v>
      </c>
      <c r="D157" s="5">
        <v>-997575</v>
      </c>
      <c r="E157" s="5">
        <v>-1212114</v>
      </c>
      <c r="F157" s="5">
        <v>-2395865</v>
      </c>
      <c r="G157" s="5">
        <v>-1497520</v>
      </c>
      <c r="I157" s="5">
        <v>-7038015</v>
      </c>
      <c r="J157" s="5">
        <v>-7226536</v>
      </c>
      <c r="K157" s="5">
        <v>-5618945</v>
      </c>
      <c r="L157" s="5">
        <v>-5349255</v>
      </c>
      <c r="M157" s="5">
        <v>-4768944</v>
      </c>
      <c r="N157" s="5">
        <v>-3860175</v>
      </c>
      <c r="O157" s="5">
        <v>-4444011</v>
      </c>
      <c r="P157" s="5">
        <v>-3731983</v>
      </c>
    </row>
    <row r="158" spans="3:16" ht="15.5" x14ac:dyDescent="0.35">
      <c r="C158" t="s">
        <v>509</v>
      </c>
      <c r="N158" s="5">
        <v>8636430</v>
      </c>
      <c r="O158" s="5">
        <v>1077261</v>
      </c>
    </row>
    <row r="159" spans="3:16" ht="15.5" x14ac:dyDescent="0.35">
      <c r="C159" t="s">
        <v>311</v>
      </c>
      <c r="D159" s="5">
        <v>904823</v>
      </c>
      <c r="E159" s="5">
        <v>4922869</v>
      </c>
      <c r="F159" s="5">
        <v>-6123995</v>
      </c>
      <c r="G159" s="5">
        <v>2450800</v>
      </c>
    </row>
    <row r="160" spans="3:16" ht="15.5" x14ac:dyDescent="0.35">
      <c r="C160" t="s">
        <v>271</v>
      </c>
      <c r="N160" s="5">
        <v>-8622420</v>
      </c>
      <c r="O160" s="5">
        <v>-444213</v>
      </c>
    </row>
    <row r="161" spans="3:16" ht="15.5" x14ac:dyDescent="0.35">
      <c r="C161" t="s">
        <v>1021</v>
      </c>
    </row>
    <row r="162" spans="3:16" ht="15.5" x14ac:dyDescent="0.35">
      <c r="C162" t="s">
        <v>1478</v>
      </c>
    </row>
    <row r="163" spans="3:16" ht="15.5" x14ac:dyDescent="0.35">
      <c r="C163" t="s">
        <v>1479</v>
      </c>
      <c r="L163" s="5">
        <v>290142</v>
      </c>
      <c r="M163" s="5">
        <v>745475</v>
      </c>
      <c r="O163" s="5">
        <v>19793625</v>
      </c>
      <c r="P163" s="5">
        <v>449736</v>
      </c>
    </row>
    <row r="164" spans="3:16" ht="15.5" x14ac:dyDescent="0.35">
      <c r="C164" t="s">
        <v>1480</v>
      </c>
    </row>
    <row r="165" spans="3:16" ht="15.5" x14ac:dyDescent="0.35">
      <c r="C165" t="s">
        <v>596</v>
      </c>
    </row>
    <row r="166" spans="3:16" ht="15.5" x14ac:dyDescent="0.35">
      <c r="C166" t="s">
        <v>162</v>
      </c>
      <c r="G166" s="5">
        <v>-1850000</v>
      </c>
      <c r="I166" s="5">
        <v>-1850000</v>
      </c>
      <c r="J166" s="5">
        <v>-1700000</v>
      </c>
      <c r="K166" s="5">
        <v>-1600000</v>
      </c>
      <c r="L166" s="5">
        <v>-1350000</v>
      </c>
      <c r="M166" s="5">
        <v>-4125000</v>
      </c>
      <c r="N166" s="5">
        <v>-1479651</v>
      </c>
      <c r="O166" s="5">
        <v>-4251685</v>
      </c>
    </row>
    <row r="167" spans="3:16" ht="15.5" x14ac:dyDescent="0.35">
      <c r="C167" t="s">
        <v>277</v>
      </c>
      <c r="F167" s="5">
        <v>237664</v>
      </c>
      <c r="G167" s="5">
        <v>-697797</v>
      </c>
      <c r="I167" s="5">
        <v>-795585</v>
      </c>
      <c r="J167" s="5">
        <v>-300000</v>
      </c>
      <c r="K167" s="5">
        <v>-1183291</v>
      </c>
      <c r="L167" s="5">
        <v>-1125000</v>
      </c>
    </row>
    <row r="168" spans="3:16" ht="15.5" x14ac:dyDescent="0.35">
      <c r="C168" t="s">
        <v>1086</v>
      </c>
    </row>
    <row r="169" spans="3:16" ht="15.5" x14ac:dyDescent="0.35">
      <c r="C169" t="s">
        <v>609</v>
      </c>
      <c r="F169" s="5">
        <v>-1169939</v>
      </c>
      <c r="G169" s="5">
        <v>-2217432</v>
      </c>
      <c r="I169" s="5">
        <v>-3387371</v>
      </c>
      <c r="J169" s="5">
        <v>-2849161</v>
      </c>
      <c r="K169" s="5">
        <v>-9087800</v>
      </c>
      <c r="L169" s="5">
        <v>3698096</v>
      </c>
      <c r="M169" s="5">
        <v>-3918398</v>
      </c>
      <c r="N169" s="5">
        <v>-5603574</v>
      </c>
      <c r="O169" s="5">
        <v>-8476838</v>
      </c>
      <c r="P169" s="5">
        <v>685003</v>
      </c>
    </row>
    <row r="170" spans="3:16" ht="15.5" x14ac:dyDescent="0.35">
      <c r="C170" t="s">
        <v>315</v>
      </c>
    </row>
    <row r="171" spans="3:16" ht="15.5" x14ac:dyDescent="0.35">
      <c r="C171" t="s">
        <v>1349</v>
      </c>
      <c r="K171" s="5">
        <v>-217718</v>
      </c>
      <c r="L171" s="5">
        <v>-210478</v>
      </c>
      <c r="M171" s="5">
        <v>-200000</v>
      </c>
    </row>
    <row r="172" spans="3:16" ht="15.5" x14ac:dyDescent="0.35">
      <c r="C172" t="s">
        <v>173</v>
      </c>
      <c r="D172" s="5">
        <v>-174437</v>
      </c>
      <c r="E172" s="5">
        <v>71676</v>
      </c>
      <c r="F172" s="5">
        <v>599346</v>
      </c>
      <c r="G172" s="5">
        <v>-1298622</v>
      </c>
      <c r="I172" s="5">
        <v>-373154</v>
      </c>
      <c r="J172" s="5">
        <v>-7748339</v>
      </c>
      <c r="K172" s="5">
        <v>5851666</v>
      </c>
      <c r="L172" s="5">
        <v>2576084</v>
      </c>
      <c r="M172" s="5">
        <v>2181178</v>
      </c>
      <c r="N172" s="5">
        <v>560501</v>
      </c>
      <c r="O172" s="5">
        <v>1925831</v>
      </c>
      <c r="P172" s="5">
        <v>-1157099</v>
      </c>
    </row>
    <row r="173" spans="3:16" ht="15.5" x14ac:dyDescent="0.35">
      <c r="C173" t="s">
        <v>1481</v>
      </c>
      <c r="O173" s="5">
        <v>101797</v>
      </c>
    </row>
    <row r="174" spans="3:16" ht="15.5" x14ac:dyDescent="0.35">
      <c r="C174" t="s">
        <v>176</v>
      </c>
      <c r="E174" s="5">
        <v>1629456</v>
      </c>
      <c r="I174" s="5">
        <v>2002610</v>
      </c>
      <c r="J174" s="5">
        <v>9750949</v>
      </c>
      <c r="K174" s="5">
        <v>3899283</v>
      </c>
      <c r="L174" s="5">
        <v>1323199</v>
      </c>
      <c r="M174" s="5">
        <v>-857979</v>
      </c>
      <c r="N174" s="5">
        <v>-1418480</v>
      </c>
      <c r="O174" s="5">
        <v>150755</v>
      </c>
      <c r="P174" s="5">
        <v>1307854</v>
      </c>
    </row>
    <row r="175" spans="3:16" ht="15.5" x14ac:dyDescent="0.35">
      <c r="C175" t="s">
        <v>177</v>
      </c>
      <c r="D175" s="5">
        <v>-174437</v>
      </c>
      <c r="E175" s="5">
        <v>1701132</v>
      </c>
      <c r="F175" s="5">
        <v>599346</v>
      </c>
      <c r="G175" s="5">
        <v>-1298622</v>
      </c>
      <c r="I175" s="5">
        <v>1629456</v>
      </c>
      <c r="J175" s="5">
        <v>2002610</v>
      </c>
      <c r="K175" s="5">
        <v>9750949</v>
      </c>
      <c r="L175" s="5">
        <v>3899283</v>
      </c>
      <c r="M175" s="5">
        <v>1323199</v>
      </c>
      <c r="N175" s="5">
        <v>-857979</v>
      </c>
      <c r="O175" s="5">
        <v>2178383</v>
      </c>
      <c r="P175" s="5">
        <v>150755</v>
      </c>
    </row>
    <row r="177" spans="2:16" ht="15.5" x14ac:dyDescent="0.35">
      <c r="B177" t="s">
        <v>178</v>
      </c>
      <c r="C177" t="s">
        <v>12</v>
      </c>
      <c r="D177" s="5">
        <v>3670000000</v>
      </c>
      <c r="E177" s="5">
        <v>3670000000</v>
      </c>
      <c r="F177" s="5">
        <v>3670000000</v>
      </c>
      <c r="G177" s="5">
        <v>3670000000</v>
      </c>
      <c r="I177" s="5">
        <v>3670000000</v>
      </c>
      <c r="J177" s="5">
        <v>3670000000</v>
      </c>
      <c r="K177" s="5">
        <v>3670000000</v>
      </c>
      <c r="L177" s="5">
        <v>3670000000</v>
      </c>
      <c r="M177" s="5">
        <v>3670000000</v>
      </c>
      <c r="N177" s="5">
        <v>3670000000</v>
      </c>
      <c r="O177" s="5">
        <v>3670000000</v>
      </c>
      <c r="P177" s="5">
        <v>2930000000</v>
      </c>
    </row>
    <row r="178" spans="2:16" ht="15.5" x14ac:dyDescent="0.35">
      <c r="C178" t="s">
        <v>179</v>
      </c>
      <c r="D178" s="6">
        <v>12.99</v>
      </c>
      <c r="E178" s="6">
        <v>16.079999999999998</v>
      </c>
      <c r="F178" s="6">
        <v>-9.91</v>
      </c>
      <c r="G178" s="6">
        <v>7.55</v>
      </c>
    </row>
    <row r="179" spans="2:16" ht="15.5" x14ac:dyDescent="0.35">
      <c r="C179" t="s">
        <v>180</v>
      </c>
      <c r="D179" s="6">
        <v>61.59</v>
      </c>
      <c r="E179" s="6">
        <v>54.42</v>
      </c>
      <c r="F179" s="6">
        <v>-101.92</v>
      </c>
      <c r="G179" s="6">
        <v>127.15</v>
      </c>
    </row>
    <row r="180" spans="2:16" ht="15.5" x14ac:dyDescent="0.35">
      <c r="C180" t="s">
        <v>64</v>
      </c>
      <c r="D180" s="6">
        <v>21.28</v>
      </c>
      <c r="E180" s="6">
        <v>21.27</v>
      </c>
      <c r="F180" s="6">
        <v>26.21</v>
      </c>
      <c r="G180" s="6">
        <v>31.31</v>
      </c>
    </row>
    <row r="181" spans="2:16" ht="15.5" x14ac:dyDescent="0.35">
      <c r="C181" t="s">
        <v>181</v>
      </c>
      <c r="D181" s="5">
        <v>171910000000</v>
      </c>
      <c r="E181" s="5">
        <v>107220000000</v>
      </c>
      <c r="F181" s="5">
        <v>-280000000</v>
      </c>
      <c r="G181" s="5">
        <v>72110000000</v>
      </c>
    </row>
    <row r="182" spans="2:16" ht="15.5" x14ac:dyDescent="0.35">
      <c r="C182" t="s">
        <v>182</v>
      </c>
      <c r="D182" s="6">
        <v>7.4000000000000003E-3</v>
      </c>
      <c r="E182" s="6">
        <v>9.5999999999999992E-3</v>
      </c>
      <c r="F182" s="6">
        <v>-6.0999999999999995E-3</v>
      </c>
      <c r="G182" s="6">
        <v>4.5999999999999999E-3</v>
      </c>
    </row>
    <row r="183" spans="2:16" ht="15.5" x14ac:dyDescent="0.35">
      <c r="C183" t="s">
        <v>183</v>
      </c>
      <c r="D183" s="6">
        <v>1.4800000000000001E-2</v>
      </c>
      <c r="E183" s="6">
        <v>1.95E-2</v>
      </c>
      <c r="F183" s="6">
        <v>-1.24E-2</v>
      </c>
      <c r="G183" s="6">
        <v>9.3999999999999986E-3</v>
      </c>
    </row>
    <row r="184" spans="2:16" ht="15.5" x14ac:dyDescent="0.35">
      <c r="C184" t="s">
        <v>184</v>
      </c>
      <c r="D184" s="6">
        <v>1.0700000000000001E-2</v>
      </c>
      <c r="E184" s="6">
        <v>1.89E-2</v>
      </c>
      <c r="F184" s="6">
        <v>-2.0000000000000001E-4</v>
      </c>
      <c r="G184" s="6">
        <v>1.3100000000000001E-2</v>
      </c>
    </row>
    <row r="185" spans="2:16" ht="15.5" x14ac:dyDescent="0.35">
      <c r="C185" t="s">
        <v>185</v>
      </c>
      <c r="D185" s="6">
        <v>3.64</v>
      </c>
      <c r="E185" s="6">
        <v>5.21</v>
      </c>
      <c r="F185" s="6">
        <v>-0.02</v>
      </c>
      <c r="G185" s="6">
        <v>2.94</v>
      </c>
    </row>
    <row r="186" spans="2:16" ht="15.5" x14ac:dyDescent="0.35">
      <c r="C186" t="s">
        <v>186</v>
      </c>
      <c r="D186" s="5">
        <v>3669000000000</v>
      </c>
      <c r="E186" s="5">
        <v>3445000000000</v>
      </c>
      <c r="F186" s="5">
        <v>3328000000000</v>
      </c>
      <c r="G186" s="5">
        <v>3367000000000</v>
      </c>
    </row>
    <row r="187" spans="2:16" ht="15.5" x14ac:dyDescent="0.35">
      <c r="C187" t="s">
        <v>187</v>
      </c>
      <c r="D187" s="6">
        <v>0.91</v>
      </c>
      <c r="E187" s="6">
        <v>1.06</v>
      </c>
      <c r="F187" s="6">
        <v>1.27</v>
      </c>
      <c r="G187" s="6">
        <v>1.19</v>
      </c>
    </row>
    <row r="188" spans="2:16" ht="15.5" x14ac:dyDescent="0.35">
      <c r="C188" t="s">
        <v>188</v>
      </c>
      <c r="D188" s="6">
        <v>878.73</v>
      </c>
      <c r="E188" s="6">
        <v>825.25</v>
      </c>
      <c r="F188" s="6">
        <v>796.56</v>
      </c>
      <c r="G188" s="6">
        <v>803.7</v>
      </c>
    </row>
    <row r="189" spans="2:16" ht="15.5" x14ac:dyDescent="0.35">
      <c r="C189" t="s">
        <v>189</v>
      </c>
      <c r="D189" s="6">
        <v>0.92</v>
      </c>
      <c r="E189" s="6">
        <v>1.07</v>
      </c>
      <c r="F189" s="6">
        <v>1.28</v>
      </c>
      <c r="G189" s="6">
        <v>1.21</v>
      </c>
    </row>
    <row r="190" spans="2:16" ht="15.5" x14ac:dyDescent="0.35">
      <c r="C190" t="s">
        <v>190</v>
      </c>
      <c r="D190" s="6">
        <v>870.94</v>
      </c>
      <c r="E190" s="6">
        <v>817.85</v>
      </c>
      <c r="F190" s="6">
        <v>789.28</v>
      </c>
      <c r="G190" s="6">
        <v>796.44</v>
      </c>
    </row>
    <row r="191" spans="2:16" ht="15.5" x14ac:dyDescent="0.35">
      <c r="C191" t="s">
        <v>191</v>
      </c>
      <c r="D191" s="5">
        <v>177000000000</v>
      </c>
      <c r="E191" s="5">
        <v>172000000000</v>
      </c>
      <c r="F191" s="5">
        <v>286000000000</v>
      </c>
      <c r="G191" s="5">
        <v>269000000000</v>
      </c>
    </row>
    <row r="192" spans="2:16" ht="15.5" x14ac:dyDescent="0.35">
      <c r="C192" t="s">
        <v>192</v>
      </c>
      <c r="D192" s="5">
        <v>1641000000000</v>
      </c>
      <c r="E192" s="5">
        <v>1600000000000</v>
      </c>
      <c r="F192" s="5">
        <v>1478000000000</v>
      </c>
      <c r="G192" s="5">
        <v>1514000000000</v>
      </c>
    </row>
    <row r="193" spans="3:16" ht="15.5" x14ac:dyDescent="0.35">
      <c r="C193" t="s">
        <v>193</v>
      </c>
      <c r="D193" s="5">
        <v>3222000000000</v>
      </c>
      <c r="E193" s="5">
        <v>3026000000000</v>
      </c>
      <c r="F193" s="5">
        <v>2920000000000</v>
      </c>
      <c r="G193" s="5">
        <v>2947000000000</v>
      </c>
    </row>
    <row r="194" spans="3:16" ht="15.5" x14ac:dyDescent="0.35">
      <c r="C194" t="s">
        <v>24</v>
      </c>
      <c r="D194" s="5">
        <v>1818000000000</v>
      </c>
      <c r="E194" s="5">
        <v>1772000000000</v>
      </c>
      <c r="F194" s="5">
        <v>1764000000000</v>
      </c>
      <c r="G194" s="5">
        <v>1783000000000</v>
      </c>
    </row>
    <row r="195" spans="3:16" ht="15.5" x14ac:dyDescent="0.35">
      <c r="C195" t="s">
        <v>21</v>
      </c>
      <c r="D195" s="5">
        <v>1791000000000</v>
      </c>
      <c r="E195" s="5">
        <v>1743000000000</v>
      </c>
      <c r="F195" s="5">
        <v>1737000000000</v>
      </c>
      <c r="G195" s="5">
        <v>1766000000000</v>
      </c>
    </row>
    <row r="196" spans="3:16" ht="15.5" x14ac:dyDescent="0.35">
      <c r="C196" t="s">
        <v>194</v>
      </c>
      <c r="D196" s="5">
        <v>215000000000</v>
      </c>
      <c r="E196" s="5">
        <v>229000000000</v>
      </c>
      <c r="F196" s="5">
        <v>182000000000</v>
      </c>
      <c r="G196" s="5">
        <v>253000000000</v>
      </c>
    </row>
    <row r="197" spans="3:16" ht="15.5" x14ac:dyDescent="0.35">
      <c r="C197" t="s">
        <v>195</v>
      </c>
      <c r="D197" s="5">
        <v>17000000000</v>
      </c>
      <c r="E197" s="5">
        <v>10000000000</v>
      </c>
      <c r="F197" s="5">
        <v>68000000000</v>
      </c>
      <c r="G197" s="5">
        <v>10000000000</v>
      </c>
    </row>
    <row r="198" spans="3:16" ht="15.5" x14ac:dyDescent="0.35">
      <c r="C198" t="s">
        <v>196</v>
      </c>
      <c r="D198" s="5">
        <v>0</v>
      </c>
      <c r="F198" s="5">
        <v>0</v>
      </c>
      <c r="G198" s="5">
        <v>31000000000</v>
      </c>
    </row>
    <row r="199" spans="3:16" ht="15.5" x14ac:dyDescent="0.35">
      <c r="C199" t="s">
        <v>13</v>
      </c>
      <c r="D199" s="5">
        <v>17000000000</v>
      </c>
      <c r="E199" s="5">
        <v>10000000000</v>
      </c>
      <c r="F199" s="5">
        <v>68000000000</v>
      </c>
      <c r="G199" s="5">
        <v>41000000000</v>
      </c>
    </row>
    <row r="200" spans="3:16" ht="15.5" x14ac:dyDescent="0.35">
      <c r="C200" t="s">
        <v>16</v>
      </c>
      <c r="D200" s="6">
        <v>4.67</v>
      </c>
      <c r="E200" s="6">
        <v>2.68</v>
      </c>
      <c r="F200" s="6">
        <v>18.68</v>
      </c>
      <c r="G200" s="6">
        <v>11.2</v>
      </c>
    </row>
    <row r="201" spans="3:16" ht="15.5" x14ac:dyDescent="0.35">
      <c r="C201" t="s">
        <v>49</v>
      </c>
      <c r="I201" s="6">
        <v>34.880000000000003</v>
      </c>
      <c r="J201" s="6">
        <v>26.95</v>
      </c>
      <c r="K201" s="6">
        <v>53.72</v>
      </c>
      <c r="L201" s="6">
        <v>50.95</v>
      </c>
      <c r="M201" s="6">
        <v>26.06</v>
      </c>
      <c r="N201" s="6">
        <v>26.71</v>
      </c>
      <c r="O201" s="6">
        <v>8.93</v>
      </c>
      <c r="P201" s="6">
        <v>29.31</v>
      </c>
    </row>
    <row r="202" spans="3:16" ht="15.5" x14ac:dyDescent="0.35">
      <c r="C202" t="s">
        <v>63</v>
      </c>
      <c r="I202" s="6">
        <v>28.96</v>
      </c>
      <c r="J202" s="6">
        <v>21.89</v>
      </c>
      <c r="K202" s="6">
        <v>14.43</v>
      </c>
      <c r="L202" s="6">
        <v>12.76</v>
      </c>
      <c r="M202" s="6">
        <v>17.11</v>
      </c>
      <c r="N202" s="6">
        <v>14.98</v>
      </c>
      <c r="O202" s="6">
        <v>61.59</v>
      </c>
      <c r="P202" s="5">
        <v>0</v>
      </c>
    </row>
    <row r="203" spans="3:16" ht="15.5" x14ac:dyDescent="0.35">
      <c r="C203" t="s">
        <v>66</v>
      </c>
      <c r="I203" s="6">
        <v>6.55</v>
      </c>
      <c r="J203" s="6">
        <v>3.6</v>
      </c>
      <c r="K203" s="6">
        <v>3.88</v>
      </c>
      <c r="L203" s="6">
        <v>3.83</v>
      </c>
      <c r="M203" s="6">
        <v>3.13</v>
      </c>
      <c r="N203" s="6">
        <v>3.96</v>
      </c>
      <c r="O203" s="6">
        <v>6.02</v>
      </c>
      <c r="P203" s="5">
        <v>0</v>
      </c>
    </row>
    <row r="204" spans="3:16" ht="15.5" x14ac:dyDescent="0.35">
      <c r="C204" t="s">
        <v>197</v>
      </c>
      <c r="I204" s="5">
        <v>314920000000</v>
      </c>
      <c r="J204" s="5">
        <v>288640000000</v>
      </c>
      <c r="K204" s="5">
        <v>370790000000</v>
      </c>
      <c r="L204" s="5">
        <v>360990000000</v>
      </c>
      <c r="M204" s="5">
        <v>272300000000</v>
      </c>
      <c r="N204" s="5">
        <v>156350000000</v>
      </c>
      <c r="O204" s="5">
        <v>112840000000</v>
      </c>
      <c r="P204" s="5">
        <v>208330000000</v>
      </c>
    </row>
    <row r="205" spans="3:16" ht="15.5" x14ac:dyDescent="0.35">
      <c r="C205" t="s">
        <v>198</v>
      </c>
      <c r="I205" s="6">
        <v>2.1499999999999998E-2</v>
      </c>
      <c r="J205" s="6">
        <v>1.7299999999999999E-2</v>
      </c>
      <c r="K205" s="6">
        <v>3.6200000000000003E-2</v>
      </c>
      <c r="L205" s="6">
        <v>3.7900000000000003E-2</v>
      </c>
      <c r="M205" s="6">
        <v>2.2200000000000001E-2</v>
      </c>
      <c r="N205" s="6">
        <v>2.4199999999999999E-2</v>
      </c>
      <c r="O205" s="6">
        <v>9.0000000000000011E-3</v>
      </c>
      <c r="P205" s="6">
        <v>2.5399999999999999E-2</v>
      </c>
    </row>
    <row r="206" spans="3:16" ht="15.5" x14ac:dyDescent="0.35">
      <c r="C206" t="s">
        <v>199</v>
      </c>
      <c r="I206" s="6">
        <v>4.3799999999999999E-2</v>
      </c>
      <c r="J206" s="6">
        <v>3.6200000000000003E-2</v>
      </c>
      <c r="K206" s="6">
        <v>7.7600000000000002E-2</v>
      </c>
      <c r="L206" s="6">
        <v>7.8299999999999995E-2</v>
      </c>
      <c r="M206" s="6">
        <v>4.7E-2</v>
      </c>
      <c r="N206" s="6">
        <v>5.0799999999999998E-2</v>
      </c>
      <c r="O206" s="6">
        <v>1.8000000000000002E-2</v>
      </c>
      <c r="P206" s="6">
        <v>5.3699999999999998E-2</v>
      </c>
    </row>
    <row r="207" spans="3:16" ht="15.5" x14ac:dyDescent="0.35">
      <c r="C207" t="s">
        <v>200</v>
      </c>
      <c r="I207" s="6">
        <v>5.7800000000000004E-2</v>
      </c>
      <c r="J207" s="6">
        <v>5.57E-2</v>
      </c>
      <c r="K207" s="6">
        <v>7.6399999999999996E-2</v>
      </c>
      <c r="L207" s="6">
        <v>8.2200000000000009E-2</v>
      </c>
      <c r="M207" s="6">
        <v>7.1099999999999997E-2</v>
      </c>
      <c r="N207" s="6">
        <v>4.4699999999999997E-2</v>
      </c>
      <c r="O207" s="6">
        <v>3.4000000000000002E-2</v>
      </c>
      <c r="P207" s="6">
        <v>0.12839999999999999</v>
      </c>
    </row>
    <row r="208" spans="3:16" ht="15.5" x14ac:dyDescent="0.35">
      <c r="C208" t="s">
        <v>201</v>
      </c>
      <c r="I208" s="6">
        <v>2.71</v>
      </c>
      <c r="J208" s="6">
        <v>2.44</v>
      </c>
      <c r="K208" s="6">
        <v>3.66</v>
      </c>
      <c r="L208" s="6">
        <v>4.07</v>
      </c>
      <c r="M208" s="6">
        <v>3.29</v>
      </c>
      <c r="N208" s="6">
        <v>1.94</v>
      </c>
      <c r="O208" s="6">
        <v>1.7</v>
      </c>
      <c r="P208" s="6">
        <v>3.62</v>
      </c>
    </row>
    <row r="209" spans="3:16" ht="15.5" x14ac:dyDescent="0.35">
      <c r="C209" t="s">
        <v>60</v>
      </c>
      <c r="I209" s="6">
        <v>1.27</v>
      </c>
      <c r="J209" s="6">
        <v>0.79</v>
      </c>
      <c r="K209" s="6">
        <v>1.1200000000000001</v>
      </c>
      <c r="L209" s="5">
        <v>1</v>
      </c>
      <c r="M209" s="6">
        <v>0.8</v>
      </c>
      <c r="N209" s="6">
        <v>0.76</v>
      </c>
      <c r="O209" s="6">
        <v>1.1100000000000001</v>
      </c>
      <c r="P209" s="5">
        <v>0</v>
      </c>
    </row>
    <row r="210" spans="3:16" ht="15.5" x14ac:dyDescent="0.35">
      <c r="C210" t="s">
        <v>57</v>
      </c>
      <c r="I210" s="6">
        <v>796.56</v>
      </c>
      <c r="J210" s="6">
        <v>744.36</v>
      </c>
      <c r="K210" s="6">
        <v>692.47</v>
      </c>
      <c r="L210" s="6">
        <v>650.98</v>
      </c>
      <c r="M210" s="6">
        <v>554.16999999999996</v>
      </c>
      <c r="N210" s="6">
        <v>526.22</v>
      </c>
      <c r="O210" s="6">
        <v>495.31</v>
      </c>
      <c r="P210" s="6">
        <v>545.84</v>
      </c>
    </row>
    <row r="211" spans="3:16" ht="15.5" x14ac:dyDescent="0.35">
      <c r="C211" t="s">
        <v>202</v>
      </c>
      <c r="I211" s="6">
        <v>1.28</v>
      </c>
      <c r="J211" s="6">
        <v>0.8</v>
      </c>
      <c r="K211" s="6">
        <v>1.1299999999999999</v>
      </c>
      <c r="L211" s="6">
        <v>1.01</v>
      </c>
      <c r="M211" s="6">
        <v>0.81</v>
      </c>
      <c r="N211" s="6">
        <v>0.76</v>
      </c>
      <c r="O211" s="6">
        <v>1.1100000000000001</v>
      </c>
      <c r="P211" s="5">
        <v>0</v>
      </c>
    </row>
    <row r="212" spans="3:16" ht="15.5" x14ac:dyDescent="0.35">
      <c r="C212" t="s">
        <v>203</v>
      </c>
      <c r="I212" s="6">
        <v>789.28</v>
      </c>
      <c r="J212" s="6">
        <v>737.33</v>
      </c>
      <c r="K212" s="6">
        <v>686.73</v>
      </c>
      <c r="L212" s="6">
        <v>645.17999999999995</v>
      </c>
      <c r="M212" s="6">
        <v>552.57000000000005</v>
      </c>
      <c r="N212" s="6">
        <v>524.64</v>
      </c>
      <c r="O212" s="6">
        <v>493.76</v>
      </c>
      <c r="P212" s="6">
        <v>545.84</v>
      </c>
    </row>
    <row r="213" spans="3:16" ht="15.5" x14ac:dyDescent="0.35">
      <c r="C213" t="s">
        <v>204</v>
      </c>
      <c r="I213" s="5">
        <v>286000000000</v>
      </c>
      <c r="J213" s="5">
        <v>260000000000</v>
      </c>
      <c r="K213" s="5">
        <v>231000000000</v>
      </c>
      <c r="L213" s="5">
        <v>172000000000</v>
      </c>
      <c r="M213" s="5">
        <v>131000000000</v>
      </c>
      <c r="N213" s="5">
        <v>167000000000</v>
      </c>
      <c r="O213" s="5">
        <v>188000000000</v>
      </c>
      <c r="P213" s="5">
        <v>86000000000</v>
      </c>
    </row>
    <row r="214" spans="3:16" ht="15.5" x14ac:dyDescent="0.35">
      <c r="C214" t="s">
        <v>205</v>
      </c>
      <c r="I214" s="5">
        <v>1478000000000</v>
      </c>
      <c r="J214" s="5">
        <v>1489000000000</v>
      </c>
      <c r="K214" s="5">
        <v>1465000000000</v>
      </c>
      <c r="L214" s="5">
        <v>1227000000000</v>
      </c>
      <c r="M214" s="5">
        <v>1141000000000</v>
      </c>
      <c r="N214" s="5">
        <v>840000000000</v>
      </c>
      <c r="O214" s="5">
        <v>684000000000</v>
      </c>
      <c r="P214" s="5">
        <v>831000000000</v>
      </c>
    </row>
    <row r="215" spans="3:16" ht="15.5" x14ac:dyDescent="0.35">
      <c r="C215" t="s">
        <v>26</v>
      </c>
      <c r="I215" s="5">
        <v>1764000000000</v>
      </c>
      <c r="J215" s="5">
        <v>1749000000000</v>
      </c>
      <c r="K215" s="5">
        <v>1697000000000</v>
      </c>
      <c r="L215" s="5">
        <v>1399000000000</v>
      </c>
      <c r="M215" s="5">
        <v>1272000000000</v>
      </c>
      <c r="N215" s="5">
        <v>1007000000000</v>
      </c>
      <c r="O215" s="5">
        <v>872000000000</v>
      </c>
      <c r="P215" s="5">
        <v>917000000000</v>
      </c>
    </row>
    <row r="216" spans="3:16" ht="15.5" x14ac:dyDescent="0.35">
      <c r="C216" t="s">
        <v>23</v>
      </c>
      <c r="I216" s="5">
        <v>1737000000000</v>
      </c>
      <c r="J216" s="5">
        <v>1716000000000</v>
      </c>
      <c r="K216" s="5">
        <v>1546000000000</v>
      </c>
      <c r="L216" s="5">
        <v>1338000000000</v>
      </c>
      <c r="M216" s="5">
        <v>1253000000000</v>
      </c>
      <c r="N216" s="5">
        <v>929000000000</v>
      </c>
      <c r="O216" s="5">
        <v>802000000000</v>
      </c>
      <c r="P216" s="5">
        <v>915000000000</v>
      </c>
    </row>
    <row r="217" spans="3:16" ht="15.5" x14ac:dyDescent="0.35">
      <c r="C217" t="s">
        <v>206</v>
      </c>
      <c r="I217" s="5">
        <v>182000000000</v>
      </c>
      <c r="J217" s="5">
        <v>139000000000</v>
      </c>
      <c r="K217" s="5">
        <v>189000000000</v>
      </c>
      <c r="L217" s="5">
        <v>235000000000</v>
      </c>
      <c r="M217" s="5">
        <v>173000000000</v>
      </c>
      <c r="N217" s="5">
        <v>-327000000000</v>
      </c>
      <c r="O217" s="5">
        <v>-139000000000</v>
      </c>
      <c r="P217" s="5">
        <v>-76000000000</v>
      </c>
    </row>
    <row r="218" spans="3:16" ht="15.5" x14ac:dyDescent="0.35">
      <c r="C218" t="s">
        <v>207</v>
      </c>
      <c r="I218" s="5">
        <v>223000000000</v>
      </c>
      <c r="J218" s="5">
        <v>84000000000</v>
      </c>
      <c r="K218" s="5">
        <v>144000000000</v>
      </c>
      <c r="L218" s="5">
        <v>107000000000</v>
      </c>
      <c r="M218" s="5">
        <v>-11000000000</v>
      </c>
      <c r="N218" s="5">
        <v>50000000000</v>
      </c>
      <c r="O218" s="5">
        <v>-78000000000</v>
      </c>
      <c r="P218" s="5">
        <v>-47000000000</v>
      </c>
    </row>
    <row r="219" spans="3:16" ht="15.5" x14ac:dyDescent="0.35">
      <c r="C219" t="s">
        <v>208</v>
      </c>
      <c r="I219" s="5">
        <v>-1000000000</v>
      </c>
      <c r="J219" s="5">
        <v>0</v>
      </c>
      <c r="K219" s="5">
        <v>-9000000000</v>
      </c>
      <c r="L219" s="5">
        <v>-7000000000</v>
      </c>
      <c r="M219" s="5">
        <v>-6000000000</v>
      </c>
      <c r="N219" s="5">
        <v>-4000000000</v>
      </c>
      <c r="O219" s="5">
        <v>-3000000000</v>
      </c>
      <c r="P219" s="5">
        <v>0</v>
      </c>
    </row>
    <row r="220" spans="3:16" ht="15.5" x14ac:dyDescent="0.35">
      <c r="C220" t="s">
        <v>15</v>
      </c>
      <c r="I220" s="5">
        <v>222000000000</v>
      </c>
      <c r="J220" s="5">
        <v>84000000000</v>
      </c>
      <c r="K220" s="5">
        <v>136000000000</v>
      </c>
      <c r="L220" s="5">
        <v>100000000000</v>
      </c>
      <c r="M220" s="5">
        <v>-17000000000</v>
      </c>
      <c r="N220" s="5">
        <v>46000000000</v>
      </c>
      <c r="O220" s="5">
        <v>-82000000000</v>
      </c>
      <c r="P220" s="5">
        <v>-47000000000</v>
      </c>
    </row>
    <row r="221" spans="3:16" ht="15.5" x14ac:dyDescent="0.35">
      <c r="C221" t="s">
        <v>17</v>
      </c>
      <c r="I221" s="6">
        <v>60.57</v>
      </c>
      <c r="J221" s="6">
        <v>22.78</v>
      </c>
      <c r="K221" s="6">
        <v>37.049999999999997</v>
      </c>
      <c r="L221" s="6">
        <v>27.37</v>
      </c>
      <c r="M221" s="6">
        <v>-4.7</v>
      </c>
      <c r="N221" s="6">
        <v>12.47</v>
      </c>
      <c r="O221" s="6">
        <v>-22.3</v>
      </c>
      <c r="P221" s="6">
        <v>-15.95</v>
      </c>
    </row>
  </sheetData>
  <pageMargins left="0.7" right="0.7" top="0.75" bottom="0.75" header="0.3" footer="0.3"/>
  <ignoredErrors>
    <ignoredError sqref="A1:P222" numberStoredAsText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P18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1482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1483</v>
      </c>
      <c r="D2" s="2" vm="427">
        <f ca="1">IFERROR(_xlfn.STOCKHISTORY("XIDX:" &amp; $C$1, D3, , 0, 0, 1), "Libur")</f>
        <v>31</v>
      </c>
      <c r="E2" s="2" vm="124">
        <f ca="1">IFERROR(_xlfn.STOCKHISTORY("XIDX:" &amp; $C$1, E3, , 0, 0, 1), "Libur")</f>
        <v>15</v>
      </c>
      <c r="H2" s="2" vm="124">
        <f ca="1">IFERROR(INDEX(D2:G2,COUNT(D2:G2)),"")</f>
        <v>15</v>
      </c>
      <c r="I2" s="2" vm="117">
        <f t="shared" ref="I2:P2" ca="1" si="0">IFERROR(_xlfn.STOCKHISTORY("XIDX:" &amp; $C$1, I1, , 0, 0, 1), "Libur")</f>
        <v>27</v>
      </c>
      <c r="J2" s="2" vm="151">
        <f t="shared" ca="1" si="0"/>
        <v>10</v>
      </c>
      <c r="K2" s="2" t="str">
        <f t="shared" ca="1" si="0"/>
        <v>Libur</v>
      </c>
      <c r="L2" s="2" vm="21">
        <f t="shared" ca="1" si="0"/>
        <v>50</v>
      </c>
      <c r="M2" s="2" vm="21">
        <f t="shared" ca="1" si="0"/>
        <v>50</v>
      </c>
      <c r="N2" s="2" vm="21">
        <f t="shared" ca="1" si="0"/>
        <v>50</v>
      </c>
      <c r="O2" s="2" vm="21">
        <f t="shared" ca="1" si="0"/>
        <v>50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397000000</v>
      </c>
      <c r="E4" s="2">
        <f>IFERROR(INDEX(E51:E500,MATCH($C$4,$C$51:$C$500,0)),"")</f>
        <v>397000000</v>
      </c>
      <c r="H4" s="2">
        <f>IFERROR(SUM(D4:G4)*(4/MAX(1,COUNT(D4:G4))),"")</f>
        <v>1588000000</v>
      </c>
      <c r="I4" s="2">
        <f t="shared" ref="I4:P4" si="1">IFERROR(INDEX(I51:I500,MATCH($C$4,$C$51:$C$500,0)),"")</f>
        <v>1588000000</v>
      </c>
      <c r="J4" s="2">
        <f t="shared" si="1"/>
        <v>1984000000</v>
      </c>
      <c r="K4" s="2">
        <f t="shared" si="1"/>
        <v>2196000000</v>
      </c>
      <c r="L4" s="2">
        <f t="shared" si="1"/>
        <v>11033432727</v>
      </c>
      <c r="M4" s="2">
        <f t="shared" si="1"/>
        <v>4992804633</v>
      </c>
      <c r="N4" s="2">
        <f t="shared" si="1"/>
        <v>13272828632</v>
      </c>
      <c r="O4" s="2">
        <f t="shared" si="1"/>
        <v>18210425155</v>
      </c>
      <c r="P4" s="2">
        <f t="shared" si="1"/>
        <v>5919868127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-292670877</v>
      </c>
      <c r="E5" s="2">
        <f>IFERROR(INDEX(E51:E500,MATCH($C$5,$C$51:$C$500,0)),"")</f>
        <v>-542148377</v>
      </c>
      <c r="H5" s="2">
        <f>IFERROR(SUM(D5:G5)*(4/MAX(1,COUNT(D5:G5))),"")</f>
        <v>-1669638508</v>
      </c>
      <c r="I5" s="2">
        <f t="shared" ref="I5:P5" si="2">IFERROR(INDEX(I51:I500,MATCH($C$5,$C$51:$C$500,0)),"")</f>
        <v>-22696018115</v>
      </c>
      <c r="J5" s="2">
        <f t="shared" si="2"/>
        <v>-5365772967</v>
      </c>
      <c r="K5" s="2">
        <f t="shared" si="2"/>
        <v>-1329467414</v>
      </c>
      <c r="L5" s="2">
        <f t="shared" si="2"/>
        <v>-37746443</v>
      </c>
      <c r="M5" s="2">
        <f t="shared" si="2"/>
        <v>-991275886</v>
      </c>
      <c r="N5" s="2">
        <f t="shared" si="2"/>
        <v>-2466148415</v>
      </c>
      <c r="O5" s="2">
        <f t="shared" si="2"/>
        <v>3458239830</v>
      </c>
      <c r="P5" s="2">
        <f t="shared" si="2"/>
        <v>133477032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397515077384</v>
      </c>
      <c r="E6" s="2">
        <f>IFERROR(INDEX(E51:E500,MATCH($C$6,$C$51:$C$500,0)),"")</f>
        <v>397807748261</v>
      </c>
      <c r="H6" s="2">
        <f>IFERROR(INDEX(D6:G6,COUNT(D6:G6)),"")</f>
        <v>397807748261</v>
      </c>
      <c r="I6" s="2">
        <f t="shared" ref="I6:P6" si="3">IFERROR(INDEX(I51:I500,MATCH($C$6,$C$51:$C$500,0)),"")</f>
        <v>398349896638</v>
      </c>
      <c r="J6" s="2">
        <f t="shared" si="3"/>
        <v>421045914753</v>
      </c>
      <c r="K6" s="2">
        <f t="shared" si="3"/>
        <v>426411687720</v>
      </c>
      <c r="L6" s="2">
        <f t="shared" si="3"/>
        <v>427738463869</v>
      </c>
      <c r="M6" s="2">
        <f t="shared" si="3"/>
        <v>427743682942</v>
      </c>
      <c r="N6" s="2">
        <f t="shared" si="3"/>
        <v>428732962428</v>
      </c>
      <c r="O6" s="2">
        <f t="shared" si="3"/>
        <v>440736512441</v>
      </c>
      <c r="P6" s="2">
        <f t="shared" si="3"/>
        <v>10977632247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5.59</v>
      </c>
      <c r="E7" s="3">
        <f>IFERROR(INDEX(E51:E500,MATCH($C$7,$C$51:$C$500,0))/1000000000,"")</f>
        <v>5.59</v>
      </c>
      <c r="H7" s="3">
        <f>IFERROR(INDEX(D7:G7,COUNT(D7:G7)),"")</f>
        <v>5.59</v>
      </c>
      <c r="I7" s="3">
        <f t="shared" ref="I7:P7" si="4">IFERROR(INDEX(I51:I500,MATCH($C$7,$C$51:$C$500,0))/1000000000,"")</f>
        <v>5.59</v>
      </c>
      <c r="J7" s="3">
        <f t="shared" si="4"/>
        <v>5.59</v>
      </c>
      <c r="K7" s="3">
        <f t="shared" si="4"/>
        <v>5.59</v>
      </c>
      <c r="L7" s="3">
        <f t="shared" si="4"/>
        <v>5.59</v>
      </c>
      <c r="M7" s="3">
        <f t="shared" si="4"/>
        <v>5.59</v>
      </c>
      <c r="N7" s="3">
        <f t="shared" si="4"/>
        <v>5.59</v>
      </c>
      <c r="O7" s="3">
        <f t="shared" si="4"/>
        <v>5.59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-3000000000</v>
      </c>
      <c r="J8" s="2">
        <f t="shared" si="5"/>
        <v>-4000000000</v>
      </c>
      <c r="K8" s="2">
        <f t="shared" si="5"/>
        <v>0</v>
      </c>
      <c r="L8" s="2">
        <f t="shared" si="5"/>
        <v>0</v>
      </c>
      <c r="M8" s="2">
        <f t="shared" si="5"/>
        <v>-1000000000</v>
      </c>
      <c r="N8" s="2">
        <f t="shared" si="5"/>
        <v>-20000000000</v>
      </c>
      <c r="O8" s="2">
        <f t="shared" si="5"/>
        <v>-330000000000</v>
      </c>
      <c r="P8" s="2">
        <f t="shared" si="5"/>
        <v>-61000000000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-0.12</v>
      </c>
      <c r="E9" s="3">
        <f>IFERROR(INDEX(E51:E500,MATCH("Free cash flow per share (Quarter)",$C$51:$C$500,0)),"")</f>
        <v>-0.1</v>
      </c>
      <c r="H9" s="3">
        <f>IFERROR(INDEX(D9:G9,COUNT(D9:G9)),"")</f>
        <v>-0.1</v>
      </c>
      <c r="I9" s="3">
        <f t="shared" ref="I9:P9" si="6">IFERROR(INDEX(I51:I500,MATCH($C$9,$C$51:$C$500,0)),"")</f>
        <v>-0.49</v>
      </c>
      <c r="J9" s="3">
        <f t="shared" si="6"/>
        <v>-0.63</v>
      </c>
      <c r="K9" s="3">
        <f t="shared" si="6"/>
        <v>0</v>
      </c>
      <c r="L9" s="3">
        <f t="shared" si="6"/>
        <v>-0.03</v>
      </c>
      <c r="M9" s="3">
        <f t="shared" si="6"/>
        <v>-0.18</v>
      </c>
      <c r="N9" s="3">
        <f t="shared" si="6"/>
        <v>-3.64</v>
      </c>
      <c r="O9" s="3">
        <f t="shared" si="6"/>
        <v>-59.04</v>
      </c>
      <c r="P9" s="3">
        <f t="shared" si="6"/>
        <v>-3842664.54</v>
      </c>
    </row>
    <row r="10" spans="1:16" ht="15.5" x14ac:dyDescent="0.35">
      <c r="C10" t="s">
        <v>18</v>
      </c>
      <c r="D10" s="3">
        <f ca="1">IFERROR(IF(D9=0,"",D2/D9),"")</f>
        <v>-258.33333333333337</v>
      </c>
      <c r="E10" s="3">
        <f ca="1">IFERROR(IF(E9=0,"",E2/E9),"")</f>
        <v>-150</v>
      </c>
      <c r="I10" s="3">
        <f t="shared" ref="I10:P10" ca="1" si="7">IFERROR(IF(I9=0,"",I2/I9),"")</f>
        <v>-55.102040816326529</v>
      </c>
      <c r="J10" s="3">
        <f t="shared" ca="1" si="7"/>
        <v>-15.873015873015873</v>
      </c>
      <c r="K10" s="3" t="str">
        <f t="shared" si="7"/>
        <v/>
      </c>
      <c r="L10" s="3">
        <f t="shared" ca="1" si="7"/>
        <v>-1666.6666666666667</v>
      </c>
      <c r="M10" s="3">
        <f t="shared" ca="1" si="7"/>
        <v>-277.77777777777777</v>
      </c>
      <c r="N10" s="3">
        <f t="shared" ca="1" si="7"/>
        <v>-13.736263736263735</v>
      </c>
      <c r="O10" s="3">
        <f t="shared" ca="1" si="7"/>
        <v>-0.84688346883468835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6036621047</v>
      </c>
      <c r="E11" s="2">
        <f>IFERROR(INDEX(E51:E500,MATCH($C$11,$C$51:$C$500,0)),"")</f>
        <v>25258575</v>
      </c>
      <c r="H11" s="2">
        <f>IFERROR(INDEX(D11:G11,COUNT(D11:G11)),"")</f>
        <v>25258575</v>
      </c>
      <c r="I11" s="2">
        <f t="shared" ref="I11:P11" si="8">IFERROR(INDEX(I51:I500,MATCH($C$11,$C$51:$C$500,0)),"")</f>
        <v>102309387</v>
      </c>
      <c r="J11" s="2">
        <f t="shared" si="8"/>
        <v>200532909</v>
      </c>
      <c r="K11" s="2">
        <f t="shared" si="8"/>
        <v>21114824</v>
      </c>
      <c r="L11" s="2">
        <f t="shared" si="8"/>
        <v>32778082</v>
      </c>
      <c r="M11" s="2">
        <f t="shared" si="8"/>
        <v>144318465</v>
      </c>
      <c r="N11" s="2">
        <f t="shared" si="8"/>
        <v>1122853866</v>
      </c>
      <c r="O11" s="2">
        <f t="shared" si="8"/>
        <v>369208152</v>
      </c>
      <c r="P11" s="2">
        <f t="shared" si="8"/>
        <v>117863484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102000000000</v>
      </c>
      <c r="E12" s="2">
        <f>IFERROR(INDEX(E51:E500,MATCH("Net Debt (Quarter)",$C$51:$C$500,0)),"")</f>
        <v>142000000000</v>
      </c>
      <c r="H12" s="2">
        <f>IFERROR(INDEX(D12:G12,COUNT(D12:G12)),"")</f>
        <v>142000000000</v>
      </c>
      <c r="I12" s="2">
        <f t="shared" ref="I12:P12" si="9">IFERROR(INDEX(I51:I500,MATCH($C$12,$C$51:$C$500,0)),"")</f>
        <v>148000000000</v>
      </c>
      <c r="J12" s="2">
        <f t="shared" si="9"/>
        <v>148000000000</v>
      </c>
      <c r="K12" s="2">
        <f t="shared" si="9"/>
        <v>148000000000</v>
      </c>
      <c r="L12" s="2">
        <f t="shared" si="9"/>
        <v>148000000000</v>
      </c>
      <c r="M12" s="2">
        <f t="shared" si="9"/>
        <v>148000000000</v>
      </c>
      <c r="N12" s="2">
        <f t="shared" si="9"/>
        <v>147000000000</v>
      </c>
      <c r="O12" s="2">
        <f t="shared" si="9"/>
        <v>127000000000</v>
      </c>
      <c r="P12" s="2">
        <f t="shared" si="9"/>
        <v>59000000000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108000000000</v>
      </c>
      <c r="E13" s="2">
        <f>IFERROR(INDEX(E51:E500,MATCH("Total Debt (Quarter)",$C$51:$C$500,0)),"")</f>
        <v>142000000000</v>
      </c>
      <c r="H13" s="2">
        <f>IFERROR(INDEX(D13:G13,COUNT(D13:G13)),"")</f>
        <v>142000000000</v>
      </c>
      <c r="I13" s="2">
        <f t="shared" ref="I13:P13" si="10">IFERROR(INDEX(I51:I500,MATCH($C$13,$C$51:$C$500,0)),"")</f>
        <v>148000000000</v>
      </c>
      <c r="J13" s="2">
        <f t="shared" si="10"/>
        <v>148000000000</v>
      </c>
      <c r="K13" s="2">
        <f t="shared" si="10"/>
        <v>148000000000</v>
      </c>
      <c r="L13" s="2">
        <f t="shared" si="10"/>
        <v>148000000000</v>
      </c>
      <c r="M13" s="2">
        <f t="shared" si="10"/>
        <v>148000000000</v>
      </c>
      <c r="N13" s="2">
        <f t="shared" si="10"/>
        <v>148000000000</v>
      </c>
      <c r="O13" s="2">
        <f t="shared" si="10"/>
        <v>127000000000</v>
      </c>
      <c r="P13" s="2">
        <f t="shared" si="10"/>
        <v>59000000000</v>
      </c>
    </row>
    <row r="14" spans="1:16" ht="15.5" x14ac:dyDescent="0.35">
      <c r="C14" t="s">
        <v>27</v>
      </c>
      <c r="D14" s="2">
        <f>IFERROR(INDEX(D51:D500,MATCH($C$14,$C$51:$C$500,0)),"")</f>
        <v>0</v>
      </c>
      <c r="E14" s="2">
        <f>IFERROR(INDEX(E51:E500,MATCH($C$14,$C$51:$C$500,0)),"")</f>
        <v>0</v>
      </c>
      <c r="H14" s="2">
        <f>IFERROR(SUM(D14:G14)*(4/MAX(1,COUNT(D14:G14))),"")</f>
        <v>0</v>
      </c>
      <c r="I14" s="2">
        <f t="shared" ref="I14:P14" si="11">IFERROR(INDEX(I51:I500,MATCH($C$14,$C$51:$C$500,0)),"")</f>
        <v>-19862544614</v>
      </c>
      <c r="J14" s="2">
        <f t="shared" si="11"/>
        <v>0</v>
      </c>
      <c r="K14" s="2">
        <f t="shared" si="11"/>
        <v>0</v>
      </c>
      <c r="L14" s="2">
        <f t="shared" si="11"/>
        <v>0</v>
      </c>
      <c r="M14" s="2">
        <f t="shared" si="11"/>
        <v>0</v>
      </c>
      <c r="N14" s="2">
        <f t="shared" si="11"/>
        <v>0</v>
      </c>
      <c r="O14" s="2">
        <f t="shared" si="11"/>
        <v>0</v>
      </c>
      <c r="P14" s="2">
        <f t="shared" si="11"/>
        <v>0</v>
      </c>
    </row>
    <row r="15" spans="1:16" ht="15.5" x14ac:dyDescent="0.35">
      <c r="C15" t="s">
        <v>28</v>
      </c>
      <c r="D15" s="2">
        <f>IFERROR(INDEX(D51:D500,MATCH($C$15,$C$51:$C$500,0)),"")</f>
        <v>-9925000</v>
      </c>
      <c r="E15" s="2">
        <f>IFERROR(INDEX(E51:E500,MATCH($C$15,$C$51:$C$500,0)),"")</f>
        <v>-9925000</v>
      </c>
      <c r="H15" s="2">
        <f>IFERROR(SUM(D15:G15)*(4/MAX(1,COUNT(D15:G15))),"")</f>
        <v>-39700000</v>
      </c>
      <c r="I15" s="2">
        <f t="shared" ref="I15:P15" si="12">IFERROR(INDEX(I51:I500,MATCH($C$15,$C$51:$C$500,0)),"")</f>
        <v>-39700000</v>
      </c>
      <c r="J15" s="2">
        <f t="shared" si="12"/>
        <v>-249600000</v>
      </c>
      <c r="K15" s="2">
        <f t="shared" si="12"/>
        <v>-54900000</v>
      </c>
      <c r="L15" s="2">
        <f t="shared" si="12"/>
        <v>-275835818</v>
      </c>
      <c r="M15" s="2">
        <f t="shared" si="12"/>
        <v>-124820116</v>
      </c>
      <c r="N15" s="2">
        <f t="shared" si="12"/>
        <v>-331820716</v>
      </c>
      <c r="O15" s="2">
        <f t="shared" si="12"/>
        <v>-455260629</v>
      </c>
      <c r="P15" s="2">
        <f t="shared" si="12"/>
        <v>-147996703</v>
      </c>
    </row>
    <row r="16" spans="1:16" ht="15.5" x14ac:dyDescent="0.35">
      <c r="C16" t="s">
        <v>29</v>
      </c>
      <c r="D16" s="2">
        <f>IFERROR(INDEX(D51:D500,MATCH($C$16,$C$51:$C$500,0)),"")</f>
        <v>-282745877</v>
      </c>
      <c r="E16" s="2">
        <f>IFERROR(INDEX(E51:E500,MATCH($C$16,$C$51:$C$500,0)),"")</f>
        <v>-532223377</v>
      </c>
      <c r="H16" s="2">
        <f>IFERROR(SUM(D16:G16)*(4/MAX(1,COUNT(D16:G16))),"")</f>
        <v>-1629938508</v>
      </c>
      <c r="I16" s="2">
        <f t="shared" ref="I16:P16" si="13">IFERROR(INDEX(I51:I500,MATCH($C$16,$C$51:$C$500,0)),"")</f>
        <v>-22621528434</v>
      </c>
      <c r="J16" s="2">
        <f t="shared" si="13"/>
        <v>-5106964378</v>
      </c>
      <c r="K16" s="2">
        <f t="shared" si="13"/>
        <v>-1267720236</v>
      </c>
      <c r="L16" s="2">
        <f t="shared" si="13"/>
        <v>177992261</v>
      </c>
      <c r="M16" s="2">
        <f t="shared" si="13"/>
        <v>-891687677</v>
      </c>
      <c r="N16" s="2">
        <f t="shared" si="13"/>
        <v>-2125021883</v>
      </c>
      <c r="O16" s="2">
        <f t="shared" si="13"/>
        <v>3921907846</v>
      </c>
      <c r="P16" s="2">
        <f t="shared" si="13"/>
        <v>288919054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173290000000</v>
      </c>
      <c r="E20" s="2">
        <f ca="1">IFERROR(E21*E2,"")</f>
        <v>83850000000</v>
      </c>
      <c r="H20" s="2">
        <f t="shared" ref="H20:P20" ca="1" si="14">IFERROR(H21*H2,"")</f>
        <v>83850000000</v>
      </c>
      <c r="I20" s="2">
        <f t="shared" ca="1" si="14"/>
        <v>150930000000</v>
      </c>
      <c r="J20" s="2">
        <f t="shared" ca="1" si="14"/>
        <v>55900000000</v>
      </c>
      <c r="K20" s="2" t="str">
        <f t="shared" ca="1" si="14"/>
        <v/>
      </c>
      <c r="L20" s="2">
        <f t="shared" ca="1" si="14"/>
        <v>279500000000</v>
      </c>
      <c r="M20" s="2">
        <f t="shared" ca="1" si="14"/>
        <v>279500000000</v>
      </c>
      <c r="N20" s="2">
        <f t="shared" ca="1" si="14"/>
        <v>279500000000</v>
      </c>
      <c r="O20" s="2">
        <f t="shared" ca="1" si="14"/>
        <v>279500000000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5590000000</v>
      </c>
      <c r="E21" s="2">
        <f>IFERROR(INDEX(E51:E500,MATCH($C$7,$C$51:$C$500,0)),"")</f>
        <v>5590000000</v>
      </c>
      <c r="H21" s="2">
        <f>IFERROR(INDEX(D21:G21,COUNT(D21:G21)),"")</f>
        <v>5590000000</v>
      </c>
      <c r="I21" s="2">
        <f t="shared" ref="I21:P21" si="15">IFERROR(INDEX(I51:I500,MATCH($C$7,$C$51:$C$500,0)),"")</f>
        <v>5590000000</v>
      </c>
      <c r="J21" s="2">
        <f t="shared" si="15"/>
        <v>5590000000</v>
      </c>
      <c r="K21" s="2">
        <f t="shared" si="15"/>
        <v>5590000000</v>
      </c>
      <c r="L21" s="2">
        <f t="shared" si="15"/>
        <v>5590000000</v>
      </c>
      <c r="M21" s="2">
        <f t="shared" si="15"/>
        <v>5590000000</v>
      </c>
      <c r="N21" s="2">
        <f t="shared" si="15"/>
        <v>5590000000</v>
      </c>
      <c r="O21" s="2">
        <f t="shared" si="15"/>
        <v>5590000000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-7.3625100946115712E-2</v>
      </c>
      <c r="E23" s="3">
        <f>IFERROR(E5/E6*100,"")</f>
        <v>-0.13628401643004165</v>
      </c>
      <c r="H23" s="3">
        <f t="shared" ref="H23:P23" si="16">IFERROR(H5/H6*100,"")</f>
        <v>-0.41970990140306597</v>
      </c>
      <c r="I23" s="3">
        <f t="shared" si="16"/>
        <v>-5.6975082224321447</v>
      </c>
      <c r="J23" s="3">
        <f t="shared" si="16"/>
        <v>-1.2743914093425528</v>
      </c>
      <c r="K23" s="3">
        <f t="shared" si="16"/>
        <v>-0.3117802471852002</v>
      </c>
      <c r="L23" s="3">
        <f t="shared" si="16"/>
        <v>-8.8246548272919167E-3</v>
      </c>
      <c r="M23" s="3">
        <f t="shared" si="16"/>
        <v>-0.23174530110697447</v>
      </c>
      <c r="N23" s="3">
        <f t="shared" si="16"/>
        <v>-0.57521782347541262</v>
      </c>
      <c r="O23" s="3">
        <f t="shared" si="16"/>
        <v>0.78465017814083271</v>
      </c>
      <c r="P23" s="3">
        <f t="shared" si="16"/>
        <v>1.2159000137436469</v>
      </c>
    </row>
    <row r="24" spans="1:16" ht="15.5" x14ac:dyDescent="0.35">
      <c r="C24" t="s">
        <v>47</v>
      </c>
      <c r="D24" s="4">
        <f>IFERROR(_xlfn.RRI(5,I23,D23),"")</f>
        <v>-0.58094773871981187</v>
      </c>
      <c r="E24" s="4">
        <f>IFERROR(_xlfn.RRI(5,J23,E23),"")</f>
        <v>-0.36051786271975439</v>
      </c>
      <c r="H24" s="4">
        <f t="shared" ref="H24:P24" si="17">IFERROR(_xlfn.RRI(5,M23,H23),"")</f>
        <v>0.12612773720598236</v>
      </c>
      <c r="I24" s="4">
        <f t="shared" si="17"/>
        <v>0.5818690364057959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-4.05</v>
      </c>
      <c r="J25" s="3">
        <f t="shared" si="18"/>
        <v>-0.96</v>
      </c>
      <c r="K25" s="3">
        <f t="shared" si="18"/>
        <v>-0.24</v>
      </c>
      <c r="L25" s="3">
        <f t="shared" si="18"/>
        <v>-0.02</v>
      </c>
      <c r="M25" s="3">
        <f t="shared" si="18"/>
        <v>-0.18</v>
      </c>
      <c r="N25" s="3">
        <f t="shared" si="18"/>
        <v>-0.44</v>
      </c>
      <c r="O25" s="3">
        <f t="shared" si="18"/>
        <v>0.62</v>
      </c>
      <c r="P25" s="3">
        <f t="shared" si="18"/>
        <v>8807.65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0.55883615235080963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7.1019677996422184E-2</v>
      </c>
      <c r="E27" s="3">
        <f>IFERROR(E4/E21,"")</f>
        <v>7.1019677996422184E-2</v>
      </c>
      <c r="H27" s="3">
        <f t="shared" ref="H27:P27" si="20">IFERROR(H4/H21,"")</f>
        <v>0.28407871198568874</v>
      </c>
      <c r="I27" s="3">
        <f t="shared" si="20"/>
        <v>0.28407871198568874</v>
      </c>
      <c r="J27" s="3">
        <f t="shared" si="20"/>
        <v>0.3549194991055456</v>
      </c>
      <c r="K27" s="3">
        <f t="shared" si="20"/>
        <v>0.39284436493738817</v>
      </c>
      <c r="L27" s="3">
        <f t="shared" si="20"/>
        <v>1.9737804520572451</v>
      </c>
      <c r="M27" s="3">
        <f t="shared" si="20"/>
        <v>0.89316719731663685</v>
      </c>
      <c r="N27" s="3">
        <f t="shared" si="20"/>
        <v>2.3743879484794275</v>
      </c>
      <c r="O27" s="3">
        <f t="shared" si="20"/>
        <v>3.2576789186046513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-0.24214171674480089</v>
      </c>
      <c r="E28" s="4">
        <f>IFERROR(_xlfn.RRI(5,J27,E27),"")</f>
        <v>-0.2751472885820907</v>
      </c>
      <c r="H28" s="4">
        <f t="shared" ref="H28:P28" si="21">IFERROR(_xlfn.RRI(5,M27,H27),"")</f>
        <v>-0.20475456440127726</v>
      </c>
      <c r="I28" s="4">
        <f t="shared" si="21"/>
        <v>-0.34600052124939495</v>
      </c>
      <c r="J28" s="4">
        <f t="shared" si="21"/>
        <v>-0.35813408124030188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3.21875</v>
      </c>
      <c r="J29" s="4">
        <f t="shared" si="22"/>
        <v>3</v>
      </c>
      <c r="K29" s="4">
        <f t="shared" si="22"/>
        <v>11</v>
      </c>
      <c r="L29" s="4">
        <f t="shared" si="22"/>
        <v>-0.88888888888888895</v>
      </c>
      <c r="M29" s="4">
        <f t="shared" si="22"/>
        <v>-0.59090909090909094</v>
      </c>
      <c r="N29" s="4">
        <f t="shared" si="22"/>
        <v>-1.7096774193548387</v>
      </c>
      <c r="O29" s="4">
        <f t="shared" si="22"/>
        <v>-0.99992960664876551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0</v>
      </c>
      <c r="I30" s="4">
        <f t="shared" si="23"/>
        <v>-0.19959677419354832</v>
      </c>
      <c r="J30" s="4">
        <f t="shared" si="23"/>
        <v>-9.6539162112932592E-2</v>
      </c>
      <c r="K30" s="4">
        <f t="shared" si="23"/>
        <v>-0.80096856034422081</v>
      </c>
      <c r="L30" s="4">
        <f t="shared" si="23"/>
        <v>1.2098667057938535</v>
      </c>
      <c r="M30" s="4">
        <f t="shared" si="23"/>
        <v>-0.62383266058580422</v>
      </c>
      <c r="N30" s="4">
        <f t="shared" si="23"/>
        <v>-0.27114119966849293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71.09</v>
      </c>
      <c r="E32" s="3">
        <f>IFERROR(INDEX(E51:E500,MATCH($A$32,$C$51:$C$500,0)),"")</f>
        <v>71.14</v>
      </c>
      <c r="H32" s="3">
        <f>IFERROR(INDEX(D32:G32,COUNT(D32:G32)),"")</f>
        <v>71.14</v>
      </c>
      <c r="I32" s="3">
        <f t="shared" ref="I32:P32" si="24">IFERROR(INDEX(I51:I500,MATCH($C$32,$C$51:$C$500,0)),"")</f>
        <v>71.239999999999995</v>
      </c>
      <c r="J32" s="3">
        <f t="shared" si="24"/>
        <v>75.290000000000006</v>
      </c>
      <c r="K32" s="3">
        <f t="shared" si="24"/>
        <v>76.25</v>
      </c>
      <c r="L32" s="3">
        <f t="shared" si="24"/>
        <v>76.489999999999995</v>
      </c>
      <c r="M32" s="3">
        <f t="shared" si="24"/>
        <v>76.5</v>
      </c>
      <c r="N32" s="3">
        <f t="shared" si="24"/>
        <v>76.67</v>
      </c>
      <c r="O32" s="3">
        <f t="shared" si="24"/>
        <v>78.819999999999993</v>
      </c>
      <c r="P32" s="3">
        <f t="shared" si="24"/>
        <v>686102.02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0.21</v>
      </c>
      <c r="E33" s="3">
        <f>IFERROR(INDEX(E51:E500,MATCH($A$33,$C$51:$C$500,0)),"")</f>
        <v>0.42</v>
      </c>
      <c r="H33" s="3">
        <f>IFERROR(INDEX(D33:G33,COUNT(D33:G33)),"")</f>
        <v>0.42</v>
      </c>
      <c r="I33" s="3">
        <f t="shared" ref="I33:P33" si="25">IFERROR(INDEX(I51:I500,MATCH($C$33,$C$51:$C$500,0)),"")</f>
        <v>0.38</v>
      </c>
      <c r="J33" s="3">
        <f t="shared" si="25"/>
        <v>0.13</v>
      </c>
      <c r="K33" s="3">
        <f t="shared" si="25"/>
        <v>0.66</v>
      </c>
      <c r="L33" s="3">
        <f t="shared" si="25"/>
        <v>0.65</v>
      </c>
      <c r="M33" s="3">
        <f t="shared" si="25"/>
        <v>0.65</v>
      </c>
      <c r="N33" s="3">
        <f t="shared" si="25"/>
        <v>0.65</v>
      </c>
      <c r="O33" s="3">
        <f t="shared" si="25"/>
        <v>0.63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-300</v>
      </c>
      <c r="E34" s="3">
        <f>IFERROR(INDEX(E51:E500,MATCH($A$34,$C$51:$C$500,0)),"")</f>
        <v>-300</v>
      </c>
      <c r="H34" s="3">
        <f>IFERROR(INDEX(D34:G34,COUNT(D34:G34)),"")</f>
        <v>-300</v>
      </c>
      <c r="I34" s="3">
        <f t="shared" ref="I34:P34" si="26">IFERROR(INDEX(I51:I500,MATCH($C$34,$C$51:$C$500,0)),"")</f>
        <v>-6.67</v>
      </c>
      <c r="J34" s="3">
        <f t="shared" si="26"/>
        <v>-10.42</v>
      </c>
      <c r="K34" s="3">
        <f t="shared" si="26"/>
        <v>-208.33</v>
      </c>
      <c r="L34" s="3">
        <f t="shared" si="26"/>
        <v>-2500</v>
      </c>
      <c r="M34" s="3">
        <f t="shared" si="26"/>
        <v>-277.77999999999997</v>
      </c>
      <c r="N34" s="3">
        <f t="shared" si="26"/>
        <v>-113.64</v>
      </c>
      <c r="O34" s="3">
        <f t="shared" si="26"/>
        <v>80.650000000000006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211.28</v>
      </c>
      <c r="E35" s="3">
        <f>IFERROR(INDEX(E51:E500,MATCH($A$35,$C$51:$C$500,0)),"")</f>
        <v>422.57</v>
      </c>
      <c r="H35" s="3">
        <f>IFERROR(INDEX(D35:G35,COUNT(D35:G35)),"")</f>
        <v>422.57</v>
      </c>
      <c r="I35" s="3">
        <f t="shared" ref="I35:P35" si="27">IFERROR(INDEX(I51:I500,MATCH($C$35,$C$51:$C$500,0)),"")</f>
        <v>95.08</v>
      </c>
      <c r="J35" s="3">
        <f t="shared" si="27"/>
        <v>28.19</v>
      </c>
      <c r="K35" s="3">
        <f t="shared" si="27"/>
        <v>127.32</v>
      </c>
      <c r="L35" s="3">
        <f t="shared" si="27"/>
        <v>25.34</v>
      </c>
      <c r="M35" s="3">
        <f t="shared" si="27"/>
        <v>56</v>
      </c>
      <c r="N35" s="3">
        <f t="shared" si="27"/>
        <v>21.06</v>
      </c>
      <c r="O35" s="3">
        <f t="shared" si="27"/>
        <v>15.35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397000000</v>
      </c>
      <c r="E51" s="5">
        <v>397000000</v>
      </c>
      <c r="F51" s="5">
        <v>397000000</v>
      </c>
      <c r="G51" s="5">
        <v>397000000</v>
      </c>
      <c r="I51" s="5">
        <v>1588000000</v>
      </c>
      <c r="J51" s="5">
        <v>1984000000</v>
      </c>
      <c r="K51" s="5">
        <v>2196000000</v>
      </c>
      <c r="L51" s="5">
        <v>11033432727</v>
      </c>
      <c r="M51" s="5">
        <v>4992804633</v>
      </c>
      <c r="N51" s="5">
        <v>13272828632</v>
      </c>
      <c r="O51" s="5">
        <v>18210425155</v>
      </c>
      <c r="P51" s="5">
        <v>5919868127</v>
      </c>
    </row>
    <row r="52" spans="2:16" ht="15.5" x14ac:dyDescent="0.35">
      <c r="C52" t="s">
        <v>211</v>
      </c>
      <c r="D52" s="5">
        <v>-271762584</v>
      </c>
      <c r="E52" s="5">
        <v>-271762584</v>
      </c>
      <c r="F52" s="5">
        <v>-271762585</v>
      </c>
      <c r="G52" s="5">
        <v>-271762584</v>
      </c>
      <c r="I52" s="5">
        <v>-1087050337</v>
      </c>
      <c r="J52" s="5">
        <v>-1358128380</v>
      </c>
      <c r="K52" s="5">
        <v>-1503250969</v>
      </c>
      <c r="L52" s="5">
        <v>-9545367202</v>
      </c>
      <c r="M52" s="5">
        <v>-3417777051</v>
      </c>
      <c r="N52" s="5">
        <v>-9085788937</v>
      </c>
      <c r="O52" s="5">
        <v>-12468915391</v>
      </c>
      <c r="P52" s="5">
        <v>-4052389570</v>
      </c>
    </row>
    <row r="53" spans="2:16" ht="15.5" x14ac:dyDescent="0.35">
      <c r="C53" t="s">
        <v>212</v>
      </c>
      <c r="D53" s="5">
        <v>125237416</v>
      </c>
      <c r="E53" s="5">
        <v>125237416</v>
      </c>
      <c r="F53" s="5">
        <v>125237415</v>
      </c>
      <c r="G53" s="5">
        <v>125237416</v>
      </c>
      <c r="I53" s="5">
        <v>500949663</v>
      </c>
      <c r="J53" s="5">
        <v>625871620</v>
      </c>
      <c r="K53" s="5">
        <v>692749031</v>
      </c>
      <c r="L53" s="5">
        <v>1488065525</v>
      </c>
      <c r="M53" s="5">
        <v>1575027582</v>
      </c>
      <c r="N53" s="5">
        <v>4187039695</v>
      </c>
      <c r="O53" s="5">
        <v>5741509764</v>
      </c>
      <c r="P53" s="5">
        <v>1867478557</v>
      </c>
    </row>
    <row r="54" spans="2:16" ht="15.5" x14ac:dyDescent="0.35">
      <c r="C54" t="s">
        <v>82</v>
      </c>
      <c r="D54" s="5">
        <v>-407718293</v>
      </c>
      <c r="E54" s="5">
        <v>-657062893</v>
      </c>
      <c r="F54" s="5">
        <v>-711783456</v>
      </c>
      <c r="G54" s="5">
        <v>-595417626</v>
      </c>
      <c r="I54" s="5">
        <v>-3257805650</v>
      </c>
      <c r="J54" s="5">
        <v>-2505203636</v>
      </c>
      <c r="K54" s="5">
        <v>-1909250766</v>
      </c>
      <c r="L54" s="5">
        <v>-1473475055</v>
      </c>
      <c r="M54" s="5">
        <v>-2412950838</v>
      </c>
      <c r="N54" s="5">
        <v>-6312989077</v>
      </c>
      <c r="O54" s="5">
        <v>-3648363225</v>
      </c>
      <c r="P54" s="5">
        <v>-1595383689</v>
      </c>
    </row>
    <row r="55" spans="2:16" ht="15.5" x14ac:dyDescent="0.35">
      <c r="C55" t="s">
        <v>89</v>
      </c>
      <c r="D55" s="5">
        <v>-282480877</v>
      </c>
      <c r="E55" s="5">
        <v>-531825477</v>
      </c>
      <c r="F55" s="5">
        <v>-586546041</v>
      </c>
      <c r="G55" s="5">
        <v>-470180210</v>
      </c>
      <c r="I55" s="5">
        <v>-2756855987</v>
      </c>
      <c r="J55" s="5">
        <v>-1879332016</v>
      </c>
      <c r="K55" s="5">
        <v>-1216501735</v>
      </c>
      <c r="L55" s="5">
        <v>14590470</v>
      </c>
      <c r="M55" s="5">
        <v>-837923256</v>
      </c>
      <c r="N55" s="5">
        <v>-2125949382</v>
      </c>
      <c r="O55" s="5">
        <v>2093146539</v>
      </c>
      <c r="P55" s="5">
        <v>272094868</v>
      </c>
    </row>
    <row r="56" spans="2:16" ht="15.5" x14ac:dyDescent="0.35">
      <c r="C56" t="s">
        <v>90</v>
      </c>
      <c r="D56" s="5">
        <v>-265000</v>
      </c>
      <c r="E56" s="5">
        <v>-397900</v>
      </c>
      <c r="F56" s="5">
        <v>-19863169036</v>
      </c>
      <c r="G56" s="5">
        <v>-569159</v>
      </c>
      <c r="I56" s="5">
        <v>-19864672447</v>
      </c>
      <c r="J56" s="5">
        <v>-3227632362</v>
      </c>
      <c r="K56" s="5">
        <v>-51218501</v>
      </c>
      <c r="L56" s="5">
        <v>163401791</v>
      </c>
      <c r="M56" s="5">
        <v>-53764421</v>
      </c>
      <c r="N56" s="5">
        <v>927499</v>
      </c>
      <c r="O56" s="5">
        <v>1828761307</v>
      </c>
      <c r="P56" s="5">
        <v>16824186</v>
      </c>
    </row>
    <row r="57" spans="2:16" ht="15.5" x14ac:dyDescent="0.35">
      <c r="C57" t="s">
        <v>27</v>
      </c>
      <c r="F57" s="5">
        <v>-19862544614</v>
      </c>
      <c r="I57" s="5">
        <v>-19862544614</v>
      </c>
    </row>
    <row r="58" spans="2:16" ht="15.5" x14ac:dyDescent="0.35">
      <c r="C58" t="s">
        <v>81</v>
      </c>
      <c r="D58" s="5">
        <v>-265000</v>
      </c>
      <c r="E58" s="5">
        <v>-397900</v>
      </c>
      <c r="F58" s="5">
        <v>-624422</v>
      </c>
      <c r="G58" s="5">
        <v>-569159</v>
      </c>
      <c r="I58" s="5">
        <v>-2127833</v>
      </c>
      <c r="J58" s="5">
        <v>-3227632362</v>
      </c>
      <c r="K58" s="5">
        <v>-51218501</v>
      </c>
      <c r="L58" s="5">
        <v>163401791</v>
      </c>
      <c r="M58" s="5">
        <v>-53764421</v>
      </c>
      <c r="N58" s="5">
        <v>927499</v>
      </c>
      <c r="O58" s="5">
        <v>1828761307</v>
      </c>
      <c r="P58" s="5">
        <v>16824186</v>
      </c>
    </row>
    <row r="59" spans="2:16" ht="15.5" x14ac:dyDescent="0.35">
      <c r="C59" t="s">
        <v>92</v>
      </c>
      <c r="D59" s="5">
        <v>-265000</v>
      </c>
      <c r="E59" s="5">
        <v>-397900</v>
      </c>
      <c r="F59" s="5">
        <v>-19863169036</v>
      </c>
      <c r="G59" s="5">
        <v>-569159</v>
      </c>
      <c r="I59" s="5">
        <v>-19864672447</v>
      </c>
      <c r="J59" s="5">
        <v>-3227632362</v>
      </c>
      <c r="K59" s="5">
        <v>-51218501</v>
      </c>
      <c r="L59" s="5">
        <v>163401791</v>
      </c>
      <c r="M59" s="5">
        <v>-53764421</v>
      </c>
      <c r="N59" s="5">
        <v>927499</v>
      </c>
      <c r="O59" s="5">
        <v>1828761307</v>
      </c>
      <c r="P59" s="5">
        <v>16824186</v>
      </c>
    </row>
    <row r="60" spans="2:16" ht="15.5" x14ac:dyDescent="0.35">
      <c r="C60" t="s">
        <v>29</v>
      </c>
      <c r="D60" s="5">
        <v>-282745877</v>
      </c>
      <c r="E60" s="5">
        <v>-532223377</v>
      </c>
      <c r="F60" s="5">
        <v>-20449715077</v>
      </c>
      <c r="G60" s="5">
        <v>-470749369</v>
      </c>
      <c r="I60" s="5">
        <v>-22621528434</v>
      </c>
      <c r="J60" s="5">
        <v>-5106964378</v>
      </c>
      <c r="K60" s="5">
        <v>-1267720236</v>
      </c>
      <c r="L60" s="5">
        <v>177992261</v>
      </c>
      <c r="M60" s="5">
        <v>-891687677</v>
      </c>
      <c r="N60" s="5">
        <v>-2125021883</v>
      </c>
      <c r="O60" s="5">
        <v>3921907846</v>
      </c>
      <c r="P60" s="5">
        <v>288919054</v>
      </c>
    </row>
    <row r="61" spans="2:16" ht="15.5" x14ac:dyDescent="0.35">
      <c r="C61" t="s">
        <v>28</v>
      </c>
      <c r="D61" s="5">
        <v>-9925000</v>
      </c>
      <c r="E61" s="5">
        <v>-9925000</v>
      </c>
      <c r="F61" s="5">
        <v>-9925000</v>
      </c>
      <c r="G61" s="5">
        <v>-9925000</v>
      </c>
      <c r="I61" s="5">
        <v>-39700000</v>
      </c>
      <c r="J61" s="5">
        <v>-249600000</v>
      </c>
      <c r="K61" s="5">
        <v>-54900000</v>
      </c>
      <c r="L61" s="5">
        <v>-275835818</v>
      </c>
      <c r="M61" s="5">
        <v>-124820116</v>
      </c>
      <c r="N61" s="5">
        <v>-331820716</v>
      </c>
      <c r="O61" s="5">
        <v>-455260629</v>
      </c>
      <c r="P61" s="5">
        <v>-147996703</v>
      </c>
    </row>
    <row r="62" spans="2:16" ht="15.5" x14ac:dyDescent="0.35">
      <c r="C62" t="s">
        <v>404</v>
      </c>
    </row>
    <row r="63" spans="2:16" ht="15.5" x14ac:dyDescent="0.35">
      <c r="C63" t="s">
        <v>405</v>
      </c>
    </row>
    <row r="64" spans="2:16" ht="15.5" x14ac:dyDescent="0.35">
      <c r="C64" t="s">
        <v>368</v>
      </c>
      <c r="D64" s="5">
        <v>-9925000</v>
      </c>
      <c r="E64" s="5">
        <v>-9925000</v>
      </c>
      <c r="F64" s="5">
        <v>-9925000</v>
      </c>
      <c r="G64" s="5">
        <v>-9925000</v>
      </c>
      <c r="I64" s="5">
        <v>-39700000</v>
      </c>
      <c r="J64" s="5">
        <v>-249600000</v>
      </c>
      <c r="K64" s="5">
        <v>-54900000</v>
      </c>
      <c r="L64" s="5">
        <v>-275835818</v>
      </c>
      <c r="M64" s="5">
        <v>-124820116</v>
      </c>
      <c r="N64" s="5">
        <v>-331820716</v>
      </c>
    </row>
    <row r="65" spans="2:16" ht="15.5" x14ac:dyDescent="0.35">
      <c r="C65" t="s">
        <v>406</v>
      </c>
      <c r="D65" s="5">
        <v>-9925000</v>
      </c>
      <c r="E65" s="5">
        <v>-9925000</v>
      </c>
      <c r="F65" s="5">
        <v>-9925000</v>
      </c>
      <c r="G65" s="5">
        <v>-9925000</v>
      </c>
      <c r="I65" s="5">
        <v>-39700000</v>
      </c>
      <c r="J65" s="5">
        <v>-249600000</v>
      </c>
      <c r="K65" s="5">
        <v>-54900000</v>
      </c>
      <c r="L65" s="5">
        <v>-275835818</v>
      </c>
      <c r="M65" s="5">
        <v>-124820116</v>
      </c>
      <c r="N65" s="5">
        <v>-331820716</v>
      </c>
      <c r="O65" s="5">
        <v>-455260629</v>
      </c>
      <c r="P65" s="5">
        <v>-147996703</v>
      </c>
    </row>
    <row r="66" spans="2:16" ht="15.5" x14ac:dyDescent="0.35">
      <c r="C66" t="s">
        <v>93</v>
      </c>
      <c r="D66" s="5">
        <v>-292670877</v>
      </c>
      <c r="E66" s="5">
        <v>-542148377</v>
      </c>
      <c r="F66" s="5">
        <v>-20459640077</v>
      </c>
      <c r="G66" s="5">
        <v>-480674369</v>
      </c>
      <c r="I66" s="5">
        <v>-22661228434</v>
      </c>
      <c r="J66" s="5">
        <v>-5356564378</v>
      </c>
      <c r="K66" s="5">
        <v>-1322620236</v>
      </c>
      <c r="L66" s="5">
        <v>-97843557</v>
      </c>
      <c r="M66" s="5">
        <v>-1016507793</v>
      </c>
      <c r="N66" s="5">
        <v>-2456842599</v>
      </c>
      <c r="O66" s="5">
        <v>3466647217</v>
      </c>
      <c r="P66" s="5">
        <v>140922351</v>
      </c>
    </row>
    <row r="67" spans="2:16" ht="15.5" x14ac:dyDescent="0.35">
      <c r="C67" t="s">
        <v>465</v>
      </c>
    </row>
    <row r="68" spans="2:16" ht="15.5" x14ac:dyDescent="0.35">
      <c r="C68" t="s">
        <v>95</v>
      </c>
      <c r="D68" s="5">
        <v>-292670877</v>
      </c>
      <c r="E68" s="5">
        <v>-542148377</v>
      </c>
      <c r="F68" s="5">
        <v>-20459640077</v>
      </c>
      <c r="G68" s="5">
        <v>-480674369</v>
      </c>
      <c r="I68" s="5">
        <v>-22661228434</v>
      </c>
      <c r="J68" s="5">
        <v>-5356564378</v>
      </c>
      <c r="K68" s="5">
        <v>-1322620236</v>
      </c>
      <c r="L68" s="5">
        <v>-97843557</v>
      </c>
      <c r="M68" s="5">
        <v>-1016507793</v>
      </c>
      <c r="N68" s="5">
        <v>-2456842599</v>
      </c>
      <c r="O68" s="5">
        <v>3466647217</v>
      </c>
      <c r="P68" s="5">
        <v>140922351</v>
      </c>
    </row>
    <row r="69" spans="2:16" ht="15.5" x14ac:dyDescent="0.35">
      <c r="C69" t="s">
        <v>96</v>
      </c>
      <c r="F69" s="5">
        <v>-34789681</v>
      </c>
      <c r="I69" s="5">
        <v>-34789681</v>
      </c>
      <c r="J69" s="5">
        <v>-9208589</v>
      </c>
      <c r="K69" s="5">
        <v>-6847178</v>
      </c>
      <c r="L69" s="5">
        <v>60097114</v>
      </c>
      <c r="M69" s="5">
        <v>25231907</v>
      </c>
      <c r="N69" s="5">
        <v>-9305816</v>
      </c>
      <c r="O69" s="5">
        <v>-8407387</v>
      </c>
      <c r="P69" s="5">
        <v>-7445319</v>
      </c>
    </row>
    <row r="70" spans="2:16" ht="15.5" x14ac:dyDescent="0.35">
      <c r="C70" t="s">
        <v>97</v>
      </c>
      <c r="D70" s="5">
        <v>-292670877</v>
      </c>
      <c r="E70" s="5">
        <v>-542148377</v>
      </c>
      <c r="F70" s="5">
        <v>-20494429758</v>
      </c>
      <c r="G70" s="5">
        <v>-480674369</v>
      </c>
      <c r="I70" s="5">
        <v>-22696018115</v>
      </c>
      <c r="J70" s="5">
        <v>-5365772967</v>
      </c>
      <c r="K70" s="5">
        <v>-1329467414</v>
      </c>
      <c r="L70" s="5">
        <v>-37746443</v>
      </c>
      <c r="M70" s="5">
        <v>-991275886</v>
      </c>
      <c r="N70" s="5">
        <v>-2466148415</v>
      </c>
      <c r="O70" s="5">
        <v>3458239830</v>
      </c>
      <c r="P70" s="5">
        <v>133477032</v>
      </c>
    </row>
    <row r="71" spans="2:16" ht="15.5" x14ac:dyDescent="0.35">
      <c r="C71" t="s">
        <v>98</v>
      </c>
      <c r="D71" s="5">
        <v>-292670877</v>
      </c>
      <c r="E71" s="5">
        <v>-542148377</v>
      </c>
      <c r="F71" s="5">
        <v>-20459640077</v>
      </c>
      <c r="G71" s="5">
        <v>-480674369</v>
      </c>
      <c r="I71" s="5">
        <v>-22661228434</v>
      </c>
      <c r="J71" s="5">
        <v>-5356564378</v>
      </c>
      <c r="K71" s="5">
        <v>-1322620236</v>
      </c>
      <c r="L71" s="5">
        <v>-97843557</v>
      </c>
      <c r="M71" s="5">
        <v>-1016507793</v>
      </c>
      <c r="N71" s="5">
        <v>-2456842599</v>
      </c>
      <c r="O71" s="5">
        <v>3466647217</v>
      </c>
      <c r="P71" s="5">
        <v>140922351</v>
      </c>
    </row>
    <row r="72" spans="2:16" ht="15.5" x14ac:dyDescent="0.35">
      <c r="C72" t="s">
        <v>8</v>
      </c>
      <c r="D72" s="5">
        <v>-292670877</v>
      </c>
      <c r="E72" s="5">
        <v>-542148377</v>
      </c>
      <c r="F72" s="5">
        <v>-20494429758</v>
      </c>
      <c r="G72" s="5">
        <v>-480674369</v>
      </c>
      <c r="I72" s="5">
        <v>-22696018115</v>
      </c>
      <c r="J72" s="5">
        <v>-5365772967</v>
      </c>
      <c r="K72" s="5">
        <v>-1329467414</v>
      </c>
      <c r="L72" s="5">
        <v>-37746443</v>
      </c>
      <c r="M72" s="5">
        <v>-991275886</v>
      </c>
      <c r="N72" s="5">
        <v>-2466148415</v>
      </c>
      <c r="O72" s="5">
        <v>3458239830</v>
      </c>
      <c r="P72" s="5">
        <v>133477032</v>
      </c>
    </row>
    <row r="73" spans="2:16" ht="15.5" x14ac:dyDescent="0.35">
      <c r="C73" t="s">
        <v>99</v>
      </c>
    </row>
    <row r="74" spans="2:16" ht="15.5" x14ac:dyDescent="0.35">
      <c r="C74" t="s">
        <v>100</v>
      </c>
      <c r="D74" s="5">
        <v>-292670877</v>
      </c>
      <c r="E74" s="5">
        <v>-542148377</v>
      </c>
      <c r="F74" s="5">
        <v>-20459640077</v>
      </c>
      <c r="G74" s="5">
        <v>-480674369</v>
      </c>
      <c r="I74" s="5">
        <v>-22661228434</v>
      </c>
      <c r="J74" s="5">
        <v>-5356564378</v>
      </c>
      <c r="K74" s="5">
        <v>-1322620236</v>
      </c>
      <c r="L74" s="5">
        <v>-97843557</v>
      </c>
      <c r="M74" s="5">
        <v>-1016507793</v>
      </c>
      <c r="N74" s="5">
        <v>-2456842599</v>
      </c>
      <c r="O74" s="5">
        <v>3466647217</v>
      </c>
      <c r="P74" s="5">
        <v>140922351</v>
      </c>
    </row>
    <row r="75" spans="2:16" ht="15.5" x14ac:dyDescent="0.35">
      <c r="C75" t="s">
        <v>101</v>
      </c>
      <c r="D75" s="5">
        <v>-292670877</v>
      </c>
      <c r="E75" s="5">
        <v>-542148377</v>
      </c>
      <c r="F75" s="5">
        <v>-20494429758</v>
      </c>
      <c r="G75" s="5">
        <v>-480674369</v>
      </c>
      <c r="I75" s="5">
        <v>-22696018115</v>
      </c>
      <c r="J75" s="5">
        <v>-5365772967</v>
      </c>
      <c r="K75" s="5">
        <v>-1329467414</v>
      </c>
      <c r="L75" s="5">
        <v>-37746443</v>
      </c>
      <c r="M75" s="5">
        <v>-991275886</v>
      </c>
      <c r="N75" s="5">
        <v>-2466148415</v>
      </c>
      <c r="O75" s="5">
        <v>3458239830</v>
      </c>
      <c r="P75" s="5">
        <v>133477032</v>
      </c>
    </row>
    <row r="76" spans="2:16" ht="15.5" x14ac:dyDescent="0.35">
      <c r="C76" t="s">
        <v>102</v>
      </c>
      <c r="D76" s="5">
        <v>-292670877</v>
      </c>
      <c r="E76" s="5">
        <v>-542148377</v>
      </c>
      <c r="F76" s="5">
        <v>-20494429758</v>
      </c>
      <c r="G76" s="5">
        <v>-480674369</v>
      </c>
      <c r="I76" s="5">
        <v>-22696018115</v>
      </c>
      <c r="J76" s="5">
        <v>-5365772967</v>
      </c>
      <c r="K76" s="5">
        <v>-1329467414</v>
      </c>
      <c r="L76" s="5">
        <v>-37746443</v>
      </c>
      <c r="M76" s="5">
        <v>-991275886</v>
      </c>
      <c r="N76" s="5">
        <v>-2466148415</v>
      </c>
      <c r="O76" s="5">
        <v>3458239830</v>
      </c>
      <c r="P76" s="5">
        <v>133477032</v>
      </c>
    </row>
    <row r="78" spans="2:16" ht="15.5" x14ac:dyDescent="0.35">
      <c r="B78" t="s">
        <v>103</v>
      </c>
      <c r="C78" t="s">
        <v>104</v>
      </c>
    </row>
    <row r="79" spans="2:16" ht="15.5" x14ac:dyDescent="0.35">
      <c r="C79" t="s">
        <v>216</v>
      </c>
    </row>
    <row r="80" spans="2:16" ht="15.5" x14ac:dyDescent="0.35">
      <c r="C80" t="s">
        <v>20</v>
      </c>
      <c r="D80" s="5">
        <v>6036621047</v>
      </c>
      <c r="E80" s="5">
        <v>25258575</v>
      </c>
      <c r="F80" s="5">
        <v>102309387</v>
      </c>
      <c r="G80" s="5">
        <v>140742774</v>
      </c>
      <c r="I80" s="5">
        <v>102309387</v>
      </c>
      <c r="J80" s="5">
        <v>200532909</v>
      </c>
      <c r="K80" s="5">
        <v>21114824</v>
      </c>
      <c r="L80" s="5">
        <v>32778082</v>
      </c>
      <c r="M80" s="5">
        <v>144318465</v>
      </c>
      <c r="N80" s="5">
        <v>1122853866</v>
      </c>
      <c r="O80" s="5">
        <v>369208152</v>
      </c>
      <c r="P80" s="5">
        <v>117863484</v>
      </c>
    </row>
    <row r="81" spans="3:16" ht="15.5" x14ac:dyDescent="0.35">
      <c r="C81" t="s">
        <v>217</v>
      </c>
      <c r="D81" s="5">
        <v>2662274556</v>
      </c>
      <c r="E81" s="5">
        <v>2369604556</v>
      </c>
      <c r="F81" s="5">
        <v>2574934556</v>
      </c>
      <c r="G81" s="5">
        <v>2531264555</v>
      </c>
      <c r="I81" s="5">
        <v>2574934556</v>
      </c>
      <c r="J81" s="5">
        <v>3155718986</v>
      </c>
      <c r="K81" s="5">
        <v>3312738186</v>
      </c>
      <c r="L81" s="5">
        <v>6965962541</v>
      </c>
      <c r="M81" s="5">
        <v>4321468923</v>
      </c>
      <c r="N81" s="5">
        <v>3041415794</v>
      </c>
      <c r="O81" s="5">
        <v>9312775998</v>
      </c>
      <c r="P81" s="5">
        <v>1012692379</v>
      </c>
    </row>
    <row r="82" spans="3:16" ht="15.5" x14ac:dyDescent="0.35">
      <c r="C82" t="s">
        <v>218</v>
      </c>
    </row>
    <row r="83" spans="3:16" ht="15.5" x14ac:dyDescent="0.35">
      <c r="C83" t="s">
        <v>219</v>
      </c>
    </row>
    <row r="84" spans="3:16" ht="15.5" x14ac:dyDescent="0.35">
      <c r="C84" t="s">
        <v>220</v>
      </c>
      <c r="D84" s="5">
        <v>2662274556</v>
      </c>
      <c r="E84" s="5">
        <v>2369604556</v>
      </c>
      <c r="F84" s="5">
        <v>2574934556</v>
      </c>
      <c r="G84" s="5">
        <v>2531264555</v>
      </c>
      <c r="I84" s="5">
        <v>2574934556</v>
      </c>
      <c r="J84" s="5">
        <v>3155718986</v>
      </c>
      <c r="K84" s="5">
        <v>3312738186</v>
      </c>
      <c r="L84" s="5">
        <v>6965962541</v>
      </c>
      <c r="M84" s="5">
        <v>4321468923</v>
      </c>
      <c r="N84" s="5">
        <v>3041415794</v>
      </c>
      <c r="O84" s="5">
        <v>9312775998</v>
      </c>
      <c r="P84" s="5">
        <v>1012692379</v>
      </c>
    </row>
    <row r="85" spans="3:16" ht="15.5" x14ac:dyDescent="0.35">
      <c r="C85" t="s">
        <v>408</v>
      </c>
      <c r="D85" s="5">
        <v>673111932268</v>
      </c>
      <c r="E85" s="5">
        <v>673383694852</v>
      </c>
      <c r="F85" s="5">
        <v>673655457436</v>
      </c>
      <c r="G85" s="5">
        <v>673927220020</v>
      </c>
      <c r="I85" s="5">
        <v>673655457436</v>
      </c>
      <c r="J85" s="5">
        <v>674742507773</v>
      </c>
      <c r="K85" s="5">
        <v>659454874726</v>
      </c>
      <c r="L85" s="5">
        <v>645901855667</v>
      </c>
      <c r="M85" s="5">
        <v>634268234084</v>
      </c>
      <c r="N85" s="5">
        <v>610133580551</v>
      </c>
      <c r="O85" s="5">
        <v>569412868540</v>
      </c>
      <c r="P85" s="5">
        <v>226031301646</v>
      </c>
    </row>
    <row r="86" spans="3:16" ht="15.5" x14ac:dyDescent="0.35">
      <c r="C86" t="s">
        <v>110</v>
      </c>
      <c r="D86" s="5">
        <v>121015792</v>
      </c>
      <c r="E86" s="5">
        <v>120515792</v>
      </c>
      <c r="F86" s="5">
        <v>121015792</v>
      </c>
      <c r="G86" s="5">
        <v>121015792</v>
      </c>
      <c r="I86" s="5">
        <v>121015792</v>
      </c>
      <c r="J86" s="5">
        <v>121015792</v>
      </c>
      <c r="K86" s="5">
        <v>244615312</v>
      </c>
      <c r="L86" s="5">
        <v>141615311</v>
      </c>
      <c r="M86" s="5">
        <v>119115309</v>
      </c>
      <c r="N86" s="5">
        <v>73067311</v>
      </c>
      <c r="P86" s="5">
        <v>16000000000</v>
      </c>
    </row>
    <row r="87" spans="3:16" ht="15.5" x14ac:dyDescent="0.35">
      <c r="C87" t="s">
        <v>221</v>
      </c>
      <c r="D87" s="5">
        <v>121015792</v>
      </c>
      <c r="E87" s="5">
        <v>120515792</v>
      </c>
      <c r="F87" s="5">
        <v>121015792</v>
      </c>
      <c r="G87" s="5">
        <v>121015792</v>
      </c>
      <c r="I87" s="5">
        <v>121015792</v>
      </c>
      <c r="J87" s="5">
        <v>121015792</v>
      </c>
      <c r="K87" s="5">
        <v>244615312</v>
      </c>
      <c r="L87" s="5">
        <v>141615311</v>
      </c>
      <c r="M87" s="5">
        <v>119115309</v>
      </c>
      <c r="N87" s="5">
        <v>73067311</v>
      </c>
      <c r="P87" s="5">
        <v>16000000000</v>
      </c>
    </row>
    <row r="88" spans="3:16" ht="15.5" x14ac:dyDescent="0.35">
      <c r="C88" t="s">
        <v>81</v>
      </c>
      <c r="D88" s="5">
        <v>-2367421</v>
      </c>
      <c r="E88" s="5">
        <v>-2367421</v>
      </c>
      <c r="F88" s="5">
        <v>-2367421</v>
      </c>
      <c r="G88" s="5">
        <v>32422260</v>
      </c>
      <c r="I88" s="5">
        <v>-2367421</v>
      </c>
      <c r="J88" s="5">
        <v>32422260</v>
      </c>
      <c r="K88" s="5">
        <v>41630849</v>
      </c>
      <c r="L88" s="5">
        <v>48478027</v>
      </c>
      <c r="M88" s="5">
        <v>-11619087</v>
      </c>
      <c r="N88" s="5">
        <v>-36850994</v>
      </c>
      <c r="O88" s="5">
        <v>-27545178</v>
      </c>
      <c r="P88" s="5">
        <v>-19137791</v>
      </c>
    </row>
    <row r="89" spans="3:16" ht="15.5" x14ac:dyDescent="0.35">
      <c r="C89" t="s">
        <v>223</v>
      </c>
      <c r="D89" s="5">
        <v>690163178259</v>
      </c>
      <c r="E89" s="5">
        <v>684166928371</v>
      </c>
      <c r="F89" s="5">
        <v>684755836767</v>
      </c>
      <c r="G89" s="5">
        <v>685050082738</v>
      </c>
      <c r="I89" s="5">
        <v>684755836767</v>
      </c>
      <c r="J89" s="5">
        <v>686656775681</v>
      </c>
      <c r="K89" s="5">
        <v>672650422026</v>
      </c>
      <c r="L89" s="5">
        <v>663234537487</v>
      </c>
      <c r="M89" s="5">
        <v>650227166175</v>
      </c>
      <c r="N89" s="5">
        <v>626255867103</v>
      </c>
      <c r="O89" s="5">
        <v>598863749231</v>
      </c>
      <c r="P89" s="5">
        <v>273015249917</v>
      </c>
    </row>
    <row r="90" spans="3:16" ht="15.5" x14ac:dyDescent="0.35">
      <c r="C90" t="s">
        <v>224</v>
      </c>
    </row>
    <row r="91" spans="3:16" ht="15.5" x14ac:dyDescent="0.35">
      <c r="C91" t="s">
        <v>111</v>
      </c>
      <c r="D91" s="5">
        <v>13619720</v>
      </c>
      <c r="E91" s="5">
        <v>14072970</v>
      </c>
      <c r="F91" s="5">
        <v>14526220</v>
      </c>
      <c r="G91" s="5">
        <v>14979470</v>
      </c>
      <c r="I91" s="5">
        <v>14526220</v>
      </c>
      <c r="J91" s="5">
        <v>17080053</v>
      </c>
      <c r="K91" s="5">
        <v>14327136</v>
      </c>
      <c r="L91" s="5">
        <v>24156986</v>
      </c>
      <c r="M91" s="5">
        <v>34566740</v>
      </c>
      <c r="N91" s="5">
        <v>45358090</v>
      </c>
      <c r="O91" s="5">
        <v>14470523</v>
      </c>
      <c r="P91" s="5">
        <v>21080297</v>
      </c>
    </row>
    <row r="92" spans="3:16" ht="15.5" x14ac:dyDescent="0.35">
      <c r="C92" t="s">
        <v>227</v>
      </c>
    </row>
    <row r="93" spans="3:16" ht="15.5" x14ac:dyDescent="0.35">
      <c r="C93" t="s">
        <v>228</v>
      </c>
      <c r="D93" s="5">
        <v>13619720</v>
      </c>
      <c r="E93" s="5">
        <v>14072970</v>
      </c>
      <c r="F93" s="5">
        <v>14526220</v>
      </c>
      <c r="G93" s="5">
        <v>14979470</v>
      </c>
      <c r="I93" s="5">
        <v>14526220</v>
      </c>
      <c r="J93" s="5">
        <v>17080053</v>
      </c>
      <c r="K93" s="5">
        <v>14327136</v>
      </c>
      <c r="L93" s="5">
        <v>24156986</v>
      </c>
      <c r="M93" s="5">
        <v>34566740</v>
      </c>
      <c r="N93" s="5">
        <v>45358090</v>
      </c>
      <c r="O93" s="5">
        <v>14470523</v>
      </c>
      <c r="P93" s="5">
        <v>21080297</v>
      </c>
    </row>
    <row r="94" spans="3:16" ht="15.5" x14ac:dyDescent="0.35">
      <c r="C94" t="s">
        <v>115</v>
      </c>
      <c r="D94" s="5">
        <v>690176797979</v>
      </c>
      <c r="E94" s="5">
        <v>684181001341</v>
      </c>
      <c r="F94" s="5">
        <v>684770362987</v>
      </c>
      <c r="G94" s="5">
        <v>685065062208</v>
      </c>
      <c r="I94" s="5">
        <v>684770362987</v>
      </c>
      <c r="J94" s="5">
        <v>686673855734</v>
      </c>
      <c r="K94" s="5">
        <v>672664749162</v>
      </c>
      <c r="L94" s="5">
        <v>663258694473</v>
      </c>
      <c r="M94" s="5">
        <v>650261732915</v>
      </c>
      <c r="N94" s="5">
        <v>626301225193</v>
      </c>
      <c r="O94" s="5">
        <v>598878219754</v>
      </c>
      <c r="P94" s="5">
        <v>273036330214</v>
      </c>
    </row>
    <row r="95" spans="3:16" ht="15.5" x14ac:dyDescent="0.35">
      <c r="C95" t="s">
        <v>116</v>
      </c>
    </row>
    <row r="96" spans="3:16" ht="15.5" x14ac:dyDescent="0.35">
      <c r="C96" t="s">
        <v>117</v>
      </c>
    </row>
    <row r="97" spans="3:16" ht="15.5" x14ac:dyDescent="0.35">
      <c r="C97" t="s">
        <v>229</v>
      </c>
      <c r="D97" s="5">
        <v>121833129484</v>
      </c>
      <c r="E97" s="5">
        <v>122262664013</v>
      </c>
      <c r="F97" s="5">
        <v>122728264193</v>
      </c>
      <c r="G97" s="5">
        <v>103325494579</v>
      </c>
      <c r="I97" s="5">
        <v>122728264193</v>
      </c>
      <c r="J97" s="5">
        <v>104645575137</v>
      </c>
      <c r="K97" s="5">
        <v>88989884316</v>
      </c>
      <c r="L97" s="5">
        <v>87018673191</v>
      </c>
      <c r="M97" s="5">
        <v>73856315500</v>
      </c>
      <c r="N97" s="5">
        <v>48903369225</v>
      </c>
      <c r="O97" s="5">
        <v>30664849276</v>
      </c>
      <c r="P97" s="5">
        <v>24627170660</v>
      </c>
    </row>
    <row r="98" spans="3:16" ht="15.5" x14ac:dyDescent="0.35">
      <c r="C98" t="s">
        <v>230</v>
      </c>
      <c r="D98" s="5">
        <v>6904523321</v>
      </c>
      <c r="E98" s="5">
        <v>6904523321</v>
      </c>
      <c r="F98" s="5">
        <v>6904523321</v>
      </c>
      <c r="G98" s="5">
        <v>6904523321</v>
      </c>
      <c r="I98" s="5">
        <v>6904523321</v>
      </c>
      <c r="J98" s="5">
        <v>6904523321</v>
      </c>
      <c r="K98" s="5">
        <v>8595512078</v>
      </c>
      <c r="L98" s="5">
        <v>14354523321</v>
      </c>
      <c r="M98" s="5">
        <v>17954523325</v>
      </c>
      <c r="N98" s="5">
        <v>14439399771</v>
      </c>
      <c r="O98" s="5">
        <v>23587032226</v>
      </c>
      <c r="P98" s="5">
        <v>19857301750</v>
      </c>
    </row>
    <row r="99" spans="3:16" ht="15.5" x14ac:dyDescent="0.35">
      <c r="C99" t="s">
        <v>231</v>
      </c>
      <c r="D99" s="5">
        <v>6904523321</v>
      </c>
      <c r="E99" s="5">
        <v>6904523321</v>
      </c>
      <c r="F99" s="5">
        <v>6904523321</v>
      </c>
      <c r="G99" s="5">
        <v>6904523321</v>
      </c>
      <c r="I99" s="5">
        <v>6904523321</v>
      </c>
      <c r="J99" s="5">
        <v>6904523321</v>
      </c>
      <c r="K99" s="5">
        <v>8595512078</v>
      </c>
      <c r="L99" s="5">
        <v>14354523321</v>
      </c>
      <c r="M99" s="5">
        <v>17954523325</v>
      </c>
      <c r="N99" s="5">
        <v>14439399771</v>
      </c>
      <c r="O99" s="5">
        <v>23587032226</v>
      </c>
      <c r="P99" s="5">
        <v>19857301750</v>
      </c>
    </row>
    <row r="100" spans="3:16" ht="15.5" x14ac:dyDescent="0.35">
      <c r="C100" t="s">
        <v>233</v>
      </c>
      <c r="D100" s="5">
        <v>5116895900</v>
      </c>
      <c r="E100" s="5">
        <v>5106970900</v>
      </c>
      <c r="F100" s="5">
        <v>5098652022</v>
      </c>
      <c r="G100" s="5">
        <v>5087427022</v>
      </c>
      <c r="I100" s="5">
        <v>5098652022</v>
      </c>
      <c r="J100" s="5">
        <v>5057345900</v>
      </c>
      <c r="K100" s="5">
        <v>5007745900</v>
      </c>
      <c r="L100" s="5">
        <v>5302534759</v>
      </c>
      <c r="M100" s="5">
        <v>5040733779</v>
      </c>
      <c r="N100" s="5">
        <v>4962875715</v>
      </c>
      <c r="O100" s="5">
        <v>4280994236</v>
      </c>
      <c r="P100" s="5">
        <v>212623054</v>
      </c>
    </row>
    <row r="101" spans="3:16" ht="15.5" x14ac:dyDescent="0.35">
      <c r="C101" t="s">
        <v>120</v>
      </c>
      <c r="D101" s="5">
        <v>97273231074</v>
      </c>
      <c r="E101" s="5">
        <v>97273231074</v>
      </c>
      <c r="F101" s="5">
        <v>97273231074</v>
      </c>
      <c r="G101" s="5">
        <v>77410686460</v>
      </c>
      <c r="I101" s="5">
        <v>97273231074</v>
      </c>
      <c r="J101" s="5">
        <v>77410686460</v>
      </c>
      <c r="K101" s="5">
        <v>58139577042</v>
      </c>
      <c r="L101" s="5">
        <v>45083307014</v>
      </c>
      <c r="M101" s="5">
        <v>26066999469</v>
      </c>
      <c r="N101" s="5">
        <v>3711243592</v>
      </c>
    </row>
    <row r="102" spans="3:16" ht="15.5" x14ac:dyDescent="0.35">
      <c r="C102" t="s">
        <v>237</v>
      </c>
      <c r="D102" s="5">
        <v>170828591111</v>
      </c>
      <c r="E102" s="5">
        <v>164110589067</v>
      </c>
      <c r="F102" s="5">
        <v>163692202156</v>
      </c>
      <c r="G102" s="5">
        <v>162895241233</v>
      </c>
      <c r="I102" s="5">
        <v>163692202156</v>
      </c>
      <c r="J102" s="5">
        <v>160982365844</v>
      </c>
      <c r="K102" s="5">
        <v>157263177126</v>
      </c>
      <c r="L102" s="5">
        <v>148501557413</v>
      </c>
      <c r="M102" s="5">
        <v>148661734473</v>
      </c>
      <c r="N102" s="5">
        <v>148664893540</v>
      </c>
      <c r="O102" s="5">
        <v>127476858037</v>
      </c>
      <c r="P102" s="5">
        <v>237431527307</v>
      </c>
    </row>
    <row r="103" spans="3:16" ht="15.5" x14ac:dyDescent="0.35">
      <c r="C103" t="s">
        <v>238</v>
      </c>
      <c r="D103" s="5">
        <v>170828591111</v>
      </c>
      <c r="E103" s="5">
        <v>164110589067</v>
      </c>
      <c r="F103" s="5">
        <v>163692202156</v>
      </c>
      <c r="G103" s="5">
        <v>162895241233</v>
      </c>
      <c r="I103" s="5">
        <v>163692202156</v>
      </c>
      <c r="J103" s="5">
        <v>160982365844</v>
      </c>
      <c r="K103" s="5">
        <v>157263177126</v>
      </c>
      <c r="L103" s="5">
        <v>148501557413</v>
      </c>
      <c r="M103" s="5">
        <v>148661734473</v>
      </c>
      <c r="N103" s="5">
        <v>148664893540</v>
      </c>
      <c r="O103" s="5">
        <v>127476858037</v>
      </c>
      <c r="P103" s="5">
        <v>237431527307</v>
      </c>
    </row>
    <row r="104" spans="3:16" ht="15.5" x14ac:dyDescent="0.35">
      <c r="C104" t="s">
        <v>286</v>
      </c>
      <c r="D104" s="5">
        <v>107814490324</v>
      </c>
      <c r="E104" s="5">
        <v>142314490324</v>
      </c>
      <c r="F104" s="5">
        <v>147814490324</v>
      </c>
      <c r="G104" s="5">
        <v>148314490324</v>
      </c>
      <c r="I104" s="5">
        <v>147814490324</v>
      </c>
      <c r="J104" s="5">
        <v>148314490324</v>
      </c>
      <c r="K104" s="5">
        <v>148314490324</v>
      </c>
      <c r="L104" s="5">
        <v>148314490324</v>
      </c>
      <c r="M104" s="5">
        <v>148314490324</v>
      </c>
      <c r="N104" s="5">
        <v>148314490324</v>
      </c>
      <c r="O104" s="5">
        <v>127208200000</v>
      </c>
      <c r="P104" s="5">
        <v>59437600000</v>
      </c>
    </row>
    <row r="105" spans="3:16" ht="15.5" x14ac:dyDescent="0.35">
      <c r="C105" t="s">
        <v>324</v>
      </c>
      <c r="D105" s="5">
        <v>62753756313</v>
      </c>
      <c r="E105" s="5">
        <v>21535754269</v>
      </c>
      <c r="F105" s="5">
        <v>15617367358</v>
      </c>
      <c r="G105" s="5">
        <v>14378789859</v>
      </c>
      <c r="I105" s="5">
        <v>15617367358</v>
      </c>
      <c r="J105" s="5">
        <v>12465914470</v>
      </c>
      <c r="K105" s="5">
        <v>8777022473</v>
      </c>
      <c r="P105" s="5">
        <v>176034834375</v>
      </c>
    </row>
    <row r="106" spans="3:16" ht="15.5" x14ac:dyDescent="0.35">
      <c r="C106" t="s">
        <v>128</v>
      </c>
      <c r="D106" s="5">
        <v>292661720595</v>
      </c>
      <c r="E106" s="5">
        <v>286373253080</v>
      </c>
      <c r="F106" s="5">
        <v>286420466349</v>
      </c>
      <c r="G106" s="5">
        <v>266220735812</v>
      </c>
      <c r="I106" s="5">
        <v>286420466349</v>
      </c>
      <c r="J106" s="5">
        <v>265627940981</v>
      </c>
      <c r="K106" s="5">
        <v>246253061442</v>
      </c>
      <c r="L106" s="5">
        <v>235520230604</v>
      </c>
      <c r="M106" s="5">
        <v>222518049973</v>
      </c>
      <c r="N106" s="5">
        <v>197568262765</v>
      </c>
      <c r="O106" s="5">
        <v>158141707313</v>
      </c>
      <c r="P106" s="5">
        <v>262058697967</v>
      </c>
    </row>
    <row r="107" spans="3:16" ht="15.5" x14ac:dyDescent="0.35">
      <c r="C107" t="s">
        <v>129</v>
      </c>
    </row>
    <row r="108" spans="3:16" ht="15.5" x14ac:dyDescent="0.35">
      <c r="C108" t="s">
        <v>130</v>
      </c>
      <c r="D108" s="5">
        <v>279599005150</v>
      </c>
      <c r="E108" s="5">
        <v>279599005150</v>
      </c>
      <c r="F108" s="5">
        <v>279599005150</v>
      </c>
      <c r="G108" s="5">
        <v>279599005150</v>
      </c>
      <c r="I108" s="5">
        <v>279599005150</v>
      </c>
      <c r="J108" s="5">
        <v>279599005150</v>
      </c>
      <c r="K108" s="5">
        <v>279599005150</v>
      </c>
      <c r="L108" s="5">
        <v>279598137000</v>
      </c>
      <c r="M108" s="5">
        <v>279587644300</v>
      </c>
      <c r="N108" s="5">
        <v>279587000300</v>
      </c>
      <c r="O108" s="5">
        <v>279587000000</v>
      </c>
      <c r="P108" s="5">
        <v>16000000000</v>
      </c>
    </row>
    <row r="109" spans="3:16" ht="15.5" x14ac:dyDescent="0.35">
      <c r="C109" t="s">
        <v>131</v>
      </c>
      <c r="D109" s="5">
        <v>160252271179</v>
      </c>
      <c r="E109" s="5">
        <v>160252271179</v>
      </c>
      <c r="F109" s="5">
        <v>160252271179</v>
      </c>
      <c r="G109" s="5">
        <v>160252271179</v>
      </c>
      <c r="I109" s="5">
        <v>160252271179</v>
      </c>
      <c r="J109" s="5">
        <v>160252271179</v>
      </c>
      <c r="K109" s="5">
        <v>160252271179</v>
      </c>
      <c r="L109" s="5">
        <v>160250448064</v>
      </c>
      <c r="M109" s="5">
        <v>160228413394</v>
      </c>
      <c r="N109" s="5">
        <v>160227060994</v>
      </c>
      <c r="O109" s="5">
        <v>162713640364</v>
      </c>
    </row>
    <row r="110" spans="3:16" ht="15.5" x14ac:dyDescent="0.35">
      <c r="C110" t="s">
        <v>132</v>
      </c>
      <c r="D110" s="5">
        <v>-42333831524</v>
      </c>
      <c r="E110" s="5">
        <v>-42041160647</v>
      </c>
      <c r="F110" s="5">
        <v>-41499012270</v>
      </c>
      <c r="G110" s="5">
        <v>-21039372193</v>
      </c>
      <c r="I110" s="5">
        <v>-41499012270</v>
      </c>
      <c r="J110" s="5">
        <v>-18837783836</v>
      </c>
      <c r="K110" s="5">
        <v>-13481219458</v>
      </c>
      <c r="L110" s="5">
        <v>-12158599222</v>
      </c>
      <c r="M110" s="5">
        <v>-12060755665</v>
      </c>
      <c r="N110" s="5">
        <v>-11044247872</v>
      </c>
      <c r="O110" s="5">
        <v>-1536582745</v>
      </c>
      <c r="P110" s="5">
        <v>-5003229962</v>
      </c>
    </row>
    <row r="111" spans="3:16" ht="15.5" x14ac:dyDescent="0.35">
      <c r="C111" t="s">
        <v>133</v>
      </c>
    </row>
    <row r="112" spans="3:16" ht="15.5" x14ac:dyDescent="0.35">
      <c r="C112" t="s">
        <v>134</v>
      </c>
    </row>
    <row r="113" spans="2:16" ht="15.5" x14ac:dyDescent="0.35">
      <c r="C113" t="s">
        <v>135</v>
      </c>
      <c r="D113" s="5">
        <v>-42333831524</v>
      </c>
      <c r="E113" s="5">
        <v>-42041160647</v>
      </c>
      <c r="F113" s="5">
        <v>-41499012270</v>
      </c>
      <c r="G113" s="5">
        <v>-21039372193</v>
      </c>
      <c r="I113" s="5">
        <v>-41499012270</v>
      </c>
      <c r="J113" s="5">
        <v>-18837783836</v>
      </c>
      <c r="K113" s="5">
        <v>-13481219458</v>
      </c>
      <c r="L113" s="5">
        <v>-12158599222</v>
      </c>
      <c r="M113" s="5">
        <v>-12060755665</v>
      </c>
      <c r="N113" s="5">
        <v>-11044247872</v>
      </c>
      <c r="O113" s="5">
        <v>-1536582745</v>
      </c>
      <c r="P113" s="5">
        <v>-5003229962</v>
      </c>
    </row>
    <row r="114" spans="2:16" ht="15.5" x14ac:dyDescent="0.35">
      <c r="C114" t="s">
        <v>10</v>
      </c>
      <c r="D114" s="5">
        <v>397515077384</v>
      </c>
      <c r="E114" s="5">
        <v>397807748261</v>
      </c>
      <c r="F114" s="5">
        <v>398349896638</v>
      </c>
      <c r="G114" s="5">
        <v>418844326396</v>
      </c>
      <c r="I114" s="5">
        <v>398349896638</v>
      </c>
      <c r="J114" s="5">
        <v>421045914753</v>
      </c>
      <c r="K114" s="5">
        <v>426411687720</v>
      </c>
      <c r="L114" s="5">
        <v>427738463869</v>
      </c>
      <c r="M114" s="5">
        <v>427743682942</v>
      </c>
      <c r="N114" s="5">
        <v>428732962428</v>
      </c>
      <c r="O114" s="5">
        <v>440736512441</v>
      </c>
      <c r="P114" s="5">
        <v>10977632247</v>
      </c>
    </row>
    <row r="115" spans="2:16" ht="15.5" x14ac:dyDescent="0.35">
      <c r="C115" t="s">
        <v>137</v>
      </c>
      <c r="D115" s="5">
        <v>690176797979</v>
      </c>
      <c r="E115" s="5">
        <v>684181001341</v>
      </c>
      <c r="F115" s="5">
        <v>684770362987</v>
      </c>
      <c r="G115" s="5">
        <v>685065062208</v>
      </c>
      <c r="I115" s="5">
        <v>684770362987</v>
      </c>
      <c r="J115" s="5">
        <v>686673855734</v>
      </c>
      <c r="K115" s="5">
        <v>672664749162</v>
      </c>
      <c r="L115" s="5">
        <v>663258694473</v>
      </c>
      <c r="M115" s="5">
        <v>650261732915</v>
      </c>
      <c r="N115" s="5">
        <v>626301225193</v>
      </c>
      <c r="O115" s="5">
        <v>598878219754</v>
      </c>
      <c r="P115" s="5">
        <v>273036330214</v>
      </c>
    </row>
    <row r="116" spans="2:16" ht="15.5" x14ac:dyDescent="0.35">
      <c r="C116" t="s">
        <v>138</v>
      </c>
      <c r="D116" s="5">
        <v>5591962740</v>
      </c>
      <c r="E116" s="5">
        <v>5591962740</v>
      </c>
      <c r="F116" s="5">
        <v>5591962740</v>
      </c>
      <c r="G116" s="5">
        <v>5591962740</v>
      </c>
      <c r="I116" s="5">
        <v>5591962740</v>
      </c>
      <c r="J116" s="5">
        <v>5591962740</v>
      </c>
      <c r="K116" s="5">
        <v>5591962740</v>
      </c>
      <c r="L116" s="5">
        <v>5591752886</v>
      </c>
      <c r="M116" s="5">
        <v>5591740000</v>
      </c>
      <c r="N116" s="5">
        <v>5591740000</v>
      </c>
      <c r="O116" s="5">
        <v>5591740000</v>
      </c>
      <c r="P116" s="5">
        <v>16000</v>
      </c>
    </row>
    <row r="118" spans="2:16" ht="15.5" x14ac:dyDescent="0.35">
      <c r="B118" t="s">
        <v>139</v>
      </c>
      <c r="C118" t="s">
        <v>140</v>
      </c>
      <c r="D118" s="5">
        <v>-647299746</v>
      </c>
      <c r="E118" s="5">
        <v>-554777549</v>
      </c>
      <c r="F118" s="5">
        <v>-844613094</v>
      </c>
      <c r="G118" s="5">
        <v>-164905095</v>
      </c>
      <c r="I118" s="5">
        <v>-2749676410</v>
      </c>
      <c r="J118" s="5">
        <v>-3509473912</v>
      </c>
      <c r="K118" s="5">
        <v>-14354523</v>
      </c>
      <c r="L118" s="5">
        <v>-144067753</v>
      </c>
      <c r="M118" s="5">
        <v>-980531801</v>
      </c>
      <c r="N118" s="5">
        <v>-20306450520</v>
      </c>
      <c r="O118" s="5">
        <v>-330108995696</v>
      </c>
      <c r="P118" s="5">
        <v>-61476843611</v>
      </c>
    </row>
    <row r="119" spans="2:16" ht="15.5" x14ac:dyDescent="0.35">
      <c r="C119" t="s">
        <v>241</v>
      </c>
      <c r="D119" s="5">
        <v>-335129529</v>
      </c>
      <c r="E119" s="5">
        <v>128410942</v>
      </c>
      <c r="F119" s="5">
        <v>-117670001</v>
      </c>
      <c r="G119" s="5">
        <v>156568000</v>
      </c>
      <c r="I119" s="5">
        <v>347622750</v>
      </c>
      <c r="J119" s="5">
        <v>166989360</v>
      </c>
      <c r="K119" s="5">
        <v>3240834355</v>
      </c>
      <c r="L119" s="5">
        <v>8388939109</v>
      </c>
      <c r="M119" s="5">
        <v>2716960284</v>
      </c>
      <c r="N119" s="5">
        <v>7544613513</v>
      </c>
      <c r="O119" s="5">
        <v>8149918494</v>
      </c>
      <c r="P119" s="5">
        <v>2309179485</v>
      </c>
    </row>
    <row r="120" spans="2:16" ht="15.5" x14ac:dyDescent="0.35">
      <c r="C120" t="s">
        <v>582</v>
      </c>
      <c r="D120" s="5">
        <v>-23899217</v>
      </c>
      <c r="E120" s="5">
        <v>-376408491</v>
      </c>
      <c r="F120" s="5">
        <v>-2529983093</v>
      </c>
      <c r="G120" s="5">
        <v>-52513095</v>
      </c>
      <c r="I120" s="5">
        <v>-4139549160</v>
      </c>
      <c r="J120" s="5">
        <v>-2766213272</v>
      </c>
      <c r="K120" s="5">
        <v>-2588490376</v>
      </c>
      <c r="L120" s="5">
        <v>-7913649118</v>
      </c>
      <c r="M120" s="5">
        <v>-2150735609</v>
      </c>
      <c r="N120" s="5">
        <v>-23305325602</v>
      </c>
      <c r="O120" s="5">
        <v>-335109115413</v>
      </c>
      <c r="P120" s="5">
        <v>-62937332831</v>
      </c>
    </row>
    <row r="121" spans="2:16" ht="15.5" x14ac:dyDescent="0.35">
      <c r="C121" t="s">
        <v>393</v>
      </c>
      <c r="D121" s="5">
        <v>-288271000</v>
      </c>
      <c r="E121" s="5">
        <v>-306780000</v>
      </c>
      <c r="F121" s="5">
        <v>1803040000</v>
      </c>
      <c r="G121" s="5">
        <v>-268960000</v>
      </c>
      <c r="I121" s="5">
        <v>1042250000</v>
      </c>
      <c r="J121" s="5">
        <v>-910250000</v>
      </c>
      <c r="K121" s="5">
        <v>-666698502</v>
      </c>
      <c r="L121" s="5">
        <v>-619357744</v>
      </c>
      <c r="M121" s="5">
        <v>-1546756476</v>
      </c>
      <c r="N121" s="5">
        <v>-4545738431</v>
      </c>
      <c r="O121" s="5">
        <v>-3149798777</v>
      </c>
      <c r="P121" s="5">
        <v>-803598725</v>
      </c>
    </row>
    <row r="122" spans="2:16" ht="15.5" x14ac:dyDescent="0.35">
      <c r="C122" t="s">
        <v>615</v>
      </c>
      <c r="P122" s="5">
        <v>-45091540</v>
      </c>
    </row>
    <row r="123" spans="2:16" ht="15.5" x14ac:dyDescent="0.35">
      <c r="C123" t="s">
        <v>148</v>
      </c>
    </row>
    <row r="124" spans="2:16" ht="15.5" x14ac:dyDescent="0.35">
      <c r="C124" t="s">
        <v>149</v>
      </c>
      <c r="D124" s="5">
        <v>6718002044</v>
      </c>
      <c r="E124" s="5">
        <v>418386911</v>
      </c>
      <c r="F124" s="5">
        <v>738577499</v>
      </c>
      <c r="G124" s="5">
        <v>424799260</v>
      </c>
      <c r="I124" s="5">
        <v>2651452888</v>
      </c>
      <c r="J124" s="5">
        <v>3688891997</v>
      </c>
      <c r="K124" s="5">
        <v>2691265</v>
      </c>
      <c r="L124" s="5">
        <v>32527370</v>
      </c>
      <c r="M124" s="5">
        <v>1996400</v>
      </c>
      <c r="N124" s="5">
        <v>21106291254</v>
      </c>
      <c r="O124" s="5">
        <v>314360340364</v>
      </c>
      <c r="P124" s="5">
        <v>61498698717</v>
      </c>
    </row>
    <row r="125" spans="2:16" ht="15.5" x14ac:dyDescent="0.35">
      <c r="C125" t="s">
        <v>150</v>
      </c>
      <c r="N125" s="5">
        <v>-46195020</v>
      </c>
      <c r="O125" s="5">
        <v>16000000000</v>
      </c>
      <c r="P125" s="5">
        <v>-5789100</v>
      </c>
    </row>
    <row r="126" spans="2:16" ht="15.5" x14ac:dyDescent="0.35">
      <c r="C126" t="s">
        <v>468</v>
      </c>
    </row>
    <row r="127" spans="2:16" ht="15.5" x14ac:dyDescent="0.35">
      <c r="C127" t="s">
        <v>506</v>
      </c>
      <c r="O127" s="5">
        <v>16000000000</v>
      </c>
    </row>
    <row r="128" spans="2:16" ht="15.5" x14ac:dyDescent="0.35">
      <c r="C128" t="s">
        <v>158</v>
      </c>
      <c r="N128" s="5">
        <v>-46195020</v>
      </c>
      <c r="P128" s="5">
        <v>-5789100</v>
      </c>
    </row>
    <row r="129" spans="2:16" ht="15.5" x14ac:dyDescent="0.35">
      <c r="C129" t="s">
        <v>161</v>
      </c>
      <c r="D129" s="5">
        <v>6718002044</v>
      </c>
      <c r="E129" s="5">
        <v>418386911</v>
      </c>
      <c r="F129" s="5">
        <v>738577499</v>
      </c>
      <c r="G129" s="5">
        <v>424799260</v>
      </c>
      <c r="I129" s="5">
        <v>2651452888</v>
      </c>
      <c r="J129" s="5">
        <v>3688891997</v>
      </c>
      <c r="K129" s="5">
        <v>2691265</v>
      </c>
      <c r="L129" s="5">
        <v>32527370</v>
      </c>
      <c r="M129" s="5">
        <v>1996400</v>
      </c>
      <c r="N129" s="5">
        <v>21106291254</v>
      </c>
      <c r="O129" s="5">
        <v>314360340364</v>
      </c>
      <c r="P129" s="5">
        <v>61498698717</v>
      </c>
    </row>
    <row r="130" spans="2:16" ht="15.5" x14ac:dyDescent="0.35">
      <c r="C130" t="s">
        <v>1484</v>
      </c>
      <c r="O130" s="5">
        <v>251628300000</v>
      </c>
    </row>
    <row r="131" spans="2:16" ht="15.5" x14ac:dyDescent="0.35">
      <c r="C131" t="s">
        <v>274</v>
      </c>
      <c r="K131" s="5">
        <v>2691265</v>
      </c>
      <c r="L131" s="5">
        <v>32527370</v>
      </c>
      <c r="M131" s="5">
        <v>1996400</v>
      </c>
      <c r="N131" s="5">
        <v>930</v>
      </c>
    </row>
    <row r="132" spans="2:16" ht="15.5" x14ac:dyDescent="0.35">
      <c r="C132" t="s">
        <v>305</v>
      </c>
      <c r="O132" s="5">
        <v>-5038559636</v>
      </c>
    </row>
    <row r="133" spans="2:16" ht="15.5" x14ac:dyDescent="0.35">
      <c r="C133" t="s">
        <v>312</v>
      </c>
      <c r="N133" s="5">
        <v>22729000000</v>
      </c>
      <c r="O133" s="5">
        <v>69029000000</v>
      </c>
      <c r="P133" s="5">
        <v>60303000000</v>
      </c>
    </row>
    <row r="134" spans="2:16" ht="15.5" x14ac:dyDescent="0.35">
      <c r="C134" t="s">
        <v>313</v>
      </c>
      <c r="D134" s="5">
        <v>-34500000000</v>
      </c>
      <c r="E134" s="5">
        <v>-5500000000</v>
      </c>
      <c r="F134" s="5">
        <v>-500000000</v>
      </c>
      <c r="I134" s="5">
        <v>-500000000</v>
      </c>
      <c r="N134" s="5">
        <v>-1622709676</v>
      </c>
      <c r="O134" s="5">
        <v>-1258400000</v>
      </c>
      <c r="P134" s="5">
        <v>-865400000</v>
      </c>
    </row>
    <row r="135" spans="2:16" ht="15.5" x14ac:dyDescent="0.35">
      <c r="C135" t="s">
        <v>435</v>
      </c>
      <c r="D135" s="5">
        <v>41218002044</v>
      </c>
      <c r="E135" s="5">
        <v>5918386911</v>
      </c>
      <c r="F135" s="5">
        <v>1238577499</v>
      </c>
      <c r="G135" s="5">
        <v>424799260</v>
      </c>
      <c r="I135" s="5">
        <v>3151452888</v>
      </c>
      <c r="J135" s="5">
        <v>3688891997</v>
      </c>
      <c r="P135" s="5">
        <v>2061098717</v>
      </c>
    </row>
    <row r="136" spans="2:16" ht="15.5" x14ac:dyDescent="0.35">
      <c r="C136" t="s">
        <v>173</v>
      </c>
      <c r="D136" s="5">
        <v>6070702298</v>
      </c>
      <c r="E136" s="5">
        <v>-136390638</v>
      </c>
      <c r="F136" s="5">
        <v>-106035595</v>
      </c>
      <c r="G136" s="5">
        <v>259894165</v>
      </c>
      <c r="I136" s="5">
        <v>-98223522</v>
      </c>
      <c r="J136" s="5">
        <v>179418085</v>
      </c>
      <c r="K136" s="5">
        <v>-11663258</v>
      </c>
      <c r="L136" s="5">
        <v>-111540383</v>
      </c>
      <c r="M136" s="5">
        <v>-978535401</v>
      </c>
      <c r="N136" s="5">
        <v>753645714</v>
      </c>
      <c r="O136" s="5">
        <v>251344668</v>
      </c>
      <c r="P136" s="5">
        <v>16066006</v>
      </c>
    </row>
    <row r="137" spans="2:16" ht="15.5" x14ac:dyDescent="0.35">
      <c r="C137" t="s">
        <v>176</v>
      </c>
      <c r="D137" s="5">
        <v>-59339826</v>
      </c>
      <c r="E137" s="5">
        <v>161649213</v>
      </c>
      <c r="F137" s="5">
        <v>67602208</v>
      </c>
      <c r="G137" s="5">
        <v>-237983693</v>
      </c>
      <c r="I137" s="5">
        <v>200532909</v>
      </c>
      <c r="J137" s="5">
        <v>21114824</v>
      </c>
      <c r="K137" s="5">
        <v>32778082</v>
      </c>
      <c r="L137" s="5">
        <v>144318465</v>
      </c>
      <c r="M137" s="5">
        <v>1122853866</v>
      </c>
      <c r="N137" s="5">
        <v>369208152</v>
      </c>
      <c r="O137" s="5">
        <v>117863484</v>
      </c>
      <c r="P137" s="5">
        <v>101797478</v>
      </c>
    </row>
    <row r="138" spans="2:16" ht="15.5" x14ac:dyDescent="0.35">
      <c r="C138" t="s">
        <v>177</v>
      </c>
      <c r="D138" s="5">
        <v>6011362472</v>
      </c>
      <c r="E138" s="5">
        <v>25258575</v>
      </c>
      <c r="F138" s="5">
        <v>-38433387</v>
      </c>
      <c r="G138" s="5">
        <v>21910472</v>
      </c>
      <c r="I138" s="5">
        <v>102309387</v>
      </c>
      <c r="J138" s="5">
        <v>200532909</v>
      </c>
      <c r="K138" s="5">
        <v>21114824</v>
      </c>
      <c r="L138" s="5">
        <v>32778082</v>
      </c>
      <c r="M138" s="5">
        <v>144318465</v>
      </c>
      <c r="N138" s="5">
        <v>1122853866</v>
      </c>
      <c r="O138" s="5">
        <v>369208152</v>
      </c>
      <c r="P138" s="5">
        <v>117863484</v>
      </c>
    </row>
    <row r="140" spans="2:16" ht="15.5" x14ac:dyDescent="0.35">
      <c r="B140" t="s">
        <v>178</v>
      </c>
      <c r="C140" t="s">
        <v>12</v>
      </c>
      <c r="D140" s="5">
        <v>5590000000</v>
      </c>
      <c r="E140" s="5">
        <v>5590000000</v>
      </c>
      <c r="F140" s="5">
        <v>5590000000</v>
      </c>
      <c r="G140" s="5">
        <v>5590000000</v>
      </c>
      <c r="I140" s="5">
        <v>5590000000</v>
      </c>
      <c r="J140" s="5">
        <v>5590000000</v>
      </c>
      <c r="K140" s="5">
        <v>5590000000</v>
      </c>
      <c r="L140" s="5">
        <v>5590000000</v>
      </c>
      <c r="M140" s="5">
        <v>5590000000</v>
      </c>
      <c r="N140" s="5">
        <v>5590000000</v>
      </c>
      <c r="O140" s="5">
        <v>5590000000</v>
      </c>
      <c r="P140" s="5">
        <v>0</v>
      </c>
    </row>
    <row r="141" spans="2:16" ht="15.5" x14ac:dyDescent="0.35">
      <c r="C141" t="s">
        <v>179</v>
      </c>
      <c r="D141" s="6">
        <v>-0.05</v>
      </c>
      <c r="E141" s="6">
        <v>-0.1</v>
      </c>
      <c r="F141" s="6">
        <v>-3.66</v>
      </c>
      <c r="G141" s="6">
        <v>-0.09</v>
      </c>
    </row>
    <row r="142" spans="2:16" ht="15.5" x14ac:dyDescent="0.35">
      <c r="C142" t="s">
        <v>180</v>
      </c>
      <c r="D142" s="5">
        <v>-300</v>
      </c>
      <c r="E142" s="5">
        <v>-300</v>
      </c>
      <c r="F142" s="6">
        <v>-7.38</v>
      </c>
      <c r="G142" s="6">
        <v>-344.44</v>
      </c>
    </row>
    <row r="143" spans="2:16" ht="15.5" x14ac:dyDescent="0.35">
      <c r="C143" t="s">
        <v>64</v>
      </c>
      <c r="D143" s="6">
        <v>211.28</v>
      </c>
      <c r="E143" s="6">
        <v>422.57</v>
      </c>
      <c r="F143" s="6">
        <v>380.31</v>
      </c>
      <c r="G143" s="6">
        <v>436.65</v>
      </c>
    </row>
    <row r="144" spans="2:16" ht="15.5" x14ac:dyDescent="0.35">
      <c r="C144" t="s">
        <v>181</v>
      </c>
      <c r="D144" s="5">
        <v>-280000000</v>
      </c>
      <c r="E144" s="5">
        <v>-530000000</v>
      </c>
      <c r="F144" s="5">
        <v>-590000000</v>
      </c>
      <c r="G144" s="5">
        <v>-470000000</v>
      </c>
    </row>
    <row r="145" spans="3:7" ht="15.5" x14ac:dyDescent="0.35">
      <c r="C145" t="s">
        <v>182</v>
      </c>
      <c r="D145" s="6">
        <v>-4.0000000000000002E-4</v>
      </c>
      <c r="E145" s="6">
        <v>-8.0000000000000004E-4</v>
      </c>
      <c r="F145" s="6">
        <v>-2.9900000000000003E-2</v>
      </c>
      <c r="G145" s="6">
        <v>-7.000000000000001E-4</v>
      </c>
    </row>
    <row r="146" spans="3:7" ht="15.5" x14ac:dyDescent="0.35">
      <c r="C146" t="s">
        <v>183</v>
      </c>
      <c r="D146" s="6">
        <v>-7.000000000000001E-4</v>
      </c>
      <c r="E146" s="6">
        <v>-1.4000000000000002E-3</v>
      </c>
      <c r="F146" s="6">
        <v>-5.1399999999999994E-2</v>
      </c>
      <c r="G146" s="6">
        <v>-1.1000000000000001E-3</v>
      </c>
    </row>
    <row r="147" spans="3:7" ht="15.5" x14ac:dyDescent="0.35">
      <c r="C147" t="s">
        <v>184</v>
      </c>
      <c r="D147" s="6">
        <v>-5.0000000000000001E-4</v>
      </c>
      <c r="E147" s="6">
        <v>-8.9999999999999998E-4</v>
      </c>
      <c r="F147" s="6">
        <v>-1E-3</v>
      </c>
      <c r="G147" s="6">
        <v>-8.0000000000000004E-4</v>
      </c>
    </row>
    <row r="148" spans="3:7" ht="15.5" x14ac:dyDescent="0.35">
      <c r="C148" t="s">
        <v>185</v>
      </c>
      <c r="F148" s="6">
        <v>-0.03</v>
      </c>
    </row>
    <row r="149" spans="3:7" ht="15.5" x14ac:dyDescent="0.35">
      <c r="C149" t="s">
        <v>186</v>
      </c>
      <c r="D149" s="5">
        <v>398000000000</v>
      </c>
      <c r="E149" s="5">
        <v>398000000000</v>
      </c>
      <c r="F149" s="5">
        <v>398000000000</v>
      </c>
      <c r="G149" s="5">
        <v>419000000000</v>
      </c>
    </row>
    <row r="150" spans="3:7" ht="15.5" x14ac:dyDescent="0.35">
      <c r="C150" t="s">
        <v>187</v>
      </c>
      <c r="D150" s="6">
        <v>0.21</v>
      </c>
      <c r="E150" s="6">
        <v>0.42</v>
      </c>
      <c r="F150" s="6">
        <v>0.38</v>
      </c>
      <c r="G150" s="6">
        <v>0.41</v>
      </c>
    </row>
    <row r="151" spans="3:7" ht="15.5" x14ac:dyDescent="0.35">
      <c r="C151" t="s">
        <v>188</v>
      </c>
      <c r="D151" s="6">
        <v>71.09</v>
      </c>
      <c r="E151" s="6">
        <v>71.14</v>
      </c>
      <c r="F151" s="6">
        <v>71.239999999999995</v>
      </c>
      <c r="G151" s="6">
        <v>74.900000000000006</v>
      </c>
    </row>
    <row r="152" spans="3:7" ht="15.5" x14ac:dyDescent="0.35">
      <c r="C152" t="s">
        <v>189</v>
      </c>
      <c r="D152" s="6">
        <v>0.21</v>
      </c>
      <c r="E152" s="6">
        <v>0.42</v>
      </c>
      <c r="F152" s="6">
        <v>0.38</v>
      </c>
      <c r="G152" s="6">
        <v>0.41</v>
      </c>
    </row>
    <row r="153" spans="3:7" ht="15.5" x14ac:dyDescent="0.35">
      <c r="C153" t="s">
        <v>190</v>
      </c>
      <c r="D153" s="6">
        <v>71.09</v>
      </c>
      <c r="E153" s="6">
        <v>71.14</v>
      </c>
      <c r="F153" s="6">
        <v>71.239999999999995</v>
      </c>
      <c r="G153" s="6">
        <v>74.900000000000006</v>
      </c>
    </row>
    <row r="154" spans="3:7" ht="15.5" x14ac:dyDescent="0.35">
      <c r="C154" t="s">
        <v>191</v>
      </c>
    </row>
    <row r="155" spans="3:7" ht="15.5" x14ac:dyDescent="0.35">
      <c r="C155" t="s">
        <v>192</v>
      </c>
      <c r="D155" s="5">
        <v>108000000000</v>
      </c>
      <c r="E155" s="5">
        <v>142000000000</v>
      </c>
      <c r="F155" s="5">
        <v>148000000000</v>
      </c>
      <c r="G155" s="5">
        <v>148000000000</v>
      </c>
    </row>
    <row r="156" spans="3:7" ht="15.5" x14ac:dyDescent="0.35">
      <c r="C156" t="s">
        <v>193</v>
      </c>
      <c r="D156" s="5">
        <v>398000000000</v>
      </c>
      <c r="E156" s="5">
        <v>398000000000</v>
      </c>
      <c r="F156" s="5">
        <v>398000000000</v>
      </c>
      <c r="G156" s="5">
        <v>419000000000</v>
      </c>
    </row>
    <row r="157" spans="3:7" ht="15.5" x14ac:dyDescent="0.35">
      <c r="C157" t="s">
        <v>24</v>
      </c>
      <c r="D157" s="5">
        <v>108000000000</v>
      </c>
      <c r="E157" s="5">
        <v>142000000000</v>
      </c>
      <c r="F157" s="5">
        <v>148000000000</v>
      </c>
      <c r="G157" s="5">
        <v>148000000000</v>
      </c>
    </row>
    <row r="158" spans="3:7" ht="15.5" x14ac:dyDescent="0.35">
      <c r="C158" t="s">
        <v>21</v>
      </c>
      <c r="D158" s="5">
        <v>102000000000</v>
      </c>
      <c r="E158" s="5">
        <v>142000000000</v>
      </c>
      <c r="F158" s="5">
        <v>148000000000</v>
      </c>
      <c r="G158" s="5">
        <v>148000000000</v>
      </c>
    </row>
    <row r="159" spans="3:7" ht="15.5" x14ac:dyDescent="0.35">
      <c r="C159" t="s">
        <v>194</v>
      </c>
      <c r="D159" s="5">
        <v>568000000000</v>
      </c>
      <c r="E159" s="5">
        <v>562000000000</v>
      </c>
      <c r="F159" s="5">
        <v>562000000000</v>
      </c>
      <c r="G159" s="5">
        <v>582000000000</v>
      </c>
    </row>
    <row r="160" spans="3:7" ht="15.5" x14ac:dyDescent="0.35">
      <c r="C160" t="s">
        <v>195</v>
      </c>
      <c r="D160" s="5">
        <v>-1000000000</v>
      </c>
      <c r="E160" s="5">
        <v>-1000000000</v>
      </c>
      <c r="F160" s="5">
        <v>-1000000000</v>
      </c>
      <c r="G160" s="5">
        <v>0</v>
      </c>
    </row>
    <row r="161" spans="3:16" ht="15.5" x14ac:dyDescent="0.35">
      <c r="C161" t="s">
        <v>196</v>
      </c>
    </row>
    <row r="162" spans="3:16" ht="15.5" x14ac:dyDescent="0.35">
      <c r="C162" t="s">
        <v>13</v>
      </c>
      <c r="D162" s="5">
        <v>-1000000000</v>
      </c>
      <c r="E162" s="5">
        <v>-1000000000</v>
      </c>
      <c r="F162" s="5">
        <v>-1000000000</v>
      </c>
      <c r="G162" s="5">
        <v>0</v>
      </c>
    </row>
    <row r="163" spans="3:16" ht="15.5" x14ac:dyDescent="0.35">
      <c r="C163" t="s">
        <v>16</v>
      </c>
      <c r="D163" s="6">
        <v>-0.12</v>
      </c>
      <c r="E163" s="6">
        <v>-0.1</v>
      </c>
      <c r="F163" s="6">
        <v>-0.15</v>
      </c>
      <c r="G163" s="6">
        <v>-0.03</v>
      </c>
    </row>
    <row r="164" spans="3:16" ht="15.5" x14ac:dyDescent="0.35">
      <c r="C164" t="s">
        <v>49</v>
      </c>
      <c r="I164" s="6">
        <v>-4.05</v>
      </c>
      <c r="J164" s="6">
        <v>-0.96</v>
      </c>
      <c r="K164" s="6">
        <v>-0.24</v>
      </c>
      <c r="L164" s="6">
        <v>-0.02</v>
      </c>
      <c r="M164" s="6">
        <v>-0.18</v>
      </c>
      <c r="N164" s="6">
        <v>-0.44</v>
      </c>
      <c r="O164" s="6">
        <v>0.62</v>
      </c>
      <c r="P164" s="6">
        <v>8807.65</v>
      </c>
    </row>
    <row r="165" spans="3:16" ht="15.5" x14ac:dyDescent="0.35">
      <c r="C165" t="s">
        <v>63</v>
      </c>
      <c r="I165" s="6">
        <v>-6.67</v>
      </c>
      <c r="J165" s="6">
        <v>-10.42</v>
      </c>
      <c r="K165" s="6">
        <v>-208.33</v>
      </c>
      <c r="L165" s="5">
        <v>-2500</v>
      </c>
      <c r="M165" s="6">
        <v>-277.77999999999997</v>
      </c>
      <c r="N165" s="6">
        <v>-113.64</v>
      </c>
      <c r="O165" s="6">
        <v>80.650000000000006</v>
      </c>
      <c r="P165" s="5">
        <v>0</v>
      </c>
    </row>
    <row r="166" spans="3:16" ht="15.5" x14ac:dyDescent="0.35">
      <c r="C166" t="s">
        <v>66</v>
      </c>
      <c r="I166" s="6">
        <v>95.08</v>
      </c>
      <c r="J166" s="6">
        <v>28.19</v>
      </c>
      <c r="K166" s="6">
        <v>127.32</v>
      </c>
      <c r="L166" s="6">
        <v>25.34</v>
      </c>
      <c r="M166" s="5">
        <v>56</v>
      </c>
      <c r="N166" s="6">
        <v>21.06</v>
      </c>
      <c r="O166" s="6">
        <v>15.35</v>
      </c>
      <c r="P166" s="5">
        <v>0</v>
      </c>
    </row>
    <row r="167" spans="3:16" ht="15.5" x14ac:dyDescent="0.35">
      <c r="C167" t="s">
        <v>197</v>
      </c>
      <c r="I167" s="5">
        <v>-2750000000</v>
      </c>
      <c r="J167" s="5">
        <v>-1870000000</v>
      </c>
      <c r="K167" s="5">
        <v>-1210000000</v>
      </c>
      <c r="L167" s="5">
        <v>60000000</v>
      </c>
      <c r="M167" s="5">
        <v>-800000000</v>
      </c>
      <c r="N167" s="6">
        <v>-2109999999.9999998</v>
      </c>
      <c r="O167" s="5">
        <v>2100000000</v>
      </c>
      <c r="P167" s="5">
        <v>280000000</v>
      </c>
    </row>
    <row r="168" spans="3:16" ht="15.5" x14ac:dyDescent="0.35">
      <c r="C168" t="s">
        <v>198</v>
      </c>
      <c r="I168" s="6">
        <v>-3.3099999999999997E-2</v>
      </c>
      <c r="J168" s="6">
        <v>-7.8000000000000005E-3</v>
      </c>
      <c r="K168" s="6">
        <v>-2E-3</v>
      </c>
      <c r="L168" s="6">
        <v>-1E-4</v>
      </c>
      <c r="M168" s="6">
        <v>-1.6000000000000001E-3</v>
      </c>
      <c r="N168" s="6">
        <v>-3.9000000000000003E-3</v>
      </c>
      <c r="O168" s="6">
        <v>5.7999999999999996E-3</v>
      </c>
      <c r="P168" s="6">
        <v>5.0000000000000001E-4</v>
      </c>
    </row>
    <row r="169" spans="3:16" ht="15.5" x14ac:dyDescent="0.35">
      <c r="C169" t="s">
        <v>199</v>
      </c>
      <c r="I169" s="6">
        <v>-5.6900000000000006E-2</v>
      </c>
      <c r="J169" s="6">
        <v>-1.2699999999999999E-2</v>
      </c>
      <c r="K169" s="6">
        <v>-3.0999999999999999E-3</v>
      </c>
      <c r="L169" s="6">
        <v>-2.0000000000000001E-4</v>
      </c>
      <c r="M169" s="6">
        <v>-2.3999999999999998E-3</v>
      </c>
      <c r="N169" s="6">
        <v>-5.6999999999999993E-3</v>
      </c>
      <c r="O169" s="6">
        <v>7.9000000000000008E-3</v>
      </c>
      <c r="P169" s="6">
        <v>1.2800000000000001E-2</v>
      </c>
    </row>
    <row r="170" spans="3:16" ht="15.5" x14ac:dyDescent="0.35">
      <c r="C170" t="s">
        <v>200</v>
      </c>
      <c r="I170" s="6">
        <v>-4.7999999999999996E-3</v>
      </c>
      <c r="J170" s="6">
        <v>-3.2000000000000002E-3</v>
      </c>
      <c r="K170" s="6">
        <v>-2.0999999999999999E-3</v>
      </c>
      <c r="L170" s="5">
        <v>0</v>
      </c>
      <c r="M170" s="6">
        <v>-1.5E-3</v>
      </c>
      <c r="N170" s="6">
        <v>-3.7000000000000002E-3</v>
      </c>
      <c r="O170" s="6">
        <v>5.1000000000000004E-3</v>
      </c>
      <c r="P170" s="6">
        <v>2.2000000000000001E-3</v>
      </c>
    </row>
    <row r="171" spans="3:16" ht="15.5" x14ac:dyDescent="0.35">
      <c r="C171" t="s">
        <v>201</v>
      </c>
      <c r="I171" s="6">
        <v>-0.14000000000000001</v>
      </c>
    </row>
    <row r="172" spans="3:16" ht="15.5" x14ac:dyDescent="0.35">
      <c r="C172" t="s">
        <v>60</v>
      </c>
      <c r="I172" s="6">
        <v>0.38</v>
      </c>
      <c r="J172" s="6">
        <v>0.13</v>
      </c>
      <c r="K172" s="6">
        <v>0.66</v>
      </c>
      <c r="L172" s="6">
        <v>0.65</v>
      </c>
      <c r="M172" s="6">
        <v>0.65</v>
      </c>
      <c r="N172" s="6">
        <v>0.65</v>
      </c>
      <c r="O172" s="6">
        <v>0.63</v>
      </c>
      <c r="P172" s="5">
        <v>0</v>
      </c>
    </row>
    <row r="173" spans="3:16" ht="15.5" x14ac:dyDescent="0.35">
      <c r="C173" t="s">
        <v>57</v>
      </c>
      <c r="I173" s="6">
        <v>71.239999999999995</v>
      </c>
      <c r="J173" s="6">
        <v>75.290000000000006</v>
      </c>
      <c r="K173" s="6">
        <v>76.25</v>
      </c>
      <c r="L173" s="6">
        <v>76.489999999999995</v>
      </c>
      <c r="M173" s="6">
        <v>76.5</v>
      </c>
      <c r="N173" s="6">
        <v>76.67</v>
      </c>
      <c r="O173" s="6">
        <v>78.819999999999993</v>
      </c>
      <c r="P173" s="6">
        <v>686102.02</v>
      </c>
    </row>
    <row r="174" spans="3:16" ht="15.5" x14ac:dyDescent="0.35">
      <c r="C174" t="s">
        <v>202</v>
      </c>
      <c r="I174" s="6">
        <v>0.38</v>
      </c>
      <c r="J174" s="6">
        <v>0.13</v>
      </c>
      <c r="K174" s="6">
        <v>0.66</v>
      </c>
      <c r="L174" s="6">
        <v>0.65</v>
      </c>
      <c r="M174" s="6">
        <v>0.65</v>
      </c>
      <c r="N174" s="6">
        <v>0.65</v>
      </c>
      <c r="O174" s="6">
        <v>0.63</v>
      </c>
      <c r="P174" s="5">
        <v>0</v>
      </c>
    </row>
    <row r="175" spans="3:16" ht="15.5" x14ac:dyDescent="0.35">
      <c r="C175" t="s">
        <v>203</v>
      </c>
      <c r="I175" s="6">
        <v>71.239999999999995</v>
      </c>
      <c r="J175" s="6">
        <v>75.290000000000006</v>
      </c>
      <c r="K175" s="6">
        <v>76.25</v>
      </c>
      <c r="L175" s="6">
        <v>76.489999999999995</v>
      </c>
      <c r="M175" s="6">
        <v>76.5</v>
      </c>
      <c r="N175" s="6">
        <v>76.67</v>
      </c>
      <c r="O175" s="6">
        <v>78.819999999999993</v>
      </c>
      <c r="P175" s="6">
        <v>686102.02</v>
      </c>
    </row>
    <row r="176" spans="3:16" ht="15.5" x14ac:dyDescent="0.35">
      <c r="C176" t="s">
        <v>204</v>
      </c>
    </row>
    <row r="177" spans="3:16" ht="15.5" x14ac:dyDescent="0.35">
      <c r="C177" t="s">
        <v>205</v>
      </c>
      <c r="I177" s="5">
        <v>148000000000</v>
      </c>
      <c r="J177" s="5">
        <v>148000000000</v>
      </c>
      <c r="K177" s="5">
        <v>148000000000</v>
      </c>
      <c r="L177" s="5">
        <v>148000000000</v>
      </c>
      <c r="M177" s="5">
        <v>148000000000</v>
      </c>
      <c r="N177" s="5">
        <v>148000000000</v>
      </c>
      <c r="O177" s="5">
        <v>127000000000</v>
      </c>
      <c r="P177" s="5">
        <v>59000000000</v>
      </c>
    </row>
    <row r="178" spans="3:16" ht="15.5" x14ac:dyDescent="0.35">
      <c r="C178" t="s">
        <v>26</v>
      </c>
      <c r="I178" s="5">
        <v>148000000000</v>
      </c>
      <c r="J178" s="5">
        <v>148000000000</v>
      </c>
      <c r="K178" s="5">
        <v>148000000000</v>
      </c>
      <c r="L178" s="5">
        <v>148000000000</v>
      </c>
      <c r="M178" s="5">
        <v>148000000000</v>
      </c>
      <c r="N178" s="5">
        <v>148000000000</v>
      </c>
      <c r="O178" s="5">
        <v>127000000000</v>
      </c>
      <c r="P178" s="5">
        <v>59000000000</v>
      </c>
    </row>
    <row r="179" spans="3:16" ht="15.5" x14ac:dyDescent="0.35">
      <c r="C179" t="s">
        <v>23</v>
      </c>
      <c r="I179" s="5">
        <v>148000000000</v>
      </c>
      <c r="J179" s="5">
        <v>148000000000</v>
      </c>
      <c r="K179" s="5">
        <v>148000000000</v>
      </c>
      <c r="L179" s="5">
        <v>148000000000</v>
      </c>
      <c r="M179" s="5">
        <v>148000000000</v>
      </c>
      <c r="N179" s="5">
        <v>147000000000</v>
      </c>
      <c r="O179" s="5">
        <v>127000000000</v>
      </c>
      <c r="P179" s="5">
        <v>59000000000</v>
      </c>
    </row>
    <row r="180" spans="3:16" ht="15.5" x14ac:dyDescent="0.35">
      <c r="C180" t="s">
        <v>206</v>
      </c>
      <c r="I180" s="5">
        <v>562000000000</v>
      </c>
      <c r="J180" s="5">
        <v>582000000000</v>
      </c>
      <c r="K180" s="5">
        <v>584000000000</v>
      </c>
      <c r="L180" s="5">
        <v>576000000000</v>
      </c>
      <c r="M180" s="5">
        <v>576000000000</v>
      </c>
      <c r="N180" s="5">
        <v>577000000000</v>
      </c>
      <c r="O180" s="5">
        <v>568000000000</v>
      </c>
      <c r="P180" s="5">
        <v>248000000000</v>
      </c>
    </row>
    <row r="181" spans="3:16" ht="15.5" x14ac:dyDescent="0.35">
      <c r="C181" t="s">
        <v>207</v>
      </c>
      <c r="I181" s="5">
        <v>-3000000000</v>
      </c>
      <c r="J181" s="5">
        <v>-4000000000</v>
      </c>
      <c r="K181" s="5">
        <v>0</v>
      </c>
      <c r="L181" s="5">
        <v>0</v>
      </c>
      <c r="M181" s="5">
        <v>-1000000000</v>
      </c>
      <c r="N181" s="5">
        <v>-20000000000</v>
      </c>
      <c r="O181" s="5">
        <v>-330000000000</v>
      </c>
      <c r="P181" s="5">
        <v>-61000000000</v>
      </c>
    </row>
    <row r="182" spans="3:16" ht="15.5" x14ac:dyDescent="0.35">
      <c r="C182" t="s">
        <v>208</v>
      </c>
      <c r="N182" s="5">
        <v>0</v>
      </c>
      <c r="P182" s="5">
        <v>0</v>
      </c>
    </row>
    <row r="183" spans="3:16" ht="15.5" x14ac:dyDescent="0.35">
      <c r="C183" t="s">
        <v>15</v>
      </c>
      <c r="I183" s="5">
        <v>-3000000000</v>
      </c>
      <c r="J183" s="5">
        <v>-4000000000</v>
      </c>
      <c r="K183" s="5">
        <v>0</v>
      </c>
      <c r="L183" s="5">
        <v>0</v>
      </c>
      <c r="M183" s="5">
        <v>-1000000000</v>
      </c>
      <c r="N183" s="5">
        <v>-20000000000</v>
      </c>
      <c r="O183" s="5">
        <v>-330000000000</v>
      </c>
      <c r="P183" s="5">
        <v>-61000000000</v>
      </c>
    </row>
    <row r="184" spans="3:16" ht="15.5" x14ac:dyDescent="0.35">
      <c r="C184" t="s">
        <v>17</v>
      </c>
      <c r="I184" s="6">
        <v>-0.49</v>
      </c>
      <c r="J184" s="6">
        <v>-0.63</v>
      </c>
      <c r="K184" s="5">
        <v>0</v>
      </c>
      <c r="L184" s="6">
        <v>-0.03</v>
      </c>
      <c r="M184" s="6">
        <v>-0.18</v>
      </c>
      <c r="N184" s="6">
        <v>-3.64</v>
      </c>
      <c r="O184" s="6">
        <v>-59.04</v>
      </c>
      <c r="P184" s="6">
        <v>-3842664.54</v>
      </c>
    </row>
  </sheetData>
  <pageMargins left="0.7" right="0.7" top="0.75" bottom="0.75" header="0.3" footer="0.3"/>
  <ignoredErrors>
    <ignoredError sqref="A1:P185" numberStoredAsText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P22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1485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1486</v>
      </c>
      <c r="D2" s="2" vm="428">
        <f ca="1">IFERROR(_xlfn.STOCKHISTORY("XIDX:" &amp; $C$1, D3, , 0, 0, 1), "Libur")</f>
        <v>206</v>
      </c>
      <c r="E2" s="2" vm="35">
        <f ca="1">IFERROR(_xlfn.STOCKHISTORY("XIDX:" &amp; $C$1, E3, , 0, 0, 1), "Libur")</f>
        <v>200</v>
      </c>
      <c r="H2" s="2" vm="35">
        <f ca="1">IFERROR(INDEX(D2:G2,COUNT(D2:G2)),"")</f>
        <v>200</v>
      </c>
      <c r="I2" s="2" vm="429">
        <f t="shared" ref="I2:P2" ca="1" si="0">IFERROR(_xlfn.STOCKHISTORY("XIDX:" &amp; $C$1, I1, , 0, 0, 1), "Libur")</f>
        <v>290</v>
      </c>
      <c r="J2" s="2" vm="157">
        <f t="shared" ca="1" si="0"/>
        <v>106</v>
      </c>
      <c r="K2" s="2" vm="62">
        <f t="shared" ca="1" si="0"/>
        <v>680</v>
      </c>
      <c r="L2" s="2" vm="430">
        <f t="shared" ca="1" si="0"/>
        <v>4980</v>
      </c>
      <c r="M2" s="2" vm="431">
        <f t="shared" ca="1" si="0"/>
        <v>5125</v>
      </c>
      <c r="N2" s="2" vm="209">
        <f t="shared" ca="1" si="0"/>
        <v>180</v>
      </c>
      <c r="O2" s="2" vm="164">
        <f t="shared" ca="1" si="0"/>
        <v>195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123613272025</v>
      </c>
      <c r="E4" s="2">
        <f>IFERROR(INDEX(E51:E500,MATCH($C$4,$C$51:$C$500,0)),"")</f>
        <v>109811020772</v>
      </c>
      <c r="H4" s="2">
        <f>IFERROR(SUM(D4:G4)*(4/MAX(1,COUNT(D4:G4))),"")</f>
        <v>466848585594</v>
      </c>
      <c r="I4" s="2">
        <f t="shared" ref="I4:P4" si="1">IFERROR(INDEX(I51:I500,MATCH($C$4,$C$51:$C$500,0)),"")</f>
        <v>318970607431</v>
      </c>
      <c r="J4" s="2">
        <f t="shared" si="1"/>
        <v>401945207449</v>
      </c>
      <c r="K4" s="2">
        <f t="shared" si="1"/>
        <v>633417100629</v>
      </c>
      <c r="L4" s="2">
        <f t="shared" si="1"/>
        <v>765515933170</v>
      </c>
      <c r="M4" s="2">
        <f t="shared" si="1"/>
        <v>644576393167</v>
      </c>
      <c r="N4" s="2">
        <f t="shared" si="1"/>
        <v>568485276455</v>
      </c>
      <c r="O4" s="2">
        <f t="shared" si="1"/>
        <v>665609561999</v>
      </c>
      <c r="P4" s="2">
        <f t="shared" si="1"/>
        <v>621868167237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-1454172441</v>
      </c>
      <c r="E5" s="2">
        <f>IFERROR(INDEX(E51:E500,MATCH($C$5,$C$51:$C$500,0)),"")</f>
        <v>469872805</v>
      </c>
      <c r="H5" s="2">
        <f>IFERROR(SUM(D5:G5)*(4/MAX(1,COUNT(D5:G5))),"")</f>
        <v>-1968599272</v>
      </c>
      <c r="I5" s="2">
        <f t="shared" ref="I5:P5" si="2">IFERROR(INDEX(I51:I500,MATCH($C$5,$C$51:$C$500,0)),"")</f>
        <v>-11273272057</v>
      </c>
      <c r="J5" s="2">
        <f t="shared" si="2"/>
        <v>-8904081728</v>
      </c>
      <c r="K5" s="2">
        <f t="shared" si="2"/>
        <v>1668741200</v>
      </c>
      <c r="L5" s="2">
        <f t="shared" si="2"/>
        <v>1640998969</v>
      </c>
      <c r="M5" s="2">
        <f t="shared" si="2"/>
        <v>26701367607</v>
      </c>
      <c r="N5" s="2">
        <f t="shared" si="2"/>
        <v>6022845949</v>
      </c>
      <c r="O5" s="2">
        <f t="shared" si="2"/>
        <v>18666087392</v>
      </c>
      <c r="P5" s="2">
        <f t="shared" si="2"/>
        <v>19810299247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168410511731</v>
      </c>
      <c r="E6" s="2">
        <f>IFERROR(INDEX(E51:E500,MATCH($C$6,$C$51:$C$500,0)),"")</f>
        <v>169758637497</v>
      </c>
      <c r="H6" s="2">
        <f>IFERROR(INDEX(D6:G6,COUNT(D6:G6)),"")</f>
        <v>169758637497</v>
      </c>
      <c r="I6" s="2">
        <f t="shared" ref="I6:P6" si="3">IFERROR(INDEX(I51:I500,MATCH($C$6,$C$51:$C$500,0)),"")</f>
        <v>169011878237</v>
      </c>
      <c r="J6" s="2">
        <f t="shared" si="3"/>
        <v>178390655039</v>
      </c>
      <c r="K6" s="2">
        <f t="shared" si="3"/>
        <v>193381547319</v>
      </c>
      <c r="L6" s="2">
        <f t="shared" si="3"/>
        <v>191710485120</v>
      </c>
      <c r="M6" s="2">
        <f t="shared" si="3"/>
        <v>196056678599</v>
      </c>
      <c r="N6" s="2">
        <f t="shared" si="3"/>
        <v>158021935845</v>
      </c>
      <c r="O6" s="2">
        <f t="shared" si="3"/>
        <v>152781033494</v>
      </c>
      <c r="P6" s="2">
        <f t="shared" si="3"/>
        <v>47787071808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1.67</v>
      </c>
      <c r="E7" s="3">
        <f>IFERROR(INDEX(E51:E500,MATCH($C$7,$C$51:$C$500,0))/1000000000,"")</f>
        <v>1.67</v>
      </c>
      <c r="H7" s="3">
        <f>IFERROR(INDEX(D7:G7,COUNT(D7:G7)),"")</f>
        <v>1.67</v>
      </c>
      <c r="I7" s="3">
        <f t="shared" ref="I7:P7" si="4">IFERROR(INDEX(I51:I500,MATCH($C$7,$C$51:$C$500,0))/1000000000,"")</f>
        <v>1.67</v>
      </c>
      <c r="J7" s="3">
        <f t="shared" si="4"/>
        <v>1.67</v>
      </c>
      <c r="K7" s="3">
        <f t="shared" si="4"/>
        <v>1.67</v>
      </c>
      <c r="L7" s="3">
        <f t="shared" si="4"/>
        <v>1.67</v>
      </c>
      <c r="M7" s="3">
        <f t="shared" si="4"/>
        <v>1.67</v>
      </c>
      <c r="N7" s="3">
        <f t="shared" si="4"/>
        <v>1.67</v>
      </c>
      <c r="O7" s="3">
        <f t="shared" si="4"/>
        <v>1.67</v>
      </c>
      <c r="P7" s="3">
        <f t="shared" si="4"/>
        <v>0.25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-6000000000</v>
      </c>
      <c r="H8" s="2">
        <f>IFERROR(INDEX(D8:G8,COUNT(D8:G8)),"")</f>
        <v>-6000000000</v>
      </c>
      <c r="I8" s="2">
        <f t="shared" ref="I8:P8" si="5">IFERROR(INDEX(I51:I500,MATCH($C$8,$C$51:$C$500,0)),"")</f>
        <v>-6000000000</v>
      </c>
      <c r="J8" s="2">
        <f t="shared" si="5"/>
        <v>-11000000000</v>
      </c>
      <c r="K8" s="2">
        <f t="shared" si="5"/>
        <v>-17000000000</v>
      </c>
      <c r="L8" s="2">
        <f t="shared" si="5"/>
        <v>5000000000</v>
      </c>
      <c r="M8" s="2">
        <f t="shared" si="5"/>
        <v>0</v>
      </c>
      <c r="N8" s="2">
        <f t="shared" si="5"/>
        <v>6000000000</v>
      </c>
      <c r="O8" s="2">
        <f t="shared" si="5"/>
        <v>-70000000000</v>
      </c>
      <c r="P8" s="2">
        <f t="shared" si="5"/>
        <v>34000000000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-0.83</v>
      </c>
      <c r="E9" s="3">
        <f>IFERROR(INDEX(E51:E500,MATCH("Free cash flow per share (Quarter)",$C$51:$C$500,0)),"")</f>
        <v>-3.43</v>
      </c>
      <c r="H9" s="3">
        <f>IFERROR(INDEX(D9:G9,COUNT(D9:G9)),"")</f>
        <v>-3.43</v>
      </c>
      <c r="I9" s="3">
        <f t="shared" ref="I9:P9" si="6">IFERROR(INDEX(I51:I500,MATCH($C$9,$C$51:$C$500,0)),"")</f>
        <v>-3.79</v>
      </c>
      <c r="J9" s="3">
        <f t="shared" si="6"/>
        <v>-6.56</v>
      </c>
      <c r="K9" s="3">
        <f t="shared" si="6"/>
        <v>-10.38</v>
      </c>
      <c r="L9" s="3">
        <f t="shared" si="6"/>
        <v>3.27</v>
      </c>
      <c r="M9" s="3">
        <f t="shared" si="6"/>
        <v>-0.12</v>
      </c>
      <c r="N9" s="3">
        <f t="shared" si="6"/>
        <v>3.87</v>
      </c>
      <c r="O9" s="3">
        <f t="shared" si="6"/>
        <v>-41.94</v>
      </c>
      <c r="P9" s="3">
        <f t="shared" si="6"/>
        <v>135.12</v>
      </c>
    </row>
    <row r="10" spans="1:16" ht="15.5" x14ac:dyDescent="0.35">
      <c r="C10" t="s">
        <v>18</v>
      </c>
      <c r="D10" s="3">
        <f ca="1">IFERROR(IF(D9=0,"",D2/D9),"")</f>
        <v>-248.19277108433735</v>
      </c>
      <c r="E10" s="3">
        <f ca="1">IFERROR(IF(E9=0,"",E2/E9),"")</f>
        <v>-58.309037900874635</v>
      </c>
      <c r="I10" s="3">
        <f t="shared" ref="I10:P10" ca="1" si="7">IFERROR(IF(I9=0,"",I2/I9),"")</f>
        <v>-76.517150395778359</v>
      </c>
      <c r="J10" s="3">
        <f t="shared" ca="1" si="7"/>
        <v>-16.158536585365855</v>
      </c>
      <c r="K10" s="3">
        <f t="shared" ca="1" si="7"/>
        <v>-65.510597302504806</v>
      </c>
      <c r="L10" s="3">
        <f t="shared" ca="1" si="7"/>
        <v>1522.9357798165138</v>
      </c>
      <c r="M10" s="3">
        <f t="shared" ca="1" si="7"/>
        <v>-42708.333333333336</v>
      </c>
      <c r="N10" s="3">
        <f t="shared" ca="1" si="7"/>
        <v>46.511627906976742</v>
      </c>
      <c r="O10" s="3">
        <f t="shared" ca="1" si="7"/>
        <v>-4.6494992846924177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2320615060</v>
      </c>
      <c r="E11" s="2">
        <f>IFERROR(INDEX(E51:E500,MATCH($C$11,$C$51:$C$500,0)),"")</f>
        <v>2310544840</v>
      </c>
      <c r="H11" s="2">
        <f>IFERROR(INDEX(D11:G11,COUNT(D11:G11)),"")</f>
        <v>2310544840</v>
      </c>
      <c r="I11" s="2">
        <f t="shared" ref="I11:P11" si="8">IFERROR(INDEX(I51:I500,MATCH($C$11,$C$51:$C$500,0)),"")</f>
        <v>2319404074</v>
      </c>
      <c r="J11" s="2">
        <f t="shared" si="8"/>
        <v>3462023503</v>
      </c>
      <c r="K11" s="2">
        <f t="shared" si="8"/>
        <v>3642819624</v>
      </c>
      <c r="L11" s="2">
        <f t="shared" si="8"/>
        <v>30343726919</v>
      </c>
      <c r="M11" s="2">
        <f t="shared" si="8"/>
        <v>25478915609</v>
      </c>
      <c r="N11" s="2">
        <f t="shared" si="8"/>
        <v>23039705426</v>
      </c>
      <c r="O11" s="2">
        <f t="shared" si="8"/>
        <v>25257090666</v>
      </c>
      <c r="P11" s="2">
        <f t="shared" si="8"/>
        <v>1945546081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3000000000</v>
      </c>
      <c r="E12" s="2">
        <f>IFERROR(INDEX(E51:E500,MATCH("Net Debt (Quarter)",$C$51:$C$500,0)),"")</f>
        <v>6000000000</v>
      </c>
      <c r="H12" s="2">
        <f>IFERROR(INDEX(D12:G12,COUNT(D12:G12)),"")</f>
        <v>6000000000</v>
      </c>
      <c r="I12" s="2">
        <f t="shared" ref="I12:P12" si="9">IFERROR(INDEX(I51:I500,MATCH($C$12,$C$51:$C$500,0)),"")</f>
        <v>10000000000</v>
      </c>
      <c r="J12" s="2">
        <f t="shared" si="9"/>
        <v>43000000000</v>
      </c>
      <c r="K12" s="2">
        <f t="shared" si="9"/>
        <v>54000000000</v>
      </c>
      <c r="L12" s="2">
        <f t="shared" si="9"/>
        <v>30000000000</v>
      </c>
      <c r="M12" s="2">
        <f t="shared" si="9"/>
        <v>34000000000</v>
      </c>
      <c r="N12" s="2">
        <f t="shared" si="9"/>
        <v>29000000000</v>
      </c>
      <c r="O12" s="2">
        <f t="shared" si="9"/>
        <v>45000000000</v>
      </c>
      <c r="P12" s="2">
        <f t="shared" si="9"/>
        <v>28000000000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5000000000</v>
      </c>
      <c r="E13" s="2">
        <f>IFERROR(INDEX(E51:E500,MATCH("Total Debt (Quarter)",$C$51:$C$500,0)),"")</f>
        <v>9000000000</v>
      </c>
      <c r="H13" s="2">
        <f>IFERROR(INDEX(D13:G13,COUNT(D13:G13)),"")</f>
        <v>9000000000</v>
      </c>
      <c r="I13" s="2">
        <f t="shared" ref="I13:P13" si="10">IFERROR(INDEX(I51:I500,MATCH($C$13,$C$51:$C$500,0)),"")</f>
        <v>12000000000</v>
      </c>
      <c r="J13" s="2">
        <f t="shared" si="10"/>
        <v>46000000000</v>
      </c>
      <c r="K13" s="2">
        <f t="shared" si="10"/>
        <v>58000000000</v>
      </c>
      <c r="L13" s="2">
        <f t="shared" si="10"/>
        <v>60000000000</v>
      </c>
      <c r="M13" s="2">
        <f t="shared" si="10"/>
        <v>60000000000</v>
      </c>
      <c r="N13" s="2">
        <f t="shared" si="10"/>
        <v>52000000000</v>
      </c>
      <c r="O13" s="2">
        <f t="shared" si="10"/>
        <v>70000000000</v>
      </c>
      <c r="P13" s="2">
        <f t="shared" si="10"/>
        <v>30000000000</v>
      </c>
    </row>
    <row r="14" spans="1:16" ht="15.5" x14ac:dyDescent="0.35">
      <c r="C14" t="s">
        <v>27</v>
      </c>
      <c r="D14" s="2">
        <f>IFERROR(INDEX(D51:D500,MATCH($C$14,$C$51:$C$500,0)),"")</f>
        <v>-1057006033</v>
      </c>
      <c r="E14" s="2">
        <f>IFERROR(INDEX(E51:E500,MATCH($C$14,$C$51:$C$500,0)),"")</f>
        <v>-888914205</v>
      </c>
      <c r="H14" s="2">
        <f>IFERROR(SUM(D14:G14)*(4/MAX(1,COUNT(D14:G14))),"")</f>
        <v>-3891840476</v>
      </c>
      <c r="I14" s="2">
        <f t="shared" ref="I14:P14" si="11">IFERROR(INDEX(I51:I500,MATCH($C$14,$C$51:$C$500,0)),"")</f>
        <v>-6600766339</v>
      </c>
      <c r="J14" s="2">
        <f t="shared" si="11"/>
        <v>-7349658902</v>
      </c>
      <c r="K14" s="2">
        <f t="shared" si="11"/>
        <v>-8864808588</v>
      </c>
      <c r="L14" s="2">
        <f t="shared" si="11"/>
        <v>-6018528280</v>
      </c>
      <c r="M14" s="2">
        <f t="shared" si="11"/>
        <v>-5791700657</v>
      </c>
      <c r="N14" s="2">
        <f t="shared" si="11"/>
        <v>-6219609175</v>
      </c>
      <c r="O14" s="2">
        <f t="shared" si="11"/>
        <v>-5391692679</v>
      </c>
      <c r="P14" s="2">
        <f t="shared" si="11"/>
        <v>-6734732867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-2242650737</v>
      </c>
      <c r="J15" s="2">
        <f t="shared" si="12"/>
        <v>2374300698</v>
      </c>
      <c r="K15" s="2">
        <f t="shared" si="12"/>
        <v>-451232363</v>
      </c>
      <c r="L15" s="2">
        <f t="shared" si="12"/>
        <v>-1661833554</v>
      </c>
      <c r="M15" s="2">
        <f t="shared" si="12"/>
        <v>-1584484739</v>
      </c>
      <c r="N15" s="2">
        <f t="shared" si="12"/>
        <v>-3386070629</v>
      </c>
      <c r="O15" s="2">
        <f t="shared" si="12"/>
        <v>-6389532804</v>
      </c>
      <c r="P15" s="2">
        <f t="shared" si="12"/>
        <v>-6873224666</v>
      </c>
    </row>
    <row r="16" spans="1:16" ht="15.5" x14ac:dyDescent="0.35">
      <c r="C16" t="s">
        <v>29</v>
      </c>
      <c r="D16" s="2">
        <f>IFERROR(INDEX(D51:D500,MATCH($C$16,$C$51:$C$500,0)),"")</f>
        <v>-1721748570</v>
      </c>
      <c r="E16" s="2">
        <f>IFERROR(INDEX(E51:E500,MATCH($C$16,$C$51:$C$500,0)),"")</f>
        <v>264308056</v>
      </c>
      <c r="H16" s="2">
        <f>IFERROR(SUM(D16:G16)*(4/MAX(1,COUNT(D16:G16))),"")</f>
        <v>-2914881028</v>
      </c>
      <c r="I16" s="2">
        <f t="shared" ref="I16:P16" si="13">IFERROR(INDEX(I51:I500,MATCH($C$16,$C$51:$C$500,0)),"")</f>
        <v>-21975515300</v>
      </c>
      <c r="J16" s="2">
        <f t="shared" si="13"/>
        <v>-12156987527</v>
      </c>
      <c r="K16" s="2">
        <f t="shared" si="13"/>
        <v>1342013132</v>
      </c>
      <c r="L16" s="2">
        <f t="shared" si="13"/>
        <v>2754577533</v>
      </c>
      <c r="M16" s="2">
        <f t="shared" si="13"/>
        <v>28220849036</v>
      </c>
      <c r="N16" s="2">
        <f t="shared" si="13"/>
        <v>9848495903</v>
      </c>
      <c r="O16" s="2">
        <f t="shared" si="13"/>
        <v>24702108230</v>
      </c>
      <c r="P16" s="2">
        <f t="shared" si="13"/>
        <v>25811972487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344020000000</v>
      </c>
      <c r="E20" s="2">
        <f ca="1">IFERROR(E21*E2,"")</f>
        <v>334000000000</v>
      </c>
      <c r="H20" s="2">
        <f t="shared" ref="H20:P20" ca="1" si="14">IFERROR(H21*H2,"")</f>
        <v>334000000000</v>
      </c>
      <c r="I20" s="2">
        <f t="shared" ca="1" si="14"/>
        <v>484300000000</v>
      </c>
      <c r="J20" s="2">
        <f t="shared" ca="1" si="14"/>
        <v>177020000000</v>
      </c>
      <c r="K20" s="2">
        <f t="shared" ca="1" si="14"/>
        <v>1135600000000</v>
      </c>
      <c r="L20" s="2">
        <f t="shared" ca="1" si="14"/>
        <v>8316600000000</v>
      </c>
      <c r="M20" s="2">
        <f t="shared" ca="1" si="14"/>
        <v>8558750000000</v>
      </c>
      <c r="N20" s="2">
        <f t="shared" ca="1" si="14"/>
        <v>300600000000</v>
      </c>
      <c r="O20" s="2">
        <f t="shared" ca="1" si="14"/>
        <v>325650000000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1670000000</v>
      </c>
      <c r="E21" s="2">
        <f>IFERROR(INDEX(E51:E500,MATCH($C$7,$C$51:$C$500,0)),"")</f>
        <v>1670000000</v>
      </c>
      <c r="H21" s="2">
        <f>IFERROR(INDEX(D21:G21,COUNT(D21:G21)),"")</f>
        <v>1670000000</v>
      </c>
      <c r="I21" s="2">
        <f t="shared" ref="I21:P21" si="15">IFERROR(INDEX(I51:I500,MATCH($C$7,$C$51:$C$500,0)),"")</f>
        <v>1670000000</v>
      </c>
      <c r="J21" s="2">
        <f t="shared" si="15"/>
        <v>1670000000</v>
      </c>
      <c r="K21" s="2">
        <f t="shared" si="15"/>
        <v>1670000000</v>
      </c>
      <c r="L21" s="2">
        <f t="shared" si="15"/>
        <v>1670000000</v>
      </c>
      <c r="M21" s="2">
        <f t="shared" si="15"/>
        <v>1670000000</v>
      </c>
      <c r="N21" s="2">
        <f t="shared" si="15"/>
        <v>1670000000</v>
      </c>
      <c r="O21" s="2">
        <f t="shared" si="15"/>
        <v>1670000000</v>
      </c>
      <c r="P21" s="2">
        <f t="shared" si="15"/>
        <v>250000000</v>
      </c>
    </row>
    <row r="23" spans="1:16" ht="15.5" x14ac:dyDescent="0.35">
      <c r="B23" t="s">
        <v>45</v>
      </c>
      <c r="C23" t="s">
        <v>46</v>
      </c>
      <c r="D23" s="3">
        <f>IFERROR(D5/D6*100,"")</f>
        <v>-0.86346892842575729</v>
      </c>
      <c r="E23" s="3">
        <f>IFERROR(E5/E6*100,"")</f>
        <v>0.27678874661579661</v>
      </c>
      <c r="H23" s="3">
        <f t="shared" ref="H23:P23" si="16">IFERROR(H5/H6*100,"")</f>
        <v>-1.1596460133198168</v>
      </c>
      <c r="I23" s="3">
        <f t="shared" si="16"/>
        <v>-6.6701063703888606</v>
      </c>
      <c r="J23" s="3">
        <f t="shared" si="16"/>
        <v>-4.9913386584366641</v>
      </c>
      <c r="K23" s="3">
        <f t="shared" si="16"/>
        <v>0.86292680099785501</v>
      </c>
      <c r="L23" s="3">
        <f t="shared" si="16"/>
        <v>0.85597768320956824</v>
      </c>
      <c r="M23" s="3">
        <f t="shared" si="16"/>
        <v>13.619208382904938</v>
      </c>
      <c r="N23" s="3">
        <f t="shared" si="16"/>
        <v>3.811398662339935</v>
      </c>
      <c r="O23" s="3">
        <f t="shared" si="16"/>
        <v>12.217542299013871</v>
      </c>
      <c r="P23" s="3">
        <f t="shared" si="16"/>
        <v>41.455352875761626</v>
      </c>
    </row>
    <row r="24" spans="1:16" ht="15.5" x14ac:dyDescent="0.35">
      <c r="C24" t="s">
        <v>47</v>
      </c>
      <c r="D24" s="4">
        <f>IFERROR(_xlfn.RRI(5,I23,D23),"")</f>
        <v>-0.33561045312316495</v>
      </c>
      <c r="E24" s="4" t="str">
        <f>IFERROR(_xlfn.RRI(5,J23,E23),"")</f>
        <v/>
      </c>
      <c r="H24" s="4" t="str">
        <f t="shared" ref="H24:P24" si="17">IFERROR(_xlfn.RRI(5,M23,H23),"")</f>
        <v/>
      </c>
      <c r="I24" s="4" t="str">
        <f t="shared" si="17"/>
        <v/>
      </c>
      <c r="J24" s="4" t="str">
        <f t="shared" si="17"/>
        <v/>
      </c>
      <c r="K24" s="4">
        <f t="shared" si="17"/>
        <v>-0.53902362514662705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-14.43</v>
      </c>
      <c r="J25" s="3">
        <f t="shared" si="18"/>
        <v>-5.72</v>
      </c>
      <c r="K25" s="3">
        <f t="shared" si="18"/>
        <v>0.53</v>
      </c>
      <c r="L25" s="3">
        <f t="shared" si="18"/>
        <v>0.72</v>
      </c>
      <c r="M25" s="3">
        <f t="shared" si="18"/>
        <v>15.98</v>
      </c>
      <c r="N25" s="3">
        <f t="shared" si="18"/>
        <v>3.89</v>
      </c>
      <c r="O25" s="3">
        <f t="shared" si="18"/>
        <v>11.33</v>
      </c>
      <c r="P25" s="3">
        <f t="shared" si="18"/>
        <v>78.78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 t="str">
        <f t="shared" si="19"/>
        <v/>
      </c>
      <c r="K26" s="4">
        <f t="shared" si="19"/>
        <v>-0.63223365921555708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74.019923368263477</v>
      </c>
      <c r="E27" s="3">
        <f>IFERROR(E4/E21,"")</f>
        <v>65.755102258682641</v>
      </c>
      <c r="H27" s="3">
        <f t="shared" ref="H27:P27" si="20">IFERROR(H4/H21,"")</f>
        <v>279.55005125389221</v>
      </c>
      <c r="I27" s="3">
        <f t="shared" si="20"/>
        <v>191.00036373113772</v>
      </c>
      <c r="J27" s="3">
        <f t="shared" si="20"/>
        <v>240.68575296347305</v>
      </c>
      <c r="K27" s="3">
        <f t="shared" si="20"/>
        <v>379.29167702335332</v>
      </c>
      <c r="L27" s="3">
        <f t="shared" si="20"/>
        <v>458.39277435329342</v>
      </c>
      <c r="M27" s="3">
        <f t="shared" si="20"/>
        <v>385.97388812395212</v>
      </c>
      <c r="N27" s="3">
        <f t="shared" si="20"/>
        <v>340.41034518263473</v>
      </c>
      <c r="O27" s="3">
        <f t="shared" si="20"/>
        <v>398.56859999940121</v>
      </c>
      <c r="P27" s="3">
        <f t="shared" si="20"/>
        <v>2487.4726689479999</v>
      </c>
    </row>
    <row r="28" spans="1:16" ht="15.5" x14ac:dyDescent="0.35">
      <c r="C28" t="s">
        <v>52</v>
      </c>
      <c r="D28" s="4">
        <f>IFERROR(_xlfn.RRI(5,I27,D27),"")</f>
        <v>-0.17270026089613699</v>
      </c>
      <c r="E28" s="4">
        <f>IFERROR(_xlfn.RRI(5,J27,E27),"")</f>
        <v>-0.22857125988429083</v>
      </c>
      <c r="H28" s="4">
        <f t="shared" ref="H28:P28" si="21">IFERROR(_xlfn.RRI(5,M27,H27),"")</f>
        <v>-6.2480455419637537E-2</v>
      </c>
      <c r="I28" s="4">
        <f t="shared" si="21"/>
        <v>-0.10914650355541711</v>
      </c>
      <c r="J28" s="4">
        <f t="shared" si="21"/>
        <v>-9.5956224184142624E-2</v>
      </c>
      <c r="K28" s="4">
        <f t="shared" si="21"/>
        <v>-0.31349611539876798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1.5227272727272729</v>
      </c>
      <c r="J29" s="4">
        <f t="shared" si="22"/>
        <v>-11.79245283018868</v>
      </c>
      <c r="K29" s="4">
        <f t="shared" si="22"/>
        <v>-0.26388888888888884</v>
      </c>
      <c r="L29" s="4">
        <f t="shared" si="22"/>
        <v>-0.95494367959949933</v>
      </c>
      <c r="M29" s="4">
        <f t="shared" si="22"/>
        <v>3.1079691516709511</v>
      </c>
      <c r="N29" s="4">
        <f t="shared" si="22"/>
        <v>-0.65666372462488964</v>
      </c>
      <c r="O29" s="4">
        <f t="shared" si="22"/>
        <v>-0.85618177202335621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0.4636100465620146</v>
      </c>
      <c r="I30" s="4">
        <f t="shared" si="23"/>
        <v>-0.20643261439689653</v>
      </c>
      <c r="J30" s="4">
        <f t="shared" si="23"/>
        <v>-0.36543360283475501</v>
      </c>
      <c r="K30" s="4">
        <f t="shared" si="23"/>
        <v>-0.172561832898734</v>
      </c>
      <c r="L30" s="4">
        <f t="shared" si="23"/>
        <v>0.18762638732204756</v>
      </c>
      <c r="M30" s="4">
        <f t="shared" si="23"/>
        <v>0.13384887852592123</v>
      </c>
      <c r="N30" s="4">
        <f t="shared" si="23"/>
        <v>-0.14591780390340298</v>
      </c>
      <c r="O30" s="4">
        <f t="shared" si="23"/>
        <v>-0.83976965657758829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100.02</v>
      </c>
      <c r="E32" s="3">
        <f>IFERROR(INDEX(E51:E500,MATCH($A$32,$C$51:$C$500,0)),"")</f>
        <v>100.76</v>
      </c>
      <c r="H32" s="3">
        <f>IFERROR(INDEX(D32:G32,COUNT(D32:G32)),"")</f>
        <v>100.76</v>
      </c>
      <c r="I32" s="3">
        <f t="shared" ref="I32:P32" si="24">IFERROR(INDEX(I51:I500,MATCH($C$32,$C$51:$C$500,0)),"")</f>
        <v>100.29</v>
      </c>
      <c r="J32" s="3">
        <f t="shared" si="24"/>
        <v>105.82</v>
      </c>
      <c r="K32" s="3">
        <f t="shared" si="24"/>
        <v>111.16</v>
      </c>
      <c r="L32" s="3">
        <f t="shared" si="24"/>
        <v>110.16</v>
      </c>
      <c r="M32" s="3">
        <f t="shared" si="24"/>
        <v>109.17</v>
      </c>
      <c r="N32" s="3">
        <f t="shared" si="24"/>
        <v>93.15</v>
      </c>
      <c r="O32" s="3">
        <f t="shared" si="24"/>
        <v>90.54</v>
      </c>
      <c r="P32" s="3">
        <f t="shared" si="24"/>
        <v>182.61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2</v>
      </c>
      <c r="E33" s="3">
        <f>IFERROR(INDEX(E51:E500,MATCH($A$33,$C$51:$C$500,0)),"")</f>
        <v>2.02</v>
      </c>
      <c r="H33" s="3">
        <f>IFERROR(INDEX(D33:G33,COUNT(D33:G33)),"")</f>
        <v>2.02</v>
      </c>
      <c r="I33" s="3">
        <f t="shared" ref="I33:P33" si="25">IFERROR(INDEX(I51:I500,MATCH($C$33,$C$51:$C$500,0)),"")</f>
        <v>2.89</v>
      </c>
      <c r="J33" s="3">
        <f t="shared" si="25"/>
        <v>1</v>
      </c>
      <c r="K33" s="3">
        <f t="shared" si="25"/>
        <v>6.12</v>
      </c>
      <c r="L33" s="3">
        <f t="shared" si="25"/>
        <v>45.21</v>
      </c>
      <c r="M33" s="3">
        <f t="shared" si="25"/>
        <v>46.95</v>
      </c>
      <c r="N33" s="3">
        <f t="shared" si="25"/>
        <v>1.93</v>
      </c>
      <c r="O33" s="3">
        <f t="shared" si="25"/>
        <v>2.15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-206.19</v>
      </c>
      <c r="E34" s="3">
        <f>IFERROR(INDEX(E51:E500,MATCH($A$34,$C$51:$C$500,0)),"")</f>
        <v>1073.68</v>
      </c>
      <c r="H34" s="3">
        <f>IFERROR(INDEX(D34:G34,COUNT(D34:G34)),"")</f>
        <v>1073.68</v>
      </c>
      <c r="I34" s="3">
        <f t="shared" ref="I34:P34" si="26">IFERROR(INDEX(I51:I500,MATCH($C$34,$C$51:$C$500,0)),"")</f>
        <v>-20.100000000000001</v>
      </c>
      <c r="J34" s="3">
        <f t="shared" si="26"/>
        <v>-18.53</v>
      </c>
      <c r="K34" s="3">
        <f t="shared" si="26"/>
        <v>1283.02</v>
      </c>
      <c r="L34" s="3">
        <f t="shared" si="26"/>
        <v>6916.67</v>
      </c>
      <c r="M34" s="3">
        <f t="shared" si="26"/>
        <v>320.70999999999998</v>
      </c>
      <c r="N34" s="3">
        <f t="shared" si="26"/>
        <v>46.27</v>
      </c>
      <c r="O34" s="3">
        <f t="shared" si="26"/>
        <v>17.21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2.7</v>
      </c>
      <c r="E35" s="3">
        <f>IFERROR(INDEX(E51:E500,MATCH($A$35,$C$51:$C$500,0)),"")</f>
        <v>3.1</v>
      </c>
      <c r="H35" s="3">
        <f>IFERROR(INDEX(D35:G35,COUNT(D35:G35)),"")</f>
        <v>3.1</v>
      </c>
      <c r="I35" s="3">
        <f t="shared" ref="I35:P35" si="27">IFERROR(INDEX(I51:I500,MATCH($C$35,$C$51:$C$500,0)),"")</f>
        <v>1.52</v>
      </c>
      <c r="J35" s="3">
        <f t="shared" si="27"/>
        <v>0.44</v>
      </c>
      <c r="K35" s="3">
        <f t="shared" si="27"/>
        <v>1.79</v>
      </c>
      <c r="L35" s="3">
        <f t="shared" si="27"/>
        <v>10.84</v>
      </c>
      <c r="M35" s="3">
        <f t="shared" si="27"/>
        <v>13.25</v>
      </c>
      <c r="N35" s="3">
        <f t="shared" si="27"/>
        <v>0.53</v>
      </c>
      <c r="O35" s="3">
        <f t="shared" si="27"/>
        <v>0.49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123613272025</v>
      </c>
      <c r="E51" s="5">
        <v>109811020772</v>
      </c>
      <c r="F51" s="5">
        <v>85147941326</v>
      </c>
      <c r="G51" s="5">
        <v>77129449954</v>
      </c>
      <c r="I51" s="5">
        <v>318970607431</v>
      </c>
      <c r="J51" s="5">
        <v>401945207449</v>
      </c>
      <c r="K51" s="5">
        <v>633417100629</v>
      </c>
      <c r="L51" s="5">
        <v>765515933170</v>
      </c>
      <c r="M51" s="5">
        <v>644576393167</v>
      </c>
      <c r="N51" s="5">
        <v>568485276455</v>
      </c>
      <c r="O51" s="5">
        <v>665609561999</v>
      </c>
      <c r="P51" s="5">
        <v>621868167237</v>
      </c>
    </row>
    <row r="52" spans="2:16" ht="15.5" x14ac:dyDescent="0.35">
      <c r="C52" t="s">
        <v>211</v>
      </c>
      <c r="D52" s="5">
        <v>-121163122568</v>
      </c>
      <c r="E52" s="5">
        <v>-106455748237</v>
      </c>
      <c r="F52" s="5">
        <v>-82053275656</v>
      </c>
      <c r="G52" s="5">
        <v>-74795043839</v>
      </c>
      <c r="I52" s="5">
        <v>-308502429161</v>
      </c>
      <c r="J52" s="5">
        <v>-388373396925</v>
      </c>
      <c r="K52" s="5">
        <v>-595928936651</v>
      </c>
      <c r="L52" s="5">
        <v>-724233578758</v>
      </c>
      <c r="M52" s="5">
        <v>-601645493131</v>
      </c>
      <c r="N52" s="5">
        <v>-523980652549</v>
      </c>
      <c r="O52" s="5">
        <v>-610573723460</v>
      </c>
      <c r="P52" s="5">
        <v>-569856793307</v>
      </c>
    </row>
    <row r="53" spans="2:16" ht="15.5" x14ac:dyDescent="0.35">
      <c r="C53" t="s">
        <v>212</v>
      </c>
      <c r="D53" s="5">
        <v>2450149457</v>
      </c>
      <c r="E53" s="5">
        <v>3355272535</v>
      </c>
      <c r="F53" s="5">
        <v>3094665670</v>
      </c>
      <c r="G53" s="5">
        <v>2334406115</v>
      </c>
      <c r="I53" s="5">
        <v>10468178270</v>
      </c>
      <c r="J53" s="5">
        <v>13571810524</v>
      </c>
      <c r="K53" s="5">
        <v>37488163978</v>
      </c>
      <c r="L53" s="5">
        <v>41282354412</v>
      </c>
      <c r="M53" s="5">
        <v>42930900036</v>
      </c>
      <c r="N53" s="5">
        <v>44504623906</v>
      </c>
      <c r="O53" s="5">
        <v>55035838539</v>
      </c>
      <c r="P53" s="5">
        <v>52011373930</v>
      </c>
    </row>
    <row r="54" spans="2:16" ht="15.5" x14ac:dyDescent="0.35">
      <c r="C54" t="s">
        <v>82</v>
      </c>
      <c r="D54" s="5">
        <v>-3020880661</v>
      </c>
      <c r="E54" s="5">
        <v>-2606814735</v>
      </c>
      <c r="F54" s="5">
        <v>-2527302666</v>
      </c>
      <c r="G54" s="5">
        <v>-2556914879</v>
      </c>
      <c r="I54" s="5">
        <v>-11245147711</v>
      </c>
      <c r="J54" s="5">
        <v>-18542635663</v>
      </c>
      <c r="K54" s="5">
        <v>-29597136919</v>
      </c>
      <c r="L54" s="5">
        <v>-35235707292</v>
      </c>
      <c r="M54" s="5">
        <v>-33204378531</v>
      </c>
      <c r="N54" s="5">
        <v>-29960555022</v>
      </c>
      <c r="O54" s="5">
        <v>-25717281688</v>
      </c>
      <c r="P54" s="5">
        <v>-19480492156</v>
      </c>
    </row>
    <row r="55" spans="2:16" ht="15.5" x14ac:dyDescent="0.35">
      <c r="C55" t="s">
        <v>284</v>
      </c>
      <c r="D55" s="5">
        <v>-21218987</v>
      </c>
      <c r="E55" s="5">
        <v>-162588755</v>
      </c>
      <c r="F55" s="5">
        <v>-8086299</v>
      </c>
      <c r="G55" s="5">
        <v>-26593539</v>
      </c>
      <c r="I55" s="5">
        <v>-172504768</v>
      </c>
      <c r="J55" s="5">
        <v>-54786155</v>
      </c>
      <c r="K55" s="5">
        <v>-1305768068</v>
      </c>
      <c r="L55" s="5">
        <v>-3768523018</v>
      </c>
      <c r="M55" s="5">
        <v>-2800612214</v>
      </c>
      <c r="N55" s="5">
        <v>-3310840682</v>
      </c>
      <c r="O55" s="5">
        <v>-5624415464</v>
      </c>
      <c r="P55" s="5">
        <v>-2904478011</v>
      </c>
    </row>
    <row r="56" spans="2:16" ht="15.5" x14ac:dyDescent="0.35">
      <c r="C56" t="s">
        <v>213</v>
      </c>
      <c r="D56" s="5">
        <v>-2999661674</v>
      </c>
      <c r="E56" s="5">
        <v>-2444225980</v>
      </c>
      <c r="F56" s="5">
        <v>-2519216367</v>
      </c>
      <c r="G56" s="5">
        <v>-2530321340</v>
      </c>
      <c r="I56" s="5">
        <v>-11072642943</v>
      </c>
      <c r="J56" s="5">
        <v>-18487849508</v>
      </c>
      <c r="K56" s="5">
        <v>-28291368851</v>
      </c>
      <c r="L56" s="5">
        <v>-31467184274</v>
      </c>
      <c r="M56" s="5">
        <v>-30403766317</v>
      </c>
      <c r="N56" s="5">
        <v>-26649714340</v>
      </c>
      <c r="O56" s="5">
        <v>-20092866224</v>
      </c>
      <c r="P56" s="5">
        <v>-16576014145</v>
      </c>
    </row>
    <row r="57" spans="2:16" ht="15.5" x14ac:dyDescent="0.35">
      <c r="C57" t="s">
        <v>89</v>
      </c>
      <c r="D57" s="5">
        <v>-570731204</v>
      </c>
      <c r="E57" s="5">
        <v>748457800</v>
      </c>
      <c r="F57" s="5">
        <v>567363004</v>
      </c>
      <c r="G57" s="5">
        <v>-222508764</v>
      </c>
      <c r="I57" s="5">
        <v>-776969441</v>
      </c>
      <c r="J57" s="5">
        <v>-4970825139</v>
      </c>
      <c r="K57" s="5">
        <v>7891027059</v>
      </c>
      <c r="L57" s="5">
        <v>6046647120</v>
      </c>
      <c r="M57" s="5">
        <v>9726521505</v>
      </c>
      <c r="N57" s="5">
        <v>14544068884</v>
      </c>
      <c r="O57" s="5">
        <v>29318556851</v>
      </c>
      <c r="P57" s="5">
        <v>32530881774</v>
      </c>
    </row>
    <row r="58" spans="2:16" ht="15.5" x14ac:dyDescent="0.35">
      <c r="C58" t="s">
        <v>90</v>
      </c>
      <c r="D58" s="5">
        <v>-1151017366</v>
      </c>
      <c r="E58" s="5">
        <v>-484149744</v>
      </c>
      <c r="F58" s="5">
        <v>-20096545888</v>
      </c>
      <c r="G58" s="5">
        <v>1952578108</v>
      </c>
      <c r="I58" s="5">
        <v>-21198545859</v>
      </c>
      <c r="J58" s="5">
        <v>-7186162388</v>
      </c>
      <c r="K58" s="5">
        <v>-6549013927</v>
      </c>
      <c r="L58" s="5">
        <v>-3292069587</v>
      </c>
      <c r="M58" s="5">
        <v>18494327531</v>
      </c>
      <c r="N58" s="5">
        <v>-4695572981</v>
      </c>
      <c r="O58" s="5">
        <v>-4616448621</v>
      </c>
      <c r="P58" s="5">
        <v>-6718909287</v>
      </c>
    </row>
    <row r="59" spans="2:16" ht="15.5" x14ac:dyDescent="0.35">
      <c r="C59" t="s">
        <v>215</v>
      </c>
      <c r="D59" s="5">
        <v>1591724</v>
      </c>
      <c r="E59" s="5">
        <v>1456309</v>
      </c>
      <c r="F59" s="5">
        <v>-137754456</v>
      </c>
      <c r="G59" s="5">
        <v>53309218</v>
      </c>
      <c r="I59" s="5">
        <v>558244673</v>
      </c>
      <c r="J59" s="5">
        <v>1540777890</v>
      </c>
      <c r="K59" s="5">
        <v>2367767077</v>
      </c>
      <c r="L59" s="5">
        <v>1459703081</v>
      </c>
      <c r="M59" s="5">
        <v>387988019</v>
      </c>
      <c r="N59" s="5">
        <v>763381042</v>
      </c>
      <c r="O59" s="5">
        <v>694201679</v>
      </c>
      <c r="P59" s="5">
        <v>659951892</v>
      </c>
    </row>
    <row r="60" spans="2:16" ht="15.5" x14ac:dyDescent="0.35">
      <c r="C60" t="s">
        <v>27</v>
      </c>
      <c r="D60" s="5">
        <v>-1057006033</v>
      </c>
      <c r="E60" s="5">
        <v>-888914205</v>
      </c>
      <c r="F60" s="5">
        <v>-1441590198</v>
      </c>
      <c r="G60" s="5">
        <v>-1622517506</v>
      </c>
      <c r="I60" s="5">
        <v>-6600766339</v>
      </c>
      <c r="J60" s="5">
        <v>-7349658902</v>
      </c>
      <c r="K60" s="5">
        <v>-8864808588</v>
      </c>
      <c r="L60" s="5">
        <v>-6018528280</v>
      </c>
      <c r="M60" s="5">
        <v>-5791700657</v>
      </c>
      <c r="N60" s="5">
        <v>-6219609175</v>
      </c>
      <c r="O60" s="5">
        <v>-5391692679</v>
      </c>
      <c r="P60" s="5">
        <v>-6734732867</v>
      </c>
    </row>
    <row r="61" spans="2:16" ht="15.5" x14ac:dyDescent="0.35">
      <c r="C61" t="s">
        <v>321</v>
      </c>
    </row>
    <row r="62" spans="2:16" ht="15.5" x14ac:dyDescent="0.35">
      <c r="C62" t="s">
        <v>91</v>
      </c>
      <c r="F62" s="5">
        <v>-546049764</v>
      </c>
      <c r="G62" s="5">
        <v>417421019</v>
      </c>
      <c r="I62" s="5">
        <v>-498635965</v>
      </c>
      <c r="J62" s="5">
        <v>-1661625933</v>
      </c>
      <c r="K62" s="5">
        <v>-1672788795</v>
      </c>
      <c r="L62" s="5">
        <v>-268373713</v>
      </c>
      <c r="M62" s="5">
        <v>22884429635</v>
      </c>
      <c r="N62" s="5">
        <v>-1800000</v>
      </c>
      <c r="O62" s="5">
        <v>-4050000</v>
      </c>
    </row>
    <row r="63" spans="2:16" ht="15.5" x14ac:dyDescent="0.35">
      <c r="C63" t="s">
        <v>81</v>
      </c>
      <c r="D63" s="5">
        <v>-108240525</v>
      </c>
      <c r="E63" s="5">
        <v>-46229145</v>
      </c>
      <c r="F63" s="5">
        <v>-93075202</v>
      </c>
      <c r="G63" s="5">
        <v>-15178661</v>
      </c>
      <c r="I63" s="5">
        <v>-160738745</v>
      </c>
      <c r="J63" s="5">
        <v>-245810552</v>
      </c>
      <c r="K63" s="5">
        <v>2320999</v>
      </c>
      <c r="L63" s="5">
        <v>148586088</v>
      </c>
      <c r="M63" s="5">
        <v>9351476</v>
      </c>
      <c r="N63" s="5">
        <v>-22282698</v>
      </c>
      <c r="O63" s="5">
        <v>-554176997</v>
      </c>
      <c r="P63" s="5">
        <v>-790175298</v>
      </c>
    </row>
    <row r="64" spans="2:16" ht="15.5" x14ac:dyDescent="0.35">
      <c r="C64" t="s">
        <v>92</v>
      </c>
      <c r="D64" s="5">
        <v>-1151017366</v>
      </c>
      <c r="E64" s="5">
        <v>-484149744</v>
      </c>
      <c r="F64" s="5">
        <v>-20096545888</v>
      </c>
      <c r="G64" s="5">
        <v>1952578108</v>
      </c>
      <c r="I64" s="5">
        <v>-21198545859</v>
      </c>
      <c r="J64" s="5">
        <v>-7186162388</v>
      </c>
      <c r="K64" s="5">
        <v>-6549013927</v>
      </c>
      <c r="L64" s="5">
        <v>-3292069587</v>
      </c>
      <c r="M64" s="5">
        <v>18494327531</v>
      </c>
      <c r="N64" s="5">
        <v>-4695572981</v>
      </c>
      <c r="O64" s="5">
        <v>-4616448621</v>
      </c>
      <c r="P64" s="5">
        <v>-6718909287</v>
      </c>
    </row>
    <row r="65" spans="2:16" ht="15.5" x14ac:dyDescent="0.35">
      <c r="C65" t="s">
        <v>29</v>
      </c>
      <c r="D65" s="5">
        <v>-1721748570</v>
      </c>
      <c r="E65" s="5">
        <v>264308056</v>
      </c>
      <c r="F65" s="5">
        <v>-19529182884</v>
      </c>
      <c r="G65" s="5">
        <v>1730069344</v>
      </c>
      <c r="I65" s="5">
        <v>-21975515300</v>
      </c>
      <c r="J65" s="5">
        <v>-12156987527</v>
      </c>
      <c r="K65" s="5">
        <v>1342013132</v>
      </c>
      <c r="L65" s="5">
        <v>2754577533</v>
      </c>
      <c r="M65" s="5">
        <v>28220849036</v>
      </c>
      <c r="N65" s="5">
        <v>9848495903</v>
      </c>
      <c r="O65" s="5">
        <v>24702108230</v>
      </c>
      <c r="P65" s="5">
        <v>25811972487</v>
      </c>
    </row>
    <row r="66" spans="2:16" ht="15.5" x14ac:dyDescent="0.35">
      <c r="C66" t="s">
        <v>28</v>
      </c>
      <c r="F66" s="5">
        <v>-2242650737</v>
      </c>
      <c r="I66" s="5">
        <v>-2242650737</v>
      </c>
      <c r="J66" s="5">
        <v>2374300698</v>
      </c>
      <c r="K66" s="5">
        <v>-451232363</v>
      </c>
      <c r="L66" s="5">
        <v>-1661833554</v>
      </c>
      <c r="M66" s="5">
        <v>-1584484739</v>
      </c>
      <c r="N66" s="5">
        <v>-3386070629</v>
      </c>
      <c r="O66" s="5">
        <v>-6389532804</v>
      </c>
      <c r="P66" s="5">
        <v>-6873224666</v>
      </c>
    </row>
    <row r="67" spans="2:16" ht="15.5" x14ac:dyDescent="0.35">
      <c r="C67" t="s">
        <v>407</v>
      </c>
      <c r="O67" s="5">
        <v>18499181</v>
      </c>
      <c r="P67" s="5">
        <v>-33313300</v>
      </c>
    </row>
    <row r="68" spans="2:16" ht="15.5" x14ac:dyDescent="0.35">
      <c r="C68" t="s">
        <v>95</v>
      </c>
      <c r="D68" s="5">
        <v>-1721748570</v>
      </c>
      <c r="E68" s="5">
        <v>264308056</v>
      </c>
      <c r="F68" s="5">
        <v>-21771833621</v>
      </c>
      <c r="G68" s="5">
        <v>1730069344</v>
      </c>
      <c r="I68" s="5">
        <v>-24218166037</v>
      </c>
      <c r="J68" s="5">
        <v>-9782686829</v>
      </c>
      <c r="K68" s="5">
        <v>890780769</v>
      </c>
      <c r="L68" s="5">
        <v>1345508054</v>
      </c>
      <c r="M68" s="5">
        <v>26636364297</v>
      </c>
      <c r="N68" s="5">
        <v>6462425274</v>
      </c>
      <c r="O68" s="5">
        <v>18331074607</v>
      </c>
      <c r="P68" s="5">
        <v>18905434521</v>
      </c>
    </row>
    <row r="69" spans="2:16" ht="15.5" x14ac:dyDescent="0.35">
      <c r="C69" t="s">
        <v>96</v>
      </c>
      <c r="D69" s="5">
        <v>159335604</v>
      </c>
      <c r="E69" s="5">
        <v>159335604</v>
      </c>
      <c r="F69" s="5">
        <v>12306148422</v>
      </c>
      <c r="G69" s="5">
        <v>159335604</v>
      </c>
      <c r="I69" s="5">
        <v>12784155235</v>
      </c>
      <c r="J69" s="5">
        <v>632794549</v>
      </c>
      <c r="K69" s="5">
        <v>780281430</v>
      </c>
      <c r="L69" s="5">
        <v>444077003</v>
      </c>
      <c r="M69" s="5">
        <v>74354786</v>
      </c>
      <c r="N69" s="5">
        <v>-461862023</v>
      </c>
      <c r="O69" s="5">
        <v>-219164212</v>
      </c>
      <c r="P69" s="5">
        <v>114689428</v>
      </c>
    </row>
    <row r="70" spans="2:16" ht="15.5" x14ac:dyDescent="0.35">
      <c r="C70" t="s">
        <v>97</v>
      </c>
      <c r="D70" s="5">
        <v>-1562412966</v>
      </c>
      <c r="E70" s="5">
        <v>423643660</v>
      </c>
      <c r="F70" s="5">
        <v>-9465685199</v>
      </c>
      <c r="G70" s="5">
        <v>1889404948</v>
      </c>
      <c r="I70" s="5">
        <v>-11434010802</v>
      </c>
      <c r="J70" s="5">
        <v>-9149892280</v>
      </c>
      <c r="K70" s="5">
        <v>1671062199</v>
      </c>
      <c r="L70" s="5">
        <v>1789585057</v>
      </c>
      <c r="M70" s="5">
        <v>26710719083</v>
      </c>
      <c r="N70" s="5">
        <v>6000563251</v>
      </c>
      <c r="O70" s="5">
        <v>18111910395</v>
      </c>
      <c r="P70" s="5">
        <v>19020123949</v>
      </c>
    </row>
    <row r="71" spans="2:16" ht="15.5" x14ac:dyDescent="0.35">
      <c r="C71" t="s">
        <v>98</v>
      </c>
      <c r="D71" s="5">
        <v>-1721748570</v>
      </c>
      <c r="E71" s="5">
        <v>264308056</v>
      </c>
      <c r="F71" s="5">
        <v>-21771833621</v>
      </c>
      <c r="G71" s="5">
        <v>1730069344</v>
      </c>
      <c r="I71" s="5">
        <v>-24218166037</v>
      </c>
      <c r="J71" s="5">
        <v>-9782686829</v>
      </c>
      <c r="K71" s="5">
        <v>890780769</v>
      </c>
      <c r="L71" s="5">
        <v>1345508054</v>
      </c>
      <c r="M71" s="5">
        <v>26636364297</v>
      </c>
      <c r="N71" s="5">
        <v>6462425274</v>
      </c>
      <c r="O71" s="5">
        <v>18331074607</v>
      </c>
      <c r="P71" s="5">
        <v>18905434521</v>
      </c>
    </row>
    <row r="72" spans="2:16" ht="15.5" x14ac:dyDescent="0.35">
      <c r="C72" t="s">
        <v>8</v>
      </c>
      <c r="D72" s="5">
        <v>-1454172441</v>
      </c>
      <c r="E72" s="5">
        <v>469872805</v>
      </c>
      <c r="F72" s="5">
        <v>-9372609997</v>
      </c>
      <c r="G72" s="5">
        <v>1904583609</v>
      </c>
      <c r="I72" s="5">
        <v>-11273272057</v>
      </c>
      <c r="J72" s="5">
        <v>-8904081728</v>
      </c>
      <c r="K72" s="5">
        <v>1668741200</v>
      </c>
      <c r="L72" s="5">
        <v>1640998969</v>
      </c>
      <c r="M72" s="5">
        <v>26701367607</v>
      </c>
      <c r="N72" s="5">
        <v>6022845949</v>
      </c>
      <c r="O72" s="5">
        <v>18666087392</v>
      </c>
      <c r="P72" s="5">
        <v>19810299247</v>
      </c>
    </row>
    <row r="73" spans="2:16" ht="15.5" x14ac:dyDescent="0.35">
      <c r="C73" t="s">
        <v>100</v>
      </c>
      <c r="D73" s="5">
        <v>-1721748570</v>
      </c>
      <c r="E73" s="5">
        <v>264308056</v>
      </c>
      <c r="F73" s="5">
        <v>-21771833621</v>
      </c>
      <c r="G73" s="5">
        <v>1730069344</v>
      </c>
      <c r="I73" s="5">
        <v>-24218166037</v>
      </c>
      <c r="J73" s="5">
        <v>-9782686829</v>
      </c>
      <c r="K73" s="5">
        <v>890780769</v>
      </c>
      <c r="L73" s="5">
        <v>1345508054</v>
      </c>
      <c r="M73" s="5">
        <v>26636364297</v>
      </c>
      <c r="N73" s="5">
        <v>6462425274</v>
      </c>
      <c r="O73" s="5">
        <v>18331074607</v>
      </c>
      <c r="P73" s="5">
        <v>18905434521</v>
      </c>
    </row>
    <row r="74" spans="2:16" ht="15.5" x14ac:dyDescent="0.35">
      <c r="C74" t="s">
        <v>101</v>
      </c>
      <c r="D74" s="5">
        <v>-1562412966</v>
      </c>
      <c r="E74" s="5">
        <v>423643660</v>
      </c>
      <c r="F74" s="5">
        <v>-9465685199</v>
      </c>
      <c r="G74" s="5">
        <v>1889404948</v>
      </c>
      <c r="I74" s="5">
        <v>-11434010802</v>
      </c>
      <c r="J74" s="5">
        <v>-9149892280</v>
      </c>
      <c r="K74" s="5">
        <v>1671062199</v>
      </c>
      <c r="L74" s="5">
        <v>1789585057</v>
      </c>
      <c r="M74" s="5">
        <v>26710719083</v>
      </c>
      <c r="N74" s="5">
        <v>6000563251</v>
      </c>
      <c r="O74" s="5">
        <v>18111910395</v>
      </c>
      <c r="P74" s="5">
        <v>19020123949</v>
      </c>
    </row>
    <row r="75" spans="2:16" ht="15.5" x14ac:dyDescent="0.35">
      <c r="C75" t="s">
        <v>102</v>
      </c>
      <c r="D75" s="5">
        <v>-1562412966</v>
      </c>
      <c r="E75" s="5">
        <v>423643660</v>
      </c>
      <c r="F75" s="5">
        <v>-9465685199</v>
      </c>
      <c r="G75" s="5">
        <v>1889404948</v>
      </c>
      <c r="I75" s="5">
        <v>-11434010802</v>
      </c>
      <c r="J75" s="5">
        <v>-9149892280</v>
      </c>
      <c r="K75" s="5">
        <v>1671062199</v>
      </c>
      <c r="L75" s="5">
        <v>1789585057</v>
      </c>
      <c r="M75" s="5">
        <v>26710719083</v>
      </c>
      <c r="N75" s="5">
        <v>6000563251</v>
      </c>
      <c r="O75" s="5">
        <v>18111910395</v>
      </c>
      <c r="P75" s="5">
        <v>19020123949</v>
      </c>
    </row>
    <row r="77" spans="2:16" ht="15.5" x14ac:dyDescent="0.35">
      <c r="B77" t="s">
        <v>103</v>
      </c>
      <c r="C77" t="s">
        <v>104</v>
      </c>
    </row>
    <row r="78" spans="2:16" ht="15.5" x14ac:dyDescent="0.35">
      <c r="C78" t="s">
        <v>216</v>
      </c>
    </row>
    <row r="79" spans="2:16" ht="15.5" x14ac:dyDescent="0.35">
      <c r="C79" t="s">
        <v>20</v>
      </c>
      <c r="D79" s="5">
        <v>2320615060</v>
      </c>
      <c r="E79" s="5">
        <v>2310544840</v>
      </c>
      <c r="F79" s="5">
        <v>2319404074</v>
      </c>
      <c r="G79" s="5">
        <v>2722838522</v>
      </c>
      <c r="I79" s="5">
        <v>2319404074</v>
      </c>
      <c r="J79" s="5">
        <v>3462023503</v>
      </c>
      <c r="K79" s="5">
        <v>3642819624</v>
      </c>
      <c r="L79" s="5">
        <v>30343726919</v>
      </c>
      <c r="M79" s="5">
        <v>25478915609</v>
      </c>
      <c r="N79" s="5">
        <v>23039705426</v>
      </c>
      <c r="O79" s="5">
        <v>25257090666</v>
      </c>
      <c r="P79" s="5">
        <v>1945546081</v>
      </c>
    </row>
    <row r="80" spans="2:16" ht="15.5" x14ac:dyDescent="0.35">
      <c r="C80" t="s">
        <v>217</v>
      </c>
      <c r="D80" s="5">
        <v>27648311304</v>
      </c>
      <c r="E80" s="5">
        <v>27800768782</v>
      </c>
      <c r="F80" s="5">
        <v>27780570375</v>
      </c>
      <c r="G80" s="5">
        <v>30237977750</v>
      </c>
      <c r="I80" s="5">
        <v>27780570375</v>
      </c>
      <c r="J80" s="5">
        <v>26734081130</v>
      </c>
      <c r="K80" s="5">
        <v>27491120409</v>
      </c>
      <c r="L80" s="5">
        <v>28258579113</v>
      </c>
      <c r="M80" s="5">
        <v>26657918121</v>
      </c>
      <c r="N80" s="5">
        <v>32860638386</v>
      </c>
      <c r="O80" s="5">
        <v>35658694906</v>
      </c>
      <c r="P80" s="5">
        <v>35872490706</v>
      </c>
    </row>
    <row r="81" spans="3:16" ht="15.5" x14ac:dyDescent="0.35">
      <c r="C81" t="s">
        <v>219</v>
      </c>
      <c r="D81" s="5">
        <v>34111219</v>
      </c>
      <c r="E81" s="5">
        <v>156733603</v>
      </c>
      <c r="F81" s="5">
        <v>58918692</v>
      </c>
      <c r="G81" s="5">
        <v>10498601</v>
      </c>
      <c r="I81" s="5">
        <v>58918692</v>
      </c>
      <c r="J81" s="5">
        <v>79095701</v>
      </c>
      <c r="K81" s="5">
        <v>36097590</v>
      </c>
      <c r="L81" s="5">
        <v>70573772</v>
      </c>
      <c r="M81" s="5">
        <v>14937505</v>
      </c>
      <c r="N81" s="5">
        <v>15935589</v>
      </c>
      <c r="O81" s="5">
        <v>279095183</v>
      </c>
    </row>
    <row r="82" spans="3:16" ht="15.5" x14ac:dyDescent="0.35">
      <c r="C82" t="s">
        <v>218</v>
      </c>
      <c r="D82" s="5">
        <v>40578120549</v>
      </c>
      <c r="E82" s="5">
        <v>35543487859</v>
      </c>
      <c r="F82" s="5">
        <v>27679141720</v>
      </c>
      <c r="G82" s="5">
        <v>32234606331</v>
      </c>
      <c r="I82" s="5">
        <v>27679141720</v>
      </c>
      <c r="J82" s="5">
        <v>22046669916</v>
      </c>
    </row>
    <row r="83" spans="3:16" ht="15.5" x14ac:dyDescent="0.35">
      <c r="C83" t="s">
        <v>220</v>
      </c>
      <c r="D83" s="5">
        <v>27648311304</v>
      </c>
      <c r="E83" s="5">
        <v>27800768782</v>
      </c>
      <c r="F83" s="5">
        <v>27780570375</v>
      </c>
      <c r="G83" s="5">
        <v>30237977750</v>
      </c>
      <c r="I83" s="5">
        <v>27780570375</v>
      </c>
      <c r="J83" s="5">
        <v>26734081130</v>
      </c>
      <c r="K83" s="5">
        <v>27491120409</v>
      </c>
      <c r="L83" s="5">
        <v>28258579113</v>
      </c>
      <c r="M83" s="5">
        <v>26657918121</v>
      </c>
      <c r="N83" s="5">
        <v>32860638386</v>
      </c>
      <c r="O83" s="5">
        <v>35658694906</v>
      </c>
      <c r="P83" s="5">
        <v>35872490706</v>
      </c>
    </row>
    <row r="84" spans="3:16" ht="15.5" x14ac:dyDescent="0.35">
      <c r="C84" t="s">
        <v>110</v>
      </c>
      <c r="P84" s="5">
        <v>1406849428</v>
      </c>
    </row>
    <row r="85" spans="3:16" ht="15.5" x14ac:dyDescent="0.35">
      <c r="C85" t="s">
        <v>221</v>
      </c>
      <c r="D85" s="5">
        <v>4027105116</v>
      </c>
      <c r="E85" s="5">
        <v>4521724811</v>
      </c>
      <c r="F85" s="5">
        <v>3343318029</v>
      </c>
      <c r="G85" s="5">
        <v>3301092613</v>
      </c>
      <c r="I85" s="5">
        <v>3343318029</v>
      </c>
      <c r="J85" s="5">
        <v>2577596593</v>
      </c>
      <c r="K85" s="5">
        <v>3926407183</v>
      </c>
      <c r="L85" s="5">
        <v>2745118283</v>
      </c>
      <c r="M85" s="5">
        <v>3151932130</v>
      </c>
      <c r="N85" s="5">
        <v>2636458122</v>
      </c>
      <c r="O85" s="5">
        <v>815417608</v>
      </c>
      <c r="P85" s="5">
        <v>18617399850</v>
      </c>
    </row>
    <row r="86" spans="3:16" ht="15.5" x14ac:dyDescent="0.35">
      <c r="C86" t="s">
        <v>222</v>
      </c>
      <c r="D86" s="5">
        <v>90135020781</v>
      </c>
      <c r="E86" s="5">
        <v>87677485239</v>
      </c>
      <c r="F86" s="5">
        <v>83481094131</v>
      </c>
      <c r="G86" s="5">
        <v>84077752499</v>
      </c>
      <c r="I86" s="5">
        <v>83481094131</v>
      </c>
      <c r="J86" s="5">
        <v>87488416755</v>
      </c>
      <c r="K86" s="5">
        <v>84983080042</v>
      </c>
      <c r="L86" s="5">
        <v>70864717669</v>
      </c>
      <c r="M86" s="5">
        <v>69992395118</v>
      </c>
      <c r="N86" s="5">
        <v>95219992007</v>
      </c>
      <c r="O86" s="5">
        <v>78338758268</v>
      </c>
      <c r="P86" s="5">
        <v>18418990196</v>
      </c>
    </row>
    <row r="87" spans="3:16" ht="15.5" x14ac:dyDescent="0.35">
      <c r="C87" t="s">
        <v>369</v>
      </c>
      <c r="D87" s="5">
        <v>13380179265</v>
      </c>
    </row>
    <row r="88" spans="3:16" ht="15.5" x14ac:dyDescent="0.35">
      <c r="C88" t="s">
        <v>81</v>
      </c>
      <c r="D88" s="5">
        <v>1429326996</v>
      </c>
      <c r="E88" s="5">
        <v>1269991392</v>
      </c>
      <c r="F88" s="5">
        <v>787540188</v>
      </c>
      <c r="G88" s="5">
        <v>-39873934</v>
      </c>
      <c r="I88" s="5">
        <v>787540188</v>
      </c>
      <c r="J88" s="5">
        <v>-517880747</v>
      </c>
      <c r="K88" s="5">
        <v>-1152039655</v>
      </c>
      <c r="L88" s="5">
        <v>-1931560302</v>
      </c>
      <c r="M88" s="5">
        <v>-2374123291</v>
      </c>
      <c r="N88" s="5">
        <v>-2448257761</v>
      </c>
      <c r="O88" s="5">
        <v>-326185209</v>
      </c>
      <c r="P88" s="5">
        <v>-110884278</v>
      </c>
    </row>
    <row r="89" spans="3:16" ht="15.5" x14ac:dyDescent="0.35">
      <c r="C89" t="s">
        <v>223</v>
      </c>
      <c r="D89" s="5">
        <v>184951144702</v>
      </c>
      <c r="E89" s="5">
        <v>197044647106</v>
      </c>
      <c r="F89" s="5">
        <v>191588613322</v>
      </c>
      <c r="G89" s="5">
        <v>208449480356</v>
      </c>
      <c r="I89" s="5">
        <v>191588613322</v>
      </c>
      <c r="J89" s="5">
        <v>212616688862</v>
      </c>
      <c r="K89" s="5">
        <v>216937832815</v>
      </c>
      <c r="L89" s="5">
        <v>219870829003</v>
      </c>
      <c r="M89" s="5">
        <v>224219118528</v>
      </c>
      <c r="N89" s="5">
        <v>211499886509</v>
      </c>
      <c r="O89" s="5">
        <v>223404340107</v>
      </c>
      <c r="P89" s="5">
        <v>85077645243</v>
      </c>
    </row>
    <row r="90" spans="3:16" ht="15.5" x14ac:dyDescent="0.35">
      <c r="C90" t="s">
        <v>224</v>
      </c>
    </row>
    <row r="91" spans="3:16" ht="15.5" x14ac:dyDescent="0.35">
      <c r="C91" t="s">
        <v>111</v>
      </c>
      <c r="D91" s="5">
        <v>309324633</v>
      </c>
      <c r="E91" s="5">
        <v>318121180</v>
      </c>
      <c r="F91" s="5">
        <v>259221068</v>
      </c>
      <c r="G91" s="5">
        <v>246537989</v>
      </c>
      <c r="I91" s="5">
        <v>259221068</v>
      </c>
      <c r="J91" s="5">
        <v>683086291</v>
      </c>
      <c r="K91" s="5">
        <v>1326254319</v>
      </c>
      <c r="L91" s="5">
        <v>2157087251</v>
      </c>
      <c r="M91" s="5">
        <v>6435400745</v>
      </c>
      <c r="N91" s="5">
        <v>1026570735</v>
      </c>
      <c r="O91" s="5">
        <v>1360535766</v>
      </c>
      <c r="P91" s="5">
        <v>1230189176</v>
      </c>
    </row>
    <row r="92" spans="3:16" ht="15.5" x14ac:dyDescent="0.35">
      <c r="C92" t="s">
        <v>113</v>
      </c>
      <c r="D92" s="5">
        <v>2711349710</v>
      </c>
      <c r="E92" s="5">
        <v>2893276250</v>
      </c>
      <c r="F92" s="5">
        <v>2954835319</v>
      </c>
      <c r="G92" s="5">
        <v>2954835319</v>
      </c>
      <c r="I92" s="5">
        <v>2954835319</v>
      </c>
      <c r="J92" s="5">
        <v>3018997819</v>
      </c>
      <c r="K92" s="5">
        <v>4181064486</v>
      </c>
      <c r="L92" s="5">
        <v>5549058236</v>
      </c>
      <c r="M92" s="5">
        <v>7003220736</v>
      </c>
      <c r="N92" s="5">
        <v>7916745736</v>
      </c>
      <c r="O92" s="5">
        <v>5380818750</v>
      </c>
      <c r="P92" s="5">
        <v>680500000</v>
      </c>
    </row>
    <row r="93" spans="3:16" ht="15.5" x14ac:dyDescent="0.35">
      <c r="C93" t="s">
        <v>342</v>
      </c>
      <c r="J93" s="5">
        <v>28075063242</v>
      </c>
      <c r="K93" s="5">
        <v>29736689175</v>
      </c>
      <c r="L93" s="5">
        <v>31632227972</v>
      </c>
      <c r="M93" s="5">
        <v>31900601685</v>
      </c>
      <c r="N93" s="5">
        <v>223650000</v>
      </c>
      <c r="O93" s="5">
        <v>225450000</v>
      </c>
      <c r="P93" s="5">
        <v>229500000</v>
      </c>
    </row>
    <row r="94" spans="3:16" ht="15.5" x14ac:dyDescent="0.35">
      <c r="C94" t="s">
        <v>114</v>
      </c>
      <c r="D94" s="5">
        <v>358220664</v>
      </c>
      <c r="E94" s="5">
        <v>403161474</v>
      </c>
      <c r="F94" s="5">
        <v>448102284</v>
      </c>
      <c r="G94" s="5">
        <v>2583756427</v>
      </c>
      <c r="I94" s="5">
        <v>448102284</v>
      </c>
      <c r="J94" s="5">
        <v>2718578857</v>
      </c>
      <c r="K94" s="5">
        <v>522758674</v>
      </c>
      <c r="L94" s="5">
        <v>595066177</v>
      </c>
      <c r="M94" s="5">
        <v>577560199</v>
      </c>
      <c r="N94" s="5">
        <v>593952071</v>
      </c>
      <c r="O94" s="5">
        <v>294829227</v>
      </c>
      <c r="P94" s="5">
        <v>144415294</v>
      </c>
    </row>
    <row r="95" spans="3:16" ht="15.5" x14ac:dyDescent="0.35">
      <c r="C95" t="s">
        <v>228</v>
      </c>
      <c r="D95" s="5">
        <v>32983508976</v>
      </c>
      <c r="E95" s="5">
        <v>19934600234</v>
      </c>
      <c r="F95" s="5">
        <v>20077610377</v>
      </c>
      <c r="G95" s="5">
        <v>22144671712</v>
      </c>
      <c r="I95" s="5">
        <v>20077610377</v>
      </c>
      <c r="J95" s="5">
        <v>37603436334</v>
      </c>
      <c r="K95" s="5">
        <v>39149705995</v>
      </c>
      <c r="L95" s="5">
        <v>43739957446</v>
      </c>
      <c r="M95" s="5">
        <v>50831609290</v>
      </c>
      <c r="N95" s="5">
        <v>12489959710</v>
      </c>
      <c r="O95" s="5">
        <v>7261633743</v>
      </c>
      <c r="P95" s="5">
        <v>3691453898</v>
      </c>
    </row>
    <row r="96" spans="3:16" ht="15.5" x14ac:dyDescent="0.35">
      <c r="C96" t="s">
        <v>115</v>
      </c>
      <c r="D96" s="5">
        <v>217934653678</v>
      </c>
      <c r="E96" s="5">
        <v>216979247340</v>
      </c>
      <c r="F96" s="5">
        <v>211666223699</v>
      </c>
      <c r="G96" s="5">
        <v>230594152068</v>
      </c>
      <c r="I96" s="5">
        <v>211666223699</v>
      </c>
      <c r="J96" s="5">
        <v>250220125196</v>
      </c>
      <c r="K96" s="5">
        <v>256087538810</v>
      </c>
      <c r="L96" s="5">
        <v>263610786449</v>
      </c>
      <c r="M96" s="5">
        <v>275050727818</v>
      </c>
      <c r="N96" s="5">
        <v>223989846219</v>
      </c>
      <c r="O96" s="5">
        <v>230665973850</v>
      </c>
      <c r="P96" s="5">
        <v>88769099141</v>
      </c>
    </row>
    <row r="97" spans="3:16" ht="15.5" x14ac:dyDescent="0.35">
      <c r="C97" t="s">
        <v>116</v>
      </c>
    </row>
    <row r="98" spans="3:16" ht="15.5" x14ac:dyDescent="0.35">
      <c r="C98" t="s">
        <v>117</v>
      </c>
    </row>
    <row r="99" spans="3:16" ht="15.5" x14ac:dyDescent="0.35">
      <c r="C99" t="s">
        <v>229</v>
      </c>
      <c r="D99" s="5">
        <v>47658389054</v>
      </c>
      <c r="E99" s="5">
        <v>45274719276</v>
      </c>
      <c r="F99" s="5">
        <v>40615735266</v>
      </c>
      <c r="G99" s="5">
        <v>52543186973</v>
      </c>
      <c r="I99" s="5">
        <v>40615735266</v>
      </c>
      <c r="J99" s="5">
        <v>69922675611</v>
      </c>
      <c r="K99" s="5">
        <v>60193977217</v>
      </c>
      <c r="L99" s="5">
        <v>69163398766</v>
      </c>
      <c r="M99" s="5">
        <v>75415238184</v>
      </c>
      <c r="N99" s="5">
        <v>61938860347</v>
      </c>
      <c r="O99" s="5">
        <v>76705623446</v>
      </c>
      <c r="P99" s="5">
        <v>40404366158</v>
      </c>
    </row>
    <row r="100" spans="3:16" ht="15.5" x14ac:dyDescent="0.35">
      <c r="C100" t="s">
        <v>236</v>
      </c>
      <c r="D100" s="5">
        <v>5412267297</v>
      </c>
      <c r="E100" s="5">
        <v>8659627671</v>
      </c>
      <c r="F100" s="5">
        <v>11906988046</v>
      </c>
      <c r="G100" s="5">
        <v>19406369169</v>
      </c>
      <c r="I100" s="5">
        <v>11906988046</v>
      </c>
      <c r="J100" s="5">
        <v>46203308668</v>
      </c>
      <c r="K100" s="5">
        <v>57833365001</v>
      </c>
      <c r="L100" s="5">
        <v>59988224824</v>
      </c>
      <c r="M100" s="5">
        <v>59681500000</v>
      </c>
      <c r="N100" s="5">
        <v>51889000000</v>
      </c>
      <c r="O100" s="5">
        <v>70491320000</v>
      </c>
      <c r="P100" s="5">
        <v>29542500000</v>
      </c>
    </row>
    <row r="101" spans="3:16" ht="15.5" x14ac:dyDescent="0.35">
      <c r="C101" t="s">
        <v>230</v>
      </c>
      <c r="O101" s="5">
        <v>653443099</v>
      </c>
      <c r="P101" s="5">
        <v>363993491</v>
      </c>
    </row>
    <row r="102" spans="3:16" ht="15.5" x14ac:dyDescent="0.35">
      <c r="C102" t="s">
        <v>231</v>
      </c>
      <c r="D102" s="5">
        <v>1752802</v>
      </c>
      <c r="E102" s="5">
        <v>8354201</v>
      </c>
      <c r="F102" s="5">
        <v>8197120</v>
      </c>
      <c r="G102" s="5">
        <v>5250647</v>
      </c>
      <c r="I102" s="5">
        <v>8197120</v>
      </c>
      <c r="J102" s="5">
        <v>49501787</v>
      </c>
      <c r="K102" s="5">
        <v>25790524</v>
      </c>
      <c r="L102" s="5">
        <v>37534321</v>
      </c>
      <c r="M102" s="5">
        <v>4159782463</v>
      </c>
      <c r="N102" s="5">
        <v>3357826157</v>
      </c>
      <c r="O102" s="5">
        <v>653443099</v>
      </c>
      <c r="P102" s="5">
        <v>363993491</v>
      </c>
    </row>
    <row r="103" spans="3:16" ht="15.5" x14ac:dyDescent="0.35">
      <c r="C103" t="s">
        <v>121</v>
      </c>
      <c r="P103" s="5">
        <v>229500000</v>
      </c>
    </row>
    <row r="104" spans="3:16" ht="15.5" x14ac:dyDescent="0.35">
      <c r="C104" t="s">
        <v>232</v>
      </c>
      <c r="D104" s="5">
        <v>40612231768</v>
      </c>
      <c r="E104" s="5">
        <v>35700221462</v>
      </c>
      <c r="F104" s="5">
        <v>27738060412</v>
      </c>
      <c r="G104" s="5">
        <v>32245104932</v>
      </c>
      <c r="I104" s="5">
        <v>27738060412</v>
      </c>
      <c r="J104" s="5">
        <v>22125765617</v>
      </c>
      <c r="K104" s="5">
        <v>36097590</v>
      </c>
      <c r="L104" s="5">
        <v>70573772</v>
      </c>
      <c r="M104" s="5">
        <v>14937505</v>
      </c>
      <c r="N104" s="5">
        <v>15935589</v>
      </c>
      <c r="O104" s="5">
        <v>279095183</v>
      </c>
      <c r="P104" s="5">
        <v>229500000</v>
      </c>
    </row>
    <row r="105" spans="3:16" ht="15.5" x14ac:dyDescent="0.35">
      <c r="C105" t="s">
        <v>233</v>
      </c>
      <c r="D105" s="5">
        <v>103145353</v>
      </c>
      <c r="E105" s="5">
        <v>49108342</v>
      </c>
      <c r="F105" s="5">
        <v>39670244</v>
      </c>
      <c r="G105" s="5">
        <v>532615313</v>
      </c>
      <c r="I105" s="5">
        <v>39670244</v>
      </c>
      <c r="J105" s="5">
        <v>164048449</v>
      </c>
      <c r="K105" s="5">
        <v>1586935028</v>
      </c>
      <c r="L105" s="5">
        <v>1960779853</v>
      </c>
      <c r="M105" s="5">
        <v>4035154286</v>
      </c>
      <c r="N105" s="5">
        <v>5327452195</v>
      </c>
      <c r="O105" s="5">
        <v>4712885408</v>
      </c>
      <c r="P105" s="5">
        <v>10042537881</v>
      </c>
    </row>
    <row r="106" spans="3:16" ht="15.5" x14ac:dyDescent="0.35">
      <c r="C106" t="s">
        <v>324</v>
      </c>
      <c r="L106" s="5">
        <v>5500000000</v>
      </c>
      <c r="M106" s="5">
        <v>6007000000</v>
      </c>
      <c r="N106" s="5">
        <v>12003333</v>
      </c>
    </row>
    <row r="107" spans="3:16" ht="15.5" x14ac:dyDescent="0.35">
      <c r="C107" t="s">
        <v>120</v>
      </c>
      <c r="D107" s="5">
        <v>1258990500</v>
      </c>
      <c r="E107" s="5">
        <v>381953489</v>
      </c>
      <c r="F107" s="5">
        <v>322416212</v>
      </c>
      <c r="G107" s="5">
        <v>250440500</v>
      </c>
      <c r="I107" s="5">
        <v>322416212</v>
      </c>
      <c r="J107" s="5">
        <v>908110500</v>
      </c>
      <c r="K107" s="5">
        <v>236580507</v>
      </c>
      <c r="L107" s="5">
        <v>542447180</v>
      </c>
      <c r="M107" s="5">
        <v>172500000</v>
      </c>
      <c r="N107" s="5">
        <v>260100000</v>
      </c>
      <c r="O107" s="5">
        <v>456389438</v>
      </c>
      <c r="P107" s="5">
        <v>225834786</v>
      </c>
    </row>
    <row r="108" spans="3:16" ht="15.5" x14ac:dyDescent="0.35">
      <c r="C108" t="s">
        <v>285</v>
      </c>
    </row>
    <row r="109" spans="3:16" ht="15.5" x14ac:dyDescent="0.35">
      <c r="C109" t="s">
        <v>288</v>
      </c>
      <c r="D109" s="5">
        <v>270001334</v>
      </c>
      <c r="E109" s="5">
        <v>475454111</v>
      </c>
      <c r="F109" s="5">
        <v>600403232</v>
      </c>
      <c r="G109" s="5">
        <v>103406412</v>
      </c>
      <c r="I109" s="5">
        <v>600403232</v>
      </c>
      <c r="J109" s="5">
        <v>471940590</v>
      </c>
      <c r="K109" s="5">
        <v>475208567</v>
      </c>
      <c r="L109" s="5">
        <v>1063838816</v>
      </c>
      <c r="M109" s="5">
        <v>1344363930</v>
      </c>
      <c r="N109" s="5">
        <v>1072843073</v>
      </c>
    </row>
    <row r="110" spans="3:16" ht="15.5" x14ac:dyDescent="0.35">
      <c r="C110" t="s">
        <v>237</v>
      </c>
      <c r="D110" s="5">
        <v>1865752893</v>
      </c>
      <c r="E110" s="5">
        <v>1945890567</v>
      </c>
      <c r="F110" s="5">
        <v>2038610196</v>
      </c>
      <c r="G110" s="5">
        <v>1628635659</v>
      </c>
      <c r="I110" s="5">
        <v>2038610196</v>
      </c>
      <c r="J110" s="5">
        <v>1906794546</v>
      </c>
      <c r="K110" s="5">
        <v>2512014274</v>
      </c>
      <c r="L110" s="5">
        <v>2736902563</v>
      </c>
      <c r="M110" s="5">
        <v>3578811035</v>
      </c>
      <c r="N110" s="5">
        <v>4029050027</v>
      </c>
      <c r="O110" s="5">
        <v>1179316910</v>
      </c>
      <c r="P110" s="5">
        <v>577661175</v>
      </c>
    </row>
    <row r="111" spans="3:16" ht="15.5" x14ac:dyDescent="0.35">
      <c r="C111" t="s">
        <v>238</v>
      </c>
      <c r="D111" s="5">
        <v>1865752893</v>
      </c>
      <c r="E111" s="5">
        <v>1945890567</v>
      </c>
      <c r="F111" s="5">
        <v>2038610196</v>
      </c>
      <c r="G111" s="5">
        <v>1628635659</v>
      </c>
      <c r="I111" s="5">
        <v>2038610196</v>
      </c>
      <c r="J111" s="5">
        <v>1906794546</v>
      </c>
      <c r="K111" s="5">
        <v>2512014274</v>
      </c>
      <c r="L111" s="5">
        <v>2736902563</v>
      </c>
      <c r="M111" s="5">
        <v>3578811035</v>
      </c>
      <c r="N111" s="5">
        <v>4029050027</v>
      </c>
      <c r="O111" s="5">
        <v>1179316910</v>
      </c>
      <c r="P111" s="5">
        <v>577661175</v>
      </c>
    </row>
    <row r="112" spans="3:16" ht="15.5" x14ac:dyDescent="0.35">
      <c r="C112" t="s">
        <v>239</v>
      </c>
    </row>
    <row r="113" spans="2:16" ht="15.5" x14ac:dyDescent="0.35">
      <c r="C113" t="s">
        <v>290</v>
      </c>
      <c r="D113" s="5">
        <v>314795570</v>
      </c>
      <c r="E113" s="5">
        <v>314795570</v>
      </c>
      <c r="F113" s="5">
        <v>314795570</v>
      </c>
      <c r="G113" s="5">
        <v>269078721</v>
      </c>
      <c r="I113" s="5">
        <v>314795570</v>
      </c>
      <c r="J113" s="5">
        <v>269078721</v>
      </c>
      <c r="K113" s="5">
        <v>533886941</v>
      </c>
      <c r="L113" s="5">
        <v>402932085</v>
      </c>
      <c r="M113" s="5">
        <v>1321429637</v>
      </c>
      <c r="N113" s="5">
        <v>1598980874</v>
      </c>
    </row>
    <row r="114" spans="2:16" ht="15.5" x14ac:dyDescent="0.35">
      <c r="C114" t="s">
        <v>128</v>
      </c>
      <c r="D114" s="5">
        <v>49524141947</v>
      </c>
      <c r="E114" s="5">
        <v>47220609843</v>
      </c>
      <c r="F114" s="5">
        <v>42654345462</v>
      </c>
      <c r="G114" s="5">
        <v>54171822632</v>
      </c>
      <c r="I114" s="5">
        <v>42654345462</v>
      </c>
      <c r="J114" s="5">
        <v>71829470157</v>
      </c>
      <c r="K114" s="5">
        <v>62705991491</v>
      </c>
      <c r="L114" s="5">
        <v>71900301329</v>
      </c>
      <c r="M114" s="5">
        <v>78994049219</v>
      </c>
      <c r="N114" s="5">
        <v>65967910374</v>
      </c>
      <c r="O114" s="5">
        <v>77884940356</v>
      </c>
      <c r="P114" s="5">
        <v>40982027333</v>
      </c>
    </row>
    <row r="115" spans="2:16" ht="15.5" x14ac:dyDescent="0.35">
      <c r="C115" t="s">
        <v>129</v>
      </c>
    </row>
    <row r="116" spans="2:16" ht="15.5" x14ac:dyDescent="0.35">
      <c r="C116" t="s">
        <v>130</v>
      </c>
      <c r="D116" s="5">
        <v>33333330000</v>
      </c>
      <c r="E116" s="5">
        <v>33333330000</v>
      </c>
      <c r="F116" s="5">
        <v>33333330000</v>
      </c>
      <c r="G116" s="5">
        <v>33333330000</v>
      </c>
      <c r="I116" s="5">
        <v>33333330000</v>
      </c>
      <c r="J116" s="5">
        <v>33333330000</v>
      </c>
      <c r="K116" s="5">
        <v>33333330000</v>
      </c>
      <c r="L116" s="5">
        <v>33333330000</v>
      </c>
      <c r="M116" s="5">
        <v>33333330000</v>
      </c>
      <c r="N116" s="5">
        <v>33333330000</v>
      </c>
      <c r="O116" s="5">
        <v>33333330000</v>
      </c>
      <c r="P116" s="5">
        <v>10363823376</v>
      </c>
    </row>
    <row r="117" spans="2:16" ht="15.5" x14ac:dyDescent="0.35">
      <c r="C117" t="s">
        <v>131</v>
      </c>
      <c r="D117" s="5">
        <v>71053561687</v>
      </c>
      <c r="E117" s="5">
        <v>70839274487</v>
      </c>
      <c r="F117" s="5">
        <v>70839274487</v>
      </c>
      <c r="G117" s="5">
        <v>69990806187</v>
      </c>
      <c r="I117" s="5">
        <v>70839274487</v>
      </c>
      <c r="J117" s="5">
        <v>69990806187</v>
      </c>
      <c r="K117" s="5">
        <v>69990806187</v>
      </c>
      <c r="L117" s="5">
        <v>69990806187</v>
      </c>
      <c r="M117" s="5">
        <v>69990806187</v>
      </c>
      <c r="N117" s="5">
        <v>69990806187</v>
      </c>
      <c r="O117" s="5">
        <v>69990806187</v>
      </c>
      <c r="P117" s="5">
        <v>6385847369</v>
      </c>
    </row>
    <row r="118" spans="2:16" ht="15.5" x14ac:dyDescent="0.35">
      <c r="C118" t="s">
        <v>132</v>
      </c>
      <c r="D118" s="5">
        <v>60881134590</v>
      </c>
      <c r="E118" s="5">
        <v>62494642635</v>
      </c>
      <c r="F118" s="5">
        <v>62184105434</v>
      </c>
      <c r="G118" s="5">
        <v>71177363853</v>
      </c>
      <c r="I118" s="5">
        <v>62184105434</v>
      </c>
      <c r="J118" s="5">
        <v>73556032726</v>
      </c>
      <c r="K118" s="5">
        <v>83094273362</v>
      </c>
      <c r="L118" s="5">
        <v>82205052809</v>
      </c>
      <c r="M118" s="5">
        <v>81006616829</v>
      </c>
      <c r="N118" s="5">
        <v>54379383691</v>
      </c>
      <c r="O118" s="5">
        <v>47894126090</v>
      </c>
      <c r="P118" s="5">
        <v>29012737768</v>
      </c>
    </row>
    <row r="119" spans="2:16" ht="15.5" x14ac:dyDescent="0.35">
      <c r="C119" t="s">
        <v>133</v>
      </c>
      <c r="D119" s="5">
        <v>500000000</v>
      </c>
      <c r="E119" s="5">
        <v>500000000</v>
      </c>
      <c r="F119" s="5">
        <v>500000000</v>
      </c>
      <c r="G119" s="5">
        <v>500000000</v>
      </c>
      <c r="I119" s="5">
        <v>500000000</v>
      </c>
      <c r="J119" s="5">
        <v>500000000</v>
      </c>
      <c r="K119" s="5">
        <v>400000000</v>
      </c>
      <c r="L119" s="5">
        <v>300000000</v>
      </c>
      <c r="M119" s="5">
        <v>200000000</v>
      </c>
      <c r="N119" s="5">
        <v>100000000</v>
      </c>
    </row>
    <row r="120" spans="2:16" ht="15.5" x14ac:dyDescent="0.35">
      <c r="C120" t="s">
        <v>134</v>
      </c>
      <c r="D120" s="5">
        <v>60381134590</v>
      </c>
      <c r="E120" s="5">
        <v>61994642635</v>
      </c>
      <c r="F120" s="5">
        <v>61684105434</v>
      </c>
      <c r="G120" s="5">
        <v>70677363853</v>
      </c>
      <c r="I120" s="5">
        <v>61684105434</v>
      </c>
      <c r="J120" s="5">
        <v>73056032726</v>
      </c>
      <c r="K120" s="5">
        <v>82694273362</v>
      </c>
      <c r="L120" s="5">
        <v>81905052809</v>
      </c>
      <c r="M120" s="5">
        <v>80806616829</v>
      </c>
      <c r="N120" s="5">
        <v>54279383691</v>
      </c>
    </row>
    <row r="121" spans="2:16" ht="15.5" x14ac:dyDescent="0.35">
      <c r="C121" t="s">
        <v>135</v>
      </c>
      <c r="D121" s="5">
        <v>60881134590</v>
      </c>
      <c r="E121" s="5">
        <v>62494642635</v>
      </c>
      <c r="F121" s="5">
        <v>62184105434</v>
      </c>
      <c r="G121" s="5">
        <v>71177363853</v>
      </c>
      <c r="I121" s="5">
        <v>62184105434</v>
      </c>
      <c r="J121" s="5">
        <v>73556032726</v>
      </c>
      <c r="K121" s="5">
        <v>83094273362</v>
      </c>
      <c r="L121" s="5">
        <v>82205052809</v>
      </c>
      <c r="M121" s="5">
        <v>81006616829</v>
      </c>
      <c r="N121" s="5">
        <v>54379383691</v>
      </c>
      <c r="O121" s="5">
        <v>47894126090</v>
      </c>
      <c r="P121" s="5">
        <v>29012737768</v>
      </c>
    </row>
    <row r="122" spans="2:16" ht="15.5" x14ac:dyDescent="0.35">
      <c r="C122" t="s">
        <v>136</v>
      </c>
      <c r="D122" s="5">
        <v>1713158458</v>
      </c>
      <c r="E122" s="5">
        <v>1821398983</v>
      </c>
      <c r="F122" s="5">
        <v>1867628128</v>
      </c>
      <c r="G122" s="5">
        <v>1960703330</v>
      </c>
      <c r="I122" s="5">
        <v>1867628128</v>
      </c>
      <c r="J122" s="5">
        <v>2028366873</v>
      </c>
      <c r="K122" s="5">
        <v>8115177425</v>
      </c>
      <c r="L122" s="5">
        <v>8112856426</v>
      </c>
      <c r="M122" s="5">
        <v>14100048874</v>
      </c>
      <c r="N122" s="5">
        <v>2766673728</v>
      </c>
      <c r="O122" s="5">
        <v>1888956426</v>
      </c>
      <c r="P122" s="5">
        <v>2135547573</v>
      </c>
    </row>
    <row r="123" spans="2:16" ht="15.5" x14ac:dyDescent="0.35">
      <c r="C123" t="s">
        <v>10</v>
      </c>
      <c r="D123" s="5">
        <v>168410511731</v>
      </c>
      <c r="E123" s="5">
        <v>169758637497</v>
      </c>
      <c r="F123" s="5">
        <v>169011878237</v>
      </c>
      <c r="G123" s="5">
        <v>176422329436</v>
      </c>
      <c r="I123" s="5">
        <v>169011878237</v>
      </c>
      <c r="J123" s="5">
        <v>178390655039</v>
      </c>
      <c r="K123" s="5">
        <v>193381547319</v>
      </c>
      <c r="L123" s="5">
        <v>191710485120</v>
      </c>
      <c r="M123" s="5">
        <v>196056678599</v>
      </c>
      <c r="N123" s="5">
        <v>158021935845</v>
      </c>
      <c r="O123" s="5">
        <v>152781033494</v>
      </c>
      <c r="P123" s="5">
        <v>47787071808</v>
      </c>
    </row>
    <row r="124" spans="2:16" ht="15.5" x14ac:dyDescent="0.35">
      <c r="C124" t="s">
        <v>137</v>
      </c>
      <c r="D124" s="5">
        <v>217934653678</v>
      </c>
      <c r="E124" s="5">
        <v>216979247340</v>
      </c>
      <c r="F124" s="5">
        <v>211666223699</v>
      </c>
      <c r="G124" s="5">
        <v>230594152068</v>
      </c>
      <c r="I124" s="5">
        <v>211666223699</v>
      </c>
      <c r="J124" s="5">
        <v>250220125196</v>
      </c>
      <c r="K124" s="5">
        <v>256087538810</v>
      </c>
      <c r="L124" s="5">
        <v>263610786449</v>
      </c>
      <c r="M124" s="5">
        <v>275050727818</v>
      </c>
      <c r="N124" s="5">
        <v>223989846219</v>
      </c>
      <c r="O124" s="5">
        <v>230665973850</v>
      </c>
      <c r="P124" s="5">
        <v>88769099141</v>
      </c>
    </row>
    <row r="125" spans="2:16" ht="15.5" x14ac:dyDescent="0.35">
      <c r="C125" t="s">
        <v>138</v>
      </c>
      <c r="D125" s="5">
        <v>1666666500</v>
      </c>
      <c r="E125" s="5">
        <v>1666666500</v>
      </c>
      <c r="F125" s="5">
        <v>1666666500</v>
      </c>
      <c r="G125" s="5">
        <v>1666666500</v>
      </c>
      <c r="I125" s="5">
        <v>1666666500</v>
      </c>
      <c r="J125" s="5">
        <v>1666666500</v>
      </c>
      <c r="K125" s="5">
        <v>1666666500</v>
      </c>
      <c r="L125" s="5">
        <v>1666666500</v>
      </c>
      <c r="M125" s="5">
        <v>1666666500</v>
      </c>
      <c r="N125" s="5">
        <v>1666666500</v>
      </c>
      <c r="O125" s="5">
        <v>1666666500</v>
      </c>
      <c r="P125" s="5">
        <v>250000000</v>
      </c>
    </row>
    <row r="127" spans="2:16" ht="15.5" x14ac:dyDescent="0.35">
      <c r="B127" t="s">
        <v>139</v>
      </c>
      <c r="C127" t="s">
        <v>140</v>
      </c>
      <c r="D127" s="5">
        <v>-1330642284</v>
      </c>
      <c r="E127" s="5">
        <v>-5629867331</v>
      </c>
      <c r="F127" s="5">
        <v>3851987434</v>
      </c>
      <c r="G127" s="5">
        <v>-4565635425</v>
      </c>
      <c r="I127" s="5">
        <v>-6220677414</v>
      </c>
      <c r="J127" s="5">
        <v>-10787909444</v>
      </c>
      <c r="K127" s="5">
        <v>-17212749452</v>
      </c>
      <c r="L127" s="5">
        <v>5886664825</v>
      </c>
      <c r="M127" s="5">
        <v>5945309340</v>
      </c>
      <c r="N127" s="5">
        <v>6608608912</v>
      </c>
      <c r="O127" s="5">
        <v>-68906358348</v>
      </c>
      <c r="P127" s="5">
        <v>34454855194</v>
      </c>
    </row>
    <row r="128" spans="2:16" ht="15.5" x14ac:dyDescent="0.35">
      <c r="C128" t="s">
        <v>292</v>
      </c>
      <c r="D128" s="5">
        <v>123548741379</v>
      </c>
      <c r="E128" s="5">
        <v>109808513340</v>
      </c>
      <c r="F128" s="5">
        <v>85080068216</v>
      </c>
      <c r="G128" s="5">
        <v>76207071284</v>
      </c>
      <c r="I128" s="5">
        <v>315441481608</v>
      </c>
      <c r="J128" s="5">
        <v>402288712840</v>
      </c>
      <c r="K128" s="5">
        <v>634184559333</v>
      </c>
      <c r="L128" s="5">
        <v>759172812177</v>
      </c>
      <c r="M128" s="5">
        <v>644712850508</v>
      </c>
      <c r="N128" s="5">
        <v>574556821308</v>
      </c>
      <c r="O128" s="5">
        <v>660793048415</v>
      </c>
      <c r="P128" s="5">
        <v>577766944201</v>
      </c>
    </row>
    <row r="129" spans="3:16" ht="15.5" x14ac:dyDescent="0.35">
      <c r="C129" t="s">
        <v>152</v>
      </c>
      <c r="D129" s="5">
        <v>1591724</v>
      </c>
      <c r="E129" s="5">
        <v>1456309</v>
      </c>
      <c r="F129" s="5">
        <v>-137754456</v>
      </c>
      <c r="G129" s="5">
        <v>53309218</v>
      </c>
      <c r="I129" s="5">
        <v>558244673</v>
      </c>
      <c r="J129" s="5">
        <v>1540777889</v>
      </c>
      <c r="K129" s="5">
        <v>2367767077</v>
      </c>
      <c r="L129" s="5">
        <v>1459703081</v>
      </c>
      <c r="M129" s="5">
        <v>366687563</v>
      </c>
      <c r="N129" s="5">
        <v>763381042</v>
      </c>
      <c r="O129" s="5">
        <v>694201679</v>
      </c>
      <c r="P129" s="5">
        <v>659863565</v>
      </c>
    </row>
    <row r="130" spans="3:16" ht="15.5" x14ac:dyDescent="0.35">
      <c r="C130" t="s">
        <v>293</v>
      </c>
      <c r="D130" s="5">
        <v>-122637167119</v>
      </c>
      <c r="E130" s="5">
        <v>-110850117879</v>
      </c>
      <c r="F130" s="5">
        <v>-77263590078</v>
      </c>
      <c r="G130" s="5">
        <v>-76963252260</v>
      </c>
      <c r="I130" s="5">
        <v>-304718889821</v>
      </c>
      <c r="J130" s="5">
        <v>-392585609398</v>
      </c>
      <c r="K130" s="5">
        <v>-618707007714</v>
      </c>
      <c r="L130" s="5">
        <v>-718716627514</v>
      </c>
      <c r="M130" s="5">
        <v>-602892433745</v>
      </c>
      <c r="N130" s="5">
        <v>-527844821039</v>
      </c>
      <c r="O130" s="5">
        <v>-711800773743</v>
      </c>
      <c r="P130" s="5">
        <v>-515750571577</v>
      </c>
    </row>
    <row r="131" spans="3:16" ht="15.5" x14ac:dyDescent="0.35">
      <c r="C131" t="s">
        <v>393</v>
      </c>
      <c r="D131" s="5">
        <v>-1772415592</v>
      </c>
      <c r="E131" s="5">
        <v>-1578534134</v>
      </c>
      <c r="F131" s="5">
        <v>-1510522321</v>
      </c>
      <c r="G131" s="5">
        <v>-1573919202</v>
      </c>
      <c r="I131" s="5">
        <v>-7247140226</v>
      </c>
      <c r="J131" s="5">
        <v>-11894257843</v>
      </c>
      <c r="K131" s="5">
        <v>-19770258755</v>
      </c>
      <c r="L131" s="5">
        <v>-22851714332</v>
      </c>
      <c r="M131" s="5">
        <v>-22081307546</v>
      </c>
      <c r="N131" s="5">
        <v>-18213865215</v>
      </c>
      <c r="O131" s="5">
        <v>-14633035436</v>
      </c>
      <c r="P131" s="5">
        <v>-11248347088</v>
      </c>
    </row>
    <row r="132" spans="3:16" ht="15.5" x14ac:dyDescent="0.35">
      <c r="C132" t="s">
        <v>1487</v>
      </c>
      <c r="D132" s="5">
        <v>1781395732</v>
      </c>
      <c r="E132" s="5">
        <v>-1781395732</v>
      </c>
      <c r="O132" s="5">
        <v>-9427068830</v>
      </c>
      <c r="P132" s="5">
        <v>-6304061004</v>
      </c>
    </row>
    <row r="133" spans="3:16" ht="15.5" x14ac:dyDescent="0.35">
      <c r="C133" t="s">
        <v>767</v>
      </c>
      <c r="D133" s="5">
        <v>-182627288</v>
      </c>
      <c r="E133" s="5">
        <v>-340875030</v>
      </c>
      <c r="F133" s="5">
        <v>70372234</v>
      </c>
      <c r="G133" s="5">
        <v>-397234714</v>
      </c>
      <c r="I133" s="5">
        <v>-580295330</v>
      </c>
      <c r="J133" s="5">
        <v>-1424276638</v>
      </c>
      <c r="K133" s="5">
        <v>-974884065</v>
      </c>
      <c r="L133" s="5">
        <v>-6492551421</v>
      </c>
      <c r="M133" s="5">
        <v>-2796049256</v>
      </c>
      <c r="N133" s="5">
        <v>-6296867101</v>
      </c>
      <c r="O133" s="5">
        <v>-7005379946</v>
      </c>
      <c r="P133" s="5">
        <v>-2034460506</v>
      </c>
    </row>
    <row r="134" spans="3:16" ht="15.5" x14ac:dyDescent="0.35">
      <c r="C134" t="s">
        <v>163</v>
      </c>
      <c r="D134" s="5">
        <v>-1057006033</v>
      </c>
      <c r="E134" s="5">
        <v>-888914205</v>
      </c>
      <c r="F134" s="5">
        <v>-1441590198</v>
      </c>
      <c r="G134" s="5">
        <v>-1622517506</v>
      </c>
      <c r="I134" s="5">
        <v>-6600766339</v>
      </c>
      <c r="J134" s="5">
        <v>-7349658902</v>
      </c>
      <c r="K134" s="5">
        <v>-8864808588</v>
      </c>
      <c r="L134" s="5">
        <v>-6018528280</v>
      </c>
      <c r="M134" s="5">
        <v>-5791700657</v>
      </c>
      <c r="N134" s="5">
        <v>-6219609175</v>
      </c>
      <c r="O134" s="5">
        <v>-5391692679</v>
      </c>
      <c r="P134" s="5">
        <v>-6734732867</v>
      </c>
    </row>
    <row r="135" spans="3:16" ht="15.5" x14ac:dyDescent="0.35">
      <c r="C135" t="s">
        <v>688</v>
      </c>
      <c r="D135" s="5">
        <v>-1013155087</v>
      </c>
      <c r="F135" s="5">
        <v>-944995963</v>
      </c>
      <c r="G135" s="5">
        <v>-269092245</v>
      </c>
      <c r="I135" s="5">
        <v>-3073311979</v>
      </c>
      <c r="J135" s="5">
        <v>-1363597392</v>
      </c>
      <c r="K135" s="5">
        <v>-5448116740</v>
      </c>
      <c r="L135" s="5">
        <v>-666428886</v>
      </c>
      <c r="M135" s="5">
        <v>-5572737527</v>
      </c>
      <c r="N135" s="5">
        <v>-10136430908</v>
      </c>
      <c r="O135" s="5">
        <v>17864342192</v>
      </c>
      <c r="P135" s="5">
        <v>-1899779530</v>
      </c>
    </row>
    <row r="136" spans="3:16" ht="15.5" x14ac:dyDescent="0.35">
      <c r="C136" t="s">
        <v>149</v>
      </c>
      <c r="D136" s="5">
        <v>1279177635</v>
      </c>
      <c r="E136" s="5">
        <v>5282536644</v>
      </c>
      <c r="F136" s="5">
        <v>-12050917002</v>
      </c>
      <c r="G136" s="5">
        <v>-19386955111</v>
      </c>
      <c r="I136" s="5">
        <v>-27193277738</v>
      </c>
      <c r="J136" s="5">
        <v>10611518023</v>
      </c>
      <c r="K136" s="5">
        <v>-9430853343</v>
      </c>
      <c r="L136" s="5">
        <v>-355898929</v>
      </c>
      <c r="M136" s="5">
        <v>13546100670</v>
      </c>
      <c r="N136" s="5">
        <v>-33019530815</v>
      </c>
      <c r="O136" s="5">
        <v>129530223258</v>
      </c>
      <c r="P136" s="5">
        <v>-30144518583</v>
      </c>
    </row>
    <row r="137" spans="3:16" ht="15.5" x14ac:dyDescent="0.35">
      <c r="C137" t="s">
        <v>150</v>
      </c>
      <c r="D137" s="5">
        <v>-53122408</v>
      </c>
      <c r="E137" s="5">
        <v>453128729</v>
      </c>
      <c r="F137" s="5">
        <v>7795495123</v>
      </c>
      <c r="G137" s="5">
        <v>24492000000</v>
      </c>
      <c r="I137" s="5">
        <v>32271335723</v>
      </c>
      <c r="J137" s="5">
        <v>-4404700</v>
      </c>
      <c r="K137" s="5">
        <v>-57304500</v>
      </c>
      <c r="L137" s="5">
        <v>3559230838</v>
      </c>
      <c r="M137" s="5">
        <v>-15236499727</v>
      </c>
      <c r="N137" s="5">
        <v>24193536663</v>
      </c>
      <c r="O137" s="5">
        <v>-37368490266</v>
      </c>
      <c r="P137" s="5">
        <v>-6078653048</v>
      </c>
    </row>
    <row r="138" spans="3:16" ht="15.5" x14ac:dyDescent="0.35">
      <c r="C138" t="s">
        <v>494</v>
      </c>
      <c r="L138" s="5">
        <v>4000000000</v>
      </c>
    </row>
    <row r="139" spans="3:16" ht="15.5" x14ac:dyDescent="0.35">
      <c r="C139" t="s">
        <v>158</v>
      </c>
      <c r="D139" s="5">
        <v>-53122408</v>
      </c>
      <c r="E139" s="5">
        <v>-86720271</v>
      </c>
      <c r="F139" s="5">
        <v>-77949484</v>
      </c>
      <c r="G139" s="5">
        <v>-8000000</v>
      </c>
      <c r="I139" s="5">
        <v>-102108884</v>
      </c>
      <c r="J139" s="5">
        <v>-137800700</v>
      </c>
      <c r="K139" s="5">
        <v>-82304500</v>
      </c>
      <c r="L139" s="5">
        <v>-437769162</v>
      </c>
      <c r="M139" s="5">
        <v>-6142799727</v>
      </c>
      <c r="N139" s="5">
        <v>-152953018</v>
      </c>
      <c r="O139" s="5">
        <v>-991653986</v>
      </c>
      <c r="P139" s="5">
        <v>-674653048</v>
      </c>
    </row>
    <row r="140" spans="3:16" ht="15.5" x14ac:dyDescent="0.35">
      <c r="C140" t="s">
        <v>332</v>
      </c>
      <c r="F140" s="5">
        <v>14625000</v>
      </c>
      <c r="I140" s="5">
        <v>14625000</v>
      </c>
      <c r="J140" s="5">
        <v>133396000</v>
      </c>
      <c r="K140" s="5">
        <v>25000000</v>
      </c>
    </row>
    <row r="141" spans="3:16" ht="15.5" x14ac:dyDescent="0.35">
      <c r="C141" t="s">
        <v>1488</v>
      </c>
      <c r="F141" s="5">
        <v>2055234000</v>
      </c>
      <c r="I141" s="5">
        <v>2055234000</v>
      </c>
    </row>
    <row r="142" spans="3:16" ht="15.5" x14ac:dyDescent="0.35">
      <c r="C142" t="s">
        <v>537</v>
      </c>
      <c r="L142" s="5">
        <v>-3000000</v>
      </c>
      <c r="M142" s="5">
        <v>-603600000</v>
      </c>
      <c r="N142" s="5">
        <v>-2954835319</v>
      </c>
      <c r="O142" s="5">
        <v>-4913300000</v>
      </c>
      <c r="P142" s="5">
        <v>-804000000</v>
      </c>
    </row>
    <row r="143" spans="3:16" ht="15.5" x14ac:dyDescent="0.35">
      <c r="C143" t="s">
        <v>535</v>
      </c>
      <c r="O143" s="5">
        <v>-26099536280</v>
      </c>
    </row>
    <row r="144" spans="3:16" ht="15.5" x14ac:dyDescent="0.35">
      <c r="C144" t="s">
        <v>1489</v>
      </c>
    </row>
    <row r="145" spans="3:16" ht="15.5" x14ac:dyDescent="0.35">
      <c r="C145" t="s">
        <v>400</v>
      </c>
      <c r="M145" s="5">
        <v>-2250000000</v>
      </c>
      <c r="N145" s="5">
        <v>26032825000</v>
      </c>
    </row>
    <row r="146" spans="3:16" ht="15.5" x14ac:dyDescent="0.35">
      <c r="C146" t="s">
        <v>1490</v>
      </c>
      <c r="F146" s="5">
        <v>2858819607</v>
      </c>
      <c r="I146" s="5">
        <v>2858819607</v>
      </c>
    </row>
    <row r="147" spans="3:16" ht="15.5" x14ac:dyDescent="0.35">
      <c r="C147" t="s">
        <v>1491</v>
      </c>
    </row>
    <row r="148" spans="3:16" ht="15.5" x14ac:dyDescent="0.35">
      <c r="C148" t="s">
        <v>1492</v>
      </c>
    </row>
    <row r="149" spans="3:16" ht="15.5" x14ac:dyDescent="0.35">
      <c r="C149" t="s">
        <v>1493</v>
      </c>
    </row>
    <row r="150" spans="3:16" ht="15.5" x14ac:dyDescent="0.35">
      <c r="C150" t="s">
        <v>852</v>
      </c>
      <c r="F150" s="5">
        <v>5000000000</v>
      </c>
      <c r="G150" s="5">
        <v>7000000000</v>
      </c>
      <c r="I150" s="5">
        <v>12000000000</v>
      </c>
      <c r="M150" s="5">
        <v>1400000000</v>
      </c>
      <c r="N150" s="5">
        <v>1600000000</v>
      </c>
      <c r="O150" s="5">
        <v>-5000000000</v>
      </c>
      <c r="P150" s="5">
        <v>-4600000000</v>
      </c>
    </row>
    <row r="151" spans="3:16" ht="15.5" x14ac:dyDescent="0.35">
      <c r="C151" t="s">
        <v>1494</v>
      </c>
      <c r="N151" s="5">
        <v>-331500000</v>
      </c>
      <c r="O151" s="5">
        <v>-700000000</v>
      </c>
    </row>
    <row r="152" spans="3:16" ht="15.5" x14ac:dyDescent="0.35">
      <c r="C152" t="s">
        <v>1495</v>
      </c>
    </row>
    <row r="153" spans="3:16" ht="15.5" x14ac:dyDescent="0.35">
      <c r="C153" t="s">
        <v>492</v>
      </c>
      <c r="G153" s="5">
        <v>4500000000</v>
      </c>
      <c r="I153" s="5">
        <v>4500000000</v>
      </c>
      <c r="M153" s="5">
        <v>-7640100000</v>
      </c>
    </row>
    <row r="154" spans="3:16" ht="15.5" x14ac:dyDescent="0.35">
      <c r="C154" t="s">
        <v>1496</v>
      </c>
      <c r="G154" s="5">
        <v>13000000000</v>
      </c>
      <c r="I154" s="5">
        <v>13000000000</v>
      </c>
    </row>
    <row r="155" spans="3:16" ht="15.5" x14ac:dyDescent="0.35">
      <c r="C155" t="s">
        <v>558</v>
      </c>
      <c r="O155" s="5">
        <v>336000000</v>
      </c>
    </row>
    <row r="156" spans="3:16" ht="15.5" x14ac:dyDescent="0.35">
      <c r="C156" t="s">
        <v>161</v>
      </c>
      <c r="D156" s="5">
        <v>1279177635</v>
      </c>
      <c r="E156" s="5">
        <v>5282536644</v>
      </c>
      <c r="F156" s="5">
        <v>-12050917002</v>
      </c>
      <c r="G156" s="5">
        <v>-19386955111</v>
      </c>
      <c r="I156" s="5">
        <v>-27193277738</v>
      </c>
      <c r="J156" s="5">
        <v>10611518023</v>
      </c>
      <c r="K156" s="5">
        <v>-9430853343</v>
      </c>
      <c r="L156" s="5">
        <v>-355898929</v>
      </c>
      <c r="M156" s="5">
        <v>13546100670</v>
      </c>
      <c r="N156" s="5">
        <v>-33019530815</v>
      </c>
      <c r="O156" s="5">
        <v>129530223258</v>
      </c>
      <c r="P156" s="5">
        <v>-30144518583</v>
      </c>
    </row>
    <row r="157" spans="3:16" ht="15.5" x14ac:dyDescent="0.35">
      <c r="C157" t="s">
        <v>311</v>
      </c>
      <c r="F157" s="5">
        <v>50044200500</v>
      </c>
      <c r="G157" s="5">
        <v>74050479999</v>
      </c>
      <c r="I157" s="5">
        <v>289823408749</v>
      </c>
      <c r="J157" s="5">
        <v>442451583750</v>
      </c>
      <c r="K157" s="5">
        <v>668030062848</v>
      </c>
      <c r="L157" s="5">
        <v>794082432724</v>
      </c>
      <c r="M157" s="5">
        <v>652841433760</v>
      </c>
      <c r="N157" s="5">
        <v>578924943000</v>
      </c>
      <c r="O157" s="5">
        <v>540151881000</v>
      </c>
      <c r="P157" s="5">
        <v>412254350000</v>
      </c>
    </row>
    <row r="158" spans="3:16" ht="15.5" x14ac:dyDescent="0.35">
      <c r="C158" t="s">
        <v>131</v>
      </c>
      <c r="O158" s="5">
        <v>63605757686</v>
      </c>
      <c r="P158" s="5">
        <v>9363823376</v>
      </c>
    </row>
    <row r="159" spans="3:16" ht="15.5" x14ac:dyDescent="0.35">
      <c r="C159" t="s">
        <v>1497</v>
      </c>
      <c r="O159" s="5">
        <v>8333330000</v>
      </c>
    </row>
    <row r="160" spans="3:16" ht="15.5" x14ac:dyDescent="0.35">
      <c r="C160" t="s">
        <v>1498</v>
      </c>
      <c r="M160" s="5">
        <v>2997777828</v>
      </c>
      <c r="N160" s="5">
        <v>721500000</v>
      </c>
    </row>
    <row r="161" spans="3:16" ht="15.5" x14ac:dyDescent="0.35">
      <c r="C161" t="s">
        <v>271</v>
      </c>
      <c r="D161" s="5">
        <v>-3247360374</v>
      </c>
      <c r="E161" s="5">
        <v>-3247360374</v>
      </c>
      <c r="F161" s="5">
        <v>-57543581624</v>
      </c>
      <c r="G161" s="5">
        <v>-96353872502</v>
      </c>
      <c r="I161" s="5">
        <v>-324119729371</v>
      </c>
      <c r="J161" s="5">
        <v>-454081640083</v>
      </c>
      <c r="K161" s="5">
        <v>-670184922671</v>
      </c>
      <c r="L161" s="5">
        <v>-793775707900</v>
      </c>
      <c r="M161" s="5">
        <v>-645048933760</v>
      </c>
      <c r="N161" s="5">
        <v>-597527263000</v>
      </c>
      <c r="O161" s="5">
        <v>-499203061000</v>
      </c>
      <c r="P161" s="5">
        <v>-405648840334</v>
      </c>
    </row>
    <row r="162" spans="3:16" ht="15.5" x14ac:dyDescent="0.35">
      <c r="C162" t="s">
        <v>1437</v>
      </c>
      <c r="D162" s="5">
        <v>-790500000</v>
      </c>
      <c r="E162" s="5">
        <v>790500000</v>
      </c>
      <c r="F162" s="5">
        <v>-90309862463</v>
      </c>
      <c r="I162" s="5">
        <v>-90309862463</v>
      </c>
      <c r="J162" s="5">
        <v>-106961559912</v>
      </c>
      <c r="K162" s="5">
        <v>-5500000000</v>
      </c>
      <c r="L162" s="5">
        <v>-1104471195</v>
      </c>
      <c r="M162" s="5">
        <v>-11200070000</v>
      </c>
      <c r="O162" s="5">
        <v>-229500000</v>
      </c>
      <c r="P162" s="5">
        <v>-93476117005</v>
      </c>
    </row>
    <row r="163" spans="3:16" ht="15.5" x14ac:dyDescent="0.35">
      <c r="C163" t="s">
        <v>435</v>
      </c>
      <c r="D163" s="5">
        <v>5034632690</v>
      </c>
      <c r="E163" s="5">
        <v>7864346139</v>
      </c>
      <c r="F163" s="5">
        <v>85754397850</v>
      </c>
      <c r="G163" s="5">
        <v>3150405765</v>
      </c>
      <c r="I163" s="5">
        <v>95942334267</v>
      </c>
      <c r="J163" s="5">
        <v>129004578907</v>
      </c>
      <c r="M163" s="5">
        <v>17203000000</v>
      </c>
      <c r="N163" s="5">
        <v>12003333</v>
      </c>
      <c r="P163" s="5">
        <v>47412265380</v>
      </c>
    </row>
    <row r="164" spans="3:16" ht="15.5" x14ac:dyDescent="0.35">
      <c r="C164" t="s">
        <v>450</v>
      </c>
      <c r="D164" s="5">
        <v>487858096</v>
      </c>
      <c r="F164" s="5">
        <v>-1835176523</v>
      </c>
      <c r="G164" s="5">
        <v>-179903040</v>
      </c>
      <c r="J164" s="5">
        <v>-22253259855</v>
      </c>
      <c r="K164" s="5">
        <v>-576757603</v>
      </c>
      <c r="L164" s="5">
        <v>1916829696</v>
      </c>
      <c r="M164" s="5">
        <v>91000000000</v>
      </c>
      <c r="P164" s="5">
        <v>-50000000</v>
      </c>
    </row>
    <row r="165" spans="3:16" ht="15.5" x14ac:dyDescent="0.35">
      <c r="C165" t="s">
        <v>489</v>
      </c>
      <c r="J165" s="5">
        <v>28771694378</v>
      </c>
      <c r="M165" s="5">
        <v>-93021929696</v>
      </c>
      <c r="N165" s="5">
        <v>-12490000000</v>
      </c>
      <c r="O165" s="5">
        <v>16871815572</v>
      </c>
    </row>
    <row r="166" spans="3:16" ht="15.5" x14ac:dyDescent="0.35">
      <c r="C166" t="s">
        <v>1499</v>
      </c>
      <c r="N166" s="5">
        <v>-1659660900</v>
      </c>
    </row>
    <row r="167" spans="3:16" ht="15.5" x14ac:dyDescent="0.35">
      <c r="C167" t="s">
        <v>1500</v>
      </c>
      <c r="J167" s="5">
        <v>-5841000000</v>
      </c>
    </row>
    <row r="168" spans="3:16" ht="15.5" x14ac:dyDescent="0.35">
      <c r="C168" t="s">
        <v>1090</v>
      </c>
      <c r="D168" s="5">
        <v>-205452777</v>
      </c>
      <c r="E168" s="5">
        <v>-124949121</v>
      </c>
      <c r="F168" s="5">
        <v>-216128742</v>
      </c>
      <c r="G168" s="5">
        <v>-54065333</v>
      </c>
      <c r="I168" s="5">
        <v>-584662920</v>
      </c>
      <c r="J168" s="5">
        <v>-478879162</v>
      </c>
      <c r="K168" s="5">
        <v>-1199235917</v>
      </c>
      <c r="L168" s="5">
        <v>-1474982254</v>
      </c>
      <c r="M168" s="5">
        <v>-1225177462</v>
      </c>
      <c r="N168" s="5">
        <v>-1001053248</v>
      </c>
    </row>
    <row r="169" spans="3:16" ht="15.5" x14ac:dyDescent="0.35">
      <c r="C169" t="s">
        <v>1146</v>
      </c>
    </row>
    <row r="170" spans="3:16" ht="15.5" x14ac:dyDescent="0.35">
      <c r="C170" t="s">
        <v>992</v>
      </c>
    </row>
    <row r="171" spans="3:16" ht="15.5" x14ac:dyDescent="0.35">
      <c r="C171" t="s">
        <v>317</v>
      </c>
    </row>
    <row r="172" spans="3:16" ht="15.5" x14ac:dyDescent="0.35">
      <c r="C172" t="s">
        <v>173</v>
      </c>
      <c r="D172" s="5">
        <v>-104587057</v>
      </c>
      <c r="E172" s="5">
        <v>105798042</v>
      </c>
      <c r="F172" s="5">
        <v>-403434445</v>
      </c>
      <c r="G172" s="5">
        <v>539409464</v>
      </c>
      <c r="I172" s="5">
        <v>-1142619429</v>
      </c>
      <c r="J172" s="5">
        <v>-180796121</v>
      </c>
      <c r="K172" s="5">
        <v>-26700907295</v>
      </c>
      <c r="L172" s="5">
        <v>9089996734</v>
      </c>
      <c r="M172" s="5">
        <v>4254910283</v>
      </c>
      <c r="N172" s="5">
        <v>-2217385240</v>
      </c>
      <c r="O172" s="5">
        <v>23255374644</v>
      </c>
      <c r="P172" s="5">
        <v>-1768316437</v>
      </c>
    </row>
    <row r="173" spans="3:16" ht="15.5" x14ac:dyDescent="0.35">
      <c r="C173" t="s">
        <v>1501</v>
      </c>
      <c r="L173" s="5">
        <v>-4225185424</v>
      </c>
      <c r="M173" s="5">
        <v>-1815700100</v>
      </c>
    </row>
    <row r="174" spans="3:16" ht="15.5" x14ac:dyDescent="0.35">
      <c r="C174" t="s">
        <v>176</v>
      </c>
      <c r="E174" s="5">
        <v>2319404074</v>
      </c>
      <c r="I174" s="5">
        <v>3462023503</v>
      </c>
      <c r="J174" s="5">
        <v>3642819624</v>
      </c>
      <c r="K174" s="5">
        <v>30343726919</v>
      </c>
      <c r="L174" s="5">
        <v>25478915609</v>
      </c>
      <c r="M174" s="5">
        <v>23039705426</v>
      </c>
      <c r="N174" s="5">
        <v>25257090666</v>
      </c>
      <c r="O174" s="5">
        <v>2001716022</v>
      </c>
      <c r="P174" s="5">
        <v>3770032459</v>
      </c>
    </row>
    <row r="175" spans="3:16" ht="15.5" x14ac:dyDescent="0.35">
      <c r="C175" t="s">
        <v>177</v>
      </c>
      <c r="D175" s="5">
        <v>-104587057</v>
      </c>
      <c r="E175" s="5">
        <v>2425202116</v>
      </c>
      <c r="F175" s="5">
        <v>-403434445</v>
      </c>
      <c r="G175" s="5">
        <v>539409464</v>
      </c>
      <c r="I175" s="5">
        <v>2319404074</v>
      </c>
      <c r="J175" s="5">
        <v>3462023503</v>
      </c>
      <c r="K175" s="5">
        <v>3642819624</v>
      </c>
      <c r="L175" s="5">
        <v>30343726919</v>
      </c>
      <c r="M175" s="5">
        <v>25478915609</v>
      </c>
      <c r="N175" s="5">
        <v>23039705426</v>
      </c>
      <c r="O175" s="5">
        <v>25257090666</v>
      </c>
      <c r="P175" s="5">
        <v>2001716022</v>
      </c>
    </row>
    <row r="177" spans="2:16" ht="15.5" x14ac:dyDescent="0.35">
      <c r="B177" t="s">
        <v>178</v>
      </c>
      <c r="C177" t="s">
        <v>12</v>
      </c>
      <c r="D177" s="5">
        <v>1670000000</v>
      </c>
      <c r="E177" s="5">
        <v>1670000000</v>
      </c>
      <c r="F177" s="5">
        <v>1670000000</v>
      </c>
      <c r="G177" s="5">
        <v>1670000000</v>
      </c>
      <c r="I177" s="5">
        <v>1670000000</v>
      </c>
      <c r="J177" s="5">
        <v>1670000000</v>
      </c>
      <c r="K177" s="5">
        <v>1670000000</v>
      </c>
      <c r="L177" s="5">
        <v>1670000000</v>
      </c>
      <c r="M177" s="5">
        <v>1670000000</v>
      </c>
      <c r="N177" s="5">
        <v>1670000000</v>
      </c>
      <c r="O177" s="5">
        <v>1670000000</v>
      </c>
      <c r="P177" s="5">
        <v>250000000</v>
      </c>
    </row>
    <row r="178" spans="2:16" ht="15.5" x14ac:dyDescent="0.35">
      <c r="C178" t="s">
        <v>179</v>
      </c>
      <c r="D178" s="6">
        <v>-0.97</v>
      </c>
      <c r="E178" s="6">
        <v>0.19</v>
      </c>
      <c r="F178" s="6">
        <v>-13.01</v>
      </c>
      <c r="G178" s="6">
        <v>1.05</v>
      </c>
    </row>
    <row r="179" spans="2:16" ht="15.5" x14ac:dyDescent="0.35">
      <c r="C179" t="s">
        <v>180</v>
      </c>
      <c r="D179" s="6">
        <v>-206.19</v>
      </c>
      <c r="E179" s="6">
        <v>1073.68</v>
      </c>
      <c r="F179" s="6">
        <v>-22.29</v>
      </c>
      <c r="G179" s="6">
        <v>159.05000000000001</v>
      </c>
    </row>
    <row r="180" spans="2:16" ht="15.5" x14ac:dyDescent="0.35">
      <c r="C180" t="s">
        <v>64</v>
      </c>
      <c r="D180" s="6">
        <v>2.7</v>
      </c>
      <c r="E180" s="6">
        <v>3.1</v>
      </c>
      <c r="F180" s="6">
        <v>5.68</v>
      </c>
      <c r="G180" s="6">
        <v>3.61</v>
      </c>
    </row>
    <row r="181" spans="2:16" ht="15.5" x14ac:dyDescent="0.35">
      <c r="C181" t="s">
        <v>181</v>
      </c>
      <c r="D181" s="5">
        <v>-230000000</v>
      </c>
      <c r="E181" s="5">
        <v>930000000</v>
      </c>
      <c r="F181" s="5">
        <v>980000000</v>
      </c>
      <c r="G181" s="5">
        <v>-30000000</v>
      </c>
    </row>
    <row r="182" spans="2:16" ht="15.5" x14ac:dyDescent="0.35">
      <c r="C182" t="s">
        <v>182</v>
      </c>
      <c r="D182" s="6">
        <v>-7.4000000000000003E-3</v>
      </c>
      <c r="E182" s="6">
        <v>1.4000000000000002E-3</v>
      </c>
      <c r="F182" s="6">
        <v>-0.1024</v>
      </c>
      <c r="G182" s="6">
        <v>7.6E-3</v>
      </c>
    </row>
    <row r="183" spans="2:16" ht="15.5" x14ac:dyDescent="0.35">
      <c r="C183" t="s">
        <v>183</v>
      </c>
      <c r="D183" s="6">
        <v>-9.7000000000000003E-3</v>
      </c>
      <c r="E183" s="6">
        <v>1.8E-3</v>
      </c>
      <c r="F183" s="6">
        <v>-0.12970000000000001</v>
      </c>
      <c r="G183" s="6">
        <v>0.01</v>
      </c>
    </row>
    <row r="184" spans="2:16" ht="15.5" x14ac:dyDescent="0.35">
      <c r="C184" t="s">
        <v>184</v>
      </c>
      <c r="D184" s="6">
        <v>-3.3E-3</v>
      </c>
      <c r="E184" s="6">
        <v>4.4000000000000003E-3</v>
      </c>
      <c r="F184" s="6">
        <v>3.3E-3</v>
      </c>
      <c r="G184" s="6">
        <v>-1.2999999999999999E-3</v>
      </c>
    </row>
    <row r="185" spans="2:16" ht="15.5" x14ac:dyDescent="0.35">
      <c r="C185" t="s">
        <v>185</v>
      </c>
      <c r="D185" s="6">
        <v>-0.54</v>
      </c>
      <c r="E185" s="6">
        <v>0.84</v>
      </c>
      <c r="F185" s="6">
        <v>0.39</v>
      </c>
      <c r="G185" s="6">
        <v>-0.14000000000000001</v>
      </c>
    </row>
    <row r="186" spans="2:16" ht="15.5" x14ac:dyDescent="0.35">
      <c r="C186" t="s">
        <v>186</v>
      </c>
      <c r="D186" s="5">
        <v>168000000000</v>
      </c>
      <c r="E186" s="5">
        <v>170000000000</v>
      </c>
      <c r="F186" s="5">
        <v>169000000000</v>
      </c>
      <c r="G186" s="5">
        <v>176000000000</v>
      </c>
    </row>
    <row r="187" spans="2:16" ht="15.5" x14ac:dyDescent="0.35">
      <c r="C187" t="s">
        <v>187</v>
      </c>
      <c r="D187" s="5">
        <v>2</v>
      </c>
      <c r="E187" s="6">
        <v>2.02</v>
      </c>
      <c r="F187" s="6">
        <v>2.89</v>
      </c>
      <c r="G187" s="6">
        <v>1.6</v>
      </c>
    </row>
    <row r="188" spans="2:16" ht="15.5" x14ac:dyDescent="0.35">
      <c r="C188" t="s">
        <v>188</v>
      </c>
      <c r="D188" s="6">
        <v>100.02</v>
      </c>
      <c r="E188" s="6">
        <v>100.76</v>
      </c>
      <c r="F188" s="6">
        <v>100.29</v>
      </c>
      <c r="G188" s="6">
        <v>104.68</v>
      </c>
    </row>
    <row r="189" spans="2:16" ht="15.5" x14ac:dyDescent="0.35">
      <c r="C189" t="s">
        <v>189</v>
      </c>
      <c r="D189" s="6">
        <v>2.0299999999999998</v>
      </c>
      <c r="E189" s="6">
        <v>2.06</v>
      </c>
      <c r="F189" s="6">
        <v>2.94</v>
      </c>
      <c r="G189" s="6">
        <v>1.62</v>
      </c>
    </row>
    <row r="190" spans="2:16" ht="15.5" x14ac:dyDescent="0.35">
      <c r="C190" t="s">
        <v>190</v>
      </c>
      <c r="D190" s="6">
        <v>98.39</v>
      </c>
      <c r="E190" s="6">
        <v>99.03</v>
      </c>
      <c r="F190" s="6">
        <v>98.51</v>
      </c>
      <c r="G190" s="6">
        <v>102.9</v>
      </c>
    </row>
    <row r="191" spans="2:16" ht="15.5" x14ac:dyDescent="0.35">
      <c r="C191" t="s">
        <v>191</v>
      </c>
      <c r="D191" s="5">
        <v>5000000000</v>
      </c>
      <c r="E191" s="5">
        <v>9000000000</v>
      </c>
      <c r="F191" s="5">
        <v>12000000000</v>
      </c>
      <c r="G191" s="5">
        <v>19000000000</v>
      </c>
    </row>
    <row r="192" spans="2:16" ht="15.5" x14ac:dyDescent="0.35">
      <c r="C192" t="s">
        <v>192</v>
      </c>
    </row>
    <row r="193" spans="3:16" ht="15.5" x14ac:dyDescent="0.35">
      <c r="C193" t="s">
        <v>193</v>
      </c>
      <c r="D193" s="5">
        <v>167000000000</v>
      </c>
      <c r="E193" s="5">
        <v>168000000000</v>
      </c>
      <c r="F193" s="5">
        <v>167000000000</v>
      </c>
      <c r="G193" s="5">
        <v>174000000000</v>
      </c>
    </row>
    <row r="194" spans="3:16" ht="15.5" x14ac:dyDescent="0.35">
      <c r="C194" t="s">
        <v>24</v>
      </c>
      <c r="D194" s="5">
        <v>5000000000</v>
      </c>
      <c r="E194" s="5">
        <v>9000000000</v>
      </c>
      <c r="F194" s="5">
        <v>12000000000</v>
      </c>
      <c r="G194" s="5">
        <v>19000000000</v>
      </c>
    </row>
    <row r="195" spans="3:16" ht="15.5" x14ac:dyDescent="0.35">
      <c r="C195" t="s">
        <v>21</v>
      </c>
      <c r="D195" s="5">
        <v>3000000000</v>
      </c>
      <c r="E195" s="5">
        <v>6000000000</v>
      </c>
      <c r="F195" s="5">
        <v>10000000000</v>
      </c>
      <c r="G195" s="5">
        <v>17000000000</v>
      </c>
    </row>
    <row r="196" spans="3:16" ht="15.5" x14ac:dyDescent="0.35">
      <c r="C196" t="s">
        <v>194</v>
      </c>
      <c r="D196" s="5">
        <v>137000000000</v>
      </c>
      <c r="E196" s="5">
        <v>152000000000</v>
      </c>
      <c r="F196" s="5">
        <v>151000000000</v>
      </c>
      <c r="G196" s="5">
        <v>156000000000</v>
      </c>
    </row>
    <row r="197" spans="3:16" ht="15.5" x14ac:dyDescent="0.35">
      <c r="C197" t="s">
        <v>195</v>
      </c>
      <c r="D197" s="5">
        <v>-1000000000</v>
      </c>
      <c r="E197" s="5">
        <v>-6000000000</v>
      </c>
      <c r="F197" s="5">
        <v>4000000000</v>
      </c>
      <c r="G197" s="5">
        <v>-5000000000</v>
      </c>
    </row>
    <row r="198" spans="3:16" ht="15.5" x14ac:dyDescent="0.35">
      <c r="C198" t="s">
        <v>196</v>
      </c>
      <c r="D198" s="5">
        <v>0</v>
      </c>
      <c r="E198" s="5">
        <v>0</v>
      </c>
      <c r="F198" s="5">
        <v>0</v>
      </c>
      <c r="G198" s="5">
        <v>0</v>
      </c>
    </row>
    <row r="199" spans="3:16" ht="15.5" x14ac:dyDescent="0.35">
      <c r="C199" t="s">
        <v>13</v>
      </c>
      <c r="D199" s="5">
        <v>-1000000000</v>
      </c>
      <c r="E199" s="5">
        <v>-6000000000</v>
      </c>
      <c r="F199" s="5">
        <v>4000000000</v>
      </c>
      <c r="G199" s="5">
        <v>-5000000000</v>
      </c>
    </row>
    <row r="200" spans="3:16" ht="15.5" x14ac:dyDescent="0.35">
      <c r="C200" t="s">
        <v>16</v>
      </c>
      <c r="D200" s="6">
        <v>-0.83</v>
      </c>
      <c r="E200" s="6">
        <v>-3.43</v>
      </c>
      <c r="F200" s="6">
        <v>2.2599999999999998</v>
      </c>
      <c r="G200" s="6">
        <v>-2.74</v>
      </c>
    </row>
    <row r="201" spans="3:16" ht="15.5" x14ac:dyDescent="0.35">
      <c r="C201" t="s">
        <v>49</v>
      </c>
      <c r="I201" s="6">
        <v>-14.43</v>
      </c>
      <c r="J201" s="6">
        <v>-5.72</v>
      </c>
      <c r="K201" s="6">
        <v>0.53</v>
      </c>
      <c r="L201" s="6">
        <v>0.72</v>
      </c>
      <c r="M201" s="6">
        <v>15.98</v>
      </c>
      <c r="N201" s="6">
        <v>3.89</v>
      </c>
      <c r="O201" s="6">
        <v>11.33</v>
      </c>
      <c r="P201" s="6">
        <v>78.78</v>
      </c>
    </row>
    <row r="202" spans="3:16" ht="15.5" x14ac:dyDescent="0.35">
      <c r="C202" t="s">
        <v>63</v>
      </c>
      <c r="I202" s="6">
        <v>-20.100000000000001</v>
      </c>
      <c r="J202" s="6">
        <v>-18.53</v>
      </c>
      <c r="K202" s="6">
        <v>1283.02</v>
      </c>
      <c r="L202" s="6">
        <v>6916.67</v>
      </c>
      <c r="M202" s="6">
        <v>320.70999999999998</v>
      </c>
      <c r="N202" s="6">
        <v>46.27</v>
      </c>
      <c r="O202" s="6">
        <v>17.21</v>
      </c>
      <c r="P202" s="5">
        <v>0</v>
      </c>
    </row>
    <row r="203" spans="3:16" ht="15.5" x14ac:dyDescent="0.35">
      <c r="C203" t="s">
        <v>66</v>
      </c>
      <c r="I203" s="6">
        <v>1.52</v>
      </c>
      <c r="J203" s="6">
        <v>0.44</v>
      </c>
      <c r="K203" s="6">
        <v>1.79</v>
      </c>
      <c r="L203" s="6">
        <v>10.84</v>
      </c>
      <c r="M203" s="6">
        <v>13.25</v>
      </c>
      <c r="N203" s="6">
        <v>0.53</v>
      </c>
      <c r="O203" s="6">
        <v>0.49</v>
      </c>
      <c r="P203" s="5">
        <v>0</v>
      </c>
    </row>
    <row r="204" spans="3:16" ht="15.5" x14ac:dyDescent="0.35">
      <c r="C204" t="s">
        <v>197</v>
      </c>
      <c r="I204" s="5">
        <v>480000000</v>
      </c>
      <c r="J204" s="5">
        <v>-2400000000</v>
      </c>
      <c r="K204" s="5">
        <v>11350000000</v>
      </c>
      <c r="L204" s="5">
        <v>9900000000</v>
      </c>
      <c r="M204" s="5">
        <v>13650000000</v>
      </c>
      <c r="N204" s="6">
        <v>16620000000.000002</v>
      </c>
      <c r="O204" s="5">
        <v>30060000000</v>
      </c>
      <c r="P204" s="6">
        <v>33060000000.000004</v>
      </c>
    </row>
    <row r="205" spans="3:16" ht="15.5" x14ac:dyDescent="0.35">
      <c r="C205" t="s">
        <v>198</v>
      </c>
      <c r="I205" s="6">
        <v>-0.1137</v>
      </c>
      <c r="J205" s="6">
        <v>-3.8100000000000002E-2</v>
      </c>
      <c r="K205" s="6">
        <v>3.4999999999999996E-3</v>
      </c>
      <c r="L205" s="6">
        <v>4.5000000000000005E-3</v>
      </c>
      <c r="M205" s="6">
        <v>9.6799999999999997E-2</v>
      </c>
      <c r="N205" s="6">
        <v>2.8999999999999998E-2</v>
      </c>
      <c r="O205" s="6">
        <v>8.1900000000000001E-2</v>
      </c>
      <c r="P205" s="6">
        <v>0.22190000000000001</v>
      </c>
    </row>
    <row r="206" spans="3:16" ht="15.5" x14ac:dyDescent="0.35">
      <c r="C206" t="s">
        <v>199</v>
      </c>
      <c r="I206" s="6">
        <v>-0.1439</v>
      </c>
      <c r="J206" s="6">
        <v>-5.4100000000000002E-2</v>
      </c>
      <c r="K206" s="6">
        <v>4.7999999999999996E-3</v>
      </c>
      <c r="L206" s="6">
        <v>6.5000000000000006E-3</v>
      </c>
      <c r="M206" s="6">
        <v>0.14630000000000001</v>
      </c>
      <c r="N206" s="6">
        <v>4.1799999999999997E-2</v>
      </c>
      <c r="O206" s="6">
        <v>0.12509999999999999</v>
      </c>
      <c r="P206" s="6">
        <v>0.43140000000000001</v>
      </c>
    </row>
    <row r="207" spans="3:16" ht="15.5" x14ac:dyDescent="0.35">
      <c r="C207" t="s">
        <v>200</v>
      </c>
      <c r="I207" s="6">
        <v>-4.4000000000000003E-3</v>
      </c>
      <c r="J207" s="6">
        <v>-2.64E-2</v>
      </c>
      <c r="K207" s="6">
        <v>4.0399999999999998E-2</v>
      </c>
      <c r="L207" s="6">
        <v>3.0699999999999998E-2</v>
      </c>
      <c r="M207" s="6">
        <v>5.3800000000000001E-2</v>
      </c>
      <c r="N207" s="6">
        <v>9.1999999999999998E-2</v>
      </c>
      <c r="O207" s="6">
        <v>0.2898</v>
      </c>
      <c r="P207" s="6">
        <v>1.3452000000000002</v>
      </c>
    </row>
    <row r="208" spans="3:16" ht="15.5" x14ac:dyDescent="0.35">
      <c r="C208" t="s">
        <v>201</v>
      </c>
      <c r="I208" s="6">
        <v>-0.12</v>
      </c>
      <c r="J208" s="6">
        <v>-0.68</v>
      </c>
      <c r="K208" s="6">
        <v>0.89</v>
      </c>
      <c r="L208" s="5">
        <v>1</v>
      </c>
      <c r="M208" s="6">
        <v>1.68</v>
      </c>
      <c r="N208" s="6">
        <v>2.34</v>
      </c>
      <c r="O208" s="6">
        <v>5.44</v>
      </c>
      <c r="P208" s="6">
        <v>4.83</v>
      </c>
    </row>
    <row r="209" spans="3:16" ht="15.5" x14ac:dyDescent="0.35">
      <c r="C209" t="s">
        <v>60</v>
      </c>
      <c r="I209" s="6">
        <v>2.89</v>
      </c>
      <c r="J209" s="5">
        <v>1</v>
      </c>
      <c r="K209" s="6">
        <v>6.12</v>
      </c>
      <c r="L209" s="6">
        <v>45.21</v>
      </c>
      <c r="M209" s="6">
        <v>46.95</v>
      </c>
      <c r="N209" s="6">
        <v>1.93</v>
      </c>
      <c r="O209" s="6">
        <v>2.15</v>
      </c>
      <c r="P209" s="5">
        <v>0</v>
      </c>
    </row>
    <row r="210" spans="3:16" ht="15.5" x14ac:dyDescent="0.35">
      <c r="C210" t="s">
        <v>57</v>
      </c>
      <c r="I210" s="6">
        <v>100.29</v>
      </c>
      <c r="J210" s="6">
        <v>105.82</v>
      </c>
      <c r="K210" s="6">
        <v>111.16</v>
      </c>
      <c r="L210" s="6">
        <v>110.16</v>
      </c>
      <c r="M210" s="6">
        <v>109.17</v>
      </c>
      <c r="N210" s="6">
        <v>93.15</v>
      </c>
      <c r="O210" s="6">
        <v>90.54</v>
      </c>
      <c r="P210" s="6">
        <v>182.61</v>
      </c>
    </row>
    <row r="211" spans="3:16" ht="15.5" x14ac:dyDescent="0.35">
      <c r="C211" t="s">
        <v>202</v>
      </c>
      <c r="I211" s="6">
        <v>2.94</v>
      </c>
      <c r="J211" s="6">
        <v>1.02</v>
      </c>
      <c r="K211" s="6">
        <v>6.26</v>
      </c>
      <c r="L211" s="6">
        <v>46.62</v>
      </c>
      <c r="M211" s="6">
        <v>48.82</v>
      </c>
      <c r="N211" s="6">
        <v>2.04</v>
      </c>
      <c r="O211" s="6">
        <v>2.23</v>
      </c>
      <c r="P211" s="5">
        <v>0</v>
      </c>
    </row>
    <row r="212" spans="3:16" ht="15.5" x14ac:dyDescent="0.35">
      <c r="C212" t="s">
        <v>203</v>
      </c>
      <c r="I212" s="6">
        <v>98.51</v>
      </c>
      <c r="J212" s="6">
        <v>104.01</v>
      </c>
      <c r="K212" s="6">
        <v>108.65</v>
      </c>
      <c r="L212" s="6">
        <v>106.83</v>
      </c>
      <c r="M212" s="6">
        <v>104.97</v>
      </c>
      <c r="N212" s="6">
        <v>88.4</v>
      </c>
      <c r="O212" s="6">
        <v>87.31</v>
      </c>
      <c r="P212" s="6">
        <v>179.88</v>
      </c>
    </row>
    <row r="213" spans="3:16" ht="15.5" x14ac:dyDescent="0.35">
      <c r="C213" t="s">
        <v>204</v>
      </c>
      <c r="I213" s="5">
        <v>12000000000</v>
      </c>
      <c r="J213" s="5">
        <v>46000000000</v>
      </c>
      <c r="K213" s="5">
        <v>58000000000</v>
      </c>
      <c r="L213" s="5">
        <v>60000000000</v>
      </c>
      <c r="M213" s="5">
        <v>60000000000</v>
      </c>
      <c r="N213" s="5">
        <v>52000000000</v>
      </c>
      <c r="O213" s="5">
        <v>70000000000</v>
      </c>
      <c r="P213" s="5">
        <v>30000000000</v>
      </c>
    </row>
    <row r="214" spans="3:16" ht="15.5" x14ac:dyDescent="0.35">
      <c r="C214" t="s">
        <v>205</v>
      </c>
    </row>
    <row r="215" spans="3:16" ht="15.5" x14ac:dyDescent="0.35">
      <c r="C215" t="s">
        <v>26</v>
      </c>
      <c r="I215" s="5">
        <v>12000000000</v>
      </c>
      <c r="J215" s="5">
        <v>46000000000</v>
      </c>
      <c r="K215" s="5">
        <v>58000000000</v>
      </c>
      <c r="L215" s="5">
        <v>60000000000</v>
      </c>
      <c r="M215" s="5">
        <v>60000000000</v>
      </c>
      <c r="N215" s="5">
        <v>52000000000</v>
      </c>
      <c r="O215" s="5">
        <v>70000000000</v>
      </c>
      <c r="P215" s="5">
        <v>30000000000</v>
      </c>
    </row>
    <row r="216" spans="3:16" ht="15.5" x14ac:dyDescent="0.35">
      <c r="C216" t="s">
        <v>23</v>
      </c>
      <c r="I216" s="5">
        <v>10000000000</v>
      </c>
      <c r="J216" s="5">
        <v>43000000000</v>
      </c>
      <c r="K216" s="5">
        <v>54000000000</v>
      </c>
      <c r="L216" s="5">
        <v>30000000000</v>
      </c>
      <c r="M216" s="5">
        <v>34000000000</v>
      </c>
      <c r="N216" s="5">
        <v>29000000000</v>
      </c>
      <c r="O216" s="5">
        <v>45000000000</v>
      </c>
      <c r="P216" s="5">
        <v>28000000000</v>
      </c>
    </row>
    <row r="217" spans="3:16" ht="15.5" x14ac:dyDescent="0.35">
      <c r="C217" t="s">
        <v>206</v>
      </c>
      <c r="I217" s="5">
        <v>151000000000</v>
      </c>
      <c r="J217" s="5">
        <v>143000000000</v>
      </c>
      <c r="K217" s="5">
        <v>157000000000</v>
      </c>
      <c r="L217" s="5">
        <v>151000000000</v>
      </c>
      <c r="M217" s="5">
        <v>149000000000</v>
      </c>
      <c r="N217" s="5">
        <v>150000000000</v>
      </c>
      <c r="O217" s="5">
        <v>147000000000</v>
      </c>
      <c r="P217" s="5">
        <v>45000000000</v>
      </c>
    </row>
    <row r="218" spans="3:16" ht="15.5" x14ac:dyDescent="0.35">
      <c r="C218" t="s">
        <v>207</v>
      </c>
      <c r="I218" s="5">
        <v>-6000000000</v>
      </c>
      <c r="J218" s="5">
        <v>-11000000000</v>
      </c>
      <c r="K218" s="5">
        <v>-17000000000</v>
      </c>
      <c r="L218" s="5">
        <v>6000000000</v>
      </c>
      <c r="M218" s="5">
        <v>6000000000</v>
      </c>
      <c r="N218" s="5">
        <v>7000000000</v>
      </c>
      <c r="O218" s="5">
        <v>-69000000000</v>
      </c>
      <c r="P218" s="5">
        <v>34000000000</v>
      </c>
    </row>
    <row r="219" spans="3:16" ht="15.5" x14ac:dyDescent="0.35">
      <c r="C219" t="s">
        <v>208</v>
      </c>
      <c r="I219" s="5">
        <v>0</v>
      </c>
      <c r="J219" s="5">
        <v>0</v>
      </c>
      <c r="K219" s="5">
        <v>0</v>
      </c>
      <c r="L219" s="5">
        <v>0</v>
      </c>
      <c r="M219" s="5">
        <v>-6000000000</v>
      </c>
      <c r="N219" s="5">
        <v>0</v>
      </c>
      <c r="O219" s="5">
        <v>-1000000000</v>
      </c>
      <c r="P219" s="5">
        <v>-1000000000</v>
      </c>
    </row>
    <row r="220" spans="3:16" ht="15.5" x14ac:dyDescent="0.35">
      <c r="C220" t="s">
        <v>15</v>
      </c>
      <c r="I220" s="5">
        <v>-6000000000</v>
      </c>
      <c r="J220" s="5">
        <v>-11000000000</v>
      </c>
      <c r="K220" s="5">
        <v>-17000000000</v>
      </c>
      <c r="L220" s="5">
        <v>5000000000</v>
      </c>
      <c r="M220" s="5">
        <v>0</v>
      </c>
      <c r="N220" s="5">
        <v>6000000000</v>
      </c>
      <c r="O220" s="5">
        <v>-70000000000</v>
      </c>
      <c r="P220" s="5">
        <v>34000000000</v>
      </c>
    </row>
    <row r="221" spans="3:16" ht="15.5" x14ac:dyDescent="0.35">
      <c r="C221" t="s">
        <v>17</v>
      </c>
      <c r="I221" s="6">
        <v>-3.79</v>
      </c>
      <c r="J221" s="6">
        <v>-6.56</v>
      </c>
      <c r="K221" s="6">
        <v>-10.38</v>
      </c>
      <c r="L221" s="6">
        <v>3.27</v>
      </c>
      <c r="M221" s="6">
        <v>-0.12</v>
      </c>
      <c r="N221" s="6">
        <v>3.87</v>
      </c>
      <c r="O221" s="6">
        <v>-41.94</v>
      </c>
      <c r="P221" s="6">
        <v>135.12</v>
      </c>
    </row>
  </sheetData>
  <pageMargins left="0.7" right="0.7" top="0.75" bottom="0.75" header="0.3" footer="0.3"/>
  <ignoredErrors>
    <ignoredError sqref="A1:P222" numberStoredAsText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P21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1502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1503</v>
      </c>
      <c r="D2" s="2" vm="351">
        <f ca="1">IFERROR(_xlfn.STOCKHISTORY("XIDX:" &amp; $C$1, D3, , 0, 0, 1), "Libur")</f>
        <v>288</v>
      </c>
      <c r="E2" s="2" vm="351">
        <f ca="1">IFERROR(_xlfn.STOCKHISTORY("XIDX:" &amp; $C$1, E3, , 0, 0, 1), "Libur")</f>
        <v>288</v>
      </c>
      <c r="H2" s="2" vm="351">
        <f ca="1">IFERROR(INDEX(D2:G2,COUNT(D2:G2)),"")</f>
        <v>288</v>
      </c>
      <c r="I2" s="2" vm="390">
        <f t="shared" ref="I2:P2" ca="1" si="0">IFERROR(_xlfn.STOCKHISTORY("XIDX:" &amp; $C$1, I1, , 0, 0, 1), "Libur")</f>
        <v>292</v>
      </c>
      <c r="J2" s="2" vm="28">
        <f t="shared" ca="1" si="0"/>
        <v>266</v>
      </c>
      <c r="K2" s="2" vm="432">
        <f t="shared" ca="1" si="0"/>
        <v>205.9068</v>
      </c>
      <c r="L2" s="2" vm="433">
        <f t="shared" ca="1" si="0"/>
        <v>225.3486</v>
      </c>
      <c r="M2" s="2" vm="434">
        <f t="shared" ca="1" si="0"/>
        <v>344.6508</v>
      </c>
      <c r="N2" s="2" vm="435">
        <f t="shared" ca="1" si="0"/>
        <v>193.53469999999999</v>
      </c>
      <c r="O2" s="2" vm="436">
        <f t="shared" ca="1" si="0"/>
        <v>172.3254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63529768</v>
      </c>
      <c r="E4" s="2">
        <f>IFERROR(INDEX(E51:E500,MATCH($C$4,$C$51:$C$500,0)),"")</f>
        <v>46246571</v>
      </c>
      <c r="H4" s="2">
        <f>IFERROR(SUM(D4:G4)*(4/MAX(1,COUNT(D4:G4))),"")</f>
        <v>219552678</v>
      </c>
      <c r="I4" s="2">
        <f t="shared" ref="I4:P4" si="1">IFERROR(INDEX(I51:I500,MATCH($C$4,$C$51:$C$500,0)),"")</f>
        <v>187351680</v>
      </c>
      <c r="J4" s="2">
        <f t="shared" si="1"/>
        <v>351799326</v>
      </c>
      <c r="K4" s="2">
        <f t="shared" si="1"/>
        <v>463873187</v>
      </c>
      <c r="L4" s="2">
        <f t="shared" si="1"/>
        <v>945497149</v>
      </c>
      <c r="M4" s="2">
        <f t="shared" si="1"/>
        <v>721806619</v>
      </c>
      <c r="N4" s="2">
        <f t="shared" si="1"/>
        <v>613006216</v>
      </c>
      <c r="O4" s="2">
        <f t="shared" si="1"/>
        <v>823508325</v>
      </c>
      <c r="P4" s="2">
        <f t="shared" si="1"/>
        <v>866915143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576934</v>
      </c>
      <c r="E5" s="2">
        <f>IFERROR(INDEX(E51:E500,MATCH($C$5,$C$51:$C$500,0)),"")</f>
        <v>1085231</v>
      </c>
      <c r="H5" s="2">
        <f>IFERROR(SUM(D5:G5)*(4/MAX(1,COUNT(D5:G5))),"")</f>
        <v>3324330</v>
      </c>
      <c r="I5" s="2">
        <f t="shared" ref="I5:P5" si="2">IFERROR(INDEX(I51:I500,MATCH($C$5,$C$51:$C$500,0)),"")</f>
        <v>-37025788</v>
      </c>
      <c r="J5" s="2">
        <f t="shared" si="2"/>
        <v>124141503</v>
      </c>
      <c r="K5" s="2">
        <f t="shared" si="2"/>
        <v>37333859</v>
      </c>
      <c r="L5" s="2">
        <f t="shared" si="2"/>
        <v>59343740</v>
      </c>
      <c r="M5" s="2">
        <f t="shared" si="2"/>
        <v>62885999</v>
      </c>
      <c r="N5" s="2">
        <f t="shared" si="2"/>
        <v>-1564335</v>
      </c>
      <c r="O5" s="2">
        <f t="shared" si="2"/>
        <v>-12533759</v>
      </c>
      <c r="P5" s="2">
        <f t="shared" si="2"/>
        <v>23634755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636535718</v>
      </c>
      <c r="E6" s="2">
        <f>IFERROR(INDEX(E51:E500,MATCH($C$6,$C$51:$C$500,0)),"")</f>
        <v>654832267</v>
      </c>
      <c r="H6" s="2">
        <f>IFERROR(INDEX(D6:G6,COUNT(D6:G6)),"")</f>
        <v>654832267</v>
      </c>
      <c r="I6" s="2">
        <f t="shared" ref="I6:P6" si="3">IFERROR(INDEX(I51:I500,MATCH($C$6,$C$51:$C$500,0)),"")</f>
        <v>653495179</v>
      </c>
      <c r="J6" s="2">
        <f t="shared" si="3"/>
        <v>690520967</v>
      </c>
      <c r="K6" s="2">
        <f t="shared" si="3"/>
        <v>924450461</v>
      </c>
      <c r="L6" s="2">
        <f t="shared" si="3"/>
        <v>806218730</v>
      </c>
      <c r="M6" s="2">
        <f t="shared" si="3"/>
        <v>753064749</v>
      </c>
      <c r="N6" s="2">
        <f t="shared" si="3"/>
        <v>690178750</v>
      </c>
      <c r="O6" s="2">
        <f t="shared" si="3"/>
        <v>691743085</v>
      </c>
      <c r="P6" s="2">
        <f t="shared" si="3"/>
        <v>531002813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12.11</v>
      </c>
      <c r="E7" s="3">
        <f>IFERROR(INDEX(E51:E500,MATCH($C$7,$C$51:$C$500,0))/1000000000,"")</f>
        <v>12.11</v>
      </c>
      <c r="H7" s="3">
        <f>IFERROR(INDEX(D7:G7,COUNT(D7:G7)),"")</f>
        <v>12.11</v>
      </c>
      <c r="I7" s="3">
        <f t="shared" ref="I7:P7" si="4">IFERROR(INDEX(I51:I500,MATCH($C$7,$C$51:$C$500,0))/1000000000,"")</f>
        <v>12.11</v>
      </c>
      <c r="J7" s="3">
        <f t="shared" si="4"/>
        <v>12.11</v>
      </c>
      <c r="K7" s="3">
        <f t="shared" si="4"/>
        <v>12.11</v>
      </c>
      <c r="L7" s="3">
        <f t="shared" si="4"/>
        <v>12.11</v>
      </c>
      <c r="M7" s="3">
        <f t="shared" si="4"/>
        <v>12.11</v>
      </c>
      <c r="N7" s="3">
        <f t="shared" si="4"/>
        <v>12.11</v>
      </c>
      <c r="O7" s="3">
        <f t="shared" si="4"/>
        <v>12.11</v>
      </c>
      <c r="P7" s="3">
        <f t="shared" si="4"/>
        <v>9.1999999999999993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-1414000000000</v>
      </c>
      <c r="E8" s="2">
        <f>IFERROR(INDEX(E51:E500,MATCH("Free cash flow (Quarter)",$C$51:$C$500,0)),"")</f>
        <v>-159000000000</v>
      </c>
      <c r="H8" s="2">
        <f>IFERROR(INDEX(D8:G8,COUNT(D8:G8)),"")</f>
        <v>-159000000000</v>
      </c>
      <c r="I8" s="2">
        <f t="shared" ref="I8:P8" si="5">IFERROR(INDEX(I51:I500,MATCH($C$8,$C$51:$C$500,0)),"")</f>
        <v>17000000000</v>
      </c>
      <c r="J8" s="2">
        <f t="shared" si="5"/>
        <v>-729000000000</v>
      </c>
      <c r="K8" s="2">
        <f t="shared" si="5"/>
        <v>1100000000000</v>
      </c>
      <c r="L8" s="2">
        <f t="shared" si="5"/>
        <v>258000000000</v>
      </c>
      <c r="M8" s="2">
        <f t="shared" si="5"/>
        <v>463000000000</v>
      </c>
      <c r="N8" s="2">
        <f t="shared" si="5"/>
        <v>2429000000000</v>
      </c>
      <c r="O8" s="2">
        <f t="shared" si="5"/>
        <v>497000000000</v>
      </c>
      <c r="P8" s="2">
        <f t="shared" si="5"/>
        <v>-2440000000000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-116.74</v>
      </c>
      <c r="E9" s="3">
        <f>IFERROR(INDEX(E51:E500,MATCH("Free cash flow per share (Quarter)",$C$51:$C$500,0)),"")</f>
        <v>-13.17</v>
      </c>
      <c r="H9" s="3">
        <f>IFERROR(INDEX(D9:G9,COUNT(D9:G9)),"")</f>
        <v>-13.17</v>
      </c>
      <c r="I9" s="3">
        <f t="shared" ref="I9:P9" si="6">IFERROR(INDEX(I51:I500,MATCH($C$9,$C$51:$C$500,0)),"")</f>
        <v>1.44</v>
      </c>
      <c r="J9" s="3">
        <f t="shared" si="6"/>
        <v>-60.2</v>
      </c>
      <c r="K9" s="3">
        <f t="shared" si="6"/>
        <v>90.86</v>
      </c>
      <c r="L9" s="3">
        <f t="shared" si="6"/>
        <v>21.31</v>
      </c>
      <c r="M9" s="3">
        <f t="shared" si="6"/>
        <v>38.270000000000003</v>
      </c>
      <c r="N9" s="3">
        <f t="shared" si="6"/>
        <v>200.53</v>
      </c>
      <c r="O9" s="3">
        <f t="shared" si="6"/>
        <v>41.07</v>
      </c>
      <c r="P9" s="3">
        <f t="shared" si="6"/>
        <v>-265.25</v>
      </c>
    </row>
    <row r="10" spans="1:16" ht="15.5" x14ac:dyDescent="0.35">
      <c r="C10" t="s">
        <v>18</v>
      </c>
      <c r="D10" s="3">
        <f ca="1">IFERROR(IF(D9=0,"",D2/D9),"")</f>
        <v>-2.4670207298269662</v>
      </c>
      <c r="E10" s="3">
        <f ca="1">IFERROR(IF(E9=0,"",E2/E9),"")</f>
        <v>-21.867881548974943</v>
      </c>
      <c r="I10" s="3">
        <f t="shared" ref="I10:P10" ca="1" si="7">IFERROR(IF(I9=0,"",I2/I9),"")</f>
        <v>202.77777777777777</v>
      </c>
      <c r="J10" s="3">
        <f t="shared" ca="1" si="7"/>
        <v>-4.4186046511627906</v>
      </c>
      <c r="K10" s="3">
        <f t="shared" ca="1" si="7"/>
        <v>2.2661985472154966</v>
      </c>
      <c r="L10" s="3">
        <f t="shared" ca="1" si="7"/>
        <v>10.574781792585641</v>
      </c>
      <c r="M10" s="3">
        <f t="shared" ca="1" si="7"/>
        <v>9.0057695322707083</v>
      </c>
      <c r="N10" s="3">
        <f t="shared" ca="1" si="7"/>
        <v>0.96511594275170787</v>
      </c>
      <c r="O10" s="3">
        <f t="shared" ca="1" si="7"/>
        <v>4.1958948137326519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8914758</v>
      </c>
      <c r="E11" s="2">
        <f>IFERROR(INDEX(E51:E500,MATCH($C$11,$C$51:$C$500,0)),"")</f>
        <v>54522668</v>
      </c>
      <c r="H11" s="2">
        <f>IFERROR(INDEX(D11:G11,COUNT(D11:G11)),"")</f>
        <v>54522668</v>
      </c>
      <c r="I11" s="2">
        <f t="shared" ref="I11:P11" si="8">IFERROR(INDEX(I51:I500,MATCH($C$11,$C$51:$C$500,0)),"")</f>
        <v>70748575</v>
      </c>
      <c r="J11" s="2">
        <f t="shared" si="8"/>
        <v>85417646</v>
      </c>
      <c r="K11" s="2">
        <f t="shared" si="8"/>
        <v>115329924</v>
      </c>
      <c r="L11" s="2">
        <f t="shared" si="8"/>
        <v>87386731</v>
      </c>
      <c r="M11" s="2">
        <f t="shared" si="8"/>
        <v>37241748</v>
      </c>
      <c r="N11" s="2">
        <f t="shared" si="8"/>
        <v>23379554</v>
      </c>
      <c r="O11" s="2">
        <f t="shared" si="8"/>
        <v>25593033</v>
      </c>
      <c r="P11" s="2">
        <f t="shared" si="8"/>
        <v>16840687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856000000000</v>
      </c>
      <c r="E12" s="2">
        <f>IFERROR(INDEX(E51:E500,MATCH("Net Debt (Quarter)",$C$51:$C$500,0)),"")</f>
        <v>-873000000000</v>
      </c>
      <c r="H12" s="2">
        <f>IFERROR(INDEX(D12:G12,COUNT(D12:G12)),"")</f>
        <v>-873000000000</v>
      </c>
      <c r="I12" s="2">
        <f t="shared" ref="I12:P12" si="9">IFERROR(INDEX(I51:I500,MATCH($C$12,$C$51:$C$500,0)),"")</f>
        <v>-1065000000000</v>
      </c>
      <c r="J12" s="2">
        <f t="shared" si="9"/>
        <v>-1070000000000</v>
      </c>
      <c r="K12" s="2">
        <f t="shared" si="9"/>
        <v>-597000000000</v>
      </c>
      <c r="L12" s="2">
        <f t="shared" si="9"/>
        <v>688000000000</v>
      </c>
      <c r="M12" s="2">
        <f t="shared" si="9"/>
        <v>676000000000</v>
      </c>
      <c r="N12" s="2">
        <f t="shared" si="9"/>
        <v>1246000000000</v>
      </c>
      <c r="O12" s="2">
        <f t="shared" si="9"/>
        <v>3486000000000</v>
      </c>
      <c r="P12" s="2">
        <f t="shared" si="9"/>
        <v>5576000000000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1015000000000</v>
      </c>
      <c r="E13" s="2">
        <f>IFERROR(INDEX(E51:E500,MATCH("Total Debt (Quarter)",$C$51:$C$500,0)),"")</f>
        <v>54000000000</v>
      </c>
      <c r="H13" s="2">
        <f>IFERROR(INDEX(D13:G13,COUNT(D13:G13)),"")</f>
        <v>54000000000</v>
      </c>
      <c r="I13" s="2">
        <f t="shared" ref="I13:P13" si="10">IFERROR(INDEX(I51:I500,MATCH($C$13,$C$51:$C$500,0)),"")</f>
        <v>118000000000</v>
      </c>
      <c r="J13" s="2">
        <f t="shared" si="10"/>
        <v>310000000000</v>
      </c>
      <c r="K13" s="2">
        <f t="shared" si="10"/>
        <v>1184000000000</v>
      </c>
      <c r="L13" s="2">
        <f t="shared" si="10"/>
        <v>2051000000000</v>
      </c>
      <c r="M13" s="2">
        <f t="shared" si="10"/>
        <v>1208000000000</v>
      </c>
      <c r="N13" s="2">
        <f t="shared" si="10"/>
        <v>1576000000000</v>
      </c>
      <c r="O13" s="2">
        <f t="shared" si="10"/>
        <v>3842000000000</v>
      </c>
      <c r="P13" s="2">
        <f t="shared" si="10"/>
        <v>5820000000000</v>
      </c>
    </row>
    <row r="14" spans="1:16" ht="15.5" x14ac:dyDescent="0.35">
      <c r="C14" t="s">
        <v>27</v>
      </c>
      <c r="D14" s="2">
        <f>IFERROR(INDEX(D51:D500,MATCH($C$14,$C$51:$C$500,0)),"")</f>
        <v>-2390262</v>
      </c>
      <c r="E14" s="2">
        <f>IFERROR(INDEX(E51:E500,MATCH($C$14,$C$51:$C$500,0)),"")</f>
        <v>-1422745</v>
      </c>
      <c r="H14" s="2">
        <f>IFERROR(SUM(D14:G14)*(4/MAX(1,COUNT(D14:G14))),"")</f>
        <v>-7626014</v>
      </c>
      <c r="I14" s="2">
        <f t="shared" ref="I14:P14" si="11">IFERROR(INDEX(I51:I500,MATCH($C$14,$C$51:$C$500,0)),"")</f>
        <v>-3456448</v>
      </c>
      <c r="J14" s="2">
        <f t="shared" si="11"/>
        <v>-5417796</v>
      </c>
      <c r="K14" s="2">
        <f t="shared" si="11"/>
        <v>-7702754</v>
      </c>
      <c r="L14" s="2">
        <f t="shared" si="11"/>
        <v>-10997974</v>
      </c>
      <c r="M14" s="2">
        <f t="shared" si="11"/>
        <v>-7981246</v>
      </c>
      <c r="N14" s="2">
        <f t="shared" si="11"/>
        <v>-10633811</v>
      </c>
      <c r="O14" s="2">
        <f t="shared" si="11"/>
        <v>-15260776</v>
      </c>
      <c r="P14" s="2">
        <f t="shared" si="11"/>
        <v>-16664617</v>
      </c>
    </row>
    <row r="15" spans="1:16" ht="15.5" x14ac:dyDescent="0.35">
      <c r="C15" t="s">
        <v>28</v>
      </c>
      <c r="D15" s="2">
        <f>IFERROR(INDEX(D51:D500,MATCH($C$15,$C$51:$C$500,0)),"")</f>
        <v>-232564</v>
      </c>
      <c r="E15" s="2">
        <f>IFERROR(INDEX(E51:E500,MATCH($C$15,$C$51:$C$500,0)),"")</f>
        <v>232564</v>
      </c>
      <c r="H15" s="2">
        <f>IFERROR(SUM(D15:G15)*(4/MAX(1,COUNT(D15:G15))),"")</f>
        <v>0</v>
      </c>
      <c r="I15" s="2">
        <f t="shared" ref="I15:P15" si="12">IFERROR(INDEX(I51:I500,MATCH($C$15,$C$51:$C$500,0)),"")</f>
        <v>11113199</v>
      </c>
      <c r="J15" s="2">
        <f t="shared" si="12"/>
        <v>106074640</v>
      </c>
      <c r="K15" s="2">
        <f t="shared" si="12"/>
        <v>26169845</v>
      </c>
      <c r="L15" s="2">
        <f t="shared" si="12"/>
        <v>-16000966</v>
      </c>
      <c r="M15" s="2">
        <f t="shared" si="12"/>
        <v>-17886459</v>
      </c>
      <c r="N15" s="2">
        <f t="shared" si="12"/>
        <v>-2233383</v>
      </c>
      <c r="O15" s="2">
        <f t="shared" si="12"/>
        <v>6411245</v>
      </c>
      <c r="P15" s="2">
        <f t="shared" si="12"/>
        <v>-7200424</v>
      </c>
    </row>
    <row r="16" spans="1:16" ht="15.5" x14ac:dyDescent="0.35">
      <c r="C16" t="s">
        <v>29</v>
      </c>
      <c r="D16" s="2">
        <f>IFERROR(INDEX(D51:D500,MATCH($C$16,$C$51:$C$500,0)),"")</f>
        <v>800610</v>
      </c>
      <c r="E16" s="2">
        <f>IFERROR(INDEX(E51:E500,MATCH($C$16,$C$51:$C$500,0)),"")</f>
        <v>1253527</v>
      </c>
      <c r="H16" s="2">
        <f>IFERROR(SUM(D16:G16)*(4/MAX(1,COUNT(D16:G16))),"")</f>
        <v>4108274</v>
      </c>
      <c r="I16" s="2">
        <f t="shared" ref="I16:P16" si="13">IFERROR(INDEX(I51:I500,MATCH($C$16,$C$51:$C$500,0)),"")</f>
        <v>-47949311</v>
      </c>
      <c r="J16" s="2">
        <f t="shared" si="13"/>
        <v>17998985</v>
      </c>
      <c r="K16" s="2">
        <f t="shared" si="13"/>
        <v>11657869</v>
      </c>
      <c r="L16" s="2">
        <f t="shared" si="13"/>
        <v>74401064</v>
      </c>
      <c r="M16" s="2">
        <f t="shared" si="13"/>
        <v>79783319</v>
      </c>
      <c r="N16" s="2">
        <f t="shared" si="13"/>
        <v>-6720159</v>
      </c>
      <c r="O16" s="2">
        <f t="shared" si="13"/>
        <v>-27181439</v>
      </c>
      <c r="P16" s="2">
        <f t="shared" si="13"/>
        <v>26184895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3487680000000</v>
      </c>
      <c r="E20" s="2">
        <f ca="1">IFERROR(E21*E2,"")</f>
        <v>3487680000000</v>
      </c>
      <c r="H20" s="2">
        <f t="shared" ref="H20:P20" ca="1" si="14">IFERROR(H21*H2,"")</f>
        <v>3487680000000</v>
      </c>
      <c r="I20" s="2">
        <f t="shared" ca="1" si="14"/>
        <v>3536120000000</v>
      </c>
      <c r="J20" s="2">
        <f t="shared" ca="1" si="14"/>
        <v>3221260000000</v>
      </c>
      <c r="K20" s="2">
        <f t="shared" ca="1" si="14"/>
        <v>2493531348000</v>
      </c>
      <c r="L20" s="2">
        <f t="shared" ca="1" si="14"/>
        <v>2728971546000</v>
      </c>
      <c r="M20" s="2">
        <f t="shared" ca="1" si="14"/>
        <v>4173721188000</v>
      </c>
      <c r="N20" s="2">
        <f t="shared" ca="1" si="14"/>
        <v>2343705217000</v>
      </c>
      <c r="O20" s="2">
        <f t="shared" ca="1" si="14"/>
        <v>2086860594000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12110000000</v>
      </c>
      <c r="E21" s="2">
        <f>IFERROR(INDEX(E51:E500,MATCH($C$7,$C$51:$C$500,0)),"")</f>
        <v>12110000000</v>
      </c>
      <c r="H21" s="2">
        <f>IFERROR(INDEX(D21:G21,COUNT(D21:G21)),"")</f>
        <v>12110000000</v>
      </c>
      <c r="I21" s="2">
        <f t="shared" ref="I21:P21" si="15">IFERROR(INDEX(I51:I500,MATCH($C$7,$C$51:$C$500,0)),"")</f>
        <v>12110000000</v>
      </c>
      <c r="J21" s="2">
        <f t="shared" si="15"/>
        <v>12110000000</v>
      </c>
      <c r="K21" s="2">
        <f t="shared" si="15"/>
        <v>12110000000</v>
      </c>
      <c r="L21" s="2">
        <f t="shared" si="15"/>
        <v>12110000000</v>
      </c>
      <c r="M21" s="2">
        <f t="shared" si="15"/>
        <v>12110000000</v>
      </c>
      <c r="N21" s="2">
        <f t="shared" si="15"/>
        <v>12110000000</v>
      </c>
      <c r="O21" s="2">
        <f t="shared" si="15"/>
        <v>12110000000</v>
      </c>
      <c r="P21" s="2">
        <f t="shared" si="15"/>
        <v>9200000000</v>
      </c>
    </row>
    <row r="23" spans="1:16" ht="15.5" x14ac:dyDescent="0.35">
      <c r="B23" t="s">
        <v>45</v>
      </c>
      <c r="C23" t="s">
        <v>46</v>
      </c>
      <c r="D23" s="3">
        <f>IFERROR(D5/D6*100,"")</f>
        <v>9.0636547751433483E-2</v>
      </c>
      <c r="E23" s="3">
        <f>IFERROR(E5/E6*100,"")</f>
        <v>0.16572656154709614</v>
      </c>
      <c r="H23" s="3">
        <f t="shared" ref="H23:P23" si="16">IFERROR(H5/H6*100,"")</f>
        <v>0.50766130008068155</v>
      </c>
      <c r="I23" s="3">
        <f t="shared" si="16"/>
        <v>-5.6658088980332018</v>
      </c>
      <c r="J23" s="3">
        <f t="shared" si="16"/>
        <v>17.977948379951219</v>
      </c>
      <c r="K23" s="3">
        <f t="shared" si="16"/>
        <v>4.0384921177512396</v>
      </c>
      <c r="L23" s="3">
        <f t="shared" si="16"/>
        <v>7.3607493589239734</v>
      </c>
      <c r="M23" s="3">
        <f t="shared" si="16"/>
        <v>8.350676231161632</v>
      </c>
      <c r="N23" s="3">
        <f t="shared" si="16"/>
        <v>-0.22665650021824058</v>
      </c>
      <c r="O23" s="3">
        <f t="shared" si="16"/>
        <v>-1.8119095473140869</v>
      </c>
      <c r="P23" s="3">
        <f t="shared" si="16"/>
        <v>4.4509660629613279</v>
      </c>
    </row>
    <row r="24" spans="1:16" ht="15.5" x14ac:dyDescent="0.35">
      <c r="C24" t="s">
        <v>47</v>
      </c>
      <c r="D24" s="4" t="str">
        <f>IFERROR(_xlfn.RRI(5,I23,D23),"")</f>
        <v/>
      </c>
      <c r="E24" s="4">
        <f>IFERROR(_xlfn.RRI(5,J23,E23),"")</f>
        <v>-0.60832090005965767</v>
      </c>
      <c r="H24" s="4">
        <f t="shared" ref="H24:P24" si="17">IFERROR(_xlfn.RRI(5,M23,H23),"")</f>
        <v>-0.42882330076744124</v>
      </c>
      <c r="I24" s="4">
        <f t="shared" si="17"/>
        <v>0.90361338012220926</v>
      </c>
      <c r="J24" s="4" t="str">
        <f t="shared" si="17"/>
        <v/>
      </c>
      <c r="K24" s="4">
        <f t="shared" si="17"/>
        <v>-1.9262026242282793E-2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-50.12</v>
      </c>
      <c r="J25" s="3">
        <f t="shared" si="18"/>
        <v>160.02000000000001</v>
      </c>
      <c r="K25" s="3">
        <f t="shared" si="18"/>
        <v>46.94</v>
      </c>
      <c r="L25" s="3">
        <f t="shared" si="18"/>
        <v>71.73</v>
      </c>
      <c r="M25" s="3">
        <f t="shared" si="18"/>
        <v>73.14</v>
      </c>
      <c r="N25" s="3">
        <f t="shared" si="18"/>
        <v>-10.78</v>
      </c>
      <c r="O25" s="3">
        <f t="shared" si="18"/>
        <v>-24.26</v>
      </c>
      <c r="P25" s="3">
        <f t="shared" si="18"/>
        <v>29.41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0.35981071907257456</v>
      </c>
      <c r="J26" s="4" t="str">
        <f t="shared" si="19"/>
        <v/>
      </c>
      <c r="K26" s="4">
        <f t="shared" si="19"/>
        <v>9.8018385597421487E-2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5.2460584640792729E-3</v>
      </c>
      <c r="E27" s="3">
        <f>IFERROR(E4/E21,"")</f>
        <v>3.8188745664739883E-3</v>
      </c>
      <c r="H27" s="3">
        <f t="shared" ref="H27:P27" si="20">IFERROR(H4/H21,"")</f>
        <v>1.8129866061106524E-2</v>
      </c>
      <c r="I27" s="3">
        <f t="shared" si="20"/>
        <v>1.5470824112303881E-2</v>
      </c>
      <c r="J27" s="3">
        <f t="shared" si="20"/>
        <v>2.9050315937241947E-2</v>
      </c>
      <c r="K27" s="3">
        <f t="shared" si="20"/>
        <v>3.8304970024772914E-2</v>
      </c>
      <c r="L27" s="3">
        <f t="shared" si="20"/>
        <v>7.8075734847233694E-2</v>
      </c>
      <c r="M27" s="3">
        <f t="shared" si="20"/>
        <v>5.9604179933938892E-2</v>
      </c>
      <c r="N27" s="3">
        <f t="shared" si="20"/>
        <v>5.061983616845582E-2</v>
      </c>
      <c r="O27" s="3">
        <f t="shared" si="20"/>
        <v>6.8002338976052845E-2</v>
      </c>
      <c r="P27" s="3">
        <f t="shared" si="20"/>
        <v>9.4229906847826089E-2</v>
      </c>
    </row>
    <row r="28" spans="1:16" ht="15.5" x14ac:dyDescent="0.35">
      <c r="C28" t="s">
        <v>52</v>
      </c>
      <c r="D28" s="4">
        <f>IFERROR(_xlfn.RRI(5,I27,D27),"")</f>
        <v>-0.19450298470930638</v>
      </c>
      <c r="E28" s="4">
        <f>IFERROR(_xlfn.RRI(5,J27,E27),"")</f>
        <v>-0.33356636662614214</v>
      </c>
      <c r="H28" s="4">
        <f t="shared" ref="H28:P28" si="21">IFERROR(_xlfn.RRI(5,M27,H27),"")</f>
        <v>-0.21182332983564345</v>
      </c>
      <c r="I28" s="4">
        <f t="shared" si="21"/>
        <v>-0.21106986966112395</v>
      </c>
      <c r="J28" s="4">
        <f t="shared" si="21"/>
        <v>-0.15642169551494789</v>
      </c>
      <c r="K28" s="4">
        <f t="shared" si="21"/>
        <v>-0.16475617606664805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-1.3132108486439196</v>
      </c>
      <c r="J29" s="4">
        <f t="shared" si="22"/>
        <v>2.4090328078397958</v>
      </c>
      <c r="K29" s="4">
        <f t="shared" si="22"/>
        <v>-0.3456015614108463</v>
      </c>
      <c r="L29" s="4">
        <f t="shared" si="22"/>
        <v>-1.927809680065623E-2</v>
      </c>
      <c r="M29" s="4">
        <f t="shared" si="22"/>
        <v>-7.7847866419294993</v>
      </c>
      <c r="N29" s="4">
        <f t="shared" si="22"/>
        <v>-0.55564715581203628</v>
      </c>
      <c r="O29" s="4">
        <f t="shared" si="22"/>
        <v>-1.8248894933696023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0.17187461569600021</v>
      </c>
      <c r="I30" s="4">
        <f t="shared" si="23"/>
        <v>-0.4674473026136497</v>
      </c>
      <c r="J30" s="4">
        <f t="shared" si="23"/>
        <v>-0.24160452498842103</v>
      </c>
      <c r="K30" s="4">
        <f t="shared" si="23"/>
        <v>-0.50938700609450493</v>
      </c>
      <c r="L30" s="4">
        <f t="shared" si="23"/>
        <v>0.30990368349614711</v>
      </c>
      <c r="M30" s="4">
        <f t="shared" si="23"/>
        <v>0.17748662274576349</v>
      </c>
      <c r="N30" s="4">
        <f t="shared" si="23"/>
        <v>-0.25561624893105966</v>
      </c>
      <c r="O30" s="4">
        <f t="shared" si="23"/>
        <v>-0.27833592061306722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940.71</v>
      </c>
      <c r="E32" s="3">
        <f>IFERROR(INDEX(E51:E500,MATCH($A$32,$C$51:$C$500,0)),"")</f>
        <v>919.09</v>
      </c>
      <c r="H32" s="3">
        <f>IFERROR(INDEX(D32:G32,COUNT(D32:G32)),"")</f>
        <v>919.09</v>
      </c>
      <c r="I32" s="3">
        <f t="shared" ref="I32:P32" si="24">IFERROR(INDEX(I51:I500,MATCH($C$32,$C$51:$C$500,0)),"")</f>
        <v>902.16</v>
      </c>
      <c r="J32" s="3">
        <f t="shared" si="24"/>
        <v>921.18</v>
      </c>
      <c r="K32" s="3">
        <f t="shared" si="24"/>
        <v>1075.33</v>
      </c>
      <c r="L32" s="3">
        <f t="shared" si="24"/>
        <v>1037.9100000000001</v>
      </c>
      <c r="M32" s="3">
        <f t="shared" si="24"/>
        <v>887.78</v>
      </c>
      <c r="N32" s="3">
        <f t="shared" si="24"/>
        <v>803.79</v>
      </c>
      <c r="O32" s="3">
        <f t="shared" si="24"/>
        <v>793.96</v>
      </c>
      <c r="P32" s="3">
        <f t="shared" si="24"/>
        <v>835.94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0.31</v>
      </c>
      <c r="E33" s="3">
        <f>IFERROR(INDEX(E51:E500,MATCH($A$33,$C$51:$C$500,0)),"")</f>
        <v>0.31</v>
      </c>
      <c r="H33" s="3">
        <f>IFERROR(INDEX(D33:G33,COUNT(D33:G33)),"")</f>
        <v>0.31</v>
      </c>
      <c r="I33" s="3">
        <f t="shared" ref="I33:P33" si="25">IFERROR(INDEX(I51:I500,MATCH($C$33,$C$51:$C$500,0)),"")</f>
        <v>0.32</v>
      </c>
      <c r="J33" s="3">
        <f t="shared" si="25"/>
        <v>0.28999999999999998</v>
      </c>
      <c r="K33" s="3">
        <f t="shared" si="25"/>
        <v>0.43</v>
      </c>
      <c r="L33" s="3">
        <f t="shared" si="25"/>
        <v>0.49</v>
      </c>
      <c r="M33" s="3">
        <f t="shared" si="25"/>
        <v>0.88</v>
      </c>
      <c r="N33" s="3">
        <f t="shared" si="25"/>
        <v>0.54</v>
      </c>
      <c r="O33" s="3">
        <f t="shared" si="25"/>
        <v>0.49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351.22</v>
      </c>
      <c r="E34" s="3">
        <f>IFERROR(INDEX(E51:E500,MATCH($A$34,$C$51:$C$500,0)),"")</f>
        <v>162.71</v>
      </c>
      <c r="H34" s="3">
        <f>IFERROR(INDEX(D34:G34,COUNT(D34:G34)),"")</f>
        <v>162.71</v>
      </c>
      <c r="I34" s="3">
        <f t="shared" ref="I34:P34" si="26">IFERROR(INDEX(I51:I500,MATCH($C$34,$C$51:$C$500,0)),"")</f>
        <v>-5.83</v>
      </c>
      <c r="J34" s="3">
        <f t="shared" si="26"/>
        <v>1.66</v>
      </c>
      <c r="K34" s="3">
        <f t="shared" si="26"/>
        <v>9.93</v>
      </c>
      <c r="L34" s="3">
        <f t="shared" si="26"/>
        <v>7.11</v>
      </c>
      <c r="M34" s="3">
        <f t="shared" si="26"/>
        <v>10.66</v>
      </c>
      <c r="N34" s="3">
        <f t="shared" si="26"/>
        <v>-40.630000000000003</v>
      </c>
      <c r="O34" s="3">
        <f t="shared" si="26"/>
        <v>-16.079999999999998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3.13</v>
      </c>
      <c r="E35" s="3">
        <f>IFERROR(INDEX(E51:E500,MATCH($A$35,$C$51:$C$500,0)),"")</f>
        <v>4.47</v>
      </c>
      <c r="H35" s="3">
        <f>IFERROR(INDEX(D35:G35,COUNT(D35:G35)),"")</f>
        <v>4.47</v>
      </c>
      <c r="I35" s="3">
        <f t="shared" ref="I35:P35" si="27">IFERROR(INDEX(I51:I500,MATCH($C$35,$C$51:$C$500,0)),"")</f>
        <v>1.1499999999999999</v>
      </c>
      <c r="J35" s="3">
        <f t="shared" si="27"/>
        <v>0.57999999999999996</v>
      </c>
      <c r="K35" s="3">
        <f t="shared" si="27"/>
        <v>0.8</v>
      </c>
      <c r="L35" s="3">
        <f t="shared" si="27"/>
        <v>0.44</v>
      </c>
      <c r="M35" s="3">
        <f t="shared" si="27"/>
        <v>0.91</v>
      </c>
      <c r="N35" s="3">
        <f t="shared" si="27"/>
        <v>0.59</v>
      </c>
      <c r="O35" s="3">
        <f t="shared" si="27"/>
        <v>0.41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63529768</v>
      </c>
      <c r="E51" s="5">
        <v>46246571</v>
      </c>
      <c r="F51" s="5">
        <v>54910869</v>
      </c>
      <c r="G51" s="5">
        <v>47957274</v>
      </c>
      <c r="I51" s="5">
        <v>187351680</v>
      </c>
      <c r="J51" s="5">
        <v>351799326</v>
      </c>
      <c r="K51" s="5">
        <v>463873187</v>
      </c>
      <c r="L51" s="5">
        <v>945497149</v>
      </c>
      <c r="M51" s="5">
        <v>721806619</v>
      </c>
      <c r="N51" s="5">
        <v>613006216</v>
      </c>
      <c r="O51" s="5">
        <v>823508325</v>
      </c>
      <c r="P51" s="5">
        <v>866915143</v>
      </c>
    </row>
    <row r="52" spans="2:16" ht="15.5" x14ac:dyDescent="0.35">
      <c r="C52" t="s">
        <v>211</v>
      </c>
      <c r="D52" s="5">
        <v>-61129260</v>
      </c>
      <c r="E52" s="5">
        <v>-42247544</v>
      </c>
      <c r="F52" s="5">
        <v>-64043605</v>
      </c>
      <c r="G52" s="5">
        <v>-56421241</v>
      </c>
      <c r="I52" s="5">
        <v>-210806319</v>
      </c>
      <c r="J52" s="5">
        <v>-343016624</v>
      </c>
      <c r="K52" s="5">
        <v>-436799394</v>
      </c>
      <c r="L52" s="5">
        <v>-857106806</v>
      </c>
      <c r="M52" s="5">
        <v>-616990393</v>
      </c>
      <c r="N52" s="5">
        <v>-578526114</v>
      </c>
      <c r="O52" s="5">
        <v>-782780197</v>
      </c>
      <c r="P52" s="5">
        <v>-819809117</v>
      </c>
    </row>
    <row r="53" spans="2:16" ht="15.5" x14ac:dyDescent="0.35">
      <c r="C53" t="s">
        <v>212</v>
      </c>
      <c r="D53" s="5">
        <v>2400508</v>
      </c>
      <c r="E53" s="5">
        <v>3999027</v>
      </c>
      <c r="F53" s="5">
        <v>-9132736</v>
      </c>
      <c r="G53" s="5">
        <v>-8463967</v>
      </c>
      <c r="I53" s="5">
        <v>-23454639</v>
      </c>
      <c r="J53" s="5">
        <v>8782702</v>
      </c>
      <c r="K53" s="5">
        <v>27073793</v>
      </c>
      <c r="L53" s="5">
        <v>88390343</v>
      </c>
      <c r="M53" s="5">
        <v>104816226</v>
      </c>
      <c r="N53" s="5">
        <v>34480102</v>
      </c>
      <c r="O53" s="5">
        <v>40728128</v>
      </c>
      <c r="P53" s="5">
        <v>47106026</v>
      </c>
    </row>
    <row r="54" spans="2:16" ht="15.5" x14ac:dyDescent="0.35">
      <c r="C54" t="s">
        <v>82</v>
      </c>
      <c r="D54" s="5">
        <v>521723</v>
      </c>
      <c r="E54" s="5">
        <v>-1857847</v>
      </c>
      <c r="F54" s="5">
        <v>-4872772</v>
      </c>
      <c r="G54" s="5">
        <v>-4784176</v>
      </c>
      <c r="I54" s="5">
        <v>-23948231</v>
      </c>
      <c r="J54" s="5">
        <v>5637867</v>
      </c>
      <c r="K54" s="5">
        <v>-10166540</v>
      </c>
      <c r="L54" s="5">
        <v>-3975735</v>
      </c>
      <c r="M54" s="5">
        <v>-17452789</v>
      </c>
      <c r="N54" s="5">
        <v>-30782704</v>
      </c>
      <c r="O54" s="5">
        <v>-53048115</v>
      </c>
      <c r="P54" s="5">
        <v>-11356516</v>
      </c>
    </row>
    <row r="55" spans="2:16" ht="15.5" x14ac:dyDescent="0.35">
      <c r="C55" t="s">
        <v>284</v>
      </c>
      <c r="D55" s="5">
        <v>-183968</v>
      </c>
      <c r="E55" s="5">
        <v>-543467</v>
      </c>
      <c r="F55" s="5">
        <v>-525475</v>
      </c>
      <c r="G55" s="5">
        <v>-559330</v>
      </c>
      <c r="I55" s="5">
        <v>-2338707</v>
      </c>
      <c r="J55" s="5">
        <v>-2511581</v>
      </c>
      <c r="K55" s="5">
        <v>-3082709</v>
      </c>
      <c r="L55" s="5">
        <v>-5937872</v>
      </c>
      <c r="M55" s="5">
        <v>-6712310</v>
      </c>
      <c r="N55" s="5">
        <v>-10521316</v>
      </c>
      <c r="O55" s="5">
        <v>-13573992</v>
      </c>
      <c r="P55" s="5">
        <v>-12269087</v>
      </c>
    </row>
    <row r="56" spans="2:16" ht="15.5" x14ac:dyDescent="0.35">
      <c r="C56" t="s">
        <v>213</v>
      </c>
      <c r="D56" s="5">
        <v>-2622968</v>
      </c>
      <c r="E56" s="5">
        <v>-2727679</v>
      </c>
      <c r="F56" s="5">
        <v>-2233229</v>
      </c>
      <c r="G56" s="5">
        <v>-3617958</v>
      </c>
      <c r="I56" s="5">
        <v>-17732744</v>
      </c>
      <c r="J56" s="5">
        <v>-19457796</v>
      </c>
      <c r="K56" s="5">
        <v>-12277127</v>
      </c>
      <c r="L56" s="5">
        <v>-24210936</v>
      </c>
      <c r="M56" s="5">
        <v>-21881463</v>
      </c>
      <c r="N56" s="5">
        <v>-20173219</v>
      </c>
      <c r="O56" s="5">
        <v>-30808108</v>
      </c>
      <c r="P56" s="5">
        <v>-25383581</v>
      </c>
    </row>
    <row r="57" spans="2:16" ht="15.5" x14ac:dyDescent="0.35">
      <c r="C57" t="s">
        <v>81</v>
      </c>
      <c r="E57" s="5">
        <v>-6</v>
      </c>
      <c r="J57" s="5">
        <v>1794377</v>
      </c>
      <c r="K57" s="5">
        <v>559607</v>
      </c>
    </row>
    <row r="58" spans="2:16" ht="15.5" x14ac:dyDescent="0.35">
      <c r="C58" t="s">
        <v>89</v>
      </c>
      <c r="D58" s="5">
        <v>2922231</v>
      </c>
      <c r="E58" s="5">
        <v>2141180</v>
      </c>
      <c r="F58" s="5">
        <v>-14005508</v>
      </c>
      <c r="G58" s="5">
        <v>-13248143</v>
      </c>
      <c r="I58" s="5">
        <v>-47402870</v>
      </c>
      <c r="J58" s="5">
        <v>14420569</v>
      </c>
      <c r="K58" s="5">
        <v>16907253</v>
      </c>
      <c r="L58" s="5">
        <v>84414608</v>
      </c>
      <c r="M58" s="5">
        <v>87363437</v>
      </c>
      <c r="N58" s="5">
        <v>3697398</v>
      </c>
      <c r="O58" s="5">
        <v>-12319987</v>
      </c>
      <c r="P58" s="5">
        <v>35749510</v>
      </c>
    </row>
    <row r="59" spans="2:16" ht="15.5" x14ac:dyDescent="0.35">
      <c r="C59" t="s">
        <v>90</v>
      </c>
      <c r="D59" s="5">
        <v>-2121621</v>
      </c>
      <c r="E59" s="5">
        <v>-1104623</v>
      </c>
      <c r="F59" s="5">
        <v>169123</v>
      </c>
      <c r="G59" s="5">
        <v>118620</v>
      </c>
      <c r="I59" s="5">
        <v>-546441</v>
      </c>
      <c r="J59" s="5">
        <v>3578416</v>
      </c>
      <c r="K59" s="5">
        <v>-5249384</v>
      </c>
      <c r="L59" s="5">
        <v>-10013544</v>
      </c>
      <c r="M59" s="5">
        <v>-7580118</v>
      </c>
      <c r="N59" s="5">
        <v>-10417557</v>
      </c>
      <c r="O59" s="5">
        <v>-14861452</v>
      </c>
      <c r="P59" s="5">
        <v>-9564615</v>
      </c>
    </row>
    <row r="60" spans="2:16" ht="15.5" x14ac:dyDescent="0.35">
      <c r="C60" t="s">
        <v>215</v>
      </c>
      <c r="D60" s="5">
        <v>268641</v>
      </c>
      <c r="E60" s="5">
        <v>535092</v>
      </c>
      <c r="F60" s="5">
        <v>727790</v>
      </c>
      <c r="G60" s="5">
        <v>719594</v>
      </c>
      <c r="I60" s="5">
        <v>2910007</v>
      </c>
      <c r="J60" s="5">
        <v>8996212</v>
      </c>
      <c r="K60" s="5">
        <v>2453370</v>
      </c>
      <c r="L60" s="5">
        <v>984430</v>
      </c>
      <c r="M60" s="5">
        <v>401128</v>
      </c>
      <c r="N60" s="5">
        <v>216254</v>
      </c>
      <c r="O60" s="5">
        <v>399324</v>
      </c>
      <c r="P60" s="5">
        <v>438550</v>
      </c>
    </row>
    <row r="61" spans="2:16" ht="15.5" x14ac:dyDescent="0.35">
      <c r="C61" t="s">
        <v>27</v>
      </c>
      <c r="D61" s="5">
        <v>-2390262</v>
      </c>
      <c r="E61" s="5">
        <v>-1422745</v>
      </c>
      <c r="F61" s="5">
        <v>-558667</v>
      </c>
      <c r="G61" s="5">
        <v>-600974</v>
      </c>
      <c r="I61" s="5">
        <v>-3456448</v>
      </c>
      <c r="J61" s="5">
        <v>-5417796</v>
      </c>
      <c r="K61" s="5">
        <v>-7702754</v>
      </c>
      <c r="L61" s="5">
        <v>-10997974</v>
      </c>
      <c r="M61" s="5">
        <v>-7981246</v>
      </c>
      <c r="N61" s="5">
        <v>-10633811</v>
      </c>
      <c r="O61" s="5">
        <v>-15260776</v>
      </c>
      <c r="P61" s="5">
        <v>-16664617</v>
      </c>
    </row>
    <row r="62" spans="2:16" ht="15.5" x14ac:dyDescent="0.35">
      <c r="C62" t="s">
        <v>91</v>
      </c>
      <c r="P62" s="5">
        <v>422319</v>
      </c>
    </row>
    <row r="63" spans="2:16" ht="15.5" x14ac:dyDescent="0.35">
      <c r="C63" t="s">
        <v>92</v>
      </c>
      <c r="D63" s="5">
        <v>-2121621</v>
      </c>
      <c r="E63" s="5">
        <v>-1104623</v>
      </c>
      <c r="F63" s="5">
        <v>169123</v>
      </c>
      <c r="G63" s="5">
        <v>118620</v>
      </c>
      <c r="I63" s="5">
        <v>-546441</v>
      </c>
      <c r="J63" s="5">
        <v>3578416</v>
      </c>
      <c r="K63" s="5">
        <v>-5249384</v>
      </c>
      <c r="L63" s="5">
        <v>-10013544</v>
      </c>
      <c r="M63" s="5">
        <v>-7580118</v>
      </c>
      <c r="N63" s="5">
        <v>-10417557</v>
      </c>
      <c r="O63" s="5">
        <v>-14861452</v>
      </c>
      <c r="P63" s="5">
        <v>-9564615</v>
      </c>
    </row>
    <row r="64" spans="2:16" ht="15.5" x14ac:dyDescent="0.35">
      <c r="C64" t="s">
        <v>29</v>
      </c>
      <c r="D64" s="5">
        <v>800610</v>
      </c>
      <c r="E64" s="5">
        <v>1253527</v>
      </c>
      <c r="F64" s="5">
        <v>-13836385</v>
      </c>
      <c r="G64" s="5">
        <v>-13129523</v>
      </c>
      <c r="I64" s="5">
        <v>-47949311</v>
      </c>
      <c r="J64" s="5">
        <v>17998985</v>
      </c>
      <c r="K64" s="5">
        <v>11657869</v>
      </c>
      <c r="L64" s="5">
        <v>74401064</v>
      </c>
      <c r="M64" s="5">
        <v>79783319</v>
      </c>
      <c r="N64" s="5">
        <v>-6720159</v>
      </c>
      <c r="O64" s="5">
        <v>-27181439</v>
      </c>
      <c r="P64" s="5">
        <v>26184895</v>
      </c>
    </row>
    <row r="65" spans="2:16" ht="15.5" x14ac:dyDescent="0.35">
      <c r="C65" t="s">
        <v>28</v>
      </c>
      <c r="D65" s="5">
        <v>-232564</v>
      </c>
      <c r="E65" s="5">
        <v>232564</v>
      </c>
      <c r="F65" s="5">
        <v>11878190</v>
      </c>
      <c r="G65" s="5">
        <v>-764991</v>
      </c>
      <c r="I65" s="5">
        <v>11113199</v>
      </c>
      <c r="J65" s="5">
        <v>106074640</v>
      </c>
      <c r="K65" s="5">
        <v>26169845</v>
      </c>
      <c r="L65" s="5">
        <v>-16000966</v>
      </c>
      <c r="M65" s="5">
        <v>-17886459</v>
      </c>
      <c r="N65" s="5">
        <v>-2233383</v>
      </c>
      <c r="O65" s="5">
        <v>6411245</v>
      </c>
      <c r="P65" s="5">
        <v>-7200424</v>
      </c>
    </row>
    <row r="66" spans="2:16" ht="15.5" x14ac:dyDescent="0.35">
      <c r="C66" t="s">
        <v>95</v>
      </c>
      <c r="D66" s="5">
        <v>568046</v>
      </c>
      <c r="E66" s="5">
        <v>1269121</v>
      </c>
      <c r="F66" s="5">
        <v>-1958195</v>
      </c>
      <c r="G66" s="5">
        <v>-13894514</v>
      </c>
      <c r="I66" s="5">
        <v>-36836112</v>
      </c>
      <c r="J66" s="5">
        <v>124073625</v>
      </c>
      <c r="K66" s="5">
        <v>37827714</v>
      </c>
      <c r="L66" s="5">
        <v>58400098</v>
      </c>
      <c r="M66" s="5">
        <v>61896860</v>
      </c>
      <c r="N66" s="5">
        <v>-8953542</v>
      </c>
      <c r="O66" s="5">
        <v>-20770194</v>
      </c>
      <c r="P66" s="5">
        <v>18984471</v>
      </c>
    </row>
    <row r="67" spans="2:16" ht="15.5" x14ac:dyDescent="0.35">
      <c r="C67" t="s">
        <v>96</v>
      </c>
      <c r="D67" s="5">
        <v>8888</v>
      </c>
      <c r="E67" s="5">
        <v>-183896</v>
      </c>
      <c r="F67" s="5">
        <v>-196674</v>
      </c>
      <c r="G67" s="5">
        <v>-235</v>
      </c>
      <c r="I67" s="5">
        <v>-189676</v>
      </c>
      <c r="J67" s="5">
        <v>1862255</v>
      </c>
      <c r="K67" s="5">
        <v>65752</v>
      </c>
      <c r="L67" s="5">
        <v>943642</v>
      </c>
      <c r="M67" s="5">
        <v>989139</v>
      </c>
      <c r="N67" s="5">
        <v>7389207</v>
      </c>
      <c r="O67" s="5">
        <v>8236435</v>
      </c>
      <c r="P67" s="5">
        <v>4650284</v>
      </c>
    </row>
    <row r="68" spans="2:16" ht="15.5" x14ac:dyDescent="0.35">
      <c r="C68" t="s">
        <v>97</v>
      </c>
      <c r="D68" s="5">
        <v>576934</v>
      </c>
      <c r="E68" s="5">
        <v>1085225</v>
      </c>
      <c r="F68" s="5">
        <v>-2154869</v>
      </c>
      <c r="G68" s="5">
        <v>-13894749</v>
      </c>
      <c r="I68" s="5">
        <v>-37025788</v>
      </c>
      <c r="J68" s="5">
        <v>125935880</v>
      </c>
      <c r="K68" s="5">
        <v>37893466</v>
      </c>
      <c r="L68" s="5">
        <v>59343740</v>
      </c>
      <c r="M68" s="5">
        <v>62885999</v>
      </c>
      <c r="N68" s="5">
        <v>-1564335</v>
      </c>
      <c r="O68" s="5">
        <v>-12533759</v>
      </c>
      <c r="P68" s="5">
        <v>23634755</v>
      </c>
    </row>
    <row r="69" spans="2:16" ht="15.5" x14ac:dyDescent="0.35">
      <c r="C69" t="s">
        <v>98</v>
      </c>
      <c r="D69" s="5">
        <v>568046</v>
      </c>
      <c r="E69" s="5">
        <v>1269121</v>
      </c>
      <c r="F69" s="5">
        <v>-1958195</v>
      </c>
      <c r="G69" s="5">
        <v>-13894514</v>
      </c>
      <c r="I69" s="5">
        <v>-36836112</v>
      </c>
      <c r="J69" s="5">
        <v>124073625</v>
      </c>
      <c r="K69" s="5">
        <v>37827714</v>
      </c>
      <c r="L69" s="5">
        <v>58400098</v>
      </c>
      <c r="M69" s="5">
        <v>61896860</v>
      </c>
      <c r="N69" s="5">
        <v>-8953542</v>
      </c>
      <c r="O69" s="5">
        <v>-20770194</v>
      </c>
      <c r="P69" s="5">
        <v>18984471</v>
      </c>
    </row>
    <row r="70" spans="2:16" ht="15.5" x14ac:dyDescent="0.35">
      <c r="C70" t="s">
        <v>8</v>
      </c>
      <c r="D70" s="5">
        <v>576934</v>
      </c>
      <c r="E70" s="5">
        <v>1085231</v>
      </c>
      <c r="F70" s="5">
        <v>-2154869</v>
      </c>
      <c r="G70" s="5">
        <v>-13894749</v>
      </c>
      <c r="I70" s="5">
        <v>-37025788</v>
      </c>
      <c r="J70" s="5">
        <v>124141503</v>
      </c>
      <c r="K70" s="5">
        <v>37333859</v>
      </c>
      <c r="L70" s="5">
        <v>59343740</v>
      </c>
      <c r="M70" s="5">
        <v>62885999</v>
      </c>
      <c r="N70" s="5">
        <v>-1564335</v>
      </c>
      <c r="O70" s="5">
        <v>-12533759</v>
      </c>
      <c r="P70" s="5">
        <v>23634755</v>
      </c>
    </row>
    <row r="71" spans="2:16" ht="15.5" x14ac:dyDescent="0.35">
      <c r="C71" t="s">
        <v>100</v>
      </c>
      <c r="D71" s="5">
        <v>568046</v>
      </c>
      <c r="E71" s="5">
        <v>1269121</v>
      </c>
      <c r="F71" s="5">
        <v>-1958195</v>
      </c>
      <c r="G71" s="5">
        <v>-13894514</v>
      </c>
      <c r="I71" s="5">
        <v>-36836112</v>
      </c>
      <c r="J71" s="5">
        <v>124073625</v>
      </c>
      <c r="K71" s="5">
        <v>37827714</v>
      </c>
      <c r="L71" s="5">
        <v>58400098</v>
      </c>
      <c r="M71" s="5">
        <v>61896860</v>
      </c>
      <c r="N71" s="5">
        <v>-8953542</v>
      </c>
      <c r="O71" s="5">
        <v>-20770194</v>
      </c>
      <c r="P71" s="5">
        <v>18984471</v>
      </c>
    </row>
    <row r="72" spans="2:16" ht="15.5" x14ac:dyDescent="0.35">
      <c r="C72" t="s">
        <v>101</v>
      </c>
      <c r="D72" s="5">
        <v>576934</v>
      </c>
      <c r="E72" s="5">
        <v>1085225</v>
      </c>
      <c r="F72" s="5">
        <v>-2154869</v>
      </c>
      <c r="G72" s="5">
        <v>-13894749</v>
      </c>
      <c r="I72" s="5">
        <v>-37025788</v>
      </c>
      <c r="J72" s="5">
        <v>125935880</v>
      </c>
      <c r="K72" s="5">
        <v>37893466</v>
      </c>
      <c r="L72" s="5">
        <v>59343740</v>
      </c>
      <c r="M72" s="5">
        <v>62885999</v>
      </c>
      <c r="N72" s="5">
        <v>-1564335</v>
      </c>
      <c r="O72" s="5">
        <v>-12533759</v>
      </c>
      <c r="P72" s="5">
        <v>23634755</v>
      </c>
    </row>
    <row r="73" spans="2:16" ht="15.5" x14ac:dyDescent="0.35">
      <c r="C73" t="s">
        <v>102</v>
      </c>
      <c r="D73" s="5">
        <v>576934</v>
      </c>
      <c r="E73" s="5">
        <v>1085225</v>
      </c>
      <c r="F73" s="5">
        <v>-2154869</v>
      </c>
      <c r="G73" s="5">
        <v>-13894749</v>
      </c>
      <c r="I73" s="5">
        <v>-37025788</v>
      </c>
      <c r="J73" s="5">
        <v>125935880</v>
      </c>
      <c r="K73" s="5">
        <v>37893466</v>
      </c>
      <c r="L73" s="5">
        <v>59343740</v>
      </c>
      <c r="M73" s="5">
        <v>62885999</v>
      </c>
      <c r="N73" s="5">
        <v>-1564335</v>
      </c>
      <c r="O73" s="5">
        <v>-12533759</v>
      </c>
      <c r="P73" s="5">
        <v>23634755</v>
      </c>
    </row>
    <row r="75" spans="2:16" ht="15.5" x14ac:dyDescent="0.35">
      <c r="B75" t="s">
        <v>103</v>
      </c>
      <c r="C75" t="s">
        <v>104</v>
      </c>
    </row>
    <row r="76" spans="2:16" ht="15.5" x14ac:dyDescent="0.35">
      <c r="C76" t="s">
        <v>216</v>
      </c>
    </row>
    <row r="77" spans="2:16" ht="15.5" x14ac:dyDescent="0.35">
      <c r="C77" t="s">
        <v>20</v>
      </c>
      <c r="D77" s="5">
        <v>8914758</v>
      </c>
      <c r="E77" s="5">
        <v>54522668</v>
      </c>
      <c r="F77" s="5">
        <v>70748575</v>
      </c>
      <c r="G77" s="5">
        <v>75160167</v>
      </c>
      <c r="I77" s="5">
        <v>70748575</v>
      </c>
      <c r="J77" s="5">
        <v>85417646</v>
      </c>
      <c r="K77" s="5">
        <v>115329924</v>
      </c>
      <c r="L77" s="5">
        <v>87386731</v>
      </c>
      <c r="M77" s="5">
        <v>37241748</v>
      </c>
      <c r="N77" s="5">
        <v>23379554</v>
      </c>
      <c r="O77" s="5">
        <v>25593033</v>
      </c>
      <c r="P77" s="5">
        <v>16840687</v>
      </c>
    </row>
    <row r="78" spans="2:16" ht="15.5" x14ac:dyDescent="0.35">
      <c r="C78" t="s">
        <v>217</v>
      </c>
      <c r="D78" s="5">
        <v>4557210</v>
      </c>
      <c r="E78" s="5">
        <v>2731218</v>
      </c>
      <c r="F78" s="5">
        <v>2993098</v>
      </c>
      <c r="G78" s="5">
        <v>7884046</v>
      </c>
      <c r="I78" s="5">
        <v>2993098</v>
      </c>
      <c r="J78" s="5">
        <v>21459648</v>
      </c>
      <c r="K78" s="5">
        <v>7137624</v>
      </c>
      <c r="L78" s="5">
        <v>13243567</v>
      </c>
      <c r="M78" s="5">
        <v>2268957</v>
      </c>
      <c r="N78" s="5">
        <v>17281828</v>
      </c>
      <c r="O78" s="5">
        <v>10142583</v>
      </c>
      <c r="P78" s="5">
        <v>11522366</v>
      </c>
    </row>
    <row r="79" spans="2:16" ht="15.5" x14ac:dyDescent="0.35">
      <c r="C79" t="s">
        <v>219</v>
      </c>
      <c r="D79" s="5">
        <v>50746636</v>
      </c>
      <c r="E79" s="5">
        <v>12506092</v>
      </c>
      <c r="F79" s="5">
        <v>13464923</v>
      </c>
      <c r="G79" s="5">
        <v>11001965</v>
      </c>
      <c r="I79" s="5">
        <v>13464923</v>
      </c>
      <c r="J79" s="5">
        <v>16509369</v>
      </c>
      <c r="K79" s="5">
        <v>63948334</v>
      </c>
      <c r="L79" s="5">
        <v>106353755</v>
      </c>
      <c r="M79" s="5">
        <v>60824339</v>
      </c>
      <c r="N79" s="5">
        <v>89264339</v>
      </c>
      <c r="O79" s="5">
        <v>30409969</v>
      </c>
      <c r="P79" s="5">
        <v>42174909</v>
      </c>
    </row>
    <row r="80" spans="2:16" ht="15.5" x14ac:dyDescent="0.35">
      <c r="C80" t="s">
        <v>218</v>
      </c>
      <c r="D80" s="5">
        <v>840558</v>
      </c>
      <c r="E80" s="5">
        <v>269104</v>
      </c>
      <c r="F80" s="5">
        <v>172938</v>
      </c>
      <c r="G80" s="5">
        <v>172590</v>
      </c>
      <c r="I80" s="5">
        <v>172938</v>
      </c>
      <c r="J80" s="5">
        <v>337677</v>
      </c>
      <c r="K80" s="5">
        <v>349677</v>
      </c>
      <c r="L80" s="5">
        <v>247608</v>
      </c>
      <c r="M80" s="5">
        <v>5792</v>
      </c>
      <c r="N80" s="5">
        <v>124003</v>
      </c>
      <c r="O80" s="5">
        <v>63313</v>
      </c>
      <c r="P80" s="5">
        <v>264669</v>
      </c>
    </row>
    <row r="81" spans="3:16" ht="15.5" x14ac:dyDescent="0.35">
      <c r="C81" t="s">
        <v>220</v>
      </c>
      <c r="D81" s="5">
        <v>4557210</v>
      </c>
      <c r="E81" s="5">
        <v>2731218</v>
      </c>
      <c r="F81" s="5">
        <v>2993098</v>
      </c>
      <c r="G81" s="5">
        <v>7884046</v>
      </c>
      <c r="I81" s="5">
        <v>2993098</v>
      </c>
      <c r="J81" s="5">
        <v>21459648</v>
      </c>
      <c r="K81" s="5">
        <v>7137624</v>
      </c>
      <c r="L81" s="5">
        <v>13243567</v>
      </c>
      <c r="M81" s="5">
        <v>2268957</v>
      </c>
      <c r="N81" s="5">
        <v>17281828</v>
      </c>
      <c r="O81" s="5">
        <v>10142583</v>
      </c>
      <c r="P81" s="5">
        <v>11522366</v>
      </c>
    </row>
    <row r="82" spans="3:16" ht="15.5" x14ac:dyDescent="0.35">
      <c r="C82" t="s">
        <v>110</v>
      </c>
      <c r="D82" s="5">
        <v>2465432</v>
      </c>
      <c r="E82" s="5">
        <v>2380799</v>
      </c>
      <c r="F82" s="5">
        <v>321174</v>
      </c>
      <c r="G82" s="5">
        <v>257521</v>
      </c>
      <c r="I82" s="5">
        <v>321174</v>
      </c>
      <c r="J82" s="5">
        <v>2043741</v>
      </c>
      <c r="K82" s="5">
        <v>441573</v>
      </c>
      <c r="L82" s="5">
        <v>255859</v>
      </c>
      <c r="M82" s="5">
        <v>636342</v>
      </c>
      <c r="N82" s="5">
        <v>38240</v>
      </c>
      <c r="O82" s="5">
        <v>37020</v>
      </c>
      <c r="P82" s="5">
        <v>41778</v>
      </c>
    </row>
    <row r="83" spans="3:16" ht="15.5" x14ac:dyDescent="0.35">
      <c r="C83" t="s">
        <v>222</v>
      </c>
      <c r="D83" s="5">
        <v>174330753</v>
      </c>
      <c r="E83" s="5">
        <v>110056428</v>
      </c>
      <c r="F83" s="5">
        <v>96192208</v>
      </c>
      <c r="G83" s="5">
        <v>102028434</v>
      </c>
      <c r="I83" s="5">
        <v>96192208</v>
      </c>
      <c r="J83" s="5">
        <v>122241581</v>
      </c>
      <c r="K83" s="5">
        <v>210257987</v>
      </c>
      <c r="L83" s="5">
        <v>258231840</v>
      </c>
      <c r="M83" s="5">
        <v>213958721</v>
      </c>
      <c r="N83" s="5">
        <v>171415958</v>
      </c>
      <c r="O83" s="5">
        <v>263676805</v>
      </c>
      <c r="P83" s="5">
        <v>389515279</v>
      </c>
    </row>
    <row r="84" spans="3:16" ht="15.5" x14ac:dyDescent="0.35">
      <c r="C84" t="s">
        <v>81</v>
      </c>
      <c r="D84" s="5">
        <v>25236161</v>
      </c>
      <c r="E84" s="5">
        <v>25227273</v>
      </c>
      <c r="F84" s="5">
        <v>25411169</v>
      </c>
      <c r="G84" s="5">
        <v>25607843</v>
      </c>
      <c r="I84" s="5">
        <v>25411169</v>
      </c>
      <c r="J84" s="5">
        <v>25600845</v>
      </c>
      <c r="K84" s="5">
        <v>23738590</v>
      </c>
      <c r="L84" s="5">
        <v>23674927</v>
      </c>
      <c r="M84" s="5">
        <v>22731285</v>
      </c>
      <c r="N84" s="5">
        <v>21742146</v>
      </c>
      <c r="O84" s="5">
        <v>14352939</v>
      </c>
      <c r="P84" s="5">
        <v>6116504</v>
      </c>
    </row>
    <row r="85" spans="3:16" ht="15.5" x14ac:dyDescent="0.35">
      <c r="C85" t="s">
        <v>223</v>
      </c>
      <c r="D85" s="5">
        <v>265917608</v>
      </c>
      <c r="E85" s="5">
        <v>190413009</v>
      </c>
      <c r="F85" s="5">
        <v>182674289</v>
      </c>
      <c r="G85" s="5">
        <v>189700400</v>
      </c>
      <c r="I85" s="5">
        <v>182674289</v>
      </c>
      <c r="J85" s="5">
        <v>237413511</v>
      </c>
      <c r="K85" s="5">
        <v>355916500</v>
      </c>
      <c r="L85" s="5">
        <v>386729154</v>
      </c>
      <c r="M85" s="5">
        <v>275848320</v>
      </c>
      <c r="N85" s="5">
        <v>221585752</v>
      </c>
      <c r="O85" s="5">
        <v>339090683</v>
      </c>
      <c r="P85" s="5">
        <v>432465445</v>
      </c>
    </row>
    <row r="86" spans="3:16" ht="15.5" x14ac:dyDescent="0.35">
      <c r="C86" t="s">
        <v>224</v>
      </c>
    </row>
    <row r="87" spans="3:16" ht="15.5" x14ac:dyDescent="0.35">
      <c r="C87" t="s">
        <v>226</v>
      </c>
      <c r="D87" s="5">
        <v>22384398</v>
      </c>
      <c r="E87" s="5">
        <v>22384390</v>
      </c>
      <c r="F87" s="5">
        <v>22384398</v>
      </c>
      <c r="G87" s="5">
        <v>22877629</v>
      </c>
      <c r="I87" s="5">
        <v>22384398</v>
      </c>
      <c r="J87" s="5">
        <v>22384398</v>
      </c>
    </row>
    <row r="88" spans="3:16" ht="15.5" x14ac:dyDescent="0.35">
      <c r="C88" t="s">
        <v>369</v>
      </c>
      <c r="P88" s="5">
        <v>2628596</v>
      </c>
    </row>
    <row r="89" spans="3:16" ht="15.5" x14ac:dyDescent="0.35">
      <c r="C89" t="s">
        <v>114</v>
      </c>
      <c r="D89" s="5">
        <v>14323232</v>
      </c>
      <c r="E89" s="5">
        <v>14863779</v>
      </c>
      <c r="F89" s="5">
        <v>14579346</v>
      </c>
      <c r="G89" s="5">
        <v>2645685</v>
      </c>
      <c r="I89" s="5">
        <v>14579346</v>
      </c>
      <c r="J89" s="5">
        <v>3412650</v>
      </c>
      <c r="K89" s="5">
        <v>38994769</v>
      </c>
      <c r="L89" s="5">
        <v>1564335</v>
      </c>
      <c r="M89" s="5">
        <v>2385177</v>
      </c>
      <c r="N89" s="5">
        <v>6124918</v>
      </c>
      <c r="O89" s="5">
        <v>9121582</v>
      </c>
      <c r="P89" s="5">
        <v>5455815</v>
      </c>
    </row>
    <row r="90" spans="3:16" ht="15.5" x14ac:dyDescent="0.35">
      <c r="C90" t="s">
        <v>111</v>
      </c>
      <c r="D90" s="5">
        <v>460641168</v>
      </c>
      <c r="E90" s="5">
        <v>524747436</v>
      </c>
      <c r="F90" s="5">
        <v>459519537</v>
      </c>
      <c r="G90" s="5">
        <v>485214999</v>
      </c>
      <c r="I90" s="5">
        <v>459519537</v>
      </c>
      <c r="J90" s="5">
        <v>500537026</v>
      </c>
      <c r="K90" s="5">
        <v>798031133</v>
      </c>
      <c r="L90" s="5">
        <v>741361164</v>
      </c>
      <c r="M90" s="5">
        <v>749865581</v>
      </c>
      <c r="N90" s="5">
        <v>756811849</v>
      </c>
      <c r="O90" s="5">
        <v>677173523</v>
      </c>
      <c r="P90" s="5">
        <v>668299533</v>
      </c>
    </row>
    <row r="91" spans="3:16" ht="15.5" x14ac:dyDescent="0.35">
      <c r="C91" t="s">
        <v>107</v>
      </c>
      <c r="D91" s="5">
        <v>14920382</v>
      </c>
      <c r="E91" s="5">
        <v>15005458</v>
      </c>
      <c r="F91" s="5">
        <v>15090535</v>
      </c>
      <c r="G91" s="5">
        <v>15175611</v>
      </c>
      <c r="I91" s="5">
        <v>15090535</v>
      </c>
      <c r="J91" s="5">
        <v>15430841</v>
      </c>
      <c r="K91" s="5">
        <v>15771147</v>
      </c>
      <c r="L91" s="5">
        <v>16092286</v>
      </c>
      <c r="M91" s="5">
        <v>16348653</v>
      </c>
      <c r="N91" s="5">
        <v>16710232</v>
      </c>
      <c r="O91" s="5">
        <v>7245808</v>
      </c>
      <c r="P91" s="5">
        <v>7245808</v>
      </c>
    </row>
    <row r="92" spans="3:16" ht="15.5" x14ac:dyDescent="0.35">
      <c r="C92" t="s">
        <v>228</v>
      </c>
      <c r="D92" s="5">
        <v>585025887</v>
      </c>
      <c r="E92" s="5">
        <v>583483933</v>
      </c>
      <c r="F92" s="5">
        <v>541952152</v>
      </c>
      <c r="G92" s="5">
        <v>532929723</v>
      </c>
      <c r="I92" s="5">
        <v>541952152</v>
      </c>
      <c r="J92" s="5">
        <v>555315662</v>
      </c>
      <c r="K92" s="5">
        <v>872657894</v>
      </c>
      <c r="L92" s="5">
        <v>799593401</v>
      </c>
      <c r="M92" s="5">
        <v>792483403</v>
      </c>
      <c r="N92" s="5">
        <v>811056217</v>
      </c>
      <c r="O92" s="5">
        <v>730044237</v>
      </c>
      <c r="P92" s="5">
        <v>714551604</v>
      </c>
    </row>
    <row r="93" spans="3:16" ht="15.5" x14ac:dyDescent="0.35">
      <c r="C93" t="s">
        <v>115</v>
      </c>
      <c r="D93" s="5">
        <v>850943495</v>
      </c>
      <c r="E93" s="5">
        <v>773896942</v>
      </c>
      <c r="F93" s="5">
        <v>724626441</v>
      </c>
      <c r="G93" s="5">
        <v>722630123</v>
      </c>
      <c r="I93" s="5">
        <v>724626441</v>
      </c>
      <c r="J93" s="5">
        <v>792729173</v>
      </c>
      <c r="K93" s="5">
        <v>1228574394</v>
      </c>
      <c r="L93" s="5">
        <v>1186322555</v>
      </c>
      <c r="M93" s="5">
        <v>1068331723</v>
      </c>
      <c r="N93" s="5">
        <v>1032641969</v>
      </c>
      <c r="O93" s="5">
        <v>1069134920</v>
      </c>
      <c r="P93" s="5">
        <v>1147017049</v>
      </c>
    </row>
    <row r="94" spans="3:16" ht="15.5" x14ac:dyDescent="0.35">
      <c r="C94" t="s">
        <v>116</v>
      </c>
    </row>
    <row r="95" spans="3:16" ht="15.5" x14ac:dyDescent="0.35">
      <c r="C95" t="s">
        <v>117</v>
      </c>
    </row>
    <row r="96" spans="3:16" ht="15.5" x14ac:dyDescent="0.35">
      <c r="C96" t="s">
        <v>229</v>
      </c>
      <c r="D96" s="5">
        <v>144143841</v>
      </c>
      <c r="E96" s="5">
        <v>43407974</v>
      </c>
      <c r="F96" s="5">
        <v>38277658</v>
      </c>
      <c r="G96" s="5">
        <v>33783631</v>
      </c>
      <c r="I96" s="5">
        <v>38277658</v>
      </c>
      <c r="J96" s="5">
        <v>67689092</v>
      </c>
      <c r="K96" s="5">
        <v>217322064</v>
      </c>
      <c r="L96" s="5">
        <v>265334188</v>
      </c>
      <c r="M96" s="5">
        <v>190390645</v>
      </c>
      <c r="N96" s="5">
        <v>187709345</v>
      </c>
      <c r="O96" s="5">
        <v>289998470</v>
      </c>
      <c r="P96" s="5">
        <v>322384807</v>
      </c>
    </row>
    <row r="97" spans="3:16" ht="15.5" x14ac:dyDescent="0.35">
      <c r="C97" t="s">
        <v>236</v>
      </c>
      <c r="D97" s="5">
        <v>54713734</v>
      </c>
      <c r="F97" s="5">
        <v>3665648</v>
      </c>
      <c r="I97" s="5">
        <v>3665648</v>
      </c>
      <c r="J97" s="5">
        <v>12682089</v>
      </c>
      <c r="K97" s="5">
        <v>31487366</v>
      </c>
      <c r="L97" s="5">
        <v>71941802</v>
      </c>
      <c r="M97" s="5">
        <v>22223474</v>
      </c>
      <c r="N97" s="5">
        <v>34022801</v>
      </c>
      <c r="O97" s="5">
        <v>200474826</v>
      </c>
      <c r="P97" s="5">
        <v>221874257</v>
      </c>
    </row>
    <row r="98" spans="3:16" ht="15.5" x14ac:dyDescent="0.35">
      <c r="C98" t="s">
        <v>230</v>
      </c>
    </row>
    <row r="99" spans="3:16" ht="15.5" x14ac:dyDescent="0.35">
      <c r="C99" t="s">
        <v>231</v>
      </c>
      <c r="D99" s="5">
        <v>51587194</v>
      </c>
      <c r="E99" s="5">
        <v>12775196</v>
      </c>
      <c r="F99" s="5">
        <v>13637861</v>
      </c>
      <c r="G99" s="5">
        <v>11174555</v>
      </c>
      <c r="I99" s="5">
        <v>13637861</v>
      </c>
      <c r="J99" s="5">
        <v>16847046</v>
      </c>
      <c r="K99" s="5">
        <v>64298011</v>
      </c>
      <c r="L99" s="5">
        <v>106601363</v>
      </c>
      <c r="M99" s="5">
        <v>60830131</v>
      </c>
      <c r="N99" s="5">
        <v>89388342</v>
      </c>
      <c r="O99" s="5">
        <v>30473282</v>
      </c>
      <c r="P99" s="5">
        <v>42439578</v>
      </c>
    </row>
    <row r="100" spans="3:16" ht="15.5" x14ac:dyDescent="0.35">
      <c r="C100" t="s">
        <v>121</v>
      </c>
      <c r="D100" s="5">
        <v>12435537</v>
      </c>
      <c r="E100" s="5">
        <v>12175808</v>
      </c>
      <c r="F100" s="5">
        <v>5565914</v>
      </c>
      <c r="G100" s="5">
        <v>5446507</v>
      </c>
      <c r="I100" s="5">
        <v>5565914</v>
      </c>
      <c r="J100" s="5">
        <v>11266563</v>
      </c>
      <c r="K100" s="5">
        <v>8257249</v>
      </c>
      <c r="L100" s="5">
        <v>9522857</v>
      </c>
      <c r="M100" s="5">
        <v>8580380</v>
      </c>
      <c r="N100" s="5">
        <v>884033</v>
      </c>
      <c r="O100" s="5">
        <v>236808</v>
      </c>
      <c r="P100" s="5">
        <v>608757</v>
      </c>
    </row>
    <row r="101" spans="3:16" ht="15.5" x14ac:dyDescent="0.35">
      <c r="C101" t="s">
        <v>120</v>
      </c>
      <c r="D101" s="5">
        <v>2305621</v>
      </c>
      <c r="E101" s="5">
        <v>2174198</v>
      </c>
      <c r="F101" s="5">
        <v>3104983</v>
      </c>
      <c r="G101" s="5">
        <v>2572714</v>
      </c>
      <c r="I101" s="5">
        <v>3104983</v>
      </c>
      <c r="J101" s="5">
        <v>6352569</v>
      </c>
      <c r="K101" s="5">
        <v>11495848</v>
      </c>
      <c r="L101" s="5">
        <v>8989920</v>
      </c>
      <c r="M101" s="5">
        <v>10829145</v>
      </c>
      <c r="N101" s="5">
        <v>6149650</v>
      </c>
      <c r="O101" s="5">
        <v>7524174</v>
      </c>
      <c r="P101" s="5">
        <v>16239699</v>
      </c>
    </row>
    <row r="102" spans="3:16" ht="15.5" x14ac:dyDescent="0.35">
      <c r="C102" t="s">
        <v>1504</v>
      </c>
    </row>
    <row r="103" spans="3:16" ht="15.5" x14ac:dyDescent="0.35">
      <c r="C103" t="s">
        <v>233</v>
      </c>
      <c r="D103" s="5">
        <v>393437</v>
      </c>
      <c r="E103" s="5">
        <v>416680</v>
      </c>
      <c r="F103" s="5">
        <v>89831</v>
      </c>
      <c r="G103" s="5">
        <v>1040547</v>
      </c>
      <c r="I103" s="5">
        <v>89831</v>
      </c>
      <c r="J103" s="5">
        <v>122196</v>
      </c>
      <c r="K103" s="5">
        <v>34635789</v>
      </c>
      <c r="L103" s="5">
        <v>2724181</v>
      </c>
      <c r="M103" s="5">
        <v>8792635</v>
      </c>
      <c r="N103" s="5">
        <v>1183110</v>
      </c>
      <c r="O103" s="5">
        <v>4583956</v>
      </c>
      <c r="P103" s="5">
        <v>1110933</v>
      </c>
    </row>
    <row r="104" spans="3:16" ht="15.5" x14ac:dyDescent="0.35">
      <c r="C104" t="s">
        <v>285</v>
      </c>
    </row>
    <row r="105" spans="3:16" ht="15.5" x14ac:dyDescent="0.35">
      <c r="C105" t="s">
        <v>370</v>
      </c>
      <c r="E105" s="5">
        <v>2116929</v>
      </c>
      <c r="F105" s="5">
        <v>2118128</v>
      </c>
      <c r="G105" s="5">
        <v>2169438</v>
      </c>
      <c r="I105" s="5">
        <v>2118128</v>
      </c>
      <c r="J105" s="5">
        <v>3418169</v>
      </c>
      <c r="K105" s="5">
        <v>27898624</v>
      </c>
      <c r="L105" s="5">
        <v>41487664</v>
      </c>
      <c r="M105" s="5">
        <v>41717168</v>
      </c>
      <c r="N105" s="5">
        <v>63727696</v>
      </c>
      <c r="O105" s="5">
        <v>57894449</v>
      </c>
      <c r="P105" s="5">
        <v>69268752</v>
      </c>
    </row>
    <row r="106" spans="3:16" ht="15.5" x14ac:dyDescent="0.35">
      <c r="C106" t="s">
        <v>288</v>
      </c>
      <c r="D106" s="5">
        <v>2003461</v>
      </c>
      <c r="E106" s="5">
        <v>1076148</v>
      </c>
      <c r="F106" s="5">
        <v>1298119</v>
      </c>
      <c r="G106" s="5">
        <v>2429616</v>
      </c>
      <c r="I106" s="5">
        <v>1298119</v>
      </c>
      <c r="J106" s="5">
        <v>3080268</v>
      </c>
      <c r="K106" s="5">
        <v>17281029</v>
      </c>
      <c r="L106" s="5">
        <v>18098411</v>
      </c>
      <c r="M106" s="5">
        <v>20637212</v>
      </c>
      <c r="N106" s="5">
        <v>13996902</v>
      </c>
      <c r="O106" s="5">
        <v>17979713</v>
      </c>
      <c r="P106" s="5">
        <v>16835450</v>
      </c>
    </row>
    <row r="107" spans="3:16" ht="15.5" x14ac:dyDescent="0.35">
      <c r="C107" t="s">
        <v>237</v>
      </c>
      <c r="D107" s="5">
        <v>70263936</v>
      </c>
      <c r="E107" s="5">
        <v>75656701</v>
      </c>
      <c r="F107" s="5">
        <v>32853604</v>
      </c>
      <c r="G107" s="5">
        <v>33196444</v>
      </c>
      <c r="I107" s="5">
        <v>32853604</v>
      </c>
      <c r="J107" s="5">
        <v>34519114</v>
      </c>
      <c r="K107" s="5">
        <v>86801869</v>
      </c>
      <c r="L107" s="5">
        <v>114769637</v>
      </c>
      <c r="M107" s="5">
        <v>124876329</v>
      </c>
      <c r="N107" s="5">
        <v>154753874</v>
      </c>
      <c r="O107" s="5">
        <v>87393365</v>
      </c>
      <c r="P107" s="5">
        <v>293629429</v>
      </c>
    </row>
    <row r="108" spans="3:16" ht="15.5" x14ac:dyDescent="0.35">
      <c r="C108" t="s">
        <v>238</v>
      </c>
      <c r="D108" s="5">
        <v>70263936</v>
      </c>
      <c r="E108" s="5">
        <v>75656701</v>
      </c>
      <c r="F108" s="5">
        <v>32853604</v>
      </c>
      <c r="G108" s="5">
        <v>33196444</v>
      </c>
      <c r="I108" s="5">
        <v>32853604</v>
      </c>
      <c r="J108" s="5">
        <v>34519114</v>
      </c>
      <c r="K108" s="5">
        <v>86801869</v>
      </c>
      <c r="L108" s="5">
        <v>114769637</v>
      </c>
      <c r="M108" s="5">
        <v>124876329</v>
      </c>
      <c r="N108" s="5">
        <v>154753874</v>
      </c>
      <c r="O108" s="5">
        <v>87393365</v>
      </c>
      <c r="P108" s="5">
        <v>293629429</v>
      </c>
    </row>
    <row r="109" spans="3:16" ht="15.5" x14ac:dyDescent="0.35">
      <c r="C109" t="s">
        <v>239</v>
      </c>
    </row>
    <row r="110" spans="3:16" ht="15.5" x14ac:dyDescent="0.35">
      <c r="C110" t="s">
        <v>290</v>
      </c>
      <c r="E110" s="5">
        <v>2116929</v>
      </c>
      <c r="F110" s="5">
        <v>2118128</v>
      </c>
      <c r="G110" s="5">
        <v>2169438</v>
      </c>
      <c r="I110" s="5">
        <v>2118128</v>
      </c>
      <c r="J110" s="5">
        <v>3418169</v>
      </c>
      <c r="K110" s="5">
        <v>27898624</v>
      </c>
      <c r="L110" s="5">
        <v>41487664</v>
      </c>
      <c r="M110" s="5">
        <v>41717168</v>
      </c>
      <c r="N110" s="5">
        <v>63727696</v>
      </c>
      <c r="O110" s="5">
        <v>57894449</v>
      </c>
      <c r="P110" s="5">
        <v>69268752</v>
      </c>
    </row>
    <row r="111" spans="3:16" ht="15.5" x14ac:dyDescent="0.35">
      <c r="C111" t="s">
        <v>466</v>
      </c>
      <c r="P111" s="5">
        <v>93901556</v>
      </c>
    </row>
    <row r="112" spans="3:16" ht="15.5" x14ac:dyDescent="0.35">
      <c r="C112" t="s">
        <v>128</v>
      </c>
      <c r="D112" s="5">
        <v>214407777</v>
      </c>
      <c r="E112" s="5">
        <v>119064675</v>
      </c>
      <c r="F112" s="5">
        <v>71131262</v>
      </c>
      <c r="G112" s="5">
        <v>66980075</v>
      </c>
      <c r="I112" s="5">
        <v>71131262</v>
      </c>
      <c r="J112" s="5">
        <v>102208206</v>
      </c>
      <c r="K112" s="5">
        <v>304123933</v>
      </c>
      <c r="L112" s="5">
        <v>380103825</v>
      </c>
      <c r="M112" s="5">
        <v>315266974</v>
      </c>
      <c r="N112" s="5">
        <v>342463219</v>
      </c>
      <c r="O112" s="5">
        <v>377391835</v>
      </c>
      <c r="P112" s="5">
        <v>616014236</v>
      </c>
    </row>
    <row r="113" spans="2:16" ht="15.5" x14ac:dyDescent="0.35">
      <c r="C113" t="s">
        <v>129</v>
      </c>
    </row>
    <row r="114" spans="2:16" ht="15.5" x14ac:dyDescent="0.35">
      <c r="C114" t="s">
        <v>130</v>
      </c>
      <c r="D114" s="5">
        <v>160508587</v>
      </c>
      <c r="E114" s="5">
        <v>160508587</v>
      </c>
      <c r="F114" s="5">
        <v>160508587</v>
      </c>
      <c r="G114" s="5">
        <v>160508587</v>
      </c>
      <c r="I114" s="5">
        <v>160508587</v>
      </c>
      <c r="J114" s="5">
        <v>160508587</v>
      </c>
      <c r="K114" s="5">
        <v>573244954</v>
      </c>
      <c r="L114" s="5">
        <v>573244954</v>
      </c>
      <c r="M114" s="5">
        <v>573244954</v>
      </c>
      <c r="N114" s="5">
        <v>573244954</v>
      </c>
      <c r="O114" s="5">
        <v>573244954</v>
      </c>
      <c r="P114" s="5">
        <v>469947693</v>
      </c>
    </row>
    <row r="115" spans="2:16" ht="15.5" x14ac:dyDescent="0.35">
      <c r="C115" t="s">
        <v>131</v>
      </c>
      <c r="D115" s="5">
        <v>202295416</v>
      </c>
      <c r="E115" s="5">
        <v>202295416</v>
      </c>
      <c r="F115" s="5">
        <v>202295416</v>
      </c>
      <c r="G115" s="5">
        <v>202295416</v>
      </c>
      <c r="I115" s="5">
        <v>202295416</v>
      </c>
      <c r="J115" s="5">
        <v>202295416</v>
      </c>
      <c r="K115" s="5">
        <v>66742479</v>
      </c>
      <c r="L115" s="5">
        <v>66732174</v>
      </c>
      <c r="M115" s="5">
        <v>66732174</v>
      </c>
      <c r="N115" s="5">
        <v>66732174</v>
      </c>
      <c r="O115" s="5">
        <v>66732174</v>
      </c>
      <c r="P115" s="5">
        <v>-3244596</v>
      </c>
    </row>
    <row r="116" spans="2:16" ht="15.5" x14ac:dyDescent="0.35">
      <c r="C116" t="s">
        <v>132</v>
      </c>
      <c r="D116" s="5">
        <v>248495554</v>
      </c>
      <c r="E116" s="5">
        <v>266800991</v>
      </c>
      <c r="F116" s="5">
        <v>265280007</v>
      </c>
      <c r="G116" s="5">
        <v>267238202</v>
      </c>
      <c r="I116" s="5">
        <v>265280007</v>
      </c>
      <c r="J116" s="5">
        <v>302116119</v>
      </c>
      <c r="K116" s="5">
        <v>179836871</v>
      </c>
      <c r="L116" s="5">
        <v>142566675</v>
      </c>
      <c r="M116" s="5">
        <v>90356336</v>
      </c>
      <c r="N116" s="5">
        <v>28459476</v>
      </c>
      <c r="O116" s="5">
        <v>37413018</v>
      </c>
      <c r="P116" s="5">
        <v>58183212</v>
      </c>
    </row>
    <row r="117" spans="2:16" ht="15.5" x14ac:dyDescent="0.35">
      <c r="C117" t="s">
        <v>133</v>
      </c>
      <c r="D117" s="5">
        <v>11000000</v>
      </c>
      <c r="E117" s="5">
        <v>11000000</v>
      </c>
      <c r="F117" s="5">
        <v>11000000</v>
      </c>
      <c r="G117" s="5">
        <v>11000000</v>
      </c>
      <c r="I117" s="5">
        <v>11000000</v>
      </c>
      <c r="J117" s="5">
        <v>11000000</v>
      </c>
      <c r="K117" s="5">
        <v>11000000</v>
      </c>
      <c r="L117" s="5">
        <v>10000000</v>
      </c>
    </row>
    <row r="118" spans="2:16" ht="15.5" x14ac:dyDescent="0.35">
      <c r="C118" t="s">
        <v>134</v>
      </c>
      <c r="D118" s="5">
        <v>237495554</v>
      </c>
      <c r="E118" s="5">
        <v>255800991</v>
      </c>
      <c r="F118" s="5">
        <v>254280007</v>
      </c>
      <c r="G118" s="5">
        <v>256238202</v>
      </c>
      <c r="I118" s="5">
        <v>254280007</v>
      </c>
      <c r="J118" s="5">
        <v>291116119</v>
      </c>
      <c r="K118" s="5">
        <v>168836871</v>
      </c>
      <c r="L118" s="5">
        <v>132566675</v>
      </c>
      <c r="M118" s="5">
        <v>90356336</v>
      </c>
    </row>
    <row r="119" spans="2:16" ht="15.5" x14ac:dyDescent="0.35">
      <c r="C119" t="s">
        <v>135</v>
      </c>
      <c r="D119" s="5">
        <v>248495554</v>
      </c>
      <c r="E119" s="5">
        <v>266800991</v>
      </c>
      <c r="F119" s="5">
        <v>265280007</v>
      </c>
      <c r="G119" s="5">
        <v>267238202</v>
      </c>
      <c r="I119" s="5">
        <v>265280007</v>
      </c>
      <c r="J119" s="5">
        <v>302116119</v>
      </c>
      <c r="K119" s="5">
        <v>179836871</v>
      </c>
      <c r="L119" s="5">
        <v>142566675</v>
      </c>
      <c r="M119" s="5">
        <v>90356336</v>
      </c>
      <c r="N119" s="5">
        <v>28459476</v>
      </c>
      <c r="O119" s="5">
        <v>37413018</v>
      </c>
      <c r="P119" s="5">
        <v>58183212</v>
      </c>
    </row>
    <row r="120" spans="2:16" ht="15.5" x14ac:dyDescent="0.35">
      <c r="C120" t="s">
        <v>136</v>
      </c>
      <c r="K120" s="5">
        <v>80887567</v>
      </c>
    </row>
    <row r="121" spans="2:16" ht="15.5" x14ac:dyDescent="0.35">
      <c r="C121" t="s">
        <v>10</v>
      </c>
      <c r="D121" s="5">
        <v>636535718</v>
      </c>
      <c r="E121" s="5">
        <v>654832267</v>
      </c>
      <c r="F121" s="5">
        <v>653495179</v>
      </c>
      <c r="G121" s="5">
        <v>655650048</v>
      </c>
      <c r="I121" s="5">
        <v>653495179</v>
      </c>
      <c r="J121" s="5">
        <v>690520967</v>
      </c>
      <c r="K121" s="5">
        <v>924450461</v>
      </c>
      <c r="L121" s="5">
        <v>806218730</v>
      </c>
      <c r="M121" s="5">
        <v>753064749</v>
      </c>
      <c r="N121" s="5">
        <v>690178750</v>
      </c>
      <c r="O121" s="5">
        <v>691743085</v>
      </c>
      <c r="P121" s="5">
        <v>531002813</v>
      </c>
    </row>
    <row r="122" spans="2:16" ht="15.5" x14ac:dyDescent="0.35">
      <c r="C122" t="s">
        <v>137</v>
      </c>
      <c r="D122" s="5">
        <v>850943495</v>
      </c>
      <c r="E122" s="5">
        <v>773896942</v>
      </c>
      <c r="F122" s="5">
        <v>724626441</v>
      </c>
      <c r="G122" s="5">
        <v>722630123</v>
      </c>
      <c r="I122" s="5">
        <v>724626441</v>
      </c>
      <c r="J122" s="5">
        <v>792729173</v>
      </c>
      <c r="K122" s="5">
        <v>1228574394</v>
      </c>
      <c r="L122" s="5">
        <v>1186322555</v>
      </c>
      <c r="M122" s="5">
        <v>1068331723</v>
      </c>
      <c r="N122" s="5">
        <v>1032641969</v>
      </c>
      <c r="O122" s="5">
        <v>1069134920</v>
      </c>
      <c r="P122" s="5">
        <v>1147017049</v>
      </c>
    </row>
    <row r="123" spans="2:16" ht="15.5" x14ac:dyDescent="0.35">
      <c r="C123" t="s">
        <v>138</v>
      </c>
      <c r="D123" s="5">
        <v>12111376157</v>
      </c>
      <c r="E123" s="5">
        <v>12111376157</v>
      </c>
      <c r="F123" s="5">
        <v>12111376157</v>
      </c>
      <c r="G123" s="5">
        <v>12111376157</v>
      </c>
      <c r="I123" s="5">
        <v>12111376157</v>
      </c>
      <c r="J123" s="5">
        <v>12111376157</v>
      </c>
      <c r="K123" s="5">
        <v>12111376157</v>
      </c>
      <c r="L123" s="5">
        <v>12111376157</v>
      </c>
      <c r="M123" s="5">
        <v>12111376157</v>
      </c>
      <c r="N123" s="5">
        <v>12111376157</v>
      </c>
      <c r="O123" s="5">
        <v>12111376157</v>
      </c>
      <c r="P123" s="5">
        <v>9198600000</v>
      </c>
    </row>
    <row r="125" spans="2:16" ht="15.5" x14ac:dyDescent="0.35">
      <c r="B125" t="s">
        <v>139</v>
      </c>
      <c r="C125" t="s">
        <v>140</v>
      </c>
      <c r="D125" s="5">
        <v>-72273799</v>
      </c>
      <c r="E125" s="5">
        <v>-8426691</v>
      </c>
      <c r="F125" s="5">
        <v>-2520978</v>
      </c>
      <c r="G125" s="5">
        <v>23934792</v>
      </c>
      <c r="I125" s="5">
        <v>5837654</v>
      </c>
      <c r="J125" s="5">
        <v>-39179904</v>
      </c>
      <c r="K125" s="5">
        <v>92036250</v>
      </c>
      <c r="L125" s="5">
        <v>60615884</v>
      </c>
      <c r="M125" s="5">
        <v>64894878</v>
      </c>
      <c r="N125" s="5">
        <v>236162765</v>
      </c>
      <c r="O125" s="5">
        <v>83429155</v>
      </c>
      <c r="P125" s="5">
        <v>-73904256</v>
      </c>
    </row>
    <row r="126" spans="2:16" ht="15.5" x14ac:dyDescent="0.35">
      <c r="C126" t="s">
        <v>292</v>
      </c>
      <c r="D126" s="5">
        <v>67664009</v>
      </c>
      <c r="E126" s="5">
        <v>48384872</v>
      </c>
      <c r="F126" s="5">
        <v>59297731</v>
      </c>
      <c r="G126" s="5">
        <v>47429914</v>
      </c>
      <c r="I126" s="5">
        <v>203196710</v>
      </c>
      <c r="J126" s="5">
        <v>314523571</v>
      </c>
      <c r="K126" s="5">
        <v>715549419</v>
      </c>
      <c r="L126" s="5">
        <v>922509280</v>
      </c>
      <c r="M126" s="5">
        <v>747951990</v>
      </c>
      <c r="N126" s="5">
        <v>618337169</v>
      </c>
      <c r="O126" s="5">
        <v>911036239</v>
      </c>
      <c r="P126" s="5">
        <v>873999725</v>
      </c>
    </row>
    <row r="127" spans="2:16" ht="15.5" x14ac:dyDescent="0.35">
      <c r="C127" t="s">
        <v>293</v>
      </c>
      <c r="D127" s="5">
        <v>-190148378</v>
      </c>
      <c r="F127" s="5">
        <v>-59938494</v>
      </c>
      <c r="G127" s="5">
        <v>-22324855</v>
      </c>
      <c r="I127" s="5">
        <v>-185502629</v>
      </c>
      <c r="J127" s="5">
        <v>-300905458</v>
      </c>
      <c r="K127" s="5">
        <v>-572340168</v>
      </c>
      <c r="L127" s="5">
        <v>-812993870</v>
      </c>
      <c r="M127" s="5">
        <v>-645114348</v>
      </c>
      <c r="N127" s="5">
        <v>-342846610</v>
      </c>
      <c r="O127" s="5">
        <v>-735385966</v>
      </c>
      <c r="P127" s="5">
        <v>-866293243</v>
      </c>
    </row>
    <row r="128" spans="2:16" ht="15.5" x14ac:dyDescent="0.35">
      <c r="C128" t="s">
        <v>393</v>
      </c>
      <c r="D128" s="5">
        <v>-2047664</v>
      </c>
      <c r="E128" s="5">
        <v>-3413427</v>
      </c>
      <c r="F128" s="5">
        <v>-1888582</v>
      </c>
      <c r="G128" s="5">
        <v>-1602007</v>
      </c>
      <c r="I128" s="5">
        <v>-12108018</v>
      </c>
      <c r="J128" s="5">
        <v>-21677135</v>
      </c>
      <c r="K128" s="5">
        <v>-36089289</v>
      </c>
      <c r="L128" s="5">
        <v>-30949753</v>
      </c>
      <c r="M128" s="5">
        <v>-30541457</v>
      </c>
      <c r="N128" s="5">
        <v>-32471459</v>
      </c>
      <c r="O128" s="5">
        <v>-42783795</v>
      </c>
      <c r="P128" s="5">
        <v>-40572231</v>
      </c>
    </row>
    <row r="129" spans="3:16" ht="15.5" x14ac:dyDescent="0.35">
      <c r="C129" t="s">
        <v>410</v>
      </c>
      <c r="D129" s="5">
        <v>53455484</v>
      </c>
      <c r="E129" s="5">
        <v>-53455484</v>
      </c>
      <c r="O129" s="5">
        <v>-24152496</v>
      </c>
      <c r="P129" s="5">
        <v>-15312991</v>
      </c>
    </row>
    <row r="130" spans="3:16" ht="15.5" x14ac:dyDescent="0.35">
      <c r="C130" t="s">
        <v>503</v>
      </c>
    </row>
    <row r="131" spans="3:16" ht="15.5" x14ac:dyDescent="0.35">
      <c r="C131" t="s">
        <v>1191</v>
      </c>
      <c r="D131" s="5">
        <v>1032588</v>
      </c>
      <c r="L131" s="5">
        <v>9723328</v>
      </c>
      <c r="N131" s="5">
        <v>3947404</v>
      </c>
    </row>
    <row r="132" spans="3:16" ht="15.5" x14ac:dyDescent="0.35">
      <c r="C132" t="s">
        <v>1026</v>
      </c>
      <c r="D132" s="5">
        <v>-1759289</v>
      </c>
      <c r="E132" s="5">
        <v>-357463</v>
      </c>
      <c r="F132" s="5">
        <v>-641266</v>
      </c>
      <c r="G132" s="5">
        <v>-181345</v>
      </c>
      <c r="I132" s="5">
        <v>-1163196</v>
      </c>
      <c r="J132" s="5">
        <v>-36361501</v>
      </c>
      <c r="K132" s="5">
        <v>-8677736</v>
      </c>
      <c r="L132" s="5">
        <v>-21803823</v>
      </c>
      <c r="M132" s="5">
        <v>-5929595</v>
      </c>
      <c r="N132" s="5">
        <v>-6508288</v>
      </c>
      <c r="O132" s="5">
        <v>-6767424</v>
      </c>
      <c r="P132" s="5">
        <v>-13847870</v>
      </c>
    </row>
    <row r="133" spans="3:16" ht="15.5" x14ac:dyDescent="0.35">
      <c r="C133" t="s">
        <v>163</v>
      </c>
      <c r="D133" s="5">
        <v>-739190</v>
      </c>
      <c r="E133" s="5">
        <v>-120281</v>
      </c>
      <c r="F133" s="5">
        <v>-78157</v>
      </c>
      <c r="G133" s="5">
        <v>-106509</v>
      </c>
      <c r="I133" s="5">
        <v>-1495220</v>
      </c>
      <c r="J133" s="5">
        <v>-3494042</v>
      </c>
      <c r="K133" s="5">
        <v>-8879042</v>
      </c>
      <c r="L133" s="5">
        <v>-6853708</v>
      </c>
      <c r="M133" s="5">
        <v>-1471712</v>
      </c>
      <c r="N133" s="5">
        <v>-4295451</v>
      </c>
      <c r="O133" s="5">
        <v>-18711733</v>
      </c>
      <c r="P133" s="5">
        <v>-8275147</v>
      </c>
    </row>
    <row r="134" spans="3:16" ht="15.5" x14ac:dyDescent="0.35">
      <c r="C134" t="s">
        <v>152</v>
      </c>
      <c r="D134" s="5">
        <v>268641</v>
      </c>
      <c r="E134" s="5">
        <v>535092</v>
      </c>
      <c r="F134" s="5">
        <v>727790</v>
      </c>
      <c r="G134" s="5">
        <v>719594</v>
      </c>
      <c r="I134" s="5">
        <v>2910007</v>
      </c>
      <c r="J134" s="5">
        <v>8734661</v>
      </c>
      <c r="K134" s="5">
        <v>2473066</v>
      </c>
      <c r="L134" s="5">
        <v>984430</v>
      </c>
    </row>
    <row r="135" spans="3:16" ht="15.5" x14ac:dyDescent="0.35">
      <c r="C135" t="s">
        <v>1505</v>
      </c>
      <c r="O135" s="5">
        <v>194330</v>
      </c>
      <c r="P135" s="5">
        <v>-3602499</v>
      </c>
    </row>
    <row r="136" spans="3:16" ht="15.5" x14ac:dyDescent="0.35">
      <c r="C136" t="s">
        <v>1506</v>
      </c>
      <c r="D136" s="5">
        <v>-1197250</v>
      </c>
      <c r="E136" s="5">
        <v>57348</v>
      </c>
      <c r="F136" s="5">
        <v>8367</v>
      </c>
      <c r="G136" s="5">
        <v>431740</v>
      </c>
      <c r="I136" s="5">
        <v>251591</v>
      </c>
      <c r="J136" s="5">
        <v>-31120882</v>
      </c>
      <c r="K136" s="5">
        <v>-15083712</v>
      </c>
      <c r="L136" s="5">
        <v>-17949773</v>
      </c>
      <c r="M136" s="5">
        <v>-7401307</v>
      </c>
      <c r="N136" s="5">
        <v>-6856335</v>
      </c>
      <c r="O136" s="5">
        <v>-25284827</v>
      </c>
      <c r="P136" s="5">
        <v>-25725516</v>
      </c>
    </row>
    <row r="137" spans="3:16" ht="15.5" x14ac:dyDescent="0.35">
      <c r="C137" t="s">
        <v>149</v>
      </c>
      <c r="D137" s="5">
        <v>33793288</v>
      </c>
      <c r="E137" s="5">
        <v>-5439421</v>
      </c>
      <c r="F137" s="5">
        <v>2466461</v>
      </c>
      <c r="G137" s="5">
        <v>-19751254</v>
      </c>
      <c r="I137" s="5">
        <v>-18508485</v>
      </c>
      <c r="J137" s="5">
        <v>-304494115</v>
      </c>
      <c r="K137" s="5">
        <v>-44708896</v>
      </c>
      <c r="L137" s="5">
        <v>30813302</v>
      </c>
      <c r="M137" s="5">
        <v>-21353771</v>
      </c>
      <c r="N137" s="5">
        <v>-178002293</v>
      </c>
      <c r="O137" s="5">
        <v>36290375</v>
      </c>
      <c r="P137" s="5">
        <v>201185583</v>
      </c>
    </row>
    <row r="138" spans="3:16" ht="15.5" x14ac:dyDescent="0.35">
      <c r="C138" t="s">
        <v>150</v>
      </c>
      <c r="D138" s="5">
        <v>-7135547</v>
      </c>
      <c r="E138" s="5">
        <v>-1905888</v>
      </c>
      <c r="F138" s="5">
        <v>-4323261</v>
      </c>
      <c r="G138" s="5">
        <v>3565566</v>
      </c>
      <c r="I138" s="5">
        <v>-1434966</v>
      </c>
      <c r="J138" s="5">
        <v>334736038</v>
      </c>
      <c r="K138" s="5">
        <v>-20792751</v>
      </c>
      <c r="L138" s="5">
        <v>-44173483</v>
      </c>
      <c r="M138" s="5">
        <v>-30072619</v>
      </c>
      <c r="N138" s="5">
        <v>-60003800</v>
      </c>
      <c r="O138" s="5">
        <v>-111144749</v>
      </c>
      <c r="P138" s="5">
        <v>-95414230</v>
      </c>
    </row>
    <row r="139" spans="3:16" ht="15.5" x14ac:dyDescent="0.35">
      <c r="C139" t="s">
        <v>1507</v>
      </c>
      <c r="O139" s="5">
        <v>-68443178</v>
      </c>
    </row>
    <row r="140" spans="3:16" ht="15.5" x14ac:dyDescent="0.35">
      <c r="C140" t="s">
        <v>158</v>
      </c>
      <c r="D140" s="5">
        <v>-6248162</v>
      </c>
      <c r="E140" s="5">
        <v>-955471</v>
      </c>
      <c r="F140" s="5">
        <v>758604</v>
      </c>
      <c r="G140" s="5">
        <v>-2040217</v>
      </c>
      <c r="I140" s="5">
        <v>-4007501</v>
      </c>
      <c r="J140" s="5">
        <v>-4975905</v>
      </c>
      <c r="K140" s="5">
        <v>-17348924</v>
      </c>
      <c r="L140" s="5">
        <v>-31101736</v>
      </c>
      <c r="M140" s="5">
        <v>-30045833</v>
      </c>
      <c r="N140" s="5">
        <v>-63171909</v>
      </c>
      <c r="O140" s="5">
        <v>-45792853</v>
      </c>
      <c r="P140" s="5">
        <v>-77484730</v>
      </c>
    </row>
    <row r="141" spans="3:16" ht="15.5" x14ac:dyDescent="0.35">
      <c r="C141" t="s">
        <v>253</v>
      </c>
      <c r="F141" s="5">
        <v>-789070</v>
      </c>
      <c r="I141" s="5">
        <v>-789070</v>
      </c>
      <c r="J141" s="5">
        <v>-971066</v>
      </c>
      <c r="K141" s="5">
        <v>-3412120</v>
      </c>
      <c r="L141" s="5">
        <v>-12960778</v>
      </c>
      <c r="M141" s="5">
        <v>-2386615</v>
      </c>
      <c r="N141" s="5">
        <v>-803317</v>
      </c>
      <c r="O141" s="5">
        <v>-1852832</v>
      </c>
      <c r="P141" s="5">
        <v>-17102637</v>
      </c>
    </row>
    <row r="142" spans="3:16" ht="15.5" x14ac:dyDescent="0.35">
      <c r="C142" t="s">
        <v>1508</v>
      </c>
      <c r="D142" s="5">
        <v>-1668</v>
      </c>
      <c r="E142" s="5">
        <v>1668</v>
      </c>
      <c r="F142" s="5">
        <v>-1</v>
      </c>
      <c r="G142" s="5">
        <v>3292010</v>
      </c>
      <c r="I142" s="5">
        <v>3292009</v>
      </c>
      <c r="J142" s="5">
        <v>189899</v>
      </c>
      <c r="K142" s="5">
        <v>-32045</v>
      </c>
      <c r="L142" s="5">
        <v>-111345</v>
      </c>
      <c r="M142" s="5">
        <v>-1679173</v>
      </c>
      <c r="N142" s="5">
        <v>3965664</v>
      </c>
      <c r="O142" s="5">
        <v>2216909</v>
      </c>
      <c r="P142" s="5">
        <v>-1351117</v>
      </c>
    </row>
    <row r="143" spans="3:16" ht="15.5" x14ac:dyDescent="0.35">
      <c r="C143" t="s">
        <v>1509</v>
      </c>
      <c r="D143" s="5">
        <v>216972</v>
      </c>
      <c r="E143" s="5">
        <v>-216972</v>
      </c>
    </row>
    <row r="144" spans="3:16" ht="15.5" x14ac:dyDescent="0.35">
      <c r="C144" t="s">
        <v>106</v>
      </c>
      <c r="P144" s="5">
        <v>279020</v>
      </c>
    </row>
    <row r="145" spans="3:16" ht="15.5" x14ac:dyDescent="0.35">
      <c r="C145" t="s">
        <v>1510</v>
      </c>
      <c r="D145" s="5">
        <v>-885717</v>
      </c>
      <c r="E145" s="5">
        <v>-771637</v>
      </c>
      <c r="F145" s="5">
        <v>-3972482</v>
      </c>
      <c r="G145" s="5">
        <v>1923503</v>
      </c>
    </row>
    <row r="146" spans="3:16" ht="15.5" x14ac:dyDescent="0.35">
      <c r="C146" t="s">
        <v>1511</v>
      </c>
    </row>
    <row r="147" spans="3:16" ht="15.5" x14ac:dyDescent="0.35">
      <c r="C147" t="s">
        <v>851</v>
      </c>
      <c r="D147" s="5">
        <v>-216972</v>
      </c>
      <c r="J147" s="5">
        <v>-495000</v>
      </c>
    </row>
    <row r="148" spans="3:16" ht="15.5" x14ac:dyDescent="0.35">
      <c r="C148" t="s">
        <v>1512</v>
      </c>
      <c r="G148" s="5">
        <v>362</v>
      </c>
    </row>
    <row r="149" spans="3:16" ht="15.5" x14ac:dyDescent="0.35">
      <c r="C149" t="s">
        <v>1513</v>
      </c>
      <c r="E149" s="5">
        <v>36524</v>
      </c>
      <c r="J149" s="5">
        <v>340542584</v>
      </c>
    </row>
    <row r="150" spans="3:16" ht="15.5" x14ac:dyDescent="0.35">
      <c r="C150" t="s">
        <v>806</v>
      </c>
      <c r="O150" s="5">
        <v>2628596</v>
      </c>
      <c r="P150" s="5">
        <v>217395</v>
      </c>
    </row>
    <row r="151" spans="3:16" ht="15.5" x14ac:dyDescent="0.35">
      <c r="C151" t="s">
        <v>160</v>
      </c>
      <c r="F151" s="5">
        <v>-320312</v>
      </c>
      <c r="G151" s="5">
        <v>389908</v>
      </c>
      <c r="I151" s="5">
        <v>69596</v>
      </c>
      <c r="J151" s="5">
        <v>445526</v>
      </c>
      <c r="K151" s="5">
        <v>338</v>
      </c>
      <c r="L151" s="5">
        <v>376</v>
      </c>
      <c r="M151" s="5">
        <v>4039002</v>
      </c>
      <c r="N151" s="5">
        <v>5762</v>
      </c>
      <c r="O151" s="5">
        <v>98609</v>
      </c>
      <c r="P151" s="5">
        <v>27839</v>
      </c>
    </row>
    <row r="152" spans="3:16" ht="15.5" x14ac:dyDescent="0.35">
      <c r="C152" t="s">
        <v>161</v>
      </c>
      <c r="D152" s="5">
        <v>33793288</v>
      </c>
      <c r="E152" s="5">
        <v>-5439421</v>
      </c>
      <c r="F152" s="5">
        <v>2466461</v>
      </c>
      <c r="G152" s="5">
        <v>-19751254</v>
      </c>
      <c r="I152" s="5">
        <v>-18508485</v>
      </c>
      <c r="J152" s="5">
        <v>-304494115</v>
      </c>
      <c r="K152" s="5">
        <v>-44708896</v>
      </c>
      <c r="L152" s="5">
        <v>30813302</v>
      </c>
      <c r="M152" s="5">
        <v>-21353771</v>
      </c>
      <c r="N152" s="5">
        <v>-178002293</v>
      </c>
      <c r="O152" s="5">
        <v>36290375</v>
      </c>
      <c r="P152" s="5">
        <v>201185583</v>
      </c>
    </row>
    <row r="153" spans="3:16" ht="15.5" x14ac:dyDescent="0.35">
      <c r="C153" t="s">
        <v>1514</v>
      </c>
    </row>
    <row r="154" spans="3:16" ht="15.5" x14ac:dyDescent="0.35">
      <c r="C154" t="s">
        <v>1515</v>
      </c>
      <c r="O154" s="5">
        <v>73069380</v>
      </c>
    </row>
    <row r="155" spans="3:16" ht="15.5" x14ac:dyDescent="0.35">
      <c r="C155" t="s">
        <v>509</v>
      </c>
      <c r="D155" s="5">
        <v>-19544409</v>
      </c>
      <c r="E155" s="5">
        <v>-8333571</v>
      </c>
      <c r="F155" s="5">
        <v>-15453621</v>
      </c>
      <c r="G155" s="5">
        <v>-19970039</v>
      </c>
      <c r="I155" s="5">
        <v>-66364299</v>
      </c>
      <c r="J155" s="5">
        <v>-123642024</v>
      </c>
      <c r="K155" s="5">
        <v>-356996894</v>
      </c>
      <c r="L155" s="5">
        <v>-109371278</v>
      </c>
      <c r="M155" s="5">
        <v>-90356493</v>
      </c>
      <c r="N155" s="5">
        <v>-364516999</v>
      </c>
      <c r="O155" s="5">
        <v>-692436860</v>
      </c>
      <c r="P155" s="5">
        <v>-368991855</v>
      </c>
    </row>
    <row r="156" spans="3:16" ht="15.5" x14ac:dyDescent="0.35">
      <c r="C156" t="s">
        <v>1516</v>
      </c>
      <c r="D156" s="5">
        <v>-836572</v>
      </c>
      <c r="F156" s="5">
        <v>-1217355</v>
      </c>
      <c r="G156" s="5">
        <v>-421646</v>
      </c>
      <c r="I156" s="5">
        <v>-3883434</v>
      </c>
      <c r="J156" s="5">
        <v>-11116899</v>
      </c>
      <c r="K156" s="5">
        <v>-19043562</v>
      </c>
      <c r="L156" s="5">
        <v>-36785215</v>
      </c>
      <c r="M156" s="5">
        <v>-20121088</v>
      </c>
      <c r="N156" s="5">
        <v>-15141988</v>
      </c>
      <c r="O156" s="5">
        <v>-13145243</v>
      </c>
      <c r="P156" s="5">
        <v>-11340574</v>
      </c>
    </row>
    <row r="157" spans="3:16" ht="15.5" x14ac:dyDescent="0.35">
      <c r="C157" t="s">
        <v>1517</v>
      </c>
      <c r="D157" s="5">
        <v>-325261</v>
      </c>
      <c r="E157" s="5">
        <v>-248848</v>
      </c>
    </row>
    <row r="158" spans="3:16" ht="15.5" x14ac:dyDescent="0.35">
      <c r="C158" t="s">
        <v>324</v>
      </c>
      <c r="O158" s="5">
        <v>-3754850</v>
      </c>
      <c r="P158" s="5">
        <v>-28395687</v>
      </c>
    </row>
    <row r="159" spans="3:16" ht="15.5" x14ac:dyDescent="0.35">
      <c r="C159" t="s">
        <v>131</v>
      </c>
    </row>
    <row r="160" spans="3:16" ht="15.5" x14ac:dyDescent="0.35">
      <c r="C160" t="s">
        <v>1518</v>
      </c>
      <c r="D160" s="5">
        <v>75057970</v>
      </c>
      <c r="E160" s="5">
        <v>4752126</v>
      </c>
      <c r="F160" s="5">
        <v>19134545</v>
      </c>
      <c r="G160" s="5">
        <v>6236897</v>
      </c>
      <c r="I160" s="5">
        <v>57371730</v>
      </c>
      <c r="J160" s="5">
        <v>104938957</v>
      </c>
      <c r="K160" s="5">
        <v>317706204</v>
      </c>
      <c r="L160" s="5">
        <v>197095034</v>
      </c>
      <c r="M160" s="5">
        <v>84657511</v>
      </c>
      <c r="N160" s="5">
        <v>201656694</v>
      </c>
      <c r="O160" s="5">
        <v>745627328</v>
      </c>
      <c r="P160" s="5">
        <v>609913699</v>
      </c>
    </row>
    <row r="161" spans="2:16" ht="15.5" x14ac:dyDescent="0.35">
      <c r="C161" t="s">
        <v>1519</v>
      </c>
    </row>
    <row r="162" spans="2:16" ht="15.5" x14ac:dyDescent="0.35">
      <c r="C162" t="s">
        <v>27</v>
      </c>
    </row>
    <row r="163" spans="2:16" ht="15.5" x14ac:dyDescent="0.35">
      <c r="C163" t="s">
        <v>1426</v>
      </c>
      <c r="D163" s="5">
        <v>588371</v>
      </c>
      <c r="E163" s="5">
        <v>-1610145</v>
      </c>
      <c r="F163" s="5">
        <v>2390</v>
      </c>
      <c r="G163" s="5">
        <v>-5598735</v>
      </c>
      <c r="I163" s="5">
        <v>-5635626</v>
      </c>
    </row>
    <row r="164" spans="2:16" ht="15.5" x14ac:dyDescent="0.35">
      <c r="C164" t="s">
        <v>1520</v>
      </c>
      <c r="D164" s="5">
        <v>-20117871</v>
      </c>
      <c r="E164" s="5">
        <v>-10192564</v>
      </c>
      <c r="F164" s="5">
        <v>-16668586</v>
      </c>
      <c r="G164" s="5">
        <v>-25990420</v>
      </c>
      <c r="I164" s="5">
        <v>-75883359</v>
      </c>
      <c r="J164" s="5">
        <v>-134758923</v>
      </c>
      <c r="K164" s="5">
        <v>-376040456</v>
      </c>
      <c r="L164" s="5">
        <v>-146156493</v>
      </c>
      <c r="M164" s="5">
        <v>-110477581</v>
      </c>
      <c r="N164" s="5">
        <v>-379658987</v>
      </c>
      <c r="O164" s="5">
        <v>-709336953</v>
      </c>
      <c r="P164" s="5">
        <v>-408728116</v>
      </c>
    </row>
    <row r="165" spans="2:16" ht="15.5" x14ac:dyDescent="0.35">
      <c r="C165" t="s">
        <v>1521</v>
      </c>
      <c r="F165" s="5">
        <v>3144</v>
      </c>
      <c r="I165" s="5">
        <v>3144</v>
      </c>
      <c r="J165" s="5">
        <v>-277183434</v>
      </c>
    </row>
    <row r="166" spans="2:16" ht="15.5" x14ac:dyDescent="0.35">
      <c r="C166" t="s">
        <v>1522</v>
      </c>
      <c r="D166" s="5">
        <v>-2273339</v>
      </c>
      <c r="E166" s="5">
        <v>1017</v>
      </c>
      <c r="F166" s="5">
        <v>-2642</v>
      </c>
      <c r="G166" s="5">
        <v>2269</v>
      </c>
      <c r="J166" s="5">
        <v>2509285</v>
      </c>
      <c r="K166" s="5">
        <v>13625356</v>
      </c>
      <c r="L166" s="5">
        <v>-13935480</v>
      </c>
      <c r="M166" s="5">
        <v>4466299</v>
      </c>
    </row>
    <row r="167" spans="2:16" ht="15.5" x14ac:dyDescent="0.35">
      <c r="C167" t="s">
        <v>1523</v>
      </c>
      <c r="D167" s="5">
        <v>-18873472</v>
      </c>
      <c r="L167" s="5">
        <v>-6189759</v>
      </c>
    </row>
    <row r="168" spans="2:16" ht="15.5" x14ac:dyDescent="0.35">
      <c r="C168" t="s">
        <v>173</v>
      </c>
      <c r="D168" s="5">
        <v>-45616058</v>
      </c>
      <c r="E168" s="5">
        <v>-15772000</v>
      </c>
      <c r="F168" s="5">
        <v>-4377778</v>
      </c>
      <c r="G168" s="5">
        <v>7749104</v>
      </c>
      <c r="I168" s="5">
        <v>-14105797</v>
      </c>
      <c r="J168" s="5">
        <v>-8937981</v>
      </c>
      <c r="K168" s="5">
        <v>26534603</v>
      </c>
      <c r="L168" s="5">
        <v>47255703</v>
      </c>
      <c r="M168" s="5">
        <v>13468488</v>
      </c>
      <c r="N168" s="5">
        <v>-1843328</v>
      </c>
      <c r="O168" s="5">
        <v>8574781</v>
      </c>
      <c r="P168" s="5">
        <v>31867097</v>
      </c>
    </row>
    <row r="169" spans="2:16" ht="15.5" x14ac:dyDescent="0.35">
      <c r="C169" t="s">
        <v>176</v>
      </c>
      <c r="E169" s="5">
        <v>70748575</v>
      </c>
      <c r="I169" s="5">
        <v>85417646</v>
      </c>
      <c r="J169" s="5">
        <v>115329924</v>
      </c>
      <c r="K169" s="5">
        <v>87386731</v>
      </c>
      <c r="L169" s="5">
        <v>37241748</v>
      </c>
      <c r="M169" s="5">
        <v>23379554</v>
      </c>
      <c r="N169" s="5">
        <v>25593033</v>
      </c>
      <c r="O169" s="5">
        <v>15253023</v>
      </c>
      <c r="P169" s="5">
        <v>15655757</v>
      </c>
    </row>
    <row r="170" spans="2:16" ht="15.5" x14ac:dyDescent="0.35">
      <c r="C170" t="s">
        <v>1524</v>
      </c>
      <c r="J170" s="5">
        <v>-20756338</v>
      </c>
    </row>
    <row r="171" spans="2:16" ht="15.5" x14ac:dyDescent="0.35">
      <c r="C171" t="s">
        <v>1525</v>
      </c>
      <c r="P171" s="5">
        <v>-31719961</v>
      </c>
    </row>
    <row r="172" spans="2:16" ht="15.5" x14ac:dyDescent="0.35">
      <c r="C172" t="s">
        <v>174</v>
      </c>
      <c r="D172" s="5">
        <v>8146</v>
      </c>
      <c r="E172" s="5">
        <v>-453905</v>
      </c>
      <c r="F172" s="5">
        <v>-33814</v>
      </c>
      <c r="G172" s="5">
        <v>254123</v>
      </c>
      <c r="I172" s="5">
        <v>-563274</v>
      </c>
      <c r="J172" s="5">
        <v>-217959</v>
      </c>
      <c r="K172" s="5">
        <v>1408590</v>
      </c>
      <c r="L172" s="5">
        <v>2889280</v>
      </c>
      <c r="M172" s="5">
        <v>393706</v>
      </c>
      <c r="N172" s="5">
        <v>-370151</v>
      </c>
      <c r="O172" s="5">
        <v>106725</v>
      </c>
      <c r="P172" s="5">
        <v>-549870</v>
      </c>
    </row>
    <row r="173" spans="2:16" ht="15.5" x14ac:dyDescent="0.35">
      <c r="C173" t="s">
        <v>177</v>
      </c>
      <c r="D173" s="5">
        <v>-45607912</v>
      </c>
      <c r="E173" s="5">
        <v>54522670</v>
      </c>
      <c r="F173" s="5">
        <v>-4411592</v>
      </c>
      <c r="G173" s="5">
        <v>8003227</v>
      </c>
      <c r="I173" s="5">
        <v>70748575</v>
      </c>
      <c r="J173" s="5">
        <v>85417646</v>
      </c>
      <c r="K173" s="5">
        <v>115329924</v>
      </c>
      <c r="L173" s="5">
        <v>87386731</v>
      </c>
      <c r="M173" s="5">
        <v>37241748</v>
      </c>
      <c r="N173" s="5">
        <v>23379554</v>
      </c>
      <c r="O173" s="5">
        <v>23934529</v>
      </c>
      <c r="P173" s="5">
        <v>15253023</v>
      </c>
    </row>
    <row r="175" spans="2:16" ht="15.5" x14ac:dyDescent="0.35">
      <c r="B175" t="s">
        <v>178</v>
      </c>
      <c r="C175" t="s">
        <v>12</v>
      </c>
      <c r="D175" s="5">
        <v>12110000000</v>
      </c>
      <c r="E175" s="5">
        <v>12110000000</v>
      </c>
      <c r="F175" s="5">
        <v>12110000000</v>
      </c>
      <c r="G175" s="5">
        <v>12110000000</v>
      </c>
      <c r="I175" s="5">
        <v>12110000000</v>
      </c>
      <c r="J175" s="5">
        <v>12110000000</v>
      </c>
      <c r="K175" s="5">
        <v>12110000000</v>
      </c>
      <c r="L175" s="5">
        <v>12110000000</v>
      </c>
      <c r="M175" s="5">
        <v>12110000000</v>
      </c>
      <c r="N175" s="5">
        <v>12110000000</v>
      </c>
      <c r="O175" s="5">
        <v>12110000000</v>
      </c>
      <c r="P175" s="5">
        <v>9200000000</v>
      </c>
    </row>
    <row r="176" spans="2:16" ht="15.5" x14ac:dyDescent="0.35">
      <c r="C176" t="s">
        <v>179</v>
      </c>
      <c r="D176" s="6">
        <v>0.82</v>
      </c>
      <c r="E176" s="6">
        <v>1.77</v>
      </c>
      <c r="F176" s="6">
        <v>-2.69</v>
      </c>
      <c r="G176" s="6">
        <v>-18.78</v>
      </c>
    </row>
    <row r="177" spans="3:7" ht="15.5" x14ac:dyDescent="0.35">
      <c r="C177" t="s">
        <v>180</v>
      </c>
      <c r="D177" s="6">
        <v>351.22</v>
      </c>
      <c r="E177" s="6">
        <v>162.71</v>
      </c>
      <c r="F177" s="6">
        <v>-108.55</v>
      </c>
      <c r="G177" s="6">
        <v>-12.35</v>
      </c>
    </row>
    <row r="178" spans="3:7" ht="15.5" x14ac:dyDescent="0.35">
      <c r="C178" t="s">
        <v>64</v>
      </c>
      <c r="D178" s="6">
        <v>3.13</v>
      </c>
      <c r="E178" s="6">
        <v>4.47</v>
      </c>
      <c r="F178" s="6">
        <v>3.86</v>
      </c>
      <c r="G178" s="6">
        <v>3.58</v>
      </c>
    </row>
    <row r="179" spans="3:7" ht="15.5" x14ac:dyDescent="0.35">
      <c r="C179" t="s">
        <v>181</v>
      </c>
      <c r="D179" s="5">
        <v>157590000000</v>
      </c>
      <c r="E179" s="5">
        <v>151660000000</v>
      </c>
      <c r="F179" s="5">
        <v>-123370000000</v>
      </c>
      <c r="G179" s="5">
        <v>-108200000000</v>
      </c>
    </row>
    <row r="180" spans="3:7" ht="15.5" x14ac:dyDescent="0.35">
      <c r="C180" t="s">
        <v>182</v>
      </c>
      <c r="D180" s="6">
        <v>7.000000000000001E-4</v>
      </c>
      <c r="E180" s="6">
        <v>1.6000000000000001E-3</v>
      </c>
      <c r="F180" s="6">
        <v>-2.7000000000000001E-3</v>
      </c>
      <c r="G180" s="6">
        <v>-1.89E-2</v>
      </c>
    </row>
    <row r="181" spans="3:7" ht="15.5" x14ac:dyDescent="0.35">
      <c r="C181" t="s">
        <v>183</v>
      </c>
      <c r="D181" s="6">
        <v>8.9999999999999998E-4</v>
      </c>
      <c r="E181" s="6">
        <v>1.9E-3</v>
      </c>
      <c r="F181" s="6">
        <v>-3.0000000000000001E-3</v>
      </c>
      <c r="G181" s="6">
        <v>-2.0799999999999999E-2</v>
      </c>
    </row>
    <row r="182" spans="3:7" ht="15.5" x14ac:dyDescent="0.35">
      <c r="C182" t="s">
        <v>184</v>
      </c>
      <c r="D182" s="6">
        <v>4.0999999999999995E-3</v>
      </c>
      <c r="E182" s="6">
        <v>3.0000000000000001E-3</v>
      </c>
      <c r="F182" s="6">
        <v>-2.0299999999999999E-2</v>
      </c>
      <c r="G182" s="6">
        <v>-1.89E-2</v>
      </c>
    </row>
    <row r="183" spans="3:7" ht="15.5" x14ac:dyDescent="0.35">
      <c r="C183" t="s">
        <v>185</v>
      </c>
      <c r="D183" s="6">
        <v>1.22</v>
      </c>
      <c r="E183" s="6">
        <v>1.5</v>
      </c>
      <c r="F183" s="6">
        <v>-25.07</v>
      </c>
      <c r="G183" s="6">
        <v>-22.04</v>
      </c>
    </row>
    <row r="184" spans="3:7" ht="15.5" x14ac:dyDescent="0.35">
      <c r="C184" t="s">
        <v>186</v>
      </c>
      <c r="D184" s="5">
        <v>11393000000000</v>
      </c>
      <c r="E184" s="5">
        <v>11131000000000</v>
      </c>
      <c r="F184" s="5">
        <v>10926000000000</v>
      </c>
      <c r="G184" s="5">
        <v>10944000000000</v>
      </c>
    </row>
    <row r="185" spans="3:7" ht="15.5" x14ac:dyDescent="0.35">
      <c r="C185" t="s">
        <v>187</v>
      </c>
      <c r="D185" s="6">
        <v>0.31</v>
      </c>
      <c r="E185" s="6">
        <v>0.31</v>
      </c>
      <c r="F185" s="6">
        <v>0.32</v>
      </c>
      <c r="G185" s="6">
        <v>0.26</v>
      </c>
    </row>
    <row r="186" spans="3:7" ht="15.5" x14ac:dyDescent="0.35">
      <c r="C186" t="s">
        <v>188</v>
      </c>
      <c r="D186" s="6">
        <v>940.71</v>
      </c>
      <c r="E186" s="6">
        <v>919.09</v>
      </c>
      <c r="F186" s="6">
        <v>902.16</v>
      </c>
      <c r="G186" s="6">
        <v>903.62</v>
      </c>
    </row>
    <row r="187" spans="3:7" ht="15.5" x14ac:dyDescent="0.35">
      <c r="C187" t="s">
        <v>189</v>
      </c>
      <c r="D187" s="6">
        <v>0.31</v>
      </c>
      <c r="E187" s="6">
        <v>0.31</v>
      </c>
      <c r="F187" s="6">
        <v>0.32</v>
      </c>
      <c r="G187" s="6">
        <v>0.26</v>
      </c>
    </row>
    <row r="188" spans="3:7" ht="15.5" x14ac:dyDescent="0.35">
      <c r="C188" t="s">
        <v>190</v>
      </c>
      <c r="D188" s="6">
        <v>940.71</v>
      </c>
      <c r="E188" s="6">
        <v>919.09</v>
      </c>
      <c r="F188" s="6">
        <v>902.16</v>
      </c>
      <c r="G188" s="6">
        <v>903.62</v>
      </c>
    </row>
    <row r="189" spans="3:7" ht="15.5" x14ac:dyDescent="0.35">
      <c r="C189" t="s">
        <v>191</v>
      </c>
      <c r="D189" s="5">
        <v>1015000000000</v>
      </c>
      <c r="E189" s="5">
        <v>18000000000</v>
      </c>
      <c r="F189" s="5">
        <v>83000000000</v>
      </c>
      <c r="G189" s="5">
        <v>41000000000</v>
      </c>
    </row>
    <row r="190" spans="3:7" ht="15.5" x14ac:dyDescent="0.35">
      <c r="C190" t="s">
        <v>192</v>
      </c>
      <c r="E190" s="5">
        <v>36000000000</v>
      </c>
      <c r="F190" s="5">
        <v>35000000000</v>
      </c>
      <c r="G190" s="5">
        <v>36000000000</v>
      </c>
    </row>
    <row r="191" spans="3:7" ht="15.5" x14ac:dyDescent="0.35">
      <c r="C191" t="s">
        <v>193</v>
      </c>
      <c r="D191" s="5">
        <v>11393000000000</v>
      </c>
      <c r="E191" s="5">
        <v>11131000000000</v>
      </c>
      <c r="F191" s="5">
        <v>10926000000000</v>
      </c>
      <c r="G191" s="5">
        <v>10944000000000</v>
      </c>
    </row>
    <row r="192" spans="3:7" ht="15.5" x14ac:dyDescent="0.35">
      <c r="C192" t="s">
        <v>24</v>
      </c>
      <c r="D192" s="5">
        <v>1015000000000</v>
      </c>
      <c r="E192" s="5">
        <v>54000000000</v>
      </c>
      <c r="F192" s="5">
        <v>118000000000</v>
      </c>
      <c r="G192" s="5">
        <v>77000000000</v>
      </c>
    </row>
    <row r="193" spans="3:16" ht="15.5" x14ac:dyDescent="0.35">
      <c r="C193" t="s">
        <v>21</v>
      </c>
      <c r="D193" s="5">
        <v>856000000000</v>
      </c>
      <c r="E193" s="5">
        <v>-873000000000</v>
      </c>
      <c r="F193" s="5">
        <v>-1065000000000</v>
      </c>
      <c r="G193" s="5">
        <v>-1178000000000</v>
      </c>
    </row>
    <row r="194" spans="3:16" ht="15.5" x14ac:dyDescent="0.35">
      <c r="C194" t="s">
        <v>194</v>
      </c>
      <c r="D194" s="5">
        <v>2180000000000</v>
      </c>
      <c r="E194" s="5">
        <v>2499000000000</v>
      </c>
      <c r="F194" s="5">
        <v>2414000000000</v>
      </c>
      <c r="G194" s="5">
        <v>2603000000000</v>
      </c>
    </row>
    <row r="195" spans="3:16" ht="15.5" x14ac:dyDescent="0.35">
      <c r="C195" t="s">
        <v>195</v>
      </c>
      <c r="D195" s="5">
        <v>-1301000000000</v>
      </c>
      <c r="E195" s="5">
        <v>-143000000000</v>
      </c>
      <c r="F195" s="5">
        <v>-42000000000</v>
      </c>
      <c r="G195" s="5">
        <v>392000000000</v>
      </c>
    </row>
    <row r="196" spans="3:16" ht="15.5" x14ac:dyDescent="0.35">
      <c r="C196" t="s">
        <v>196</v>
      </c>
      <c r="D196" s="5">
        <v>-113000000000</v>
      </c>
      <c r="E196" s="5">
        <v>-16000000000</v>
      </c>
      <c r="F196" s="5">
        <v>-1000000000</v>
      </c>
      <c r="G196" s="5">
        <v>-35000000000</v>
      </c>
    </row>
    <row r="197" spans="3:16" ht="15.5" x14ac:dyDescent="0.35">
      <c r="C197" t="s">
        <v>13</v>
      </c>
      <c r="D197" s="5">
        <v>-1414000000000</v>
      </c>
      <c r="E197" s="5">
        <v>-159000000000</v>
      </c>
      <c r="F197" s="5">
        <v>-43000000000</v>
      </c>
      <c r="G197" s="5">
        <v>357000000000</v>
      </c>
    </row>
    <row r="198" spans="3:16" ht="15.5" x14ac:dyDescent="0.35">
      <c r="C198" t="s">
        <v>16</v>
      </c>
      <c r="D198" s="6">
        <v>-116.74</v>
      </c>
      <c r="E198" s="6">
        <v>-13.17</v>
      </c>
      <c r="F198" s="6">
        <v>-3.51</v>
      </c>
      <c r="G198" s="6">
        <v>29.48</v>
      </c>
    </row>
    <row r="199" spans="3:16" ht="15.5" x14ac:dyDescent="0.35">
      <c r="C199" t="s">
        <v>49</v>
      </c>
      <c r="I199" s="6">
        <v>-50.12</v>
      </c>
      <c r="J199" s="6">
        <v>160.02000000000001</v>
      </c>
      <c r="K199" s="6">
        <v>46.94</v>
      </c>
      <c r="L199" s="6">
        <v>71.73</v>
      </c>
      <c r="M199" s="6">
        <v>73.14</v>
      </c>
      <c r="N199" s="6">
        <v>-10.78</v>
      </c>
      <c r="O199" s="6">
        <v>-24.26</v>
      </c>
      <c r="P199" s="6">
        <v>29.41</v>
      </c>
    </row>
    <row r="200" spans="3:16" ht="15.5" x14ac:dyDescent="0.35">
      <c r="C200" t="s">
        <v>63</v>
      </c>
      <c r="I200" s="6">
        <v>-5.83</v>
      </c>
      <c r="J200" s="6">
        <v>1.66</v>
      </c>
      <c r="K200" s="6">
        <v>9.93</v>
      </c>
      <c r="L200" s="6">
        <v>7.11</v>
      </c>
      <c r="M200" s="6">
        <v>10.66</v>
      </c>
      <c r="N200" s="6">
        <v>-40.630000000000003</v>
      </c>
      <c r="O200" s="6">
        <v>-16.079999999999998</v>
      </c>
      <c r="P200" s="5">
        <v>0</v>
      </c>
    </row>
    <row r="201" spans="3:16" ht="15.5" x14ac:dyDescent="0.35">
      <c r="C201" t="s">
        <v>66</v>
      </c>
      <c r="I201" s="6">
        <v>1.1499999999999999</v>
      </c>
      <c r="J201" s="6">
        <v>0.57999999999999996</v>
      </c>
      <c r="K201" s="6">
        <v>0.8</v>
      </c>
      <c r="L201" s="6">
        <v>0.44</v>
      </c>
      <c r="M201" s="6">
        <v>0.91</v>
      </c>
      <c r="N201" s="6">
        <v>0.59</v>
      </c>
      <c r="O201" s="6">
        <v>0.41</v>
      </c>
      <c r="P201" s="5">
        <v>0</v>
      </c>
    </row>
    <row r="202" spans="3:16" ht="15.5" x14ac:dyDescent="0.35">
      <c r="C202" t="s">
        <v>197</v>
      </c>
      <c r="I202" s="5">
        <v>-343370000000</v>
      </c>
      <c r="J202" s="5">
        <v>709700000000</v>
      </c>
      <c r="K202" s="5">
        <v>700220000000</v>
      </c>
      <c r="L202" s="5">
        <v>1886020000000</v>
      </c>
      <c r="M202" s="5">
        <v>1851780000000</v>
      </c>
      <c r="N202" s="5">
        <v>643290000000</v>
      </c>
      <c r="O202" s="5">
        <v>345750000000</v>
      </c>
      <c r="P202" s="6">
        <v>1024589999999.9999</v>
      </c>
    </row>
    <row r="203" spans="3:16" ht="15.5" x14ac:dyDescent="0.35">
      <c r="C203" t="s">
        <v>198</v>
      </c>
      <c r="I203" s="6">
        <v>-5.0099999999999999E-2</v>
      </c>
      <c r="J203" s="6">
        <v>0.15130000000000002</v>
      </c>
      <c r="K203" s="6">
        <v>0.03</v>
      </c>
      <c r="L203" s="6">
        <v>4.7E-2</v>
      </c>
      <c r="M203" s="6">
        <v>5.8099999999999999E-2</v>
      </c>
      <c r="N203" s="6">
        <v>-9.0000000000000011E-3</v>
      </c>
      <c r="O203" s="6">
        <v>-1.9799999999999998E-2</v>
      </c>
      <c r="P203" s="6">
        <v>1.6299999999999999E-2</v>
      </c>
    </row>
    <row r="204" spans="3:16" ht="15.5" x14ac:dyDescent="0.35">
      <c r="C204" t="s">
        <v>199</v>
      </c>
      <c r="I204" s="6">
        <v>-5.5599999999999997E-2</v>
      </c>
      <c r="J204" s="6">
        <v>0.17370000000000002</v>
      </c>
      <c r="K204" s="6">
        <v>4.3700000000000003E-2</v>
      </c>
      <c r="L204" s="6">
        <v>6.9099999999999995E-2</v>
      </c>
      <c r="M204" s="6">
        <v>8.2400000000000001E-2</v>
      </c>
      <c r="N204" s="6">
        <v>-1.34E-2</v>
      </c>
      <c r="O204" s="6">
        <v>-3.0600000000000002E-2</v>
      </c>
      <c r="P204" s="6">
        <v>3.5200000000000002E-2</v>
      </c>
    </row>
    <row r="205" spans="3:16" ht="15.5" x14ac:dyDescent="0.35">
      <c r="C205" t="s">
        <v>200</v>
      </c>
      <c r="I205" s="6">
        <v>-6.7400000000000002E-2</v>
      </c>
      <c r="J205" s="6">
        <v>1.67E-2</v>
      </c>
      <c r="K205" s="6">
        <v>1.72E-2</v>
      </c>
      <c r="L205" s="6">
        <v>9.3399999999999997E-2</v>
      </c>
      <c r="M205" s="6">
        <v>0.1023</v>
      </c>
      <c r="N205" s="6">
        <v>4.6999999999999993E-3</v>
      </c>
      <c r="O205" s="6">
        <v>-1.5300000000000001E-2</v>
      </c>
      <c r="P205" s="6">
        <v>8.5299999999999987E-2</v>
      </c>
    </row>
    <row r="206" spans="3:16" ht="15.5" x14ac:dyDescent="0.35">
      <c r="C206" t="s">
        <v>201</v>
      </c>
      <c r="I206" s="6">
        <v>-13.71</v>
      </c>
      <c r="J206" s="6">
        <v>2.66</v>
      </c>
      <c r="K206" s="6">
        <v>2.19</v>
      </c>
      <c r="L206" s="6">
        <v>7.68</v>
      </c>
      <c r="M206" s="6">
        <v>10.95</v>
      </c>
      <c r="N206" s="6">
        <v>0.35</v>
      </c>
      <c r="O206" s="6">
        <v>-0.81</v>
      </c>
      <c r="P206" s="6">
        <v>2.15</v>
      </c>
    </row>
    <row r="207" spans="3:16" ht="15.5" x14ac:dyDescent="0.35">
      <c r="C207" t="s">
        <v>60</v>
      </c>
      <c r="I207" s="6">
        <v>0.32</v>
      </c>
      <c r="J207" s="6">
        <v>0.28999999999999998</v>
      </c>
      <c r="K207" s="6">
        <v>0.43</v>
      </c>
      <c r="L207" s="6">
        <v>0.49</v>
      </c>
      <c r="M207" s="6">
        <v>0.88</v>
      </c>
      <c r="N207" s="6">
        <v>0.54</v>
      </c>
      <c r="O207" s="6">
        <v>0.49</v>
      </c>
      <c r="P207" s="5">
        <v>0</v>
      </c>
    </row>
    <row r="208" spans="3:16" ht="15.5" x14ac:dyDescent="0.35">
      <c r="C208" t="s">
        <v>57</v>
      </c>
      <c r="I208" s="6">
        <v>902.16</v>
      </c>
      <c r="J208" s="6">
        <v>921.18</v>
      </c>
      <c r="K208" s="6">
        <v>1075.33</v>
      </c>
      <c r="L208" s="6">
        <v>1037.9100000000001</v>
      </c>
      <c r="M208" s="6">
        <v>887.78</v>
      </c>
      <c r="N208" s="6">
        <v>803.79</v>
      </c>
      <c r="O208" s="6">
        <v>793.96</v>
      </c>
      <c r="P208" s="6">
        <v>835.94</v>
      </c>
    </row>
    <row r="209" spans="3:16" ht="15.5" x14ac:dyDescent="0.35">
      <c r="C209" t="s">
        <v>202</v>
      </c>
      <c r="I209" s="6">
        <v>0.32</v>
      </c>
      <c r="J209" s="6">
        <v>0.28999999999999998</v>
      </c>
      <c r="K209" s="6">
        <v>0.43</v>
      </c>
      <c r="L209" s="6">
        <v>0.49</v>
      </c>
      <c r="M209" s="6">
        <v>0.88</v>
      </c>
      <c r="N209" s="6">
        <v>0.54</v>
      </c>
      <c r="O209" s="6">
        <v>0.49</v>
      </c>
      <c r="P209" s="5">
        <v>0</v>
      </c>
    </row>
    <row r="210" spans="3:16" ht="15.5" x14ac:dyDescent="0.35">
      <c r="C210" t="s">
        <v>203</v>
      </c>
      <c r="I210" s="6">
        <v>902.16</v>
      </c>
      <c r="J210" s="6">
        <v>921.18</v>
      </c>
      <c r="K210" s="6">
        <v>1075.33</v>
      </c>
      <c r="L210" s="6">
        <v>1037.9100000000001</v>
      </c>
      <c r="M210" s="6">
        <v>887.78</v>
      </c>
      <c r="N210" s="6">
        <v>803.79</v>
      </c>
      <c r="O210" s="6">
        <v>793.96</v>
      </c>
      <c r="P210" s="6">
        <v>835.94</v>
      </c>
    </row>
    <row r="211" spans="3:16" ht="15.5" x14ac:dyDescent="0.35">
      <c r="C211" t="s">
        <v>204</v>
      </c>
      <c r="I211" s="5">
        <v>83000000000</v>
      </c>
      <c r="J211" s="5">
        <v>255000000000</v>
      </c>
      <c r="K211" s="5">
        <v>753000000000</v>
      </c>
      <c r="L211" s="5">
        <v>1404000000000</v>
      </c>
      <c r="M211" s="5">
        <v>612000000000</v>
      </c>
      <c r="N211" s="5">
        <v>677000000000</v>
      </c>
      <c r="O211" s="5">
        <v>3037000000000</v>
      </c>
      <c r="P211" s="5">
        <v>3457000000000</v>
      </c>
    </row>
    <row r="212" spans="3:16" ht="15.5" x14ac:dyDescent="0.35">
      <c r="C212" t="s">
        <v>205</v>
      </c>
      <c r="I212" s="5">
        <v>35000000000</v>
      </c>
      <c r="J212" s="5">
        <v>55000000000</v>
      </c>
      <c r="K212" s="5">
        <v>431000000000</v>
      </c>
      <c r="L212" s="5">
        <v>647000000000</v>
      </c>
      <c r="M212" s="5">
        <v>596000000000</v>
      </c>
      <c r="N212" s="5">
        <v>899000000000</v>
      </c>
      <c r="O212" s="5">
        <v>805000000000</v>
      </c>
      <c r="P212" s="5">
        <v>2363000000000</v>
      </c>
    </row>
    <row r="213" spans="3:16" ht="15.5" x14ac:dyDescent="0.35">
      <c r="C213" t="s">
        <v>26</v>
      </c>
      <c r="I213" s="5">
        <v>118000000000</v>
      </c>
      <c r="J213" s="5">
        <v>310000000000</v>
      </c>
      <c r="K213" s="5">
        <v>1184000000000</v>
      </c>
      <c r="L213" s="5">
        <v>2051000000000</v>
      </c>
      <c r="M213" s="5">
        <v>1208000000000</v>
      </c>
      <c r="N213" s="5">
        <v>1576000000000</v>
      </c>
      <c r="O213" s="5">
        <v>3842000000000</v>
      </c>
      <c r="P213" s="5">
        <v>5820000000000</v>
      </c>
    </row>
    <row r="214" spans="3:16" ht="15.5" x14ac:dyDescent="0.35">
      <c r="C214" t="s">
        <v>23</v>
      </c>
      <c r="I214" s="5">
        <v>-1065000000000</v>
      </c>
      <c r="J214" s="5">
        <v>-1070000000000</v>
      </c>
      <c r="K214" s="5">
        <v>-597000000000</v>
      </c>
      <c r="L214" s="5">
        <v>688000000000</v>
      </c>
      <c r="M214" s="5">
        <v>676000000000</v>
      </c>
      <c r="N214" s="5">
        <v>1246000000000</v>
      </c>
      <c r="O214" s="5">
        <v>3486000000000</v>
      </c>
      <c r="P214" s="5">
        <v>5576000000000</v>
      </c>
    </row>
    <row r="215" spans="3:16" ht="15.5" x14ac:dyDescent="0.35">
      <c r="C215" t="s">
        <v>206</v>
      </c>
      <c r="I215" s="5">
        <v>2414000000000</v>
      </c>
      <c r="J215" s="5">
        <v>2742000000000</v>
      </c>
      <c r="K215" s="5">
        <v>2140000000000</v>
      </c>
      <c r="L215" s="5">
        <v>1893000000000</v>
      </c>
      <c r="M215" s="5">
        <v>1220000000000</v>
      </c>
      <c r="N215" s="5">
        <v>478000000000</v>
      </c>
      <c r="O215" s="5">
        <v>682000000000</v>
      </c>
      <c r="P215" s="5">
        <v>1594000000000</v>
      </c>
    </row>
    <row r="216" spans="3:16" ht="15.5" x14ac:dyDescent="0.35">
      <c r="C216" t="s">
        <v>207</v>
      </c>
      <c r="I216" s="5">
        <v>98000000000</v>
      </c>
      <c r="J216" s="5">
        <v>-633000000000</v>
      </c>
      <c r="K216" s="5">
        <v>1421000000000</v>
      </c>
      <c r="L216" s="5">
        <v>945000000000</v>
      </c>
      <c r="M216" s="5">
        <v>927000000000</v>
      </c>
      <c r="N216" s="5">
        <v>3331000000000</v>
      </c>
      <c r="O216" s="5">
        <v>1160000000000</v>
      </c>
      <c r="P216" s="5">
        <v>-1070000000000</v>
      </c>
    </row>
    <row r="217" spans="3:16" ht="15.5" x14ac:dyDescent="0.35">
      <c r="C217" t="s">
        <v>208</v>
      </c>
      <c r="I217" s="5">
        <v>-80000000000</v>
      </c>
      <c r="J217" s="5">
        <v>-96000000000</v>
      </c>
      <c r="K217" s="5">
        <v>-321000000000</v>
      </c>
      <c r="L217" s="5">
        <v>-687000000000</v>
      </c>
      <c r="M217" s="5">
        <v>-463000000000</v>
      </c>
      <c r="N217" s="5">
        <v>-902000000000</v>
      </c>
      <c r="O217" s="5">
        <v>-662000000000</v>
      </c>
      <c r="P217" s="5">
        <v>-1370000000000</v>
      </c>
    </row>
    <row r="218" spans="3:16" ht="15.5" x14ac:dyDescent="0.35">
      <c r="C218" t="s">
        <v>15</v>
      </c>
      <c r="I218" s="5">
        <v>17000000000</v>
      </c>
      <c r="J218" s="5">
        <v>-729000000000</v>
      </c>
      <c r="K218" s="5">
        <v>1100000000000</v>
      </c>
      <c r="L218" s="5">
        <v>258000000000</v>
      </c>
      <c r="M218" s="5">
        <v>463000000000</v>
      </c>
      <c r="N218" s="5">
        <v>2429000000000</v>
      </c>
      <c r="O218" s="5">
        <v>497000000000</v>
      </c>
      <c r="P218" s="5">
        <v>-2440000000000</v>
      </c>
    </row>
    <row r="219" spans="3:16" ht="15.5" x14ac:dyDescent="0.35">
      <c r="C219" t="s">
        <v>17</v>
      </c>
      <c r="I219" s="6">
        <v>1.44</v>
      </c>
      <c r="J219" s="6">
        <v>-60.2</v>
      </c>
      <c r="K219" s="6">
        <v>90.86</v>
      </c>
      <c r="L219" s="6">
        <v>21.31</v>
      </c>
      <c r="M219" s="6">
        <v>38.270000000000003</v>
      </c>
      <c r="N219" s="6">
        <v>200.53</v>
      </c>
      <c r="O219" s="6">
        <v>41.07</v>
      </c>
      <c r="P219" s="6">
        <v>-265.25</v>
      </c>
    </row>
  </sheetData>
  <pageMargins left="0.7" right="0.7" top="0.75" bottom="0.75" header="0.3" footer="0.3"/>
  <ignoredErrors>
    <ignoredError sqref="A1:P220" numberStoredAsText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P19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1526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1527</v>
      </c>
      <c r="D2" s="2" vm="162">
        <f ca="1">IFERROR(_xlfn.STOCKHISTORY("XIDX:" &amp; $C$1, D3, , 0, 0, 1), "Libur")</f>
        <v>115</v>
      </c>
      <c r="E2" s="2" vm="76">
        <f ca="1">IFERROR(_xlfn.STOCKHISTORY("XIDX:" &amp; $C$1, E3, , 0, 0, 1), "Libur")</f>
        <v>89</v>
      </c>
      <c r="H2" s="2" vm="76">
        <f ca="1">IFERROR(INDEX(D2:G2,COUNT(D2:G2)),"")</f>
        <v>89</v>
      </c>
      <c r="I2" s="2" vm="204">
        <f t="shared" ref="I2:P2" ca="1" si="0">IFERROR(_xlfn.STOCKHISTORY("XIDX:" &amp; $C$1, I1, , 0, 0, 1), "Libur")</f>
        <v>135</v>
      </c>
      <c r="J2" s="2" vm="21">
        <f t="shared" ca="1" si="0"/>
        <v>50</v>
      </c>
      <c r="K2" s="2" vm="214">
        <f t="shared" ca="1" si="0"/>
        <v>52</v>
      </c>
      <c r="L2" s="2" vm="78">
        <f t="shared" ca="1" si="0"/>
        <v>88</v>
      </c>
      <c r="M2" s="2" vm="415">
        <f t="shared" ca="1" si="0"/>
        <v>139</v>
      </c>
      <c r="N2" s="2" vm="437">
        <f t="shared" ca="1" si="0"/>
        <v>166</v>
      </c>
      <c r="O2" s="2" vm="220">
        <f t="shared" ca="1" si="0"/>
        <v>100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1500126658</v>
      </c>
      <c r="E4" s="2">
        <f>IFERROR(INDEX(E51:E500,MATCH($C$4,$C$51:$C$500,0)),"")</f>
        <v>1061039846</v>
      </c>
      <c r="H4" s="2">
        <f>IFERROR(SUM(D4:G4)*(4/MAX(1,COUNT(D4:G4))),"")</f>
        <v>5122333008</v>
      </c>
      <c r="I4" s="2">
        <f t="shared" ref="I4:P4" si="1">IFERROR(INDEX(I51:I500,MATCH($C$4,$C$51:$C$500,0)),"")</f>
        <v>6461911865</v>
      </c>
      <c r="J4" s="2">
        <f t="shared" si="1"/>
        <v>40784168728</v>
      </c>
      <c r="K4" s="2">
        <f t="shared" si="1"/>
        <v>9117164461</v>
      </c>
      <c r="L4" s="2">
        <f t="shared" si="1"/>
        <v>22510395004</v>
      </c>
      <c r="M4" s="2">
        <f t="shared" si="1"/>
        <v>41184564806</v>
      </c>
      <c r="N4" s="2">
        <f t="shared" si="1"/>
        <v>34773247358</v>
      </c>
      <c r="O4" s="2">
        <f t="shared" si="1"/>
        <v>88393987345</v>
      </c>
      <c r="P4" s="2">
        <f t="shared" si="1"/>
        <v>119529200545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-1225213440</v>
      </c>
      <c r="E5" s="2">
        <f>IFERROR(INDEX(E51:E500,MATCH($C$5,$C$51:$C$500,0)),"")</f>
        <v>-1704677185</v>
      </c>
      <c r="H5" s="2">
        <f>IFERROR(SUM(D5:G5)*(4/MAX(1,COUNT(D5:G5))),"")</f>
        <v>-5859781250</v>
      </c>
      <c r="I5" s="2">
        <f t="shared" ref="I5:P5" si="2">IFERROR(INDEX(I51:I500,MATCH($C$5,$C$51:$C$500,0)),"")</f>
        <v>-6625418066</v>
      </c>
      <c r="J5" s="2">
        <f t="shared" si="2"/>
        <v>-8113079647</v>
      </c>
      <c r="K5" s="2">
        <f t="shared" si="2"/>
        <v>-4483340489</v>
      </c>
      <c r="L5" s="2">
        <f t="shared" si="2"/>
        <v>-1312824530</v>
      </c>
      <c r="M5" s="2">
        <f t="shared" si="2"/>
        <v>-412948609</v>
      </c>
      <c r="N5" s="2">
        <f t="shared" si="2"/>
        <v>1065588879</v>
      </c>
      <c r="O5" s="2">
        <f t="shared" si="2"/>
        <v>2995830190</v>
      </c>
      <c r="P5" s="2">
        <f t="shared" si="2"/>
        <v>8763528081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75933524149</v>
      </c>
      <c r="E6" s="2">
        <f>IFERROR(INDEX(E51:E500,MATCH($C$6,$C$51:$C$500,0)),"")</f>
        <v>73931381367</v>
      </c>
      <c r="H6" s="2">
        <f>IFERROR(INDEX(D6:G6,COUNT(D6:G6)),"")</f>
        <v>73931381367</v>
      </c>
      <c r="I6" s="2">
        <f t="shared" ref="I6:P6" si="3">IFERROR(INDEX(I51:I500,MATCH($C$6,$C$51:$C$500,0)),"")</f>
        <v>72716626552</v>
      </c>
      <c r="J6" s="2">
        <f t="shared" si="3"/>
        <v>79303118470</v>
      </c>
      <c r="K6" s="2">
        <f t="shared" si="3"/>
        <v>87416198117</v>
      </c>
      <c r="L6" s="2">
        <f t="shared" si="3"/>
        <v>91899538606</v>
      </c>
      <c r="M6" s="2">
        <f t="shared" si="3"/>
        <v>93212363136</v>
      </c>
      <c r="N6" s="2">
        <f t="shared" si="3"/>
        <v>93625311745</v>
      </c>
      <c r="O6" s="2">
        <f t="shared" si="3"/>
        <v>114314636361</v>
      </c>
      <c r="P6" s="2">
        <f t="shared" si="3"/>
        <v>25181999226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</v>
      </c>
      <c r="E7" s="3">
        <f>IFERROR(INDEX(E51:E500,MATCH($C$7,$C$51:$C$500,0))/1000000000,"")</f>
        <v>1</v>
      </c>
      <c r="H7" s="3">
        <f>IFERROR(INDEX(D7:G7,COUNT(D7:G7)),"")</f>
        <v>1</v>
      </c>
      <c r="I7" s="3">
        <f t="shared" ref="I7:P7" si="4">IFERROR(INDEX(I51:I500,MATCH($C$7,$C$51:$C$500,0))/1000000000,"")</f>
        <v>1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1</v>
      </c>
      <c r="N7" s="3">
        <f t="shared" si="4"/>
        <v>1</v>
      </c>
      <c r="O7" s="3">
        <f t="shared" si="4"/>
        <v>1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2000000000</v>
      </c>
      <c r="J8" s="2">
        <f t="shared" si="5"/>
        <v>-4000000000</v>
      </c>
      <c r="K8" s="2">
        <f t="shared" si="5"/>
        <v>-14000000000</v>
      </c>
      <c r="L8" s="2">
        <f t="shared" si="5"/>
        <v>-22000000000</v>
      </c>
      <c r="M8" s="2">
        <f t="shared" si="5"/>
        <v>-23000000000</v>
      </c>
      <c r="N8" s="2">
        <f t="shared" si="5"/>
        <v>11000000000</v>
      </c>
      <c r="O8" s="2">
        <f t="shared" si="5"/>
        <v>35000000000</v>
      </c>
      <c r="P8" s="2">
        <f t="shared" si="5"/>
        <v>-39000000000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-1.69</v>
      </c>
      <c r="E9" s="3">
        <f>IFERROR(INDEX(E51:E500,MATCH("Free cash flow per share (Quarter)",$C$51:$C$500,0)),"")</f>
        <v>-0.98</v>
      </c>
      <c r="H9" s="3">
        <f>IFERROR(INDEX(D9:G9,COUNT(D9:G9)),"")</f>
        <v>-0.98</v>
      </c>
      <c r="I9" s="3">
        <f t="shared" ref="I9:P9" si="6">IFERROR(INDEX(I51:I500,MATCH($C$9,$C$51:$C$500,0)),"")</f>
        <v>2.0699999999999998</v>
      </c>
      <c r="J9" s="3">
        <f t="shared" si="6"/>
        <v>-4.33</v>
      </c>
      <c r="K9" s="3">
        <f t="shared" si="6"/>
        <v>-13.66</v>
      </c>
      <c r="L9" s="3">
        <f t="shared" si="6"/>
        <v>-21.88</v>
      </c>
      <c r="M9" s="3">
        <f t="shared" si="6"/>
        <v>-22.88</v>
      </c>
      <c r="N9" s="3">
        <f t="shared" si="6"/>
        <v>11.27</v>
      </c>
      <c r="O9" s="3">
        <f t="shared" si="6"/>
        <v>35.4</v>
      </c>
      <c r="P9" s="3">
        <f t="shared" si="6"/>
        <v>-4135961.57</v>
      </c>
    </row>
    <row r="10" spans="1:16" ht="15.5" x14ac:dyDescent="0.35">
      <c r="C10" t="s">
        <v>18</v>
      </c>
      <c r="D10" s="3">
        <f ca="1">IFERROR(IF(D9=0,"",D2/D9),"")</f>
        <v>-68.047337278106511</v>
      </c>
      <c r="E10" s="3">
        <f ca="1">IFERROR(IF(E9=0,"",E2/E9),"")</f>
        <v>-90.816326530612244</v>
      </c>
      <c r="I10" s="3">
        <f t="shared" ref="I10:P10" ca="1" si="7">IFERROR(IF(I9=0,"",I2/I9),"")</f>
        <v>65.217391304347828</v>
      </c>
      <c r="J10" s="3">
        <f t="shared" ca="1" si="7"/>
        <v>-11.547344110854503</v>
      </c>
      <c r="K10" s="3">
        <f t="shared" ca="1" si="7"/>
        <v>-3.8067349926793557</v>
      </c>
      <c r="L10" s="3">
        <f t="shared" ca="1" si="7"/>
        <v>-4.0219378427787937</v>
      </c>
      <c r="M10" s="3">
        <f t="shared" ca="1" si="7"/>
        <v>-6.0751748251748259</v>
      </c>
      <c r="N10" s="3">
        <f t="shared" ca="1" si="7"/>
        <v>14.729370008873115</v>
      </c>
      <c r="O10" s="3">
        <f t="shared" ca="1" si="7"/>
        <v>2.8248587570621471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16431575959</v>
      </c>
      <c r="E11" s="2">
        <f>IFERROR(INDEX(E51:E500,MATCH($C$11,$C$51:$C$500,0)),"")</f>
        <v>14360572430</v>
      </c>
      <c r="H11" s="2">
        <f>IFERROR(INDEX(D11:G11,COUNT(D11:G11)),"")</f>
        <v>14360572430</v>
      </c>
      <c r="I11" s="2">
        <f t="shared" ref="I11:P11" si="8">IFERROR(INDEX(I51:I500,MATCH($C$11,$C$51:$C$500,0)),"")</f>
        <v>12035651937</v>
      </c>
      <c r="J11" s="2">
        <f t="shared" si="8"/>
        <v>9549418362</v>
      </c>
      <c r="K11" s="2">
        <f t="shared" si="8"/>
        <v>7363282112</v>
      </c>
      <c r="L11" s="2">
        <f t="shared" si="8"/>
        <v>16348276913</v>
      </c>
      <c r="M11" s="2">
        <f t="shared" si="8"/>
        <v>35725349854</v>
      </c>
      <c r="N11" s="2">
        <f t="shared" si="8"/>
        <v>62044520450</v>
      </c>
      <c r="O11" s="2">
        <f t="shared" si="8"/>
        <v>37208131922</v>
      </c>
      <c r="P11" s="2">
        <f t="shared" si="8"/>
        <v>3401254979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-16000000000</v>
      </c>
      <c r="E12" s="2">
        <f>IFERROR(INDEX(E51:E500,MATCH("Net Debt (Quarter)",$C$51:$C$500,0)),"")</f>
        <v>-14000000000</v>
      </c>
      <c r="H12" s="2">
        <f>IFERROR(INDEX(D12:G12,COUNT(D12:G12)),"")</f>
        <v>-14000000000</v>
      </c>
      <c r="I12" s="2">
        <f t="shared" ref="I12:P12" si="9">IFERROR(INDEX(I51:I500,MATCH($C$12,$C$51:$C$500,0)),"")</f>
        <v>-12000000000</v>
      </c>
      <c r="J12" s="2">
        <f t="shared" si="9"/>
        <v>-10000000000</v>
      </c>
      <c r="K12" s="2">
        <f t="shared" si="9"/>
        <v>-7000000000</v>
      </c>
      <c r="L12" s="2">
        <f t="shared" si="9"/>
        <v>-16000000000</v>
      </c>
      <c r="M12" s="2">
        <f t="shared" si="9"/>
        <v>-36000000000</v>
      </c>
      <c r="N12" s="2">
        <f t="shared" si="9"/>
        <v>-62000000000</v>
      </c>
      <c r="O12" s="2">
        <f t="shared" si="9"/>
        <v>-37000000000</v>
      </c>
      <c r="P12" s="2">
        <f t="shared" si="9"/>
        <v>31000000000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35000000000</v>
      </c>
    </row>
    <row r="14" spans="1:1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28</v>
      </c>
      <c r="D15" s="2">
        <f>IFERROR(INDEX(D51:D500,MATCH($C$15,$C$51:$C$500,0)),"")</f>
        <v>10774575</v>
      </c>
      <c r="E15" s="2">
        <f>IFERROR(INDEX(E51:E500,MATCH($C$15,$C$51:$C$500,0)),"")</f>
        <v>0</v>
      </c>
      <c r="H15" s="2">
        <f>IFERROR(SUM(D15:G15)*(4/MAX(1,COUNT(D15:G15))),"")</f>
        <v>21549150</v>
      </c>
      <c r="I15" s="2">
        <f t="shared" ref="I15:P15" si="12">IFERROR(INDEX(I51:I500,MATCH($C$15,$C$51:$C$500,0)),"")</f>
        <v>-9915156</v>
      </c>
      <c r="J15" s="2">
        <f t="shared" si="12"/>
        <v>-1424788842</v>
      </c>
      <c r="K15" s="2">
        <f t="shared" si="12"/>
        <v>1587049874</v>
      </c>
      <c r="L15" s="2">
        <f t="shared" si="12"/>
        <v>317367698</v>
      </c>
      <c r="M15" s="2">
        <f t="shared" si="12"/>
        <v>419795549</v>
      </c>
      <c r="N15" s="2">
        <f t="shared" si="12"/>
        <v>-187581168</v>
      </c>
      <c r="O15" s="2">
        <f t="shared" si="12"/>
        <v>-1376811810</v>
      </c>
      <c r="P15" s="2">
        <f t="shared" si="12"/>
        <v>-2944406309</v>
      </c>
    </row>
    <row r="16" spans="1:16" ht="15.5" x14ac:dyDescent="0.35">
      <c r="C16" t="s">
        <v>29</v>
      </c>
      <c r="D16" s="2">
        <f>IFERROR(INDEX(D51:D500,MATCH($C$16,$C$51:$C$500,0)),"")</f>
        <v>-1213807199</v>
      </c>
      <c r="E16" s="2">
        <f>IFERROR(INDEX(E51:E500,MATCH($C$16,$C$51:$C$500,0)),"")</f>
        <v>-1704677185</v>
      </c>
      <c r="H16" s="2">
        <f>IFERROR(SUM(D16:G16)*(4/MAX(1,COUNT(D16:G16))),"")</f>
        <v>-5836968768</v>
      </c>
      <c r="I16" s="2">
        <f t="shared" ref="I16:P16" si="13">IFERROR(INDEX(I51:I500,MATCH($C$16,$C$51:$C$500,0)),"")</f>
        <v>-6571141279</v>
      </c>
      <c r="J16" s="2">
        <f t="shared" si="13"/>
        <v>-6859494886</v>
      </c>
      <c r="K16" s="2">
        <f t="shared" si="13"/>
        <v>-6338594972</v>
      </c>
      <c r="L16" s="2">
        <f t="shared" si="13"/>
        <v>-1178227611</v>
      </c>
      <c r="M16" s="2">
        <f t="shared" si="13"/>
        <v>-773605409</v>
      </c>
      <c r="N16" s="2">
        <f t="shared" si="13"/>
        <v>1219382589</v>
      </c>
      <c r="O16" s="2">
        <f t="shared" si="13"/>
        <v>4507849073</v>
      </c>
      <c r="P16" s="2">
        <f t="shared" si="13"/>
        <v>11657052395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115000000000</v>
      </c>
      <c r="E20" s="2">
        <f ca="1">IFERROR(E21*E2,"")</f>
        <v>89000000000</v>
      </c>
      <c r="H20" s="2">
        <f t="shared" ref="H20:P20" ca="1" si="14">IFERROR(H21*H2,"")</f>
        <v>89000000000</v>
      </c>
      <c r="I20" s="2">
        <f t="shared" ca="1" si="14"/>
        <v>135000000000</v>
      </c>
      <c r="J20" s="2">
        <f t="shared" ca="1" si="14"/>
        <v>50000000000</v>
      </c>
      <c r="K20" s="2">
        <f t="shared" ca="1" si="14"/>
        <v>52000000000</v>
      </c>
      <c r="L20" s="2">
        <f t="shared" ca="1" si="14"/>
        <v>88000000000</v>
      </c>
      <c r="M20" s="2">
        <f t="shared" ca="1" si="14"/>
        <v>139000000000</v>
      </c>
      <c r="N20" s="2">
        <f t="shared" ca="1" si="14"/>
        <v>166000000000</v>
      </c>
      <c r="O20" s="2">
        <f t="shared" ca="1" si="14"/>
        <v>100000000000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1000000000</v>
      </c>
      <c r="E21" s="2">
        <f>IFERROR(INDEX(E51:E500,MATCH($C$7,$C$51:$C$500,0)),"")</f>
        <v>1000000000</v>
      </c>
      <c r="H21" s="2">
        <f>IFERROR(INDEX(D21:G21,COUNT(D21:G21)),"")</f>
        <v>1000000000</v>
      </c>
      <c r="I21" s="2">
        <f t="shared" ref="I21:P21" si="15">IFERROR(INDEX(I51:I500,MATCH($C$7,$C$51:$C$500,0)),"")</f>
        <v>1000000000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1000000000</v>
      </c>
      <c r="N21" s="2">
        <f t="shared" si="15"/>
        <v>1000000000</v>
      </c>
      <c r="O21" s="2">
        <f t="shared" si="15"/>
        <v>1000000000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-1.6135342771604197</v>
      </c>
      <c r="E23" s="3">
        <f>IFERROR(E5/E6*100,"")</f>
        <v>-2.3057558961841602</v>
      </c>
      <c r="H23" s="3">
        <f t="shared" ref="H23:P23" si="16">IFERROR(H5/H6*100,"")</f>
        <v>-7.9259728976409622</v>
      </c>
      <c r="I23" s="3">
        <f t="shared" si="16"/>
        <v>-9.1112835951790654</v>
      </c>
      <c r="J23" s="3">
        <f t="shared" si="16"/>
        <v>-10.230467355541812</v>
      </c>
      <c r="K23" s="3">
        <f t="shared" si="16"/>
        <v>-5.128729669756841</v>
      </c>
      <c r="L23" s="3">
        <f t="shared" si="16"/>
        <v>-1.4285431133974023</v>
      </c>
      <c r="M23" s="3">
        <f t="shared" si="16"/>
        <v>-0.44301913942198201</v>
      </c>
      <c r="N23" s="3">
        <f t="shared" si="16"/>
        <v>1.138141875460198</v>
      </c>
      <c r="O23" s="3">
        <f t="shared" si="16"/>
        <v>2.6206882035116794</v>
      </c>
      <c r="P23" s="3">
        <f t="shared" si="16"/>
        <v>34.800763840671564</v>
      </c>
    </row>
    <row r="24" spans="1:16" ht="15.5" x14ac:dyDescent="0.35">
      <c r="C24" t="s">
        <v>47</v>
      </c>
      <c r="D24" s="4">
        <f>IFERROR(_xlfn.RRI(5,I23,D23),"")</f>
        <v>-0.29264125629041748</v>
      </c>
      <c r="E24" s="4">
        <f>IFERROR(_xlfn.RRI(5,J23,E23),"")</f>
        <v>-0.25769297471109265</v>
      </c>
      <c r="H24" s="4">
        <f t="shared" ref="H24:P24" si="17">IFERROR(_xlfn.RRI(5,M23,H23),"")</f>
        <v>0.78043457224878687</v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-6.58</v>
      </c>
      <c r="J25" s="3">
        <f t="shared" si="18"/>
        <v>-8.2799999999999994</v>
      </c>
      <c r="K25" s="3">
        <f t="shared" si="18"/>
        <v>-4.75</v>
      </c>
      <c r="L25" s="3">
        <f t="shared" si="18"/>
        <v>-0.86</v>
      </c>
      <c r="M25" s="3">
        <f t="shared" si="18"/>
        <v>-0.35</v>
      </c>
      <c r="N25" s="3">
        <f t="shared" si="18"/>
        <v>1.03</v>
      </c>
      <c r="O25" s="3">
        <f t="shared" si="18"/>
        <v>3.13</v>
      </c>
      <c r="P25" s="3">
        <f t="shared" si="18"/>
        <v>917120.64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1.5001266579999999</v>
      </c>
      <c r="E27" s="3">
        <f>IFERROR(E4/E21,"")</f>
        <v>1.0610398459999999</v>
      </c>
      <c r="H27" s="3">
        <f t="shared" ref="H27:P27" si="20">IFERROR(H4/H21,"")</f>
        <v>5.122333008</v>
      </c>
      <c r="I27" s="3">
        <f t="shared" si="20"/>
        <v>6.4619118650000003</v>
      </c>
      <c r="J27" s="3">
        <f t="shared" si="20"/>
        <v>40.784168727999997</v>
      </c>
      <c r="K27" s="3">
        <f t="shared" si="20"/>
        <v>9.1171644609999998</v>
      </c>
      <c r="L27" s="3">
        <f t="shared" si="20"/>
        <v>22.510395003999999</v>
      </c>
      <c r="M27" s="3">
        <f t="shared" si="20"/>
        <v>41.184564805999997</v>
      </c>
      <c r="N27" s="3">
        <f t="shared" si="20"/>
        <v>34.773247357999999</v>
      </c>
      <c r="O27" s="3">
        <f t="shared" si="20"/>
        <v>88.393987344999999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-0.25328757188607065</v>
      </c>
      <c r="E28" s="4">
        <f>IFERROR(_xlfn.RRI(5,J27,E27),"")</f>
        <v>-0.51799891511479657</v>
      </c>
      <c r="H28" s="4">
        <f t="shared" ref="H28:P28" si="21">IFERROR(_xlfn.RRI(5,M27,H27),"")</f>
        <v>-0.34090705101664176</v>
      </c>
      <c r="I28" s="4">
        <f t="shared" si="21"/>
        <v>-0.28579455629043882</v>
      </c>
      <c r="J28" s="4">
        <f t="shared" si="21"/>
        <v>-0.14332956696065247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-0.20531400966183569</v>
      </c>
      <c r="J29" s="4">
        <f t="shared" si="22"/>
        <v>0.74315789473684202</v>
      </c>
      <c r="K29" s="4">
        <f t="shared" si="22"/>
        <v>4.5232558139534884</v>
      </c>
      <c r="L29" s="4">
        <f t="shared" si="22"/>
        <v>1.4571428571428573</v>
      </c>
      <c r="M29" s="4">
        <f t="shared" si="22"/>
        <v>-1.3398058252427183</v>
      </c>
      <c r="N29" s="4">
        <f t="shared" si="22"/>
        <v>-0.67092651757188493</v>
      </c>
      <c r="O29" s="4">
        <f t="shared" si="22"/>
        <v>-0.99999658714474027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-0.20730379568555138</v>
      </c>
      <c r="I30" s="4">
        <f t="shared" si="23"/>
        <v>-0.84155832847553835</v>
      </c>
      <c r="J30" s="4">
        <f t="shared" si="23"/>
        <v>3.4733391508357916</v>
      </c>
      <c r="K30" s="4">
        <f t="shared" si="23"/>
        <v>-0.59497981002199563</v>
      </c>
      <c r="L30" s="4">
        <f t="shared" si="23"/>
        <v>-0.45342642055257171</v>
      </c>
      <c r="M30" s="4">
        <f t="shared" si="23"/>
        <v>0.18437499903284121</v>
      </c>
      <c r="N30" s="4">
        <f t="shared" si="23"/>
        <v>-0.60661071637960284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75.930000000000007</v>
      </c>
      <c r="E32" s="3">
        <f>IFERROR(INDEX(E51:E500,MATCH($A$32,$C$51:$C$500,0)),"")</f>
        <v>73.930000000000007</v>
      </c>
      <c r="H32" s="3">
        <f>IFERROR(INDEX(D32:G32,COUNT(D32:G32)),"")</f>
        <v>73.930000000000007</v>
      </c>
      <c r="I32" s="3">
        <f t="shared" ref="I32:P32" si="24">IFERROR(INDEX(I51:I500,MATCH($C$32,$C$51:$C$500,0)),"")</f>
        <v>72.72</v>
      </c>
      <c r="J32" s="3">
        <f t="shared" si="24"/>
        <v>79.3</v>
      </c>
      <c r="K32" s="3">
        <f t="shared" si="24"/>
        <v>87.42</v>
      </c>
      <c r="L32" s="3">
        <f t="shared" si="24"/>
        <v>91.9</v>
      </c>
      <c r="M32" s="3">
        <f t="shared" si="24"/>
        <v>93.21</v>
      </c>
      <c r="N32" s="3">
        <f t="shared" si="24"/>
        <v>93.63</v>
      </c>
      <c r="O32" s="3">
        <f t="shared" si="24"/>
        <v>114.31</v>
      </c>
      <c r="P32" s="3">
        <f t="shared" si="24"/>
        <v>2650736.7599999998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1.17</v>
      </c>
      <c r="E33" s="3">
        <f>IFERROR(INDEX(E51:E500,MATCH($A$33,$C$51:$C$500,0)),"")</f>
        <v>1.56</v>
      </c>
      <c r="H33" s="3">
        <f>IFERROR(INDEX(D33:G33,COUNT(D33:G33)),"")</f>
        <v>1.56</v>
      </c>
      <c r="I33" s="3">
        <f t="shared" ref="I33:P33" si="25">IFERROR(INDEX(I51:I500,MATCH($C$33,$C$51:$C$500,0)),"")</f>
        <v>1.86</v>
      </c>
      <c r="J33" s="3">
        <f t="shared" si="25"/>
        <v>0.63</v>
      </c>
      <c r="K33" s="3">
        <f t="shared" si="25"/>
        <v>0.59</v>
      </c>
      <c r="L33" s="3">
        <f t="shared" si="25"/>
        <v>0.96</v>
      </c>
      <c r="M33" s="3">
        <f t="shared" si="25"/>
        <v>1.49</v>
      </c>
      <c r="N33" s="3">
        <f t="shared" si="25"/>
        <v>1.77</v>
      </c>
      <c r="O33" s="3">
        <f t="shared" si="25"/>
        <v>0.87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-74.17</v>
      </c>
      <c r="E34" s="3">
        <f>IFERROR(INDEX(E51:E500,MATCH($A$34,$C$51:$C$500,0)),"")</f>
        <v>-67.650000000000006</v>
      </c>
      <c r="H34" s="3">
        <f>IFERROR(INDEX(D34:G34,COUNT(D34:G34)),"")</f>
        <v>-67.650000000000006</v>
      </c>
      <c r="I34" s="3">
        <f t="shared" ref="I34:P34" si="26">IFERROR(INDEX(I51:I500,MATCH($C$34,$C$51:$C$500,0)),"")</f>
        <v>-20.52</v>
      </c>
      <c r="J34" s="3">
        <f t="shared" si="26"/>
        <v>-6.04</v>
      </c>
      <c r="K34" s="3">
        <f t="shared" si="26"/>
        <v>-10.95</v>
      </c>
      <c r="L34" s="3">
        <f t="shared" si="26"/>
        <v>-102.33</v>
      </c>
      <c r="M34" s="3">
        <f t="shared" si="26"/>
        <v>-397.14</v>
      </c>
      <c r="N34" s="3">
        <f t="shared" si="26"/>
        <v>161.16999999999999</v>
      </c>
      <c r="O34" s="3">
        <f t="shared" si="26"/>
        <v>31.95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59.33</v>
      </c>
      <c r="E35" s="3">
        <f>IFERROR(INDEX(E51:E500,MATCH($A$35,$C$51:$C$500,0)),"")</f>
        <v>108.38</v>
      </c>
      <c r="H35" s="3">
        <f>IFERROR(INDEX(D35:G35,COUNT(D35:G35)),"")</f>
        <v>108.38</v>
      </c>
      <c r="I35" s="3">
        <f t="shared" ref="I35:P35" si="27">IFERROR(INDEX(I51:I500,MATCH($C$35,$C$51:$C$500,0)),"")</f>
        <v>20.89</v>
      </c>
      <c r="J35" s="3">
        <f t="shared" si="27"/>
        <v>1.23</v>
      </c>
      <c r="K35" s="3">
        <f t="shared" si="27"/>
        <v>5.7</v>
      </c>
      <c r="L35" s="3">
        <f t="shared" si="27"/>
        <v>3.91</v>
      </c>
      <c r="M35" s="3">
        <f t="shared" si="27"/>
        <v>3.38</v>
      </c>
      <c r="N35" s="3">
        <f t="shared" si="27"/>
        <v>4.7699999999999996</v>
      </c>
      <c r="O35" s="3">
        <f t="shared" si="27"/>
        <v>1.1299999999999999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1500126658</v>
      </c>
      <c r="E51" s="5">
        <v>1061039846</v>
      </c>
      <c r="F51" s="5">
        <v>3797129249</v>
      </c>
      <c r="G51" s="5">
        <v>225180513</v>
      </c>
      <c r="I51" s="5">
        <v>6461911865</v>
      </c>
      <c r="J51" s="5">
        <v>40784168728</v>
      </c>
      <c r="K51" s="5">
        <v>9117164461</v>
      </c>
      <c r="L51" s="5">
        <v>22510395004</v>
      </c>
      <c r="M51" s="5">
        <v>41184564806</v>
      </c>
      <c r="N51" s="5">
        <v>34773247358</v>
      </c>
      <c r="O51" s="5">
        <v>88393987345</v>
      </c>
      <c r="P51" s="5">
        <v>119529200545</v>
      </c>
    </row>
    <row r="52" spans="2:16" ht="15.5" x14ac:dyDescent="0.35">
      <c r="C52" t="s">
        <v>211</v>
      </c>
      <c r="D52" s="5">
        <v>-1806400797</v>
      </c>
      <c r="E52" s="5">
        <v>-1514909515</v>
      </c>
      <c r="F52" s="5">
        <v>-4173351213</v>
      </c>
      <c r="G52" s="5">
        <v>-716862291</v>
      </c>
      <c r="I52" s="5">
        <v>-8321469498</v>
      </c>
      <c r="J52" s="5">
        <v>-41486700859</v>
      </c>
      <c r="K52" s="5">
        <v>-10729120508</v>
      </c>
      <c r="L52" s="5">
        <v>-17815359160</v>
      </c>
      <c r="M52" s="5">
        <v>-37461492553</v>
      </c>
      <c r="N52" s="5">
        <v>-30490800744</v>
      </c>
      <c r="O52" s="5">
        <v>-79451138571</v>
      </c>
      <c r="P52" s="5">
        <v>-102767671930</v>
      </c>
    </row>
    <row r="53" spans="2:16" ht="15.5" x14ac:dyDescent="0.35">
      <c r="C53" t="s">
        <v>212</v>
      </c>
      <c r="D53" s="5">
        <v>-306274139</v>
      </c>
      <c r="E53" s="5">
        <v>-453869669</v>
      </c>
      <c r="F53" s="5">
        <v>-376221964</v>
      </c>
      <c r="G53" s="5">
        <v>-491681778</v>
      </c>
      <c r="I53" s="5">
        <v>-1859557633</v>
      </c>
      <c r="J53" s="5">
        <v>-702532131</v>
      </c>
      <c r="K53" s="5">
        <v>-1611956047</v>
      </c>
      <c r="L53" s="5">
        <v>4695035844</v>
      </c>
      <c r="M53" s="5">
        <v>3723072253</v>
      </c>
      <c r="N53" s="5">
        <v>4282446614</v>
      </c>
      <c r="O53" s="5">
        <v>8942848774</v>
      </c>
      <c r="P53" s="5">
        <v>16761528615</v>
      </c>
    </row>
    <row r="54" spans="2:16" ht="15.5" x14ac:dyDescent="0.35">
      <c r="C54" t="s">
        <v>82</v>
      </c>
      <c r="D54" s="5">
        <v>-1214312322</v>
      </c>
      <c r="E54" s="5">
        <v>-1285594739</v>
      </c>
      <c r="F54" s="5">
        <v>-1439585753</v>
      </c>
      <c r="G54" s="5">
        <v>-1242030634</v>
      </c>
      <c r="I54" s="5">
        <v>-5369049755</v>
      </c>
      <c r="J54" s="5">
        <v>-6831977751</v>
      </c>
      <c r="K54" s="5">
        <v>-6027035645</v>
      </c>
      <c r="L54" s="5">
        <v>-7781899545</v>
      </c>
      <c r="M54" s="5">
        <v>-6418605721</v>
      </c>
      <c r="N54" s="5">
        <v>-5307075078</v>
      </c>
      <c r="O54" s="5">
        <v>-4811798355</v>
      </c>
      <c r="P54" s="5">
        <v>-5581441716</v>
      </c>
    </row>
    <row r="55" spans="2:16" ht="15.5" x14ac:dyDescent="0.35">
      <c r="C55" t="s">
        <v>284</v>
      </c>
      <c r="D55" s="5">
        <v>-25596000</v>
      </c>
      <c r="E55" s="5">
        <v>-19854000</v>
      </c>
      <c r="F55" s="5">
        <v>-4948400</v>
      </c>
      <c r="G55" s="5">
        <v>-2548500</v>
      </c>
      <c r="I55" s="5">
        <v>-7496900</v>
      </c>
      <c r="J55" s="5">
        <v>-885911964</v>
      </c>
      <c r="K55" s="5">
        <v>-120104443</v>
      </c>
      <c r="L55" s="5">
        <v>-48733358</v>
      </c>
      <c r="M55" s="5">
        <v>-75037255</v>
      </c>
      <c r="N55" s="5">
        <v>-15643309</v>
      </c>
      <c r="O55" s="5">
        <v>-226351973</v>
      </c>
      <c r="P55" s="5">
        <v>-77415099</v>
      </c>
    </row>
    <row r="56" spans="2:16" ht="15.5" x14ac:dyDescent="0.35">
      <c r="C56" t="s">
        <v>213</v>
      </c>
      <c r="D56" s="5">
        <v>-1188716322</v>
      </c>
      <c r="E56" s="5">
        <v>-1265740739</v>
      </c>
      <c r="F56" s="5">
        <v>-1434637353</v>
      </c>
      <c r="G56" s="5">
        <v>-1239482134</v>
      </c>
      <c r="I56" s="5">
        <v>-5361552855</v>
      </c>
      <c r="J56" s="5">
        <v>-5946065787</v>
      </c>
      <c r="K56" s="5">
        <v>-5906931202</v>
      </c>
      <c r="L56" s="5">
        <v>-7733166187</v>
      </c>
      <c r="M56" s="5">
        <v>-6343568466</v>
      </c>
      <c r="N56" s="5">
        <v>-5291431769</v>
      </c>
      <c r="O56" s="5">
        <v>-4585446382</v>
      </c>
      <c r="P56" s="5">
        <v>-5504026617</v>
      </c>
    </row>
    <row r="57" spans="2:16" ht="15.5" x14ac:dyDescent="0.35">
      <c r="C57" t="s">
        <v>89</v>
      </c>
      <c r="D57" s="5">
        <v>-1520586461</v>
      </c>
      <c r="E57" s="5">
        <v>-1739464408</v>
      </c>
      <c r="F57" s="5">
        <v>-1815807717</v>
      </c>
      <c r="G57" s="5">
        <v>-1733712412</v>
      </c>
      <c r="I57" s="5">
        <v>-7228607388</v>
      </c>
      <c r="J57" s="5">
        <v>-7534509882</v>
      </c>
      <c r="K57" s="5">
        <v>-7638991692</v>
      </c>
      <c r="L57" s="5">
        <v>-3086863701</v>
      </c>
      <c r="M57" s="5">
        <v>-2695533468</v>
      </c>
      <c r="N57" s="5">
        <v>-1024628464</v>
      </c>
      <c r="O57" s="5">
        <v>4131050419</v>
      </c>
      <c r="P57" s="5">
        <v>11180086899</v>
      </c>
    </row>
    <row r="58" spans="2:16" ht="15.5" x14ac:dyDescent="0.35">
      <c r="C58" t="s">
        <v>90</v>
      </c>
      <c r="D58" s="5">
        <v>306779262</v>
      </c>
      <c r="E58" s="5">
        <v>34787223</v>
      </c>
      <c r="F58" s="5">
        <v>157967825</v>
      </c>
      <c r="G58" s="5">
        <v>116939048</v>
      </c>
      <c r="I58" s="5">
        <v>657466109</v>
      </c>
      <c r="J58" s="5">
        <v>675014996</v>
      </c>
      <c r="K58" s="5">
        <v>1300396720</v>
      </c>
      <c r="L58" s="5">
        <v>1908636090</v>
      </c>
      <c r="M58" s="5">
        <v>1921928059</v>
      </c>
      <c r="N58" s="5">
        <v>2244011053</v>
      </c>
      <c r="O58" s="5">
        <v>376798654</v>
      </c>
      <c r="P58" s="5">
        <v>476965496</v>
      </c>
    </row>
    <row r="59" spans="2:16" ht="15.5" x14ac:dyDescent="0.35">
      <c r="C59" t="s">
        <v>215</v>
      </c>
      <c r="D59" s="5">
        <v>285780879</v>
      </c>
      <c r="E59" s="5">
        <v>44498975</v>
      </c>
      <c r="F59" s="5">
        <v>224429181</v>
      </c>
      <c r="G59" s="5">
        <v>62650026</v>
      </c>
      <c r="I59" s="5">
        <v>542774680</v>
      </c>
      <c r="J59" s="5">
        <v>463113414</v>
      </c>
      <c r="K59" s="5">
        <v>898567402</v>
      </c>
      <c r="L59" s="5">
        <v>1231041311</v>
      </c>
      <c r="M59" s="5">
        <v>1935782459</v>
      </c>
      <c r="N59" s="5">
        <v>2663551670</v>
      </c>
      <c r="O59" s="5">
        <v>562780574</v>
      </c>
      <c r="P59" s="5">
        <v>27515199</v>
      </c>
    </row>
    <row r="60" spans="2:16" ht="15.5" x14ac:dyDescent="0.35">
      <c r="C60" t="s">
        <v>81</v>
      </c>
    </row>
    <row r="61" spans="2:16" ht="15.5" x14ac:dyDescent="0.35">
      <c r="C61" t="s">
        <v>92</v>
      </c>
      <c r="D61" s="5">
        <v>306779262</v>
      </c>
      <c r="E61" s="5">
        <v>34787223</v>
      </c>
      <c r="F61" s="5">
        <v>157967825</v>
      </c>
      <c r="G61" s="5">
        <v>116939048</v>
      </c>
      <c r="I61" s="5">
        <v>657466109</v>
      </c>
      <c r="J61" s="5">
        <v>675014996</v>
      </c>
      <c r="K61" s="5">
        <v>1300396720</v>
      </c>
      <c r="L61" s="5">
        <v>1908636090</v>
      </c>
      <c r="M61" s="5">
        <v>1921928059</v>
      </c>
      <c r="N61" s="5">
        <v>2244011053</v>
      </c>
      <c r="O61" s="5">
        <v>376798654</v>
      </c>
      <c r="P61" s="5">
        <v>476965496</v>
      </c>
    </row>
    <row r="62" spans="2:16" ht="15.5" x14ac:dyDescent="0.35">
      <c r="C62" t="s">
        <v>29</v>
      </c>
      <c r="D62" s="5">
        <v>-1213807199</v>
      </c>
      <c r="E62" s="5">
        <v>-1704677185</v>
      </c>
      <c r="F62" s="5">
        <v>-1657839892</v>
      </c>
      <c r="G62" s="5">
        <v>-1616773364</v>
      </c>
      <c r="I62" s="5">
        <v>-6571141279</v>
      </c>
      <c r="J62" s="5">
        <v>-6859494886</v>
      </c>
      <c r="K62" s="5">
        <v>-6338594972</v>
      </c>
      <c r="L62" s="5">
        <v>-1178227611</v>
      </c>
      <c r="M62" s="5">
        <v>-773605409</v>
      </c>
      <c r="N62" s="5">
        <v>1219382589</v>
      </c>
      <c r="O62" s="5">
        <v>4507849073</v>
      </c>
      <c r="P62" s="5">
        <v>11657052395</v>
      </c>
    </row>
    <row r="63" spans="2:16" ht="15.5" x14ac:dyDescent="0.35">
      <c r="C63" t="s">
        <v>28</v>
      </c>
      <c r="D63" s="5">
        <v>10774575</v>
      </c>
      <c r="F63" s="5">
        <v>-12577089</v>
      </c>
      <c r="I63" s="5">
        <v>-9915156</v>
      </c>
      <c r="J63" s="5">
        <v>-1424788842</v>
      </c>
      <c r="K63" s="5">
        <v>1587049874</v>
      </c>
      <c r="L63" s="5">
        <v>317367698</v>
      </c>
      <c r="M63" s="5">
        <v>419795549</v>
      </c>
      <c r="N63" s="5">
        <v>-187581168</v>
      </c>
      <c r="O63" s="5">
        <v>-1376811810</v>
      </c>
      <c r="P63" s="5">
        <v>-2944406309</v>
      </c>
    </row>
    <row r="64" spans="2:16" ht="15.5" x14ac:dyDescent="0.35">
      <c r="C64" t="s">
        <v>95</v>
      </c>
      <c r="D64" s="5">
        <v>-1203032624</v>
      </c>
      <c r="E64" s="5">
        <v>-1704677185</v>
      </c>
      <c r="F64" s="5">
        <v>-1670416981</v>
      </c>
      <c r="G64" s="5">
        <v>-1616773364</v>
      </c>
      <c r="I64" s="5">
        <v>-6581056435</v>
      </c>
      <c r="J64" s="5">
        <v>-8284283728</v>
      </c>
      <c r="K64" s="5">
        <v>-4751545098</v>
      </c>
      <c r="L64" s="5">
        <v>-860859913</v>
      </c>
      <c r="M64" s="5">
        <v>-353809860</v>
      </c>
      <c r="N64" s="5">
        <v>1031801421</v>
      </c>
      <c r="O64" s="5">
        <v>3131037263</v>
      </c>
      <c r="P64" s="5">
        <v>8712646086</v>
      </c>
    </row>
    <row r="65" spans="2:16" ht="15.5" x14ac:dyDescent="0.35">
      <c r="C65" t="s">
        <v>96</v>
      </c>
      <c r="D65" s="5">
        <v>-22180816</v>
      </c>
      <c r="F65" s="5">
        <v>-129963672</v>
      </c>
      <c r="I65" s="5">
        <v>-44361631</v>
      </c>
      <c r="J65" s="5">
        <v>171204081</v>
      </c>
      <c r="K65" s="5">
        <v>268204609</v>
      </c>
      <c r="L65" s="5">
        <v>-451964617</v>
      </c>
      <c r="M65" s="5">
        <v>-59138749</v>
      </c>
      <c r="N65" s="5">
        <v>33787458</v>
      </c>
      <c r="O65" s="5">
        <v>-135207073</v>
      </c>
      <c r="P65" s="5">
        <v>50881995</v>
      </c>
    </row>
    <row r="66" spans="2:16" ht="15.5" x14ac:dyDescent="0.35">
      <c r="C66" t="s">
        <v>97</v>
      </c>
      <c r="D66" s="5">
        <v>-1225213440</v>
      </c>
      <c r="E66" s="5">
        <v>-1704677185</v>
      </c>
      <c r="F66" s="5">
        <v>-1800380653</v>
      </c>
      <c r="G66" s="5">
        <v>-1616773364</v>
      </c>
      <c r="I66" s="5">
        <v>-6625418066</v>
      </c>
      <c r="J66" s="5">
        <v>-8113079647</v>
      </c>
      <c r="K66" s="5">
        <v>-4483340489</v>
      </c>
      <c r="L66" s="5">
        <v>-1312824530</v>
      </c>
      <c r="M66" s="5">
        <v>-412948609</v>
      </c>
      <c r="N66" s="5">
        <v>1065588879</v>
      </c>
      <c r="O66" s="5">
        <v>2995830190</v>
      </c>
      <c r="P66" s="5">
        <v>8763528081</v>
      </c>
    </row>
    <row r="67" spans="2:16" ht="15.5" x14ac:dyDescent="0.35">
      <c r="C67" t="s">
        <v>98</v>
      </c>
      <c r="D67" s="5">
        <v>-1203032624</v>
      </c>
      <c r="E67" s="5">
        <v>-1704677185</v>
      </c>
      <c r="F67" s="5">
        <v>-1670416981</v>
      </c>
      <c r="G67" s="5">
        <v>-1616773364</v>
      </c>
      <c r="I67" s="5">
        <v>-6581056435</v>
      </c>
      <c r="J67" s="5">
        <v>-8284283728</v>
      </c>
      <c r="K67" s="5">
        <v>-4751545098</v>
      </c>
      <c r="L67" s="5">
        <v>-860859913</v>
      </c>
      <c r="M67" s="5">
        <v>-353809860</v>
      </c>
      <c r="N67" s="5">
        <v>1031801421</v>
      </c>
      <c r="O67" s="5">
        <v>3131037263</v>
      </c>
      <c r="P67" s="5">
        <v>8712646086</v>
      </c>
    </row>
    <row r="68" spans="2:16" ht="15.5" x14ac:dyDescent="0.35">
      <c r="C68" t="s">
        <v>8</v>
      </c>
      <c r="D68" s="5">
        <v>-1225213440</v>
      </c>
      <c r="E68" s="5">
        <v>-1704677185</v>
      </c>
      <c r="F68" s="5">
        <v>-1800380653</v>
      </c>
      <c r="G68" s="5">
        <v>-1616773364</v>
      </c>
      <c r="I68" s="5">
        <v>-6625418066</v>
      </c>
      <c r="J68" s="5">
        <v>-8113079647</v>
      </c>
      <c r="K68" s="5">
        <v>-4483340489</v>
      </c>
      <c r="L68" s="5">
        <v>-1312824530</v>
      </c>
      <c r="M68" s="5">
        <v>-412948609</v>
      </c>
      <c r="N68" s="5">
        <v>1065588879</v>
      </c>
      <c r="O68" s="5">
        <v>2995830190</v>
      </c>
      <c r="P68" s="5">
        <v>8763528081</v>
      </c>
    </row>
    <row r="69" spans="2:16" ht="15.5" x14ac:dyDescent="0.35">
      <c r="C69" t="s">
        <v>100</v>
      </c>
      <c r="D69" s="5">
        <v>-1203032624</v>
      </c>
      <c r="E69" s="5">
        <v>-1704677185</v>
      </c>
      <c r="F69" s="5">
        <v>-1670416981</v>
      </c>
      <c r="G69" s="5">
        <v>-1616773364</v>
      </c>
      <c r="I69" s="5">
        <v>-6581056435</v>
      </c>
      <c r="J69" s="5">
        <v>-8284283728</v>
      </c>
      <c r="K69" s="5">
        <v>-4751545098</v>
      </c>
      <c r="L69" s="5">
        <v>-860859913</v>
      </c>
      <c r="M69" s="5">
        <v>-353809860</v>
      </c>
      <c r="N69" s="5">
        <v>1031801421</v>
      </c>
      <c r="O69" s="5">
        <v>3131037263</v>
      </c>
      <c r="P69" s="5">
        <v>8712646086</v>
      </c>
    </row>
    <row r="70" spans="2:16" ht="15.5" x14ac:dyDescent="0.35">
      <c r="C70" t="s">
        <v>101</v>
      </c>
      <c r="D70" s="5">
        <v>-1225213440</v>
      </c>
      <c r="E70" s="5">
        <v>-1704677185</v>
      </c>
      <c r="F70" s="5">
        <v>-1800380653</v>
      </c>
      <c r="G70" s="5">
        <v>-1616773364</v>
      </c>
      <c r="I70" s="5">
        <v>-6625418066</v>
      </c>
      <c r="J70" s="5">
        <v>-8113079647</v>
      </c>
      <c r="K70" s="5">
        <v>-4483340489</v>
      </c>
      <c r="L70" s="5">
        <v>-1312824530</v>
      </c>
      <c r="M70" s="5">
        <v>-412948609</v>
      </c>
      <c r="N70" s="5">
        <v>1065588879</v>
      </c>
      <c r="O70" s="5">
        <v>2995830190</v>
      </c>
      <c r="P70" s="5">
        <v>8763528081</v>
      </c>
    </row>
    <row r="71" spans="2:16" ht="15.5" x14ac:dyDescent="0.35">
      <c r="C71" t="s">
        <v>102</v>
      </c>
      <c r="D71" s="5">
        <v>-1225213440</v>
      </c>
      <c r="E71" s="5">
        <v>-1704677185</v>
      </c>
      <c r="F71" s="5">
        <v>-1800380653</v>
      </c>
      <c r="G71" s="5">
        <v>-1616773364</v>
      </c>
      <c r="I71" s="5">
        <v>-6625418066</v>
      </c>
      <c r="J71" s="5">
        <v>-8113079647</v>
      </c>
      <c r="K71" s="5">
        <v>-4483340489</v>
      </c>
      <c r="L71" s="5">
        <v>-1312824530</v>
      </c>
      <c r="M71" s="5">
        <v>-412948609</v>
      </c>
      <c r="N71" s="5">
        <v>1065588879</v>
      </c>
      <c r="O71" s="5">
        <v>2995830190</v>
      </c>
      <c r="P71" s="5">
        <v>8763528081</v>
      </c>
    </row>
    <row r="73" spans="2:16" ht="15.5" x14ac:dyDescent="0.35">
      <c r="B73" t="s">
        <v>103</v>
      </c>
      <c r="C73" t="s">
        <v>104</v>
      </c>
    </row>
    <row r="74" spans="2:16" ht="15.5" x14ac:dyDescent="0.35">
      <c r="C74" t="s">
        <v>216</v>
      </c>
    </row>
    <row r="75" spans="2:16" ht="15.5" x14ac:dyDescent="0.35">
      <c r="C75" t="s">
        <v>20</v>
      </c>
      <c r="D75" s="5">
        <v>16431575959</v>
      </c>
      <c r="E75" s="5">
        <v>14360572430</v>
      </c>
      <c r="F75" s="5">
        <v>12035651937</v>
      </c>
      <c r="G75" s="5">
        <v>12419442096</v>
      </c>
      <c r="I75" s="5">
        <v>12035651937</v>
      </c>
      <c r="J75" s="5">
        <v>9549418362</v>
      </c>
      <c r="K75" s="5">
        <v>7363282112</v>
      </c>
      <c r="L75" s="5">
        <v>16348276913</v>
      </c>
      <c r="M75" s="5">
        <v>35725349854</v>
      </c>
      <c r="N75" s="5">
        <v>62044520450</v>
      </c>
      <c r="O75" s="5">
        <v>37208131922</v>
      </c>
      <c r="P75" s="5">
        <v>3401254979</v>
      </c>
    </row>
    <row r="76" spans="2:16" ht="15.5" x14ac:dyDescent="0.35">
      <c r="C76" t="s">
        <v>217</v>
      </c>
      <c r="D76" s="5">
        <v>47847526</v>
      </c>
      <c r="E76" s="5">
        <v>72949862</v>
      </c>
      <c r="F76" s="5">
        <v>8567267</v>
      </c>
      <c r="G76" s="5">
        <v>104499086</v>
      </c>
      <c r="I76" s="5">
        <v>8567267</v>
      </c>
      <c r="K76" s="5">
        <v>406257780</v>
      </c>
      <c r="O76" s="5">
        <v>4813176070</v>
      </c>
      <c r="P76" s="5">
        <v>44904568037</v>
      </c>
    </row>
    <row r="77" spans="2:16" ht="15.5" x14ac:dyDescent="0.35">
      <c r="C77" t="s">
        <v>219</v>
      </c>
      <c r="G77" s="5">
        <v>263276981</v>
      </c>
      <c r="J77" s="5">
        <v>32520954</v>
      </c>
      <c r="K77" s="5">
        <v>69881047</v>
      </c>
      <c r="L77" s="5">
        <v>122826036</v>
      </c>
    </row>
    <row r="78" spans="2:16" ht="15.5" x14ac:dyDescent="0.35">
      <c r="C78" t="s">
        <v>218</v>
      </c>
    </row>
    <row r="79" spans="2:16" ht="15.5" x14ac:dyDescent="0.35">
      <c r="C79" t="s">
        <v>220</v>
      </c>
      <c r="D79" s="5">
        <v>47847526</v>
      </c>
      <c r="E79" s="5">
        <v>72949862</v>
      </c>
      <c r="F79" s="5">
        <v>8567267</v>
      </c>
      <c r="G79" s="5">
        <v>104499086</v>
      </c>
      <c r="I79" s="5">
        <v>8567267</v>
      </c>
      <c r="K79" s="5">
        <v>406257780</v>
      </c>
      <c r="O79" s="5">
        <v>4813176070</v>
      </c>
      <c r="P79" s="5">
        <v>44904568037</v>
      </c>
    </row>
    <row r="80" spans="2:16" ht="15.5" x14ac:dyDescent="0.35">
      <c r="C80" t="s">
        <v>110</v>
      </c>
      <c r="G80" s="5">
        <v>48261611</v>
      </c>
    </row>
    <row r="81" spans="3:16" ht="15.5" x14ac:dyDescent="0.35">
      <c r="C81" t="s">
        <v>221</v>
      </c>
      <c r="G81" s="5">
        <v>48261611</v>
      </c>
    </row>
    <row r="82" spans="3:16" ht="15.5" x14ac:dyDescent="0.35">
      <c r="C82" t="s">
        <v>222</v>
      </c>
      <c r="D82" s="5">
        <v>1042753963</v>
      </c>
      <c r="E82" s="5">
        <v>398736766</v>
      </c>
      <c r="F82" s="5">
        <v>504084772</v>
      </c>
      <c r="G82" s="5">
        <v>594994132</v>
      </c>
      <c r="I82" s="5">
        <v>504084772</v>
      </c>
      <c r="J82" s="5">
        <v>403068291</v>
      </c>
      <c r="K82" s="5">
        <v>1935731549</v>
      </c>
      <c r="L82" s="5">
        <v>1263713249</v>
      </c>
      <c r="M82" s="5">
        <v>1420952643</v>
      </c>
      <c r="N82" s="5">
        <v>3726727179</v>
      </c>
      <c r="O82" s="5">
        <v>19292422948</v>
      </c>
      <c r="P82" s="5">
        <v>20205809283</v>
      </c>
    </row>
    <row r="83" spans="3:16" ht="15.5" x14ac:dyDescent="0.35">
      <c r="C83" t="s">
        <v>81</v>
      </c>
      <c r="D83" s="5">
        <v>-17881969745</v>
      </c>
      <c r="E83" s="5">
        <v>-20171074852</v>
      </c>
      <c r="F83" s="5">
        <v>-21722074852</v>
      </c>
      <c r="G83" s="5">
        <v>-21617784157</v>
      </c>
      <c r="I83" s="5">
        <v>-21722074852</v>
      </c>
      <c r="J83" s="5">
        <v>-21703386197</v>
      </c>
      <c r="K83" s="5">
        <v>-22033193548</v>
      </c>
      <c r="L83" s="5">
        <v>-22301398157</v>
      </c>
      <c r="M83" s="5">
        <v>-21849433540</v>
      </c>
      <c r="N83" s="5">
        <v>-21790294791</v>
      </c>
      <c r="O83" s="5">
        <v>-69168754</v>
      </c>
      <c r="P83" s="5">
        <v>4766038319</v>
      </c>
    </row>
    <row r="84" spans="3:16" ht="15.5" x14ac:dyDescent="0.35">
      <c r="C84" t="s">
        <v>223</v>
      </c>
      <c r="D84" s="5">
        <v>26197260540</v>
      </c>
      <c r="E84" s="5">
        <v>23686928399</v>
      </c>
      <c r="F84" s="5">
        <v>21847502526</v>
      </c>
      <c r="G84" s="5">
        <v>22434953476</v>
      </c>
      <c r="I84" s="5">
        <v>21847502526</v>
      </c>
      <c r="J84" s="5">
        <v>24481181760</v>
      </c>
      <c r="K84" s="5">
        <v>24320300375</v>
      </c>
      <c r="L84" s="5">
        <v>27933476411</v>
      </c>
      <c r="M84" s="5">
        <v>48297702596</v>
      </c>
      <c r="N84" s="5">
        <v>82790684635</v>
      </c>
      <c r="O84" s="5">
        <v>114478124353</v>
      </c>
      <c r="P84" s="5">
        <v>69060106199</v>
      </c>
    </row>
    <row r="85" spans="3:16" ht="15.5" x14ac:dyDescent="0.35">
      <c r="C85" t="s">
        <v>224</v>
      </c>
    </row>
    <row r="86" spans="3:16" ht="15.5" x14ac:dyDescent="0.35">
      <c r="C86" t="s">
        <v>226</v>
      </c>
    </row>
    <row r="87" spans="3:16" ht="15.5" x14ac:dyDescent="0.35">
      <c r="C87" t="s">
        <v>111</v>
      </c>
      <c r="D87" s="5">
        <v>50003184761</v>
      </c>
      <c r="E87" s="5">
        <v>50572516711</v>
      </c>
      <c r="F87" s="5">
        <v>51288735183</v>
      </c>
      <c r="G87" s="5">
        <v>51966876041</v>
      </c>
      <c r="I87" s="5">
        <v>51288735183</v>
      </c>
      <c r="J87" s="5">
        <v>54605385720</v>
      </c>
      <c r="K87" s="5">
        <v>56448340310</v>
      </c>
      <c r="L87" s="5">
        <v>55854945570</v>
      </c>
      <c r="M87" s="5">
        <v>25521501413</v>
      </c>
      <c r="N87" s="5">
        <v>3327286625</v>
      </c>
      <c r="O87" s="5">
        <v>1629201835</v>
      </c>
      <c r="P87" s="5">
        <v>38366760</v>
      </c>
    </row>
    <row r="88" spans="3:16" ht="15.5" x14ac:dyDescent="0.35">
      <c r="C88" t="s">
        <v>114</v>
      </c>
      <c r="K88" s="5">
        <v>2409586925</v>
      </c>
      <c r="L88" s="5">
        <v>838319121</v>
      </c>
      <c r="M88" s="5">
        <v>510349223</v>
      </c>
      <c r="N88" s="5">
        <v>99609976</v>
      </c>
      <c r="O88" s="5">
        <v>79368109</v>
      </c>
      <c r="P88" s="5">
        <v>19728144</v>
      </c>
    </row>
    <row r="89" spans="3:16" ht="15.5" x14ac:dyDescent="0.35">
      <c r="C89" t="s">
        <v>228</v>
      </c>
      <c r="D89" s="5">
        <v>51035685035</v>
      </c>
      <c r="E89" s="5">
        <v>51689682336</v>
      </c>
      <c r="F89" s="5">
        <v>52322567474</v>
      </c>
      <c r="G89" s="5">
        <v>53012001516</v>
      </c>
      <c r="I89" s="5">
        <v>52322567474</v>
      </c>
      <c r="J89" s="5">
        <v>55541895473</v>
      </c>
      <c r="K89" s="5">
        <v>64882106103</v>
      </c>
      <c r="L89" s="5">
        <v>66378942091</v>
      </c>
      <c r="M89" s="5">
        <v>45607036124</v>
      </c>
      <c r="N89" s="5">
        <v>16327112659</v>
      </c>
      <c r="O89" s="5">
        <v>1708569944</v>
      </c>
      <c r="P89" s="5">
        <v>318094904</v>
      </c>
    </row>
    <row r="90" spans="3:16" ht="15.5" x14ac:dyDescent="0.35">
      <c r="C90" t="s">
        <v>115</v>
      </c>
      <c r="D90" s="5">
        <v>77232945575</v>
      </c>
      <c r="E90" s="5">
        <v>75376610735</v>
      </c>
      <c r="F90" s="5">
        <v>74170070000</v>
      </c>
      <c r="G90" s="5">
        <v>75446954992</v>
      </c>
      <c r="I90" s="5">
        <v>74170070000</v>
      </c>
      <c r="J90" s="5">
        <v>80023077233</v>
      </c>
      <c r="K90" s="5">
        <v>89202406478</v>
      </c>
      <c r="L90" s="5">
        <v>94312418502</v>
      </c>
      <c r="M90" s="5">
        <v>93904738720</v>
      </c>
      <c r="N90" s="5">
        <v>99117797294</v>
      </c>
      <c r="O90" s="5">
        <v>116186694297</v>
      </c>
      <c r="P90" s="5">
        <v>69378201103</v>
      </c>
    </row>
    <row r="91" spans="3:16" ht="15.5" x14ac:dyDescent="0.35">
      <c r="C91" t="s">
        <v>116</v>
      </c>
    </row>
    <row r="92" spans="3:16" ht="15.5" x14ac:dyDescent="0.35">
      <c r="C92" t="s">
        <v>117</v>
      </c>
    </row>
    <row r="93" spans="3:16" ht="15.5" x14ac:dyDescent="0.35">
      <c r="C93" t="s">
        <v>229</v>
      </c>
      <c r="D93" s="5">
        <v>526516632</v>
      </c>
      <c r="E93" s="5">
        <v>755011417</v>
      </c>
      <c r="F93" s="5">
        <v>763225497</v>
      </c>
      <c r="G93" s="5">
        <v>488887643</v>
      </c>
      <c r="I93" s="5">
        <v>763225497</v>
      </c>
      <c r="J93" s="5">
        <v>195114498</v>
      </c>
      <c r="K93" s="5">
        <v>1171648149</v>
      </c>
      <c r="L93" s="5">
        <v>1832578773</v>
      </c>
      <c r="M93" s="5">
        <v>282845055</v>
      </c>
      <c r="N93" s="5">
        <v>5096435041</v>
      </c>
      <c r="O93" s="5">
        <v>1554585501</v>
      </c>
      <c r="P93" s="5">
        <v>44117289301</v>
      </c>
    </row>
    <row r="94" spans="3:16" ht="15.5" x14ac:dyDescent="0.35">
      <c r="C94" t="s">
        <v>230</v>
      </c>
    </row>
    <row r="95" spans="3:16" ht="15.5" x14ac:dyDescent="0.35">
      <c r="C95" t="s">
        <v>231</v>
      </c>
      <c r="D95" s="5">
        <v>444963635</v>
      </c>
      <c r="E95" s="5">
        <v>581446667</v>
      </c>
      <c r="F95" s="5">
        <v>386462454</v>
      </c>
      <c r="G95" s="5">
        <v>96275801</v>
      </c>
      <c r="I95" s="5">
        <v>386462454</v>
      </c>
      <c r="K95" s="5">
        <v>817638150</v>
      </c>
      <c r="N95" s="5">
        <v>1249714</v>
      </c>
      <c r="O95" s="5">
        <v>1043548455</v>
      </c>
      <c r="P95" s="5">
        <v>5040368214</v>
      </c>
    </row>
    <row r="96" spans="3:16" ht="15.5" x14ac:dyDescent="0.35">
      <c r="C96" t="s">
        <v>121</v>
      </c>
      <c r="M96" s="5">
        <v>3660250</v>
      </c>
      <c r="N96" s="5">
        <v>21111203</v>
      </c>
      <c r="P96" s="5">
        <v>40269854</v>
      </c>
    </row>
    <row r="97" spans="3:16" ht="15.5" x14ac:dyDescent="0.35">
      <c r="C97" t="s">
        <v>232</v>
      </c>
      <c r="G97" s="5">
        <v>263276981</v>
      </c>
      <c r="J97" s="5">
        <v>32520954</v>
      </c>
      <c r="K97" s="5">
        <v>69881047</v>
      </c>
      <c r="L97" s="5">
        <v>122826036</v>
      </c>
      <c r="M97" s="5">
        <v>3660250</v>
      </c>
      <c r="N97" s="5">
        <v>21111203</v>
      </c>
      <c r="P97" s="5">
        <v>40269854</v>
      </c>
    </row>
    <row r="98" spans="3:16" ht="15.5" x14ac:dyDescent="0.35">
      <c r="C98" t="s">
        <v>233</v>
      </c>
      <c r="D98" s="5">
        <v>16571857</v>
      </c>
      <c r="E98" s="5">
        <v>46322387</v>
      </c>
      <c r="F98" s="5">
        <v>218544960</v>
      </c>
      <c r="G98" s="5">
        <v>18479585</v>
      </c>
      <c r="I98" s="5">
        <v>218544960</v>
      </c>
      <c r="J98" s="5">
        <v>54747780</v>
      </c>
      <c r="K98" s="5">
        <v>45784969</v>
      </c>
      <c r="L98" s="5">
        <v>40287320</v>
      </c>
      <c r="M98" s="5">
        <v>166326309</v>
      </c>
      <c r="N98" s="5">
        <v>801620372</v>
      </c>
      <c r="O98" s="5">
        <v>489334014</v>
      </c>
      <c r="P98" s="5">
        <v>3963717216</v>
      </c>
    </row>
    <row r="99" spans="3:16" ht="15.5" x14ac:dyDescent="0.35">
      <c r="C99" t="s">
        <v>120</v>
      </c>
      <c r="D99" s="5">
        <v>64981140</v>
      </c>
      <c r="E99" s="5">
        <v>27242363</v>
      </c>
      <c r="F99" s="5">
        <v>58218083</v>
      </c>
      <c r="G99" s="5">
        <v>5768083</v>
      </c>
      <c r="I99" s="5">
        <v>58218083</v>
      </c>
      <c r="J99" s="5">
        <v>107845764</v>
      </c>
      <c r="K99" s="5">
        <v>86653996</v>
      </c>
      <c r="L99" s="5">
        <v>87409454</v>
      </c>
      <c r="M99" s="5">
        <v>112858496</v>
      </c>
      <c r="N99" s="5">
        <v>84831519</v>
      </c>
      <c r="O99" s="5">
        <v>21703032</v>
      </c>
      <c r="P99" s="5">
        <v>339934017</v>
      </c>
    </row>
    <row r="100" spans="3:16" ht="15.5" x14ac:dyDescent="0.35">
      <c r="C100" t="s">
        <v>289</v>
      </c>
      <c r="P100" s="5">
        <v>34733000000</v>
      </c>
    </row>
    <row r="101" spans="3:16" ht="15.5" x14ac:dyDescent="0.35">
      <c r="C101" t="s">
        <v>285</v>
      </c>
    </row>
    <row r="102" spans="3:16" ht="15.5" x14ac:dyDescent="0.35">
      <c r="C102" t="s">
        <v>288</v>
      </c>
      <c r="E102" s="5">
        <v>100000000</v>
      </c>
      <c r="F102" s="5">
        <v>100000000</v>
      </c>
      <c r="G102" s="5">
        <v>105087193</v>
      </c>
      <c r="I102" s="5">
        <v>100000000</v>
      </c>
      <c r="K102" s="5">
        <v>102577500</v>
      </c>
      <c r="N102" s="5">
        <v>96713142</v>
      </c>
    </row>
    <row r="103" spans="3:16" ht="15.5" x14ac:dyDescent="0.35">
      <c r="C103" t="s">
        <v>237</v>
      </c>
      <c r="D103" s="5">
        <v>772904794</v>
      </c>
      <c r="E103" s="5">
        <v>690217951</v>
      </c>
      <c r="F103" s="5">
        <v>690217951</v>
      </c>
      <c r="G103" s="5">
        <v>479986294</v>
      </c>
      <c r="I103" s="5">
        <v>690217951</v>
      </c>
      <c r="J103" s="5">
        <v>524844265</v>
      </c>
      <c r="K103" s="5">
        <v>614560212</v>
      </c>
      <c r="L103" s="5">
        <v>580301123</v>
      </c>
      <c r="M103" s="5">
        <v>409530529</v>
      </c>
      <c r="N103" s="5">
        <v>396050508</v>
      </c>
      <c r="O103" s="5">
        <v>317472435</v>
      </c>
      <c r="P103" s="5">
        <v>78912576</v>
      </c>
    </row>
    <row r="104" spans="3:16" ht="15.5" x14ac:dyDescent="0.35">
      <c r="C104" t="s">
        <v>238</v>
      </c>
      <c r="D104" s="5">
        <v>772904794</v>
      </c>
      <c r="E104" s="5">
        <v>690217951</v>
      </c>
      <c r="F104" s="5">
        <v>690217951</v>
      </c>
      <c r="G104" s="5">
        <v>479986294</v>
      </c>
      <c r="I104" s="5">
        <v>690217951</v>
      </c>
      <c r="J104" s="5">
        <v>524844265</v>
      </c>
      <c r="K104" s="5">
        <v>614560212</v>
      </c>
      <c r="L104" s="5">
        <v>580301123</v>
      </c>
      <c r="M104" s="5">
        <v>409530529</v>
      </c>
      <c r="N104" s="5">
        <v>396050508</v>
      </c>
      <c r="O104" s="5">
        <v>317472435</v>
      </c>
      <c r="P104" s="5">
        <v>78912576</v>
      </c>
    </row>
    <row r="105" spans="3:16" ht="15.5" x14ac:dyDescent="0.35">
      <c r="C105" t="s">
        <v>239</v>
      </c>
    </row>
    <row r="106" spans="3:16" ht="15.5" x14ac:dyDescent="0.35">
      <c r="C106" t="s">
        <v>290</v>
      </c>
    </row>
    <row r="107" spans="3:16" ht="15.5" x14ac:dyDescent="0.35">
      <c r="C107" t="s">
        <v>128</v>
      </c>
      <c r="D107" s="5">
        <v>1299421426</v>
      </c>
      <c r="E107" s="5">
        <v>1445229368</v>
      </c>
      <c r="F107" s="5">
        <v>1453443448</v>
      </c>
      <c r="G107" s="5">
        <v>968873937</v>
      </c>
      <c r="I107" s="5">
        <v>1453443448</v>
      </c>
      <c r="J107" s="5">
        <v>719958763</v>
      </c>
      <c r="K107" s="5">
        <v>1786208361</v>
      </c>
      <c r="L107" s="5">
        <v>2412879896</v>
      </c>
      <c r="M107" s="5">
        <v>692375584</v>
      </c>
      <c r="N107" s="5">
        <v>5492485549</v>
      </c>
      <c r="O107" s="5">
        <v>1872057936</v>
      </c>
      <c r="P107" s="5">
        <v>44196201877</v>
      </c>
    </row>
    <row r="108" spans="3:16" ht="15.5" x14ac:dyDescent="0.35">
      <c r="C108" t="s">
        <v>129</v>
      </c>
    </row>
    <row r="109" spans="3:16" ht="15.5" x14ac:dyDescent="0.35">
      <c r="C109" t="s">
        <v>130</v>
      </c>
      <c r="D109" s="5">
        <v>100000000000</v>
      </c>
      <c r="E109" s="5">
        <v>100000000000</v>
      </c>
      <c r="F109" s="5">
        <v>100000000000</v>
      </c>
      <c r="G109" s="5">
        <v>100000000000</v>
      </c>
      <c r="I109" s="5">
        <v>100000000000</v>
      </c>
      <c r="J109" s="5">
        <v>100000000000</v>
      </c>
      <c r="K109" s="5">
        <v>100000000000</v>
      </c>
      <c r="L109" s="5">
        <v>100000000000</v>
      </c>
      <c r="M109" s="5">
        <v>100000000000</v>
      </c>
      <c r="N109" s="5">
        <v>100000000000</v>
      </c>
      <c r="O109" s="5">
        <v>100000000000</v>
      </c>
      <c r="P109" s="5">
        <v>9500000000</v>
      </c>
    </row>
    <row r="110" spans="3:16" ht="15.5" x14ac:dyDescent="0.35">
      <c r="C110" t="s">
        <v>131</v>
      </c>
      <c r="D110" s="5">
        <v>12634562416</v>
      </c>
      <c r="E110" s="5">
        <v>11718492117</v>
      </c>
      <c r="F110" s="5">
        <v>10350060117</v>
      </c>
      <c r="G110" s="5">
        <v>10336806945</v>
      </c>
      <c r="I110" s="5">
        <v>10350060117</v>
      </c>
      <c r="J110" s="5">
        <v>10336806945</v>
      </c>
      <c r="K110" s="5">
        <v>10336806945</v>
      </c>
      <c r="L110" s="5">
        <v>10336806945</v>
      </c>
      <c r="M110" s="5">
        <v>10336806945</v>
      </c>
      <c r="N110" s="5">
        <v>10336806945</v>
      </c>
      <c r="O110" s="5">
        <v>10336806945</v>
      </c>
    </row>
    <row r="111" spans="3:16" ht="15.5" x14ac:dyDescent="0.35">
      <c r="C111" t="s">
        <v>132</v>
      </c>
      <c r="D111" s="5">
        <v>-18819068522</v>
      </c>
      <c r="E111" s="5">
        <v>-17616035898</v>
      </c>
      <c r="F111" s="5">
        <v>-15911358713</v>
      </c>
      <c r="G111" s="5">
        <v>-14240941733</v>
      </c>
      <c r="I111" s="5">
        <v>-15911358713</v>
      </c>
      <c r="J111" s="5">
        <v>-9330302278</v>
      </c>
      <c r="K111" s="5">
        <v>-887415280</v>
      </c>
      <c r="L111" s="5">
        <v>3864129818</v>
      </c>
      <c r="M111" s="5">
        <v>4724989731</v>
      </c>
      <c r="N111" s="5">
        <v>5078799591</v>
      </c>
      <c r="O111" s="5">
        <v>4046998170</v>
      </c>
      <c r="P111" s="5">
        <v>10915960907</v>
      </c>
    </row>
    <row r="112" spans="3:16" ht="15.5" x14ac:dyDescent="0.35">
      <c r="C112" t="s">
        <v>133</v>
      </c>
      <c r="D112" s="5">
        <v>300000000</v>
      </c>
      <c r="E112" s="5">
        <v>300000000</v>
      </c>
      <c r="F112" s="5">
        <v>300000000</v>
      </c>
      <c r="G112" s="5">
        <v>300000000</v>
      </c>
      <c r="I112" s="5">
        <v>300000000</v>
      </c>
      <c r="J112" s="5">
        <v>300000000</v>
      </c>
      <c r="K112" s="5">
        <v>300000000</v>
      </c>
      <c r="L112" s="5">
        <v>300000000</v>
      </c>
      <c r="M112" s="5">
        <v>300000000</v>
      </c>
      <c r="N112" s="5">
        <v>300000000</v>
      </c>
    </row>
    <row r="113" spans="2:16" ht="15.5" x14ac:dyDescent="0.35">
      <c r="C113" t="s">
        <v>134</v>
      </c>
      <c r="D113" s="5">
        <v>-19119068522</v>
      </c>
      <c r="E113" s="5">
        <v>-17916035898</v>
      </c>
      <c r="F113" s="5">
        <v>-16211358713</v>
      </c>
      <c r="G113" s="5">
        <v>-14540941733</v>
      </c>
      <c r="I113" s="5">
        <v>-16211358713</v>
      </c>
      <c r="J113" s="5">
        <v>-9630302278</v>
      </c>
      <c r="K113" s="5">
        <v>-1187415280</v>
      </c>
      <c r="L113" s="5">
        <v>3564129818</v>
      </c>
      <c r="M113" s="5">
        <v>4424989731</v>
      </c>
      <c r="N113" s="5">
        <v>4778799591</v>
      </c>
    </row>
    <row r="114" spans="2:16" ht="15.5" x14ac:dyDescent="0.35">
      <c r="C114" t="s">
        <v>135</v>
      </c>
      <c r="D114" s="5">
        <v>-18819068522</v>
      </c>
      <c r="E114" s="5">
        <v>-17616035898</v>
      </c>
      <c r="F114" s="5">
        <v>-15911358713</v>
      </c>
      <c r="G114" s="5">
        <v>-14240941733</v>
      </c>
      <c r="I114" s="5">
        <v>-15911358713</v>
      </c>
      <c r="J114" s="5">
        <v>-9330302278</v>
      </c>
      <c r="K114" s="5">
        <v>-887415280</v>
      </c>
      <c r="L114" s="5">
        <v>3864129818</v>
      </c>
      <c r="M114" s="5">
        <v>4724989731</v>
      </c>
      <c r="N114" s="5">
        <v>5078799591</v>
      </c>
      <c r="O114" s="5">
        <v>4046998170</v>
      </c>
      <c r="P114" s="5">
        <v>10915960907</v>
      </c>
    </row>
    <row r="115" spans="2:16" ht="15.5" x14ac:dyDescent="0.35">
      <c r="C115" t="s">
        <v>136</v>
      </c>
    </row>
    <row r="116" spans="2:16" ht="15.5" x14ac:dyDescent="0.35">
      <c r="C116" t="s">
        <v>10</v>
      </c>
      <c r="D116" s="5">
        <v>75933524149</v>
      </c>
      <c r="E116" s="5">
        <v>73931381367</v>
      </c>
      <c r="F116" s="5">
        <v>72716626552</v>
      </c>
      <c r="G116" s="5">
        <v>74478081055</v>
      </c>
      <c r="I116" s="5">
        <v>72716626552</v>
      </c>
      <c r="J116" s="5">
        <v>79303118470</v>
      </c>
      <c r="K116" s="5">
        <v>87416198117</v>
      </c>
      <c r="L116" s="5">
        <v>91899538606</v>
      </c>
      <c r="M116" s="5">
        <v>93212363136</v>
      </c>
      <c r="N116" s="5">
        <v>93625311745</v>
      </c>
      <c r="O116" s="5">
        <v>114314636361</v>
      </c>
      <c r="P116" s="5">
        <v>25181999226</v>
      </c>
    </row>
    <row r="117" spans="2:16" ht="15.5" x14ac:dyDescent="0.35">
      <c r="C117" t="s">
        <v>137</v>
      </c>
      <c r="D117" s="5">
        <v>77232945575</v>
      </c>
      <c r="E117" s="5">
        <v>75376610735</v>
      </c>
      <c r="F117" s="5">
        <v>74170070000</v>
      </c>
      <c r="G117" s="5">
        <v>75446954992</v>
      </c>
      <c r="I117" s="5">
        <v>74170070000</v>
      </c>
      <c r="J117" s="5">
        <v>80023077233</v>
      </c>
      <c r="K117" s="5">
        <v>89202406478</v>
      </c>
      <c r="L117" s="5">
        <v>94312418502</v>
      </c>
      <c r="M117" s="5">
        <v>93904738720</v>
      </c>
      <c r="N117" s="5">
        <v>99117797294</v>
      </c>
      <c r="O117" s="5">
        <v>116186694297</v>
      </c>
      <c r="P117" s="5">
        <v>69378201103</v>
      </c>
    </row>
    <row r="118" spans="2:16" ht="15.5" x14ac:dyDescent="0.35">
      <c r="C118" t="s">
        <v>138</v>
      </c>
      <c r="D118" s="5">
        <v>1000000000</v>
      </c>
      <c r="E118" s="5">
        <v>1000000000</v>
      </c>
      <c r="F118" s="5">
        <v>1000000000</v>
      </c>
      <c r="G118" s="5">
        <v>1000000000</v>
      </c>
      <c r="I118" s="5">
        <v>1000000000</v>
      </c>
      <c r="J118" s="5">
        <v>1000000000</v>
      </c>
      <c r="K118" s="5">
        <v>1000000000</v>
      </c>
      <c r="L118" s="5">
        <v>1000000000</v>
      </c>
      <c r="M118" s="5">
        <v>1000000000</v>
      </c>
      <c r="N118" s="5">
        <v>1000000000</v>
      </c>
      <c r="O118" s="5">
        <v>1000000000</v>
      </c>
      <c r="P118" s="5">
        <v>9500</v>
      </c>
    </row>
    <row r="120" spans="2:16" ht="15.5" x14ac:dyDescent="0.35">
      <c r="B120" t="s">
        <v>139</v>
      </c>
      <c r="C120" t="s">
        <v>140</v>
      </c>
      <c r="D120" s="5">
        <v>-1094815254</v>
      </c>
      <c r="E120" s="5">
        <v>-983400396</v>
      </c>
      <c r="F120" s="5">
        <v>-266780249</v>
      </c>
      <c r="G120" s="5">
        <v>-735036879</v>
      </c>
      <c r="I120" s="5">
        <v>2125929683</v>
      </c>
      <c r="J120" s="5">
        <v>-2722793903</v>
      </c>
      <c r="K120" s="5">
        <v>-10302292213</v>
      </c>
      <c r="L120" s="5">
        <v>175096531</v>
      </c>
      <c r="M120" s="5">
        <v>-2269622931</v>
      </c>
      <c r="N120" s="5">
        <v>24174133145</v>
      </c>
      <c r="O120" s="5">
        <v>37191675866</v>
      </c>
      <c r="P120" s="5">
        <v>-39284134896</v>
      </c>
    </row>
    <row r="121" spans="2:16" ht="15.5" x14ac:dyDescent="0.35">
      <c r="C121" t="s">
        <v>292</v>
      </c>
      <c r="D121" s="5">
        <v>1525228995</v>
      </c>
      <c r="E121" s="5">
        <v>996657250</v>
      </c>
      <c r="F121" s="5">
        <v>3893061069</v>
      </c>
      <c r="G121" s="5">
        <v>125331426</v>
      </c>
      <c r="I121" s="5">
        <v>6453344598</v>
      </c>
      <c r="J121" s="5">
        <v>41190426508</v>
      </c>
      <c r="K121" s="5">
        <v>8710906681</v>
      </c>
      <c r="L121" s="5">
        <v>22510395004</v>
      </c>
      <c r="M121" s="5">
        <v>37093655715</v>
      </c>
      <c r="N121" s="5">
        <v>43677332519</v>
      </c>
      <c r="O121" s="5">
        <v>128485379312</v>
      </c>
      <c r="P121" s="5">
        <v>76784482508</v>
      </c>
    </row>
    <row r="122" spans="2:16" ht="15.5" x14ac:dyDescent="0.35">
      <c r="C122" t="s">
        <v>293</v>
      </c>
      <c r="D122" s="5">
        <v>-2089463046</v>
      </c>
      <c r="E122" s="5">
        <v>-704639315</v>
      </c>
      <c r="F122" s="5">
        <v>1747182783</v>
      </c>
      <c r="G122" s="5">
        <v>-381386331</v>
      </c>
      <c r="I122" s="5">
        <v>-891043648</v>
      </c>
      <c r="J122" s="5">
        <v>-38949686504</v>
      </c>
      <c r="K122" s="5">
        <v>-15327095887</v>
      </c>
      <c r="L122" s="5">
        <v>-17054687111</v>
      </c>
      <c r="M122" s="5">
        <v>-34589750994</v>
      </c>
      <c r="N122" s="5">
        <v>-16593393662</v>
      </c>
      <c r="O122" s="5">
        <v>-81631879882</v>
      </c>
      <c r="P122" s="5">
        <v>-108488683197</v>
      </c>
    </row>
    <row r="123" spans="2:16" ht="15.5" x14ac:dyDescent="0.35">
      <c r="C123" t="s">
        <v>843</v>
      </c>
      <c r="D123" s="5">
        <v>-362519358</v>
      </c>
      <c r="E123" s="5">
        <v>-698322024</v>
      </c>
      <c r="F123" s="5">
        <v>-804239508</v>
      </c>
      <c r="G123" s="5">
        <v>-354528507</v>
      </c>
      <c r="I123" s="5">
        <v>-2201697933</v>
      </c>
      <c r="J123" s="5">
        <v>-2587058026</v>
      </c>
      <c r="K123" s="5">
        <v>-2609127315</v>
      </c>
      <c r="L123" s="5">
        <v>-5733730843</v>
      </c>
      <c r="M123" s="5">
        <v>-2994606055</v>
      </c>
      <c r="N123" s="5">
        <v>-2699972760</v>
      </c>
      <c r="O123" s="5">
        <v>-2797066736</v>
      </c>
      <c r="P123" s="5">
        <v>-4172609071</v>
      </c>
    </row>
    <row r="124" spans="2:16" ht="15.5" x14ac:dyDescent="0.35">
      <c r="C124" t="s">
        <v>393</v>
      </c>
      <c r="D124" s="5">
        <v>-485654991</v>
      </c>
      <c r="E124" s="5">
        <v>-611883528</v>
      </c>
      <c r="F124" s="5">
        <v>-224388828</v>
      </c>
      <c r="G124" s="5">
        <v>-561392514</v>
      </c>
      <c r="I124" s="5">
        <v>-1916184617</v>
      </c>
      <c r="J124" s="5">
        <v>-2040214186</v>
      </c>
      <c r="K124" s="5">
        <v>-681557697</v>
      </c>
      <c r="L124" s="5">
        <v>-2831580330</v>
      </c>
      <c r="M124" s="5">
        <v>-2687630836</v>
      </c>
      <c r="N124" s="5">
        <v>-2350098852</v>
      </c>
      <c r="O124" s="5">
        <v>-2128841971</v>
      </c>
      <c r="P124" s="5">
        <v>-3315698173</v>
      </c>
    </row>
    <row r="125" spans="2:16" ht="15.5" x14ac:dyDescent="0.35">
      <c r="C125" t="s">
        <v>767</v>
      </c>
      <c r="M125" s="5">
        <v>-2008820</v>
      </c>
      <c r="N125" s="5">
        <v>-217590270</v>
      </c>
      <c r="O125" s="5">
        <v>-4267177341</v>
      </c>
      <c r="P125" s="5">
        <v>-153523136</v>
      </c>
    </row>
    <row r="126" spans="2:16" ht="15.5" x14ac:dyDescent="0.35">
      <c r="C126" t="s">
        <v>152</v>
      </c>
      <c r="D126" s="5">
        <v>297045211</v>
      </c>
      <c r="E126" s="5">
        <v>44498975</v>
      </c>
      <c r="F126" s="5">
        <v>228065551</v>
      </c>
      <c r="G126" s="5">
        <v>62650026</v>
      </c>
      <c r="I126" s="5">
        <v>538562217</v>
      </c>
      <c r="J126" s="5">
        <v>476170929</v>
      </c>
      <c r="K126" s="5">
        <v>975754353</v>
      </c>
      <c r="L126" s="5">
        <v>1231041311</v>
      </c>
    </row>
    <row r="127" spans="2:16" ht="15.5" x14ac:dyDescent="0.35">
      <c r="C127" t="s">
        <v>1528</v>
      </c>
      <c r="F127" s="5">
        <v>-4851793</v>
      </c>
      <c r="I127" s="5">
        <v>-10549122</v>
      </c>
      <c r="J127" s="5">
        <v>-4222500</v>
      </c>
      <c r="K127" s="5">
        <v>-12109928</v>
      </c>
    </row>
    <row r="128" spans="2:16" ht="15.5" x14ac:dyDescent="0.35">
      <c r="C128" t="s">
        <v>609</v>
      </c>
      <c r="D128" s="5">
        <v>20547935</v>
      </c>
      <c r="E128" s="5">
        <v>-9711754</v>
      </c>
      <c r="F128" s="5">
        <v>-5101609523</v>
      </c>
      <c r="G128" s="5">
        <v>374289021</v>
      </c>
      <c r="I128" s="5">
        <v>153498188</v>
      </c>
      <c r="J128" s="5">
        <v>-808210124</v>
      </c>
      <c r="K128" s="5">
        <v>-1359062420</v>
      </c>
      <c r="L128" s="5">
        <v>2053658500</v>
      </c>
      <c r="M128" s="5">
        <v>910718059</v>
      </c>
      <c r="N128" s="5">
        <v>2357856170</v>
      </c>
      <c r="O128" s="5">
        <v>-468737516</v>
      </c>
      <c r="P128" s="5">
        <v>61896173</v>
      </c>
    </row>
    <row r="129" spans="3:16" ht="15.5" x14ac:dyDescent="0.35">
      <c r="C129" t="s">
        <v>149</v>
      </c>
      <c r="D129" s="5">
        <v>3238467333</v>
      </c>
      <c r="E129" s="5">
        <v>2808320889</v>
      </c>
      <c r="F129" s="5">
        <v>54889052</v>
      </c>
      <c r="I129" s="5">
        <v>-50524730</v>
      </c>
      <c r="J129" s="5">
        <v>-102577500</v>
      </c>
      <c r="K129" s="5">
        <v>-94690072</v>
      </c>
      <c r="M129" s="5">
        <v>-100000000</v>
      </c>
      <c r="N129" s="5">
        <v>-22797627885</v>
      </c>
      <c r="O129" s="5">
        <v>51403806945</v>
      </c>
      <c r="P129" s="5">
        <v>34700000000</v>
      </c>
    </row>
    <row r="130" spans="3:16" ht="15.5" x14ac:dyDescent="0.35">
      <c r="C130" t="s">
        <v>150</v>
      </c>
      <c r="D130" s="5">
        <v>-72648550</v>
      </c>
      <c r="E130" s="5">
        <v>500000000</v>
      </c>
      <c r="F130" s="5">
        <v>-171898937</v>
      </c>
      <c r="G130" s="5">
        <v>122500000</v>
      </c>
      <c r="I130" s="5">
        <v>410828622</v>
      </c>
      <c r="J130" s="5">
        <v>5011507653</v>
      </c>
      <c r="K130" s="5">
        <v>1411987484</v>
      </c>
      <c r="L130" s="5">
        <v>-19552169472</v>
      </c>
      <c r="M130" s="5">
        <v>-23949547665</v>
      </c>
      <c r="N130" s="5">
        <v>23459883268</v>
      </c>
      <c r="O130" s="5">
        <v>-54788605868</v>
      </c>
      <c r="P130" s="5">
        <v>3742500000</v>
      </c>
    </row>
    <row r="131" spans="3:16" ht="15.5" x14ac:dyDescent="0.35">
      <c r="C131" t="s">
        <v>158</v>
      </c>
      <c r="D131" s="5">
        <v>-594099000</v>
      </c>
      <c r="F131" s="5">
        <v>-46898937</v>
      </c>
      <c r="G131" s="5">
        <v>-2500000</v>
      </c>
      <c r="I131" s="5">
        <v>-54486693</v>
      </c>
      <c r="J131" s="5">
        <v>-1607254230</v>
      </c>
      <c r="K131" s="5">
        <v>-3361404988</v>
      </c>
      <c r="L131" s="5">
        <v>-22052169472</v>
      </c>
      <c r="M131" s="5">
        <v>-20612161301</v>
      </c>
      <c r="N131" s="5">
        <v>-1020213635</v>
      </c>
      <c r="O131" s="5">
        <v>-1788605868</v>
      </c>
      <c r="P131" s="5">
        <v>-7500000</v>
      </c>
    </row>
    <row r="132" spans="3:16" ht="15.5" x14ac:dyDescent="0.35">
      <c r="C132" t="s">
        <v>253</v>
      </c>
      <c r="N132" s="5">
        <v>-11888885625</v>
      </c>
    </row>
    <row r="133" spans="3:16" ht="15.5" x14ac:dyDescent="0.35">
      <c r="C133" t="s">
        <v>558</v>
      </c>
      <c r="F133" s="5">
        <v>-315315315</v>
      </c>
      <c r="G133" s="5">
        <v>315315315</v>
      </c>
      <c r="J133" s="5">
        <v>5929179000</v>
      </c>
      <c r="K133" s="5">
        <v>3413375000</v>
      </c>
    </row>
    <row r="134" spans="3:16" ht="15.5" x14ac:dyDescent="0.35">
      <c r="C134" t="s">
        <v>160</v>
      </c>
      <c r="D134" s="5">
        <v>-49549550</v>
      </c>
      <c r="E134" s="5">
        <v>500000000</v>
      </c>
      <c r="F134" s="5">
        <v>315315315</v>
      </c>
      <c r="G134" s="5">
        <v>-315315315</v>
      </c>
      <c r="I134" s="5">
        <v>315315315</v>
      </c>
      <c r="J134" s="5">
        <v>189582883</v>
      </c>
      <c r="K134" s="5">
        <v>110000000</v>
      </c>
      <c r="M134" s="5">
        <v>36363636</v>
      </c>
      <c r="P134" s="5">
        <v>3750000000</v>
      </c>
    </row>
    <row r="135" spans="3:16" ht="15.5" x14ac:dyDescent="0.35">
      <c r="C135" t="s">
        <v>422</v>
      </c>
    </row>
    <row r="136" spans="3:16" ht="15.5" x14ac:dyDescent="0.35">
      <c r="C136" t="s">
        <v>349</v>
      </c>
      <c r="D136" s="5">
        <v>-29000000</v>
      </c>
      <c r="O136" s="5">
        <v>-53000000000</v>
      </c>
    </row>
    <row r="137" spans="3:16" ht="15.5" x14ac:dyDescent="0.35">
      <c r="C137" t="s">
        <v>705</v>
      </c>
      <c r="F137" s="5">
        <v>-125000000</v>
      </c>
      <c r="G137" s="5">
        <v>275000000</v>
      </c>
      <c r="I137" s="5">
        <v>150000000</v>
      </c>
      <c r="J137" s="5">
        <v>500000000</v>
      </c>
      <c r="K137" s="5">
        <v>1250017472</v>
      </c>
      <c r="L137" s="5">
        <v>2500000000</v>
      </c>
      <c r="M137" s="5">
        <v>6250000000</v>
      </c>
      <c r="N137" s="5">
        <v>36368982528</v>
      </c>
    </row>
    <row r="138" spans="3:16" ht="15.5" x14ac:dyDescent="0.35">
      <c r="C138" t="s">
        <v>1529</v>
      </c>
      <c r="D138" s="5">
        <v>600000000</v>
      </c>
      <c r="G138" s="5">
        <v>-150000000</v>
      </c>
    </row>
    <row r="139" spans="3:16" ht="15.5" x14ac:dyDescent="0.35">
      <c r="C139" t="s">
        <v>1067</v>
      </c>
      <c r="M139" s="5">
        <v>-9623750000</v>
      </c>
    </row>
    <row r="140" spans="3:16" ht="15.5" x14ac:dyDescent="0.35">
      <c r="C140" t="s">
        <v>161</v>
      </c>
      <c r="D140" s="5">
        <v>3238467333</v>
      </c>
      <c r="E140" s="5">
        <v>2808320889</v>
      </c>
      <c r="F140" s="5">
        <v>54889052</v>
      </c>
      <c r="I140" s="5">
        <v>-50524730</v>
      </c>
      <c r="J140" s="5">
        <v>-102577500</v>
      </c>
      <c r="K140" s="5">
        <v>-94690072</v>
      </c>
      <c r="M140" s="5">
        <v>-100000000</v>
      </c>
      <c r="N140" s="5">
        <v>-22797627885</v>
      </c>
      <c r="O140" s="5">
        <v>51403806945</v>
      </c>
      <c r="P140" s="5">
        <v>34700000000</v>
      </c>
    </row>
    <row r="141" spans="3:16" ht="15.5" x14ac:dyDescent="0.35">
      <c r="C141" t="s">
        <v>1077</v>
      </c>
      <c r="O141" s="5">
        <v>41067000000</v>
      </c>
    </row>
    <row r="142" spans="3:16" ht="15.5" x14ac:dyDescent="0.35">
      <c r="C142" t="s">
        <v>570</v>
      </c>
      <c r="P142" s="5">
        <v>34700000000</v>
      </c>
    </row>
    <row r="143" spans="3:16" ht="15.5" x14ac:dyDescent="0.35">
      <c r="C143" t="s">
        <v>1530</v>
      </c>
    </row>
    <row r="144" spans="3:16" ht="15.5" x14ac:dyDescent="0.35">
      <c r="C144" t="s">
        <v>168</v>
      </c>
      <c r="D144" s="5">
        <v>11111111</v>
      </c>
      <c r="E144" s="5">
        <v>-111111111</v>
      </c>
      <c r="F144" s="5">
        <v>15962904</v>
      </c>
      <c r="I144" s="5">
        <v>-89450878</v>
      </c>
      <c r="J144" s="5">
        <v>-102577500</v>
      </c>
      <c r="K144" s="5">
        <v>-94690072</v>
      </c>
      <c r="M144" s="5">
        <v>-100000000</v>
      </c>
      <c r="N144" s="5">
        <v>-1042714390</v>
      </c>
    </row>
    <row r="145" spans="2:16" ht="15.5" x14ac:dyDescent="0.35">
      <c r="C145" t="s">
        <v>131</v>
      </c>
      <c r="O145" s="5">
        <v>14000000000</v>
      </c>
    </row>
    <row r="146" spans="2:16" ht="15.5" x14ac:dyDescent="0.35">
      <c r="C146" t="s">
        <v>602</v>
      </c>
      <c r="D146" s="5">
        <v>3227356222</v>
      </c>
      <c r="E146" s="5">
        <v>2919432000</v>
      </c>
      <c r="F146" s="5">
        <v>38926148</v>
      </c>
      <c r="I146" s="5">
        <v>38926148</v>
      </c>
      <c r="N146" s="5">
        <v>-21754913495</v>
      </c>
    </row>
    <row r="147" spans="2:16" ht="15.5" x14ac:dyDescent="0.35">
      <c r="C147" t="s">
        <v>596</v>
      </c>
      <c r="O147" s="5">
        <v>-3663193055</v>
      </c>
    </row>
    <row r="148" spans="2:16" ht="15.5" x14ac:dyDescent="0.35">
      <c r="C148" t="s">
        <v>173</v>
      </c>
      <c r="D148" s="5">
        <v>2071003529</v>
      </c>
      <c r="E148" s="5">
        <v>2324920493</v>
      </c>
      <c r="F148" s="5">
        <v>-383790134</v>
      </c>
      <c r="G148" s="5">
        <v>-612536879</v>
      </c>
      <c r="I148" s="5">
        <v>2486233575</v>
      </c>
      <c r="J148" s="5">
        <v>2186136250</v>
      </c>
      <c r="K148" s="5">
        <v>-8984994801</v>
      </c>
      <c r="L148" s="5">
        <v>-19377072941</v>
      </c>
      <c r="M148" s="5">
        <v>-26319170596</v>
      </c>
      <c r="N148" s="5">
        <v>24836388528</v>
      </c>
      <c r="O148" s="5">
        <v>33806876943</v>
      </c>
      <c r="P148" s="5">
        <v>-841634896</v>
      </c>
    </row>
    <row r="149" spans="2:16" ht="15.5" x14ac:dyDescent="0.35">
      <c r="C149" t="s">
        <v>176</v>
      </c>
      <c r="E149" s="5">
        <v>12035651937</v>
      </c>
      <c r="F149" s="5">
        <v>-25</v>
      </c>
      <c r="G149" s="5">
        <v>25</v>
      </c>
      <c r="I149" s="5">
        <v>9549418362</v>
      </c>
      <c r="J149" s="5">
        <v>7363282112</v>
      </c>
      <c r="K149" s="5">
        <v>16348276913</v>
      </c>
      <c r="L149" s="5">
        <v>35725349854</v>
      </c>
      <c r="M149" s="5">
        <v>62044520450</v>
      </c>
      <c r="N149" s="5">
        <v>37208131922</v>
      </c>
      <c r="O149" s="5">
        <v>3401254979</v>
      </c>
      <c r="P149" s="5">
        <v>4242889875</v>
      </c>
    </row>
    <row r="150" spans="2:16" ht="15.5" x14ac:dyDescent="0.35">
      <c r="C150" t="s">
        <v>177</v>
      </c>
      <c r="D150" s="5">
        <v>2071003529</v>
      </c>
      <c r="E150" s="5">
        <v>14360572430</v>
      </c>
      <c r="F150" s="5">
        <v>-383790159</v>
      </c>
      <c r="G150" s="5">
        <v>-612536854</v>
      </c>
      <c r="I150" s="5">
        <v>12035651937</v>
      </c>
      <c r="J150" s="5">
        <v>9549418362</v>
      </c>
      <c r="K150" s="5">
        <v>7363282112</v>
      </c>
      <c r="L150" s="5">
        <v>16348276913</v>
      </c>
      <c r="M150" s="5">
        <v>35725349854</v>
      </c>
      <c r="N150" s="5">
        <v>62044520450</v>
      </c>
      <c r="O150" s="5">
        <v>37208131922</v>
      </c>
      <c r="P150" s="5">
        <v>3401254979</v>
      </c>
    </row>
    <row r="152" spans="2:16" ht="15.5" x14ac:dyDescent="0.35">
      <c r="B152" t="s">
        <v>178</v>
      </c>
      <c r="C152" t="s">
        <v>12</v>
      </c>
      <c r="D152" s="5">
        <v>1000000000</v>
      </c>
      <c r="E152" s="5">
        <v>1000000000</v>
      </c>
      <c r="F152" s="5">
        <v>1000000000</v>
      </c>
      <c r="G152" s="5">
        <v>1000000000</v>
      </c>
      <c r="I152" s="5">
        <v>1000000000</v>
      </c>
      <c r="J152" s="5">
        <v>1000000000</v>
      </c>
      <c r="K152" s="5">
        <v>1000000000</v>
      </c>
      <c r="L152" s="5">
        <v>1000000000</v>
      </c>
      <c r="M152" s="5">
        <v>1000000000</v>
      </c>
      <c r="N152" s="5">
        <v>1000000000</v>
      </c>
      <c r="O152" s="5">
        <v>1000000000</v>
      </c>
      <c r="P152" s="5">
        <v>0</v>
      </c>
    </row>
    <row r="153" spans="2:16" ht="15.5" x14ac:dyDescent="0.35">
      <c r="C153" t="s">
        <v>179</v>
      </c>
      <c r="D153" s="6">
        <v>-1.2</v>
      </c>
      <c r="E153" s="6">
        <v>-1.7</v>
      </c>
      <c r="F153" s="6">
        <v>-1.67</v>
      </c>
      <c r="G153" s="6">
        <v>-1.62</v>
      </c>
    </row>
    <row r="154" spans="2:16" ht="15.5" x14ac:dyDescent="0.35">
      <c r="C154" t="s">
        <v>180</v>
      </c>
      <c r="D154" s="6">
        <v>-74.17</v>
      </c>
      <c r="E154" s="6">
        <v>-67.650000000000006</v>
      </c>
      <c r="F154" s="6">
        <v>-80.84</v>
      </c>
      <c r="G154" s="6">
        <v>-95.68</v>
      </c>
    </row>
    <row r="155" spans="2:16" ht="15.5" x14ac:dyDescent="0.35">
      <c r="C155" t="s">
        <v>64</v>
      </c>
      <c r="D155" s="6">
        <v>59.33</v>
      </c>
      <c r="E155" s="6">
        <v>108.38</v>
      </c>
      <c r="F155" s="6">
        <v>35.549999999999997</v>
      </c>
      <c r="G155" s="6">
        <v>688.34</v>
      </c>
    </row>
    <row r="156" spans="2:16" ht="15.5" x14ac:dyDescent="0.35">
      <c r="C156" t="s">
        <v>181</v>
      </c>
      <c r="D156" s="5">
        <v>-790000000</v>
      </c>
      <c r="E156" s="5">
        <v>-1000000000</v>
      </c>
      <c r="F156" s="5">
        <v>-1090000000</v>
      </c>
      <c r="G156" s="5">
        <v>-990000000</v>
      </c>
    </row>
    <row r="157" spans="2:16" ht="15.5" x14ac:dyDescent="0.35">
      <c r="C157" t="s">
        <v>182</v>
      </c>
      <c r="D157" s="6">
        <v>-1.5600000000000001E-2</v>
      </c>
      <c r="E157" s="6">
        <v>-2.2599999999999999E-2</v>
      </c>
      <c r="F157" s="6">
        <v>-2.2499999999999999E-2</v>
      </c>
      <c r="G157" s="6">
        <v>-2.1400000000000002E-2</v>
      </c>
    </row>
    <row r="158" spans="2:16" ht="15.5" x14ac:dyDescent="0.35">
      <c r="C158" t="s">
        <v>183</v>
      </c>
      <c r="D158" s="6">
        <v>-1.5800000000000002E-2</v>
      </c>
      <c r="E158" s="6">
        <v>-2.3099999999999999E-2</v>
      </c>
      <c r="F158" s="6">
        <v>-2.3E-2</v>
      </c>
      <c r="G158" s="6">
        <v>-2.1700000000000001E-2</v>
      </c>
    </row>
    <row r="159" spans="2:16" ht="15.5" x14ac:dyDescent="0.35">
      <c r="C159" t="s">
        <v>184</v>
      </c>
      <c r="D159" s="6">
        <v>-2.0099999999999996E-2</v>
      </c>
      <c r="E159" s="6">
        <v>-2.35E-2</v>
      </c>
      <c r="F159" s="6">
        <v>-2.4500000000000001E-2</v>
      </c>
      <c r="G159" s="6">
        <v>-2.29E-2</v>
      </c>
    </row>
    <row r="160" spans="2:16" ht="15.5" x14ac:dyDescent="0.35">
      <c r="C160" t="s">
        <v>185</v>
      </c>
    </row>
    <row r="161" spans="3:16" ht="15.5" x14ac:dyDescent="0.35">
      <c r="C161" t="s">
        <v>186</v>
      </c>
      <c r="D161" s="5">
        <v>76000000000</v>
      </c>
      <c r="E161" s="5">
        <v>74000000000</v>
      </c>
      <c r="F161" s="5">
        <v>73000000000</v>
      </c>
      <c r="G161" s="5">
        <v>74000000000</v>
      </c>
    </row>
    <row r="162" spans="3:16" ht="15.5" x14ac:dyDescent="0.35">
      <c r="C162" t="s">
        <v>187</v>
      </c>
      <c r="D162" s="6">
        <v>1.17</v>
      </c>
      <c r="E162" s="6">
        <v>1.56</v>
      </c>
      <c r="F162" s="6">
        <v>1.86</v>
      </c>
      <c r="G162" s="6">
        <v>2.08</v>
      </c>
    </row>
    <row r="163" spans="3:16" ht="15.5" x14ac:dyDescent="0.35">
      <c r="C163" t="s">
        <v>188</v>
      </c>
      <c r="D163" s="6">
        <v>75.930000000000007</v>
      </c>
      <c r="E163" s="6">
        <v>73.930000000000007</v>
      </c>
      <c r="F163" s="6">
        <v>72.72</v>
      </c>
      <c r="G163" s="6">
        <v>74.48</v>
      </c>
    </row>
    <row r="164" spans="3:16" ht="15.5" x14ac:dyDescent="0.35">
      <c r="C164" t="s">
        <v>189</v>
      </c>
      <c r="D164" s="6">
        <v>1.17</v>
      </c>
      <c r="E164" s="6">
        <v>1.56</v>
      </c>
      <c r="F164" s="6">
        <v>1.86</v>
      </c>
      <c r="G164" s="6">
        <v>2.08</v>
      </c>
    </row>
    <row r="165" spans="3:16" ht="15.5" x14ac:dyDescent="0.35">
      <c r="C165" t="s">
        <v>190</v>
      </c>
      <c r="D165" s="6">
        <v>75.930000000000007</v>
      </c>
      <c r="E165" s="6">
        <v>73.930000000000007</v>
      </c>
      <c r="F165" s="6">
        <v>72.72</v>
      </c>
      <c r="G165" s="6">
        <v>74.48</v>
      </c>
    </row>
    <row r="166" spans="3:16" ht="15.5" x14ac:dyDescent="0.35">
      <c r="C166" t="s">
        <v>191</v>
      </c>
    </row>
    <row r="167" spans="3:16" ht="15.5" x14ac:dyDescent="0.35">
      <c r="C167" t="s">
        <v>192</v>
      </c>
    </row>
    <row r="168" spans="3:16" ht="15.5" x14ac:dyDescent="0.35">
      <c r="C168" t="s">
        <v>193</v>
      </c>
      <c r="D168" s="5">
        <v>76000000000</v>
      </c>
      <c r="E168" s="5">
        <v>74000000000</v>
      </c>
      <c r="F168" s="5">
        <v>73000000000</v>
      </c>
      <c r="G168" s="5">
        <v>74000000000</v>
      </c>
    </row>
    <row r="169" spans="3:16" ht="15.5" x14ac:dyDescent="0.35">
      <c r="C169" t="s">
        <v>24</v>
      </c>
    </row>
    <row r="170" spans="3:16" ht="15.5" x14ac:dyDescent="0.35">
      <c r="C170" t="s">
        <v>21</v>
      </c>
      <c r="D170" s="5">
        <v>-16000000000</v>
      </c>
      <c r="E170" s="5">
        <v>-14000000000</v>
      </c>
      <c r="F170" s="5">
        <v>-12000000000</v>
      </c>
      <c r="G170" s="5">
        <v>-12000000000</v>
      </c>
    </row>
    <row r="171" spans="3:16" ht="15.5" x14ac:dyDescent="0.35">
      <c r="C171" t="s">
        <v>194</v>
      </c>
      <c r="D171" s="5">
        <v>26000000000</v>
      </c>
      <c r="E171" s="5">
        <v>23000000000</v>
      </c>
      <c r="F171" s="5">
        <v>21000000000</v>
      </c>
      <c r="G171" s="5">
        <v>22000000000</v>
      </c>
    </row>
    <row r="172" spans="3:16" ht="15.5" x14ac:dyDescent="0.35">
      <c r="C172" t="s">
        <v>195</v>
      </c>
      <c r="D172" s="5">
        <v>-1000000000</v>
      </c>
      <c r="E172" s="5">
        <v>-1000000000</v>
      </c>
      <c r="F172" s="5">
        <v>0</v>
      </c>
      <c r="G172" s="5">
        <v>-1000000000</v>
      </c>
    </row>
    <row r="173" spans="3:16" ht="15.5" x14ac:dyDescent="0.35">
      <c r="C173" t="s">
        <v>196</v>
      </c>
      <c r="D173" s="5">
        <v>-1000000000</v>
      </c>
      <c r="F173" s="5">
        <v>0</v>
      </c>
      <c r="G173" s="5">
        <v>0</v>
      </c>
    </row>
    <row r="174" spans="3:16" ht="15.5" x14ac:dyDescent="0.35">
      <c r="C174" t="s">
        <v>13</v>
      </c>
      <c r="D174" s="5">
        <v>-2000000000</v>
      </c>
      <c r="E174" s="5">
        <v>-1000000000</v>
      </c>
      <c r="F174" s="5">
        <v>0</v>
      </c>
      <c r="G174" s="5">
        <v>-1000000000</v>
      </c>
    </row>
    <row r="175" spans="3:16" ht="15.5" x14ac:dyDescent="0.35">
      <c r="C175" t="s">
        <v>16</v>
      </c>
      <c r="D175" s="6">
        <v>-1.69</v>
      </c>
      <c r="E175" s="6">
        <v>-0.98</v>
      </c>
      <c r="F175" s="6">
        <v>-0.31</v>
      </c>
      <c r="G175" s="6">
        <v>-0.74</v>
      </c>
    </row>
    <row r="176" spans="3:16" ht="15.5" x14ac:dyDescent="0.35">
      <c r="C176" t="s">
        <v>49</v>
      </c>
      <c r="I176" s="6">
        <v>-6.58</v>
      </c>
      <c r="J176" s="6">
        <v>-8.2799999999999994</v>
      </c>
      <c r="K176" s="6">
        <v>-4.75</v>
      </c>
      <c r="L176" s="6">
        <v>-0.86</v>
      </c>
      <c r="M176" s="6">
        <v>-0.35</v>
      </c>
      <c r="N176" s="6">
        <v>1.03</v>
      </c>
      <c r="O176" s="6">
        <v>3.13</v>
      </c>
      <c r="P176" s="6">
        <v>917120.64</v>
      </c>
    </row>
    <row r="177" spans="3:16" ht="15.5" x14ac:dyDescent="0.35">
      <c r="C177" t="s">
        <v>63</v>
      </c>
      <c r="I177" s="6">
        <v>-20.52</v>
      </c>
      <c r="J177" s="6">
        <v>-6.04</v>
      </c>
      <c r="K177" s="6">
        <v>-10.95</v>
      </c>
      <c r="L177" s="6">
        <v>-102.33</v>
      </c>
      <c r="M177" s="6">
        <v>-397.14</v>
      </c>
      <c r="N177" s="6">
        <v>161.16999999999999</v>
      </c>
      <c r="O177" s="6">
        <v>31.95</v>
      </c>
      <c r="P177" s="5">
        <v>0</v>
      </c>
    </row>
    <row r="178" spans="3:16" ht="15.5" x14ac:dyDescent="0.35">
      <c r="C178" t="s">
        <v>66</v>
      </c>
      <c r="I178" s="6">
        <v>20.89</v>
      </c>
      <c r="J178" s="6">
        <v>1.23</v>
      </c>
      <c r="K178" s="6">
        <v>5.7</v>
      </c>
      <c r="L178" s="6">
        <v>3.91</v>
      </c>
      <c r="M178" s="6">
        <v>3.38</v>
      </c>
      <c r="N178" s="6">
        <v>4.7699999999999996</v>
      </c>
      <c r="O178" s="6">
        <v>1.1299999999999999</v>
      </c>
      <c r="P178" s="5">
        <v>0</v>
      </c>
    </row>
    <row r="179" spans="3:16" ht="15.5" x14ac:dyDescent="0.35">
      <c r="C179" t="s">
        <v>197</v>
      </c>
      <c r="I179" s="5">
        <v>-4200000000</v>
      </c>
      <c r="J179" s="5">
        <v>-4210000000</v>
      </c>
      <c r="K179" s="5">
        <v>-4600000000</v>
      </c>
      <c r="L179" s="5">
        <v>-1810000000</v>
      </c>
      <c r="M179" s="5">
        <v>-1450000000</v>
      </c>
      <c r="N179" s="5">
        <v>-560000000</v>
      </c>
      <c r="O179" s="5">
        <v>4330000000</v>
      </c>
      <c r="P179" s="5">
        <v>12240000000</v>
      </c>
    </row>
    <row r="180" spans="3:16" ht="15.5" x14ac:dyDescent="0.35">
      <c r="C180" t="s">
        <v>198</v>
      </c>
      <c r="I180" s="6">
        <v>-8.8699999999999987E-2</v>
      </c>
      <c r="J180" s="6">
        <v>-0.10349999999999999</v>
      </c>
      <c r="K180" s="6">
        <v>-5.33E-2</v>
      </c>
      <c r="L180" s="6">
        <v>-9.1000000000000004E-3</v>
      </c>
      <c r="M180" s="6">
        <v>-3.8E-3</v>
      </c>
      <c r="N180" s="6">
        <v>1.04E-2</v>
      </c>
      <c r="O180" s="6">
        <v>2.69E-2</v>
      </c>
      <c r="P180" s="6">
        <v>0.12560000000000002</v>
      </c>
    </row>
    <row r="181" spans="3:16" ht="15.5" x14ac:dyDescent="0.35">
      <c r="C181" t="s">
        <v>199</v>
      </c>
      <c r="I181" s="6">
        <v>-9.0500000000000011E-2</v>
      </c>
      <c r="J181" s="6">
        <v>-0.1045</v>
      </c>
      <c r="K181" s="6">
        <v>-5.4400000000000004E-2</v>
      </c>
      <c r="L181" s="6">
        <v>-9.3999999999999986E-3</v>
      </c>
      <c r="M181" s="6">
        <v>-3.8E-3</v>
      </c>
      <c r="N181" s="6">
        <v>1.1000000000000001E-2</v>
      </c>
      <c r="O181" s="6">
        <v>2.7400000000000001E-2</v>
      </c>
      <c r="P181" s="6">
        <v>0.34600000000000003</v>
      </c>
    </row>
    <row r="182" spans="3:16" ht="15.5" x14ac:dyDescent="0.35">
      <c r="C182" t="s">
        <v>200</v>
      </c>
      <c r="I182" s="6">
        <v>-9.4299999999999995E-2</v>
      </c>
      <c r="J182" s="6">
        <v>-8.9800000000000005E-2</v>
      </c>
      <c r="K182" s="6">
        <v>-8.4600000000000009E-2</v>
      </c>
      <c r="L182" s="6">
        <v>-3.32E-2</v>
      </c>
      <c r="M182" s="6">
        <v>-2.87E-2</v>
      </c>
      <c r="N182" s="6">
        <v>-9.7999999999999997E-3</v>
      </c>
      <c r="O182" s="6">
        <v>5.91E-2</v>
      </c>
      <c r="P182" s="6">
        <v>0.88519999999999999</v>
      </c>
    </row>
    <row r="183" spans="3:16" ht="15.5" x14ac:dyDescent="0.35">
      <c r="C183" t="s">
        <v>201</v>
      </c>
    </row>
    <row r="184" spans="3:16" ht="15.5" x14ac:dyDescent="0.35">
      <c r="C184" t="s">
        <v>60</v>
      </c>
      <c r="I184" s="6">
        <v>1.86</v>
      </c>
      <c r="J184" s="6">
        <v>0.63</v>
      </c>
      <c r="K184" s="6">
        <v>0.59</v>
      </c>
      <c r="L184" s="6">
        <v>0.96</v>
      </c>
      <c r="M184" s="6">
        <v>1.49</v>
      </c>
      <c r="N184" s="6">
        <v>1.77</v>
      </c>
      <c r="O184" s="6">
        <v>0.87</v>
      </c>
      <c r="P184" s="5">
        <v>0</v>
      </c>
    </row>
    <row r="185" spans="3:16" ht="15.5" x14ac:dyDescent="0.35">
      <c r="C185" t="s">
        <v>57</v>
      </c>
      <c r="I185" s="6">
        <v>72.72</v>
      </c>
      <c r="J185" s="6">
        <v>79.3</v>
      </c>
      <c r="K185" s="6">
        <v>87.42</v>
      </c>
      <c r="L185" s="6">
        <v>91.9</v>
      </c>
      <c r="M185" s="6">
        <v>93.21</v>
      </c>
      <c r="N185" s="6">
        <v>93.63</v>
      </c>
      <c r="O185" s="6">
        <v>114.31</v>
      </c>
      <c r="P185" s="6">
        <v>2650736.7599999998</v>
      </c>
    </row>
    <row r="186" spans="3:16" ht="15.5" x14ac:dyDescent="0.35">
      <c r="C186" t="s">
        <v>202</v>
      </c>
      <c r="I186" s="6">
        <v>1.86</v>
      </c>
      <c r="J186" s="6">
        <v>0.63</v>
      </c>
      <c r="K186" s="6">
        <v>0.59</v>
      </c>
      <c r="L186" s="6">
        <v>0.96</v>
      </c>
      <c r="M186" s="6">
        <v>1.49</v>
      </c>
      <c r="N186" s="6">
        <v>1.77</v>
      </c>
      <c r="O186" s="6">
        <v>0.87</v>
      </c>
      <c r="P186" s="5">
        <v>0</v>
      </c>
    </row>
    <row r="187" spans="3:16" ht="15.5" x14ac:dyDescent="0.35">
      <c r="C187" t="s">
        <v>203</v>
      </c>
      <c r="I187" s="6">
        <v>72.72</v>
      </c>
      <c r="J187" s="6">
        <v>79.3</v>
      </c>
      <c r="K187" s="6">
        <v>87.42</v>
      </c>
      <c r="L187" s="6">
        <v>91.9</v>
      </c>
      <c r="M187" s="6">
        <v>93.21</v>
      </c>
      <c r="N187" s="6">
        <v>93.63</v>
      </c>
      <c r="O187" s="6">
        <v>114.31</v>
      </c>
      <c r="P187" s="6">
        <v>2650736.7599999998</v>
      </c>
    </row>
    <row r="188" spans="3:16" ht="15.5" x14ac:dyDescent="0.35">
      <c r="C188" t="s">
        <v>204</v>
      </c>
      <c r="P188" s="5">
        <v>35000000000</v>
      </c>
    </row>
    <row r="189" spans="3:16" ht="15.5" x14ac:dyDescent="0.35">
      <c r="C189" t="s">
        <v>205</v>
      </c>
    </row>
    <row r="190" spans="3:16" ht="15.5" x14ac:dyDescent="0.35">
      <c r="C190" t="s">
        <v>26</v>
      </c>
      <c r="P190" s="5">
        <v>35000000000</v>
      </c>
    </row>
    <row r="191" spans="3:16" ht="15.5" x14ac:dyDescent="0.35">
      <c r="C191" t="s">
        <v>23</v>
      </c>
      <c r="I191" s="5">
        <v>-12000000000</v>
      </c>
      <c r="J191" s="5">
        <v>-10000000000</v>
      </c>
      <c r="K191" s="5">
        <v>-7000000000</v>
      </c>
      <c r="L191" s="5">
        <v>-16000000000</v>
      </c>
      <c r="M191" s="5">
        <v>-36000000000</v>
      </c>
      <c r="N191" s="5">
        <v>-62000000000</v>
      </c>
      <c r="O191" s="5">
        <v>-37000000000</v>
      </c>
      <c r="P191" s="5">
        <v>31000000000</v>
      </c>
    </row>
    <row r="192" spans="3:16" ht="15.5" x14ac:dyDescent="0.35">
      <c r="C192" t="s">
        <v>206</v>
      </c>
      <c r="I192" s="5">
        <v>21000000000</v>
      </c>
      <c r="J192" s="5">
        <v>24000000000</v>
      </c>
      <c r="K192" s="5">
        <v>23000000000</v>
      </c>
      <c r="L192" s="5">
        <v>26000000000</v>
      </c>
      <c r="M192" s="5">
        <v>48000000000</v>
      </c>
      <c r="N192" s="5">
        <v>78000000000</v>
      </c>
      <c r="O192" s="5">
        <v>113000000000</v>
      </c>
      <c r="P192" s="5">
        <v>25000000000</v>
      </c>
    </row>
    <row r="193" spans="3:16" ht="15.5" x14ac:dyDescent="0.35">
      <c r="C193" t="s">
        <v>207</v>
      </c>
      <c r="I193" s="5">
        <v>2000000000</v>
      </c>
      <c r="J193" s="5">
        <v>-3000000000</v>
      </c>
      <c r="K193" s="5">
        <v>-10000000000</v>
      </c>
      <c r="L193" s="5">
        <v>0</v>
      </c>
      <c r="M193" s="5">
        <v>-2000000000</v>
      </c>
      <c r="N193" s="5">
        <v>24000000000</v>
      </c>
      <c r="O193" s="5">
        <v>37000000000</v>
      </c>
      <c r="P193" s="5">
        <v>-39000000000</v>
      </c>
    </row>
    <row r="194" spans="3:16" ht="15.5" x14ac:dyDescent="0.35">
      <c r="C194" t="s">
        <v>208</v>
      </c>
      <c r="I194" s="5">
        <v>0</v>
      </c>
      <c r="J194" s="5">
        <v>-2000000000</v>
      </c>
      <c r="K194" s="5">
        <v>-3000000000</v>
      </c>
      <c r="L194" s="5">
        <v>-22000000000</v>
      </c>
      <c r="M194" s="5">
        <v>-21000000000</v>
      </c>
      <c r="N194" s="5">
        <v>-13000000000</v>
      </c>
      <c r="O194" s="5">
        <v>-2000000000</v>
      </c>
      <c r="P194" s="5">
        <v>0</v>
      </c>
    </row>
    <row r="195" spans="3:16" ht="15.5" x14ac:dyDescent="0.35">
      <c r="C195" t="s">
        <v>15</v>
      </c>
      <c r="I195" s="5">
        <v>2000000000</v>
      </c>
      <c r="J195" s="5">
        <v>-4000000000</v>
      </c>
      <c r="K195" s="5">
        <v>-14000000000</v>
      </c>
      <c r="L195" s="5">
        <v>-22000000000</v>
      </c>
      <c r="M195" s="5">
        <v>-23000000000</v>
      </c>
      <c r="N195" s="5">
        <v>11000000000</v>
      </c>
      <c r="O195" s="5">
        <v>35000000000</v>
      </c>
      <c r="P195" s="5">
        <v>-39000000000</v>
      </c>
    </row>
    <row r="196" spans="3:16" ht="15.5" x14ac:dyDescent="0.35">
      <c r="C196" t="s">
        <v>17</v>
      </c>
      <c r="I196" s="6">
        <v>2.0699999999999998</v>
      </c>
      <c r="J196" s="6">
        <v>-4.33</v>
      </c>
      <c r="K196" s="6">
        <v>-13.66</v>
      </c>
      <c r="L196" s="6">
        <v>-21.88</v>
      </c>
      <c r="M196" s="6">
        <v>-22.88</v>
      </c>
      <c r="N196" s="6">
        <v>11.27</v>
      </c>
      <c r="O196" s="6">
        <v>35.4</v>
      </c>
      <c r="P196" s="6">
        <v>-4135961.57</v>
      </c>
    </row>
  </sheetData>
  <pageMargins left="0.7" right="0.7" top="0.75" bottom="0.75" header="0.3" footer="0.3"/>
  <ignoredErrors>
    <ignoredError sqref="A1:P197" numberStoredAsText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P20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1531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1532</v>
      </c>
      <c r="D2" s="2" vm="417">
        <f ca="1">IFERROR(_xlfn.STOCKHISTORY("XIDX:" &amp; $C$1, D3, , 0, 0, 1), "Libur")</f>
        <v>260</v>
      </c>
      <c r="E2" s="2" vm="406">
        <f ca="1">IFERROR(_xlfn.STOCKHISTORY("XIDX:" &amp; $C$1, E3, , 0, 0, 1), "Libur")</f>
        <v>136</v>
      </c>
      <c r="H2" s="2" vm="406">
        <f ca="1">IFERROR(INDEX(D2:G2,COUNT(D2:G2)),"")</f>
        <v>136</v>
      </c>
      <c r="I2" s="2" vm="367">
        <f t="shared" ref="I2:P2" ca="1" si="0">IFERROR(_xlfn.STOCKHISTORY("XIDX:" &amp; $C$1, I1, , 0, 0, 1), "Libur")</f>
        <v>113</v>
      </c>
      <c r="J2" s="2" vm="221">
        <f t="shared" ca="1" si="0"/>
        <v>69</v>
      </c>
      <c r="K2" s="2" vm="77">
        <f t="shared" ca="1" si="0"/>
        <v>82</v>
      </c>
      <c r="L2" s="2" vm="438">
        <f t="shared" ca="1" si="0"/>
        <v>354</v>
      </c>
      <c r="M2" s="2" vm="439">
        <f t="shared" ca="1" si="0"/>
        <v>157</v>
      </c>
      <c r="N2" s="2" vm="209">
        <f t="shared" ca="1" si="0"/>
        <v>180</v>
      </c>
      <c r="O2" s="2" vm="40">
        <f t="shared" ca="1" si="0"/>
        <v>820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26132900000</v>
      </c>
      <c r="E4" s="2">
        <f>IFERROR(INDEX(E51:E500,MATCH($C$4,$C$51:$C$500,0)),"")</f>
        <v>4361050000</v>
      </c>
      <c r="H4" s="2">
        <f>IFERROR(SUM(D4:G4)*(4/MAX(1,COUNT(D4:G4))),"")</f>
        <v>60987900000</v>
      </c>
      <c r="I4" s="2">
        <f t="shared" ref="I4:P4" si="1">IFERROR(INDEX(I51:I500,MATCH($C$4,$C$51:$C$500,0)),"")</f>
        <v>53588920000</v>
      </c>
      <c r="J4" s="2">
        <f t="shared" si="1"/>
        <v>63656114694</v>
      </c>
      <c r="K4" s="2">
        <f t="shared" si="1"/>
        <v>45096150000</v>
      </c>
      <c r="L4" s="2">
        <f t="shared" si="1"/>
        <v>84683945000</v>
      </c>
      <c r="M4" s="2">
        <f t="shared" si="1"/>
        <v>100416453220</v>
      </c>
      <c r="N4" s="2">
        <f t="shared" si="1"/>
        <v>80627075000</v>
      </c>
      <c r="O4" s="2">
        <f t="shared" si="1"/>
        <v>23689696037</v>
      </c>
      <c r="P4" s="2">
        <f t="shared" si="1"/>
        <v>42835283838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-579609473</v>
      </c>
      <c r="E5" s="2">
        <f>IFERROR(INDEX(E51:E500,MATCH($C$5,$C$51:$C$500,0)),"")</f>
        <v>-3394735979</v>
      </c>
      <c r="H5" s="2">
        <f>IFERROR(SUM(D5:G5)*(4/MAX(1,COUNT(D5:G5))),"")</f>
        <v>-7948690904</v>
      </c>
      <c r="I5" s="2">
        <f t="shared" ref="I5:P5" si="2">IFERROR(INDEX(I51:I500,MATCH($C$5,$C$51:$C$500,0)),"")</f>
        <v>-13553159573</v>
      </c>
      <c r="J5" s="2">
        <f t="shared" si="2"/>
        <v>-8973566633</v>
      </c>
      <c r="K5" s="2">
        <f t="shared" si="2"/>
        <v>-9164779286</v>
      </c>
      <c r="L5" s="2">
        <f t="shared" si="2"/>
        <v>-73401908</v>
      </c>
      <c r="M5" s="2">
        <f t="shared" si="2"/>
        <v>1386849492</v>
      </c>
      <c r="N5" s="2">
        <f t="shared" si="2"/>
        <v>629715132</v>
      </c>
      <c r="O5" s="2">
        <f t="shared" si="2"/>
        <v>3588064866</v>
      </c>
      <c r="P5" s="2">
        <f t="shared" si="2"/>
        <v>645152388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479366953899</v>
      </c>
      <c r="E6" s="2">
        <f>IFERROR(INDEX(E51:E500,MATCH($C$6,$C$51:$C$500,0)),"")</f>
        <v>478426890457</v>
      </c>
      <c r="H6" s="2">
        <f>IFERROR(INDEX(D6:G6,COUNT(D6:G6)),"")</f>
        <v>478426890457</v>
      </c>
      <c r="I6" s="2">
        <f t="shared" ref="I6:P6" si="3">IFERROR(INDEX(I51:I500,MATCH($C$6,$C$51:$C$500,0)),"")</f>
        <v>482189750328</v>
      </c>
      <c r="J6" s="2">
        <f t="shared" si="3"/>
        <v>495639688257</v>
      </c>
      <c r="K6" s="2">
        <f t="shared" si="3"/>
        <v>503975828249</v>
      </c>
      <c r="L6" s="2">
        <f t="shared" si="3"/>
        <v>512777920432</v>
      </c>
      <c r="M6" s="2">
        <f t="shared" si="3"/>
        <v>511371376960</v>
      </c>
      <c r="N6" s="2">
        <f t="shared" si="3"/>
        <v>508502617380</v>
      </c>
      <c r="O6" s="2">
        <f t="shared" si="3"/>
        <v>493868034905</v>
      </c>
      <c r="P6" s="2">
        <f t="shared" si="3"/>
        <v>400124364103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2.2000000000000002</v>
      </c>
      <c r="E7" s="3">
        <f>IFERROR(INDEX(E51:E500,MATCH($C$7,$C$51:$C$500,0))/1000000000,"")</f>
        <v>2.2000000000000002</v>
      </c>
      <c r="H7" s="3">
        <f>IFERROR(INDEX(D7:G7,COUNT(D7:G7)),"")</f>
        <v>2.2000000000000002</v>
      </c>
      <c r="I7" s="3">
        <f t="shared" ref="I7:P7" si="4">IFERROR(INDEX(I51:I500,MATCH($C$7,$C$51:$C$500,0))/1000000000,"")</f>
        <v>2.2000000000000002</v>
      </c>
      <c r="J7" s="3">
        <f t="shared" si="4"/>
        <v>2.2000000000000002</v>
      </c>
      <c r="K7" s="3">
        <f t="shared" si="4"/>
        <v>2.2000000000000002</v>
      </c>
      <c r="L7" s="3">
        <f t="shared" si="4"/>
        <v>2.2000000000000002</v>
      </c>
      <c r="M7" s="3">
        <f t="shared" si="4"/>
        <v>2.2000000000000002</v>
      </c>
      <c r="N7" s="3">
        <f t="shared" si="4"/>
        <v>2.2000000000000002</v>
      </c>
      <c r="O7" s="3">
        <f t="shared" si="4"/>
        <v>2.2000000000000002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11000000000</v>
      </c>
      <c r="E8" s="2">
        <f>IFERROR(INDEX(E51:E500,MATCH("Free cash flow (Quarter)",$C$51:$C$500,0)),"")</f>
        <v>-2000000000</v>
      </c>
      <c r="H8" s="2">
        <f>IFERROR(INDEX(D8:G8,COUNT(D8:G8)),"")</f>
        <v>-2000000000</v>
      </c>
      <c r="I8" s="2">
        <f t="shared" ref="I8:P8" si="5">IFERROR(INDEX(I51:I500,MATCH($C$8,$C$51:$C$500,0)),"")</f>
        <v>6000000000</v>
      </c>
      <c r="J8" s="2">
        <f t="shared" si="5"/>
        <v>2000000000</v>
      </c>
      <c r="K8" s="2">
        <f t="shared" si="5"/>
        <v>-15000000000</v>
      </c>
      <c r="L8" s="2">
        <f t="shared" si="5"/>
        <v>7000000000</v>
      </c>
      <c r="M8" s="2">
        <f t="shared" si="5"/>
        <v>28000000000</v>
      </c>
      <c r="N8" s="2">
        <f t="shared" si="5"/>
        <v>12000000000</v>
      </c>
      <c r="O8" s="2">
        <f t="shared" si="5"/>
        <v>-36000000000</v>
      </c>
      <c r="P8" s="2">
        <f t="shared" si="5"/>
        <v>-41000000000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5.13</v>
      </c>
      <c r="E9" s="3">
        <f>IFERROR(INDEX(E51:E500,MATCH("Free cash flow per share (Quarter)",$C$51:$C$500,0)),"")</f>
        <v>-0.78</v>
      </c>
      <c r="H9" s="3">
        <f>IFERROR(INDEX(D9:G9,COUNT(D9:G9)),"")</f>
        <v>-0.78</v>
      </c>
      <c r="I9" s="3">
        <f t="shared" ref="I9:P9" si="6">IFERROR(INDEX(I51:I500,MATCH($C$9,$C$51:$C$500,0)),"")</f>
        <v>2.68</v>
      </c>
      <c r="J9" s="3">
        <f t="shared" si="6"/>
        <v>1.06</v>
      </c>
      <c r="K9" s="3">
        <f t="shared" si="6"/>
        <v>-6.69</v>
      </c>
      <c r="L9" s="3">
        <f t="shared" si="6"/>
        <v>3.31</v>
      </c>
      <c r="M9" s="3">
        <f t="shared" si="6"/>
        <v>12.62</v>
      </c>
      <c r="N9" s="3">
        <f t="shared" si="6"/>
        <v>5.41</v>
      </c>
      <c r="O9" s="3">
        <f t="shared" si="6"/>
        <v>-16.260000000000002</v>
      </c>
      <c r="P9" s="3">
        <f t="shared" si="6"/>
        <v>-119150.02</v>
      </c>
    </row>
    <row r="10" spans="1:16" ht="15.5" x14ac:dyDescent="0.35">
      <c r="C10" t="s">
        <v>18</v>
      </c>
      <c r="D10" s="3">
        <f ca="1">IFERROR(IF(D9=0,"",D2/D9),"")</f>
        <v>50.682261208576996</v>
      </c>
      <c r="E10" s="3">
        <f ca="1">IFERROR(IF(E9=0,"",E2/E9),"")</f>
        <v>-174.35897435897436</v>
      </c>
      <c r="I10" s="3">
        <f t="shared" ref="I10:P10" ca="1" si="7">IFERROR(IF(I9=0,"",I2/I9),"")</f>
        <v>42.164179104477611</v>
      </c>
      <c r="J10" s="3">
        <f t="shared" ca="1" si="7"/>
        <v>65.094339622641513</v>
      </c>
      <c r="K10" s="3">
        <f t="shared" ca="1" si="7"/>
        <v>-12.25710014947683</v>
      </c>
      <c r="L10" s="3">
        <f t="shared" ca="1" si="7"/>
        <v>106.94864048338368</v>
      </c>
      <c r="M10" s="3">
        <f t="shared" ca="1" si="7"/>
        <v>12.440570522979398</v>
      </c>
      <c r="N10" s="3">
        <f t="shared" ca="1" si="7"/>
        <v>33.271719038817004</v>
      </c>
      <c r="O10" s="3">
        <f t="shared" ca="1" si="7"/>
        <v>-50.430504305043044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6504758214</v>
      </c>
      <c r="E11" s="2">
        <f>IFERROR(INDEX(E51:E500,MATCH($C$11,$C$51:$C$500,0)),"")</f>
        <v>3006803440</v>
      </c>
      <c r="H11" s="2">
        <f>IFERROR(INDEX(D11:G11,COUNT(D11:G11)),"")</f>
        <v>3006803440</v>
      </c>
      <c r="I11" s="2">
        <f t="shared" ref="I11:P11" si="8">IFERROR(INDEX(I51:I500,MATCH($C$11,$C$51:$C$500,0)),"")</f>
        <v>3610105142</v>
      </c>
      <c r="J11" s="2">
        <f t="shared" si="8"/>
        <v>12047928171</v>
      </c>
      <c r="K11" s="2">
        <f t="shared" si="8"/>
        <v>28663016900</v>
      </c>
      <c r="L11" s="2">
        <f t="shared" si="8"/>
        <v>25468614912</v>
      </c>
      <c r="M11" s="2">
        <f t="shared" si="8"/>
        <v>39891406609</v>
      </c>
      <c r="N11" s="2">
        <f t="shared" si="8"/>
        <v>44732875541</v>
      </c>
      <c r="O11" s="2">
        <f t="shared" si="8"/>
        <v>59486819481</v>
      </c>
      <c r="P11" s="2">
        <f t="shared" si="8"/>
        <v>6172149320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16000000000</v>
      </c>
      <c r="E12" s="2">
        <f>IFERROR(INDEX(E51:E500,MATCH("Net Debt (Quarter)",$C$51:$C$500,0)),"")</f>
        <v>35000000000</v>
      </c>
      <c r="H12" s="2">
        <f>IFERROR(INDEX(D12:G12,COUNT(D12:G12)),"")</f>
        <v>35000000000</v>
      </c>
      <c r="I12" s="2">
        <f t="shared" ref="I12:P12" si="9">IFERROR(INDEX(I51:I500,MATCH($C$12,$C$51:$C$500,0)),"")</f>
        <v>36000000000</v>
      </c>
      <c r="J12" s="2">
        <f t="shared" si="9"/>
        <v>36000000000</v>
      </c>
      <c r="K12" s="2">
        <f t="shared" si="9"/>
        <v>41000000000</v>
      </c>
      <c r="L12" s="2">
        <f t="shared" si="9"/>
        <v>21000000000</v>
      </c>
      <c r="M12" s="2">
        <f t="shared" si="9"/>
        <v>20000000000</v>
      </c>
      <c r="N12" s="2">
        <f t="shared" si="9"/>
        <v>39000000000</v>
      </c>
      <c r="O12" s="2">
        <f t="shared" si="9"/>
        <v>48000000000</v>
      </c>
      <c r="P12" s="2">
        <f t="shared" si="9"/>
        <v>33000000000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22000000000</v>
      </c>
      <c r="E13" s="2">
        <f>IFERROR(INDEX(E51:E500,MATCH("Total Debt (Quarter)",$C$51:$C$500,0)),"")</f>
        <v>38000000000</v>
      </c>
      <c r="H13" s="2">
        <f>IFERROR(INDEX(D13:G13,COUNT(D13:G13)),"")</f>
        <v>38000000000</v>
      </c>
      <c r="I13" s="2">
        <f t="shared" ref="I13:P13" si="10">IFERROR(INDEX(I51:I500,MATCH($C$13,$C$51:$C$500,0)),"")</f>
        <v>40000000000</v>
      </c>
      <c r="J13" s="2">
        <f t="shared" si="10"/>
        <v>48000000000</v>
      </c>
      <c r="K13" s="2">
        <f t="shared" si="10"/>
        <v>69000000000</v>
      </c>
      <c r="L13" s="2">
        <f t="shared" si="10"/>
        <v>47000000000</v>
      </c>
      <c r="M13" s="2">
        <f t="shared" si="10"/>
        <v>60000000000</v>
      </c>
      <c r="N13" s="2">
        <f t="shared" si="10"/>
        <v>84000000000</v>
      </c>
      <c r="O13" s="2">
        <f t="shared" si="10"/>
        <v>107000000000</v>
      </c>
      <c r="P13" s="2">
        <f t="shared" si="10"/>
        <v>39000000000</v>
      </c>
    </row>
    <row r="14" spans="1:16" ht="15.5" x14ac:dyDescent="0.35">
      <c r="C14" t="s">
        <v>27</v>
      </c>
      <c r="D14" s="2">
        <f>IFERROR(INDEX(D51:D500,MATCH($C$14,$C$51:$C$500,0)),"")</f>
        <v>-907916346</v>
      </c>
      <c r="E14" s="2">
        <f>IFERROR(INDEX(E51:E500,MATCH($C$14,$C$51:$C$500,0)),"")</f>
        <v>-855460146</v>
      </c>
      <c r="H14" s="2">
        <f>IFERROR(SUM(D14:G14)*(4/MAX(1,COUNT(D14:G14))),"")</f>
        <v>-3526752984</v>
      </c>
      <c r="I14" s="2">
        <f t="shared" ref="I14:P14" si="11">IFERROR(INDEX(I51:I500,MATCH($C$14,$C$51:$C$500,0)),"")</f>
        <v>-4138964863</v>
      </c>
      <c r="J14" s="2">
        <f t="shared" si="11"/>
        <v>-4640439700</v>
      </c>
      <c r="K14" s="2">
        <f t="shared" si="11"/>
        <v>-4450427358</v>
      </c>
      <c r="L14" s="2">
        <f t="shared" si="11"/>
        <v>-3598612591</v>
      </c>
      <c r="M14" s="2">
        <f t="shared" si="11"/>
        <v>-3811499959</v>
      </c>
      <c r="N14" s="2">
        <f t="shared" si="11"/>
        <v>-6035121548</v>
      </c>
      <c r="O14" s="2">
        <f t="shared" si="11"/>
        <v>-2466943150</v>
      </c>
      <c r="P14" s="2">
        <f t="shared" si="11"/>
        <v>-2086898323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</row>
    <row r="16" spans="1:16" ht="15.5" x14ac:dyDescent="0.35">
      <c r="C16" t="s">
        <v>29</v>
      </c>
      <c r="D16" s="2">
        <f>IFERROR(INDEX(D51:D500,MATCH($C$16,$C$51:$C$500,0)),"")</f>
        <v>940063442</v>
      </c>
      <c r="E16" s="2">
        <f>IFERROR(INDEX(E51:E500,MATCH($C$16,$C$51:$C$500,0)),"")</f>
        <v>-3762859871</v>
      </c>
      <c r="H16" s="2">
        <f>IFERROR(SUM(D16:G16)*(4/MAX(1,COUNT(D16:G16))),"")</f>
        <v>-5645592858</v>
      </c>
      <c r="I16" s="2">
        <f t="shared" ref="I16:P16" si="13">IFERROR(INDEX(I51:I500,MATCH($C$16,$C$51:$C$500,0)),"")</f>
        <v>-13584109280</v>
      </c>
      <c r="J16" s="2">
        <f t="shared" si="13"/>
        <v>-8296016610</v>
      </c>
      <c r="K16" s="2">
        <f t="shared" si="13"/>
        <v>-8766448830</v>
      </c>
      <c r="L16" s="2">
        <f t="shared" si="13"/>
        <v>1539821684</v>
      </c>
      <c r="M16" s="2">
        <f t="shared" si="13"/>
        <v>3061999615</v>
      </c>
      <c r="N16" s="2">
        <f t="shared" si="13"/>
        <v>2665918594</v>
      </c>
      <c r="O16" s="2">
        <f t="shared" si="13"/>
        <v>2193098004</v>
      </c>
      <c r="P16" s="2">
        <f t="shared" si="13"/>
        <v>-1324487985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572000000000</v>
      </c>
      <c r="E20" s="2">
        <f ca="1">IFERROR(E21*E2,"")</f>
        <v>299200000000</v>
      </c>
      <c r="H20" s="2">
        <f t="shared" ref="H20:P20" ca="1" si="14">IFERROR(H21*H2,"")</f>
        <v>299200000000</v>
      </c>
      <c r="I20" s="2">
        <f t="shared" ca="1" si="14"/>
        <v>248600000000</v>
      </c>
      <c r="J20" s="2">
        <f t="shared" ca="1" si="14"/>
        <v>151800000000</v>
      </c>
      <c r="K20" s="2">
        <f t="shared" ca="1" si="14"/>
        <v>180400000000</v>
      </c>
      <c r="L20" s="2">
        <f t="shared" ca="1" si="14"/>
        <v>778800000000</v>
      </c>
      <c r="M20" s="2">
        <f t="shared" ca="1" si="14"/>
        <v>345400000000</v>
      </c>
      <c r="N20" s="2">
        <f t="shared" ca="1" si="14"/>
        <v>396000000000</v>
      </c>
      <c r="O20" s="2">
        <f t="shared" ca="1" si="14"/>
        <v>1804000000000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2200000000</v>
      </c>
      <c r="E21" s="2">
        <f>IFERROR(INDEX(E51:E500,MATCH($C$7,$C$51:$C$500,0)),"")</f>
        <v>2200000000</v>
      </c>
      <c r="H21" s="2">
        <f>IFERROR(INDEX(D21:G21,COUNT(D21:G21)),"")</f>
        <v>2200000000</v>
      </c>
      <c r="I21" s="2">
        <f t="shared" ref="I21:P21" si="15">IFERROR(INDEX(I51:I500,MATCH($C$7,$C$51:$C$500,0)),"")</f>
        <v>2200000000</v>
      </c>
      <c r="J21" s="2">
        <f t="shared" si="15"/>
        <v>2200000000</v>
      </c>
      <c r="K21" s="2">
        <f t="shared" si="15"/>
        <v>2200000000</v>
      </c>
      <c r="L21" s="2">
        <f t="shared" si="15"/>
        <v>2200000000</v>
      </c>
      <c r="M21" s="2">
        <f t="shared" si="15"/>
        <v>2200000000</v>
      </c>
      <c r="N21" s="2">
        <f t="shared" si="15"/>
        <v>2200000000</v>
      </c>
      <c r="O21" s="2">
        <f t="shared" si="15"/>
        <v>2200000000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-0.12091143711214615</v>
      </c>
      <c r="E23" s="3">
        <f>IFERROR(E5/E6*100,"")</f>
        <v>-0.70956211841631667</v>
      </c>
      <c r="H23" s="3">
        <f t="shared" ref="H23:P23" si="16">IFERROR(H5/H6*100,"")</f>
        <v>-1.6614222700582948</v>
      </c>
      <c r="I23" s="3">
        <f t="shared" si="16"/>
        <v>-2.8107523156144927</v>
      </c>
      <c r="J23" s="3">
        <f t="shared" si="16"/>
        <v>-1.8105020331517538</v>
      </c>
      <c r="K23" s="3">
        <f t="shared" si="16"/>
        <v>-1.8184958032296632</v>
      </c>
      <c r="L23" s="3">
        <f t="shared" si="16"/>
        <v>-1.4314560958116351E-2</v>
      </c>
      <c r="M23" s="3">
        <f t="shared" si="16"/>
        <v>0.27120201764997903</v>
      </c>
      <c r="N23" s="3">
        <f t="shared" si="16"/>
        <v>0.12383714664922145</v>
      </c>
      <c r="O23" s="3">
        <f t="shared" si="16"/>
        <v>0.72652300056030084</v>
      </c>
      <c r="P23" s="3">
        <f t="shared" si="16"/>
        <v>0.16123796646232844</v>
      </c>
    </row>
    <row r="24" spans="1:16" ht="15.5" x14ac:dyDescent="0.35">
      <c r="C24" t="s">
        <v>47</v>
      </c>
      <c r="D24" s="4">
        <f>IFERROR(_xlfn.RRI(5,I23,D23),"")</f>
        <v>-0.46699784960441126</v>
      </c>
      <c r="E24" s="4">
        <f>IFERROR(_xlfn.RRI(5,J23,E23),"")</f>
        <v>-0.17084011820131884</v>
      </c>
      <c r="H24" s="4" t="str">
        <f t="shared" ref="H24:P24" si="17">IFERROR(_xlfn.RRI(5,M23,H23),"")</f>
        <v/>
      </c>
      <c r="I24" s="4" t="str">
        <f t="shared" si="17"/>
        <v/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-6.23</v>
      </c>
      <c r="J25" s="3">
        <f t="shared" si="18"/>
        <v>-4.07</v>
      </c>
      <c r="K25" s="3">
        <f t="shared" si="18"/>
        <v>-4.16</v>
      </c>
      <c r="L25" s="3">
        <f t="shared" si="18"/>
        <v>-0.02</v>
      </c>
      <c r="M25" s="3">
        <f t="shared" si="18"/>
        <v>0.6</v>
      </c>
      <c r="N25" s="3">
        <f t="shared" si="18"/>
        <v>0.06</v>
      </c>
      <c r="O25" s="3">
        <f t="shared" si="18"/>
        <v>1.65</v>
      </c>
      <c r="P25" s="3">
        <f t="shared" si="18"/>
        <v>267.08999999999997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11.878590909090908</v>
      </c>
      <c r="E27" s="3">
        <f>IFERROR(E4/E21,"")</f>
        <v>1.9822954545454545</v>
      </c>
      <c r="H27" s="3">
        <f t="shared" ref="H27:P27" si="20">IFERROR(H4/H21,"")</f>
        <v>27.721772727272729</v>
      </c>
      <c r="I27" s="3">
        <f t="shared" si="20"/>
        <v>24.358599999999999</v>
      </c>
      <c r="J27" s="3">
        <f t="shared" si="20"/>
        <v>28.93459758818182</v>
      </c>
      <c r="K27" s="3">
        <f t="shared" si="20"/>
        <v>20.498249999999999</v>
      </c>
      <c r="L27" s="3">
        <f t="shared" si="20"/>
        <v>38.492702272727271</v>
      </c>
      <c r="M27" s="3">
        <f t="shared" si="20"/>
        <v>45.643842372727271</v>
      </c>
      <c r="N27" s="3">
        <f t="shared" si="20"/>
        <v>36.648670454545453</v>
      </c>
      <c r="O27" s="3">
        <f t="shared" si="20"/>
        <v>10.768043653181818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-0.13379134183104813</v>
      </c>
      <c r="E28" s="4">
        <f>IFERROR(_xlfn.RRI(5,J27,E27),"")</f>
        <v>-0.41500764883030172</v>
      </c>
      <c r="H28" s="4">
        <f t="shared" ref="H28:P28" si="21">IFERROR(_xlfn.RRI(5,M27,H27),"")</f>
        <v>-9.4918349076095532E-2</v>
      </c>
      <c r="I28" s="4">
        <f t="shared" si="21"/>
        <v>-7.8450177123050469E-2</v>
      </c>
      <c r="J28" s="4">
        <f t="shared" si="21"/>
        <v>0.21858584152447769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0.53071253071253066</v>
      </c>
      <c r="J29" s="4">
        <f t="shared" si="22"/>
        <v>-2.1634615384615349E-2</v>
      </c>
      <c r="K29" s="4">
        <f t="shared" si="22"/>
        <v>207.00000000000003</v>
      </c>
      <c r="L29" s="4">
        <f t="shared" si="22"/>
        <v>-1.0333333333333334</v>
      </c>
      <c r="M29" s="4">
        <f t="shared" si="22"/>
        <v>9.0000000000000018</v>
      </c>
      <c r="N29" s="4">
        <f t="shared" si="22"/>
        <v>-0.96363636363636362</v>
      </c>
      <c r="O29" s="4">
        <f t="shared" si="22"/>
        <v>-0.99382230708749864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0.13806921281488796</v>
      </c>
      <c r="I30" s="4">
        <f t="shared" si="23"/>
        <v>-0.15814968824902068</v>
      </c>
      <c r="J30" s="4">
        <f t="shared" si="23"/>
        <v>0.41156428417947005</v>
      </c>
      <c r="K30" s="4">
        <f t="shared" si="23"/>
        <v>-0.46747698161676338</v>
      </c>
      <c r="L30" s="4">
        <f t="shared" si="23"/>
        <v>-0.15667261405391431</v>
      </c>
      <c r="M30" s="4">
        <f t="shared" si="23"/>
        <v>0.24544333550485367</v>
      </c>
      <c r="N30" s="4">
        <f t="shared" si="23"/>
        <v>2.4034659994822958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208.39</v>
      </c>
      <c r="E32" s="3">
        <f>IFERROR(INDEX(E51:E500,MATCH($A$32,$C$51:$C$500,0)),"")</f>
        <v>208.66</v>
      </c>
      <c r="H32" s="3">
        <f>IFERROR(INDEX(D32:G32,COUNT(D32:G32)),"")</f>
        <v>208.66</v>
      </c>
      <c r="I32" s="3">
        <f t="shared" ref="I32:P32" si="24">IFERROR(INDEX(I51:I500,MATCH($C$32,$C$51:$C$500,0)),"")</f>
        <v>210.2</v>
      </c>
      <c r="J32" s="3">
        <f t="shared" si="24"/>
        <v>216.37</v>
      </c>
      <c r="K32" s="3">
        <f t="shared" si="24"/>
        <v>220.45</v>
      </c>
      <c r="L32" s="3">
        <f t="shared" si="24"/>
        <v>224.62</v>
      </c>
      <c r="M32" s="3">
        <f t="shared" si="24"/>
        <v>224.66</v>
      </c>
      <c r="N32" s="3">
        <f t="shared" si="24"/>
        <v>224.02</v>
      </c>
      <c r="O32" s="3">
        <f t="shared" si="24"/>
        <v>224.74</v>
      </c>
      <c r="P32" s="3">
        <f t="shared" si="24"/>
        <v>1152431.92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0.65</v>
      </c>
      <c r="E33" s="3">
        <f>IFERROR(INDEX(E51:E500,MATCH($A$33,$C$51:$C$500,0)),"")</f>
        <v>1.06</v>
      </c>
      <c r="H33" s="3">
        <f>IFERROR(INDEX(D33:G33,COUNT(D33:G33)),"")</f>
        <v>1.06</v>
      </c>
      <c r="I33" s="3">
        <f t="shared" ref="I33:P33" si="25">IFERROR(INDEX(I51:I500,MATCH($C$33,$C$51:$C$500,0)),"")</f>
        <v>0.54</v>
      </c>
      <c r="J33" s="3">
        <f t="shared" si="25"/>
        <v>0.32</v>
      </c>
      <c r="K33" s="3">
        <f t="shared" si="25"/>
        <v>0.37</v>
      </c>
      <c r="L33" s="3">
        <f t="shared" si="25"/>
        <v>1.58</v>
      </c>
      <c r="M33" s="3">
        <f t="shared" si="25"/>
        <v>0.7</v>
      </c>
      <c r="N33" s="3">
        <f t="shared" si="25"/>
        <v>0.8</v>
      </c>
      <c r="O33" s="3">
        <f t="shared" si="25"/>
        <v>3.65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-523.08000000000004</v>
      </c>
      <c r="E34" s="3">
        <f>IFERROR(INDEX(E51:E500,MATCH($A$34,$C$51:$C$500,0)),"")</f>
        <v>-144.16</v>
      </c>
      <c r="H34" s="3">
        <f>IFERROR(INDEX(D34:G34,COUNT(D34:G34)),"")</f>
        <v>-144.16</v>
      </c>
      <c r="I34" s="3">
        <f t="shared" ref="I34:P34" si="26">IFERROR(INDEX(I51:I500,MATCH($C$34,$C$51:$C$500,0)),"")</f>
        <v>-18.14</v>
      </c>
      <c r="J34" s="3">
        <f t="shared" si="26"/>
        <v>-16.95</v>
      </c>
      <c r="K34" s="3">
        <f t="shared" si="26"/>
        <v>-19.71</v>
      </c>
      <c r="L34" s="3">
        <f t="shared" si="26"/>
        <v>-17700</v>
      </c>
      <c r="M34" s="3">
        <f t="shared" si="26"/>
        <v>261.67</v>
      </c>
      <c r="N34" s="3">
        <f t="shared" si="26"/>
        <v>3000</v>
      </c>
      <c r="O34" s="3">
        <f t="shared" si="26"/>
        <v>496.97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11.44</v>
      </c>
      <c r="E35" s="3">
        <f>IFERROR(INDEX(E51:E500,MATCH($A$35,$C$51:$C$500,0)),"")</f>
        <v>111.87</v>
      </c>
      <c r="H35" s="3">
        <f>IFERROR(INDEX(D35:G35,COUNT(D35:G35)),"")</f>
        <v>111.87</v>
      </c>
      <c r="I35" s="3">
        <f t="shared" ref="I35:P35" si="27">IFERROR(INDEX(I51:I500,MATCH($C$35,$C$51:$C$500,0)),"")</f>
        <v>4.63</v>
      </c>
      <c r="J35" s="3">
        <f t="shared" si="27"/>
        <v>2.38</v>
      </c>
      <c r="K35" s="3">
        <f t="shared" si="27"/>
        <v>4</v>
      </c>
      <c r="L35" s="3">
        <f t="shared" si="27"/>
        <v>9.19</v>
      </c>
      <c r="M35" s="3">
        <f t="shared" si="27"/>
        <v>3.44</v>
      </c>
      <c r="N35" s="3">
        <f t="shared" si="27"/>
        <v>4.91</v>
      </c>
      <c r="O35" s="3">
        <f t="shared" si="27"/>
        <v>76.069999999999993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26132900000</v>
      </c>
      <c r="E51" s="5">
        <v>4361050000</v>
      </c>
      <c r="F51" s="5">
        <v>8612400000</v>
      </c>
      <c r="G51" s="5">
        <v>6702050000</v>
      </c>
      <c r="I51" s="5">
        <v>53588920000</v>
      </c>
      <c r="J51" s="5">
        <v>63656114694</v>
      </c>
      <c r="K51" s="5">
        <v>45096150000</v>
      </c>
      <c r="L51" s="5">
        <v>84683945000</v>
      </c>
      <c r="M51" s="5">
        <v>100416453220</v>
      </c>
      <c r="N51" s="5">
        <v>80627075000</v>
      </c>
      <c r="O51" s="5">
        <v>23689696037</v>
      </c>
      <c r="P51" s="5">
        <v>42835283838</v>
      </c>
    </row>
    <row r="52" spans="2:16" ht="15.5" x14ac:dyDescent="0.35">
      <c r="C52" t="s">
        <v>211</v>
      </c>
      <c r="D52" s="5">
        <v>-16116312379</v>
      </c>
      <c r="E52" s="5">
        <v>-3073936855</v>
      </c>
      <c r="F52" s="5">
        <v>-6652443713</v>
      </c>
      <c r="G52" s="5">
        <v>-4178341808</v>
      </c>
      <c r="I52" s="5">
        <v>-36018977895</v>
      </c>
      <c r="J52" s="5">
        <v>-40366234182</v>
      </c>
      <c r="K52" s="5">
        <v>-28087841545</v>
      </c>
      <c r="L52" s="5">
        <v>-50364880920</v>
      </c>
      <c r="M52" s="5">
        <v>-65059347381</v>
      </c>
      <c r="N52" s="5">
        <v>-53280140243</v>
      </c>
      <c r="O52" s="5">
        <v>-10397070900</v>
      </c>
      <c r="P52" s="5">
        <v>-21917919342</v>
      </c>
    </row>
    <row r="53" spans="2:16" ht="15.5" x14ac:dyDescent="0.35">
      <c r="C53" t="s">
        <v>212</v>
      </c>
      <c r="D53" s="5">
        <v>10016587621</v>
      </c>
      <c r="E53" s="5">
        <v>1287113145</v>
      </c>
      <c r="F53" s="5">
        <v>1959956287</v>
      </c>
      <c r="G53" s="5">
        <v>2523708192</v>
      </c>
      <c r="I53" s="5">
        <v>17569942105</v>
      </c>
      <c r="J53" s="5">
        <v>23289880512</v>
      </c>
      <c r="K53" s="5">
        <v>17008308455</v>
      </c>
      <c r="L53" s="5">
        <v>34319064080</v>
      </c>
      <c r="M53" s="5">
        <v>35357105839</v>
      </c>
      <c r="N53" s="5">
        <v>27346934757</v>
      </c>
      <c r="O53" s="5">
        <v>13292625137</v>
      </c>
      <c r="P53" s="5">
        <v>20917364496</v>
      </c>
    </row>
    <row r="54" spans="2:16" ht="15.5" x14ac:dyDescent="0.35">
      <c r="C54" t="s">
        <v>82</v>
      </c>
      <c r="D54" s="5">
        <v>-8172939112</v>
      </c>
      <c r="E54" s="5">
        <v>-4197727201</v>
      </c>
      <c r="F54" s="5">
        <v>-8099717423</v>
      </c>
      <c r="G54" s="5">
        <v>-4500466577</v>
      </c>
      <c r="I54" s="5">
        <v>-27078103576</v>
      </c>
      <c r="J54" s="5">
        <v>-27400291458</v>
      </c>
      <c r="K54" s="5">
        <v>-22232738865</v>
      </c>
      <c r="L54" s="5">
        <v>-29606887384</v>
      </c>
      <c r="M54" s="5">
        <v>-29376249216</v>
      </c>
      <c r="N54" s="5">
        <v>-20456042042</v>
      </c>
      <c r="O54" s="5">
        <v>-9979669656</v>
      </c>
      <c r="P54" s="5">
        <v>-20799437975</v>
      </c>
    </row>
    <row r="55" spans="2:16" ht="15.5" x14ac:dyDescent="0.35">
      <c r="C55" t="s">
        <v>284</v>
      </c>
      <c r="D55" s="5">
        <v>-3291968794</v>
      </c>
      <c r="E55" s="5">
        <v>-470882263</v>
      </c>
      <c r="F55" s="5">
        <v>-1135477559</v>
      </c>
      <c r="G55" s="5">
        <v>-614544036</v>
      </c>
      <c r="I55" s="5">
        <v>-6565096063</v>
      </c>
      <c r="J55" s="5">
        <v>-7780753391</v>
      </c>
      <c r="K55" s="5">
        <v>-6498923300</v>
      </c>
      <c r="L55" s="5">
        <v>-12224886028</v>
      </c>
      <c r="M55" s="5">
        <v>-14832811190</v>
      </c>
      <c r="N55" s="5">
        <v>-8998493779</v>
      </c>
      <c r="O55" s="5">
        <v>-2500200318</v>
      </c>
      <c r="P55" s="5">
        <v>-2600589606</v>
      </c>
    </row>
    <row r="56" spans="2:16" ht="15.5" x14ac:dyDescent="0.35">
      <c r="C56" t="s">
        <v>213</v>
      </c>
      <c r="D56" s="5">
        <v>-4538113558</v>
      </c>
      <c r="E56" s="5">
        <v>-3688516188</v>
      </c>
      <c r="F56" s="5">
        <v>-6861475789</v>
      </c>
      <c r="G56" s="5">
        <v>-3811607046</v>
      </c>
      <c r="I56" s="5">
        <v>-19837983997</v>
      </c>
      <c r="J56" s="5">
        <v>-19172176781</v>
      </c>
      <c r="K56" s="5">
        <v>-15236230000</v>
      </c>
      <c r="L56" s="5">
        <v>-16313435989</v>
      </c>
      <c r="M56" s="5">
        <v>-13186067462</v>
      </c>
      <c r="N56" s="5">
        <v>-10447728952</v>
      </c>
      <c r="O56" s="5">
        <v>-7092894135</v>
      </c>
      <c r="P56" s="5">
        <v>-17575856090</v>
      </c>
    </row>
    <row r="57" spans="2:16" ht="15.5" x14ac:dyDescent="0.35">
      <c r="C57" t="s">
        <v>368</v>
      </c>
      <c r="D57" s="5">
        <v>-342856760</v>
      </c>
      <c r="E57" s="5">
        <v>-38328750</v>
      </c>
      <c r="F57" s="5">
        <v>-110103559</v>
      </c>
      <c r="G57" s="5">
        <v>-74315495</v>
      </c>
      <c r="I57" s="5">
        <v>-682363000</v>
      </c>
      <c r="J57" s="5">
        <v>-459600000</v>
      </c>
      <c r="K57" s="5">
        <v>-499522500</v>
      </c>
      <c r="L57" s="5">
        <v>-1070822942</v>
      </c>
      <c r="M57" s="5">
        <v>-1359506934</v>
      </c>
      <c r="N57" s="5">
        <v>-1015092014</v>
      </c>
      <c r="O57" s="5">
        <v>-583962118</v>
      </c>
      <c r="P57" s="5">
        <v>-1035806843</v>
      </c>
    </row>
    <row r="58" spans="2:16" ht="15.5" x14ac:dyDescent="0.35">
      <c r="C58" t="s">
        <v>81</v>
      </c>
      <c r="D58" s="5">
        <v>1519672916</v>
      </c>
      <c r="E58" s="5">
        <v>-368123893</v>
      </c>
      <c r="F58" s="5">
        <v>-532253671</v>
      </c>
      <c r="G58" s="5">
        <v>-95158284</v>
      </c>
      <c r="I58" s="5">
        <v>103221644</v>
      </c>
      <c r="J58" s="5">
        <v>637426641</v>
      </c>
      <c r="K58" s="5">
        <v>368706117</v>
      </c>
      <c r="L58" s="5">
        <v>1590052858</v>
      </c>
      <c r="M58" s="5">
        <v>1752594838</v>
      </c>
      <c r="N58" s="5">
        <v>2487325864</v>
      </c>
      <c r="O58" s="5">
        <v>-260557959</v>
      </c>
      <c r="P58" s="5">
        <v>-453510941</v>
      </c>
    </row>
    <row r="59" spans="2:16" ht="15.5" x14ac:dyDescent="0.35">
      <c r="C59" t="s">
        <v>89</v>
      </c>
      <c r="D59" s="5">
        <v>1843648509</v>
      </c>
      <c r="E59" s="5">
        <v>-2910614056</v>
      </c>
      <c r="F59" s="5">
        <v>-6139761136</v>
      </c>
      <c r="G59" s="5">
        <v>-1976758385</v>
      </c>
      <c r="I59" s="5">
        <v>-9508161471</v>
      </c>
      <c r="J59" s="5">
        <v>-4110410946</v>
      </c>
      <c r="K59" s="5">
        <v>-5224430410</v>
      </c>
      <c r="L59" s="5">
        <v>4712176696</v>
      </c>
      <c r="M59" s="5">
        <v>5980856623</v>
      </c>
      <c r="N59" s="5">
        <v>6890892715</v>
      </c>
      <c r="O59" s="5">
        <v>3312955481</v>
      </c>
      <c r="P59" s="5">
        <v>117926521</v>
      </c>
    </row>
    <row r="60" spans="2:16" ht="15.5" x14ac:dyDescent="0.35">
      <c r="C60" t="s">
        <v>90</v>
      </c>
      <c r="D60" s="5">
        <v>-903585067</v>
      </c>
      <c r="E60" s="5">
        <v>-852245815</v>
      </c>
      <c r="F60" s="5">
        <v>-1116819978</v>
      </c>
      <c r="G60" s="5">
        <v>-979854064</v>
      </c>
      <c r="I60" s="5">
        <v>-4075947809</v>
      </c>
      <c r="J60" s="5">
        <v>-4185605664</v>
      </c>
      <c r="K60" s="5">
        <v>-3542018420</v>
      </c>
      <c r="L60" s="5">
        <v>-3172355012</v>
      </c>
      <c r="M60" s="5">
        <v>-2918857008</v>
      </c>
      <c r="N60" s="5">
        <v>-4224974121</v>
      </c>
      <c r="O60" s="5">
        <v>-1119857477</v>
      </c>
      <c r="P60" s="5">
        <v>-1442414506</v>
      </c>
    </row>
    <row r="61" spans="2:16" ht="15.5" x14ac:dyDescent="0.35">
      <c r="C61" t="s">
        <v>215</v>
      </c>
      <c r="D61" s="5">
        <v>4331279</v>
      </c>
      <c r="E61" s="5">
        <v>3214331</v>
      </c>
      <c r="F61" s="5">
        <v>4604004</v>
      </c>
      <c r="G61" s="5">
        <v>8470372</v>
      </c>
      <c r="I61" s="5">
        <v>63017054</v>
      </c>
      <c r="J61" s="5">
        <v>454834036</v>
      </c>
      <c r="K61" s="5">
        <v>908408938</v>
      </c>
      <c r="L61" s="5">
        <v>426257579</v>
      </c>
      <c r="M61" s="5">
        <v>892642951</v>
      </c>
      <c r="N61" s="5">
        <v>1810147427</v>
      </c>
      <c r="O61" s="5">
        <v>1347085673</v>
      </c>
      <c r="P61" s="5">
        <v>644483817</v>
      </c>
    </row>
    <row r="62" spans="2:16" ht="15.5" x14ac:dyDescent="0.35">
      <c r="C62" t="s">
        <v>27</v>
      </c>
      <c r="D62" s="5">
        <v>-907916346</v>
      </c>
      <c r="E62" s="5">
        <v>-855460146</v>
      </c>
      <c r="F62" s="5">
        <v>-1121423982</v>
      </c>
      <c r="G62" s="5">
        <v>-988324436</v>
      </c>
      <c r="I62" s="5">
        <v>-4138964863</v>
      </c>
      <c r="J62" s="5">
        <v>-4640439700</v>
      </c>
      <c r="K62" s="5">
        <v>-4450427358</v>
      </c>
      <c r="L62" s="5">
        <v>-3598612591</v>
      </c>
      <c r="M62" s="5">
        <v>-3811499959</v>
      </c>
      <c r="N62" s="5">
        <v>-6035121548</v>
      </c>
      <c r="O62" s="5">
        <v>-2466943150</v>
      </c>
      <c r="P62" s="5">
        <v>-2086898323</v>
      </c>
    </row>
    <row r="63" spans="2:16" ht="15.5" x14ac:dyDescent="0.35">
      <c r="C63" t="s">
        <v>92</v>
      </c>
      <c r="D63" s="5">
        <v>-903585067</v>
      </c>
      <c r="E63" s="5">
        <v>-852245815</v>
      </c>
      <c r="F63" s="5">
        <v>-1116819978</v>
      </c>
      <c r="G63" s="5">
        <v>-979854064</v>
      </c>
      <c r="I63" s="5">
        <v>-4075947809</v>
      </c>
      <c r="J63" s="5">
        <v>-4185605664</v>
      </c>
      <c r="K63" s="5">
        <v>-3542018420</v>
      </c>
      <c r="L63" s="5">
        <v>-3172355012</v>
      </c>
      <c r="M63" s="5">
        <v>-2918857008</v>
      </c>
      <c r="N63" s="5">
        <v>-4224974121</v>
      </c>
      <c r="O63" s="5">
        <v>-1119857477</v>
      </c>
      <c r="P63" s="5">
        <v>-1442414506</v>
      </c>
    </row>
    <row r="64" spans="2:16" ht="15.5" x14ac:dyDescent="0.35">
      <c r="C64" t="s">
        <v>29</v>
      </c>
      <c r="D64" s="5">
        <v>940063442</v>
      </c>
      <c r="E64" s="5">
        <v>-3762859871</v>
      </c>
      <c r="F64" s="5">
        <v>-7256581114</v>
      </c>
      <c r="G64" s="5">
        <v>-2956612449</v>
      </c>
      <c r="I64" s="5">
        <v>-13584109280</v>
      </c>
      <c r="J64" s="5">
        <v>-8296016610</v>
      </c>
      <c r="K64" s="5">
        <v>-8766448830</v>
      </c>
      <c r="L64" s="5">
        <v>1539821684</v>
      </c>
      <c r="M64" s="5">
        <v>3061999615</v>
      </c>
      <c r="N64" s="5">
        <v>2665918594</v>
      </c>
      <c r="O64" s="5">
        <v>2193098004</v>
      </c>
      <c r="P64" s="5">
        <v>-1324487985</v>
      </c>
    </row>
    <row r="65" spans="2:16" ht="15.5" x14ac:dyDescent="0.35">
      <c r="C65" t="s">
        <v>28</v>
      </c>
    </row>
    <row r="66" spans="2:16" ht="15.5" x14ac:dyDescent="0.35">
      <c r="C66" t="s">
        <v>404</v>
      </c>
    </row>
    <row r="67" spans="2:16" ht="15.5" x14ac:dyDescent="0.35">
      <c r="C67" t="s">
        <v>405</v>
      </c>
    </row>
    <row r="68" spans="2:16" ht="15.5" x14ac:dyDescent="0.35">
      <c r="C68" t="s">
        <v>406</v>
      </c>
    </row>
    <row r="69" spans="2:16" ht="15.5" x14ac:dyDescent="0.35">
      <c r="C69" t="s">
        <v>93</v>
      </c>
      <c r="D69" s="5">
        <v>940063442</v>
      </c>
      <c r="E69" s="5">
        <v>-3762859871</v>
      </c>
      <c r="F69" s="5">
        <v>-7256581114</v>
      </c>
      <c r="G69" s="5">
        <v>-2956612449</v>
      </c>
      <c r="I69" s="5">
        <v>-13584109280</v>
      </c>
      <c r="J69" s="5">
        <v>-8296016610</v>
      </c>
      <c r="K69" s="5">
        <v>-8766448830</v>
      </c>
      <c r="L69" s="5">
        <v>1539821684</v>
      </c>
      <c r="M69" s="5">
        <v>3061999615</v>
      </c>
      <c r="N69" s="5">
        <v>2665918594</v>
      </c>
      <c r="O69" s="5">
        <v>3356447223</v>
      </c>
      <c r="P69" s="5">
        <v>-360777235</v>
      </c>
    </row>
    <row r="70" spans="2:16" ht="15.5" x14ac:dyDescent="0.35">
      <c r="C70" t="s">
        <v>465</v>
      </c>
    </row>
    <row r="71" spans="2:16" ht="15.5" x14ac:dyDescent="0.35">
      <c r="C71" t="s">
        <v>95</v>
      </c>
      <c r="D71" s="5">
        <v>940063442</v>
      </c>
      <c r="E71" s="5">
        <v>-3762859871</v>
      </c>
      <c r="F71" s="5">
        <v>-7256581114</v>
      </c>
      <c r="G71" s="5">
        <v>-2956612449</v>
      </c>
      <c r="I71" s="5">
        <v>-13584109280</v>
      </c>
      <c r="J71" s="5">
        <v>-8296016610</v>
      </c>
      <c r="K71" s="5">
        <v>-8766448830</v>
      </c>
      <c r="L71" s="5">
        <v>1539821684</v>
      </c>
      <c r="M71" s="5">
        <v>3061999615</v>
      </c>
      <c r="N71" s="5">
        <v>2665918594</v>
      </c>
      <c r="O71" s="5">
        <v>3356447223</v>
      </c>
      <c r="P71" s="5">
        <v>-360777235</v>
      </c>
    </row>
    <row r="72" spans="2:16" ht="15.5" x14ac:dyDescent="0.35">
      <c r="C72" t="s">
        <v>96</v>
      </c>
      <c r="F72" s="5">
        <v>134171351</v>
      </c>
      <c r="I72" s="5">
        <v>134171351</v>
      </c>
      <c r="J72" s="5">
        <v>-40123382</v>
      </c>
      <c r="K72" s="5">
        <v>-29624339</v>
      </c>
      <c r="L72" s="5">
        <v>-23170734</v>
      </c>
      <c r="M72" s="5">
        <v>77444715</v>
      </c>
      <c r="N72" s="5">
        <v>451122402</v>
      </c>
      <c r="O72" s="5">
        <v>-28940316</v>
      </c>
      <c r="P72" s="5">
        <v>552418682</v>
      </c>
    </row>
    <row r="73" spans="2:16" ht="15.5" x14ac:dyDescent="0.35">
      <c r="C73" t="s">
        <v>97</v>
      </c>
      <c r="D73" s="5">
        <v>940063442</v>
      </c>
      <c r="E73" s="5">
        <v>-3762859871</v>
      </c>
      <c r="F73" s="5">
        <v>-7122409763</v>
      </c>
      <c r="G73" s="5">
        <v>-2956612449</v>
      </c>
      <c r="I73" s="5">
        <v>-13449937929</v>
      </c>
      <c r="J73" s="5">
        <v>-8336139992</v>
      </c>
      <c r="K73" s="5">
        <v>-8796073169</v>
      </c>
      <c r="L73" s="5">
        <v>1516650950</v>
      </c>
      <c r="M73" s="5">
        <v>3139444330</v>
      </c>
      <c r="N73" s="5">
        <v>3117040996</v>
      </c>
      <c r="O73" s="5">
        <v>3327506907</v>
      </c>
      <c r="P73" s="5">
        <v>191641447</v>
      </c>
    </row>
    <row r="74" spans="2:16" ht="15.5" x14ac:dyDescent="0.35">
      <c r="C74" t="s">
        <v>98</v>
      </c>
      <c r="D74" s="5">
        <v>940063442</v>
      </c>
      <c r="E74" s="5">
        <v>-3762859871</v>
      </c>
      <c r="F74" s="5">
        <v>-7256581114</v>
      </c>
      <c r="G74" s="5">
        <v>-2956612449</v>
      </c>
      <c r="I74" s="5">
        <v>-13584109280</v>
      </c>
      <c r="J74" s="5">
        <v>-8296016610</v>
      </c>
      <c r="K74" s="5">
        <v>-8766448830</v>
      </c>
      <c r="L74" s="5">
        <v>1539821684</v>
      </c>
      <c r="M74" s="5">
        <v>3061999615</v>
      </c>
      <c r="N74" s="5">
        <v>2665918594</v>
      </c>
      <c r="O74" s="5">
        <v>3356447223</v>
      </c>
      <c r="P74" s="5">
        <v>-360777235</v>
      </c>
    </row>
    <row r="75" spans="2:16" ht="15.5" x14ac:dyDescent="0.35">
      <c r="C75" t="s">
        <v>8</v>
      </c>
      <c r="D75" s="5">
        <v>-579609473</v>
      </c>
      <c r="E75" s="5">
        <v>-3394735979</v>
      </c>
      <c r="F75" s="5">
        <v>-6590156092</v>
      </c>
      <c r="G75" s="5">
        <v>-2861454165</v>
      </c>
      <c r="I75" s="5">
        <v>-13553159573</v>
      </c>
      <c r="J75" s="5">
        <v>-8973566633</v>
      </c>
      <c r="K75" s="5">
        <v>-9164779286</v>
      </c>
      <c r="L75" s="5">
        <v>-73401908</v>
      </c>
      <c r="M75" s="5">
        <v>1386849492</v>
      </c>
      <c r="N75" s="5">
        <v>629715132</v>
      </c>
      <c r="O75" s="5">
        <v>3588064866</v>
      </c>
      <c r="P75" s="5">
        <v>645152388</v>
      </c>
    </row>
    <row r="76" spans="2:16" ht="15.5" x14ac:dyDescent="0.35">
      <c r="C76" t="s">
        <v>100</v>
      </c>
      <c r="D76" s="5">
        <v>940063442</v>
      </c>
      <c r="E76" s="5">
        <v>-3762859871</v>
      </c>
      <c r="F76" s="5">
        <v>-7256581114</v>
      </c>
      <c r="G76" s="5">
        <v>-2956612449</v>
      </c>
      <c r="I76" s="5">
        <v>-13584109280</v>
      </c>
      <c r="J76" s="5">
        <v>-8296016610</v>
      </c>
      <c r="K76" s="5">
        <v>-8766448830</v>
      </c>
      <c r="L76" s="5">
        <v>1539821684</v>
      </c>
      <c r="M76" s="5">
        <v>3061999615</v>
      </c>
      <c r="N76" s="5">
        <v>2665918594</v>
      </c>
      <c r="O76" s="5">
        <v>3356447223</v>
      </c>
      <c r="P76" s="5">
        <v>-360777235</v>
      </c>
    </row>
    <row r="77" spans="2:16" ht="15.5" x14ac:dyDescent="0.35">
      <c r="C77" t="s">
        <v>101</v>
      </c>
      <c r="D77" s="5">
        <v>940063443</v>
      </c>
      <c r="E77" s="5">
        <v>-3762859872</v>
      </c>
      <c r="F77" s="5">
        <v>-7122409763</v>
      </c>
      <c r="G77" s="5">
        <v>-2956612449</v>
      </c>
      <c r="I77" s="5">
        <v>-13449937929</v>
      </c>
      <c r="J77" s="5">
        <v>-8336139992</v>
      </c>
      <c r="K77" s="5">
        <v>-8796073169</v>
      </c>
      <c r="L77" s="5">
        <v>1516650950</v>
      </c>
      <c r="M77" s="5">
        <v>3139444330</v>
      </c>
      <c r="N77" s="5">
        <v>3117040996</v>
      </c>
      <c r="O77" s="5">
        <v>3327506907</v>
      </c>
      <c r="P77" s="5">
        <v>191641447</v>
      </c>
    </row>
    <row r="78" spans="2:16" ht="15.5" x14ac:dyDescent="0.35">
      <c r="C78" t="s">
        <v>102</v>
      </c>
      <c r="D78" s="5">
        <v>940063443</v>
      </c>
      <c r="E78" s="5">
        <v>-3762859872</v>
      </c>
      <c r="F78" s="5">
        <v>-7122409763</v>
      </c>
      <c r="G78" s="5">
        <v>-2956612449</v>
      </c>
      <c r="I78" s="5">
        <v>-13449937929</v>
      </c>
      <c r="J78" s="5">
        <v>-8336139992</v>
      </c>
      <c r="K78" s="5">
        <v>-8796073169</v>
      </c>
      <c r="L78" s="5">
        <v>1516650950</v>
      </c>
      <c r="M78" s="5">
        <v>3139444330</v>
      </c>
      <c r="N78" s="5">
        <v>3117040996</v>
      </c>
      <c r="O78" s="5">
        <v>3327506907</v>
      </c>
      <c r="P78" s="5">
        <v>191641447</v>
      </c>
    </row>
    <row r="80" spans="2:16" ht="15.5" x14ac:dyDescent="0.35">
      <c r="B80" t="s">
        <v>103</v>
      </c>
      <c r="C80" t="s">
        <v>104</v>
      </c>
    </row>
    <row r="81" spans="3:16" ht="15.5" x14ac:dyDescent="0.35">
      <c r="C81" t="s">
        <v>216</v>
      </c>
    </row>
    <row r="82" spans="3:16" ht="15.5" x14ac:dyDescent="0.35">
      <c r="C82" t="s">
        <v>20</v>
      </c>
      <c r="D82" s="5">
        <v>6504758214</v>
      </c>
      <c r="E82" s="5">
        <v>3006803440</v>
      </c>
      <c r="F82" s="5">
        <v>3610105142</v>
      </c>
      <c r="G82" s="5">
        <v>3677486291</v>
      </c>
      <c r="I82" s="5">
        <v>3610105142</v>
      </c>
      <c r="J82" s="5">
        <v>12047928171</v>
      </c>
      <c r="K82" s="5">
        <v>28663016900</v>
      </c>
      <c r="L82" s="5">
        <v>25468614912</v>
      </c>
      <c r="M82" s="5">
        <v>39891406609</v>
      </c>
      <c r="N82" s="5">
        <v>44732875541</v>
      </c>
      <c r="O82" s="5">
        <v>59486819481</v>
      </c>
      <c r="P82" s="5">
        <v>6172149320</v>
      </c>
    </row>
    <row r="83" spans="3:16" ht="15.5" x14ac:dyDescent="0.35">
      <c r="C83" t="s">
        <v>217</v>
      </c>
      <c r="D83" s="5">
        <v>19937173093</v>
      </c>
      <c r="E83" s="5">
        <v>13033076046</v>
      </c>
      <c r="F83" s="5">
        <v>12127807327</v>
      </c>
      <c r="G83" s="5">
        <v>13916117218</v>
      </c>
      <c r="I83" s="5">
        <v>12127807327</v>
      </c>
      <c r="J83" s="5">
        <v>12662053315</v>
      </c>
      <c r="K83" s="5">
        <v>13388142918</v>
      </c>
      <c r="L83" s="5">
        <v>15934253187</v>
      </c>
      <c r="M83" s="5">
        <v>18665132963</v>
      </c>
      <c r="N83" s="5">
        <v>25590830599</v>
      </c>
      <c r="O83" s="5">
        <v>20250496688</v>
      </c>
      <c r="P83" s="5">
        <v>21557013783</v>
      </c>
    </row>
    <row r="84" spans="3:16" ht="15.5" x14ac:dyDescent="0.35">
      <c r="C84" t="s">
        <v>218</v>
      </c>
    </row>
    <row r="85" spans="3:16" ht="15.5" x14ac:dyDescent="0.35">
      <c r="C85" t="s">
        <v>219</v>
      </c>
      <c r="D85" s="5">
        <v>20341228244</v>
      </c>
      <c r="E85" s="5">
        <v>12165634600</v>
      </c>
      <c r="F85" s="5">
        <v>12609294556</v>
      </c>
      <c r="G85" s="5">
        <v>12240050940</v>
      </c>
      <c r="I85" s="5">
        <v>12609294556</v>
      </c>
      <c r="J85" s="5">
        <v>11517964039</v>
      </c>
      <c r="K85" s="5">
        <v>8884835165</v>
      </c>
      <c r="L85" s="5">
        <v>16844788470</v>
      </c>
      <c r="M85" s="5">
        <v>25434339497</v>
      </c>
      <c r="N85" s="5">
        <v>29623525730</v>
      </c>
      <c r="O85" s="5">
        <v>3292298000</v>
      </c>
      <c r="P85" s="5">
        <v>2885047481</v>
      </c>
    </row>
    <row r="86" spans="3:16" ht="15.5" x14ac:dyDescent="0.35">
      <c r="C86" t="s">
        <v>220</v>
      </c>
      <c r="D86" s="5">
        <v>19937173093</v>
      </c>
      <c r="E86" s="5">
        <v>13033076046</v>
      </c>
      <c r="F86" s="5">
        <v>12127807327</v>
      </c>
      <c r="G86" s="5">
        <v>13916117218</v>
      </c>
      <c r="I86" s="5">
        <v>12127807327</v>
      </c>
      <c r="J86" s="5">
        <v>12662053315</v>
      </c>
      <c r="K86" s="5">
        <v>13388142918</v>
      </c>
      <c r="L86" s="5">
        <v>15934253187</v>
      </c>
      <c r="M86" s="5">
        <v>18665132963</v>
      </c>
      <c r="N86" s="5">
        <v>25590830599</v>
      </c>
      <c r="O86" s="5">
        <v>20250496688</v>
      </c>
      <c r="P86" s="5">
        <v>21557013783</v>
      </c>
    </row>
    <row r="87" spans="3:16" ht="15.5" x14ac:dyDescent="0.35">
      <c r="C87" t="s">
        <v>110</v>
      </c>
      <c r="D87" s="5">
        <v>5174074741</v>
      </c>
      <c r="E87" s="5">
        <v>5034579887</v>
      </c>
      <c r="F87" s="5">
        <v>4909579891</v>
      </c>
      <c r="G87" s="5">
        <v>3993274683</v>
      </c>
      <c r="I87" s="5">
        <v>4909579891</v>
      </c>
      <c r="J87" s="5">
        <v>4808754683</v>
      </c>
      <c r="K87" s="5">
        <v>4985033172</v>
      </c>
      <c r="L87" s="5">
        <v>2885056937</v>
      </c>
      <c r="M87" s="5">
        <v>1926260767</v>
      </c>
      <c r="N87" s="5">
        <v>989720312</v>
      </c>
      <c r="O87" s="5">
        <v>248561176</v>
      </c>
      <c r="P87" s="5">
        <v>224664940</v>
      </c>
    </row>
    <row r="88" spans="3:16" ht="15.5" x14ac:dyDescent="0.35">
      <c r="C88" t="s">
        <v>221</v>
      </c>
      <c r="D88" s="5">
        <v>5174074741</v>
      </c>
      <c r="E88" s="5">
        <v>5034579887</v>
      </c>
      <c r="F88" s="5">
        <v>4909579891</v>
      </c>
      <c r="G88" s="5">
        <v>3993274683</v>
      </c>
      <c r="I88" s="5">
        <v>4909579891</v>
      </c>
      <c r="J88" s="5">
        <v>4808754683</v>
      </c>
      <c r="K88" s="5">
        <v>4985033172</v>
      </c>
      <c r="L88" s="5">
        <v>2885056937</v>
      </c>
      <c r="M88" s="5">
        <v>1926260767</v>
      </c>
      <c r="N88" s="5">
        <v>989720312</v>
      </c>
      <c r="O88" s="5">
        <v>248561176</v>
      </c>
      <c r="P88" s="5">
        <v>224664940</v>
      </c>
    </row>
    <row r="89" spans="3:16" ht="15.5" x14ac:dyDescent="0.35">
      <c r="C89" t="s">
        <v>369</v>
      </c>
    </row>
    <row r="90" spans="3:16" ht="15.5" x14ac:dyDescent="0.35">
      <c r="C90" t="s">
        <v>222</v>
      </c>
      <c r="D90" s="5">
        <v>157369909736</v>
      </c>
      <c r="E90" s="5">
        <v>159931079195</v>
      </c>
      <c r="F90" s="5">
        <v>158022395777</v>
      </c>
      <c r="G90" s="5">
        <v>166456564679</v>
      </c>
      <c r="I90" s="5">
        <v>158022395777</v>
      </c>
      <c r="J90" s="5">
        <v>173097834679</v>
      </c>
      <c r="K90" s="5">
        <v>169132009171</v>
      </c>
      <c r="L90" s="5">
        <v>169059810630</v>
      </c>
      <c r="M90" s="5">
        <v>173674101915</v>
      </c>
      <c r="N90" s="5">
        <v>202928808417</v>
      </c>
      <c r="O90" s="5">
        <v>167570413286</v>
      </c>
      <c r="P90" s="5">
        <v>89699685763</v>
      </c>
    </row>
    <row r="91" spans="3:16" ht="15.5" x14ac:dyDescent="0.35">
      <c r="C91" t="s">
        <v>408</v>
      </c>
      <c r="D91" s="5">
        <v>102674463096</v>
      </c>
      <c r="E91" s="5">
        <v>104506202022</v>
      </c>
      <c r="F91" s="5">
        <v>102597518604</v>
      </c>
      <c r="G91" s="5">
        <v>108659175296</v>
      </c>
      <c r="I91" s="5">
        <v>102597518604</v>
      </c>
      <c r="J91" s="5">
        <v>115300445296</v>
      </c>
      <c r="K91" s="5">
        <v>108173754145</v>
      </c>
      <c r="L91" s="5">
        <v>108036523985</v>
      </c>
      <c r="M91" s="5">
        <v>112407671759</v>
      </c>
      <c r="N91" s="5">
        <v>137769214829</v>
      </c>
      <c r="O91" s="5">
        <v>102935635126</v>
      </c>
      <c r="P91" s="5">
        <v>26139073294</v>
      </c>
    </row>
    <row r="92" spans="3:16" ht="15.5" x14ac:dyDescent="0.35">
      <c r="C92" t="s">
        <v>81</v>
      </c>
      <c r="D92" s="5">
        <v>1143353774</v>
      </c>
      <c r="E92" s="5">
        <v>1143353774</v>
      </c>
      <c r="F92" s="5">
        <v>1143353774</v>
      </c>
      <c r="G92" s="5">
        <v>1007146247</v>
      </c>
      <c r="I92" s="5">
        <v>1143353774</v>
      </c>
      <c r="J92" s="5">
        <v>1007146247</v>
      </c>
      <c r="K92" s="5">
        <v>1038968696</v>
      </c>
      <c r="L92" s="5">
        <v>1067150591</v>
      </c>
      <c r="M92" s="5">
        <v>1102988875</v>
      </c>
      <c r="N92" s="5">
        <v>1033777652</v>
      </c>
      <c r="O92" s="5">
        <v>525415628</v>
      </c>
      <c r="P92" s="5">
        <v>554355944</v>
      </c>
    </row>
    <row r="93" spans="3:16" ht="15.5" x14ac:dyDescent="0.35">
      <c r="C93" t="s">
        <v>409</v>
      </c>
      <c r="D93" s="5">
        <v>157369909736</v>
      </c>
      <c r="E93" s="5">
        <v>159931079195</v>
      </c>
      <c r="F93" s="5">
        <v>158022395777</v>
      </c>
      <c r="G93" s="5">
        <v>166456564679</v>
      </c>
      <c r="I93" s="5">
        <v>158022395777</v>
      </c>
      <c r="J93" s="5">
        <v>173097834679</v>
      </c>
      <c r="K93" s="5">
        <v>169132009171</v>
      </c>
      <c r="L93" s="5">
        <v>169059810630</v>
      </c>
      <c r="M93" s="5">
        <v>173674101915</v>
      </c>
      <c r="N93" s="5">
        <v>202928808417</v>
      </c>
      <c r="O93" s="5">
        <v>167570413286</v>
      </c>
      <c r="P93" s="5">
        <v>89699685763</v>
      </c>
    </row>
    <row r="94" spans="3:16" ht="15.5" x14ac:dyDescent="0.35">
      <c r="C94" t="s">
        <v>227</v>
      </c>
      <c r="D94" s="5">
        <v>353986797247</v>
      </c>
      <c r="E94" s="5">
        <v>357385616956</v>
      </c>
      <c r="F94" s="5">
        <v>361972149228</v>
      </c>
      <c r="G94" s="5">
        <v>359091386616</v>
      </c>
      <c r="I94" s="5">
        <v>361972149228</v>
      </c>
      <c r="J94" s="5">
        <v>359585079724</v>
      </c>
      <c r="K94" s="5">
        <v>352540584133</v>
      </c>
      <c r="L94" s="5">
        <v>360600249817</v>
      </c>
      <c r="M94" s="5">
        <v>377534645278</v>
      </c>
      <c r="N94" s="5">
        <v>371980443989</v>
      </c>
      <c r="O94" s="5">
        <v>368141779076</v>
      </c>
      <c r="P94" s="5">
        <v>356438281763</v>
      </c>
    </row>
    <row r="95" spans="3:16" ht="15.5" x14ac:dyDescent="0.35">
      <c r="C95" t="s">
        <v>223</v>
      </c>
      <c r="D95" s="5">
        <v>190106477595</v>
      </c>
      <c r="E95" s="5">
        <v>182516747515</v>
      </c>
      <c r="F95" s="5">
        <v>180106849220</v>
      </c>
      <c r="G95" s="5">
        <v>193004237890</v>
      </c>
      <c r="I95" s="5">
        <v>180106849220</v>
      </c>
      <c r="J95" s="5">
        <v>211683650833</v>
      </c>
      <c r="K95" s="5">
        <v>225596054446</v>
      </c>
      <c r="L95" s="5">
        <v>218612052078</v>
      </c>
      <c r="M95" s="5">
        <v>235807219591</v>
      </c>
      <c r="N95" s="5">
        <v>275141414094</v>
      </c>
      <c r="O95" s="5">
        <v>270449880424</v>
      </c>
      <c r="P95" s="5">
        <v>117694012896</v>
      </c>
    </row>
    <row r="96" spans="3:16" ht="15.5" x14ac:dyDescent="0.35">
      <c r="C96" t="s">
        <v>224</v>
      </c>
    </row>
    <row r="97" spans="3:16" ht="15.5" x14ac:dyDescent="0.35">
      <c r="C97" t="s">
        <v>111</v>
      </c>
      <c r="D97" s="5">
        <v>5991869590</v>
      </c>
      <c r="E97" s="5">
        <v>6209813080</v>
      </c>
      <c r="F97" s="5">
        <v>6428960177</v>
      </c>
      <c r="G97" s="5">
        <v>6545815283</v>
      </c>
      <c r="I97" s="5">
        <v>6428960177</v>
      </c>
      <c r="J97" s="5">
        <v>2199559928</v>
      </c>
      <c r="K97" s="5">
        <v>2966651403</v>
      </c>
      <c r="L97" s="5">
        <v>1568134093</v>
      </c>
      <c r="M97" s="5">
        <v>486188201</v>
      </c>
      <c r="N97" s="5">
        <v>511559542</v>
      </c>
      <c r="O97" s="5">
        <v>780681599</v>
      </c>
      <c r="P97" s="5">
        <v>713717557</v>
      </c>
    </row>
    <row r="98" spans="3:16" ht="15.5" x14ac:dyDescent="0.35">
      <c r="C98" t="s">
        <v>228</v>
      </c>
      <c r="D98" s="5">
        <v>373607618939</v>
      </c>
      <c r="E98" s="5">
        <v>377539013138</v>
      </c>
      <c r="F98" s="5">
        <v>381463394840</v>
      </c>
      <c r="G98" s="5">
        <v>380357119352</v>
      </c>
      <c r="I98" s="5">
        <v>381463394840</v>
      </c>
      <c r="J98" s="5">
        <v>372185521107</v>
      </c>
      <c r="K98" s="5">
        <v>382426363587</v>
      </c>
      <c r="L98" s="5">
        <v>386888593117</v>
      </c>
      <c r="M98" s="5">
        <v>397736171409</v>
      </c>
      <c r="N98" s="5">
        <v>388236639909</v>
      </c>
      <c r="O98" s="5">
        <v>388616226167</v>
      </c>
      <c r="P98" s="5">
        <v>357151999320</v>
      </c>
    </row>
    <row r="99" spans="3:16" ht="15.5" x14ac:dyDescent="0.35">
      <c r="C99" t="s">
        <v>115</v>
      </c>
      <c r="D99" s="5">
        <v>563714096534</v>
      </c>
      <c r="E99" s="5">
        <v>560055760653</v>
      </c>
      <c r="F99" s="5">
        <v>561570244060</v>
      </c>
      <c r="G99" s="5">
        <v>573361357242</v>
      </c>
      <c r="I99" s="5">
        <v>561570244060</v>
      </c>
      <c r="J99" s="5">
        <v>583869171940</v>
      </c>
      <c r="K99" s="5">
        <v>608022418033</v>
      </c>
      <c r="L99" s="5">
        <v>605500645195</v>
      </c>
      <c r="M99" s="5">
        <v>633543391000</v>
      </c>
      <c r="N99" s="5">
        <v>663378054003</v>
      </c>
      <c r="O99" s="5">
        <v>659066106591</v>
      </c>
      <c r="P99" s="5">
        <v>474846012216</v>
      </c>
    </row>
    <row r="100" spans="3:16" ht="15.5" x14ac:dyDescent="0.35">
      <c r="C100" t="s">
        <v>116</v>
      </c>
    </row>
    <row r="101" spans="3:16" ht="15.5" x14ac:dyDescent="0.35">
      <c r="C101" t="s">
        <v>117</v>
      </c>
    </row>
    <row r="102" spans="3:16" ht="15.5" x14ac:dyDescent="0.35">
      <c r="C102" t="s">
        <v>229</v>
      </c>
      <c r="D102" s="5">
        <v>31817799701</v>
      </c>
      <c r="E102" s="5">
        <v>23729518019</v>
      </c>
      <c r="F102" s="5">
        <v>24142081401</v>
      </c>
      <c r="G102" s="5">
        <v>25066783274</v>
      </c>
      <c r="I102" s="5">
        <v>24142081401</v>
      </c>
      <c r="J102" s="5">
        <v>23279887733</v>
      </c>
      <c r="K102" s="5">
        <v>19731373755</v>
      </c>
      <c r="L102" s="5">
        <v>29108285618</v>
      </c>
      <c r="M102" s="5">
        <v>65421893785</v>
      </c>
      <c r="N102" s="5">
        <v>64235790809</v>
      </c>
      <c r="O102" s="5">
        <v>64675232960</v>
      </c>
      <c r="P102" s="5">
        <v>54442359481</v>
      </c>
    </row>
    <row r="103" spans="3:16" ht="15.5" x14ac:dyDescent="0.35">
      <c r="C103" t="s">
        <v>230</v>
      </c>
    </row>
    <row r="104" spans="3:16" ht="15.5" x14ac:dyDescent="0.35">
      <c r="C104" t="s">
        <v>231</v>
      </c>
      <c r="D104" s="5">
        <v>20341228244</v>
      </c>
      <c r="E104" s="5">
        <v>12165634600</v>
      </c>
      <c r="F104" s="5">
        <v>12609294556</v>
      </c>
      <c r="G104" s="5">
        <v>12240050940</v>
      </c>
      <c r="I104" s="5">
        <v>12609294556</v>
      </c>
      <c r="J104" s="5">
        <v>11517964039</v>
      </c>
      <c r="K104" s="5">
        <v>8884835165</v>
      </c>
      <c r="L104" s="5">
        <v>16844788470</v>
      </c>
      <c r="M104" s="5">
        <v>25434339497</v>
      </c>
      <c r="N104" s="5">
        <v>29623525730</v>
      </c>
      <c r="O104" s="5">
        <v>3292298000</v>
      </c>
      <c r="P104" s="5">
        <v>2885047481</v>
      </c>
    </row>
    <row r="105" spans="3:16" ht="15.5" x14ac:dyDescent="0.35">
      <c r="C105" t="s">
        <v>324</v>
      </c>
      <c r="D105" s="5">
        <v>22144004956</v>
      </c>
      <c r="E105" s="5">
        <v>13674004956</v>
      </c>
      <c r="F105" s="5">
        <v>10574004956</v>
      </c>
      <c r="G105" s="5">
        <v>12844224962</v>
      </c>
      <c r="I105" s="5">
        <v>10574004956</v>
      </c>
      <c r="J105" s="5">
        <v>12154224955</v>
      </c>
      <c r="K105" s="5">
        <v>9199674955</v>
      </c>
      <c r="L105" s="5">
        <v>10672674956</v>
      </c>
      <c r="M105" s="5">
        <v>14007975171</v>
      </c>
    </row>
    <row r="106" spans="3:16" ht="15.5" x14ac:dyDescent="0.35">
      <c r="C106" t="s">
        <v>233</v>
      </c>
      <c r="D106" s="5">
        <v>688630543</v>
      </c>
      <c r="E106" s="5">
        <v>167813135</v>
      </c>
      <c r="F106" s="5">
        <v>84078888</v>
      </c>
      <c r="G106" s="5">
        <v>870416058</v>
      </c>
      <c r="I106" s="5">
        <v>84078888</v>
      </c>
      <c r="J106" s="5">
        <v>155342597</v>
      </c>
      <c r="K106" s="5">
        <v>130838360</v>
      </c>
      <c r="L106" s="5">
        <v>2278969981</v>
      </c>
      <c r="M106" s="5">
        <v>3053100066</v>
      </c>
      <c r="N106" s="5">
        <v>2977340705</v>
      </c>
      <c r="O106" s="5">
        <v>3729633425</v>
      </c>
      <c r="P106" s="5">
        <v>2335520068</v>
      </c>
    </row>
    <row r="107" spans="3:16" ht="15.5" x14ac:dyDescent="0.35">
      <c r="C107" t="s">
        <v>120</v>
      </c>
      <c r="D107" s="5">
        <v>1439954575</v>
      </c>
      <c r="E107" s="5">
        <v>843933073</v>
      </c>
      <c r="F107" s="5">
        <v>790456205</v>
      </c>
      <c r="G107" s="5">
        <v>901619926</v>
      </c>
      <c r="I107" s="5">
        <v>790456205</v>
      </c>
      <c r="J107" s="5">
        <v>598735717</v>
      </c>
      <c r="K107" s="5">
        <v>407613944</v>
      </c>
      <c r="L107" s="5">
        <v>1140631174</v>
      </c>
      <c r="M107" s="5">
        <v>2007074162</v>
      </c>
      <c r="N107" s="5">
        <v>3139867874</v>
      </c>
      <c r="O107" s="5">
        <v>98022777</v>
      </c>
      <c r="P107" s="5">
        <v>4215078</v>
      </c>
    </row>
    <row r="108" spans="3:16" ht="15.5" x14ac:dyDescent="0.35">
      <c r="C108" t="s">
        <v>285</v>
      </c>
    </row>
    <row r="109" spans="3:16" ht="15.5" x14ac:dyDescent="0.35">
      <c r="C109" t="s">
        <v>370</v>
      </c>
      <c r="D109" s="5">
        <v>21738794146</v>
      </c>
      <c r="E109" s="5">
        <v>35540836647</v>
      </c>
      <c r="F109" s="5">
        <v>35919552899</v>
      </c>
      <c r="G109" s="5">
        <v>37514220651</v>
      </c>
      <c r="I109" s="5">
        <v>35919552899</v>
      </c>
      <c r="J109" s="5">
        <v>43978417907</v>
      </c>
      <c r="K109" s="5">
        <v>66235782915</v>
      </c>
      <c r="L109" s="5">
        <v>45083701255</v>
      </c>
      <c r="M109" s="5">
        <v>35182469981</v>
      </c>
      <c r="N109" s="5">
        <v>83298486981</v>
      </c>
      <c r="O109" s="5">
        <v>78682945142</v>
      </c>
      <c r="P109" s="5">
        <v>14813857144</v>
      </c>
    </row>
    <row r="110" spans="3:16" ht="15.5" x14ac:dyDescent="0.35">
      <c r="C110" t="s">
        <v>287</v>
      </c>
      <c r="D110" s="5">
        <v>131141822</v>
      </c>
      <c r="E110" s="5">
        <v>169108564</v>
      </c>
      <c r="F110" s="5">
        <v>229452466</v>
      </c>
      <c r="G110" s="5">
        <v>296356509</v>
      </c>
      <c r="I110" s="5">
        <v>229452466</v>
      </c>
      <c r="J110" s="5">
        <v>489341333</v>
      </c>
      <c r="K110" s="5">
        <v>729564585</v>
      </c>
      <c r="L110" s="5">
        <v>30455632</v>
      </c>
      <c r="M110" s="5">
        <v>71063143</v>
      </c>
      <c r="N110" s="5">
        <v>111670654</v>
      </c>
      <c r="O110" s="5">
        <v>152278157</v>
      </c>
      <c r="P110" s="5">
        <v>43668420</v>
      </c>
    </row>
    <row r="111" spans="3:16" ht="15.5" x14ac:dyDescent="0.35">
      <c r="C111" t="s">
        <v>288</v>
      </c>
      <c r="D111" s="5">
        <v>230813503</v>
      </c>
      <c r="E111" s="5">
        <v>2757166520</v>
      </c>
      <c r="F111" s="5">
        <v>3559888867</v>
      </c>
      <c r="G111" s="5">
        <v>2654822611</v>
      </c>
      <c r="I111" s="5">
        <v>3559888867</v>
      </c>
      <c r="J111" s="5">
        <v>3140223252</v>
      </c>
      <c r="K111" s="5">
        <v>2424481177</v>
      </c>
      <c r="L111" s="5">
        <v>1540607511</v>
      </c>
      <c r="M111" s="5">
        <v>24651946279</v>
      </c>
      <c r="N111" s="5">
        <v>600607511</v>
      </c>
      <c r="O111" s="5">
        <v>28480275933</v>
      </c>
      <c r="P111" s="5">
        <v>24107844263</v>
      </c>
    </row>
    <row r="112" spans="3:16" ht="15.5" x14ac:dyDescent="0.35">
      <c r="C112" t="s">
        <v>237</v>
      </c>
      <c r="D112" s="5">
        <v>52529342934</v>
      </c>
      <c r="E112" s="5">
        <v>57899352177</v>
      </c>
      <c r="F112" s="5">
        <v>55238412331</v>
      </c>
      <c r="G112" s="5">
        <v>58982413877</v>
      </c>
      <c r="I112" s="5">
        <v>55238412331</v>
      </c>
      <c r="J112" s="5">
        <v>64949595950</v>
      </c>
      <c r="K112" s="5">
        <v>84315216029</v>
      </c>
      <c r="L112" s="5">
        <v>63614439145</v>
      </c>
      <c r="M112" s="5">
        <v>56750120255</v>
      </c>
      <c r="N112" s="5">
        <v>90639645814</v>
      </c>
      <c r="O112" s="5">
        <v>86164788119</v>
      </c>
      <c r="P112" s="5">
        <v>20279288632</v>
      </c>
    </row>
    <row r="113" spans="3:16" ht="15.5" x14ac:dyDescent="0.35">
      <c r="C113" t="s">
        <v>238</v>
      </c>
      <c r="D113" s="5">
        <v>52529342934</v>
      </c>
      <c r="E113" s="5">
        <v>57899352177</v>
      </c>
      <c r="F113" s="5">
        <v>55238412331</v>
      </c>
      <c r="G113" s="5">
        <v>58982413877</v>
      </c>
      <c r="I113" s="5">
        <v>55238412331</v>
      </c>
      <c r="J113" s="5">
        <v>64949595950</v>
      </c>
      <c r="K113" s="5">
        <v>84315216029</v>
      </c>
      <c r="L113" s="5">
        <v>63614439145</v>
      </c>
      <c r="M113" s="5">
        <v>56750120255</v>
      </c>
      <c r="N113" s="5">
        <v>90639645814</v>
      </c>
      <c r="O113" s="5">
        <v>86164788119</v>
      </c>
      <c r="P113" s="5">
        <v>20279288632</v>
      </c>
    </row>
    <row r="114" spans="3:16" ht="15.5" x14ac:dyDescent="0.35">
      <c r="C114" t="s">
        <v>239</v>
      </c>
    </row>
    <row r="115" spans="3:16" ht="15.5" x14ac:dyDescent="0.35">
      <c r="C115" t="s">
        <v>290</v>
      </c>
      <c r="D115" s="5">
        <v>21869935968</v>
      </c>
      <c r="E115" s="5">
        <v>35709945211</v>
      </c>
      <c r="F115" s="5">
        <v>36149005365</v>
      </c>
      <c r="G115" s="5">
        <v>37810577160</v>
      </c>
      <c r="I115" s="5">
        <v>36149005365</v>
      </c>
      <c r="J115" s="5">
        <v>44467759240</v>
      </c>
      <c r="K115" s="5">
        <v>66965347500</v>
      </c>
      <c r="L115" s="5">
        <v>45114156887</v>
      </c>
      <c r="M115" s="5">
        <v>35253533124</v>
      </c>
      <c r="N115" s="5">
        <v>83410157635</v>
      </c>
      <c r="O115" s="5">
        <v>78835223299</v>
      </c>
      <c r="P115" s="5">
        <v>14857525564</v>
      </c>
    </row>
    <row r="116" spans="3:16" ht="15.5" x14ac:dyDescent="0.35">
      <c r="C116" t="s">
        <v>128</v>
      </c>
      <c r="D116" s="5">
        <v>84347142635</v>
      </c>
      <c r="E116" s="5">
        <v>81628870196</v>
      </c>
      <c r="F116" s="5">
        <v>79380493732</v>
      </c>
      <c r="G116" s="5">
        <v>84049197151</v>
      </c>
      <c r="I116" s="5">
        <v>79380493732</v>
      </c>
      <c r="J116" s="5">
        <v>88229483683</v>
      </c>
      <c r="K116" s="5">
        <v>104046589784</v>
      </c>
      <c r="L116" s="5">
        <v>92722724763</v>
      </c>
      <c r="M116" s="5">
        <v>122172014040</v>
      </c>
      <c r="N116" s="5">
        <v>154875436623</v>
      </c>
      <c r="O116" s="5">
        <v>150840021079</v>
      </c>
      <c r="P116" s="5">
        <v>74721648113</v>
      </c>
    </row>
    <row r="117" spans="3:16" ht="15.5" x14ac:dyDescent="0.35">
      <c r="C117" t="s">
        <v>129</v>
      </c>
    </row>
    <row r="118" spans="3:16" ht="15.5" x14ac:dyDescent="0.35">
      <c r="C118" t="s">
        <v>130</v>
      </c>
      <c r="D118" s="5">
        <v>439508141000</v>
      </c>
      <c r="E118" s="5">
        <v>439508141000</v>
      </c>
      <c r="F118" s="5">
        <v>439508141000</v>
      </c>
      <c r="G118" s="5">
        <v>439508141000</v>
      </c>
      <c r="I118" s="5">
        <v>439508141000</v>
      </c>
      <c r="J118" s="5">
        <v>439508141000</v>
      </c>
      <c r="K118" s="5">
        <v>439508141000</v>
      </c>
      <c r="L118" s="5">
        <v>439508141000</v>
      </c>
      <c r="M118" s="5">
        <v>439508141000</v>
      </c>
      <c r="N118" s="5">
        <v>439508141000</v>
      </c>
      <c r="O118" s="5">
        <v>439507600000</v>
      </c>
      <c r="P118" s="5">
        <v>347200000000</v>
      </c>
    </row>
    <row r="119" spans="3:16" ht="15.5" x14ac:dyDescent="0.35">
      <c r="C119" t="s">
        <v>131</v>
      </c>
      <c r="D119" s="5">
        <v>-2150695664</v>
      </c>
      <c r="E119" s="5">
        <v>-2150695664</v>
      </c>
      <c r="F119" s="5">
        <v>-2150695664</v>
      </c>
      <c r="G119" s="5">
        <v>-2150695654</v>
      </c>
      <c r="I119" s="5">
        <v>-2150695664</v>
      </c>
      <c r="J119" s="5">
        <v>-2150695664</v>
      </c>
      <c r="K119" s="5">
        <v>-2150695664</v>
      </c>
      <c r="L119" s="5">
        <v>-2150695664</v>
      </c>
      <c r="M119" s="5">
        <v>-2150695664</v>
      </c>
      <c r="N119" s="5">
        <v>-2150695664</v>
      </c>
      <c r="O119" s="5">
        <v>-2151994064</v>
      </c>
    </row>
    <row r="120" spans="3:16" ht="15.5" x14ac:dyDescent="0.35">
      <c r="C120" t="s">
        <v>132</v>
      </c>
      <c r="D120" s="5">
        <v>40866154789</v>
      </c>
      <c r="E120" s="5">
        <v>39926091347</v>
      </c>
      <c r="F120" s="5">
        <v>43688951218</v>
      </c>
      <c r="G120" s="5">
        <v>50947568508</v>
      </c>
      <c r="I120" s="5">
        <v>43688951218</v>
      </c>
      <c r="J120" s="5">
        <v>57275096674</v>
      </c>
      <c r="K120" s="5">
        <v>65579414217</v>
      </c>
      <c r="L120" s="5">
        <v>74353324505</v>
      </c>
      <c r="M120" s="5">
        <v>72910942749</v>
      </c>
      <c r="N120" s="5">
        <v>70111394392</v>
      </c>
      <c r="O120" s="5">
        <v>55987013341</v>
      </c>
      <c r="P120" s="5">
        <v>52370008159</v>
      </c>
    </row>
    <row r="121" spans="3:16" ht="15.5" x14ac:dyDescent="0.35">
      <c r="C121" t="s">
        <v>133</v>
      </c>
      <c r="D121" s="5">
        <v>1000000000</v>
      </c>
      <c r="E121" s="5">
        <v>1000000000</v>
      </c>
      <c r="F121" s="5">
        <v>1000000000</v>
      </c>
      <c r="G121" s="5">
        <v>1000000000</v>
      </c>
      <c r="I121" s="5">
        <v>1000000000</v>
      </c>
      <c r="J121" s="5">
        <v>1000000000</v>
      </c>
      <c r="K121" s="5">
        <v>1000000000</v>
      </c>
      <c r="L121" s="5">
        <v>1000000000</v>
      </c>
      <c r="M121" s="5">
        <v>540820290</v>
      </c>
      <c r="N121" s="5">
        <v>419467182</v>
      </c>
    </row>
    <row r="122" spans="3:16" ht="15.5" x14ac:dyDescent="0.35">
      <c r="C122" t="s">
        <v>134</v>
      </c>
      <c r="D122" s="5">
        <v>18448848967</v>
      </c>
      <c r="E122" s="5">
        <v>19028458440</v>
      </c>
      <c r="F122" s="5">
        <v>22423194419</v>
      </c>
      <c r="G122" s="5">
        <v>29149558038</v>
      </c>
      <c r="I122" s="5">
        <v>22423194419</v>
      </c>
      <c r="J122" s="5">
        <v>36112561519</v>
      </c>
      <c r="K122" s="5">
        <v>45054305703</v>
      </c>
      <c r="L122" s="5">
        <v>54190903094</v>
      </c>
      <c r="M122" s="5">
        <v>54687646428</v>
      </c>
      <c r="N122" s="5">
        <v>53491361267</v>
      </c>
    </row>
    <row r="123" spans="3:16" ht="15.5" x14ac:dyDescent="0.35">
      <c r="C123" t="s">
        <v>1533</v>
      </c>
      <c r="D123" s="5">
        <v>21417305822</v>
      </c>
      <c r="E123" s="5">
        <v>19897632907</v>
      </c>
      <c r="F123" s="5">
        <v>20265756799</v>
      </c>
      <c r="G123" s="5">
        <v>20798010470</v>
      </c>
      <c r="I123" s="5">
        <v>20265756799</v>
      </c>
      <c r="J123" s="5">
        <v>20162535155</v>
      </c>
      <c r="K123" s="5">
        <v>19525108514</v>
      </c>
      <c r="L123" s="5">
        <v>19162421411</v>
      </c>
      <c r="M123" s="5">
        <v>17682476031</v>
      </c>
      <c r="N123" s="5">
        <v>16200565943</v>
      </c>
      <c r="O123" s="5">
        <v>14358050607</v>
      </c>
    </row>
    <row r="124" spans="3:16" ht="15.5" x14ac:dyDescent="0.35">
      <c r="C124" t="s">
        <v>135</v>
      </c>
      <c r="D124" s="5">
        <v>40866154789</v>
      </c>
      <c r="E124" s="5">
        <v>39926091347</v>
      </c>
      <c r="F124" s="5">
        <v>43688951218</v>
      </c>
      <c r="G124" s="5">
        <v>50947568508</v>
      </c>
      <c r="I124" s="5">
        <v>43688951218</v>
      </c>
      <c r="J124" s="5">
        <v>57275096674</v>
      </c>
      <c r="K124" s="5">
        <v>65579414217</v>
      </c>
      <c r="L124" s="5">
        <v>74353324505</v>
      </c>
      <c r="M124" s="5">
        <v>72910942749</v>
      </c>
      <c r="N124" s="5">
        <v>70111394392</v>
      </c>
      <c r="O124" s="5">
        <v>55987013341</v>
      </c>
      <c r="P124" s="5">
        <v>52370008159</v>
      </c>
    </row>
    <row r="125" spans="3:16" ht="15.5" x14ac:dyDescent="0.35">
      <c r="C125" t="s">
        <v>10</v>
      </c>
      <c r="D125" s="5">
        <v>479366953899</v>
      </c>
      <c r="E125" s="5">
        <v>478426890457</v>
      </c>
      <c r="F125" s="5">
        <v>482189750328</v>
      </c>
      <c r="G125" s="5">
        <v>489312160101</v>
      </c>
      <c r="I125" s="5">
        <v>482189750328</v>
      </c>
      <c r="J125" s="5">
        <v>495639688257</v>
      </c>
      <c r="K125" s="5">
        <v>503975828249</v>
      </c>
      <c r="L125" s="5">
        <v>512777920432</v>
      </c>
      <c r="M125" s="5">
        <v>511371376960</v>
      </c>
      <c r="N125" s="5">
        <v>508502617380</v>
      </c>
      <c r="O125" s="5">
        <v>493868034905</v>
      </c>
      <c r="P125" s="5">
        <v>400124364103</v>
      </c>
    </row>
    <row r="126" spans="3:16" ht="15.5" x14ac:dyDescent="0.35">
      <c r="C126" t="s">
        <v>137</v>
      </c>
      <c r="D126" s="5">
        <v>563714096534</v>
      </c>
      <c r="E126" s="5">
        <v>560055760653</v>
      </c>
      <c r="F126" s="5">
        <v>561570244060</v>
      </c>
      <c r="G126" s="5">
        <v>573361357252</v>
      </c>
      <c r="I126" s="5">
        <v>561570244060</v>
      </c>
      <c r="J126" s="5">
        <v>583869171940</v>
      </c>
      <c r="K126" s="5">
        <v>608022418033</v>
      </c>
      <c r="L126" s="5">
        <v>605500645195</v>
      </c>
      <c r="M126" s="5">
        <v>633543391000</v>
      </c>
      <c r="N126" s="5">
        <v>663378054003</v>
      </c>
      <c r="O126" s="5">
        <v>644708055984</v>
      </c>
      <c r="P126" s="5">
        <v>474846012216</v>
      </c>
    </row>
    <row r="127" spans="3:16" ht="15.5" x14ac:dyDescent="0.35">
      <c r="C127" t="s">
        <v>138</v>
      </c>
      <c r="D127" s="5">
        <v>2197540705</v>
      </c>
      <c r="E127" s="5">
        <v>2197540705</v>
      </c>
      <c r="F127" s="5">
        <v>2197540705</v>
      </c>
      <c r="G127" s="5">
        <v>2197540705</v>
      </c>
      <c r="I127" s="5">
        <v>2197540705</v>
      </c>
      <c r="J127" s="5">
        <v>2197540705</v>
      </c>
      <c r="K127" s="5">
        <v>2197540705</v>
      </c>
      <c r="L127" s="5">
        <v>2197540705</v>
      </c>
      <c r="M127" s="5">
        <v>2197538000</v>
      </c>
      <c r="N127" s="5">
        <v>2197538000</v>
      </c>
      <c r="O127" s="5">
        <v>2197538000</v>
      </c>
      <c r="P127" s="5">
        <v>347200</v>
      </c>
    </row>
    <row r="129" spans="2:16" ht="15.5" x14ac:dyDescent="0.35">
      <c r="B129" t="s">
        <v>139</v>
      </c>
      <c r="C129" t="s">
        <v>140</v>
      </c>
      <c r="D129" s="5">
        <v>11643839491</v>
      </c>
      <c r="E129" s="5">
        <v>-1686821788</v>
      </c>
      <c r="F129" s="5">
        <v>11988478124</v>
      </c>
      <c r="G129" s="5">
        <v>-7468571949</v>
      </c>
      <c r="I129" s="5">
        <v>11988478124</v>
      </c>
      <c r="J129" s="5">
        <v>6549014280</v>
      </c>
      <c r="K129" s="5">
        <v>-11027990032</v>
      </c>
      <c r="L129" s="5">
        <v>12283044908</v>
      </c>
      <c r="M129" s="5">
        <v>33516821558</v>
      </c>
      <c r="N129" s="5">
        <v>23491968809</v>
      </c>
      <c r="O129" s="5">
        <v>4918264812</v>
      </c>
      <c r="P129" s="5">
        <v>12996494917</v>
      </c>
    </row>
    <row r="130" spans="2:16" ht="15.5" x14ac:dyDescent="0.35">
      <c r="C130" t="s">
        <v>241</v>
      </c>
      <c r="D130" s="5">
        <v>19841601750</v>
      </c>
      <c r="E130" s="5">
        <v>2520223869</v>
      </c>
      <c r="F130" s="5">
        <v>53267815316</v>
      </c>
      <c r="G130" s="5">
        <v>-36226554127</v>
      </c>
      <c r="I130" s="5">
        <v>53267815316</v>
      </c>
      <c r="J130" s="5">
        <v>66126489869</v>
      </c>
      <c r="K130" s="5">
        <v>47941762889</v>
      </c>
      <c r="L130" s="5">
        <v>84776587353</v>
      </c>
      <c r="M130" s="5">
        <v>109548442086</v>
      </c>
      <c r="N130" s="5">
        <v>76333966658</v>
      </c>
      <c r="O130" s="5">
        <v>25648446305</v>
      </c>
      <c r="P130" s="5">
        <v>44493944606</v>
      </c>
    </row>
    <row r="131" spans="2:16" ht="15.5" x14ac:dyDescent="0.35">
      <c r="C131" t="s">
        <v>242</v>
      </c>
      <c r="D131" s="5">
        <v>-2017311430</v>
      </c>
      <c r="E131" s="5">
        <v>-824497957</v>
      </c>
      <c r="F131" s="5">
        <v>-16703674525</v>
      </c>
      <c r="G131" s="5">
        <v>13491032101</v>
      </c>
      <c r="I131" s="5">
        <v>-16703674525</v>
      </c>
      <c r="J131" s="5">
        <v>-26790293498</v>
      </c>
      <c r="K131" s="5">
        <v>-25319993392</v>
      </c>
      <c r="L131" s="5">
        <v>-33652806712</v>
      </c>
      <c r="M131" s="5">
        <v>-40048611112</v>
      </c>
      <c r="N131" s="5">
        <v>-29109826605</v>
      </c>
      <c r="O131" s="5">
        <v>-5689281375</v>
      </c>
      <c r="P131" s="5">
        <v>-11072371030</v>
      </c>
    </row>
    <row r="132" spans="2:16" ht="15.5" x14ac:dyDescent="0.35">
      <c r="C132" t="s">
        <v>345</v>
      </c>
      <c r="D132" s="5">
        <v>-999647690</v>
      </c>
      <c r="E132" s="5">
        <v>-1224991698</v>
      </c>
      <c r="F132" s="5">
        <v>-4545202645</v>
      </c>
      <c r="G132" s="5">
        <v>2385793316</v>
      </c>
      <c r="I132" s="5">
        <v>-4545202645</v>
      </c>
      <c r="J132" s="5">
        <v>-4121307310</v>
      </c>
      <c r="K132" s="5">
        <v>-3918258248</v>
      </c>
      <c r="L132" s="5">
        <v>-3566741294</v>
      </c>
      <c r="M132" s="5">
        <v>-2777752795</v>
      </c>
      <c r="N132" s="5">
        <v>-3387145511</v>
      </c>
      <c r="O132" s="5">
        <v>-4143960851</v>
      </c>
      <c r="P132" s="5">
        <v>-6988294952</v>
      </c>
    </row>
    <row r="133" spans="2:16" ht="15.5" x14ac:dyDescent="0.35">
      <c r="C133" t="s">
        <v>294</v>
      </c>
      <c r="D133" s="5">
        <v>-4837946379</v>
      </c>
      <c r="E133" s="5">
        <v>-2119227252</v>
      </c>
      <c r="F133" s="5">
        <v>-15356127972</v>
      </c>
      <c r="G133" s="5">
        <v>12384340218</v>
      </c>
      <c r="I133" s="5">
        <v>-15356127972</v>
      </c>
      <c r="J133" s="5">
        <v>-23697804109</v>
      </c>
      <c r="K133" s="5">
        <v>-25689960361</v>
      </c>
      <c r="L133" s="5">
        <v>-34203171497</v>
      </c>
      <c r="M133" s="5">
        <v>-31701801482</v>
      </c>
      <c r="N133" s="5">
        <v>-18063184114</v>
      </c>
      <c r="O133" s="5">
        <v>-10078570310</v>
      </c>
      <c r="P133" s="5">
        <v>-12400971864</v>
      </c>
    </row>
    <row r="134" spans="2:16" ht="15.5" x14ac:dyDescent="0.35">
      <c r="C134" t="s">
        <v>296</v>
      </c>
      <c r="F134" s="5">
        <v>63017054</v>
      </c>
      <c r="I134" s="5">
        <v>63017054</v>
      </c>
      <c r="J134" s="5">
        <v>454834036</v>
      </c>
      <c r="K134" s="5">
        <v>908408938</v>
      </c>
    </row>
    <row r="135" spans="2:16" ht="15.5" x14ac:dyDescent="0.35">
      <c r="C135" t="s">
        <v>297</v>
      </c>
      <c r="F135" s="5">
        <v>-4054986104</v>
      </c>
      <c r="I135" s="5">
        <v>-4054986104</v>
      </c>
      <c r="J135" s="5">
        <v>-4963304708</v>
      </c>
      <c r="K135" s="5">
        <v>-4450427358</v>
      </c>
    </row>
    <row r="136" spans="2:16" ht="15.5" x14ac:dyDescent="0.35">
      <c r="C136" t="s">
        <v>615</v>
      </c>
      <c r="D136" s="5">
        <v>-342856760</v>
      </c>
      <c r="E136" s="5">
        <v>-38328750</v>
      </c>
      <c r="F136" s="5">
        <v>-682363000</v>
      </c>
      <c r="G136" s="5">
        <v>496816543</v>
      </c>
      <c r="I136" s="5">
        <v>-682363000</v>
      </c>
      <c r="J136" s="5">
        <v>-459600000</v>
      </c>
      <c r="K136" s="5">
        <v>-499522500</v>
      </c>
      <c r="L136" s="5">
        <v>-1070822942</v>
      </c>
      <c r="M136" s="5">
        <v>-1503455139</v>
      </c>
      <c r="N136" s="5">
        <v>-2281841619</v>
      </c>
      <c r="O136" s="5">
        <v>-818368957</v>
      </c>
      <c r="P136" s="5">
        <v>-1035811843</v>
      </c>
    </row>
    <row r="137" spans="2:16" ht="15.5" x14ac:dyDescent="0.35">
      <c r="C137" t="s">
        <v>149</v>
      </c>
      <c r="D137" s="5">
        <v>-8080739760</v>
      </c>
      <c r="E137" s="5">
        <v>1986933753</v>
      </c>
      <c r="F137" s="5">
        <v>-9617193251</v>
      </c>
      <c r="G137" s="5">
        <v>5625281601</v>
      </c>
      <c r="I137" s="5">
        <v>-9617193251</v>
      </c>
      <c r="J137" s="5">
        <v>-18504431177</v>
      </c>
      <c r="K137" s="5">
        <v>20087583658</v>
      </c>
      <c r="L137" s="5">
        <v>-16684104720</v>
      </c>
      <c r="M137" s="5">
        <v>-28613944639</v>
      </c>
      <c r="N137" s="5">
        <v>-26311394740</v>
      </c>
      <c r="O137" s="5">
        <v>113287691570</v>
      </c>
      <c r="P137" s="5">
        <v>69893719136</v>
      </c>
    </row>
    <row r="138" spans="2:16" ht="15.5" x14ac:dyDescent="0.35">
      <c r="C138" t="s">
        <v>150</v>
      </c>
      <c r="D138" s="5">
        <v>-65144957</v>
      </c>
      <c r="E138" s="5">
        <v>-903413667</v>
      </c>
      <c r="F138" s="5">
        <v>-10809107902</v>
      </c>
      <c r="G138" s="5">
        <v>5040360722</v>
      </c>
      <c r="I138" s="5">
        <v>-10809107902</v>
      </c>
      <c r="J138" s="5">
        <v>-4659671832</v>
      </c>
      <c r="K138" s="5">
        <v>-5865191638</v>
      </c>
      <c r="L138" s="5">
        <v>-10021731885</v>
      </c>
      <c r="M138" s="5">
        <v>-9744345851</v>
      </c>
      <c r="N138" s="5">
        <v>-11934518009</v>
      </c>
      <c r="O138" s="5">
        <v>-85536119791</v>
      </c>
      <c r="P138" s="5">
        <v>-65533574138</v>
      </c>
    </row>
    <row r="139" spans="2:16" ht="15.5" x14ac:dyDescent="0.35">
      <c r="C139" t="s">
        <v>1534</v>
      </c>
      <c r="D139" s="5">
        <v>314631000</v>
      </c>
      <c r="E139" s="5">
        <v>-881297667</v>
      </c>
      <c r="F139" s="5">
        <v>-4702072959</v>
      </c>
      <c r="G139" s="5">
        <v>781305499</v>
      </c>
      <c r="I139" s="5">
        <v>-4702072959</v>
      </c>
      <c r="J139" s="5">
        <v>-434997259</v>
      </c>
      <c r="K139" s="5">
        <v>-2198918844</v>
      </c>
      <c r="L139" s="5">
        <v>-5004871277</v>
      </c>
      <c r="M139" s="5">
        <v>-3970701552</v>
      </c>
      <c r="N139" s="5">
        <v>-336855596</v>
      </c>
      <c r="O139" s="5">
        <v>-8160264328</v>
      </c>
      <c r="P139" s="5">
        <v>-13536044501</v>
      </c>
    </row>
    <row r="140" spans="2:16" ht="15.5" x14ac:dyDescent="0.35">
      <c r="C140" t="s">
        <v>369</v>
      </c>
    </row>
    <row r="141" spans="2:16" ht="15.5" x14ac:dyDescent="0.35">
      <c r="C141" t="s">
        <v>468</v>
      </c>
      <c r="D141" s="5">
        <v>-379775957</v>
      </c>
      <c r="E141" s="5">
        <v>-15250000</v>
      </c>
      <c r="F141" s="5">
        <v>-6080878643</v>
      </c>
      <c r="G141" s="5">
        <v>4248888123</v>
      </c>
      <c r="I141" s="5">
        <v>-6080878643</v>
      </c>
      <c r="J141" s="5">
        <v>-4094840580</v>
      </c>
      <c r="K141" s="5">
        <v>-2740334316</v>
      </c>
      <c r="L141" s="5">
        <v>-3705604539</v>
      </c>
      <c r="M141" s="5">
        <v>-5554201289</v>
      </c>
      <c r="N141" s="5">
        <v>-11559812413</v>
      </c>
      <c r="O141" s="5">
        <v>-40635321061</v>
      </c>
      <c r="P141" s="5">
        <v>-54154287360</v>
      </c>
    </row>
    <row r="142" spans="2:16" ht="15.5" x14ac:dyDescent="0.35">
      <c r="C142" t="s">
        <v>870</v>
      </c>
    </row>
    <row r="143" spans="2:16" ht="15.5" x14ac:dyDescent="0.35">
      <c r="C143" t="s">
        <v>253</v>
      </c>
    </row>
    <row r="144" spans="2:16" ht="15.5" x14ac:dyDescent="0.35">
      <c r="C144" t="s">
        <v>158</v>
      </c>
      <c r="E144" s="5">
        <v>-6866000</v>
      </c>
      <c r="F144" s="5">
        <v>-26156300</v>
      </c>
      <c r="G144" s="5">
        <v>10167100</v>
      </c>
      <c r="I144" s="5">
        <v>-26156300</v>
      </c>
      <c r="J144" s="5">
        <v>-129833993</v>
      </c>
      <c r="K144" s="5">
        <v>-925938478</v>
      </c>
      <c r="L144" s="5">
        <v>-1311256069</v>
      </c>
      <c r="M144" s="5">
        <v>-219443010</v>
      </c>
      <c r="N144" s="5">
        <v>-37850000</v>
      </c>
      <c r="O144" s="5">
        <v>-20534402</v>
      </c>
      <c r="P144" s="5">
        <v>-211093095</v>
      </c>
    </row>
    <row r="145" spans="3:16" ht="15.5" x14ac:dyDescent="0.35">
      <c r="C145" t="s">
        <v>355</v>
      </c>
      <c r="O145" s="5">
        <v>-36720000000</v>
      </c>
    </row>
    <row r="146" spans="3:16" ht="15.5" x14ac:dyDescent="0.35">
      <c r="C146" t="s">
        <v>451</v>
      </c>
      <c r="P146" s="5">
        <v>2367850818</v>
      </c>
    </row>
    <row r="147" spans="3:16" ht="15.5" x14ac:dyDescent="0.35">
      <c r="C147" t="s">
        <v>161</v>
      </c>
      <c r="D147" s="5">
        <v>-8080739760</v>
      </c>
      <c r="E147" s="5">
        <v>1986933753</v>
      </c>
      <c r="F147" s="5">
        <v>-9617193251</v>
      </c>
      <c r="G147" s="5">
        <v>5625281601</v>
      </c>
      <c r="I147" s="5">
        <v>-9617193251</v>
      </c>
      <c r="J147" s="5">
        <v>-18504431177</v>
      </c>
      <c r="K147" s="5">
        <v>20087583658</v>
      </c>
      <c r="L147" s="5">
        <v>-16684104720</v>
      </c>
      <c r="M147" s="5">
        <v>-28613944639</v>
      </c>
      <c r="N147" s="5">
        <v>-26311394740</v>
      </c>
      <c r="O147" s="5">
        <v>113287691570</v>
      </c>
      <c r="P147" s="5">
        <v>69893719136</v>
      </c>
    </row>
    <row r="148" spans="3:16" ht="15.5" x14ac:dyDescent="0.35">
      <c r="C148" t="s">
        <v>274</v>
      </c>
      <c r="O148" s="5">
        <v>101538360000</v>
      </c>
    </row>
    <row r="149" spans="3:16" ht="15.5" x14ac:dyDescent="0.35">
      <c r="C149" t="s">
        <v>435</v>
      </c>
      <c r="D149" s="5">
        <v>8470000000</v>
      </c>
      <c r="E149" s="5">
        <v>3100000000</v>
      </c>
      <c r="O149" s="5">
        <v>4919225080</v>
      </c>
      <c r="P149" s="5">
        <v>112017310101</v>
      </c>
    </row>
    <row r="150" spans="3:16" ht="15.5" x14ac:dyDescent="0.35">
      <c r="C150" t="s">
        <v>279</v>
      </c>
      <c r="F150" s="5">
        <v>-1580219999</v>
      </c>
      <c r="G150" s="5">
        <v>100000000</v>
      </c>
      <c r="I150" s="5">
        <v>-1580219999</v>
      </c>
      <c r="J150" s="5">
        <v>2954550000</v>
      </c>
      <c r="K150" s="5">
        <v>-1473000001</v>
      </c>
      <c r="L150" s="5">
        <v>-3335300216</v>
      </c>
      <c r="M150" s="5">
        <v>-3754337128</v>
      </c>
      <c r="N150" s="5">
        <v>-615420215</v>
      </c>
      <c r="P150" s="5">
        <v>-104736875789</v>
      </c>
    </row>
    <row r="151" spans="3:16" ht="15.5" x14ac:dyDescent="0.35">
      <c r="C151" t="s">
        <v>313</v>
      </c>
      <c r="D151" s="5">
        <v>-16486420000</v>
      </c>
      <c r="E151" s="5">
        <v>-1050000000</v>
      </c>
      <c r="F151" s="5">
        <v>-7796750000</v>
      </c>
      <c r="G151" s="5">
        <v>5407530000</v>
      </c>
      <c r="I151" s="5">
        <v>-7796750000</v>
      </c>
      <c r="J151" s="5">
        <v>-24234500000</v>
      </c>
      <c r="K151" s="5">
        <v>-10056977916</v>
      </c>
      <c r="L151" s="5">
        <v>-52140696993</v>
      </c>
      <c r="M151" s="5">
        <v>-24819000000</v>
      </c>
      <c r="N151" s="5">
        <v>-23416000000</v>
      </c>
      <c r="O151" s="5">
        <v>-10300000000</v>
      </c>
      <c r="P151" s="5">
        <v>-62000000000</v>
      </c>
    </row>
    <row r="152" spans="3:16" ht="15.5" x14ac:dyDescent="0.35">
      <c r="C152" t="s">
        <v>312</v>
      </c>
      <c r="J152" s="5">
        <v>3000000000</v>
      </c>
      <c r="K152" s="5">
        <v>31769500000</v>
      </c>
      <c r="L152" s="5">
        <v>38832500000</v>
      </c>
      <c r="O152" s="5">
        <v>32675475000</v>
      </c>
      <c r="P152" s="5">
        <v>84712124760</v>
      </c>
    </row>
    <row r="153" spans="3:16" ht="15.5" x14ac:dyDescent="0.35">
      <c r="C153" t="s">
        <v>361</v>
      </c>
      <c r="N153" s="5">
        <v>-2197538000</v>
      </c>
    </row>
    <row r="154" spans="3:16" ht="15.5" x14ac:dyDescent="0.35">
      <c r="C154" t="s">
        <v>1535</v>
      </c>
      <c r="N154" s="5">
        <v>1839400</v>
      </c>
    </row>
    <row r="155" spans="3:16" ht="15.5" x14ac:dyDescent="0.35">
      <c r="C155" t="s">
        <v>596</v>
      </c>
      <c r="O155" s="5">
        <v>-3423814064</v>
      </c>
    </row>
    <row r="156" spans="3:16" ht="15.5" x14ac:dyDescent="0.35">
      <c r="C156" t="s">
        <v>1086</v>
      </c>
      <c r="D156" s="5">
        <v>-64319760</v>
      </c>
      <c r="E156" s="5">
        <v>-63066247</v>
      </c>
      <c r="F156" s="5">
        <v>-240223252</v>
      </c>
      <c r="G156" s="5">
        <v>117751601</v>
      </c>
      <c r="I156" s="5">
        <v>-240223252</v>
      </c>
      <c r="J156" s="5">
        <v>-224481177</v>
      </c>
      <c r="K156" s="5">
        <v>-151938425</v>
      </c>
      <c r="L156" s="5">
        <v>-40607511</v>
      </c>
      <c r="M156" s="5">
        <v>-40607511</v>
      </c>
      <c r="N156" s="5">
        <v>-84275925</v>
      </c>
      <c r="O156" s="5">
        <v>-225009446</v>
      </c>
      <c r="P156" s="5">
        <v>-98839936</v>
      </c>
    </row>
    <row r="157" spans="3:16" ht="15.5" x14ac:dyDescent="0.35">
      <c r="C157" t="s">
        <v>1536</v>
      </c>
      <c r="O157" s="5">
        <v>-11896545000</v>
      </c>
    </row>
    <row r="158" spans="3:16" ht="15.5" x14ac:dyDescent="0.35">
      <c r="C158" t="s">
        <v>131</v>
      </c>
      <c r="P158" s="5">
        <v>40000000000</v>
      </c>
    </row>
    <row r="159" spans="3:16" ht="15.5" x14ac:dyDescent="0.35">
      <c r="C159" t="s">
        <v>173</v>
      </c>
      <c r="D159" s="5">
        <v>3497954774</v>
      </c>
      <c r="E159" s="5">
        <v>-603301702</v>
      </c>
      <c r="F159" s="5">
        <v>-8437823029</v>
      </c>
      <c r="G159" s="5">
        <v>3197070374</v>
      </c>
      <c r="I159" s="5">
        <v>-8437823029</v>
      </c>
      <c r="J159" s="5">
        <v>-16615088729</v>
      </c>
      <c r="K159" s="5">
        <v>3194401988</v>
      </c>
      <c r="L159" s="5">
        <v>-14422791697</v>
      </c>
      <c r="M159" s="5">
        <v>-4841468932</v>
      </c>
      <c r="N159" s="5">
        <v>-14753943940</v>
      </c>
      <c r="O159" s="5">
        <v>32669836591</v>
      </c>
      <c r="P159" s="5">
        <v>17356639915</v>
      </c>
    </row>
    <row r="160" spans="3:16" ht="15.5" x14ac:dyDescent="0.35">
      <c r="C160" t="s">
        <v>176</v>
      </c>
      <c r="E160" s="5">
        <v>3610105142</v>
      </c>
      <c r="F160" s="5">
        <v>12047928171</v>
      </c>
      <c r="G160" s="5">
        <v>-12047928171</v>
      </c>
      <c r="I160" s="5">
        <v>12047928171</v>
      </c>
      <c r="J160" s="5">
        <v>28663016900</v>
      </c>
      <c r="K160" s="5">
        <v>25468614912</v>
      </c>
      <c r="L160" s="5">
        <v>39891406609</v>
      </c>
      <c r="M160" s="5">
        <v>44732875541</v>
      </c>
      <c r="N160" s="5">
        <v>59486819481</v>
      </c>
      <c r="O160" s="5">
        <v>26816982890</v>
      </c>
      <c r="P160" s="5">
        <v>9460342975</v>
      </c>
    </row>
    <row r="161" spans="2:16" ht="15.5" x14ac:dyDescent="0.35">
      <c r="C161" t="s">
        <v>177</v>
      </c>
      <c r="D161" s="5">
        <v>3497954774</v>
      </c>
      <c r="E161" s="5">
        <v>3006803440</v>
      </c>
      <c r="F161" s="5">
        <v>3610105142</v>
      </c>
      <c r="G161" s="5">
        <v>-8850857797</v>
      </c>
      <c r="I161" s="5">
        <v>3610105142</v>
      </c>
      <c r="J161" s="5">
        <v>12047928171</v>
      </c>
      <c r="K161" s="5">
        <v>28663016900</v>
      </c>
      <c r="L161" s="5">
        <v>25468614912</v>
      </c>
      <c r="M161" s="5">
        <v>39891406609</v>
      </c>
      <c r="N161" s="5">
        <v>44732875541</v>
      </c>
      <c r="O161" s="5">
        <v>59486819481</v>
      </c>
      <c r="P161" s="5">
        <v>26816982890</v>
      </c>
    </row>
    <row r="163" spans="2:16" ht="15.5" x14ac:dyDescent="0.35">
      <c r="B163" t="s">
        <v>178</v>
      </c>
      <c r="C163" t="s">
        <v>12</v>
      </c>
      <c r="D163" s="5">
        <v>2200000000</v>
      </c>
      <c r="E163" s="5">
        <v>2200000000</v>
      </c>
      <c r="F163" s="5">
        <v>2200000000</v>
      </c>
      <c r="G163" s="5">
        <v>2200000000</v>
      </c>
      <c r="I163" s="5">
        <v>2200000000</v>
      </c>
      <c r="J163" s="5">
        <v>2200000000</v>
      </c>
      <c r="K163" s="5">
        <v>2200000000</v>
      </c>
      <c r="L163" s="5">
        <v>2200000000</v>
      </c>
      <c r="M163" s="5">
        <v>2200000000</v>
      </c>
      <c r="N163" s="5">
        <v>2200000000</v>
      </c>
      <c r="O163" s="5">
        <v>2200000000</v>
      </c>
      <c r="P163" s="5">
        <v>0</v>
      </c>
    </row>
    <row r="164" spans="2:16" ht="15.5" x14ac:dyDescent="0.35">
      <c r="C164" t="s">
        <v>179</v>
      </c>
      <c r="D164" s="6">
        <v>-0.26</v>
      </c>
      <c r="E164" s="6">
        <v>-1.54</v>
      </c>
      <c r="F164" s="6">
        <v>-3.06</v>
      </c>
      <c r="G164" s="6">
        <v>-1.3</v>
      </c>
    </row>
    <row r="165" spans="2:16" ht="15.5" x14ac:dyDescent="0.35">
      <c r="C165" t="s">
        <v>180</v>
      </c>
      <c r="D165" s="6">
        <v>-523.08000000000004</v>
      </c>
      <c r="E165" s="6">
        <v>-144.16</v>
      </c>
      <c r="F165" s="6">
        <v>-36.93</v>
      </c>
      <c r="G165" s="6">
        <v>-88.46</v>
      </c>
    </row>
    <row r="166" spans="2:16" ht="15.5" x14ac:dyDescent="0.35">
      <c r="C166" t="s">
        <v>64</v>
      </c>
      <c r="D166" s="6">
        <v>11.44</v>
      </c>
      <c r="E166" s="6">
        <v>111.87</v>
      </c>
      <c r="F166" s="6">
        <v>28.83</v>
      </c>
      <c r="G166" s="6">
        <v>37.71</v>
      </c>
    </row>
    <row r="167" spans="2:16" ht="15.5" x14ac:dyDescent="0.35">
      <c r="C167" t="s">
        <v>181</v>
      </c>
      <c r="D167" s="5">
        <v>2060000000</v>
      </c>
      <c r="E167" s="5">
        <v>-2680000000</v>
      </c>
      <c r="F167" s="5">
        <v>-6020000000</v>
      </c>
      <c r="G167" s="5">
        <v>-1750000000</v>
      </c>
    </row>
    <row r="168" spans="2:16" ht="15.5" x14ac:dyDescent="0.35">
      <c r="C168" t="s">
        <v>182</v>
      </c>
      <c r="D168" s="6">
        <v>-1E-3</v>
      </c>
      <c r="E168" s="6">
        <v>-6.0999999999999995E-3</v>
      </c>
      <c r="F168" s="6">
        <v>-1.2E-2</v>
      </c>
      <c r="G168" s="6">
        <v>-5.0000000000000001E-3</v>
      </c>
    </row>
    <row r="169" spans="2:16" ht="15.5" x14ac:dyDescent="0.35">
      <c r="C169" t="s">
        <v>183</v>
      </c>
      <c r="D169" s="6">
        <v>-1.2999999999999999E-3</v>
      </c>
      <c r="E169" s="6">
        <v>-7.4000000000000003E-3</v>
      </c>
      <c r="F169" s="6">
        <v>-1.46E-2</v>
      </c>
      <c r="G169" s="6">
        <v>-6.0999999999999995E-3</v>
      </c>
    </row>
    <row r="170" spans="2:16" ht="15.5" x14ac:dyDescent="0.35">
      <c r="C170" t="s">
        <v>184</v>
      </c>
      <c r="D170" s="6">
        <v>3.4999999999999996E-3</v>
      </c>
      <c r="E170" s="6">
        <v>-5.4000000000000003E-3</v>
      </c>
      <c r="F170" s="6">
        <v>-1.1299999999999999E-2</v>
      </c>
      <c r="G170" s="6">
        <v>-3.5999999999999999E-3</v>
      </c>
    </row>
    <row r="171" spans="2:16" ht="15.5" x14ac:dyDescent="0.35">
      <c r="C171" t="s">
        <v>185</v>
      </c>
      <c r="D171" s="6">
        <v>2.0299999999999998</v>
      </c>
      <c r="E171" s="6">
        <v>-3.4</v>
      </c>
      <c r="F171" s="6">
        <v>-5.47</v>
      </c>
      <c r="G171" s="5">
        <v>-2</v>
      </c>
    </row>
    <row r="172" spans="2:16" ht="15.5" x14ac:dyDescent="0.35">
      <c r="C172" t="s">
        <v>186</v>
      </c>
      <c r="D172" s="5">
        <v>479000000000</v>
      </c>
      <c r="E172" s="5">
        <v>478000000000</v>
      </c>
      <c r="F172" s="5">
        <v>482000000000</v>
      </c>
      <c r="G172" s="5">
        <v>489000000000</v>
      </c>
    </row>
    <row r="173" spans="2:16" ht="15.5" x14ac:dyDescent="0.35">
      <c r="C173" t="s">
        <v>187</v>
      </c>
      <c r="D173" s="6">
        <v>0.65</v>
      </c>
      <c r="E173" s="6">
        <v>1.06</v>
      </c>
      <c r="F173" s="6">
        <v>0.54</v>
      </c>
      <c r="G173" s="6">
        <v>0.54</v>
      </c>
    </row>
    <row r="174" spans="2:16" ht="15.5" x14ac:dyDescent="0.35">
      <c r="C174" t="s">
        <v>188</v>
      </c>
      <c r="D174" s="6">
        <v>208.39</v>
      </c>
      <c r="E174" s="6">
        <v>208.66</v>
      </c>
      <c r="F174" s="6">
        <v>210.2</v>
      </c>
      <c r="G174" s="6">
        <v>213.2</v>
      </c>
    </row>
    <row r="175" spans="2:16" ht="15.5" x14ac:dyDescent="0.35">
      <c r="C175" t="s">
        <v>189</v>
      </c>
      <c r="D175" s="6">
        <v>0.65</v>
      </c>
      <c r="E175" s="6">
        <v>1.06</v>
      </c>
      <c r="F175" s="6">
        <v>0.54</v>
      </c>
      <c r="G175" s="6">
        <v>0.54</v>
      </c>
    </row>
    <row r="176" spans="2:16" ht="15.5" x14ac:dyDescent="0.35">
      <c r="C176" t="s">
        <v>190</v>
      </c>
      <c r="D176" s="6">
        <v>208.39</v>
      </c>
      <c r="E176" s="6">
        <v>208.66</v>
      </c>
      <c r="F176" s="6">
        <v>210.2</v>
      </c>
      <c r="G176" s="6">
        <v>213.2</v>
      </c>
    </row>
    <row r="177" spans="3:16" ht="15.5" x14ac:dyDescent="0.35">
      <c r="C177" t="s">
        <v>191</v>
      </c>
      <c r="D177" s="5">
        <v>0</v>
      </c>
      <c r="E177" s="5">
        <v>3000000000</v>
      </c>
      <c r="F177" s="5">
        <v>4000000000</v>
      </c>
      <c r="G177" s="5">
        <v>3000000000</v>
      </c>
    </row>
    <row r="178" spans="3:16" ht="15.5" x14ac:dyDescent="0.35">
      <c r="C178" t="s">
        <v>192</v>
      </c>
      <c r="D178" s="5">
        <v>22000000000</v>
      </c>
      <c r="E178" s="5">
        <v>36000000000</v>
      </c>
      <c r="F178" s="5">
        <v>36000000000</v>
      </c>
      <c r="G178" s="5">
        <v>38000000000</v>
      </c>
    </row>
    <row r="179" spans="3:16" ht="15.5" x14ac:dyDescent="0.35">
      <c r="C179" t="s">
        <v>193</v>
      </c>
      <c r="D179" s="5">
        <v>458000000000</v>
      </c>
      <c r="E179" s="5">
        <v>459000000000</v>
      </c>
      <c r="F179" s="5">
        <v>462000000000</v>
      </c>
      <c r="G179" s="5">
        <v>469000000000</v>
      </c>
    </row>
    <row r="180" spans="3:16" ht="15.5" x14ac:dyDescent="0.35">
      <c r="C180" t="s">
        <v>24</v>
      </c>
      <c r="D180" s="5">
        <v>22000000000</v>
      </c>
      <c r="E180" s="5">
        <v>38000000000</v>
      </c>
      <c r="F180" s="5">
        <v>40000000000</v>
      </c>
      <c r="G180" s="5">
        <v>40000000000</v>
      </c>
    </row>
    <row r="181" spans="3:16" ht="15.5" x14ac:dyDescent="0.35">
      <c r="C181" t="s">
        <v>21</v>
      </c>
      <c r="D181" s="5">
        <v>16000000000</v>
      </c>
      <c r="E181" s="5">
        <v>35000000000</v>
      </c>
      <c r="F181" s="5">
        <v>36000000000</v>
      </c>
      <c r="G181" s="5">
        <v>37000000000</v>
      </c>
    </row>
    <row r="182" spans="3:16" ht="15.5" x14ac:dyDescent="0.35">
      <c r="C182" t="s">
        <v>194</v>
      </c>
      <c r="D182" s="5">
        <v>158000000000</v>
      </c>
      <c r="E182" s="5">
        <v>159000000000</v>
      </c>
      <c r="F182" s="5">
        <v>156000000000</v>
      </c>
      <c r="G182" s="5">
        <v>168000000000</v>
      </c>
    </row>
    <row r="183" spans="3:16" ht="15.5" x14ac:dyDescent="0.35">
      <c r="C183" t="s">
        <v>195</v>
      </c>
      <c r="D183" s="5">
        <v>12000000000</v>
      </c>
      <c r="E183" s="5">
        <v>-2000000000</v>
      </c>
      <c r="F183" s="5">
        <v>12000000000</v>
      </c>
      <c r="G183" s="5">
        <v>-7000000000</v>
      </c>
    </row>
    <row r="184" spans="3:16" ht="15.5" x14ac:dyDescent="0.35">
      <c r="C184" t="s">
        <v>196</v>
      </c>
      <c r="D184" s="5">
        <v>0</v>
      </c>
      <c r="E184" s="5">
        <v>0</v>
      </c>
      <c r="F184" s="5">
        <v>-6000000000</v>
      </c>
      <c r="G184" s="5">
        <v>4000000000</v>
      </c>
    </row>
    <row r="185" spans="3:16" ht="15.5" x14ac:dyDescent="0.35">
      <c r="C185" t="s">
        <v>13</v>
      </c>
      <c r="D185" s="5">
        <v>11000000000</v>
      </c>
      <c r="E185" s="5">
        <v>-2000000000</v>
      </c>
      <c r="F185" s="5">
        <v>6000000000</v>
      </c>
      <c r="G185" s="5">
        <v>-3000000000</v>
      </c>
    </row>
    <row r="186" spans="3:16" ht="15.5" x14ac:dyDescent="0.35">
      <c r="C186" t="s">
        <v>16</v>
      </c>
      <c r="D186" s="6">
        <v>5.13</v>
      </c>
      <c r="E186" s="6">
        <v>-0.78</v>
      </c>
      <c r="F186" s="6">
        <v>2.68</v>
      </c>
      <c r="G186" s="6">
        <v>-1.46</v>
      </c>
    </row>
    <row r="187" spans="3:16" ht="15.5" x14ac:dyDescent="0.35">
      <c r="C187" t="s">
        <v>49</v>
      </c>
      <c r="I187" s="6">
        <v>-6.23</v>
      </c>
      <c r="J187" s="6">
        <v>-4.07</v>
      </c>
      <c r="K187" s="6">
        <v>-4.16</v>
      </c>
      <c r="L187" s="6">
        <v>-0.02</v>
      </c>
      <c r="M187" s="6">
        <v>0.6</v>
      </c>
      <c r="N187" s="6">
        <v>0.06</v>
      </c>
      <c r="O187" s="6">
        <v>1.65</v>
      </c>
      <c r="P187" s="6">
        <v>267.08999999999997</v>
      </c>
    </row>
    <row r="188" spans="3:16" ht="15.5" x14ac:dyDescent="0.35">
      <c r="C188" t="s">
        <v>63</v>
      </c>
      <c r="I188" s="6">
        <v>-18.14</v>
      </c>
      <c r="J188" s="6">
        <v>-16.95</v>
      </c>
      <c r="K188" s="6">
        <v>-19.71</v>
      </c>
      <c r="L188" s="5">
        <v>-17700</v>
      </c>
      <c r="M188" s="6">
        <v>261.67</v>
      </c>
      <c r="N188" s="5">
        <v>3000</v>
      </c>
      <c r="O188" s="6">
        <v>496.97</v>
      </c>
      <c r="P188" s="5">
        <v>0</v>
      </c>
    </row>
    <row r="189" spans="3:16" ht="15.5" x14ac:dyDescent="0.35">
      <c r="C189" t="s">
        <v>66</v>
      </c>
      <c r="I189" s="6">
        <v>4.63</v>
      </c>
      <c r="J189" s="6">
        <v>2.38</v>
      </c>
      <c r="K189" s="5">
        <v>4</v>
      </c>
      <c r="L189" s="6">
        <v>9.19</v>
      </c>
      <c r="M189" s="6">
        <v>3.44</v>
      </c>
      <c r="N189" s="6">
        <v>4.91</v>
      </c>
      <c r="O189" s="6">
        <v>76.069999999999993</v>
      </c>
      <c r="P189" s="5">
        <v>0</v>
      </c>
    </row>
    <row r="190" spans="3:16" ht="15.5" x14ac:dyDescent="0.35">
      <c r="C190" t="s">
        <v>197</v>
      </c>
      <c r="I190" s="5">
        <v>-8700000000</v>
      </c>
      <c r="J190" s="5">
        <v>-3380000000</v>
      </c>
      <c r="K190" s="5">
        <v>-4660000000</v>
      </c>
      <c r="L190" s="5">
        <v>4940000000</v>
      </c>
      <c r="M190" s="5">
        <v>6230000000</v>
      </c>
      <c r="N190" s="5">
        <v>7200000000</v>
      </c>
      <c r="O190" s="5">
        <v>3580000000</v>
      </c>
      <c r="P190" s="5">
        <v>360000000</v>
      </c>
    </row>
    <row r="191" spans="3:16" ht="15.5" x14ac:dyDescent="0.35">
      <c r="C191" t="s">
        <v>198</v>
      </c>
      <c r="I191" s="6">
        <v>-2.4399999999999998E-2</v>
      </c>
      <c r="J191" s="6">
        <v>-1.5300000000000001E-2</v>
      </c>
      <c r="K191" s="6">
        <v>-1.4999999999999999E-2</v>
      </c>
      <c r="L191" s="6">
        <v>-1E-4</v>
      </c>
      <c r="M191" s="6">
        <v>2.0999999999999999E-3</v>
      </c>
      <c r="N191" s="6">
        <v>2.0000000000000001E-4</v>
      </c>
      <c r="O191" s="6">
        <v>5.5000000000000005E-3</v>
      </c>
      <c r="P191" s="6">
        <v>2.0000000000000001E-4</v>
      </c>
    </row>
    <row r="192" spans="3:16" ht="15.5" x14ac:dyDescent="0.35">
      <c r="C192" t="s">
        <v>199</v>
      </c>
      <c r="I192" s="6">
        <v>-2.9600000000000001E-2</v>
      </c>
      <c r="J192" s="6">
        <v>-1.8799999999999997E-2</v>
      </c>
      <c r="K192" s="6">
        <v>-1.89E-2</v>
      </c>
      <c r="L192" s="6">
        <v>-1E-4</v>
      </c>
      <c r="M192" s="6">
        <v>2.7000000000000001E-3</v>
      </c>
      <c r="N192" s="6">
        <v>2.0000000000000001E-4</v>
      </c>
      <c r="O192" s="6">
        <v>7.3000000000000001E-3</v>
      </c>
      <c r="P192" s="6">
        <v>2.0000000000000001E-4</v>
      </c>
    </row>
    <row r="193" spans="3:16" ht="15.5" x14ac:dyDescent="0.35">
      <c r="C193" t="s">
        <v>200</v>
      </c>
      <c r="I193" s="6">
        <v>-1.7299999999999999E-2</v>
      </c>
      <c r="J193" s="6">
        <v>-7.1999999999999998E-3</v>
      </c>
      <c r="K193" s="6">
        <v>-9.0000000000000011E-3</v>
      </c>
      <c r="L193" s="6">
        <v>8.199999999999999E-3</v>
      </c>
      <c r="M193" s="6">
        <v>1.0200000000000001E-2</v>
      </c>
      <c r="N193" s="6">
        <v>1.15E-2</v>
      </c>
      <c r="O193" s="6">
        <v>6.5000000000000006E-3</v>
      </c>
      <c r="P193" s="6">
        <v>5.9999999999999995E-4</v>
      </c>
    </row>
    <row r="194" spans="3:16" ht="15.5" x14ac:dyDescent="0.35">
      <c r="C194" t="s">
        <v>201</v>
      </c>
      <c r="I194" s="6">
        <v>-2.2999999999999998</v>
      </c>
      <c r="J194" s="6">
        <v>-0.89</v>
      </c>
      <c r="K194" s="6">
        <v>-1.17</v>
      </c>
      <c r="L194" s="6">
        <v>1.31</v>
      </c>
      <c r="M194" s="6">
        <v>1.57</v>
      </c>
      <c r="N194" s="6">
        <v>1.1399999999999999</v>
      </c>
      <c r="O194" s="6">
        <v>1.34</v>
      </c>
      <c r="P194" s="6">
        <v>0.06</v>
      </c>
    </row>
    <row r="195" spans="3:16" ht="15.5" x14ac:dyDescent="0.35">
      <c r="C195" t="s">
        <v>60</v>
      </c>
      <c r="I195" s="6">
        <v>0.54</v>
      </c>
      <c r="J195" s="6">
        <v>0.32</v>
      </c>
      <c r="K195" s="6">
        <v>0.37</v>
      </c>
      <c r="L195" s="6">
        <v>1.58</v>
      </c>
      <c r="M195" s="6">
        <v>0.7</v>
      </c>
      <c r="N195" s="6">
        <v>0.8</v>
      </c>
      <c r="O195" s="6">
        <v>3.65</v>
      </c>
      <c r="P195" s="5">
        <v>0</v>
      </c>
    </row>
    <row r="196" spans="3:16" ht="15.5" x14ac:dyDescent="0.35">
      <c r="C196" t="s">
        <v>57</v>
      </c>
      <c r="I196" s="6">
        <v>210.2</v>
      </c>
      <c r="J196" s="6">
        <v>216.37</v>
      </c>
      <c r="K196" s="6">
        <v>220.45</v>
      </c>
      <c r="L196" s="6">
        <v>224.62</v>
      </c>
      <c r="M196" s="6">
        <v>224.66</v>
      </c>
      <c r="N196" s="6">
        <v>224.02</v>
      </c>
      <c r="O196" s="6">
        <v>224.74</v>
      </c>
      <c r="P196" s="6">
        <v>1152431.92</v>
      </c>
    </row>
    <row r="197" spans="3:16" ht="15.5" x14ac:dyDescent="0.35">
      <c r="C197" t="s">
        <v>202</v>
      </c>
      <c r="I197" s="6">
        <v>0.54</v>
      </c>
      <c r="J197" s="6">
        <v>0.32</v>
      </c>
      <c r="K197" s="6">
        <v>0.37</v>
      </c>
      <c r="L197" s="6">
        <v>1.58</v>
      </c>
      <c r="M197" s="6">
        <v>0.7</v>
      </c>
      <c r="N197" s="6">
        <v>0.8</v>
      </c>
      <c r="O197" s="6">
        <v>3.65</v>
      </c>
      <c r="P197" s="5">
        <v>0</v>
      </c>
    </row>
    <row r="198" spans="3:16" ht="15.5" x14ac:dyDescent="0.35">
      <c r="C198" t="s">
        <v>203</v>
      </c>
      <c r="I198" s="6">
        <v>210.2</v>
      </c>
      <c r="J198" s="6">
        <v>216.37</v>
      </c>
      <c r="K198" s="6">
        <v>220.45</v>
      </c>
      <c r="L198" s="6">
        <v>224.62</v>
      </c>
      <c r="M198" s="6">
        <v>224.66</v>
      </c>
      <c r="N198" s="6">
        <v>224.02</v>
      </c>
      <c r="O198" s="6">
        <v>224.74</v>
      </c>
      <c r="P198" s="6">
        <v>1152431.92</v>
      </c>
    </row>
    <row r="199" spans="3:16" ht="15.5" x14ac:dyDescent="0.35">
      <c r="C199" t="s">
        <v>204</v>
      </c>
      <c r="I199" s="5">
        <v>4000000000</v>
      </c>
      <c r="J199" s="5">
        <v>3000000000</v>
      </c>
      <c r="K199" s="5">
        <v>2000000000</v>
      </c>
      <c r="L199" s="5">
        <v>2000000000</v>
      </c>
      <c r="M199" s="5">
        <v>25000000000</v>
      </c>
      <c r="N199" s="5">
        <v>1000000000</v>
      </c>
      <c r="O199" s="5">
        <v>28000000000</v>
      </c>
      <c r="P199" s="5">
        <v>24000000000</v>
      </c>
    </row>
    <row r="200" spans="3:16" ht="15.5" x14ac:dyDescent="0.35">
      <c r="C200" t="s">
        <v>205</v>
      </c>
      <c r="I200" s="5">
        <v>36000000000</v>
      </c>
      <c r="J200" s="5">
        <v>44000000000</v>
      </c>
      <c r="K200" s="5">
        <v>67000000000</v>
      </c>
      <c r="L200" s="5">
        <v>45000000000</v>
      </c>
      <c r="M200" s="5">
        <v>35000000000</v>
      </c>
      <c r="N200" s="5">
        <v>83000000000</v>
      </c>
      <c r="O200" s="5">
        <v>79000000000</v>
      </c>
      <c r="P200" s="5">
        <v>15000000000</v>
      </c>
    </row>
    <row r="201" spans="3:16" ht="15.5" x14ac:dyDescent="0.35">
      <c r="C201" t="s">
        <v>26</v>
      </c>
      <c r="I201" s="5">
        <v>40000000000</v>
      </c>
      <c r="J201" s="5">
        <v>48000000000</v>
      </c>
      <c r="K201" s="5">
        <v>69000000000</v>
      </c>
      <c r="L201" s="5">
        <v>47000000000</v>
      </c>
      <c r="M201" s="5">
        <v>60000000000</v>
      </c>
      <c r="N201" s="5">
        <v>84000000000</v>
      </c>
      <c r="O201" s="5">
        <v>107000000000</v>
      </c>
      <c r="P201" s="5">
        <v>39000000000</v>
      </c>
    </row>
    <row r="202" spans="3:16" ht="15.5" x14ac:dyDescent="0.35">
      <c r="C202" t="s">
        <v>23</v>
      </c>
      <c r="I202" s="5">
        <v>36000000000</v>
      </c>
      <c r="J202" s="5">
        <v>36000000000</v>
      </c>
      <c r="K202" s="5">
        <v>41000000000</v>
      </c>
      <c r="L202" s="5">
        <v>21000000000</v>
      </c>
      <c r="M202" s="5">
        <v>20000000000</v>
      </c>
      <c r="N202" s="5">
        <v>39000000000</v>
      </c>
      <c r="O202" s="5">
        <v>48000000000</v>
      </c>
      <c r="P202" s="5">
        <v>33000000000</v>
      </c>
    </row>
    <row r="203" spans="3:16" ht="15.5" x14ac:dyDescent="0.35">
      <c r="C203" t="s">
        <v>206</v>
      </c>
      <c r="I203" s="5">
        <v>156000000000</v>
      </c>
      <c r="J203" s="5">
        <v>188000000000</v>
      </c>
      <c r="K203" s="5">
        <v>206000000000</v>
      </c>
      <c r="L203" s="5">
        <v>190000000000</v>
      </c>
      <c r="M203" s="5">
        <v>170000000000</v>
      </c>
      <c r="N203" s="5">
        <v>211000000000</v>
      </c>
      <c r="O203" s="5">
        <v>206000000000</v>
      </c>
      <c r="P203" s="5">
        <v>63000000000</v>
      </c>
    </row>
    <row r="204" spans="3:16" ht="15.5" x14ac:dyDescent="0.35">
      <c r="C204" t="s">
        <v>207</v>
      </c>
      <c r="I204" s="5">
        <v>12000000000</v>
      </c>
      <c r="J204" s="5">
        <v>7000000000</v>
      </c>
      <c r="K204" s="5">
        <v>-11000000000</v>
      </c>
      <c r="L204" s="5">
        <v>12000000000</v>
      </c>
      <c r="M204" s="5">
        <v>34000000000</v>
      </c>
      <c r="N204" s="5">
        <v>23000000000</v>
      </c>
      <c r="O204" s="5">
        <v>5000000000</v>
      </c>
      <c r="P204" s="5">
        <v>13000000000</v>
      </c>
    </row>
    <row r="205" spans="3:16" ht="15.5" x14ac:dyDescent="0.35">
      <c r="C205" t="s">
        <v>208</v>
      </c>
      <c r="I205" s="5">
        <v>-6000000000</v>
      </c>
      <c r="J205" s="5">
        <v>-4000000000</v>
      </c>
      <c r="K205" s="5">
        <v>-4000000000</v>
      </c>
      <c r="L205" s="5">
        <v>-5000000000</v>
      </c>
      <c r="M205" s="5">
        <v>-6000000000</v>
      </c>
      <c r="N205" s="5">
        <v>-12000000000</v>
      </c>
      <c r="O205" s="5">
        <v>-41000000000</v>
      </c>
      <c r="P205" s="5">
        <v>-54000000000</v>
      </c>
    </row>
    <row r="206" spans="3:16" ht="15.5" x14ac:dyDescent="0.35">
      <c r="C206" t="s">
        <v>15</v>
      </c>
      <c r="I206" s="5">
        <v>6000000000</v>
      </c>
      <c r="J206" s="5">
        <v>2000000000</v>
      </c>
      <c r="K206" s="5">
        <v>-15000000000</v>
      </c>
      <c r="L206" s="5">
        <v>7000000000</v>
      </c>
      <c r="M206" s="5">
        <v>28000000000</v>
      </c>
      <c r="N206" s="5">
        <v>12000000000</v>
      </c>
      <c r="O206" s="5">
        <v>-36000000000</v>
      </c>
      <c r="P206" s="5">
        <v>-41000000000</v>
      </c>
    </row>
    <row r="207" spans="3:16" ht="15.5" x14ac:dyDescent="0.35">
      <c r="C207" t="s">
        <v>17</v>
      </c>
      <c r="I207" s="6">
        <v>2.68</v>
      </c>
      <c r="J207" s="6">
        <v>1.06</v>
      </c>
      <c r="K207" s="6">
        <v>-6.69</v>
      </c>
      <c r="L207" s="6">
        <v>3.31</v>
      </c>
      <c r="M207" s="6">
        <v>12.62</v>
      </c>
      <c r="N207" s="6">
        <v>5.41</v>
      </c>
      <c r="O207" s="6">
        <v>-16.260000000000002</v>
      </c>
      <c r="P207" s="6">
        <v>-119150.02</v>
      </c>
    </row>
  </sheetData>
  <pageMargins left="0.7" right="0.7" top="0.75" bottom="0.75" header="0.3" footer="0.3"/>
  <ignoredErrors>
    <ignoredError sqref="A1:P208" numberStoredAsText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P1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1537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1538</v>
      </c>
      <c r="D2" s="2" vm="313">
        <f ca="1">IFERROR(_xlfn.STOCKHISTORY("XIDX:" &amp; $C$1, D3, , 0, 0, 1), "Libur")</f>
        <v>83</v>
      </c>
      <c r="E2" s="2" vm="121">
        <f ca="1">IFERROR(_xlfn.STOCKHISTORY("XIDX:" &amp; $C$1, E3, , 0, 0, 1), "Libur")</f>
        <v>59</v>
      </c>
      <c r="H2" s="2" vm="121">
        <f ca="1">IFERROR(INDEX(D2:G2,COUNT(D2:G2)),"")</f>
        <v>59</v>
      </c>
      <c r="I2" s="2" vm="440">
        <f t="shared" ref="I2:P2" ca="1" si="0">IFERROR(_xlfn.STOCKHISTORY("XIDX:" &amp; $C$1, I1, , 0, 0, 1), "Libur")</f>
        <v>93</v>
      </c>
      <c r="J2" s="2" vm="21">
        <f t="shared" ca="1" si="0"/>
        <v>50</v>
      </c>
      <c r="K2" s="2" vm="378">
        <f t="shared" ca="1" si="0"/>
        <v>75</v>
      </c>
      <c r="L2" s="2" vm="441">
        <f t="shared" ca="1" si="0"/>
        <v>251.25409999999999</v>
      </c>
      <c r="M2" s="2" vm="442">
        <f t="shared" ca="1" si="0"/>
        <v>797.63199999999995</v>
      </c>
      <c r="N2" s="2" vm="443">
        <f t="shared" ca="1" si="0"/>
        <v>4885.4960000000001</v>
      </c>
      <c r="O2" s="2" vm="444">
        <f t="shared" ca="1" si="0"/>
        <v>4277.3015999999998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42856721981</v>
      </c>
      <c r="E4" s="2">
        <f>IFERROR(INDEX(E51:E500,MATCH($C$4,$C$51:$C$500,0)),"")</f>
        <v>48410924150</v>
      </c>
      <c r="H4" s="2">
        <f>IFERROR(SUM(D4:G4)*(4/MAX(1,COUNT(D4:G4))),"")</f>
        <v>182535292262</v>
      </c>
      <c r="I4" s="2">
        <f t="shared" ref="I4:P4" si="1">IFERROR(INDEX(I51:I500,MATCH($C$4,$C$51:$C$500,0)),"")</f>
        <v>195368204685</v>
      </c>
      <c r="J4" s="2">
        <f t="shared" si="1"/>
        <v>501286759369</v>
      </c>
      <c r="K4" s="2">
        <f t="shared" si="1"/>
        <v>452366964787</v>
      </c>
      <c r="L4" s="2">
        <f t="shared" si="1"/>
        <v>487151646729</v>
      </c>
      <c r="M4" s="2">
        <f t="shared" si="1"/>
        <v>448363550268</v>
      </c>
      <c r="N4" s="2">
        <f t="shared" si="1"/>
        <v>411798065773</v>
      </c>
      <c r="O4" s="2">
        <f t="shared" si="1"/>
        <v>459995927543</v>
      </c>
      <c r="P4" s="2">
        <f t="shared" si="1"/>
        <v>294679753982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-5198794366</v>
      </c>
      <c r="E5" s="2">
        <f>IFERROR(INDEX(E51:E500,MATCH($C$5,$C$51:$C$500,0)),"")</f>
        <v>-4529955902</v>
      </c>
      <c r="H5" s="2">
        <f>IFERROR(SUM(D5:G5)*(4/MAX(1,COUNT(D5:G5))),"")</f>
        <v>-19457500536</v>
      </c>
      <c r="I5" s="2">
        <f t="shared" ref="I5:P5" si="2">IFERROR(INDEX(I51:I500,MATCH($C$5,$C$51:$C$500,0)),"")</f>
        <v>-23278483966</v>
      </c>
      <c r="J5" s="2">
        <f t="shared" si="2"/>
        <v>4325022541</v>
      </c>
      <c r="K5" s="2">
        <f t="shared" si="2"/>
        <v>23047294897</v>
      </c>
      <c r="L5" s="2">
        <f t="shared" si="2"/>
        <v>40989227416</v>
      </c>
      <c r="M5" s="2">
        <f t="shared" si="2"/>
        <v>25920228082</v>
      </c>
      <c r="N5" s="2">
        <f t="shared" si="2"/>
        <v>25852231989</v>
      </c>
      <c r="O5" s="2">
        <f t="shared" si="2"/>
        <v>29826855502</v>
      </c>
      <c r="P5" s="2">
        <f t="shared" si="2"/>
        <v>20896337521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317512189499</v>
      </c>
      <c r="E6" s="2">
        <f>IFERROR(INDEX(E51:E500,MATCH($C$6,$C$51:$C$500,0)),"")</f>
        <v>322739604572</v>
      </c>
      <c r="H6" s="2">
        <f>IFERROR(INDEX(D6:G6,COUNT(D6:G6)),"")</f>
        <v>322739604572</v>
      </c>
      <c r="I6" s="2">
        <f t="shared" ref="I6:P6" si="3">IFERROR(INDEX(I51:I500,MATCH($C$6,$C$51:$C$500,0)),"")</f>
        <v>327307328609</v>
      </c>
      <c r="J6" s="2">
        <f t="shared" si="3"/>
        <v>350469582033</v>
      </c>
      <c r="K6" s="2">
        <f t="shared" si="3"/>
        <v>346129462554</v>
      </c>
      <c r="L6" s="2">
        <f t="shared" si="3"/>
        <v>245801280888</v>
      </c>
      <c r="M6" s="2">
        <f t="shared" si="3"/>
        <v>204647780766</v>
      </c>
      <c r="N6" s="2">
        <f t="shared" si="3"/>
        <v>178660283495</v>
      </c>
      <c r="O6" s="2">
        <f t="shared" si="3"/>
        <v>154280563265</v>
      </c>
      <c r="P6" s="2">
        <f t="shared" si="3"/>
        <v>52621751538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2.46</v>
      </c>
      <c r="E7" s="3">
        <f>IFERROR(INDEX(E51:E500,MATCH($C$7,$C$51:$C$500,0))/1000000000,"")</f>
        <v>2.46</v>
      </c>
      <c r="H7" s="3">
        <f>IFERROR(INDEX(D7:G7,COUNT(D7:G7)),"")</f>
        <v>2.46</v>
      </c>
      <c r="I7" s="3">
        <f t="shared" ref="I7:P7" si="4">IFERROR(INDEX(I51:I500,MATCH($C$7,$C$51:$C$500,0))/1000000000,"")</f>
        <v>2.46</v>
      </c>
      <c r="J7" s="3">
        <f t="shared" si="4"/>
        <v>2.46</v>
      </c>
      <c r="K7" s="3">
        <f t="shared" si="4"/>
        <v>2.46</v>
      </c>
      <c r="L7" s="3">
        <f t="shared" si="4"/>
        <v>2</v>
      </c>
      <c r="M7" s="3">
        <f t="shared" si="4"/>
        <v>2</v>
      </c>
      <c r="N7" s="3">
        <f t="shared" si="4"/>
        <v>2</v>
      </c>
      <c r="O7" s="3">
        <f t="shared" si="4"/>
        <v>2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-6000000000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10000000000</v>
      </c>
      <c r="J8" s="2">
        <f t="shared" si="5"/>
        <v>37000000000</v>
      </c>
      <c r="K8" s="2">
        <f t="shared" si="5"/>
        <v>-15000000000</v>
      </c>
      <c r="L8" s="2">
        <f t="shared" si="5"/>
        <v>-17000000000</v>
      </c>
      <c r="M8" s="2">
        <f t="shared" si="5"/>
        <v>13000000000</v>
      </c>
      <c r="N8" s="2">
        <f t="shared" si="5"/>
        <v>-16000000000</v>
      </c>
      <c r="O8" s="2">
        <f t="shared" si="5"/>
        <v>-4000000000</v>
      </c>
      <c r="P8" s="2">
        <f t="shared" si="5"/>
        <v>-78000000000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-2.56</v>
      </c>
      <c r="E9" s="3">
        <f>IFERROR(INDEX(E51:E500,MATCH("Free cash flow per share (Quarter)",$C$51:$C$500,0)),"")</f>
        <v>-0.59</v>
      </c>
      <c r="H9" s="3">
        <f>IFERROR(INDEX(D9:G9,COUNT(D9:G9)),"")</f>
        <v>-0.59</v>
      </c>
      <c r="I9" s="3">
        <f t="shared" ref="I9:P9" si="6">IFERROR(INDEX(I51:I500,MATCH($C$9,$C$51:$C$500,0)),"")</f>
        <v>4.03</v>
      </c>
      <c r="J9" s="3">
        <f t="shared" si="6"/>
        <v>14.96</v>
      </c>
      <c r="K9" s="3">
        <f t="shared" si="6"/>
        <v>-5.98</v>
      </c>
      <c r="L9" s="3">
        <f t="shared" si="6"/>
        <v>-8.56</v>
      </c>
      <c r="M9" s="3">
        <f t="shared" si="6"/>
        <v>6.54</v>
      </c>
      <c r="N9" s="3">
        <f t="shared" si="6"/>
        <v>-8.0399999999999991</v>
      </c>
      <c r="O9" s="3">
        <f t="shared" si="6"/>
        <v>-1.99</v>
      </c>
      <c r="P9" s="3">
        <f t="shared" si="6"/>
        <v>-7796209</v>
      </c>
    </row>
    <row r="10" spans="1:16" ht="15.5" x14ac:dyDescent="0.35">
      <c r="C10" t="s">
        <v>18</v>
      </c>
      <c r="D10" s="3">
        <f ca="1">IFERROR(IF(D9=0,"",D2/D9),"")</f>
        <v>-32.421875</v>
      </c>
      <c r="E10" s="3">
        <f ca="1">IFERROR(IF(E9=0,"",E2/E9),"")</f>
        <v>-100</v>
      </c>
      <c r="I10" s="3">
        <f t="shared" ref="I10:P10" ca="1" si="7">IFERROR(IF(I9=0,"",I2/I9),"")</f>
        <v>23.076923076923077</v>
      </c>
      <c r="J10" s="3">
        <f t="shared" ca="1" si="7"/>
        <v>3.3422459893048124</v>
      </c>
      <c r="K10" s="3">
        <f t="shared" ca="1" si="7"/>
        <v>-12.541806020066888</v>
      </c>
      <c r="L10" s="3">
        <f t="shared" ca="1" si="7"/>
        <v>-29.352114485981307</v>
      </c>
      <c r="M10" s="3">
        <f t="shared" ca="1" si="7"/>
        <v>121.96207951070336</v>
      </c>
      <c r="N10" s="3">
        <f t="shared" ca="1" si="7"/>
        <v>-607.64875621890553</v>
      </c>
      <c r="O10" s="3">
        <f t="shared" ca="1" si="7"/>
        <v>-2149.3977889447237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2175669382</v>
      </c>
      <c r="E11" s="2">
        <f>IFERROR(INDEX(E51:E500,MATCH($C$11,$C$51:$C$500,0)),"")</f>
        <v>3021859763</v>
      </c>
      <c r="H11" s="2">
        <f>IFERROR(INDEX(D11:G11,COUNT(D11:G11)),"")</f>
        <v>3021859763</v>
      </c>
      <c r="I11" s="2">
        <f t="shared" ref="I11:P11" si="8">IFERROR(INDEX(I51:I500,MATCH($C$11,$C$51:$C$500,0)),"")</f>
        <v>800426045</v>
      </c>
      <c r="J11" s="2">
        <f t="shared" si="8"/>
        <v>2408698040</v>
      </c>
      <c r="K11" s="2">
        <f t="shared" si="8"/>
        <v>5299640948</v>
      </c>
      <c r="L11" s="2">
        <f t="shared" si="8"/>
        <v>9237382529</v>
      </c>
      <c r="M11" s="2">
        <f t="shared" si="8"/>
        <v>6200841122</v>
      </c>
      <c r="N11" s="2">
        <f t="shared" si="8"/>
        <v>5330054481</v>
      </c>
      <c r="O11" s="2">
        <f t="shared" si="8"/>
        <v>4643717149</v>
      </c>
      <c r="P11" s="2">
        <f t="shared" si="8"/>
        <v>4065839073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25000000000</v>
      </c>
      <c r="E12" s="2">
        <f>IFERROR(INDEX(E51:E500,MATCH("Net Debt (Quarter)",$C$51:$C$500,0)),"")</f>
        <v>26000000000</v>
      </c>
      <c r="H12" s="2">
        <f>IFERROR(INDEX(D12:G12,COUNT(D12:G12)),"")</f>
        <v>26000000000</v>
      </c>
      <c r="I12" s="2">
        <f t="shared" ref="I12:P12" si="9">IFERROR(INDEX(I51:I500,MATCH($C$12,$C$51:$C$500,0)),"")</f>
        <v>23000000000</v>
      </c>
      <c r="J12" s="2">
        <f t="shared" si="9"/>
        <v>29000000000</v>
      </c>
      <c r="K12" s="2">
        <f t="shared" si="9"/>
        <v>65000000000</v>
      </c>
      <c r="L12" s="2">
        <f t="shared" si="9"/>
        <v>104000000000</v>
      </c>
      <c r="M12" s="2">
        <f t="shared" si="9"/>
        <v>128000000000</v>
      </c>
      <c r="N12" s="2">
        <f t="shared" si="9"/>
        <v>149000000000</v>
      </c>
      <c r="O12" s="2">
        <f t="shared" si="9"/>
        <v>111000000000</v>
      </c>
      <c r="P12" s="2">
        <f t="shared" si="9"/>
        <v>126000000000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27000000000</v>
      </c>
      <c r="E13" s="2">
        <f>IFERROR(INDEX(E51:E500,MATCH("Total Debt (Quarter)",$C$51:$C$500,0)),"")</f>
        <v>29000000000</v>
      </c>
      <c r="H13" s="2">
        <f>IFERROR(INDEX(D13:G13,COUNT(D13:G13)),"")</f>
        <v>29000000000</v>
      </c>
      <c r="I13" s="2">
        <f t="shared" ref="I13:P13" si="10">IFERROR(INDEX(I51:I500,MATCH($C$13,$C$51:$C$500,0)),"")</f>
        <v>24000000000</v>
      </c>
      <c r="J13" s="2">
        <f t="shared" si="10"/>
        <v>32000000000</v>
      </c>
      <c r="K13" s="2">
        <f t="shared" si="10"/>
        <v>71000000000</v>
      </c>
      <c r="L13" s="2">
        <f t="shared" si="10"/>
        <v>113000000000</v>
      </c>
      <c r="M13" s="2">
        <f t="shared" si="10"/>
        <v>135000000000</v>
      </c>
      <c r="N13" s="2">
        <f t="shared" si="10"/>
        <v>154000000000</v>
      </c>
      <c r="O13" s="2">
        <f t="shared" si="10"/>
        <v>115000000000</v>
      </c>
      <c r="P13" s="2">
        <f t="shared" si="10"/>
        <v>130000000000</v>
      </c>
    </row>
    <row r="14" spans="1:1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28</v>
      </c>
      <c r="D15" s="2">
        <f>IFERROR(INDEX(D51:D500,MATCH($C$15,$C$51:$C$500,0)),"")</f>
        <v>18926419</v>
      </c>
      <c r="E15" s="2">
        <f>IFERROR(INDEX(E51:E500,MATCH($C$15,$C$51:$C$500,0)),"")</f>
        <v>44576662</v>
      </c>
      <c r="H15" s="2">
        <f>IFERROR(SUM(D15:G15)*(4/MAX(1,COUNT(D15:G15))),"")</f>
        <v>127006162</v>
      </c>
      <c r="I15" s="2">
        <f t="shared" ref="I15:P15" si="12">IFERROR(INDEX(I51:I500,MATCH($C$15,$C$51:$C$500,0)),"")</f>
        <v>3578989553</v>
      </c>
      <c r="J15" s="2">
        <f t="shared" si="12"/>
        <v>-1755021478</v>
      </c>
      <c r="K15" s="2">
        <f t="shared" si="12"/>
        <v>-6501944433</v>
      </c>
      <c r="L15" s="2">
        <f t="shared" si="12"/>
        <v>-12069399606</v>
      </c>
      <c r="M15" s="2">
        <f t="shared" si="12"/>
        <v>-7401722626</v>
      </c>
      <c r="N15" s="2">
        <f t="shared" si="12"/>
        <v>-6203270934</v>
      </c>
      <c r="O15" s="2">
        <f t="shared" si="12"/>
        <v>-10959147412</v>
      </c>
      <c r="P15" s="2">
        <f t="shared" si="12"/>
        <v>-7975811732</v>
      </c>
    </row>
    <row r="16" spans="1:16" ht="15.5" x14ac:dyDescent="0.35">
      <c r="C16" t="s">
        <v>29</v>
      </c>
      <c r="D16" s="2">
        <f>IFERROR(INDEX(D51:D500,MATCH($C$16,$C$51:$C$500,0)),"")</f>
        <v>-5148329155</v>
      </c>
      <c r="E16" s="2">
        <f>IFERROR(INDEX(E51:E500,MATCH($C$16,$C$51:$C$500,0)),"")</f>
        <v>-4510237167</v>
      </c>
      <c r="H16" s="2">
        <f>IFERROR(SUM(D16:G16)*(4/MAX(1,COUNT(D16:G16))),"")</f>
        <v>-19317132644</v>
      </c>
      <c r="I16" s="2">
        <f t="shared" ref="I16:P16" si="13">IFERROR(INDEX(I51:I500,MATCH($C$16,$C$51:$C$500,0)),"")</f>
        <v>-26421018744</v>
      </c>
      <c r="J16" s="2">
        <f t="shared" si="13"/>
        <v>6475159388</v>
      </c>
      <c r="K16" s="2">
        <f t="shared" si="13"/>
        <v>27771892954</v>
      </c>
      <c r="L16" s="2">
        <f t="shared" si="13"/>
        <v>54409704747</v>
      </c>
      <c r="M16" s="2">
        <f t="shared" si="13"/>
        <v>32647437275</v>
      </c>
      <c r="N16" s="2">
        <f t="shared" si="13"/>
        <v>32700262884</v>
      </c>
      <c r="O16" s="2">
        <f t="shared" si="13"/>
        <v>40474015708</v>
      </c>
      <c r="P16" s="2">
        <f t="shared" si="13"/>
        <v>29413977262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204180000000</v>
      </c>
      <c r="E20" s="2">
        <f ca="1">IFERROR(E21*E2,"")</f>
        <v>145140000000</v>
      </c>
      <c r="H20" s="2">
        <f t="shared" ref="H20:P20" ca="1" si="14">IFERROR(H21*H2,"")</f>
        <v>145140000000</v>
      </c>
      <c r="I20" s="2">
        <f t="shared" ca="1" si="14"/>
        <v>228780000000</v>
      </c>
      <c r="J20" s="2">
        <f t="shared" ca="1" si="14"/>
        <v>123000000000</v>
      </c>
      <c r="K20" s="2">
        <f t="shared" ca="1" si="14"/>
        <v>184500000000</v>
      </c>
      <c r="L20" s="2">
        <f t="shared" ca="1" si="14"/>
        <v>502508200000</v>
      </c>
      <c r="M20" s="2">
        <f t="shared" ca="1" si="14"/>
        <v>1595264000000</v>
      </c>
      <c r="N20" s="2">
        <f t="shared" ca="1" si="14"/>
        <v>9770992000000</v>
      </c>
      <c r="O20" s="2">
        <f t="shared" ca="1" si="14"/>
        <v>8554603200000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2460000000</v>
      </c>
      <c r="E21" s="2">
        <f>IFERROR(INDEX(E51:E500,MATCH($C$7,$C$51:$C$500,0)),"")</f>
        <v>2460000000</v>
      </c>
      <c r="H21" s="2">
        <f>IFERROR(INDEX(D21:G21,COUNT(D21:G21)),"")</f>
        <v>2460000000</v>
      </c>
      <c r="I21" s="2">
        <f t="shared" ref="I21:P21" si="15">IFERROR(INDEX(I51:I500,MATCH($C$7,$C$51:$C$500,0)),"")</f>
        <v>2460000000</v>
      </c>
      <c r="J21" s="2">
        <f t="shared" si="15"/>
        <v>2460000000</v>
      </c>
      <c r="K21" s="2">
        <f t="shared" si="15"/>
        <v>2460000000</v>
      </c>
      <c r="L21" s="2">
        <f t="shared" si="15"/>
        <v>2000000000</v>
      </c>
      <c r="M21" s="2">
        <f t="shared" si="15"/>
        <v>2000000000</v>
      </c>
      <c r="N21" s="2">
        <f t="shared" si="15"/>
        <v>2000000000</v>
      </c>
      <c r="O21" s="2">
        <f t="shared" si="15"/>
        <v>2000000000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-1.6373526869009776</v>
      </c>
      <c r="E23" s="3">
        <f>IFERROR(E5/E6*100,"")</f>
        <v>-1.4035946744148073</v>
      </c>
      <c r="H23" s="3">
        <f t="shared" ref="H23:P23" si="16">IFERROR(H5/H6*100,"")</f>
        <v>-6.028854302465759</v>
      </c>
      <c r="I23" s="3">
        <f t="shared" si="16"/>
        <v>-7.1121181627461754</v>
      </c>
      <c r="J23" s="3">
        <f t="shared" si="16"/>
        <v>1.2340650266740578</v>
      </c>
      <c r="K23" s="3">
        <f t="shared" si="16"/>
        <v>6.6585764548732591</v>
      </c>
      <c r="L23" s="3">
        <f t="shared" si="16"/>
        <v>16.675758266156819</v>
      </c>
      <c r="M23" s="3">
        <f t="shared" si="16"/>
        <v>12.665775306714863</v>
      </c>
      <c r="N23" s="3">
        <f t="shared" si="16"/>
        <v>14.470049796894843</v>
      </c>
      <c r="O23" s="3">
        <f t="shared" si="16"/>
        <v>19.332866610532076</v>
      </c>
      <c r="P23" s="3">
        <f t="shared" si="16"/>
        <v>39.71045605714972</v>
      </c>
    </row>
    <row r="24" spans="1:16" ht="15.5" x14ac:dyDescent="0.35">
      <c r="C24" t="s">
        <v>47</v>
      </c>
      <c r="D24" s="4">
        <f>IFERROR(_xlfn.RRI(5,I23,D23),"")</f>
        <v>-0.25453260245682197</v>
      </c>
      <c r="E24" s="4" t="str">
        <f>IFERROR(_xlfn.RRI(5,J23,E23),"")</f>
        <v/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-0.42322243659385217</v>
      </c>
      <c r="K24" s="4">
        <f t="shared" si="17"/>
        <v>-0.30032669688389924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-9.32</v>
      </c>
      <c r="J25" s="3">
        <f t="shared" si="18"/>
        <v>1.91</v>
      </c>
      <c r="K25" s="3">
        <f t="shared" si="18"/>
        <v>8.6199999999999992</v>
      </c>
      <c r="L25" s="3">
        <f t="shared" si="18"/>
        <v>21.08</v>
      </c>
      <c r="M25" s="3">
        <f t="shared" si="18"/>
        <v>12.59</v>
      </c>
      <c r="N25" s="3">
        <f t="shared" si="18"/>
        <v>13.23</v>
      </c>
      <c r="O25" s="3">
        <f t="shared" si="18"/>
        <v>14.73</v>
      </c>
      <c r="P25" s="3">
        <f t="shared" si="18"/>
        <v>2075803.84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-0.33539114389448144</v>
      </c>
      <c r="K26" s="4">
        <f t="shared" si="19"/>
        <v>-0.9161188857303959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17.421431699593494</v>
      </c>
      <c r="E27" s="3">
        <f>IFERROR(E4/E21,"")</f>
        <v>19.679237459349594</v>
      </c>
      <c r="H27" s="3">
        <f t="shared" ref="H27:P27" si="20">IFERROR(H4/H21,"")</f>
        <v>74.201338317886183</v>
      </c>
      <c r="I27" s="3">
        <f t="shared" si="20"/>
        <v>79.417969384146346</v>
      </c>
      <c r="J27" s="3">
        <f t="shared" si="20"/>
        <v>203.77510543455284</v>
      </c>
      <c r="K27" s="3">
        <f t="shared" si="20"/>
        <v>183.88901007601626</v>
      </c>
      <c r="L27" s="3">
        <f t="shared" si="20"/>
        <v>243.5758233645</v>
      </c>
      <c r="M27" s="3">
        <f t="shared" si="20"/>
        <v>224.18177513399999</v>
      </c>
      <c r="N27" s="3">
        <f t="shared" si="20"/>
        <v>205.89903288650001</v>
      </c>
      <c r="O27" s="3">
        <f t="shared" si="20"/>
        <v>229.9979637715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-0.26169975452398542</v>
      </c>
      <c r="E28" s="4">
        <f>IFERROR(_xlfn.RRI(5,J27,E27),"")</f>
        <v>-0.37342735866078602</v>
      </c>
      <c r="H28" s="4">
        <f t="shared" ref="H28:P28" si="21">IFERROR(_xlfn.RRI(5,M27,H27),"")</f>
        <v>-0.19839154932896963</v>
      </c>
      <c r="I28" s="4">
        <f t="shared" si="21"/>
        <v>-0.17348089954645962</v>
      </c>
      <c r="J28" s="4">
        <f t="shared" si="21"/>
        <v>-2.3919970864835993E-2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-5.8795811518324612</v>
      </c>
      <c r="J29" s="4">
        <f t="shared" si="22"/>
        <v>-0.77842227378190254</v>
      </c>
      <c r="K29" s="4">
        <f t="shared" si="22"/>
        <v>-0.59108159392789372</v>
      </c>
      <c r="L29" s="4">
        <f t="shared" si="22"/>
        <v>0.67434471803018259</v>
      </c>
      <c r="M29" s="4">
        <f t="shared" si="22"/>
        <v>-4.8374905517762704E-2</v>
      </c>
      <c r="N29" s="4">
        <f t="shared" si="22"/>
        <v>-0.10183299389002036</v>
      </c>
      <c r="O29" s="4">
        <f t="shared" si="22"/>
        <v>-0.99999290395377627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-6.5685777497372311E-2</v>
      </c>
      <c r="I30" s="4">
        <f t="shared" si="23"/>
        <v>-0.61026657689718</v>
      </c>
      <c r="J30" s="4">
        <f t="shared" si="23"/>
        <v>0.1081418370261281</v>
      </c>
      <c r="K30" s="4">
        <f t="shared" si="23"/>
        <v>-0.24504407894031899</v>
      </c>
      <c r="L30" s="4">
        <f t="shared" si="23"/>
        <v>8.6510369627092187E-2</v>
      </c>
      <c r="M30" s="4">
        <f t="shared" si="23"/>
        <v>8.8794697047354168E-2</v>
      </c>
      <c r="N30" s="4">
        <f t="shared" si="23"/>
        <v>-0.10477888799459965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128.19999999999999</v>
      </c>
      <c r="E32" s="3">
        <f>IFERROR(INDEX(E51:E500,MATCH($A$32,$C$51:$C$500,0)),"")</f>
        <v>130.31</v>
      </c>
      <c r="H32" s="3">
        <f>IFERROR(INDEX(D32:G32,COUNT(D32:G32)),"")</f>
        <v>130.31</v>
      </c>
      <c r="I32" s="3">
        <f t="shared" ref="I32:P32" si="24">IFERROR(INDEX(I51:I500,MATCH($C$32,$C$51:$C$500,0)),"")</f>
        <v>132.13999999999999</v>
      </c>
      <c r="J32" s="3">
        <f t="shared" si="24"/>
        <v>141.59</v>
      </c>
      <c r="K32" s="3">
        <f t="shared" si="24"/>
        <v>139.84</v>
      </c>
      <c r="L32" s="3">
        <f t="shared" si="24"/>
        <v>122.48</v>
      </c>
      <c r="M32" s="3">
        <f t="shared" si="24"/>
        <v>101.99</v>
      </c>
      <c r="N32" s="3">
        <f t="shared" si="24"/>
        <v>89.03</v>
      </c>
      <c r="O32" s="3">
        <f t="shared" si="24"/>
        <v>76.849999999999994</v>
      </c>
      <c r="P32" s="3">
        <f t="shared" si="24"/>
        <v>5268541.42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0.46</v>
      </c>
      <c r="E33" s="3">
        <f>IFERROR(INDEX(E51:E500,MATCH($A$33,$C$51:$C$500,0)),"")</f>
        <v>0.66</v>
      </c>
      <c r="H33" s="3">
        <f>IFERROR(INDEX(D33:G33,COUNT(D33:G33)),"")</f>
        <v>0.66</v>
      </c>
      <c r="I33" s="3">
        <f t="shared" ref="I33:P33" si="25">IFERROR(INDEX(I51:I500,MATCH($C$33,$C$51:$C$500,0)),"")</f>
        <v>0.7</v>
      </c>
      <c r="J33" s="3">
        <f t="shared" si="25"/>
        <v>0.35</v>
      </c>
      <c r="K33" s="3">
        <f t="shared" si="25"/>
        <v>0.54</v>
      </c>
      <c r="L33" s="3">
        <f t="shared" si="25"/>
        <v>2.06</v>
      </c>
      <c r="M33" s="3">
        <f t="shared" si="25"/>
        <v>7.84</v>
      </c>
      <c r="N33" s="3">
        <f t="shared" si="25"/>
        <v>55.04</v>
      </c>
      <c r="O33" s="3">
        <f t="shared" si="25"/>
        <v>55.82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-28.5</v>
      </c>
      <c r="E34" s="3">
        <f>IFERROR(INDEX(E51:E500,MATCH($A$34,$C$51:$C$500,0)),"")</f>
        <v>-47.78</v>
      </c>
      <c r="H34" s="3">
        <f>IFERROR(INDEX(D34:G34,COUNT(D34:G34)),"")</f>
        <v>-47.78</v>
      </c>
      <c r="I34" s="3">
        <f t="shared" ref="I34:P34" si="26">IFERROR(INDEX(I51:I500,MATCH($C$34,$C$51:$C$500,0)),"")</f>
        <v>-9.98</v>
      </c>
      <c r="J34" s="3">
        <f t="shared" si="26"/>
        <v>26.18</v>
      </c>
      <c r="K34" s="3">
        <f t="shared" si="26"/>
        <v>8.6999999999999993</v>
      </c>
      <c r="L34" s="3">
        <f t="shared" si="26"/>
        <v>11.95</v>
      </c>
      <c r="M34" s="3">
        <f t="shared" si="26"/>
        <v>63.54</v>
      </c>
      <c r="N34" s="3">
        <f t="shared" si="26"/>
        <v>370.37</v>
      </c>
      <c r="O34" s="3">
        <f t="shared" si="26"/>
        <v>291.24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3.39</v>
      </c>
      <c r="E35" s="3">
        <f>IFERROR(INDEX(E51:E500,MATCH($A$35,$C$51:$C$500,0)),"")</f>
        <v>4.38</v>
      </c>
      <c r="H35" s="3">
        <f>IFERROR(INDEX(D35:G35,COUNT(D35:G35)),"")</f>
        <v>4.38</v>
      </c>
      <c r="I35" s="3">
        <f t="shared" ref="I35:P35" si="27">IFERROR(INDEX(I51:I500,MATCH($C$35,$C$51:$C$500,0)),"")</f>
        <v>1.17</v>
      </c>
      <c r="J35" s="3">
        <f t="shared" si="27"/>
        <v>0.25</v>
      </c>
      <c r="K35" s="3">
        <f t="shared" si="27"/>
        <v>0.41</v>
      </c>
      <c r="L35" s="3">
        <f t="shared" si="27"/>
        <v>1.03</v>
      </c>
      <c r="M35" s="3">
        <f t="shared" si="27"/>
        <v>3.57</v>
      </c>
      <c r="N35" s="3">
        <f t="shared" si="27"/>
        <v>23.8</v>
      </c>
      <c r="O35" s="3">
        <f t="shared" si="27"/>
        <v>18.649999999999999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42856721981</v>
      </c>
      <c r="E51" s="5">
        <v>48410924150</v>
      </c>
      <c r="F51" s="5">
        <v>65737004382</v>
      </c>
      <c r="G51" s="5">
        <v>45553939566</v>
      </c>
      <c r="I51" s="5">
        <v>195368204685</v>
      </c>
      <c r="J51" s="5">
        <v>501286759369</v>
      </c>
      <c r="K51" s="5">
        <v>452366964787</v>
      </c>
      <c r="L51" s="5">
        <v>487151646729</v>
      </c>
      <c r="M51" s="5">
        <v>448363550268</v>
      </c>
      <c r="N51" s="5">
        <v>411798065773</v>
      </c>
      <c r="O51" s="5">
        <v>459995927543</v>
      </c>
      <c r="P51" s="5">
        <v>294679753982</v>
      </c>
    </row>
    <row r="52" spans="2:16" ht="15.5" x14ac:dyDescent="0.35">
      <c r="C52" t="s">
        <v>211</v>
      </c>
      <c r="D52" s="5">
        <v>-41514885266</v>
      </c>
      <c r="E52" s="5">
        <v>-45448594680</v>
      </c>
      <c r="F52" s="5">
        <v>-73086966239</v>
      </c>
      <c r="G52" s="5">
        <v>-35796921435</v>
      </c>
      <c r="I52" s="5">
        <v>-183248529781</v>
      </c>
      <c r="J52" s="5">
        <v>-461294232777</v>
      </c>
      <c r="K52" s="5">
        <v>-392929691921</v>
      </c>
      <c r="L52" s="5">
        <v>-408009478746</v>
      </c>
      <c r="M52" s="5">
        <v>-381818269064</v>
      </c>
      <c r="N52" s="5">
        <v>-341019545555</v>
      </c>
      <c r="O52" s="5">
        <v>-383465554908</v>
      </c>
      <c r="P52" s="5">
        <v>-237307044562</v>
      </c>
    </row>
    <row r="53" spans="2:16" ht="15.5" x14ac:dyDescent="0.35">
      <c r="C53" t="s">
        <v>212</v>
      </c>
      <c r="D53" s="5">
        <v>1341836715</v>
      </c>
      <c r="E53" s="5">
        <v>2962329470</v>
      </c>
      <c r="F53" s="5">
        <v>-7349961857</v>
      </c>
      <c r="G53" s="5">
        <v>9757018131</v>
      </c>
      <c r="I53" s="5">
        <v>12119674904</v>
      </c>
      <c r="J53" s="5">
        <v>39992526592</v>
      </c>
      <c r="K53" s="5">
        <v>59437272866</v>
      </c>
      <c r="L53" s="5">
        <v>79142167983</v>
      </c>
      <c r="M53" s="5">
        <v>66545281204</v>
      </c>
      <c r="N53" s="5">
        <v>70778520218</v>
      </c>
      <c r="O53" s="5">
        <v>76530372635</v>
      </c>
      <c r="P53" s="5">
        <v>57372709420</v>
      </c>
    </row>
    <row r="54" spans="2:16" ht="15.5" x14ac:dyDescent="0.35">
      <c r="C54" t="s">
        <v>82</v>
      </c>
      <c r="D54" s="5">
        <v>-7705945190</v>
      </c>
      <c r="E54" s="5">
        <v>-7296746394</v>
      </c>
      <c r="F54" s="5">
        <v>-6015747505</v>
      </c>
      <c r="G54" s="5">
        <v>-6010130924</v>
      </c>
      <c r="I54" s="5">
        <v>-27235280270</v>
      </c>
      <c r="J54" s="5">
        <v>-32113959494</v>
      </c>
      <c r="K54" s="5">
        <v>-21471713557</v>
      </c>
      <c r="L54" s="5">
        <v>-18886842786</v>
      </c>
      <c r="M54" s="5">
        <v>-19140875985</v>
      </c>
      <c r="N54" s="5">
        <v>-20153638748</v>
      </c>
      <c r="O54" s="5">
        <v>-18145590548</v>
      </c>
      <c r="P54" s="5">
        <v>-15437579729</v>
      </c>
    </row>
    <row r="55" spans="2:16" ht="15.5" x14ac:dyDescent="0.35">
      <c r="C55" t="s">
        <v>284</v>
      </c>
      <c r="D55" s="5">
        <v>-562319237</v>
      </c>
      <c r="E55" s="5">
        <v>-966271912</v>
      </c>
      <c r="F55" s="5">
        <v>-1167863835</v>
      </c>
      <c r="G55" s="5">
        <v>-1444237103</v>
      </c>
      <c r="I55" s="5">
        <v>-4453065650</v>
      </c>
      <c r="J55" s="5">
        <v>-6661022723</v>
      </c>
      <c r="K55" s="5">
        <v>-3102083865</v>
      </c>
      <c r="L55" s="5">
        <v>-1725911677</v>
      </c>
      <c r="M55" s="5">
        <v>-3308118714</v>
      </c>
      <c r="N55" s="5">
        <v>-5208999696</v>
      </c>
      <c r="O55" s="5">
        <v>-5318499332</v>
      </c>
      <c r="P55" s="5">
        <v>-4099827125</v>
      </c>
    </row>
    <row r="56" spans="2:16" ht="15.5" x14ac:dyDescent="0.35">
      <c r="C56" t="s">
        <v>213</v>
      </c>
      <c r="D56" s="5">
        <v>-7143625953</v>
      </c>
      <c r="E56" s="5">
        <v>-6330474482</v>
      </c>
      <c r="F56" s="5">
        <v>-4847883670</v>
      </c>
      <c r="G56" s="5">
        <v>-4565893821</v>
      </c>
      <c r="I56" s="5">
        <v>-22782214620</v>
      </c>
      <c r="J56" s="5">
        <v>-25452936771</v>
      </c>
      <c r="K56" s="5">
        <v>-18369629692</v>
      </c>
      <c r="L56" s="5">
        <v>-17160931109</v>
      </c>
      <c r="M56" s="5">
        <v>-15832757271</v>
      </c>
      <c r="N56" s="5">
        <v>-14944639052</v>
      </c>
      <c r="O56" s="5">
        <v>-12827091216</v>
      </c>
      <c r="P56" s="5">
        <v>-11337752604</v>
      </c>
    </row>
    <row r="57" spans="2:16" ht="15.5" x14ac:dyDescent="0.35">
      <c r="C57" t="s">
        <v>89</v>
      </c>
      <c r="D57" s="5">
        <v>-6364108475</v>
      </c>
      <c r="E57" s="5">
        <v>-4334416924</v>
      </c>
      <c r="F57" s="5">
        <v>-13365709362</v>
      </c>
      <c r="G57" s="5">
        <v>3746887207</v>
      </c>
      <c r="I57" s="5">
        <v>-15115605366</v>
      </c>
      <c r="J57" s="5">
        <v>7878567098</v>
      </c>
      <c r="K57" s="5">
        <v>37965559309</v>
      </c>
      <c r="L57" s="5">
        <v>60255325197</v>
      </c>
      <c r="M57" s="5">
        <v>47404405219</v>
      </c>
      <c r="N57" s="5">
        <v>50624881470</v>
      </c>
      <c r="O57" s="5">
        <v>58384782087</v>
      </c>
      <c r="P57" s="5">
        <v>41935129691</v>
      </c>
    </row>
    <row r="58" spans="2:16" ht="15.5" x14ac:dyDescent="0.35">
      <c r="C58" t="s">
        <v>90</v>
      </c>
      <c r="D58" s="5">
        <v>1215779320</v>
      </c>
      <c r="E58" s="5">
        <v>-175820243</v>
      </c>
      <c r="F58" s="5">
        <v>-4138031248</v>
      </c>
      <c r="G58" s="5">
        <v>-529787871</v>
      </c>
      <c r="I58" s="5">
        <v>-11305413378</v>
      </c>
      <c r="J58" s="5">
        <v>-1403407710</v>
      </c>
      <c r="K58" s="5">
        <v>-10193666355</v>
      </c>
      <c r="L58" s="5">
        <v>-5845620450</v>
      </c>
      <c r="M58" s="5">
        <v>-14756967944</v>
      </c>
      <c r="N58" s="5">
        <v>-17924618586</v>
      </c>
      <c r="O58" s="5">
        <v>-17910766379</v>
      </c>
      <c r="P58" s="5">
        <v>-12521152429</v>
      </c>
    </row>
    <row r="59" spans="2:16" ht="15.5" x14ac:dyDescent="0.35">
      <c r="C59" t="s">
        <v>81</v>
      </c>
      <c r="D59" s="5">
        <v>-30360706</v>
      </c>
      <c r="E59" s="5">
        <v>-38624937</v>
      </c>
      <c r="F59" s="5">
        <v>118565281</v>
      </c>
      <c r="G59" s="5">
        <v>14586109</v>
      </c>
      <c r="I59" s="5">
        <v>114981944</v>
      </c>
      <c r="J59" s="5">
        <v>14841938</v>
      </c>
      <c r="K59" s="5">
        <v>54055485</v>
      </c>
      <c r="L59" s="5">
        <v>164272706</v>
      </c>
      <c r="M59" s="5">
        <v>67269189</v>
      </c>
      <c r="N59" s="5">
        <v>27488241</v>
      </c>
      <c r="O59" s="5">
        <v>64456225</v>
      </c>
    </row>
    <row r="60" spans="2:16" ht="15.5" x14ac:dyDescent="0.35">
      <c r="C60" t="s">
        <v>92</v>
      </c>
      <c r="D60" s="5">
        <v>1215779320</v>
      </c>
      <c r="E60" s="5">
        <v>-175820243</v>
      </c>
      <c r="F60" s="5">
        <v>-4138031248</v>
      </c>
      <c r="G60" s="5">
        <v>-529787871</v>
      </c>
      <c r="I60" s="5">
        <v>-11305413378</v>
      </c>
      <c r="J60" s="5">
        <v>-1403407710</v>
      </c>
      <c r="K60" s="5">
        <v>-10193666355</v>
      </c>
      <c r="L60" s="5">
        <v>-5845620450</v>
      </c>
      <c r="M60" s="5">
        <v>-14756967944</v>
      </c>
      <c r="N60" s="5">
        <v>-17924618586</v>
      </c>
      <c r="O60" s="5">
        <v>-17910766379</v>
      </c>
      <c r="P60" s="5">
        <v>-12521152429</v>
      </c>
    </row>
    <row r="61" spans="2:16" ht="15.5" x14ac:dyDescent="0.35">
      <c r="C61" t="s">
        <v>29</v>
      </c>
      <c r="D61" s="5">
        <v>-5148329155</v>
      </c>
      <c r="E61" s="5">
        <v>-4510237167</v>
      </c>
      <c r="F61" s="5">
        <v>-17503740610</v>
      </c>
      <c r="G61" s="5">
        <v>3217099336</v>
      </c>
      <c r="I61" s="5">
        <v>-26421018744</v>
      </c>
      <c r="J61" s="5">
        <v>6475159388</v>
      </c>
      <c r="K61" s="5">
        <v>27771892954</v>
      </c>
      <c r="L61" s="5">
        <v>54409704747</v>
      </c>
      <c r="M61" s="5">
        <v>32647437275</v>
      </c>
      <c r="N61" s="5">
        <v>32700262884</v>
      </c>
      <c r="O61" s="5">
        <v>40474015708</v>
      </c>
      <c r="P61" s="5">
        <v>29413977262</v>
      </c>
    </row>
    <row r="62" spans="2:16" ht="15.5" x14ac:dyDescent="0.35">
      <c r="C62" t="s">
        <v>28</v>
      </c>
      <c r="D62" s="5">
        <v>18926419</v>
      </c>
      <c r="E62" s="5">
        <v>44576662</v>
      </c>
      <c r="F62" s="5">
        <v>3798118931</v>
      </c>
      <c r="G62" s="5">
        <v>-219446215</v>
      </c>
      <c r="I62" s="5">
        <v>3578989553</v>
      </c>
      <c r="J62" s="5">
        <v>-1755021478</v>
      </c>
      <c r="K62" s="5">
        <v>-6501944433</v>
      </c>
      <c r="L62" s="5">
        <v>-12069399606</v>
      </c>
      <c r="M62" s="5">
        <v>-7401722626</v>
      </c>
      <c r="N62" s="5">
        <v>-6203270934</v>
      </c>
      <c r="O62" s="5">
        <v>-10959147412</v>
      </c>
      <c r="P62" s="5">
        <v>-7975811732</v>
      </c>
    </row>
    <row r="63" spans="2:16" ht="15.5" x14ac:dyDescent="0.35">
      <c r="C63" t="s">
        <v>95</v>
      </c>
      <c r="D63" s="5">
        <v>-5129402736</v>
      </c>
      <c r="E63" s="5">
        <v>-4465660505</v>
      </c>
      <c r="F63" s="5">
        <v>-13705621679</v>
      </c>
      <c r="G63" s="5">
        <v>2997653121</v>
      </c>
      <c r="I63" s="5">
        <v>-22842029191</v>
      </c>
      <c r="J63" s="5">
        <v>4720137910</v>
      </c>
      <c r="K63" s="5">
        <v>21269948521</v>
      </c>
      <c r="L63" s="5">
        <v>42340305141</v>
      </c>
      <c r="M63" s="5">
        <v>25245714649</v>
      </c>
      <c r="N63" s="5">
        <v>26496991950</v>
      </c>
      <c r="O63" s="5">
        <v>29514868296</v>
      </c>
      <c r="P63" s="5">
        <v>20758038379</v>
      </c>
    </row>
    <row r="64" spans="2:16" ht="15.5" x14ac:dyDescent="0.35">
      <c r="C64" t="s">
        <v>96</v>
      </c>
      <c r="D64" s="5">
        <v>-99752335</v>
      </c>
      <c r="E64" s="5">
        <v>-102920335</v>
      </c>
      <c r="F64" s="5">
        <v>-36267757</v>
      </c>
      <c r="G64" s="5">
        <v>-95068358</v>
      </c>
      <c r="I64" s="5">
        <v>-321472832</v>
      </c>
      <c r="J64" s="5">
        <v>-380273434</v>
      </c>
      <c r="K64" s="5">
        <v>1831401862</v>
      </c>
      <c r="L64" s="5">
        <v>-1186805019</v>
      </c>
      <c r="M64" s="5">
        <v>741782622</v>
      </c>
      <c r="N64" s="5">
        <v>-617271720</v>
      </c>
      <c r="O64" s="5">
        <v>376443431</v>
      </c>
      <c r="P64" s="5">
        <v>138299142</v>
      </c>
    </row>
    <row r="65" spans="2:16" ht="15.5" x14ac:dyDescent="0.35">
      <c r="C65" t="s">
        <v>97</v>
      </c>
      <c r="D65" s="5">
        <v>-5229155071</v>
      </c>
      <c r="E65" s="5">
        <v>-4568580840</v>
      </c>
      <c r="F65" s="5">
        <v>-13741889436</v>
      </c>
      <c r="G65" s="5">
        <v>2902584763</v>
      </c>
      <c r="I65" s="5">
        <v>-23163502023</v>
      </c>
      <c r="J65" s="5">
        <v>4339864476</v>
      </c>
      <c r="K65" s="5">
        <v>23101350383</v>
      </c>
      <c r="L65" s="5">
        <v>41153500122</v>
      </c>
      <c r="M65" s="5">
        <v>25987497271</v>
      </c>
      <c r="N65" s="5">
        <v>25879720230</v>
      </c>
      <c r="O65" s="5">
        <v>29891311727</v>
      </c>
      <c r="P65" s="5">
        <v>20896337521</v>
      </c>
    </row>
    <row r="66" spans="2:16" ht="15.5" x14ac:dyDescent="0.35">
      <c r="C66" t="s">
        <v>98</v>
      </c>
      <c r="D66" s="5">
        <v>-5129402738</v>
      </c>
      <c r="E66" s="5">
        <v>-4465660503</v>
      </c>
      <c r="F66" s="5">
        <v>-13705621679</v>
      </c>
      <c r="G66" s="5">
        <v>2997653120</v>
      </c>
      <c r="I66" s="5">
        <v>-22842029191</v>
      </c>
      <c r="J66" s="5">
        <v>4720137912</v>
      </c>
      <c r="K66" s="5">
        <v>21269948520</v>
      </c>
      <c r="L66" s="5">
        <v>42340305141</v>
      </c>
      <c r="M66" s="5">
        <v>25245714649</v>
      </c>
      <c r="N66" s="5">
        <v>26496991950</v>
      </c>
      <c r="O66" s="5">
        <v>29514868296</v>
      </c>
      <c r="P66" s="5">
        <v>20758038379</v>
      </c>
    </row>
    <row r="67" spans="2:16" ht="15.5" x14ac:dyDescent="0.35">
      <c r="C67" t="s">
        <v>8</v>
      </c>
      <c r="D67" s="5">
        <v>-5198794366</v>
      </c>
      <c r="E67" s="5">
        <v>-4529955902</v>
      </c>
      <c r="F67" s="5">
        <v>-13860454715</v>
      </c>
      <c r="G67" s="5">
        <v>2887998653</v>
      </c>
      <c r="I67" s="5">
        <v>-23278483966</v>
      </c>
      <c r="J67" s="5">
        <v>4325022541</v>
      </c>
      <c r="K67" s="5">
        <v>23047294897</v>
      </c>
      <c r="L67" s="5">
        <v>40989227416</v>
      </c>
      <c r="M67" s="5">
        <v>25920228082</v>
      </c>
      <c r="N67" s="5">
        <v>25852231989</v>
      </c>
      <c r="O67" s="5">
        <v>29826855502</v>
      </c>
      <c r="P67" s="5">
        <v>20896337521</v>
      </c>
    </row>
    <row r="68" spans="2:16" ht="15.5" x14ac:dyDescent="0.35">
      <c r="C68" t="s">
        <v>100</v>
      </c>
      <c r="D68" s="5">
        <v>-5129402738</v>
      </c>
      <c r="E68" s="5">
        <v>-4465660503</v>
      </c>
      <c r="F68" s="5">
        <v>-13705621679</v>
      </c>
      <c r="G68" s="5">
        <v>2997653120</v>
      </c>
      <c r="I68" s="5">
        <v>-22842029191</v>
      </c>
      <c r="J68" s="5">
        <v>4720137912</v>
      </c>
      <c r="K68" s="5">
        <v>21269948520</v>
      </c>
      <c r="L68" s="5">
        <v>42340305141</v>
      </c>
      <c r="M68" s="5">
        <v>25245714649</v>
      </c>
      <c r="N68" s="5">
        <v>26496991950</v>
      </c>
      <c r="O68" s="5">
        <v>29514868296</v>
      </c>
      <c r="P68" s="5">
        <v>20758038379</v>
      </c>
    </row>
    <row r="69" spans="2:16" ht="15.5" x14ac:dyDescent="0.35">
      <c r="C69" t="s">
        <v>101</v>
      </c>
      <c r="D69" s="5">
        <v>-5229155072</v>
      </c>
      <c r="E69" s="5">
        <v>-4568580839</v>
      </c>
      <c r="F69" s="5">
        <v>-13741889434</v>
      </c>
      <c r="G69" s="5">
        <v>2902584762</v>
      </c>
      <c r="I69" s="5">
        <v>-23163502022</v>
      </c>
      <c r="J69" s="5">
        <v>4339864479</v>
      </c>
      <c r="K69" s="5">
        <v>23101350382</v>
      </c>
      <c r="L69" s="5">
        <v>41153500122</v>
      </c>
      <c r="M69" s="5">
        <v>25987497271</v>
      </c>
      <c r="N69" s="5">
        <v>25879720230</v>
      </c>
      <c r="O69" s="5">
        <v>29891311727</v>
      </c>
      <c r="P69" s="5">
        <v>20896337521</v>
      </c>
    </row>
    <row r="70" spans="2:16" ht="15.5" x14ac:dyDescent="0.35">
      <c r="C70" t="s">
        <v>102</v>
      </c>
      <c r="D70" s="5">
        <v>-5229155072</v>
      </c>
      <c r="E70" s="5">
        <v>-4568580839</v>
      </c>
      <c r="F70" s="5">
        <v>-13741889434</v>
      </c>
      <c r="G70" s="5">
        <v>2902584762</v>
      </c>
      <c r="I70" s="5">
        <v>-23163502022</v>
      </c>
      <c r="J70" s="5">
        <v>4339864479</v>
      </c>
      <c r="K70" s="5">
        <v>23101350382</v>
      </c>
      <c r="L70" s="5">
        <v>41153500122</v>
      </c>
      <c r="M70" s="5">
        <v>25987497271</v>
      </c>
      <c r="N70" s="5">
        <v>25879720230</v>
      </c>
      <c r="O70" s="5">
        <v>29891311727</v>
      </c>
      <c r="P70" s="5">
        <v>20896337521</v>
      </c>
    </row>
    <row r="72" spans="2:16" ht="15.5" x14ac:dyDescent="0.35">
      <c r="B72" t="s">
        <v>103</v>
      </c>
      <c r="C72" t="s">
        <v>104</v>
      </c>
    </row>
    <row r="73" spans="2:16" ht="15.5" x14ac:dyDescent="0.35">
      <c r="C73" t="s">
        <v>216</v>
      </c>
    </row>
    <row r="74" spans="2:16" ht="15.5" x14ac:dyDescent="0.35">
      <c r="C74" t="s">
        <v>20</v>
      </c>
      <c r="D74" s="5">
        <v>2175669382</v>
      </c>
      <c r="E74" s="5">
        <v>3021859763</v>
      </c>
      <c r="F74" s="5">
        <v>800426045</v>
      </c>
      <c r="G74" s="5">
        <v>1589719175</v>
      </c>
      <c r="I74" s="5">
        <v>800426045</v>
      </c>
      <c r="J74" s="5">
        <v>2408698040</v>
      </c>
      <c r="K74" s="5">
        <v>5299640948</v>
      </c>
      <c r="L74" s="5">
        <v>9237382529</v>
      </c>
      <c r="M74" s="5">
        <v>6200841122</v>
      </c>
      <c r="N74" s="5">
        <v>5330054481</v>
      </c>
      <c r="O74" s="5">
        <v>4643717149</v>
      </c>
      <c r="P74" s="5">
        <v>4065839073</v>
      </c>
    </row>
    <row r="75" spans="2:16" ht="15.5" x14ac:dyDescent="0.35">
      <c r="C75" t="s">
        <v>484</v>
      </c>
      <c r="D75" s="5">
        <v>7063717</v>
      </c>
      <c r="E75" s="5">
        <v>5000000</v>
      </c>
      <c r="F75" s="5">
        <v>5000000</v>
      </c>
      <c r="G75" s="5">
        <v>5000000</v>
      </c>
      <c r="I75" s="5">
        <v>5000000</v>
      </c>
      <c r="J75" s="5">
        <v>5000000</v>
      </c>
      <c r="K75" s="5">
        <v>5000000</v>
      </c>
      <c r="L75" s="5">
        <v>5854945</v>
      </c>
    </row>
    <row r="76" spans="2:16" ht="15.5" x14ac:dyDescent="0.35">
      <c r="C76" t="s">
        <v>217</v>
      </c>
      <c r="D76" s="5">
        <v>103165017397</v>
      </c>
      <c r="E76" s="5">
        <v>111612067347</v>
      </c>
      <c r="F76" s="5">
        <v>110757052958</v>
      </c>
      <c r="G76" s="5">
        <v>117787225512</v>
      </c>
      <c r="I76" s="5">
        <v>110757052958</v>
      </c>
      <c r="J76" s="5">
        <v>147452243708</v>
      </c>
      <c r="K76" s="5">
        <v>171941675240</v>
      </c>
      <c r="L76" s="5">
        <v>183340759610</v>
      </c>
      <c r="M76" s="5">
        <v>153916913817</v>
      </c>
      <c r="N76" s="5">
        <v>144530083937</v>
      </c>
      <c r="O76" s="5">
        <v>138265640220</v>
      </c>
      <c r="P76" s="5">
        <v>60624511518</v>
      </c>
    </row>
    <row r="77" spans="2:16" ht="15.5" x14ac:dyDescent="0.35">
      <c r="C77" t="s">
        <v>219</v>
      </c>
      <c r="D77" s="5">
        <v>31619676573</v>
      </c>
      <c r="E77" s="5">
        <v>33661333100</v>
      </c>
      <c r="F77" s="5">
        <v>22711525010</v>
      </c>
      <c r="G77" s="5">
        <v>17309671416</v>
      </c>
      <c r="I77" s="5">
        <v>22711525010</v>
      </c>
      <c r="J77" s="5">
        <v>11666264260</v>
      </c>
      <c r="K77" s="5">
        <v>15244251575</v>
      </c>
      <c r="L77" s="5">
        <v>16153820906</v>
      </c>
    </row>
    <row r="78" spans="2:16" ht="15.5" x14ac:dyDescent="0.35">
      <c r="C78" t="s">
        <v>218</v>
      </c>
      <c r="D78" s="5">
        <v>68485000</v>
      </c>
      <c r="F78" s="5">
        <v>404225619</v>
      </c>
      <c r="G78" s="5">
        <v>106224025</v>
      </c>
      <c r="I78" s="5">
        <v>404225619</v>
      </c>
      <c r="J78" s="5">
        <v>366900700</v>
      </c>
      <c r="K78" s="5">
        <v>3210382632</v>
      </c>
      <c r="L78" s="5">
        <v>1111317633</v>
      </c>
    </row>
    <row r="79" spans="2:16" ht="15.5" x14ac:dyDescent="0.35">
      <c r="C79" t="s">
        <v>220</v>
      </c>
      <c r="D79" s="5">
        <v>103165017397</v>
      </c>
      <c r="E79" s="5">
        <v>111612067347</v>
      </c>
      <c r="F79" s="5">
        <v>110757052958</v>
      </c>
      <c r="G79" s="5">
        <v>117787225512</v>
      </c>
      <c r="I79" s="5">
        <v>110757052958</v>
      </c>
      <c r="J79" s="5">
        <v>147452243708</v>
      </c>
      <c r="K79" s="5">
        <v>171941675240</v>
      </c>
      <c r="L79" s="5">
        <v>183340759610</v>
      </c>
      <c r="M79" s="5">
        <v>153916913817</v>
      </c>
      <c r="N79" s="5">
        <v>144530083937</v>
      </c>
      <c r="O79" s="5">
        <v>138265640220</v>
      </c>
      <c r="P79" s="5">
        <v>60624511518</v>
      </c>
    </row>
    <row r="80" spans="2:16" ht="15.5" x14ac:dyDescent="0.35">
      <c r="C80" t="s">
        <v>110</v>
      </c>
      <c r="D80" s="5">
        <v>60000000</v>
      </c>
      <c r="F80" s="5">
        <v>1292500000</v>
      </c>
      <c r="I80" s="5">
        <v>1292500000</v>
      </c>
      <c r="M80" s="5">
        <v>4424164097</v>
      </c>
    </row>
    <row r="81" spans="3:16" ht="15.5" x14ac:dyDescent="0.35">
      <c r="C81" t="s">
        <v>221</v>
      </c>
      <c r="D81" s="5">
        <v>60000000</v>
      </c>
      <c r="F81" s="5">
        <v>1292500000</v>
      </c>
      <c r="I81" s="5">
        <v>1292500000</v>
      </c>
      <c r="M81" s="5">
        <v>4424164097</v>
      </c>
    </row>
    <row r="82" spans="3:16" ht="15.5" x14ac:dyDescent="0.35">
      <c r="C82" t="s">
        <v>222</v>
      </c>
      <c r="D82" s="5">
        <v>185261216702</v>
      </c>
      <c r="E82" s="5">
        <v>175836603441</v>
      </c>
      <c r="F82" s="5">
        <v>173055905037</v>
      </c>
      <c r="G82" s="5">
        <v>185890872241</v>
      </c>
      <c r="I82" s="5">
        <v>173055905037</v>
      </c>
      <c r="J82" s="5">
        <v>179817163988</v>
      </c>
      <c r="K82" s="5">
        <v>194553773256</v>
      </c>
      <c r="L82" s="5">
        <v>138985931007</v>
      </c>
      <c r="M82" s="5">
        <v>164212953572</v>
      </c>
      <c r="N82" s="5">
        <v>166088492747</v>
      </c>
      <c r="O82" s="5">
        <v>131341257629</v>
      </c>
      <c r="P82" s="5">
        <v>110975381229</v>
      </c>
    </row>
    <row r="83" spans="3:16" ht="15.5" x14ac:dyDescent="0.35">
      <c r="C83" t="s">
        <v>81</v>
      </c>
      <c r="D83" s="5">
        <v>-6695919127</v>
      </c>
      <c r="E83" s="5">
        <v>-6597059475</v>
      </c>
      <c r="F83" s="5">
        <v>-6495063503</v>
      </c>
      <c r="G83" s="5">
        <v>-6461262351</v>
      </c>
      <c r="I83" s="5">
        <v>-6495063503</v>
      </c>
      <c r="J83" s="5">
        <v>-6177224761</v>
      </c>
      <c r="K83" s="5">
        <v>-5798507975</v>
      </c>
      <c r="L83" s="5">
        <v>-7617791738</v>
      </c>
      <c r="M83" s="5">
        <v>-6443686861</v>
      </c>
      <c r="N83" s="5">
        <v>-7180489888</v>
      </c>
      <c r="O83" s="5">
        <v>-6567498054</v>
      </c>
      <c r="P83" s="5">
        <v>-45433264</v>
      </c>
    </row>
    <row r="84" spans="3:16" ht="15.5" x14ac:dyDescent="0.35">
      <c r="C84" t="s">
        <v>223</v>
      </c>
      <c r="D84" s="5">
        <v>299221821165</v>
      </c>
      <c r="E84" s="5">
        <v>306247254138</v>
      </c>
      <c r="F84" s="5">
        <v>349863753208</v>
      </c>
      <c r="G84" s="5">
        <v>355249800168</v>
      </c>
      <c r="I84" s="5">
        <v>349863753208</v>
      </c>
      <c r="J84" s="5">
        <v>373751483255</v>
      </c>
      <c r="K84" s="5">
        <v>410136715316</v>
      </c>
      <c r="L84" s="5">
        <v>382558554113</v>
      </c>
      <c r="M84" s="5">
        <v>332416909291</v>
      </c>
      <c r="N84" s="5">
        <v>316535685981</v>
      </c>
      <c r="O84" s="5">
        <v>276308435696</v>
      </c>
      <c r="P84" s="5">
        <v>176026487833</v>
      </c>
    </row>
    <row r="85" spans="3:16" ht="15.5" x14ac:dyDescent="0.35">
      <c r="C85" t="s">
        <v>224</v>
      </c>
    </row>
    <row r="86" spans="3:16" ht="15.5" x14ac:dyDescent="0.35">
      <c r="C86" t="s">
        <v>114</v>
      </c>
      <c r="D86" s="5">
        <v>5903031405</v>
      </c>
      <c r="E86" s="5">
        <v>5853938943</v>
      </c>
      <c r="F86" s="5">
        <v>5782364237</v>
      </c>
      <c r="G86" s="5">
        <v>2204137713</v>
      </c>
      <c r="I86" s="5">
        <v>5782364237</v>
      </c>
      <c r="J86" s="5">
        <v>2112702860</v>
      </c>
      <c r="K86" s="5">
        <v>2461619849</v>
      </c>
      <c r="L86" s="5">
        <v>1983328623</v>
      </c>
      <c r="M86" s="5">
        <v>2323537372</v>
      </c>
      <c r="N86" s="5">
        <v>2281320717</v>
      </c>
      <c r="O86" s="5">
        <v>1443599451</v>
      </c>
      <c r="P86" s="5">
        <v>1185500757</v>
      </c>
    </row>
    <row r="87" spans="3:16" ht="15.5" x14ac:dyDescent="0.35">
      <c r="C87" t="s">
        <v>111</v>
      </c>
      <c r="D87" s="5">
        <v>50099318279</v>
      </c>
      <c r="E87" s="5">
        <v>50123928205</v>
      </c>
      <c r="F87" s="5">
        <v>50647152029</v>
      </c>
      <c r="G87" s="5">
        <v>51364936407</v>
      </c>
      <c r="I87" s="5">
        <v>50647152029</v>
      </c>
      <c r="J87" s="5">
        <v>54597002699</v>
      </c>
      <c r="K87" s="5">
        <v>58105766021</v>
      </c>
      <c r="L87" s="5">
        <v>61490635172</v>
      </c>
      <c r="M87" s="5">
        <v>60805617603</v>
      </c>
      <c r="N87" s="5">
        <v>64784306007</v>
      </c>
      <c r="O87" s="5">
        <v>67310804413</v>
      </c>
      <c r="P87" s="5">
        <v>50141752249</v>
      </c>
    </row>
    <row r="88" spans="3:16" ht="15.5" x14ac:dyDescent="0.35">
      <c r="C88" t="s">
        <v>228</v>
      </c>
      <c r="D88" s="5">
        <v>115918635108</v>
      </c>
      <c r="E88" s="5">
        <v>109392797812</v>
      </c>
      <c r="F88" s="5">
        <v>56429516266</v>
      </c>
      <c r="G88" s="5">
        <v>56438270364</v>
      </c>
      <c r="I88" s="5">
        <v>56429516266</v>
      </c>
      <c r="J88" s="5">
        <v>56709705559</v>
      </c>
      <c r="K88" s="5">
        <v>63436582114</v>
      </c>
      <c r="L88" s="5">
        <v>63473963795</v>
      </c>
      <c r="M88" s="5">
        <v>63129154975</v>
      </c>
      <c r="N88" s="5">
        <v>67065626724</v>
      </c>
      <c r="O88" s="5">
        <v>69690017301</v>
      </c>
      <c r="P88" s="5">
        <v>52527253006</v>
      </c>
    </row>
    <row r="89" spans="3:16" ht="15.5" x14ac:dyDescent="0.35">
      <c r="C89" t="s">
        <v>115</v>
      </c>
      <c r="D89" s="5">
        <v>415140456273</v>
      </c>
      <c r="E89" s="5">
        <v>415640051950</v>
      </c>
      <c r="F89" s="5">
        <v>406293269474</v>
      </c>
      <c r="G89" s="5">
        <v>411688070532</v>
      </c>
      <c r="I89" s="5">
        <v>406293269474</v>
      </c>
      <c r="J89" s="5">
        <v>430461188814</v>
      </c>
      <c r="K89" s="5">
        <v>473573297430</v>
      </c>
      <c r="L89" s="5">
        <v>446032517908</v>
      </c>
      <c r="M89" s="5">
        <v>395546064266</v>
      </c>
      <c r="N89" s="5">
        <v>383601312705</v>
      </c>
      <c r="O89" s="5">
        <v>345998452997</v>
      </c>
      <c r="P89" s="5">
        <v>228553740839</v>
      </c>
    </row>
    <row r="90" spans="3:16" ht="15.5" x14ac:dyDescent="0.35">
      <c r="C90" t="s">
        <v>116</v>
      </c>
    </row>
    <row r="91" spans="3:16" ht="15.5" x14ac:dyDescent="0.35">
      <c r="C91" t="s">
        <v>117</v>
      </c>
    </row>
    <row r="92" spans="3:16" ht="15.5" x14ac:dyDescent="0.35">
      <c r="C92" t="s">
        <v>229</v>
      </c>
      <c r="D92" s="5">
        <v>50794845486</v>
      </c>
      <c r="E92" s="5">
        <v>52872091984</v>
      </c>
      <c r="F92" s="5">
        <v>38146961393</v>
      </c>
      <c r="G92" s="5">
        <v>26496411683</v>
      </c>
      <c r="I92" s="5">
        <v>38146961393</v>
      </c>
      <c r="J92" s="5">
        <v>24020020481</v>
      </c>
      <c r="K92" s="5">
        <v>37097366777</v>
      </c>
      <c r="L92" s="5">
        <v>118786486392</v>
      </c>
      <c r="M92" s="5">
        <v>135103286970</v>
      </c>
      <c r="N92" s="5">
        <v>168098422660</v>
      </c>
      <c r="O92" s="5">
        <v>136801135066</v>
      </c>
      <c r="P92" s="5">
        <v>104530804101</v>
      </c>
    </row>
    <row r="93" spans="3:16" ht="15.5" x14ac:dyDescent="0.35">
      <c r="C93" t="s">
        <v>286</v>
      </c>
      <c r="D93" s="5">
        <v>10634273473</v>
      </c>
      <c r="E93" s="5">
        <v>9241397475</v>
      </c>
      <c r="F93" s="5">
        <v>2983820651</v>
      </c>
      <c r="G93" s="5">
        <v>4122970821</v>
      </c>
      <c r="I93" s="5">
        <v>2983820651</v>
      </c>
      <c r="J93" s="5">
        <v>2199999996</v>
      </c>
      <c r="K93" s="5">
        <v>6101691231</v>
      </c>
      <c r="L93" s="5">
        <v>70552067600</v>
      </c>
      <c r="M93" s="5">
        <v>80068383805</v>
      </c>
      <c r="N93" s="5">
        <v>109775775492</v>
      </c>
      <c r="O93" s="5">
        <v>63384931832</v>
      </c>
      <c r="P93" s="5">
        <v>64229835648</v>
      </c>
    </row>
    <row r="94" spans="3:16" ht="15.5" x14ac:dyDescent="0.35">
      <c r="C94" t="s">
        <v>230</v>
      </c>
      <c r="M94" s="5">
        <v>36848371834</v>
      </c>
      <c r="N94" s="5">
        <v>37402859197</v>
      </c>
      <c r="O94" s="5">
        <v>44499246443</v>
      </c>
      <c r="P94" s="5">
        <v>21067942232</v>
      </c>
    </row>
    <row r="95" spans="3:16" ht="15.5" x14ac:dyDescent="0.35">
      <c r="C95" t="s">
        <v>121</v>
      </c>
      <c r="K95" s="5">
        <v>614758739</v>
      </c>
      <c r="L95" s="5">
        <v>121290000</v>
      </c>
      <c r="O95" s="5">
        <v>10000000000</v>
      </c>
    </row>
    <row r="96" spans="3:16" ht="15.5" x14ac:dyDescent="0.35">
      <c r="C96" t="s">
        <v>233</v>
      </c>
      <c r="D96" s="5">
        <v>1040563492</v>
      </c>
      <c r="E96" s="5">
        <v>1023757560</v>
      </c>
      <c r="F96" s="5">
        <v>1660555434</v>
      </c>
      <c r="G96" s="5">
        <v>1213857463</v>
      </c>
      <c r="I96" s="5">
        <v>1660555434</v>
      </c>
      <c r="J96" s="5">
        <v>1423587536</v>
      </c>
      <c r="K96" s="5">
        <v>124782927</v>
      </c>
      <c r="L96" s="5">
        <v>1257318287</v>
      </c>
      <c r="M96" s="5">
        <v>1657506464</v>
      </c>
      <c r="N96" s="5">
        <v>3210784737</v>
      </c>
      <c r="O96" s="5">
        <v>2353225495</v>
      </c>
      <c r="P96" s="5">
        <v>4866187715</v>
      </c>
    </row>
    <row r="97" spans="3:16" ht="15.5" x14ac:dyDescent="0.35">
      <c r="C97" t="s">
        <v>120</v>
      </c>
      <c r="D97" s="5">
        <v>1500925905</v>
      </c>
      <c r="E97" s="5">
        <v>1502325905</v>
      </c>
      <c r="F97" s="5">
        <v>1500925905</v>
      </c>
      <c r="G97" s="5">
        <v>1500925905</v>
      </c>
      <c r="I97" s="5">
        <v>1500925905</v>
      </c>
      <c r="J97" s="5">
        <v>1787260003</v>
      </c>
      <c r="K97" s="5">
        <v>1521288534</v>
      </c>
      <c r="L97" s="5">
        <v>1539338461</v>
      </c>
      <c r="M97" s="5">
        <v>1957078182</v>
      </c>
      <c r="N97" s="5">
        <v>1948417518</v>
      </c>
      <c r="O97" s="5">
        <v>2052954652</v>
      </c>
      <c r="P97" s="5">
        <v>176443653</v>
      </c>
    </row>
    <row r="98" spans="3:16" ht="15.5" x14ac:dyDescent="0.35">
      <c r="C98" t="s">
        <v>285</v>
      </c>
    </row>
    <row r="99" spans="3:16" ht="15.5" x14ac:dyDescent="0.35">
      <c r="C99" t="s">
        <v>370</v>
      </c>
      <c r="D99" s="5">
        <v>11406074012</v>
      </c>
      <c r="E99" s="5">
        <v>11406074141</v>
      </c>
      <c r="F99" s="5">
        <v>11406074141</v>
      </c>
      <c r="G99" s="5">
        <v>19770528527</v>
      </c>
      <c r="I99" s="5">
        <v>11406074141</v>
      </c>
      <c r="J99" s="5">
        <v>22337195189</v>
      </c>
      <c r="K99" s="5">
        <v>53163475160</v>
      </c>
      <c r="L99" s="5">
        <v>20765664637</v>
      </c>
      <c r="M99" s="5">
        <v>39925903477</v>
      </c>
      <c r="N99" s="5">
        <v>28312649761</v>
      </c>
      <c r="O99" s="5">
        <v>37361308562</v>
      </c>
      <c r="P99" s="5">
        <v>50155178558</v>
      </c>
    </row>
    <row r="100" spans="3:16" ht="15.5" x14ac:dyDescent="0.35">
      <c r="C100" t="s">
        <v>287</v>
      </c>
      <c r="D100" s="5">
        <v>434691050</v>
      </c>
      <c r="E100" s="5">
        <v>462282239</v>
      </c>
      <c r="F100" s="5">
        <v>643545889</v>
      </c>
      <c r="G100" s="5">
        <v>546228648</v>
      </c>
      <c r="I100" s="5">
        <v>643545889</v>
      </c>
      <c r="J100" s="5">
        <v>906371981</v>
      </c>
      <c r="K100" s="5">
        <v>1274134155</v>
      </c>
      <c r="L100" s="5">
        <v>1894485075</v>
      </c>
      <c r="N100" s="5">
        <v>201767557</v>
      </c>
      <c r="O100" s="5">
        <v>419688143</v>
      </c>
      <c r="P100" s="5">
        <v>1121187512</v>
      </c>
    </row>
    <row r="101" spans="3:16" ht="15.5" x14ac:dyDescent="0.35">
      <c r="C101" t="s">
        <v>288</v>
      </c>
      <c r="D101" s="5">
        <v>4930921043</v>
      </c>
      <c r="E101" s="5">
        <v>7443277944</v>
      </c>
      <c r="F101" s="5">
        <v>8885908774</v>
      </c>
      <c r="G101" s="5">
        <v>2242762053</v>
      </c>
      <c r="I101" s="5">
        <v>8885908774</v>
      </c>
      <c r="J101" s="5">
        <v>6376007986</v>
      </c>
      <c r="K101" s="5">
        <v>10043126835</v>
      </c>
      <c r="L101" s="5">
        <v>19789842990</v>
      </c>
      <c r="M101" s="5">
        <v>14571946685</v>
      </c>
      <c r="N101" s="5">
        <v>15760585716</v>
      </c>
      <c r="O101" s="5">
        <v>14135396211</v>
      </c>
      <c r="P101" s="5">
        <v>14190394853</v>
      </c>
    </row>
    <row r="102" spans="3:16" ht="15.5" x14ac:dyDescent="0.35">
      <c r="C102" t="s">
        <v>237</v>
      </c>
      <c r="D102" s="5">
        <v>46833421288</v>
      </c>
      <c r="E102" s="5">
        <v>40028355393</v>
      </c>
      <c r="F102" s="5">
        <v>40838979473</v>
      </c>
      <c r="G102" s="5">
        <v>44143044405</v>
      </c>
      <c r="I102" s="5">
        <v>40838979473</v>
      </c>
      <c r="J102" s="5">
        <v>55971586302</v>
      </c>
      <c r="K102" s="5">
        <v>90346468103</v>
      </c>
      <c r="L102" s="5">
        <v>81444750628</v>
      </c>
      <c r="M102" s="5">
        <v>55794996530</v>
      </c>
      <c r="N102" s="5">
        <v>36842606550</v>
      </c>
      <c r="O102" s="5">
        <v>54916754666</v>
      </c>
      <c r="P102" s="5">
        <v>71401185200</v>
      </c>
    </row>
    <row r="103" spans="3:16" ht="15.5" x14ac:dyDescent="0.35">
      <c r="C103" t="s">
        <v>238</v>
      </c>
      <c r="D103" s="5">
        <v>46833421288</v>
      </c>
      <c r="E103" s="5">
        <v>40028355393</v>
      </c>
      <c r="F103" s="5">
        <v>40838979473</v>
      </c>
      <c r="G103" s="5">
        <v>44143044405</v>
      </c>
      <c r="I103" s="5">
        <v>40838979473</v>
      </c>
      <c r="J103" s="5">
        <v>55971586302</v>
      </c>
      <c r="K103" s="5">
        <v>90346468103</v>
      </c>
      <c r="L103" s="5">
        <v>81444750628</v>
      </c>
      <c r="M103" s="5">
        <v>55794996530</v>
      </c>
      <c r="N103" s="5">
        <v>36842606550</v>
      </c>
      <c r="O103" s="5">
        <v>54916754666</v>
      </c>
      <c r="P103" s="5">
        <v>71401185200</v>
      </c>
    </row>
    <row r="104" spans="3:16" ht="15.5" x14ac:dyDescent="0.35">
      <c r="C104" t="s">
        <v>324</v>
      </c>
      <c r="D104" s="5">
        <v>29149120824</v>
      </c>
      <c r="E104" s="5">
        <v>22539611181</v>
      </c>
      <c r="F104" s="5">
        <v>23494311181</v>
      </c>
      <c r="G104" s="5">
        <v>18865676531</v>
      </c>
      <c r="I104" s="5">
        <v>23494311181</v>
      </c>
      <c r="J104" s="5">
        <v>28183021399</v>
      </c>
      <c r="K104" s="5">
        <v>31418294688</v>
      </c>
      <c r="L104" s="5">
        <v>52545671624</v>
      </c>
      <c r="M104" s="5">
        <v>8553005017</v>
      </c>
      <c r="N104" s="5">
        <v>1275141631</v>
      </c>
      <c r="O104" s="5">
        <v>12084125286</v>
      </c>
      <c r="P104" s="5">
        <v>15710820359</v>
      </c>
    </row>
    <row r="105" spans="3:16" ht="15.5" x14ac:dyDescent="0.35">
      <c r="C105" t="s">
        <v>239</v>
      </c>
    </row>
    <row r="106" spans="3:16" ht="15.5" x14ac:dyDescent="0.35">
      <c r="C106" t="s">
        <v>290</v>
      </c>
      <c r="D106" s="5">
        <v>11840765062</v>
      </c>
      <c r="E106" s="5">
        <v>11868356380</v>
      </c>
      <c r="F106" s="5">
        <v>12049620030</v>
      </c>
      <c r="G106" s="5">
        <v>20316757175</v>
      </c>
      <c r="I106" s="5">
        <v>12049620030</v>
      </c>
      <c r="J106" s="5">
        <v>23243567170</v>
      </c>
      <c r="K106" s="5">
        <v>54437609315</v>
      </c>
      <c r="L106" s="5">
        <v>22660149712</v>
      </c>
      <c r="M106" s="5">
        <v>39925903477</v>
      </c>
      <c r="N106" s="5">
        <v>28514417318</v>
      </c>
      <c r="O106" s="5">
        <v>37780996705</v>
      </c>
      <c r="P106" s="5">
        <v>51276366070</v>
      </c>
    </row>
    <row r="107" spans="3:16" ht="15.5" x14ac:dyDescent="0.35">
      <c r="C107" t="s">
        <v>128</v>
      </c>
      <c r="D107" s="5">
        <v>97628266774</v>
      </c>
      <c r="E107" s="5">
        <v>92900447377</v>
      </c>
      <c r="F107" s="5">
        <v>78985940866</v>
      </c>
      <c r="G107" s="5">
        <v>70639456088</v>
      </c>
      <c r="I107" s="5">
        <v>78985940866</v>
      </c>
      <c r="J107" s="5">
        <v>79991606783</v>
      </c>
      <c r="K107" s="5">
        <v>127443834880</v>
      </c>
      <c r="L107" s="5">
        <v>200231237020</v>
      </c>
      <c r="M107" s="5">
        <v>190898283500</v>
      </c>
      <c r="N107" s="5">
        <v>204941029210</v>
      </c>
      <c r="O107" s="5">
        <v>191717889732</v>
      </c>
      <c r="P107" s="5">
        <v>175931989301</v>
      </c>
    </row>
    <row r="108" spans="3:16" ht="15.5" x14ac:dyDescent="0.35">
      <c r="C108" t="s">
        <v>129</v>
      </c>
    </row>
    <row r="109" spans="3:16" ht="15.5" x14ac:dyDescent="0.35">
      <c r="C109" t="s">
        <v>130</v>
      </c>
      <c r="D109" s="5">
        <v>123169499850</v>
      </c>
      <c r="E109" s="5">
        <v>123167759850</v>
      </c>
      <c r="F109" s="5">
        <v>123166903050</v>
      </c>
      <c r="G109" s="5">
        <v>123167652500</v>
      </c>
      <c r="I109" s="5">
        <v>123166903050</v>
      </c>
      <c r="J109" s="5">
        <v>123167007500</v>
      </c>
      <c r="K109" s="5">
        <v>123166752500</v>
      </c>
      <c r="L109" s="5">
        <v>100000000000</v>
      </c>
      <c r="M109" s="5">
        <v>100000000000</v>
      </c>
      <c r="N109" s="5">
        <v>100000000000</v>
      </c>
      <c r="O109" s="5">
        <v>100000000000</v>
      </c>
      <c r="P109" s="5">
        <v>1000000000</v>
      </c>
    </row>
    <row r="110" spans="3:16" ht="15.5" x14ac:dyDescent="0.35">
      <c r="C110" t="s">
        <v>131</v>
      </c>
      <c r="D110" s="5">
        <v>81479888950</v>
      </c>
      <c r="E110" s="5">
        <v>81479888950</v>
      </c>
      <c r="F110" s="5">
        <v>81479888950</v>
      </c>
      <c r="G110" s="5">
        <v>81478535900</v>
      </c>
      <c r="I110" s="5">
        <v>81479888950</v>
      </c>
      <c r="J110" s="5">
        <v>81478535900</v>
      </c>
      <c r="K110" s="5">
        <v>81478535900</v>
      </c>
      <c r="L110" s="5">
        <v>28187500000</v>
      </c>
      <c r="M110" s="5">
        <v>28187500000</v>
      </c>
      <c r="N110" s="5">
        <v>28187500000</v>
      </c>
      <c r="O110" s="5">
        <v>28187500000</v>
      </c>
      <c r="P110" s="5">
        <v>-6896603697</v>
      </c>
    </row>
    <row r="111" spans="3:16" ht="15.5" x14ac:dyDescent="0.35">
      <c r="C111" t="s">
        <v>132</v>
      </c>
      <c r="D111" s="5">
        <v>117834959519</v>
      </c>
      <c r="E111" s="5">
        <v>122934894234</v>
      </c>
      <c r="F111" s="5">
        <v>127362854162</v>
      </c>
      <c r="G111" s="5">
        <v>141189507727</v>
      </c>
      <c r="I111" s="5">
        <v>127362854162</v>
      </c>
      <c r="J111" s="5">
        <v>150323499388</v>
      </c>
      <c r="K111" s="5">
        <v>145619760061</v>
      </c>
      <c r="L111" s="5">
        <v>124391748926</v>
      </c>
      <c r="M111" s="5">
        <v>82228416635</v>
      </c>
      <c r="N111" s="5">
        <v>57044991580</v>
      </c>
      <c r="O111" s="5">
        <v>32079767757</v>
      </c>
      <c r="P111" s="5">
        <v>58627451162</v>
      </c>
    </row>
    <row r="112" spans="3:16" ht="15.5" x14ac:dyDescent="0.35">
      <c r="C112" t="s">
        <v>134</v>
      </c>
      <c r="D112" s="5">
        <v>97534959519</v>
      </c>
      <c r="E112" s="5">
        <v>102634894234</v>
      </c>
      <c r="F112" s="5">
        <v>107062854162</v>
      </c>
      <c r="G112" s="5">
        <v>119689507727</v>
      </c>
      <c r="I112" s="5">
        <v>107062854162</v>
      </c>
      <c r="J112" s="5">
        <v>130023499388</v>
      </c>
      <c r="K112" s="5">
        <v>125319760061</v>
      </c>
      <c r="L112" s="5">
        <v>104091748926</v>
      </c>
      <c r="M112" s="5">
        <v>62228416635</v>
      </c>
      <c r="N112" s="5">
        <v>37044991580</v>
      </c>
      <c r="O112" s="5">
        <v>31879767757</v>
      </c>
    </row>
    <row r="113" spans="2:16" ht="15.5" x14ac:dyDescent="0.35">
      <c r="C113" t="s">
        <v>135</v>
      </c>
      <c r="D113" s="5">
        <v>117834959519</v>
      </c>
      <c r="E113" s="5">
        <v>122934894234</v>
      </c>
      <c r="F113" s="5">
        <v>127362854162</v>
      </c>
      <c r="G113" s="5">
        <v>141189507727</v>
      </c>
      <c r="I113" s="5">
        <v>127362854162</v>
      </c>
      <c r="J113" s="5">
        <v>150323499388</v>
      </c>
      <c r="K113" s="5">
        <v>145619760061</v>
      </c>
      <c r="L113" s="5">
        <v>124391748926</v>
      </c>
      <c r="M113" s="5">
        <v>82228416635</v>
      </c>
      <c r="N113" s="5">
        <v>57044991580</v>
      </c>
      <c r="O113" s="5">
        <v>32079767757</v>
      </c>
      <c r="P113" s="5">
        <v>58627451162</v>
      </c>
    </row>
    <row r="114" spans="2:16" ht="15.5" x14ac:dyDescent="0.35">
      <c r="C114" t="s">
        <v>136</v>
      </c>
      <c r="D114" s="5">
        <v>1723760307</v>
      </c>
      <c r="E114" s="5">
        <v>1754121013</v>
      </c>
      <c r="F114" s="5">
        <v>1792745950</v>
      </c>
      <c r="G114" s="5">
        <v>1674180669</v>
      </c>
      <c r="I114" s="5">
        <v>1792745950</v>
      </c>
      <c r="J114" s="5">
        <v>1677764006</v>
      </c>
      <c r="K114" s="5">
        <v>1662922068</v>
      </c>
      <c r="L114" s="5">
        <v>839823700</v>
      </c>
      <c r="M114" s="5">
        <v>675550992</v>
      </c>
      <c r="N114" s="5">
        <v>608281803</v>
      </c>
      <c r="O114" s="5">
        <v>580793562</v>
      </c>
      <c r="P114" s="5">
        <v>-63662663</v>
      </c>
    </row>
    <row r="115" spans="2:16" ht="15.5" x14ac:dyDescent="0.35">
      <c r="C115" t="s">
        <v>10</v>
      </c>
      <c r="D115" s="5">
        <v>317512189499</v>
      </c>
      <c r="E115" s="5">
        <v>322739604572</v>
      </c>
      <c r="F115" s="5">
        <v>327307328609</v>
      </c>
      <c r="G115" s="5">
        <v>341048614445</v>
      </c>
      <c r="I115" s="5">
        <v>327307328609</v>
      </c>
      <c r="J115" s="5">
        <v>350469582033</v>
      </c>
      <c r="K115" s="5">
        <v>346129462554</v>
      </c>
      <c r="L115" s="5">
        <v>245801280888</v>
      </c>
      <c r="M115" s="5">
        <v>204647780766</v>
      </c>
      <c r="N115" s="5">
        <v>178660283495</v>
      </c>
      <c r="O115" s="5">
        <v>154280563265</v>
      </c>
      <c r="P115" s="5">
        <v>52621751538</v>
      </c>
    </row>
    <row r="116" spans="2:16" ht="15.5" x14ac:dyDescent="0.35">
      <c r="C116" t="s">
        <v>137</v>
      </c>
      <c r="D116" s="5">
        <v>415140456273</v>
      </c>
      <c r="E116" s="5">
        <v>415640051949</v>
      </c>
      <c r="F116" s="5">
        <v>406293269475</v>
      </c>
      <c r="G116" s="5">
        <v>411688070533</v>
      </c>
      <c r="I116" s="5">
        <v>406293269475</v>
      </c>
      <c r="J116" s="5">
        <v>430461188816</v>
      </c>
      <c r="K116" s="5">
        <v>473573297434</v>
      </c>
      <c r="L116" s="5">
        <v>446032517908</v>
      </c>
      <c r="M116" s="5">
        <v>395546064266</v>
      </c>
      <c r="N116" s="5">
        <v>383601312705</v>
      </c>
      <c r="O116" s="5">
        <v>345998452997</v>
      </c>
      <c r="P116" s="5">
        <v>228553740839</v>
      </c>
    </row>
    <row r="117" spans="2:16" ht="15.5" x14ac:dyDescent="0.35">
      <c r="C117" t="s">
        <v>138</v>
      </c>
      <c r="D117" s="5">
        <v>2463338061</v>
      </c>
      <c r="E117" s="5">
        <v>2463338061</v>
      </c>
      <c r="F117" s="5">
        <v>2463338061</v>
      </c>
      <c r="G117" s="5">
        <v>2463336984</v>
      </c>
      <c r="I117" s="5">
        <v>2463338061</v>
      </c>
      <c r="J117" s="5">
        <v>2463335980</v>
      </c>
      <c r="K117" s="5">
        <v>2463335050</v>
      </c>
      <c r="L117" s="5">
        <v>2000000000</v>
      </c>
      <c r="M117" s="5">
        <v>2000000000</v>
      </c>
      <c r="N117" s="5">
        <v>2000000000</v>
      </c>
      <c r="O117" s="5">
        <v>2000000000</v>
      </c>
      <c r="P117" s="5">
        <v>10000</v>
      </c>
    </row>
    <row r="119" spans="2:16" ht="15.5" x14ac:dyDescent="0.35">
      <c r="B119" t="s">
        <v>139</v>
      </c>
      <c r="C119" t="s">
        <v>140</v>
      </c>
      <c r="D119" s="5">
        <v>-6210314060</v>
      </c>
      <c r="E119" s="5">
        <v>-637492958</v>
      </c>
      <c r="F119" s="5">
        <v>-3524232918</v>
      </c>
      <c r="G119" s="5">
        <v>-3726254850</v>
      </c>
      <c r="I119" s="5">
        <v>10523733257</v>
      </c>
      <c r="J119" s="5">
        <v>38291324427</v>
      </c>
      <c r="K119" s="5">
        <v>-13436220837</v>
      </c>
      <c r="L119" s="5">
        <v>-13948417309</v>
      </c>
      <c r="M119" s="5">
        <v>13828108215</v>
      </c>
      <c r="N119" s="5">
        <v>-14596625034</v>
      </c>
      <c r="O119" s="5">
        <v>-1332714029</v>
      </c>
      <c r="P119" s="5">
        <v>-70500794841</v>
      </c>
    </row>
    <row r="120" spans="2:16" ht="15.5" x14ac:dyDescent="0.35">
      <c r="C120" t="s">
        <v>292</v>
      </c>
      <c r="D120" s="5">
        <v>52303771932</v>
      </c>
      <c r="E120" s="5">
        <v>46659231249</v>
      </c>
      <c r="F120" s="5">
        <v>82264339571</v>
      </c>
      <c r="G120" s="5">
        <v>52928151843</v>
      </c>
      <c r="I120" s="5">
        <v>240463879729</v>
      </c>
      <c r="J120" s="5">
        <v>524842428086</v>
      </c>
      <c r="K120" s="5">
        <v>456194096451</v>
      </c>
      <c r="L120" s="5">
        <v>465520046778</v>
      </c>
      <c r="M120" s="5">
        <v>438905573840</v>
      </c>
      <c r="N120" s="5">
        <v>402564414723</v>
      </c>
      <c r="O120" s="5">
        <v>382730179274</v>
      </c>
      <c r="P120" s="5">
        <v>276376819006</v>
      </c>
    </row>
    <row r="121" spans="2:16" ht="15.5" x14ac:dyDescent="0.35">
      <c r="C121" t="s">
        <v>242</v>
      </c>
      <c r="D121" s="5">
        <v>-57688934603</v>
      </c>
      <c r="E121" s="5">
        <v>-37783936006</v>
      </c>
      <c r="F121" s="5">
        <v>-59087064057</v>
      </c>
      <c r="G121" s="5">
        <v>-46246745266</v>
      </c>
      <c r="I121" s="5">
        <v>-170277346712</v>
      </c>
      <c r="J121" s="5">
        <v>-437228419853</v>
      </c>
      <c r="K121" s="5">
        <v>-414564326061</v>
      </c>
      <c r="L121" s="5">
        <v>-438905561669</v>
      </c>
      <c r="M121" s="5">
        <v>-376483938736</v>
      </c>
      <c r="N121" s="5">
        <v>-366133945109</v>
      </c>
      <c r="O121" s="5">
        <v>-323433466377</v>
      </c>
      <c r="P121" s="5">
        <v>-300530674707</v>
      </c>
    </row>
    <row r="122" spans="2:16" ht="15.5" x14ac:dyDescent="0.35">
      <c r="C122" t="s">
        <v>843</v>
      </c>
      <c r="D122" s="5">
        <v>-4083700186</v>
      </c>
      <c r="E122" s="5">
        <v>-3783013188</v>
      </c>
      <c r="F122" s="5">
        <v>-3639899751</v>
      </c>
      <c r="G122" s="5">
        <v>-3379723059</v>
      </c>
      <c r="I122" s="5">
        <v>-14667678276</v>
      </c>
      <c r="J122" s="5">
        <v>-14647568894</v>
      </c>
      <c r="K122" s="5">
        <v>-8998178339</v>
      </c>
      <c r="L122" s="5">
        <v>-11147956277</v>
      </c>
      <c r="M122" s="5">
        <v>-8548261399</v>
      </c>
      <c r="N122" s="5">
        <v>-10797054695</v>
      </c>
      <c r="O122" s="5">
        <v>-11535013572</v>
      </c>
      <c r="P122" s="5">
        <v>-9541030545</v>
      </c>
    </row>
    <row r="123" spans="2:16" ht="15.5" x14ac:dyDescent="0.35">
      <c r="C123" t="s">
        <v>345</v>
      </c>
      <c r="D123" s="5">
        <v>-4922684155</v>
      </c>
      <c r="E123" s="5">
        <v>-5939849223</v>
      </c>
      <c r="F123" s="5">
        <v>-7850451661</v>
      </c>
      <c r="G123" s="5">
        <v>-4346288424</v>
      </c>
      <c r="I123" s="5">
        <v>-23438610877</v>
      </c>
      <c r="J123" s="5">
        <v>-26214702398</v>
      </c>
      <c r="K123" s="5">
        <v>-22543849225</v>
      </c>
      <c r="L123" s="5">
        <v>-16637577522</v>
      </c>
      <c r="M123" s="5">
        <v>-17004007501</v>
      </c>
      <c r="N123" s="5">
        <v>-18727699778</v>
      </c>
      <c r="O123" s="5">
        <v>-20353551752</v>
      </c>
      <c r="P123" s="5">
        <v>-16429820992</v>
      </c>
    </row>
    <row r="124" spans="2:16" ht="15.5" x14ac:dyDescent="0.35">
      <c r="C124" t="s">
        <v>163</v>
      </c>
      <c r="D124" s="5">
        <v>-558310407</v>
      </c>
      <c r="E124" s="5">
        <v>-645739208</v>
      </c>
      <c r="F124" s="5">
        <v>-662451067</v>
      </c>
      <c r="G124" s="5">
        <v>-732438007</v>
      </c>
      <c r="I124" s="5">
        <v>-2852830859</v>
      </c>
      <c r="J124" s="5">
        <v>-5178477663</v>
      </c>
      <c r="K124" s="5">
        <v>-9385868159</v>
      </c>
      <c r="L124" s="5">
        <v>-11893332126</v>
      </c>
      <c r="M124" s="5">
        <v>-14320892277</v>
      </c>
      <c r="N124" s="5">
        <v>-15073831259</v>
      </c>
      <c r="O124" s="5">
        <v>-15387096706</v>
      </c>
      <c r="P124" s="5">
        <v>-12164684898</v>
      </c>
    </row>
    <row r="125" spans="2:16" ht="15.5" x14ac:dyDescent="0.35">
      <c r="C125" t="s">
        <v>530</v>
      </c>
      <c r="D125" s="5">
        <v>7027517353</v>
      </c>
      <c r="E125" s="5">
        <v>-1803284059</v>
      </c>
      <c r="F125" s="5">
        <v>-663483138</v>
      </c>
      <c r="G125" s="5">
        <v>-2151862074</v>
      </c>
      <c r="I125" s="5">
        <v>-738133092</v>
      </c>
      <c r="J125" s="5">
        <v>-7338924561</v>
      </c>
      <c r="K125" s="5">
        <v>-14140355425</v>
      </c>
      <c r="L125" s="5">
        <v>-11946446939</v>
      </c>
      <c r="M125" s="5">
        <v>-9206438294</v>
      </c>
      <c r="N125" s="5">
        <v>-6183432958</v>
      </c>
      <c r="O125" s="5">
        <v>-13730208326</v>
      </c>
      <c r="P125" s="5">
        <v>-8241151267</v>
      </c>
    </row>
    <row r="126" spans="2:16" ht="15.5" x14ac:dyDescent="0.35">
      <c r="C126" t="s">
        <v>299</v>
      </c>
      <c r="D126" s="5">
        <v>1712026006</v>
      </c>
      <c r="E126" s="5">
        <v>2659097477</v>
      </c>
      <c r="F126" s="5">
        <v>-13885222815</v>
      </c>
      <c r="G126" s="5">
        <v>202650137</v>
      </c>
      <c r="I126" s="5">
        <v>-17965546656</v>
      </c>
      <c r="J126" s="5">
        <v>4056989710</v>
      </c>
      <c r="K126" s="5">
        <v>2259921</v>
      </c>
      <c r="L126" s="5">
        <v>11062410446</v>
      </c>
      <c r="M126" s="5">
        <v>486072582</v>
      </c>
      <c r="N126" s="5">
        <v>-245075958</v>
      </c>
      <c r="O126" s="5">
        <v>376443430</v>
      </c>
      <c r="P126" s="5">
        <v>29748562</v>
      </c>
    </row>
    <row r="127" spans="2:16" ht="15.5" x14ac:dyDescent="0.35">
      <c r="C127" t="s">
        <v>149</v>
      </c>
      <c r="D127" s="5">
        <v>5464177421</v>
      </c>
      <c r="E127" s="5">
        <v>3679839145</v>
      </c>
      <c r="F127" s="5">
        <v>1729597655</v>
      </c>
      <c r="G127" s="5">
        <v>3691974736</v>
      </c>
      <c r="I127" s="5">
        <v>-13020822096</v>
      </c>
      <c r="J127" s="5">
        <v>-42358370518</v>
      </c>
      <c r="K127" s="5">
        <v>12910778543</v>
      </c>
      <c r="L127" s="5">
        <v>19750772935</v>
      </c>
      <c r="M127" s="5">
        <v>-12206681172</v>
      </c>
      <c r="N127" s="5">
        <v>16693884812</v>
      </c>
      <c r="O127" s="5">
        <v>61974074344</v>
      </c>
      <c r="P127" s="5">
        <v>80414241343</v>
      </c>
    </row>
    <row r="128" spans="2:16" ht="15.5" x14ac:dyDescent="0.35">
      <c r="C128" t="s">
        <v>150</v>
      </c>
      <c r="D128" s="5">
        <v>-100053742</v>
      </c>
      <c r="E128" s="5">
        <v>-820912306</v>
      </c>
      <c r="F128" s="5">
        <v>1005341961</v>
      </c>
      <c r="G128" s="5">
        <v>-10085013</v>
      </c>
      <c r="I128" s="5">
        <v>888816844</v>
      </c>
      <c r="J128" s="5">
        <v>1176103184</v>
      </c>
      <c r="K128" s="5">
        <v>-3412299284</v>
      </c>
      <c r="L128" s="5">
        <v>-2765814219</v>
      </c>
      <c r="M128" s="5">
        <v>-750640402</v>
      </c>
      <c r="N128" s="5">
        <v>-1410922446</v>
      </c>
      <c r="O128" s="5">
        <v>-60063482240</v>
      </c>
      <c r="P128" s="5">
        <v>-8702795175</v>
      </c>
    </row>
    <row r="129" spans="3:16" ht="15.5" x14ac:dyDescent="0.35">
      <c r="C129" t="s">
        <v>158</v>
      </c>
      <c r="D129" s="5">
        <v>-100053742</v>
      </c>
      <c r="E129" s="5">
        <v>-820912306</v>
      </c>
      <c r="F129" s="5">
        <v>-348917867</v>
      </c>
      <c r="G129" s="5">
        <v>-10085013</v>
      </c>
      <c r="I129" s="5">
        <v>-595442984</v>
      </c>
      <c r="J129" s="5">
        <v>-1428945870</v>
      </c>
      <c r="K129" s="5">
        <v>-1292159229</v>
      </c>
      <c r="L129" s="5">
        <v>-3172452845</v>
      </c>
      <c r="M129" s="5">
        <v>-750640402</v>
      </c>
      <c r="N129" s="5">
        <v>-1474558810</v>
      </c>
      <c r="O129" s="5">
        <v>-2643482240</v>
      </c>
      <c r="P129" s="5">
        <v>-7461295175</v>
      </c>
    </row>
    <row r="130" spans="3:16" ht="15.5" x14ac:dyDescent="0.35">
      <c r="C130" t="s">
        <v>484</v>
      </c>
      <c r="F130" s="5">
        <v>-130000000</v>
      </c>
      <c r="K130" s="5">
        <v>854945</v>
      </c>
      <c r="L130" s="5">
        <v>-5854945</v>
      </c>
    </row>
    <row r="131" spans="3:16" ht="15.5" x14ac:dyDescent="0.35">
      <c r="C131" t="s">
        <v>1539</v>
      </c>
      <c r="P131" s="5">
        <v>-647500000</v>
      </c>
    </row>
    <row r="132" spans="3:16" ht="15.5" x14ac:dyDescent="0.35">
      <c r="C132" t="s">
        <v>160</v>
      </c>
      <c r="F132" s="5">
        <v>1484259828</v>
      </c>
      <c r="I132" s="5">
        <v>1484259828</v>
      </c>
      <c r="J132" s="5">
        <v>304054054</v>
      </c>
      <c r="K132" s="5">
        <v>180000000</v>
      </c>
      <c r="L132" s="5">
        <v>412493571</v>
      </c>
      <c r="N132" s="5">
        <v>63636364</v>
      </c>
    </row>
    <row r="133" spans="3:16" ht="15.5" x14ac:dyDescent="0.35">
      <c r="C133" t="s">
        <v>1540</v>
      </c>
      <c r="J133" s="5">
        <v>2300995000</v>
      </c>
      <c r="K133" s="5">
        <v>-2300995000</v>
      </c>
    </row>
    <row r="134" spans="3:16" ht="15.5" x14ac:dyDescent="0.35">
      <c r="C134" t="s">
        <v>1541</v>
      </c>
    </row>
    <row r="135" spans="3:16" ht="15.5" x14ac:dyDescent="0.35">
      <c r="C135" t="s">
        <v>161</v>
      </c>
      <c r="D135" s="5">
        <v>5464177421</v>
      </c>
      <c r="E135" s="5">
        <v>3679839145</v>
      </c>
      <c r="F135" s="5">
        <v>1729597655</v>
      </c>
      <c r="G135" s="5">
        <v>3691974736</v>
      </c>
      <c r="I135" s="5">
        <v>-13020822096</v>
      </c>
      <c r="J135" s="5">
        <v>-42358370518</v>
      </c>
      <c r="K135" s="5">
        <v>12910778543</v>
      </c>
      <c r="L135" s="5">
        <v>19750772935</v>
      </c>
      <c r="M135" s="5">
        <v>-12206681172</v>
      </c>
      <c r="N135" s="5">
        <v>16693884812</v>
      </c>
      <c r="O135" s="5">
        <v>61974074344</v>
      </c>
      <c r="P135" s="5">
        <v>80414241343</v>
      </c>
    </row>
    <row r="136" spans="3:16" ht="15.5" x14ac:dyDescent="0.35">
      <c r="C136" t="s">
        <v>754</v>
      </c>
      <c r="D136" s="5">
        <v>1740000</v>
      </c>
      <c r="E136" s="5">
        <v>856800</v>
      </c>
      <c r="F136" s="5">
        <v>-749450</v>
      </c>
      <c r="G136" s="5">
        <v>42600</v>
      </c>
      <c r="I136" s="5">
        <v>-104450</v>
      </c>
      <c r="J136" s="5">
        <v>255000</v>
      </c>
      <c r="K136" s="5">
        <v>23166752500</v>
      </c>
      <c r="O136" s="5">
        <v>75500000000</v>
      </c>
    </row>
    <row r="137" spans="3:16" ht="15.5" x14ac:dyDescent="0.35">
      <c r="C137" t="s">
        <v>1542</v>
      </c>
      <c r="F137" s="5">
        <v>1353050</v>
      </c>
      <c r="I137" s="5">
        <v>1353050</v>
      </c>
      <c r="K137" s="5">
        <v>53291035900</v>
      </c>
    </row>
    <row r="138" spans="3:16" ht="15.5" x14ac:dyDescent="0.35">
      <c r="C138" t="s">
        <v>546</v>
      </c>
      <c r="O138" s="5">
        <v>-4312500000</v>
      </c>
    </row>
    <row r="139" spans="3:16" ht="15.5" x14ac:dyDescent="0.35">
      <c r="C139" t="s">
        <v>1543</v>
      </c>
      <c r="D139" s="5">
        <v>96514852343</v>
      </c>
      <c r="E139" s="5">
        <v>-45889042700</v>
      </c>
      <c r="F139" s="5">
        <v>-189301443497</v>
      </c>
      <c r="I139" s="5">
        <v>198743403936</v>
      </c>
      <c r="J139" s="5">
        <v>388044847433</v>
      </c>
      <c r="K139" s="5">
        <v>41998689751</v>
      </c>
      <c r="L139" s="5">
        <v>348857049777</v>
      </c>
      <c r="M139" s="5">
        <v>18377102744</v>
      </c>
      <c r="N139" s="5">
        <v>46390843661</v>
      </c>
      <c r="O139" s="5">
        <v>19937709499</v>
      </c>
      <c r="P139" s="5">
        <v>65273751366</v>
      </c>
    </row>
    <row r="140" spans="3:16" ht="15.5" x14ac:dyDescent="0.35">
      <c r="C140" t="s">
        <v>1544</v>
      </c>
      <c r="D140" s="5">
        <v>-97403191306</v>
      </c>
      <c r="E140" s="5">
        <v>50625809643</v>
      </c>
      <c r="F140" s="5">
        <v>186641483437</v>
      </c>
      <c r="G140" s="5">
        <v>-3943350631</v>
      </c>
      <c r="I140" s="5">
        <v>-206229287038</v>
      </c>
      <c r="J140" s="5">
        <v>-426493185809</v>
      </c>
      <c r="K140" s="5">
        <v>-83788090181</v>
      </c>
      <c r="L140" s="5">
        <v>-372743545112</v>
      </c>
      <c r="M140" s="5">
        <v>-37261300417</v>
      </c>
      <c r="N140" s="5">
        <v>-6853419976</v>
      </c>
      <c r="O140" s="5">
        <v>-33576483311</v>
      </c>
      <c r="P140" s="5">
        <v>-38649682553</v>
      </c>
    </row>
    <row r="141" spans="3:16" ht="15.5" x14ac:dyDescent="0.35">
      <c r="C141" t="s">
        <v>478</v>
      </c>
      <c r="D141" s="5">
        <v>6609509643</v>
      </c>
      <c r="E141" s="5">
        <v>-954700000</v>
      </c>
      <c r="F141" s="5">
        <v>9317344867</v>
      </c>
      <c r="G141" s="5">
        <v>7860200000</v>
      </c>
      <c r="L141" s="5">
        <v>-30450000000</v>
      </c>
      <c r="N141" s="5">
        <v>-10808983655</v>
      </c>
      <c r="O141" s="5">
        <v>-3626695074</v>
      </c>
      <c r="P141" s="5">
        <v>15710820359</v>
      </c>
    </row>
    <row r="142" spans="3:16" ht="15.5" x14ac:dyDescent="0.35">
      <c r="C142" t="s">
        <v>411</v>
      </c>
      <c r="F142" s="5">
        <v>-4688710218</v>
      </c>
      <c r="I142" s="5">
        <v>-4688710218</v>
      </c>
      <c r="J142" s="5">
        <v>-3235273289</v>
      </c>
      <c r="K142" s="5">
        <v>-21127376936</v>
      </c>
      <c r="L142" s="5">
        <v>74442666607</v>
      </c>
      <c r="M142" s="5">
        <v>7277863386</v>
      </c>
      <c r="N142" s="5">
        <v>935613437</v>
      </c>
      <c r="O142" s="5">
        <v>-383113437</v>
      </c>
      <c r="P142" s="5">
        <v>38930688288</v>
      </c>
    </row>
    <row r="143" spans="3:16" ht="15.5" x14ac:dyDescent="0.35">
      <c r="C143" t="s">
        <v>682</v>
      </c>
      <c r="D143" s="5">
        <v>-258733259</v>
      </c>
      <c r="E143" s="5">
        <v>-103084598</v>
      </c>
      <c r="F143" s="5">
        <v>-239680534</v>
      </c>
      <c r="G143" s="5">
        <v>-224917233</v>
      </c>
      <c r="I143" s="5">
        <v>-847477376</v>
      </c>
      <c r="J143" s="5">
        <v>-675013853</v>
      </c>
      <c r="K143" s="5">
        <v>-630232491</v>
      </c>
      <c r="L143" s="5">
        <v>-355398337</v>
      </c>
      <c r="M143" s="5">
        <v>-600346885</v>
      </c>
      <c r="N143" s="5">
        <v>-1470168655</v>
      </c>
      <c r="O143" s="5">
        <v>-1564843333</v>
      </c>
      <c r="P143" s="5">
        <v>-851336117</v>
      </c>
    </row>
    <row r="144" spans="3:16" ht="15.5" x14ac:dyDescent="0.35">
      <c r="C144" t="s">
        <v>1545</v>
      </c>
      <c r="N144" s="5">
        <v>-1500000000</v>
      </c>
    </row>
    <row r="145" spans="2:16" ht="15.5" x14ac:dyDescent="0.35">
      <c r="C145" t="s">
        <v>1546</v>
      </c>
      <c r="N145" s="5">
        <v>-10000000000</v>
      </c>
      <c r="O145" s="5">
        <v>10000000000</v>
      </c>
    </row>
    <row r="146" spans="2:16" ht="15.5" x14ac:dyDescent="0.35">
      <c r="C146" t="s">
        <v>173</v>
      </c>
      <c r="D146" s="5">
        <v>-846190381</v>
      </c>
      <c r="E146" s="5">
        <v>2221433881</v>
      </c>
      <c r="F146" s="5">
        <v>-789293302</v>
      </c>
      <c r="G146" s="5">
        <v>-44365127</v>
      </c>
      <c r="I146" s="5">
        <v>-1608271995</v>
      </c>
      <c r="J146" s="5">
        <v>-2890942907</v>
      </c>
      <c r="K146" s="5">
        <v>-3937741578</v>
      </c>
      <c r="L146" s="5">
        <v>3036541407</v>
      </c>
      <c r="M146" s="5">
        <v>870786641</v>
      </c>
      <c r="N146" s="5">
        <v>686337332</v>
      </c>
      <c r="O146" s="5">
        <v>577878075</v>
      </c>
      <c r="P146" s="5">
        <v>1210651327</v>
      </c>
    </row>
    <row r="147" spans="2:16" ht="15.5" x14ac:dyDescent="0.35">
      <c r="C147" t="s">
        <v>176</v>
      </c>
      <c r="E147" s="5">
        <v>800425882</v>
      </c>
      <c r="F147" s="5">
        <v>172</v>
      </c>
      <c r="I147" s="5">
        <v>2408698041</v>
      </c>
      <c r="J147" s="5">
        <v>5299640948</v>
      </c>
      <c r="K147" s="5">
        <v>9237382529</v>
      </c>
      <c r="L147" s="5">
        <v>6200841122</v>
      </c>
      <c r="M147" s="5">
        <v>5330054481</v>
      </c>
      <c r="N147" s="5">
        <v>4643717149</v>
      </c>
      <c r="O147" s="5">
        <v>4065839074</v>
      </c>
      <c r="P147" s="5">
        <v>2855187745</v>
      </c>
    </row>
    <row r="148" spans="2:16" ht="15.5" x14ac:dyDescent="0.35">
      <c r="C148" t="s">
        <v>177</v>
      </c>
      <c r="D148" s="5">
        <v>-846190381</v>
      </c>
      <c r="E148" s="5">
        <v>3021859763</v>
      </c>
      <c r="F148" s="5">
        <v>-789293130</v>
      </c>
      <c r="G148" s="5">
        <v>-44365127</v>
      </c>
      <c r="I148" s="5">
        <v>800426046</v>
      </c>
      <c r="J148" s="5">
        <v>2408698041</v>
      </c>
      <c r="K148" s="5">
        <v>5299640951</v>
      </c>
      <c r="L148" s="5">
        <v>9237382529</v>
      </c>
      <c r="M148" s="5">
        <v>6200841122</v>
      </c>
      <c r="N148" s="5">
        <v>5330054481</v>
      </c>
      <c r="O148" s="5">
        <v>4643717149</v>
      </c>
      <c r="P148" s="5">
        <v>4065839072</v>
      </c>
    </row>
    <row r="150" spans="2:16" ht="15.5" x14ac:dyDescent="0.35">
      <c r="B150" t="s">
        <v>178</v>
      </c>
      <c r="C150" t="s">
        <v>12</v>
      </c>
      <c r="D150" s="5">
        <v>2460000000</v>
      </c>
      <c r="E150" s="5">
        <v>2460000000</v>
      </c>
      <c r="F150" s="5">
        <v>2460000000</v>
      </c>
      <c r="G150" s="5">
        <v>2460000000</v>
      </c>
      <c r="I150" s="5">
        <v>2460000000</v>
      </c>
      <c r="J150" s="5">
        <v>2460000000</v>
      </c>
      <c r="K150" s="5">
        <v>2460000000</v>
      </c>
      <c r="L150" s="5">
        <v>2000000000</v>
      </c>
      <c r="M150" s="5">
        <v>2000000000</v>
      </c>
      <c r="N150" s="5">
        <v>2000000000</v>
      </c>
      <c r="O150" s="5">
        <v>2000000000</v>
      </c>
      <c r="P150" s="5">
        <v>0</v>
      </c>
    </row>
    <row r="151" spans="2:16" ht="15.5" x14ac:dyDescent="0.35">
      <c r="C151" t="s">
        <v>179</v>
      </c>
      <c r="D151" s="6">
        <v>-2.0699999999999998</v>
      </c>
      <c r="E151" s="6">
        <v>-1.8</v>
      </c>
      <c r="F151" s="6">
        <v>-5.61</v>
      </c>
      <c r="G151" s="6">
        <v>1.21</v>
      </c>
    </row>
    <row r="152" spans="2:16" ht="15.5" x14ac:dyDescent="0.35">
      <c r="C152" t="s">
        <v>180</v>
      </c>
      <c r="D152" s="6">
        <v>-28.5</v>
      </c>
      <c r="E152" s="6">
        <v>-47.78</v>
      </c>
      <c r="F152" s="6">
        <v>-16.579999999999998</v>
      </c>
      <c r="G152" s="6">
        <v>75.209999999999994</v>
      </c>
    </row>
    <row r="153" spans="2:16" ht="15.5" x14ac:dyDescent="0.35">
      <c r="C153" t="s">
        <v>64</v>
      </c>
      <c r="D153" s="6">
        <v>3.39</v>
      </c>
      <c r="E153" s="6">
        <v>4.38</v>
      </c>
      <c r="F153" s="6">
        <v>3.48</v>
      </c>
      <c r="G153" s="6">
        <v>4.92</v>
      </c>
    </row>
    <row r="154" spans="2:16" ht="15.5" x14ac:dyDescent="0.35">
      <c r="C154" t="s">
        <v>181</v>
      </c>
      <c r="D154" s="5">
        <v>-5630000000</v>
      </c>
      <c r="E154" s="5">
        <v>-3600000000</v>
      </c>
      <c r="F154" s="5">
        <v>-12450000000</v>
      </c>
      <c r="G154" s="5">
        <v>4940000000</v>
      </c>
    </row>
    <row r="155" spans="2:16" ht="15.5" x14ac:dyDescent="0.35">
      <c r="C155" t="s">
        <v>182</v>
      </c>
      <c r="D155" s="6">
        <v>-1.23E-2</v>
      </c>
      <c r="E155" s="6">
        <v>-1.0700000000000001E-2</v>
      </c>
      <c r="F155" s="6">
        <v>-3.4000000000000002E-2</v>
      </c>
      <c r="G155" s="6">
        <v>7.1999999999999998E-3</v>
      </c>
    </row>
    <row r="156" spans="2:16" ht="15.5" x14ac:dyDescent="0.35">
      <c r="C156" t="s">
        <v>183</v>
      </c>
      <c r="D156" s="6">
        <v>-1.61E-2</v>
      </c>
      <c r="E156" s="6">
        <v>-1.38E-2</v>
      </c>
      <c r="F156" s="6">
        <v>-4.2500000000000003E-2</v>
      </c>
      <c r="G156" s="6">
        <v>8.8000000000000005E-3</v>
      </c>
    </row>
    <row r="157" spans="2:16" ht="15.5" x14ac:dyDescent="0.35">
      <c r="C157" t="s">
        <v>184</v>
      </c>
      <c r="D157" s="6">
        <v>-1.7500000000000002E-2</v>
      </c>
      <c r="E157" s="6">
        <v>-1.1899999999999999E-2</v>
      </c>
      <c r="F157" s="6">
        <v>-3.5499999999999997E-2</v>
      </c>
      <c r="G157" s="6">
        <v>9.8999999999999991E-3</v>
      </c>
    </row>
    <row r="158" spans="2:16" ht="15.5" x14ac:dyDescent="0.35">
      <c r="C158" t="s">
        <v>185</v>
      </c>
    </row>
    <row r="159" spans="2:16" ht="15.5" x14ac:dyDescent="0.35">
      <c r="C159" t="s">
        <v>186</v>
      </c>
      <c r="D159" s="5">
        <v>318000000000</v>
      </c>
      <c r="E159" s="5">
        <v>323000000000</v>
      </c>
      <c r="F159" s="5">
        <v>327000000000</v>
      </c>
      <c r="G159" s="5">
        <v>341000000000</v>
      </c>
    </row>
    <row r="160" spans="2:16" ht="15.5" x14ac:dyDescent="0.35">
      <c r="C160" t="s">
        <v>187</v>
      </c>
      <c r="D160" s="6">
        <v>0.46</v>
      </c>
      <c r="E160" s="6">
        <v>0.66</v>
      </c>
      <c r="F160" s="6">
        <v>0.7</v>
      </c>
      <c r="G160" s="6">
        <v>0.66</v>
      </c>
    </row>
    <row r="161" spans="3:16" ht="15.5" x14ac:dyDescent="0.35">
      <c r="C161" t="s">
        <v>188</v>
      </c>
      <c r="D161" s="6">
        <v>128.19999999999999</v>
      </c>
      <c r="E161" s="6">
        <v>130.31</v>
      </c>
      <c r="F161" s="6">
        <v>132.13999999999999</v>
      </c>
      <c r="G161" s="6">
        <v>137.77000000000001</v>
      </c>
    </row>
    <row r="162" spans="3:16" ht="15.5" x14ac:dyDescent="0.35">
      <c r="C162" t="s">
        <v>189</v>
      </c>
      <c r="D162" s="6">
        <v>0.46</v>
      </c>
      <c r="E162" s="6">
        <v>0.66</v>
      </c>
      <c r="F162" s="6">
        <v>0.7</v>
      </c>
      <c r="G162" s="6">
        <v>0.66</v>
      </c>
    </row>
    <row r="163" spans="3:16" ht="15.5" x14ac:dyDescent="0.35">
      <c r="C163" t="s">
        <v>190</v>
      </c>
      <c r="D163" s="6">
        <v>128.19999999999999</v>
      </c>
      <c r="E163" s="6">
        <v>130.31</v>
      </c>
      <c r="F163" s="6">
        <v>132.13999999999999</v>
      </c>
      <c r="G163" s="6">
        <v>137.77000000000001</v>
      </c>
    </row>
    <row r="164" spans="3:16" ht="15.5" x14ac:dyDescent="0.35">
      <c r="C164" t="s">
        <v>191</v>
      </c>
      <c r="D164" s="5">
        <v>16000000000</v>
      </c>
      <c r="E164" s="5">
        <v>17000000000</v>
      </c>
      <c r="F164" s="5">
        <v>12000000000</v>
      </c>
      <c r="G164" s="5">
        <v>6000000000</v>
      </c>
    </row>
    <row r="165" spans="3:16" ht="15.5" x14ac:dyDescent="0.35">
      <c r="C165" t="s">
        <v>192</v>
      </c>
      <c r="D165" s="5">
        <v>12000000000</v>
      </c>
      <c r="E165" s="5">
        <v>12000000000</v>
      </c>
      <c r="F165" s="5">
        <v>12000000000</v>
      </c>
      <c r="G165" s="5">
        <v>20000000000</v>
      </c>
    </row>
    <row r="166" spans="3:16" ht="15.5" x14ac:dyDescent="0.35">
      <c r="C166" t="s">
        <v>193</v>
      </c>
      <c r="D166" s="5">
        <v>316000000000</v>
      </c>
      <c r="E166" s="5">
        <v>321000000000</v>
      </c>
      <c r="F166" s="5">
        <v>326000000000</v>
      </c>
      <c r="G166" s="5">
        <v>339000000000</v>
      </c>
    </row>
    <row r="167" spans="3:16" ht="15.5" x14ac:dyDescent="0.35">
      <c r="C167" t="s">
        <v>24</v>
      </c>
      <c r="D167" s="5">
        <v>27000000000</v>
      </c>
      <c r="E167" s="5">
        <v>29000000000</v>
      </c>
      <c r="F167" s="5">
        <v>24000000000</v>
      </c>
      <c r="G167" s="5">
        <v>27000000000</v>
      </c>
    </row>
    <row r="168" spans="3:16" ht="15.5" x14ac:dyDescent="0.35">
      <c r="C168" t="s">
        <v>21</v>
      </c>
      <c r="D168" s="5">
        <v>25000000000</v>
      </c>
      <c r="E168" s="5">
        <v>26000000000</v>
      </c>
      <c r="F168" s="5">
        <v>23000000000</v>
      </c>
      <c r="G168" s="5">
        <v>25000000000</v>
      </c>
    </row>
    <row r="169" spans="3:16" ht="15.5" x14ac:dyDescent="0.35">
      <c r="C169" t="s">
        <v>194</v>
      </c>
      <c r="D169" s="5">
        <v>248000000000</v>
      </c>
      <c r="E169" s="5">
        <v>253000000000</v>
      </c>
      <c r="F169" s="5">
        <v>312000000000</v>
      </c>
      <c r="G169" s="5">
        <v>329000000000</v>
      </c>
    </row>
    <row r="170" spans="3:16" ht="15.5" x14ac:dyDescent="0.35">
      <c r="C170" t="s">
        <v>195</v>
      </c>
      <c r="D170" s="5">
        <v>-6000000000</v>
      </c>
      <c r="E170" s="5">
        <v>-1000000000</v>
      </c>
      <c r="F170" s="5">
        <v>-4000000000</v>
      </c>
      <c r="G170" s="5">
        <v>-4000000000</v>
      </c>
    </row>
    <row r="171" spans="3:16" ht="15.5" x14ac:dyDescent="0.35">
      <c r="C171" t="s">
        <v>196</v>
      </c>
      <c r="D171" s="5">
        <v>0</v>
      </c>
      <c r="E171" s="5">
        <v>-1000000000</v>
      </c>
      <c r="F171" s="5">
        <v>0</v>
      </c>
      <c r="G171" s="5">
        <v>0</v>
      </c>
    </row>
    <row r="172" spans="3:16" ht="15.5" x14ac:dyDescent="0.35">
      <c r="C172" t="s">
        <v>13</v>
      </c>
      <c r="D172" s="5">
        <v>-6000000000</v>
      </c>
      <c r="E172" s="5">
        <v>-1000000000</v>
      </c>
      <c r="F172" s="5">
        <v>-4000000000</v>
      </c>
      <c r="G172" s="5">
        <v>-4000000000</v>
      </c>
    </row>
    <row r="173" spans="3:16" ht="15.5" x14ac:dyDescent="0.35">
      <c r="C173" t="s">
        <v>16</v>
      </c>
      <c r="D173" s="6">
        <v>-2.56</v>
      </c>
      <c r="E173" s="6">
        <v>-0.59</v>
      </c>
      <c r="F173" s="6">
        <v>-1.57</v>
      </c>
      <c r="G173" s="6">
        <v>-1.52</v>
      </c>
    </row>
    <row r="174" spans="3:16" ht="15.5" x14ac:dyDescent="0.35">
      <c r="C174" t="s">
        <v>49</v>
      </c>
      <c r="I174" s="6">
        <v>-9.32</v>
      </c>
      <c r="J174" s="6">
        <v>1.91</v>
      </c>
      <c r="K174" s="6">
        <v>8.6199999999999992</v>
      </c>
      <c r="L174" s="6">
        <v>21.08</v>
      </c>
      <c r="M174" s="6">
        <v>12.59</v>
      </c>
      <c r="N174" s="6">
        <v>13.23</v>
      </c>
      <c r="O174" s="6">
        <v>14.73</v>
      </c>
      <c r="P174" s="6">
        <v>2075803.84</v>
      </c>
    </row>
    <row r="175" spans="3:16" ht="15.5" x14ac:dyDescent="0.35">
      <c r="C175" t="s">
        <v>63</v>
      </c>
      <c r="I175" s="6">
        <v>-9.98</v>
      </c>
      <c r="J175" s="6">
        <v>26.18</v>
      </c>
      <c r="K175" s="6">
        <v>8.6999999999999993</v>
      </c>
      <c r="L175" s="6">
        <v>11.95</v>
      </c>
      <c r="M175" s="6">
        <v>63.54</v>
      </c>
      <c r="N175" s="6">
        <v>370.37</v>
      </c>
      <c r="O175" s="6">
        <v>291.24</v>
      </c>
      <c r="P175" s="5">
        <v>0</v>
      </c>
    </row>
    <row r="176" spans="3:16" ht="15.5" x14ac:dyDescent="0.35">
      <c r="C176" t="s">
        <v>66</v>
      </c>
      <c r="I176" s="6">
        <v>1.17</v>
      </c>
      <c r="J176" s="6">
        <v>0.25</v>
      </c>
      <c r="K176" s="6">
        <v>0.41</v>
      </c>
      <c r="L176" s="6">
        <v>1.03</v>
      </c>
      <c r="M176" s="6">
        <v>3.57</v>
      </c>
      <c r="N176" s="6">
        <v>23.8</v>
      </c>
      <c r="O176" s="6">
        <v>18.649999999999999</v>
      </c>
      <c r="P176" s="5">
        <v>0</v>
      </c>
    </row>
    <row r="177" spans="3:16" ht="15.5" x14ac:dyDescent="0.35">
      <c r="C177" t="s">
        <v>197</v>
      </c>
      <c r="I177" s="5">
        <v>-10510000000</v>
      </c>
      <c r="J177" s="5">
        <v>13030000000</v>
      </c>
      <c r="K177" s="5">
        <v>43040000000</v>
      </c>
      <c r="L177" s="6">
        <v>65010000000.000008</v>
      </c>
      <c r="M177" s="5">
        <v>52130000000</v>
      </c>
      <c r="N177" s="5">
        <v>55230000000</v>
      </c>
      <c r="O177" s="5">
        <v>62670000000</v>
      </c>
      <c r="P177" s="5">
        <v>45510000000</v>
      </c>
    </row>
    <row r="178" spans="3:16" ht="15.5" x14ac:dyDescent="0.35">
      <c r="C178" t="s">
        <v>198</v>
      </c>
      <c r="I178" s="6">
        <v>-5.6500000000000002E-2</v>
      </c>
      <c r="J178" s="6">
        <v>1.09E-2</v>
      </c>
      <c r="K178" s="6">
        <v>4.4800000000000006E-2</v>
      </c>
      <c r="L178" s="6">
        <v>9.4499999999999987E-2</v>
      </c>
      <c r="M178" s="6">
        <v>6.3700000000000007E-2</v>
      </c>
      <c r="N178" s="6">
        <v>6.9000000000000006E-2</v>
      </c>
      <c r="O178" s="6">
        <v>8.5099999999999995E-2</v>
      </c>
      <c r="P178" s="6">
        <v>9.0800000000000006E-2</v>
      </c>
    </row>
    <row r="179" spans="3:16" ht="15.5" x14ac:dyDescent="0.35">
      <c r="C179" t="s">
        <v>199</v>
      </c>
      <c r="I179" s="6">
        <v>-7.0499999999999993E-2</v>
      </c>
      <c r="J179" s="6">
        <v>1.3500000000000002E-2</v>
      </c>
      <c r="K179" s="6">
        <v>6.1600000000000002E-2</v>
      </c>
      <c r="L179" s="6">
        <v>0.1721</v>
      </c>
      <c r="M179" s="6">
        <v>0.1235</v>
      </c>
      <c r="N179" s="6">
        <v>0.14859999999999998</v>
      </c>
      <c r="O179" s="6">
        <v>0.19159999999999999</v>
      </c>
      <c r="P179" s="6">
        <v>0.39399999999999996</v>
      </c>
    </row>
    <row r="180" spans="3:16" ht="15.5" x14ac:dyDescent="0.35">
      <c r="C180" t="s">
        <v>200</v>
      </c>
      <c r="I180" s="6">
        <v>-3.9E-2</v>
      </c>
      <c r="J180" s="6">
        <v>1.8700000000000001E-2</v>
      </c>
      <c r="K180" s="6">
        <v>9.9399999999999988E-2</v>
      </c>
      <c r="L180" s="6">
        <v>0.2051</v>
      </c>
      <c r="M180" s="6">
        <v>0.19920000000000002</v>
      </c>
      <c r="N180" s="6">
        <v>0.2384</v>
      </c>
      <c r="O180" s="6">
        <v>0.35039999999999999</v>
      </c>
      <c r="P180" s="6">
        <v>0.67620000000000002</v>
      </c>
    </row>
    <row r="181" spans="3:16" ht="15.5" x14ac:dyDescent="0.35">
      <c r="C181" t="s">
        <v>201</v>
      </c>
    </row>
    <row r="182" spans="3:16" ht="15.5" x14ac:dyDescent="0.35">
      <c r="C182" t="s">
        <v>60</v>
      </c>
      <c r="I182" s="6">
        <v>0.7</v>
      </c>
      <c r="J182" s="6">
        <v>0.35</v>
      </c>
      <c r="K182" s="6">
        <v>0.54</v>
      </c>
      <c r="L182" s="6">
        <v>2.06</v>
      </c>
      <c r="M182" s="6">
        <v>7.84</v>
      </c>
      <c r="N182" s="6">
        <v>55.04</v>
      </c>
      <c r="O182" s="6">
        <v>55.82</v>
      </c>
      <c r="P182" s="5">
        <v>0</v>
      </c>
    </row>
    <row r="183" spans="3:16" ht="15.5" x14ac:dyDescent="0.35">
      <c r="C183" t="s">
        <v>57</v>
      </c>
      <c r="I183" s="6">
        <v>132.13999999999999</v>
      </c>
      <c r="J183" s="6">
        <v>141.59</v>
      </c>
      <c r="K183" s="6">
        <v>139.84</v>
      </c>
      <c r="L183" s="6">
        <v>122.48</v>
      </c>
      <c r="M183" s="6">
        <v>101.99</v>
      </c>
      <c r="N183" s="6">
        <v>89.03</v>
      </c>
      <c r="O183" s="6">
        <v>76.849999999999994</v>
      </c>
      <c r="P183" s="6">
        <v>5268541.42</v>
      </c>
    </row>
    <row r="184" spans="3:16" ht="15.5" x14ac:dyDescent="0.35">
      <c r="C184" t="s">
        <v>202</v>
      </c>
      <c r="I184" s="6">
        <v>0.7</v>
      </c>
      <c r="J184" s="6">
        <v>0.35</v>
      </c>
      <c r="K184" s="6">
        <v>0.54</v>
      </c>
      <c r="L184" s="6">
        <v>2.06</v>
      </c>
      <c r="M184" s="6">
        <v>7.84</v>
      </c>
      <c r="N184" s="6">
        <v>55.04</v>
      </c>
      <c r="O184" s="6">
        <v>55.82</v>
      </c>
      <c r="P184" s="5">
        <v>0</v>
      </c>
    </row>
    <row r="185" spans="3:16" ht="15.5" x14ac:dyDescent="0.35">
      <c r="C185" t="s">
        <v>203</v>
      </c>
      <c r="I185" s="6">
        <v>132.13999999999999</v>
      </c>
      <c r="J185" s="6">
        <v>141.59</v>
      </c>
      <c r="K185" s="6">
        <v>139.84</v>
      </c>
      <c r="L185" s="6">
        <v>122.48</v>
      </c>
      <c r="M185" s="6">
        <v>101.99</v>
      </c>
      <c r="N185" s="6">
        <v>89.03</v>
      </c>
      <c r="O185" s="6">
        <v>76.849999999999994</v>
      </c>
      <c r="P185" s="6">
        <v>5268541.42</v>
      </c>
    </row>
    <row r="186" spans="3:16" ht="15.5" x14ac:dyDescent="0.35">
      <c r="C186" t="s">
        <v>204</v>
      </c>
      <c r="I186" s="5">
        <v>12000000000</v>
      </c>
      <c r="J186" s="5">
        <v>9000000000</v>
      </c>
      <c r="K186" s="5">
        <v>16000000000</v>
      </c>
      <c r="L186" s="5">
        <v>90000000000</v>
      </c>
      <c r="M186" s="5">
        <v>95000000000</v>
      </c>
      <c r="N186" s="5">
        <v>126000000000</v>
      </c>
      <c r="O186" s="5">
        <v>78000000000</v>
      </c>
      <c r="P186" s="5">
        <v>78000000000</v>
      </c>
    </row>
    <row r="187" spans="3:16" ht="15.5" x14ac:dyDescent="0.35">
      <c r="C187" t="s">
        <v>205</v>
      </c>
      <c r="I187" s="5">
        <v>12000000000</v>
      </c>
      <c r="J187" s="5">
        <v>23000000000</v>
      </c>
      <c r="K187" s="5">
        <v>54000000000</v>
      </c>
      <c r="L187" s="5">
        <v>23000000000</v>
      </c>
      <c r="M187" s="5">
        <v>40000000000</v>
      </c>
      <c r="N187" s="5">
        <v>29000000000</v>
      </c>
      <c r="O187" s="5">
        <v>38000000000</v>
      </c>
      <c r="P187" s="5">
        <v>51000000000</v>
      </c>
    </row>
    <row r="188" spans="3:16" ht="15.5" x14ac:dyDescent="0.35">
      <c r="C188" t="s">
        <v>26</v>
      </c>
      <c r="I188" s="5">
        <v>24000000000</v>
      </c>
      <c r="J188" s="5">
        <v>32000000000</v>
      </c>
      <c r="K188" s="5">
        <v>71000000000</v>
      </c>
      <c r="L188" s="5">
        <v>113000000000</v>
      </c>
      <c r="M188" s="5">
        <v>135000000000</v>
      </c>
      <c r="N188" s="5">
        <v>154000000000</v>
      </c>
      <c r="O188" s="5">
        <v>115000000000</v>
      </c>
      <c r="P188" s="5">
        <v>130000000000</v>
      </c>
    </row>
    <row r="189" spans="3:16" ht="15.5" x14ac:dyDescent="0.35">
      <c r="C189" t="s">
        <v>23</v>
      </c>
      <c r="I189" s="5">
        <v>23000000000</v>
      </c>
      <c r="J189" s="5">
        <v>29000000000</v>
      </c>
      <c r="K189" s="5">
        <v>65000000000</v>
      </c>
      <c r="L189" s="5">
        <v>104000000000</v>
      </c>
      <c r="M189" s="5">
        <v>128000000000</v>
      </c>
      <c r="N189" s="5">
        <v>149000000000</v>
      </c>
      <c r="O189" s="5">
        <v>111000000000</v>
      </c>
      <c r="P189" s="5">
        <v>126000000000</v>
      </c>
    </row>
    <row r="190" spans="3:16" ht="15.5" x14ac:dyDescent="0.35">
      <c r="C190" t="s">
        <v>206</v>
      </c>
      <c r="I190" s="5">
        <v>312000000000</v>
      </c>
      <c r="J190" s="5">
        <v>350000000000</v>
      </c>
      <c r="K190" s="5">
        <v>373000000000</v>
      </c>
      <c r="L190" s="5">
        <v>264000000000</v>
      </c>
      <c r="M190" s="5">
        <v>197000000000</v>
      </c>
      <c r="N190" s="5">
        <v>148000000000</v>
      </c>
      <c r="O190" s="5">
        <v>140000000000</v>
      </c>
      <c r="P190" s="5">
        <v>71000000000</v>
      </c>
    </row>
    <row r="191" spans="3:16" ht="15.5" x14ac:dyDescent="0.35">
      <c r="C191" t="s">
        <v>207</v>
      </c>
      <c r="I191" s="5">
        <v>11000000000</v>
      </c>
      <c r="J191" s="5">
        <v>38000000000</v>
      </c>
      <c r="K191" s="5">
        <v>-13000000000</v>
      </c>
      <c r="L191" s="5">
        <v>-14000000000</v>
      </c>
      <c r="M191" s="5">
        <v>14000000000</v>
      </c>
      <c r="N191" s="5">
        <v>-15000000000</v>
      </c>
      <c r="O191" s="5">
        <v>-1000000000</v>
      </c>
      <c r="P191" s="5">
        <v>-71000000000</v>
      </c>
    </row>
    <row r="192" spans="3:16" ht="15.5" x14ac:dyDescent="0.35">
      <c r="C192" t="s">
        <v>208</v>
      </c>
      <c r="I192" s="5">
        <v>-1000000000</v>
      </c>
      <c r="J192" s="5">
        <v>-1000000000</v>
      </c>
      <c r="K192" s="5">
        <v>-1000000000</v>
      </c>
      <c r="L192" s="5">
        <v>-3000000000</v>
      </c>
      <c r="M192" s="5">
        <v>-1000000000</v>
      </c>
      <c r="N192" s="5">
        <v>-1000000000</v>
      </c>
      <c r="O192" s="5">
        <v>-3000000000</v>
      </c>
      <c r="P192" s="5">
        <v>-7000000000</v>
      </c>
    </row>
    <row r="193" spans="3:16" ht="15.5" x14ac:dyDescent="0.35">
      <c r="C193" t="s">
        <v>15</v>
      </c>
      <c r="I193" s="5">
        <v>10000000000</v>
      </c>
      <c r="J193" s="5">
        <v>37000000000</v>
      </c>
      <c r="K193" s="5">
        <v>-15000000000</v>
      </c>
      <c r="L193" s="5">
        <v>-17000000000</v>
      </c>
      <c r="M193" s="5">
        <v>13000000000</v>
      </c>
      <c r="N193" s="5">
        <v>-16000000000</v>
      </c>
      <c r="O193" s="5">
        <v>-4000000000</v>
      </c>
      <c r="P193" s="5">
        <v>-78000000000</v>
      </c>
    </row>
    <row r="194" spans="3:16" ht="15.5" x14ac:dyDescent="0.35">
      <c r="C194" t="s">
        <v>17</v>
      </c>
      <c r="I194" s="6">
        <v>4.03</v>
      </c>
      <c r="J194" s="6">
        <v>14.96</v>
      </c>
      <c r="K194" s="6">
        <v>-5.98</v>
      </c>
      <c r="L194" s="6">
        <v>-8.56</v>
      </c>
      <c r="M194" s="6">
        <v>6.54</v>
      </c>
      <c r="N194" s="6">
        <v>-8.0399999999999991</v>
      </c>
      <c r="O194" s="6">
        <v>-1.99</v>
      </c>
      <c r="P194" s="5">
        <v>-7796209</v>
      </c>
    </row>
  </sheetData>
  <pageMargins left="0.7" right="0.7" top="0.75" bottom="0.75" header="0.3" footer="0.3"/>
  <ignoredErrors>
    <ignoredError sqref="A1:P195" numberStoredAsText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K201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1" width="18.83203125" customWidth="1"/>
  </cols>
  <sheetData>
    <row r="1" spans="1:11" ht="15.5" x14ac:dyDescent="0.35">
      <c r="C1" t="s">
        <v>1547</v>
      </c>
      <c r="D1" t="s">
        <v>1</v>
      </c>
      <c r="E1" t="s">
        <v>2</v>
      </c>
      <c r="H1" t="s">
        <v>3</v>
      </c>
      <c r="I1" s="1">
        <v>44195</v>
      </c>
      <c r="J1" s="1">
        <v>43829</v>
      </c>
      <c r="K1" s="1">
        <v>43462</v>
      </c>
    </row>
    <row r="2" spans="1:11" ht="15.5" x14ac:dyDescent="0.35">
      <c r="C2" t="s">
        <v>1548</v>
      </c>
      <c r="D2" s="2" t="str">
        <f ca="1">IFERROR(_xlfn.STOCKHISTORY("XIDX:" &amp; $C$1, D3, , 0, 0, 1), "Libur")</f>
        <v>Libur</v>
      </c>
      <c r="E2" s="2" t="str">
        <f ca="1">IFERROR(_xlfn.STOCKHISTORY("XIDX:" &amp; $C$1, E3, , 0, 0, 1), "Libur")</f>
        <v>Libur</v>
      </c>
      <c r="H2" s="2" t="str">
        <f ca="1">IFERROR(INDEX(D2:G2,COUNT(D2:G2)),"")</f>
        <v/>
      </c>
      <c r="I2" s="2" vm="260">
        <f ca="1">IFERROR(_xlfn.STOCKHISTORY("XIDX:" &amp; $C$1, I1, , 0, 0, 1), "Libur")</f>
        <v>228</v>
      </c>
      <c r="J2" s="2" vm="409">
        <f ca="1">IFERROR(_xlfn.STOCKHISTORY("XIDX:" &amp; $C$1, J1, , 0, 0, 1), "Libur")</f>
        <v>270</v>
      </c>
      <c r="K2" s="2" t="str">
        <f ca="1">IFERROR(_xlfn.STOCKHISTORY("XIDX:" &amp; $C$1, K1, , 0, 0, 1), "Libur")</f>
        <v>Libur</v>
      </c>
    </row>
    <row r="3" spans="1:11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1" ht="15.5" x14ac:dyDescent="0.35">
      <c r="B4" t="s">
        <v>5</v>
      </c>
      <c r="C4" t="s">
        <v>6</v>
      </c>
      <c r="D4" s="2">
        <f>IFERROR(INDEX(D51:D500,MATCH($C$4,$C$51:$C$500,0)),"")</f>
        <v>15876470731</v>
      </c>
      <c r="E4" s="2">
        <f>IFERROR(INDEX(E51:E500,MATCH($C$4,$C$51:$C$500,0)),"")</f>
        <v>11201311460</v>
      </c>
      <c r="H4" s="2">
        <f>IFERROR(SUM(D4:G4)*(4/MAX(1,COUNT(D4:G4))),"")</f>
        <v>54155564382</v>
      </c>
      <c r="I4" s="2">
        <f>IFERROR(INDEX(I51:I500,MATCH($C$4,$C$51:$C$500,0)),"")</f>
        <v>136314862186</v>
      </c>
      <c r="J4" s="2">
        <f>IFERROR(INDEX(J51:J500,MATCH($C$4,$C$51:$C$500,0)),"")</f>
        <v>452121667986</v>
      </c>
      <c r="K4" s="2">
        <f>IFERROR(INDEX(K51:K500,MATCH($C$4,$C$51:$C$500,0)),"")</f>
        <v>583784530048</v>
      </c>
    </row>
    <row r="5" spans="1:11" ht="15.5" x14ac:dyDescent="0.35">
      <c r="B5" t="s">
        <v>7</v>
      </c>
      <c r="C5" t="s">
        <v>8</v>
      </c>
      <c r="D5" s="2">
        <f>IFERROR(INDEX(D51:D500,MATCH($C$5,$C$51:$C$500,0)),"")</f>
        <v>1088035710</v>
      </c>
      <c r="E5" s="2">
        <f>IFERROR(INDEX(E51:E500,MATCH($C$5,$C$51:$C$500,0)),"")</f>
        <v>6858322635</v>
      </c>
      <c r="H5" s="2">
        <f>IFERROR(SUM(D5:G5)*(4/MAX(1,COUNT(D5:G5))),"")</f>
        <v>15892716690</v>
      </c>
      <c r="I5" s="2">
        <f>IFERROR(INDEX(I51:I500,MATCH($C$5,$C$51:$C$500,0)),"")</f>
        <v>-98637789520</v>
      </c>
      <c r="J5" s="2">
        <f>IFERROR(INDEX(J51:J500,MATCH($C$5,$C$51:$C$500,0)),"")</f>
        <v>-28703018643</v>
      </c>
      <c r="K5" s="2">
        <f>IFERROR(INDEX(K51:K500,MATCH($C$5,$C$51:$C$500,0)),"")</f>
        <v>27398011369</v>
      </c>
    </row>
    <row r="6" spans="1:11" ht="15.5" x14ac:dyDescent="0.35">
      <c r="B6" t="s">
        <v>9</v>
      </c>
      <c r="C6" t="s">
        <v>10</v>
      </c>
      <c r="D6" s="2">
        <f>IFERROR(INDEX(D51:D500,MATCH($C$6,$C$51:$C$500,0)),"")</f>
        <v>-132510315552</v>
      </c>
      <c r="E6" s="2">
        <f>IFERROR(INDEX(E51:E500,MATCH($C$6,$C$51:$C$500,0)),"")</f>
        <v>-119527694097</v>
      </c>
      <c r="H6" s="2">
        <f>IFERROR(INDEX(D6:G6,COUNT(D6:G6)),"")</f>
        <v>-119527694097</v>
      </c>
      <c r="I6" s="2">
        <f>IFERROR(INDEX(I51:I500,MATCH($C$6,$C$51:$C$500,0)),"")</f>
        <v>60878666638</v>
      </c>
      <c r="J6" s="2">
        <f>IFERROR(INDEX(J51:J500,MATCH($C$6,$C$51:$C$500,0)),"")</f>
        <v>173513338086</v>
      </c>
      <c r="K6" s="2">
        <f>IFERROR(INDEX(K51:K500,MATCH($C$6,$C$51:$C$500,0)),"")</f>
        <v>108336068492</v>
      </c>
    </row>
    <row r="7" spans="1:11" ht="15.5" x14ac:dyDescent="0.35">
      <c r="B7" t="s">
        <v>11</v>
      </c>
      <c r="C7" t="s">
        <v>12</v>
      </c>
      <c r="D7" s="3">
        <f>IFERROR(INDEX(D51:D500,MATCH($C$7,$C$51:$C$500,0))/1000000000,"")</f>
        <v>1.38</v>
      </c>
      <c r="E7" s="3">
        <f>IFERROR(INDEX(E51:E500,MATCH($C$7,$C$51:$C$500,0))/1000000000,"")</f>
        <v>1.38</v>
      </c>
      <c r="H7" s="3">
        <f>IFERROR(INDEX(D7:G7,COUNT(D7:G7)),"")</f>
        <v>1.38</v>
      </c>
      <c r="I7" s="3">
        <f>IFERROR(INDEX(I51:I500,MATCH($C$7,$C$51:$C$500,0))/1000000000,"")</f>
        <v>1.33</v>
      </c>
      <c r="J7" s="3">
        <f>IFERROR(INDEX(J51:J500,MATCH($C$7,$C$51:$C$500,0))/1000000000,"")</f>
        <v>1.33</v>
      </c>
      <c r="K7" s="3">
        <f>IFERROR(INDEX(K51:K500,MATCH($C$7,$C$51:$C$500,0))/1000000000,"")</f>
        <v>0</v>
      </c>
    </row>
    <row r="8" spans="1:11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-19000000000</v>
      </c>
      <c r="E8" s="2">
        <f>IFERROR(INDEX(E51:E500,MATCH("Free cash flow (Quarter)",$C$51:$C$500,0)),"")</f>
        <v>-7000000000</v>
      </c>
      <c r="H8" s="2">
        <f>IFERROR(INDEX(D8:G8,COUNT(D8:G8)),"")</f>
        <v>-7000000000</v>
      </c>
      <c r="I8" s="2">
        <f>IFERROR(INDEX(I51:I500,MATCH($C$8,$C$51:$C$500,0)),"")</f>
        <v>5000000000</v>
      </c>
      <c r="J8" s="2">
        <f>IFERROR(INDEX(J51:J500,MATCH($C$8,$C$51:$C$500,0)),"")</f>
        <v>-56000000000</v>
      </c>
      <c r="K8" s="2">
        <f>IFERROR(INDEX(K51:K500,MATCH($C$8,$C$51:$C$500,0)),"")</f>
        <v>-63000000000</v>
      </c>
    </row>
    <row r="9" spans="1:11" ht="15.5" x14ac:dyDescent="0.35">
      <c r="A9" t="s">
        <v>16</v>
      </c>
      <c r="C9" t="s">
        <v>17</v>
      </c>
      <c r="D9" s="3">
        <f>IFERROR(INDEX(D51:D500,MATCH("Free cash flow per share (Quarter)",$C$51:$C$500,0)),"")</f>
        <v>-13.77</v>
      </c>
      <c r="E9" s="3">
        <f>IFERROR(INDEX(E51:E500,MATCH("Free cash flow per share (Quarter)",$C$51:$C$500,0)),"")</f>
        <v>-5.23</v>
      </c>
      <c r="H9" s="3">
        <f>IFERROR(INDEX(D9:G9,COUNT(D9:G9)),"")</f>
        <v>-5.23</v>
      </c>
      <c r="I9" s="3">
        <f>IFERROR(INDEX(I51:I500,MATCH($C$9,$C$51:$C$500,0)),"")</f>
        <v>3.49</v>
      </c>
      <c r="J9" s="3">
        <f>IFERROR(INDEX(J51:J500,MATCH($C$9,$C$51:$C$500,0)),"")</f>
        <v>-41.81</v>
      </c>
      <c r="K9" s="3">
        <f>IFERROR(INDEX(K51:K500,MATCH($C$9,$C$51:$C$500,0)),"")</f>
        <v>-627547.91</v>
      </c>
    </row>
    <row r="10" spans="1:11" ht="15.5" x14ac:dyDescent="0.35">
      <c r="C10" t="s">
        <v>18</v>
      </c>
      <c r="D10" s="3" t="str">
        <f ca="1">IFERROR(IF(D9=0,"",D2/D9),"")</f>
        <v/>
      </c>
      <c r="E10" s="3" t="str">
        <f ca="1">IFERROR(IF(E9=0,"",E2/E9),"")</f>
        <v/>
      </c>
      <c r="I10" s="3">
        <f ca="1">IFERROR(IF(I9=0,"",I2/I9),"")</f>
        <v>65.329512893982809</v>
      </c>
      <c r="J10" s="3">
        <f ca="1">IFERROR(IF(J9=0,"",J2/J9),"")</f>
        <v>-6.4577852188471656</v>
      </c>
      <c r="K10" s="3" t="str">
        <f ca="1">IFERROR(IF(K9=0,"",K2/K9),"")</f>
        <v/>
      </c>
    </row>
    <row r="11" spans="1:11" ht="15.5" x14ac:dyDescent="0.35">
      <c r="B11" t="s">
        <v>19</v>
      </c>
      <c r="C11" t="s">
        <v>20</v>
      </c>
      <c r="D11" s="2">
        <f>IFERROR(INDEX(D51:D500,MATCH($C$11,$C$51:$C$500,0)),"")</f>
        <v>1987099722</v>
      </c>
      <c r="E11" s="2">
        <f>IFERROR(INDEX(E51:E500,MATCH($C$11,$C$51:$C$500,0)),"")</f>
        <v>6983200197</v>
      </c>
      <c r="H11" s="2">
        <f>IFERROR(INDEX(D11:G11,COUNT(D11:G11)),"")</f>
        <v>6983200197</v>
      </c>
      <c r="I11" s="2">
        <f>IFERROR(INDEX(I51:I500,MATCH($C$11,$C$51:$C$500,0)),"")</f>
        <v>1832772948</v>
      </c>
      <c r="J11" s="2">
        <f>IFERROR(INDEX(J51:J500,MATCH($C$11,$C$51:$C$500,0)),"")</f>
        <v>63248193176</v>
      </c>
      <c r="K11" s="2">
        <f>IFERROR(INDEX(K51:K500,MATCH($C$11,$C$51:$C$500,0)),"")</f>
        <v>24150155476</v>
      </c>
    </row>
    <row r="12" spans="1:11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489000000000</v>
      </c>
      <c r="E12" s="2">
        <f>IFERROR(INDEX(E51:E500,MATCH("Net Debt (Quarter)",$C$51:$C$500,0)),"")</f>
        <v>485000000000</v>
      </c>
      <c r="H12" s="2">
        <f>IFERROR(INDEX(D12:G12,COUNT(D12:G12)),"")</f>
        <v>485000000000</v>
      </c>
      <c r="I12" s="2">
        <f>IFERROR(INDEX(I51:I500,MATCH($C$12,$C$51:$C$500,0)),"")</f>
        <v>321000000000</v>
      </c>
      <c r="J12" s="2">
        <f>IFERROR(INDEX(J51:J500,MATCH($C$12,$C$51:$C$500,0)),"")</f>
        <v>264000000000</v>
      </c>
      <c r="K12" s="2">
        <f>IFERROR(INDEX(K51:K500,MATCH($C$12,$C$51:$C$500,0)),"")</f>
        <v>421000000000</v>
      </c>
    </row>
    <row r="13" spans="1:11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491000000000</v>
      </c>
      <c r="E13" s="2">
        <f>IFERROR(INDEX(E51:E500,MATCH("Total Debt (Quarter)",$C$51:$C$500,0)),"")</f>
        <v>492000000000</v>
      </c>
      <c r="H13" s="2">
        <f>IFERROR(INDEX(D13:G13,COUNT(D13:G13)),"")</f>
        <v>492000000000</v>
      </c>
      <c r="I13" s="2">
        <f>IFERROR(INDEX(I51:I500,MATCH($C$13,$C$51:$C$500,0)),"")</f>
        <v>322000000000</v>
      </c>
      <c r="J13" s="2">
        <f>IFERROR(INDEX(J51:J500,MATCH($C$13,$C$51:$C$500,0)),"")</f>
        <v>327000000000</v>
      </c>
      <c r="K13" s="2">
        <f>IFERROR(INDEX(K51:K500,MATCH($C$13,$C$51:$C$500,0)),"")</f>
        <v>445000000000</v>
      </c>
    </row>
    <row r="14" spans="1:11" ht="15.5" x14ac:dyDescent="0.35">
      <c r="C14" t="s">
        <v>27</v>
      </c>
      <c r="D14" s="2">
        <f>IFERROR(INDEX(D51:D500,MATCH($C$14,$C$51:$C$500,0)),"")</f>
        <v>-1396510089</v>
      </c>
      <c r="E14" s="2">
        <f>IFERROR(INDEX(E51:E500,MATCH($C$14,$C$51:$C$500,0)),"")</f>
        <v>-271202367</v>
      </c>
      <c r="H14" s="2">
        <f>IFERROR(SUM(D14:G14)*(4/MAX(1,COUNT(D14:G14))),"")</f>
        <v>-3335424912</v>
      </c>
      <c r="I14" s="2">
        <f>IFERROR(INDEX(I51:I500,MATCH($C$14,$C$51:$C$500,0)),"")</f>
        <v>-20924877207</v>
      </c>
      <c r="J14" s="2">
        <f>IFERROR(INDEX(J51:J500,MATCH($C$14,$C$51:$C$500,0)),"")</f>
        <v>-16232973482</v>
      </c>
      <c r="K14" s="2">
        <f>IFERROR(INDEX(K51:K500,MATCH($C$14,$C$51:$C$500,0)),"")</f>
        <v>-17796254809</v>
      </c>
    </row>
    <row r="15" spans="1:11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>IFERROR(INDEX(I51:I500,MATCH($C$15,$C$51:$C$500,0)),"")</f>
        <v>14979839119</v>
      </c>
      <c r="J15" s="2">
        <f>IFERROR(INDEX(J51:J500,MATCH($C$15,$C$51:$C$500,0)),"")</f>
        <v>7277827524</v>
      </c>
      <c r="K15" s="2">
        <f>IFERROR(INDEX(K51:K500,MATCH($C$15,$C$51:$C$500,0)),"")</f>
        <v>-8953039662</v>
      </c>
    </row>
    <row r="16" spans="1:11" ht="15.5" x14ac:dyDescent="0.35">
      <c r="C16" t="s">
        <v>29</v>
      </c>
      <c r="D16" s="2">
        <f>IFERROR(INDEX(D51:D500,MATCH($C$16,$C$51:$C$500,0)),"")</f>
        <v>1088036710</v>
      </c>
      <c r="E16" s="2">
        <f>IFERROR(INDEX(E51:E500,MATCH($C$16,$C$51:$C$500,0)),"")</f>
        <v>6858321635</v>
      </c>
      <c r="H16" s="2">
        <f>IFERROR(SUM(D16:G16)*(4/MAX(1,COUNT(D16:G16))),"")</f>
        <v>15892716690</v>
      </c>
      <c r="I16" s="2">
        <f>IFERROR(INDEX(I51:I500,MATCH($C$16,$C$51:$C$500,0)),"")</f>
        <v>-113727657404</v>
      </c>
      <c r="J16" s="2">
        <f>IFERROR(INDEX(J51:J500,MATCH($C$16,$C$51:$C$500,0)),"")</f>
        <v>-34644260681</v>
      </c>
      <c r="K16" s="2">
        <f>IFERROR(INDEX(K51:K500,MATCH($C$16,$C$51:$C$500,0)),"")</f>
        <v>36229524295</v>
      </c>
    </row>
    <row r="17" spans="1:11" ht="15.5" x14ac:dyDescent="0.35">
      <c r="A17" t="s">
        <v>30</v>
      </c>
    </row>
    <row r="18" spans="1:11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37</v>
      </c>
      <c r="J18" t="s">
        <v>38</v>
      </c>
      <c r="K18" t="s">
        <v>39</v>
      </c>
    </row>
    <row r="19" spans="1:11" ht="15.5" x14ac:dyDescent="0.35">
      <c r="A19" t="s">
        <v>41</v>
      </c>
      <c r="C19" t="s">
        <v>42</v>
      </c>
    </row>
    <row r="20" spans="1:11" ht="15.5" x14ac:dyDescent="0.35">
      <c r="A20" t="s">
        <v>43</v>
      </c>
      <c r="C20" t="s">
        <v>44</v>
      </c>
      <c r="D20" s="2" t="str">
        <f ca="1">IFERROR(D21*D2,"")</f>
        <v/>
      </c>
      <c r="E20" s="2" t="str">
        <f ca="1">IFERROR(E21*E2,"")</f>
        <v/>
      </c>
      <c r="H20" s="2" t="str">
        <f ca="1">IFERROR(H21*H2,"")</f>
        <v/>
      </c>
      <c r="I20" s="2">
        <f ca="1">IFERROR(I21*I2,"")</f>
        <v>303240000000</v>
      </c>
      <c r="J20" s="2">
        <f ca="1">IFERROR(J21*J2,"")</f>
        <v>359100000000</v>
      </c>
      <c r="K20" s="2" t="str">
        <f ca="1">IFERROR(K21*K2,"")</f>
        <v/>
      </c>
    </row>
    <row r="21" spans="1:11" ht="15.5" x14ac:dyDescent="0.35">
      <c r="C21" t="s">
        <v>12</v>
      </c>
      <c r="D21" s="2">
        <f>IFERROR(INDEX(D51:D500,MATCH($C$7,$C$51:$C$500,0)),"")</f>
        <v>1380000000</v>
      </c>
      <c r="E21" s="2">
        <f>IFERROR(INDEX(E51:E500,MATCH($C$7,$C$51:$C$500,0)),"")</f>
        <v>1380000000</v>
      </c>
      <c r="H21" s="2">
        <f>IFERROR(INDEX(D21:G21,COUNT(D21:G21)),"")</f>
        <v>1380000000</v>
      </c>
      <c r="I21" s="2">
        <f>IFERROR(INDEX(I51:I500,MATCH($C$7,$C$51:$C$500,0)),"")</f>
        <v>1330000000</v>
      </c>
      <c r="J21" s="2">
        <f>IFERROR(INDEX(J51:J500,MATCH($C$7,$C$51:$C$500,0)),"")</f>
        <v>1330000000</v>
      </c>
      <c r="K21" s="2">
        <f>IFERROR(INDEX(K51:K500,MATCH($C$7,$C$51:$C$500,0)),"")</f>
        <v>0</v>
      </c>
    </row>
    <row r="23" spans="1:11" ht="15.5" x14ac:dyDescent="0.35">
      <c r="B23" t="s">
        <v>45</v>
      </c>
      <c r="C23" t="s">
        <v>46</v>
      </c>
      <c r="D23" s="3">
        <f>IFERROR(D5/D6*100,"")</f>
        <v>-0.82109510151534626</v>
      </c>
      <c r="E23" s="3">
        <f>IFERROR(E5/E6*100,"")</f>
        <v>-5.7378523753953488</v>
      </c>
      <c r="H23" s="3">
        <f>IFERROR(H5/H6*100,"")</f>
        <v>-13.296263104601202</v>
      </c>
      <c r="I23" s="3">
        <f>IFERROR(I5/I6*100,"")</f>
        <v>-162.02357076334363</v>
      </c>
      <c r="J23" s="3">
        <f>IFERROR(J5/J6*100,"")</f>
        <v>-16.542254883468186</v>
      </c>
      <c r="K23" s="3">
        <f>IFERROR(K5/K6*100,"")</f>
        <v>25.289833524855286</v>
      </c>
    </row>
    <row r="24" spans="1:11" ht="15.5" x14ac:dyDescent="0.35">
      <c r="C24" t="s">
        <v>47</v>
      </c>
      <c r="D24" s="4">
        <f>IFERROR(_xlfn.RRI(5,I23,D23),"")</f>
        <v>-0.65249340392489885</v>
      </c>
      <c r="E24" s="4">
        <f>IFERROR(_xlfn.RRI(5,J23,E23),"")</f>
        <v>-0.19084647122847054</v>
      </c>
      <c r="H24" s="4" t="str">
        <f>IFERROR(_xlfn.RRI(5,M23,H23),"")</f>
        <v/>
      </c>
      <c r="I24" s="4" t="str">
        <f>IFERROR(_xlfn.RRI(5,N23,I23),"")</f>
        <v/>
      </c>
      <c r="J24" s="4" t="str">
        <f>IFERROR(_xlfn.RRI(5,O23,J23),"")</f>
        <v/>
      </c>
      <c r="K24" s="4" t="str">
        <f>IFERROR(_xlfn.RRI(5,P23,K23),"")</f>
        <v/>
      </c>
    </row>
    <row r="25" spans="1:11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>IFERROR(INDEX(I51:I500,MATCH($C$25,$C$51:$C$500,0)),"")</f>
        <v>-74.06</v>
      </c>
      <c r="J25" s="3">
        <f>IFERROR(INDEX(J51:J500,MATCH($C$25,$C$51:$C$500,0)),"")</f>
        <v>-20.52</v>
      </c>
      <c r="K25" s="3">
        <f>IFERROR(INDEX(K51:K500,MATCH($C$25,$C$51:$C$500,0)),"")</f>
        <v>272737.57</v>
      </c>
    </row>
    <row r="26" spans="1:11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>IFERROR(_xlfn.RRI(5,M25,H25),"")</f>
        <v/>
      </c>
      <c r="I26" s="4" t="str">
        <f>IFERROR(_xlfn.RRI(5,N25,I25),"")</f>
        <v/>
      </c>
      <c r="J26" s="4" t="str">
        <f>IFERROR(_xlfn.RRI(5,O25,J25),"")</f>
        <v/>
      </c>
      <c r="K26" s="4" t="str">
        <f>IFERROR(_xlfn.RRI(5,P25,K25),"")</f>
        <v/>
      </c>
    </row>
    <row r="27" spans="1:11" ht="15.5" x14ac:dyDescent="0.35">
      <c r="C27" t="s">
        <v>51</v>
      </c>
      <c r="D27" s="3">
        <f>IFERROR(D4/D21,"")</f>
        <v>11.504688935507247</v>
      </c>
      <c r="E27" s="3">
        <f>IFERROR(E4/E21,"")</f>
        <v>8.1168923623188398</v>
      </c>
      <c r="H27" s="3">
        <f>IFERROR(H4/H21,"")</f>
        <v>39.243162595652173</v>
      </c>
      <c r="I27" s="3">
        <f>IFERROR(I4/I21,"")</f>
        <v>102.49237758345865</v>
      </c>
      <c r="J27" s="3">
        <f>IFERROR(J4/J21,"")</f>
        <v>339.94110374887219</v>
      </c>
      <c r="K27" s="3" t="str">
        <f>IFERROR(K4/K21,"")</f>
        <v/>
      </c>
    </row>
    <row r="28" spans="1:11" ht="15.5" x14ac:dyDescent="0.35">
      <c r="C28" t="s">
        <v>52</v>
      </c>
      <c r="D28" s="4">
        <f>IFERROR(_xlfn.RRI(5,I27,D27),"")</f>
        <v>-0.35429126339188466</v>
      </c>
      <c r="E28" s="4">
        <f>IFERROR(_xlfn.RRI(5,J27,E27),"")</f>
        <v>-0.526197638113443</v>
      </c>
      <c r="H28" s="4" t="str">
        <f>IFERROR(_xlfn.RRI(5,M27,H27),"")</f>
        <v/>
      </c>
      <c r="I28" s="4" t="str">
        <f>IFERROR(_xlfn.RRI(5,N27,I27),"")</f>
        <v/>
      </c>
      <c r="J28" s="4" t="str">
        <f>IFERROR(_xlfn.RRI(5,O27,J27),"")</f>
        <v/>
      </c>
      <c r="K28" s="4" t="str">
        <f>IFERROR(_xlfn.RRI(5,P27,K27),"")</f>
        <v/>
      </c>
    </row>
    <row r="29" spans="1:11" ht="15.5" x14ac:dyDescent="0.35">
      <c r="C29" t="s">
        <v>53</v>
      </c>
      <c r="H29" s="4" t="str">
        <f>IFERROR(((H25-I25)/I25)*100%,"")</f>
        <v/>
      </c>
      <c r="I29" s="4">
        <f>IFERROR(((I25-J25)/J25)*100%,"")</f>
        <v>2.6091617933723201</v>
      </c>
      <c r="J29" s="4">
        <f>IFERROR(((J25-K25)/K25)*100%,"")</f>
        <v>-1.0000752371592958</v>
      </c>
      <c r="K29" s="4" t="str">
        <f>IFERROR(((K25-L25)/L25)*100%,"")</f>
        <v/>
      </c>
    </row>
    <row r="30" spans="1:11" ht="15.5" x14ac:dyDescent="0.35">
      <c r="C30" t="s">
        <v>54</v>
      </c>
      <c r="H30" s="4">
        <f>IFERROR(((H27-I27)/I27)*100%,"")</f>
        <v>-0.61711140359002004</v>
      </c>
      <c r="I30" s="4">
        <f>IFERROR(((I27-J27)/J27)*100%,"")</f>
        <v>-0.69849960345138562</v>
      </c>
      <c r="J30" s="4" t="str">
        <f>IFERROR(((J27-K27)/K27)*100%,"")</f>
        <v/>
      </c>
      <c r="K30" s="4" t="str">
        <f>IFERROR(((K27-L27)/L27)*100%,"")</f>
        <v/>
      </c>
    </row>
    <row r="32" spans="1:11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-97.24</v>
      </c>
      <c r="E32" s="3">
        <f>IFERROR(INDEX(E51:E500,MATCH($A$32,$C$51:$C$500,0)),"")</f>
        <v>-88.45</v>
      </c>
      <c r="H32" s="3">
        <f>IFERROR(INDEX(D32:G32,COUNT(D32:G32)),"")</f>
        <v>-88.45</v>
      </c>
      <c r="I32" s="3">
        <f>IFERROR(INDEX(I51:I500,MATCH($C$32,$C$51:$C$500,0)),"")</f>
        <v>45.66</v>
      </c>
      <c r="J32" s="3">
        <f>IFERROR(INDEX(J51:J500,MATCH($C$32,$C$51:$C$500,0)),"")</f>
        <v>130.13</v>
      </c>
      <c r="K32" s="3">
        <f>IFERROR(INDEX(K51:K500,MATCH($C$32,$C$51:$C$500,0)),"")</f>
        <v>1083252.3600000001</v>
      </c>
    </row>
    <row r="33" spans="1:11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-0.52</v>
      </c>
      <c r="E33" s="3">
        <f>IFERROR(INDEX(E51:E500,MATCH($A$33,$C$51:$C$500,0)),"")</f>
        <v>-0.57999999999999996</v>
      </c>
      <c r="H33" s="3">
        <f>IFERROR(INDEX(D33:G33,COUNT(D33:G33)),"")</f>
        <v>-0.57999999999999996</v>
      </c>
      <c r="I33" s="3">
        <f>IFERROR(INDEX(I51:I500,MATCH($C$33,$C$51:$C$500,0)),"")</f>
        <v>4.99</v>
      </c>
      <c r="J33" s="3">
        <f>IFERROR(INDEX(J51:J500,MATCH($C$33,$C$51:$C$500,0)),"")</f>
        <v>2.0699999999999998</v>
      </c>
      <c r="K33" s="3">
        <f>IFERROR(INDEX(K51:K500,MATCH($C$33,$C$51:$C$500,0)),"")</f>
        <v>0</v>
      </c>
    </row>
    <row r="34" spans="1:11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64.56</v>
      </c>
      <c r="E34" s="3">
        <f>IFERROR(INDEX(E51:E500,MATCH($A$34,$C$51:$C$500,0)),"")</f>
        <v>10.220000000000001</v>
      </c>
      <c r="H34" s="3">
        <f>IFERROR(INDEX(D34:G34,COUNT(D34:G34)),"")</f>
        <v>10.220000000000001</v>
      </c>
      <c r="I34" s="3">
        <f>IFERROR(INDEX(I51:I500,MATCH($C$34,$C$51:$C$500,0)),"")</f>
        <v>-3.08</v>
      </c>
      <c r="J34" s="3">
        <f>IFERROR(INDEX(J51:J500,MATCH($C$34,$C$51:$C$500,0)),"")</f>
        <v>-13.16</v>
      </c>
      <c r="K34" s="3">
        <f>IFERROR(INDEX(K51:K500,MATCH($C$34,$C$51:$C$500,0)),"")</f>
        <v>0</v>
      </c>
    </row>
    <row r="35" spans="1:11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4.42</v>
      </c>
      <c r="E35" s="3">
        <f>IFERROR(INDEX(E51:E500,MATCH($A$35,$C$51:$C$500,0)),"")</f>
        <v>6.26</v>
      </c>
      <c r="H35" s="3">
        <f>IFERROR(INDEX(D35:G35,COUNT(D35:G35)),"")</f>
        <v>6.26</v>
      </c>
      <c r="I35" s="3">
        <f>IFERROR(INDEX(I51:I500,MATCH($C$35,$C$51:$C$500,0)),"")</f>
        <v>2.23</v>
      </c>
      <c r="J35" s="3">
        <f>IFERROR(INDEX(J51:J500,MATCH($C$35,$C$51:$C$500,0)),"")</f>
        <v>0.8</v>
      </c>
      <c r="K35" s="3">
        <f>IFERROR(INDEX(K51:K500,MATCH($C$35,$C$51:$C$500,0)),"")</f>
        <v>0</v>
      </c>
    </row>
    <row r="36" spans="1:11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>IFERROR(INDEX(H51:H500,MATCH($C$36,$C$51:$C$500,0)),"")</f>
        <v/>
      </c>
      <c r="I36" s="4" t="str">
        <f>IFERROR(INDEX(I51:I500,MATCH($C$36,$C$51:$C$500,0)),"")</f>
        <v/>
      </c>
      <c r="J36" s="4" t="str">
        <f>IFERROR(INDEX(J51:J500,MATCH($C$36,$C$51:$C$500,0)),"")</f>
        <v/>
      </c>
      <c r="K36" s="4" t="str">
        <f>IFERROR(INDEX(K51:K500,MATCH($C$36,$C$51:$C$500,0)),"")</f>
        <v/>
      </c>
    </row>
    <row r="37" spans="1:11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>IFERROR(INDEX(H51:H500,MATCH($C$37,$C$51:$C$500,0)),"")</f>
        <v/>
      </c>
      <c r="I37" s="3" t="str">
        <f>IFERROR(INDEX(I51:I500,MATCH($C$37,$C$51:$C$500,0)),"")</f>
        <v/>
      </c>
      <c r="J37" s="3" t="str">
        <f>IFERROR(INDEX(J51:J500,MATCH($C$37,$C$51:$C$500,0)),"")</f>
        <v/>
      </c>
      <c r="K37" s="3" t="str">
        <f>IFERROR(INDEX(K51:K500,MATCH($C$37,$C$51:$C$500,0)),"")</f>
        <v/>
      </c>
    </row>
    <row r="50" spans="2:11" ht="15.5" x14ac:dyDescent="0.35">
      <c r="D50" t="s">
        <v>1549</v>
      </c>
      <c r="E50" t="s">
        <v>1550</v>
      </c>
      <c r="F50" t="s">
        <v>1551</v>
      </c>
      <c r="G50" t="s">
        <v>881</v>
      </c>
      <c r="I50" t="s">
        <v>37</v>
      </c>
      <c r="J50" t="s">
        <v>38</v>
      </c>
      <c r="K50" t="s">
        <v>39</v>
      </c>
    </row>
    <row r="51" spans="2:11" ht="15.5" x14ac:dyDescent="0.35">
      <c r="B51" t="s">
        <v>75</v>
      </c>
      <c r="C51" t="s">
        <v>6</v>
      </c>
      <c r="D51" s="5">
        <v>15876470731</v>
      </c>
      <c r="E51" s="5">
        <v>11201311460</v>
      </c>
      <c r="F51" s="5">
        <v>31023363098</v>
      </c>
      <c r="G51" s="5">
        <v>-9282909790</v>
      </c>
      <c r="I51" s="5">
        <v>136314862186</v>
      </c>
      <c r="J51" s="5">
        <v>452121667986</v>
      </c>
      <c r="K51" s="5">
        <v>583784530048</v>
      </c>
    </row>
    <row r="52" spans="2:11" ht="15.5" x14ac:dyDescent="0.35">
      <c r="C52" t="s">
        <v>211</v>
      </c>
      <c r="D52" s="5">
        <v>-7356390484</v>
      </c>
      <c r="E52" s="5">
        <v>-14520482573</v>
      </c>
      <c r="F52" s="5">
        <v>-39152616789</v>
      </c>
      <c r="G52" s="5">
        <v>18072449430</v>
      </c>
      <c r="I52" s="5">
        <v>-135247416183</v>
      </c>
      <c r="J52" s="5">
        <v>-452589993999</v>
      </c>
      <c r="K52" s="5">
        <v>-516315215852</v>
      </c>
    </row>
    <row r="53" spans="2:11" ht="15.5" x14ac:dyDescent="0.35">
      <c r="C53" t="s">
        <v>212</v>
      </c>
      <c r="D53" s="5">
        <v>8520080247</v>
      </c>
      <c r="E53" s="5">
        <v>-3319171113</v>
      </c>
      <c r="F53" s="5">
        <v>-8129253691</v>
      </c>
      <c r="G53" s="5">
        <v>8789539640</v>
      </c>
      <c r="I53" s="5">
        <v>1067446003</v>
      </c>
      <c r="J53" s="5">
        <v>-468326013</v>
      </c>
      <c r="K53" s="5">
        <v>67469314196</v>
      </c>
    </row>
    <row r="54" spans="2:11" ht="15.5" x14ac:dyDescent="0.35">
      <c r="C54" t="s">
        <v>82</v>
      </c>
      <c r="D54" s="5">
        <v>-6221380318</v>
      </c>
      <c r="E54" s="5">
        <v>-4855130275</v>
      </c>
      <c r="F54" s="5">
        <v>-5668461321</v>
      </c>
      <c r="G54" s="5">
        <v>2337645115</v>
      </c>
      <c r="I54" s="5">
        <v>-25655416843</v>
      </c>
      <c r="J54" s="5">
        <v>-22085193154</v>
      </c>
      <c r="K54" s="5">
        <v>-10893536006</v>
      </c>
    </row>
    <row r="55" spans="2:11" ht="15.5" x14ac:dyDescent="0.35">
      <c r="C55" t="s">
        <v>284</v>
      </c>
      <c r="D55" s="5">
        <v>-439448590</v>
      </c>
      <c r="E55" s="5">
        <v>-148669203</v>
      </c>
      <c r="F55" s="5">
        <v>-164851650</v>
      </c>
      <c r="G55" s="5">
        <v>55399450</v>
      </c>
      <c r="I55" s="5">
        <v>-1395279117</v>
      </c>
      <c r="J55" s="5">
        <v>-2103133427</v>
      </c>
      <c r="K55" s="5">
        <v>-2949210167</v>
      </c>
    </row>
    <row r="56" spans="2:11" ht="15.5" x14ac:dyDescent="0.35">
      <c r="C56" t="s">
        <v>213</v>
      </c>
      <c r="D56" s="5">
        <v>-5781931728</v>
      </c>
      <c r="E56" s="5">
        <v>-4706461072</v>
      </c>
      <c r="F56" s="5">
        <v>-5503609671</v>
      </c>
      <c r="G56" s="5">
        <v>2282245665</v>
      </c>
      <c r="I56" s="5">
        <v>-24260137726</v>
      </c>
      <c r="J56" s="5">
        <v>-19982059727</v>
      </c>
      <c r="K56" s="5">
        <v>-7944325839</v>
      </c>
    </row>
    <row r="57" spans="2:11" ht="15.5" x14ac:dyDescent="0.35">
      <c r="C57" t="s">
        <v>89</v>
      </c>
      <c r="D57" s="5">
        <v>2298699929</v>
      </c>
      <c r="E57" s="5">
        <v>-8174301388</v>
      </c>
      <c r="F57" s="5">
        <v>-13797715012</v>
      </c>
      <c r="G57" s="5">
        <v>11127184755</v>
      </c>
      <c r="I57" s="5">
        <v>-24587970840</v>
      </c>
      <c r="J57" s="5">
        <v>-22553519167</v>
      </c>
      <c r="K57" s="5">
        <v>56575778190</v>
      </c>
    </row>
    <row r="58" spans="2:11" ht="15.5" x14ac:dyDescent="0.35">
      <c r="C58" t="s">
        <v>90</v>
      </c>
      <c r="D58" s="5">
        <v>-1210663219</v>
      </c>
      <c r="E58" s="5">
        <v>15032623023</v>
      </c>
      <c r="F58" s="5">
        <v>-271202367</v>
      </c>
      <c r="G58" s="5">
        <v>223673225</v>
      </c>
      <c r="I58" s="5">
        <v>-89139686564</v>
      </c>
      <c r="J58" s="5">
        <v>-12090741514</v>
      </c>
      <c r="K58" s="5">
        <v>-20346253895</v>
      </c>
    </row>
    <row r="59" spans="2:11" ht="15.5" x14ac:dyDescent="0.35">
      <c r="C59" t="s">
        <v>215</v>
      </c>
      <c r="D59" s="5">
        <v>185846870</v>
      </c>
      <c r="E59" s="5">
        <v>15303825390</v>
      </c>
      <c r="I59" s="5">
        <v>2409749439</v>
      </c>
      <c r="J59" s="5">
        <v>1924679900</v>
      </c>
      <c r="K59" s="5">
        <v>1437193968</v>
      </c>
    </row>
    <row r="60" spans="2:11" ht="15.5" x14ac:dyDescent="0.35">
      <c r="C60" t="s">
        <v>27</v>
      </c>
      <c r="D60" s="5">
        <v>-1396510089</v>
      </c>
      <c r="E60" s="5">
        <v>-271202367</v>
      </c>
      <c r="F60" s="5">
        <v>-271202367</v>
      </c>
      <c r="G60" s="5">
        <v>223673225</v>
      </c>
      <c r="I60" s="5">
        <v>-20924877207</v>
      </c>
      <c r="J60" s="5">
        <v>-16232973482</v>
      </c>
      <c r="K60" s="5">
        <v>-17796254809</v>
      </c>
    </row>
    <row r="61" spans="2:11" ht="15.5" x14ac:dyDescent="0.35">
      <c r="C61" t="s">
        <v>340</v>
      </c>
      <c r="I61" s="5">
        <v>-27565402806</v>
      </c>
      <c r="J61" s="5">
        <v>3367601779</v>
      </c>
      <c r="K61" s="5">
        <v>-3732742873</v>
      </c>
    </row>
    <row r="62" spans="2:11" ht="15.5" x14ac:dyDescent="0.35">
      <c r="C62" t="s">
        <v>81</v>
      </c>
      <c r="I62" s="5">
        <v>-43059155990</v>
      </c>
      <c r="J62" s="5">
        <v>-1150049711</v>
      </c>
      <c r="K62" s="5">
        <v>-254450181</v>
      </c>
    </row>
    <row r="63" spans="2:11" ht="15.5" x14ac:dyDescent="0.35">
      <c r="C63" t="s">
        <v>92</v>
      </c>
      <c r="D63" s="5">
        <v>-1210663219</v>
      </c>
      <c r="E63" s="5">
        <v>15032623023</v>
      </c>
      <c r="F63" s="5">
        <v>-271202367</v>
      </c>
      <c r="G63" s="5">
        <v>223673225</v>
      </c>
      <c r="I63" s="5">
        <v>-89139686564</v>
      </c>
      <c r="J63" s="5">
        <v>-12090741514</v>
      </c>
      <c r="K63" s="5">
        <v>-20346253895</v>
      </c>
    </row>
    <row r="64" spans="2:11" ht="15.5" x14ac:dyDescent="0.35">
      <c r="C64" t="s">
        <v>29</v>
      </c>
      <c r="D64" s="5">
        <v>1088036710</v>
      </c>
      <c r="E64" s="5">
        <v>6858321635</v>
      </c>
      <c r="F64" s="5">
        <v>-14068917379</v>
      </c>
      <c r="G64" s="5">
        <v>11350857980</v>
      </c>
      <c r="I64" s="5">
        <v>-113727657404</v>
      </c>
      <c r="J64" s="5">
        <v>-34644260681</v>
      </c>
      <c r="K64" s="5">
        <v>36229524295</v>
      </c>
    </row>
    <row r="65" spans="2:11" ht="15.5" x14ac:dyDescent="0.35">
      <c r="C65" t="s">
        <v>28</v>
      </c>
      <c r="I65" s="5">
        <v>14979839119</v>
      </c>
      <c r="J65" s="5">
        <v>7277827524</v>
      </c>
      <c r="K65" s="5">
        <v>-8953039662</v>
      </c>
    </row>
    <row r="66" spans="2:11" ht="15.5" x14ac:dyDescent="0.35">
      <c r="C66" t="s">
        <v>95</v>
      </c>
      <c r="D66" s="5">
        <v>1088036710</v>
      </c>
      <c r="E66" s="5">
        <v>6858321635</v>
      </c>
      <c r="F66" s="5">
        <v>-14068917379</v>
      </c>
      <c r="G66" s="5">
        <v>11350857980</v>
      </c>
      <c r="I66" s="5">
        <v>-98747818285</v>
      </c>
      <c r="J66" s="5">
        <v>-27366433157</v>
      </c>
      <c r="K66" s="5">
        <v>27276484633</v>
      </c>
    </row>
    <row r="67" spans="2:11" ht="15.5" x14ac:dyDescent="0.35">
      <c r="C67" t="s">
        <v>96</v>
      </c>
      <c r="I67" s="5">
        <v>110011795</v>
      </c>
      <c r="J67" s="5">
        <v>-1336585486</v>
      </c>
      <c r="K67" s="5">
        <v>121526736</v>
      </c>
    </row>
    <row r="68" spans="2:11" ht="15.5" x14ac:dyDescent="0.35">
      <c r="C68" t="s">
        <v>97</v>
      </c>
      <c r="D68" s="5">
        <v>1088036710</v>
      </c>
      <c r="E68" s="5">
        <v>6858321635</v>
      </c>
      <c r="F68" s="5">
        <v>-14068917379</v>
      </c>
      <c r="G68" s="5">
        <v>11350857980</v>
      </c>
      <c r="I68" s="5">
        <v>-98637806490</v>
      </c>
      <c r="J68" s="5">
        <v>-28703018643</v>
      </c>
      <c r="K68" s="5">
        <v>27398011369</v>
      </c>
    </row>
    <row r="69" spans="2:11" ht="15.5" x14ac:dyDescent="0.35">
      <c r="C69" t="s">
        <v>98</v>
      </c>
      <c r="D69" s="5">
        <v>1088036710</v>
      </c>
      <c r="E69" s="5">
        <v>6858321635</v>
      </c>
      <c r="F69" s="5">
        <v>-14068917379</v>
      </c>
      <c r="G69" s="5">
        <v>11350857980</v>
      </c>
      <c r="I69" s="5">
        <v>-98747818285</v>
      </c>
      <c r="J69" s="5">
        <v>-27366433157</v>
      </c>
      <c r="K69" s="5">
        <v>27276484633</v>
      </c>
    </row>
    <row r="70" spans="2:11" ht="15.5" x14ac:dyDescent="0.35">
      <c r="C70" t="s">
        <v>8</v>
      </c>
      <c r="D70" s="5">
        <v>1088035710</v>
      </c>
      <c r="E70" s="5">
        <v>6858322635</v>
      </c>
      <c r="F70" s="5">
        <v>-14068917379</v>
      </c>
      <c r="G70" s="5">
        <v>11350757980</v>
      </c>
      <c r="I70" s="5">
        <v>-98637789520</v>
      </c>
      <c r="J70" s="5">
        <v>-28703018643</v>
      </c>
      <c r="K70" s="5">
        <v>27398011369</v>
      </c>
    </row>
    <row r="71" spans="2:11" ht="15.5" x14ac:dyDescent="0.35">
      <c r="C71" t="s">
        <v>99</v>
      </c>
      <c r="D71" s="5">
        <v>1000</v>
      </c>
      <c r="E71" s="5">
        <v>-1000</v>
      </c>
      <c r="G71" s="5">
        <v>100000</v>
      </c>
      <c r="I71" s="5">
        <v>-16970</v>
      </c>
    </row>
    <row r="72" spans="2:11" ht="15.5" x14ac:dyDescent="0.35">
      <c r="C72" t="s">
        <v>317</v>
      </c>
      <c r="D72" s="5">
        <v>1000</v>
      </c>
      <c r="E72" s="5">
        <v>-1000</v>
      </c>
      <c r="G72" s="5">
        <v>100000</v>
      </c>
    </row>
    <row r="73" spans="2:11" ht="15.5" x14ac:dyDescent="0.35">
      <c r="C73" t="s">
        <v>100</v>
      </c>
      <c r="D73" s="5">
        <v>1088036710</v>
      </c>
      <c r="E73" s="5">
        <v>6858321635</v>
      </c>
      <c r="F73" s="5">
        <v>-14068917379</v>
      </c>
      <c r="G73" s="5">
        <v>11350857980</v>
      </c>
      <c r="I73" s="5">
        <v>-98747818285</v>
      </c>
      <c r="J73" s="5">
        <v>-27366433157</v>
      </c>
      <c r="K73" s="5">
        <v>27276484633</v>
      </c>
    </row>
    <row r="74" spans="2:11" ht="15.5" x14ac:dyDescent="0.35">
      <c r="C74" t="s">
        <v>101</v>
      </c>
      <c r="D74" s="5">
        <v>1088036710</v>
      </c>
      <c r="E74" s="5">
        <v>6858321635</v>
      </c>
      <c r="F74" s="5">
        <v>-14068917379</v>
      </c>
      <c r="G74" s="5">
        <v>11350857980</v>
      </c>
      <c r="I74" s="5">
        <v>-98637806490</v>
      </c>
      <c r="J74" s="5">
        <v>-28703018643</v>
      </c>
      <c r="K74" s="5">
        <v>27398011369</v>
      </c>
    </row>
    <row r="75" spans="2:11" ht="15.5" x14ac:dyDescent="0.35">
      <c r="C75" t="s">
        <v>102</v>
      </c>
      <c r="D75" s="5">
        <v>1088036710</v>
      </c>
      <c r="E75" s="5">
        <v>6858321635</v>
      </c>
      <c r="F75" s="5">
        <v>-14068917379</v>
      </c>
      <c r="G75" s="5">
        <v>11350857980</v>
      </c>
      <c r="I75" s="5">
        <v>-98637806490</v>
      </c>
      <c r="J75" s="5">
        <v>-28703018643</v>
      </c>
      <c r="K75" s="5">
        <v>27398011369</v>
      </c>
    </row>
    <row r="77" spans="2:11" ht="15.5" x14ac:dyDescent="0.35">
      <c r="B77" t="s">
        <v>103</v>
      </c>
      <c r="C77" t="s">
        <v>104</v>
      </c>
    </row>
    <row r="78" spans="2:11" ht="15.5" x14ac:dyDescent="0.35">
      <c r="C78" t="s">
        <v>216</v>
      </c>
    </row>
    <row r="79" spans="2:11" ht="15.5" x14ac:dyDescent="0.35">
      <c r="C79" t="s">
        <v>20</v>
      </c>
      <c r="D79" s="5">
        <v>1987099722</v>
      </c>
      <c r="E79" s="5">
        <v>6983200197</v>
      </c>
      <c r="F79" s="5">
        <v>12120476010</v>
      </c>
      <c r="G79" s="5">
        <v>274911129</v>
      </c>
      <c r="I79" s="5">
        <v>1832772948</v>
      </c>
      <c r="J79" s="5">
        <v>63248193176</v>
      </c>
      <c r="K79" s="5">
        <v>24150155476</v>
      </c>
    </row>
    <row r="80" spans="2:11" ht="15.5" x14ac:dyDescent="0.35">
      <c r="C80" t="s">
        <v>217</v>
      </c>
      <c r="D80" s="5">
        <v>6744724249</v>
      </c>
      <c r="E80" s="5">
        <v>6744724249</v>
      </c>
      <c r="F80" s="5">
        <v>6744724249</v>
      </c>
      <c r="G80" s="5">
        <v>6744724249</v>
      </c>
      <c r="I80" s="5">
        <v>36489967082</v>
      </c>
    </row>
    <row r="81" spans="3:11" ht="15.5" x14ac:dyDescent="0.35">
      <c r="C81" t="s">
        <v>219</v>
      </c>
      <c r="D81" s="5">
        <v>91905541838</v>
      </c>
      <c r="E81" s="5">
        <v>10010701646</v>
      </c>
      <c r="F81" s="5">
        <v>45250912816</v>
      </c>
      <c r="G81" s="5">
        <v>8881214471</v>
      </c>
      <c r="I81" s="5">
        <v>5672079390</v>
      </c>
    </row>
    <row r="82" spans="3:11" ht="15.5" x14ac:dyDescent="0.35">
      <c r="C82" t="s">
        <v>218</v>
      </c>
      <c r="D82" s="5">
        <v>10010701646</v>
      </c>
      <c r="E82" s="5">
        <v>46372136336</v>
      </c>
      <c r="F82" s="5">
        <v>10010701646</v>
      </c>
      <c r="G82" s="5">
        <v>43499592850</v>
      </c>
      <c r="I82" s="5">
        <v>5874900000</v>
      </c>
    </row>
    <row r="83" spans="3:11" ht="15.5" x14ac:dyDescent="0.35">
      <c r="C83" t="s">
        <v>220</v>
      </c>
      <c r="D83" s="5">
        <v>13915923168</v>
      </c>
      <c r="E83" s="5">
        <v>15072353637</v>
      </c>
      <c r="F83" s="5">
        <v>33866147226</v>
      </c>
      <c r="G83" s="5">
        <v>12249102672</v>
      </c>
      <c r="J83" s="5">
        <v>51758223262</v>
      </c>
      <c r="K83" s="5">
        <v>137766322821</v>
      </c>
    </row>
    <row r="84" spans="3:11" ht="15.5" x14ac:dyDescent="0.35">
      <c r="C84" t="s">
        <v>110</v>
      </c>
      <c r="I84" s="5">
        <v>125041403961</v>
      </c>
    </row>
    <row r="85" spans="3:11" ht="15.5" x14ac:dyDescent="0.35">
      <c r="C85" t="s">
        <v>221</v>
      </c>
      <c r="I85" s="5">
        <v>125041403961</v>
      </c>
    </row>
    <row r="86" spans="3:11" ht="15.5" x14ac:dyDescent="0.35">
      <c r="C86" t="s">
        <v>369</v>
      </c>
      <c r="K86" s="5">
        <v>75500000000</v>
      </c>
    </row>
    <row r="87" spans="3:11" ht="15.5" x14ac:dyDescent="0.35">
      <c r="C87" t="s">
        <v>222</v>
      </c>
      <c r="D87" s="5">
        <v>160454510660</v>
      </c>
      <c r="E87" s="5">
        <v>152801107351</v>
      </c>
      <c r="F87" s="5">
        <v>150691654471</v>
      </c>
      <c r="G87" s="5">
        <v>146608422539</v>
      </c>
      <c r="I87" s="5">
        <v>151264544790</v>
      </c>
      <c r="J87" s="5">
        <v>124580540259</v>
      </c>
      <c r="K87" s="5">
        <v>163705165239</v>
      </c>
    </row>
    <row r="88" spans="3:11" ht="15.5" x14ac:dyDescent="0.35">
      <c r="C88" t="s">
        <v>81</v>
      </c>
      <c r="D88" s="5">
        <v>-1333035686</v>
      </c>
      <c r="E88" s="5">
        <v>-1333035686</v>
      </c>
      <c r="F88" s="5">
        <v>-1333035686</v>
      </c>
      <c r="G88" s="5">
        <v>-1694331963</v>
      </c>
      <c r="I88" s="5">
        <v>-1694331963</v>
      </c>
      <c r="J88" s="5">
        <v>-1804343758</v>
      </c>
      <c r="K88" s="5">
        <v>-467758272</v>
      </c>
    </row>
    <row r="89" spans="3:11" ht="15.5" x14ac:dyDescent="0.35">
      <c r="C89" t="s">
        <v>223</v>
      </c>
      <c r="D89" s="5">
        <v>269467884633</v>
      </c>
      <c r="E89" s="5">
        <v>245017687496</v>
      </c>
      <c r="F89" s="5">
        <v>251594309497</v>
      </c>
      <c r="G89" s="5">
        <v>216283948350</v>
      </c>
      <c r="I89" s="5">
        <v>216647282506</v>
      </c>
      <c r="J89" s="5">
        <v>653035097898</v>
      </c>
      <c r="K89" s="5">
        <v>462342310162</v>
      </c>
    </row>
    <row r="90" spans="3:11" ht="15.5" x14ac:dyDescent="0.35">
      <c r="C90" t="s">
        <v>224</v>
      </c>
    </row>
    <row r="91" spans="3:11" ht="15.5" x14ac:dyDescent="0.35">
      <c r="C91" t="s">
        <v>111</v>
      </c>
      <c r="D91" s="5">
        <v>117173926737</v>
      </c>
      <c r="E91" s="5">
        <v>107745173453</v>
      </c>
      <c r="F91" s="5">
        <v>108364469513</v>
      </c>
      <c r="G91" s="5">
        <v>119831837896</v>
      </c>
      <c r="I91" s="5">
        <v>93263904990</v>
      </c>
      <c r="J91" s="5">
        <v>104418203882</v>
      </c>
      <c r="K91" s="5">
        <v>152340321566</v>
      </c>
    </row>
    <row r="92" spans="3:11" ht="15.5" x14ac:dyDescent="0.35">
      <c r="C92" t="s">
        <v>113</v>
      </c>
      <c r="D92" s="5">
        <v>64219183655</v>
      </c>
      <c r="E92" s="5">
        <v>64219183655</v>
      </c>
      <c r="F92" s="5">
        <v>65861655573</v>
      </c>
      <c r="G92" s="5">
        <v>65228563446</v>
      </c>
      <c r="I92" s="5">
        <v>57840000000</v>
      </c>
    </row>
    <row r="93" spans="3:11" ht="15.5" x14ac:dyDescent="0.35">
      <c r="C93" t="s">
        <v>114</v>
      </c>
      <c r="D93" s="5">
        <v>54996362447</v>
      </c>
      <c r="E93" s="5">
        <v>54996362447</v>
      </c>
      <c r="F93" s="5">
        <v>61212528712</v>
      </c>
      <c r="G93" s="5">
        <v>45401761751</v>
      </c>
      <c r="I93" s="5">
        <v>21896530866</v>
      </c>
      <c r="J93" s="5">
        <v>5320805327</v>
      </c>
    </row>
    <row r="94" spans="3:11" ht="15.5" x14ac:dyDescent="0.35">
      <c r="C94" t="s">
        <v>228</v>
      </c>
      <c r="D94" s="5">
        <v>465784243141</v>
      </c>
      <c r="E94" s="5">
        <v>456355489857</v>
      </c>
      <c r="F94" s="5">
        <v>464833424100</v>
      </c>
      <c r="G94" s="5">
        <v>459884933415</v>
      </c>
      <c r="I94" s="5">
        <v>478384118821</v>
      </c>
      <c r="J94" s="5">
        <v>189579570788</v>
      </c>
      <c r="K94" s="5">
        <v>190512571153</v>
      </c>
    </row>
    <row r="95" spans="3:11" ht="15.5" x14ac:dyDescent="0.35">
      <c r="C95" t="s">
        <v>317</v>
      </c>
    </row>
    <row r="96" spans="3:11" ht="15.5" x14ac:dyDescent="0.35">
      <c r="C96" t="s">
        <v>115</v>
      </c>
      <c r="D96" s="5">
        <v>735252127774</v>
      </c>
      <c r="E96" s="5">
        <v>701373177353</v>
      </c>
      <c r="F96" s="5">
        <v>716427733597</v>
      </c>
      <c r="G96" s="5">
        <v>676168881765</v>
      </c>
      <c r="I96" s="5">
        <v>695031401327</v>
      </c>
      <c r="J96" s="5">
        <v>842614668686</v>
      </c>
      <c r="K96" s="5">
        <v>652854881315</v>
      </c>
    </row>
    <row r="97" spans="3:11" ht="15.5" x14ac:dyDescent="0.35">
      <c r="C97" t="s">
        <v>116</v>
      </c>
    </row>
    <row r="98" spans="3:11" ht="15.5" x14ac:dyDescent="0.35">
      <c r="C98" t="s">
        <v>117</v>
      </c>
    </row>
    <row r="99" spans="3:11" ht="15.5" x14ac:dyDescent="0.35">
      <c r="C99" t="s">
        <v>229</v>
      </c>
      <c r="D99" s="5">
        <v>826539281131</v>
      </c>
      <c r="E99" s="5">
        <v>778298043144</v>
      </c>
      <c r="F99" s="5">
        <v>789662650358</v>
      </c>
      <c r="G99" s="5">
        <v>719548864968</v>
      </c>
      <c r="I99" s="5">
        <v>596638125428</v>
      </c>
      <c r="J99" s="5">
        <v>644361821295</v>
      </c>
      <c r="K99" s="5">
        <v>512253059743</v>
      </c>
    </row>
    <row r="100" spans="3:11" ht="15.5" x14ac:dyDescent="0.35">
      <c r="C100" t="s">
        <v>236</v>
      </c>
      <c r="D100" s="5">
        <v>450818909858</v>
      </c>
      <c r="E100" s="5">
        <v>450818909858</v>
      </c>
      <c r="F100" s="5">
        <v>450818909858</v>
      </c>
      <c r="G100" s="5">
        <v>394797474497</v>
      </c>
      <c r="I100" s="5">
        <v>288848992684</v>
      </c>
      <c r="J100" s="5">
        <v>298674406666</v>
      </c>
      <c r="K100" s="5">
        <v>404905505045</v>
      </c>
    </row>
    <row r="101" spans="3:11" ht="15.5" x14ac:dyDescent="0.35">
      <c r="C101" t="s">
        <v>230</v>
      </c>
    </row>
    <row r="102" spans="3:11" ht="15.5" x14ac:dyDescent="0.35">
      <c r="C102" t="s">
        <v>231</v>
      </c>
      <c r="D102" s="5">
        <v>246722406772</v>
      </c>
      <c r="E102" s="5">
        <v>243998412100</v>
      </c>
      <c r="F102" s="5">
        <v>256144432354</v>
      </c>
      <c r="G102" s="5">
        <v>245062940479</v>
      </c>
      <c r="I102" s="5">
        <v>290915706921</v>
      </c>
      <c r="J102" s="5">
        <v>334869676927</v>
      </c>
      <c r="K102" s="5">
        <v>93508183066</v>
      </c>
    </row>
    <row r="103" spans="3:11" ht="15.5" x14ac:dyDescent="0.35">
      <c r="C103" t="s">
        <v>121</v>
      </c>
    </row>
    <row r="104" spans="3:11" ht="15.5" x14ac:dyDescent="0.35">
      <c r="C104" t="s">
        <v>232</v>
      </c>
      <c r="D104" s="5">
        <v>101916243484</v>
      </c>
      <c r="E104" s="5">
        <v>56382837982</v>
      </c>
      <c r="F104" s="5">
        <v>55261614462</v>
      </c>
      <c r="G104" s="5">
        <v>52380807321</v>
      </c>
      <c r="I104" s="5">
        <v>11546979390</v>
      </c>
    </row>
    <row r="105" spans="3:11" ht="15.5" x14ac:dyDescent="0.35">
      <c r="C105" t="s">
        <v>233</v>
      </c>
      <c r="D105" s="5">
        <v>21412950146</v>
      </c>
      <c r="E105" s="5">
        <v>21473923894</v>
      </c>
      <c r="F105" s="5">
        <v>21522274654</v>
      </c>
      <c r="G105" s="5">
        <v>20760667300</v>
      </c>
      <c r="I105" s="5">
        <v>94661831</v>
      </c>
      <c r="J105" s="5">
        <v>52427486</v>
      </c>
      <c r="K105" s="5">
        <v>41590418</v>
      </c>
    </row>
    <row r="106" spans="3:11" ht="15.5" x14ac:dyDescent="0.35">
      <c r="C106" t="s">
        <v>120</v>
      </c>
      <c r="D106" s="5">
        <v>5668770871</v>
      </c>
      <c r="E106" s="5">
        <v>5623959310</v>
      </c>
      <c r="F106" s="5">
        <v>5915419030</v>
      </c>
      <c r="G106" s="5">
        <v>6546975371</v>
      </c>
      <c r="I106" s="5">
        <v>4766784602</v>
      </c>
      <c r="J106" s="5">
        <v>2888738038</v>
      </c>
      <c r="K106" s="5">
        <v>1477039737</v>
      </c>
    </row>
    <row r="107" spans="3:11" ht="15.5" x14ac:dyDescent="0.35">
      <c r="C107" t="s">
        <v>285</v>
      </c>
    </row>
    <row r="108" spans="3:11" ht="15.5" x14ac:dyDescent="0.35">
      <c r="C108" t="s">
        <v>235</v>
      </c>
      <c r="I108" s="5">
        <v>465000000</v>
      </c>
      <c r="J108" s="5">
        <v>7537871439</v>
      </c>
      <c r="K108" s="5">
        <v>11695998387</v>
      </c>
    </row>
    <row r="109" spans="3:11" ht="15.5" x14ac:dyDescent="0.35">
      <c r="C109" t="s">
        <v>390</v>
      </c>
      <c r="J109" s="5">
        <v>338700739</v>
      </c>
      <c r="K109" s="5">
        <v>624743090</v>
      </c>
    </row>
    <row r="110" spans="3:11" ht="15.5" x14ac:dyDescent="0.35">
      <c r="C110" t="s">
        <v>237</v>
      </c>
      <c r="D110" s="5">
        <v>41223162196</v>
      </c>
      <c r="E110" s="5">
        <v>42602828306</v>
      </c>
      <c r="F110" s="5">
        <v>39586104814</v>
      </c>
      <c r="G110" s="5">
        <v>37936816894</v>
      </c>
      <c r="I110" s="5">
        <v>37514609261</v>
      </c>
      <c r="J110" s="5">
        <v>24739509305</v>
      </c>
      <c r="K110" s="5">
        <v>32265753080</v>
      </c>
    </row>
    <row r="111" spans="3:11" ht="15.5" x14ac:dyDescent="0.35">
      <c r="C111" t="s">
        <v>238</v>
      </c>
      <c r="D111" s="5">
        <v>41223162196</v>
      </c>
      <c r="E111" s="5">
        <v>42602828306</v>
      </c>
      <c r="F111" s="5">
        <v>39586104814</v>
      </c>
      <c r="G111" s="5">
        <v>37936816894</v>
      </c>
      <c r="I111" s="5">
        <v>37514609261</v>
      </c>
      <c r="J111" s="5">
        <v>24739509305</v>
      </c>
      <c r="K111" s="5">
        <v>32265753080</v>
      </c>
    </row>
    <row r="112" spans="3:11" ht="15.5" x14ac:dyDescent="0.35">
      <c r="C112" t="s">
        <v>239</v>
      </c>
      <c r="D112" s="5">
        <v>39613210578</v>
      </c>
      <c r="E112" s="5">
        <v>40913210578</v>
      </c>
      <c r="F112" s="5">
        <v>38113210578</v>
      </c>
      <c r="G112" s="5">
        <v>35862752722</v>
      </c>
    </row>
    <row r="113" spans="2:11" ht="15.5" x14ac:dyDescent="0.35">
      <c r="C113" t="s">
        <v>370</v>
      </c>
      <c r="I113" s="5">
        <v>33143519009</v>
      </c>
      <c r="J113" s="5">
        <v>20549187748</v>
      </c>
      <c r="K113" s="5">
        <v>27869757178</v>
      </c>
    </row>
    <row r="114" spans="2:11" ht="15.5" x14ac:dyDescent="0.35">
      <c r="C114" t="s">
        <v>371</v>
      </c>
      <c r="D114" s="5">
        <v>204978604</v>
      </c>
      <c r="E114" s="5">
        <v>254478604</v>
      </c>
      <c r="G114" s="5">
        <v>165020459</v>
      </c>
      <c r="J114" s="5">
        <v>9179361</v>
      </c>
      <c r="K114" s="5">
        <v>228513274</v>
      </c>
    </row>
    <row r="115" spans="2:11" ht="15.5" x14ac:dyDescent="0.35">
      <c r="C115" t="s">
        <v>290</v>
      </c>
      <c r="D115" s="5">
        <v>39613210578</v>
      </c>
      <c r="E115" s="5">
        <v>40913210578</v>
      </c>
      <c r="F115" s="5">
        <v>38113210578</v>
      </c>
      <c r="G115" s="5">
        <v>35862752722</v>
      </c>
      <c r="I115" s="5">
        <v>33143519009</v>
      </c>
      <c r="J115" s="5">
        <v>20558367109</v>
      </c>
      <c r="K115" s="5">
        <v>28098270452</v>
      </c>
    </row>
    <row r="116" spans="2:11" ht="15.5" x14ac:dyDescent="0.35">
      <c r="C116" t="s">
        <v>240</v>
      </c>
      <c r="K116" s="5">
        <v>2402550693</v>
      </c>
    </row>
    <row r="117" spans="2:11" ht="15.5" x14ac:dyDescent="0.35">
      <c r="C117" t="s">
        <v>128</v>
      </c>
      <c r="D117" s="5">
        <v>867762443327</v>
      </c>
      <c r="E117" s="5">
        <v>820900871450</v>
      </c>
      <c r="F117" s="5">
        <v>829248755172</v>
      </c>
      <c r="G117" s="5">
        <v>757485681862</v>
      </c>
      <c r="I117" s="5">
        <v>634152734689</v>
      </c>
      <c r="J117" s="5">
        <v>669101330600</v>
      </c>
      <c r="K117" s="5">
        <v>544518812823</v>
      </c>
    </row>
    <row r="118" spans="2:11" ht="15.5" x14ac:dyDescent="0.35">
      <c r="C118" t="s">
        <v>129</v>
      </c>
    </row>
    <row r="119" spans="2:11" ht="15.5" x14ac:dyDescent="0.35">
      <c r="C119" t="s">
        <v>130</v>
      </c>
      <c r="D119" s="5">
        <v>137518153500</v>
      </c>
      <c r="E119" s="5">
        <v>137518153500</v>
      </c>
      <c r="F119" s="5">
        <v>137518153500</v>
      </c>
      <c r="G119" s="5">
        <v>137518153500</v>
      </c>
      <c r="I119" s="5">
        <v>133333350000</v>
      </c>
      <c r="J119" s="5">
        <v>133333350000</v>
      </c>
      <c r="K119" s="5">
        <v>10001000000</v>
      </c>
    </row>
    <row r="120" spans="2:11" ht="15.5" x14ac:dyDescent="0.35">
      <c r="C120" t="s">
        <v>131</v>
      </c>
      <c r="D120" s="5">
        <v>76427414737</v>
      </c>
      <c r="E120" s="5">
        <v>76427414737</v>
      </c>
      <c r="F120" s="5">
        <v>76427414737</v>
      </c>
      <c r="G120" s="5">
        <v>76427414737</v>
      </c>
      <c r="I120" s="5">
        <v>65546938237</v>
      </c>
      <c r="J120" s="5">
        <v>65546938237</v>
      </c>
    </row>
    <row r="121" spans="2:11" ht="15.5" x14ac:dyDescent="0.35">
      <c r="C121" t="s">
        <v>132</v>
      </c>
      <c r="D121" s="5">
        <v>-346335836110</v>
      </c>
      <c r="E121" s="5">
        <v>-334248773680</v>
      </c>
      <c r="F121" s="5">
        <v>-336962257867</v>
      </c>
      <c r="G121" s="5">
        <v>-297083799504</v>
      </c>
      <c r="I121" s="5">
        <v>-136307897666</v>
      </c>
      <c r="J121" s="5">
        <v>-23562606393</v>
      </c>
      <c r="K121" s="5">
        <v>98802826764</v>
      </c>
    </row>
    <row r="122" spans="2:11" ht="15.5" x14ac:dyDescent="0.35">
      <c r="C122" t="s">
        <v>136</v>
      </c>
      <c r="D122" s="5">
        <v>1212988007</v>
      </c>
      <c r="E122" s="5">
        <v>2108547032</v>
      </c>
      <c r="F122" s="5">
        <v>11528703740</v>
      </c>
      <c r="G122" s="5">
        <v>3515763133</v>
      </c>
      <c r="I122" s="5">
        <v>608030</v>
      </c>
    </row>
    <row r="123" spans="2:11" ht="15.5" x14ac:dyDescent="0.35">
      <c r="C123" t="s">
        <v>10</v>
      </c>
      <c r="D123" s="5">
        <v>-132510315552</v>
      </c>
      <c r="E123" s="5">
        <v>-119527694097</v>
      </c>
      <c r="F123" s="5">
        <v>-112821021576</v>
      </c>
      <c r="G123" s="5">
        <v>-81316800097</v>
      </c>
      <c r="I123" s="5">
        <v>60878666638</v>
      </c>
      <c r="J123" s="5">
        <v>173513338086</v>
      </c>
      <c r="K123" s="5">
        <v>108336068492</v>
      </c>
    </row>
    <row r="124" spans="2:11" ht="15.5" x14ac:dyDescent="0.35">
      <c r="C124" t="s">
        <v>137</v>
      </c>
      <c r="D124" s="5">
        <v>735252127775</v>
      </c>
      <c r="E124" s="5">
        <v>701373177353</v>
      </c>
      <c r="F124" s="5">
        <v>716427733596</v>
      </c>
      <c r="G124" s="5">
        <v>676168881765</v>
      </c>
      <c r="I124" s="5">
        <v>695031401327</v>
      </c>
      <c r="J124" s="5">
        <v>842614668686</v>
      </c>
      <c r="K124" s="5">
        <v>652854881315</v>
      </c>
    </row>
    <row r="125" spans="2:11" ht="15.5" x14ac:dyDescent="0.35">
      <c r="C125" t="s">
        <v>138</v>
      </c>
      <c r="D125" s="5">
        <v>1375181505</v>
      </c>
      <c r="E125" s="5">
        <v>1375181505</v>
      </c>
      <c r="F125" s="5">
        <v>1375181505</v>
      </c>
      <c r="G125" s="5">
        <v>1375181505</v>
      </c>
      <c r="I125" s="5">
        <v>1333333500</v>
      </c>
      <c r="J125" s="5">
        <v>1333333500</v>
      </c>
      <c r="K125" s="5">
        <v>100010</v>
      </c>
    </row>
    <row r="127" spans="2:11" ht="15.5" x14ac:dyDescent="0.35">
      <c r="B127" t="s">
        <v>139</v>
      </c>
      <c r="C127" t="s">
        <v>140</v>
      </c>
      <c r="D127" s="5">
        <v>-6191672075</v>
      </c>
      <c r="E127" s="5">
        <v>-4266833996</v>
      </c>
      <c r="F127" s="5">
        <v>5699062112</v>
      </c>
      <c r="G127" s="5">
        <v>5945618760</v>
      </c>
      <c r="I127" s="5">
        <v>8187246607</v>
      </c>
      <c r="J127" s="5">
        <v>-43887306422</v>
      </c>
      <c r="K127" s="5">
        <v>-25589655586</v>
      </c>
    </row>
    <row r="128" spans="2:11" ht="15.5" x14ac:dyDescent="0.35">
      <c r="C128" t="s">
        <v>292</v>
      </c>
      <c r="D128" s="5">
        <v>15398002254</v>
      </c>
      <c r="E128" s="5">
        <v>21867607959</v>
      </c>
      <c r="F128" s="5">
        <v>31023363098</v>
      </c>
      <c r="G128" s="5">
        <v>-10376129162</v>
      </c>
      <c r="I128" s="5">
        <v>105943178036</v>
      </c>
      <c r="J128" s="5">
        <v>538129767545</v>
      </c>
      <c r="K128" s="5">
        <v>476414400187</v>
      </c>
    </row>
    <row r="129" spans="3:11" ht="15.5" x14ac:dyDescent="0.35">
      <c r="C129" t="s">
        <v>293</v>
      </c>
      <c r="D129" s="5">
        <v>-16480121518</v>
      </c>
      <c r="E129" s="5">
        <v>-21648857174</v>
      </c>
      <c r="F129" s="5">
        <v>-18096599279</v>
      </c>
      <c r="G129" s="5">
        <v>11441029075</v>
      </c>
      <c r="I129" s="5">
        <v>-59143246322</v>
      </c>
      <c r="J129" s="5">
        <v>-497501461416</v>
      </c>
      <c r="K129" s="5">
        <v>-448315116284</v>
      </c>
    </row>
    <row r="130" spans="3:11" ht="15.5" x14ac:dyDescent="0.35">
      <c r="C130" t="s">
        <v>393</v>
      </c>
      <c r="D130" s="5">
        <v>-2405660008</v>
      </c>
      <c r="E130" s="5">
        <v>-2644371697</v>
      </c>
      <c r="F130" s="5">
        <v>-3830512709</v>
      </c>
      <c r="G130" s="5">
        <v>1343729525</v>
      </c>
      <c r="I130" s="5">
        <v>-17715461253</v>
      </c>
      <c r="J130" s="5">
        <v>-23203286552</v>
      </c>
      <c r="K130" s="5">
        <v>-14734248457</v>
      </c>
    </row>
    <row r="131" spans="3:11" ht="15.5" x14ac:dyDescent="0.35">
      <c r="C131" t="s">
        <v>410</v>
      </c>
      <c r="D131" s="5">
        <v>-2022164561</v>
      </c>
      <c r="E131" s="5">
        <v>-1391618105</v>
      </c>
      <c r="F131" s="5">
        <v>-3235525723</v>
      </c>
      <c r="G131" s="5">
        <v>3232112384</v>
      </c>
      <c r="I131" s="5">
        <v>-6335391437</v>
      </c>
      <c r="J131" s="5">
        <v>-21799724898</v>
      </c>
      <c r="K131" s="5">
        <v>-11413577864</v>
      </c>
    </row>
    <row r="132" spans="3:11" ht="15.5" x14ac:dyDescent="0.35">
      <c r="C132" t="s">
        <v>326</v>
      </c>
      <c r="D132" s="5">
        <v>-12700875</v>
      </c>
      <c r="E132" s="5">
        <v>-92954473</v>
      </c>
      <c r="F132" s="5">
        <v>-50405217</v>
      </c>
      <c r="G132" s="5">
        <v>147903584</v>
      </c>
      <c r="I132" s="5">
        <v>-11865545946</v>
      </c>
      <c r="J132" s="5">
        <v>-16180872348</v>
      </c>
      <c r="K132" s="5">
        <v>-17578615012</v>
      </c>
    </row>
    <row r="133" spans="3:11" ht="15.5" x14ac:dyDescent="0.35">
      <c r="C133" t="s">
        <v>152</v>
      </c>
      <c r="D133" s="5">
        <v>1201160</v>
      </c>
      <c r="E133" s="5">
        <v>878942</v>
      </c>
      <c r="F133" s="5">
        <v>3689146</v>
      </c>
      <c r="G133" s="5">
        <v>-1026231</v>
      </c>
      <c r="I133" s="5">
        <v>2409749439</v>
      </c>
      <c r="J133" s="5">
        <v>1924679900</v>
      </c>
      <c r="K133" s="5">
        <v>1437193968</v>
      </c>
    </row>
    <row r="134" spans="3:11" ht="15.5" x14ac:dyDescent="0.35">
      <c r="C134" t="s">
        <v>148</v>
      </c>
      <c r="D134" s="5">
        <v>-670228527</v>
      </c>
      <c r="E134" s="5">
        <v>-357519448</v>
      </c>
      <c r="F134" s="5">
        <v>-114947204</v>
      </c>
      <c r="G134" s="5">
        <v>157999585</v>
      </c>
      <c r="I134" s="5">
        <v>-5106035910</v>
      </c>
      <c r="J134" s="5">
        <v>-25256408653</v>
      </c>
      <c r="K134" s="5">
        <v>-11399692124</v>
      </c>
    </row>
    <row r="135" spans="3:11" ht="15.5" x14ac:dyDescent="0.35">
      <c r="C135" t="s">
        <v>317</v>
      </c>
    </row>
    <row r="136" spans="3:11" ht="15.5" x14ac:dyDescent="0.35">
      <c r="C136" t="s">
        <v>149</v>
      </c>
      <c r="D136" s="5">
        <v>13944596042</v>
      </c>
      <c r="E136" s="5">
        <v>1884280963</v>
      </c>
      <c r="F136" s="5">
        <v>7791552026</v>
      </c>
      <c r="G136" s="5">
        <v>-6051538000</v>
      </c>
      <c r="I136" s="5">
        <v>20491258991</v>
      </c>
      <c r="J136" s="5">
        <v>91479774053</v>
      </c>
      <c r="K136" s="5">
        <v>6127848868</v>
      </c>
    </row>
    <row r="137" spans="3:11" ht="15.5" x14ac:dyDescent="0.35">
      <c r="C137" t="s">
        <v>150</v>
      </c>
      <c r="D137" s="5">
        <v>-12749024441</v>
      </c>
      <c r="E137" s="5">
        <v>-2921468974</v>
      </c>
      <c r="F137" s="5">
        <v>-1888261200</v>
      </c>
      <c r="G137" s="5">
        <v>249003700</v>
      </c>
      <c r="I137" s="5">
        <v>-62528523020</v>
      </c>
      <c r="J137" s="5">
        <v>-11862031710</v>
      </c>
      <c r="K137" s="5">
        <v>-37171410528</v>
      </c>
    </row>
    <row r="138" spans="3:11" ht="15.5" x14ac:dyDescent="0.35">
      <c r="C138" t="s">
        <v>158</v>
      </c>
      <c r="D138" s="5">
        <v>-12749024441</v>
      </c>
      <c r="E138" s="5">
        <v>-4806480174</v>
      </c>
      <c r="F138" s="5">
        <v>-3250000</v>
      </c>
      <c r="G138" s="5">
        <v>206767600</v>
      </c>
      <c r="I138" s="5">
        <v>-376295125</v>
      </c>
      <c r="J138" s="5">
        <v>-11862031710</v>
      </c>
      <c r="K138" s="5">
        <v>-37171410528</v>
      </c>
    </row>
    <row r="139" spans="3:11" ht="15.5" x14ac:dyDescent="0.35">
      <c r="C139" t="s">
        <v>254</v>
      </c>
      <c r="E139" s="5">
        <v>1885011200</v>
      </c>
      <c r="F139" s="5">
        <v>-1885011200</v>
      </c>
      <c r="G139" s="5">
        <v>42236100</v>
      </c>
      <c r="I139" s="5">
        <v>-3155165395</v>
      </c>
    </row>
    <row r="140" spans="3:11" ht="15.5" x14ac:dyDescent="0.35">
      <c r="C140" t="s">
        <v>321</v>
      </c>
      <c r="I140" s="5">
        <v>2937500</v>
      </c>
    </row>
    <row r="141" spans="3:11" ht="15.5" x14ac:dyDescent="0.35">
      <c r="C141" t="s">
        <v>1552</v>
      </c>
      <c r="I141" s="5">
        <v>-59000000000</v>
      </c>
    </row>
    <row r="142" spans="3:11" ht="15.5" x14ac:dyDescent="0.35">
      <c r="C142" t="s">
        <v>161</v>
      </c>
      <c r="D142" s="5">
        <v>13944596042</v>
      </c>
      <c r="E142" s="5">
        <v>1884280963</v>
      </c>
      <c r="F142" s="5">
        <v>7791552026</v>
      </c>
      <c r="G142" s="5">
        <v>-6051538000</v>
      </c>
      <c r="I142" s="5">
        <v>20491258991</v>
      </c>
      <c r="J142" s="5">
        <v>91479774053</v>
      </c>
      <c r="K142" s="5">
        <v>6127848868</v>
      </c>
    </row>
    <row r="143" spans="3:11" ht="15.5" x14ac:dyDescent="0.35">
      <c r="C143" t="s">
        <v>1107</v>
      </c>
      <c r="J143" s="5">
        <v>100000050000</v>
      </c>
    </row>
    <row r="144" spans="3:11" ht="15.5" x14ac:dyDescent="0.35">
      <c r="C144" t="s">
        <v>596</v>
      </c>
      <c r="I144" s="5">
        <v>-364500000</v>
      </c>
      <c r="J144" s="5">
        <v>-4927209313</v>
      </c>
    </row>
    <row r="145" spans="2:11" ht="15.5" x14ac:dyDescent="0.35">
      <c r="C145" t="s">
        <v>1260</v>
      </c>
      <c r="K145" s="5">
        <v>29458306910</v>
      </c>
    </row>
    <row r="146" spans="2:11" ht="15.5" x14ac:dyDescent="0.35">
      <c r="C146" t="s">
        <v>1261</v>
      </c>
      <c r="I146" s="5">
        <v>-3511275997</v>
      </c>
      <c r="J146" s="5">
        <v>-11478696378</v>
      </c>
      <c r="K146" s="5">
        <v>-8288929193</v>
      </c>
    </row>
    <row r="147" spans="2:11" ht="15.5" x14ac:dyDescent="0.35">
      <c r="C147" t="s">
        <v>1553</v>
      </c>
      <c r="F147" s="5">
        <v>15658000000</v>
      </c>
    </row>
    <row r="148" spans="2:11" ht="15.5" x14ac:dyDescent="0.35">
      <c r="C148" t="s">
        <v>1554</v>
      </c>
      <c r="I148" s="5">
        <v>13000000000</v>
      </c>
      <c r="J148" s="5">
        <v>39122104387</v>
      </c>
    </row>
    <row r="149" spans="2:11" ht="15.5" x14ac:dyDescent="0.35">
      <c r="C149" t="s">
        <v>167</v>
      </c>
      <c r="I149" s="5">
        <v>-347880100</v>
      </c>
      <c r="J149" s="5">
        <v>-505376264</v>
      </c>
      <c r="K149" s="5">
        <v>-684682977</v>
      </c>
    </row>
    <row r="150" spans="2:11" ht="15.5" x14ac:dyDescent="0.35">
      <c r="C150" t="s">
        <v>996</v>
      </c>
      <c r="D150" s="5">
        <v>31726608862</v>
      </c>
      <c r="E150" s="5">
        <v>5067277323</v>
      </c>
      <c r="F150" s="5">
        <v>-5067277323</v>
      </c>
      <c r="G150" s="5">
        <v>-5887940420</v>
      </c>
    </row>
    <row r="151" spans="2:11" ht="15.5" x14ac:dyDescent="0.35">
      <c r="C151" t="s">
        <v>1555</v>
      </c>
      <c r="E151" s="5">
        <v>-550829349</v>
      </c>
      <c r="F151" s="5">
        <v>829349</v>
      </c>
    </row>
    <row r="152" spans="2:11" ht="15.5" x14ac:dyDescent="0.35">
      <c r="C152" t="s">
        <v>1556</v>
      </c>
      <c r="G152" s="5">
        <v>-709000000</v>
      </c>
    </row>
    <row r="153" spans="2:11" ht="15.5" x14ac:dyDescent="0.35">
      <c r="C153" t="s">
        <v>173</v>
      </c>
      <c r="D153" s="5">
        <v>-4996100474</v>
      </c>
      <c r="E153" s="5">
        <v>-5304022007</v>
      </c>
      <c r="F153" s="5">
        <v>11602352938</v>
      </c>
      <c r="G153" s="5">
        <v>143084460</v>
      </c>
      <c r="I153" s="5">
        <v>-33850017422</v>
      </c>
      <c r="J153" s="5">
        <v>35730435921</v>
      </c>
      <c r="K153" s="5">
        <v>-56633217246</v>
      </c>
    </row>
    <row r="154" spans="2:11" ht="15.5" x14ac:dyDescent="0.35">
      <c r="C154" t="s">
        <v>176</v>
      </c>
      <c r="D154" s="5">
        <v>-127297</v>
      </c>
      <c r="F154" s="5">
        <v>783696037</v>
      </c>
      <c r="G154" s="5">
        <v>-393235227</v>
      </c>
      <c r="I154" s="5">
        <v>63248193176</v>
      </c>
      <c r="J154" s="5">
        <v>24150155476</v>
      </c>
      <c r="K154" s="5">
        <v>81469749860</v>
      </c>
    </row>
    <row r="155" spans="2:11" ht="15.5" x14ac:dyDescent="0.35">
      <c r="C155" t="s">
        <v>174</v>
      </c>
      <c r="D155" s="5">
        <v>127296</v>
      </c>
      <c r="E155" s="5">
        <v>166746194</v>
      </c>
      <c r="F155" s="5">
        <v>-265572965</v>
      </c>
      <c r="G155" s="5">
        <v>2652741</v>
      </c>
      <c r="I155" s="5">
        <v>-27565402806</v>
      </c>
      <c r="J155" s="5">
        <v>3367601779</v>
      </c>
      <c r="K155" s="5">
        <v>-686377138</v>
      </c>
    </row>
    <row r="156" spans="2:11" ht="15.5" x14ac:dyDescent="0.35">
      <c r="C156" t="s">
        <v>177</v>
      </c>
      <c r="D156" s="5">
        <v>-4996100475</v>
      </c>
      <c r="E156" s="5">
        <v>-5137275813</v>
      </c>
      <c r="F156" s="5">
        <v>12120476010</v>
      </c>
      <c r="G156" s="5">
        <v>-247498026</v>
      </c>
      <c r="I156" s="5">
        <v>1832772948</v>
      </c>
      <c r="J156" s="5">
        <v>63248193176</v>
      </c>
      <c r="K156" s="5">
        <v>24150155476</v>
      </c>
    </row>
    <row r="158" spans="2:11" ht="15.5" x14ac:dyDescent="0.35">
      <c r="B158" t="s">
        <v>178</v>
      </c>
      <c r="C158" t="s">
        <v>12</v>
      </c>
      <c r="D158" s="5">
        <v>1380000000</v>
      </c>
      <c r="E158" s="5">
        <v>1380000000</v>
      </c>
      <c r="F158" s="5">
        <v>1380000000</v>
      </c>
      <c r="G158" s="5">
        <v>1380000000</v>
      </c>
      <c r="I158" s="5">
        <v>1330000000</v>
      </c>
      <c r="J158" s="5">
        <v>1330000000</v>
      </c>
      <c r="K158" s="5">
        <v>0</v>
      </c>
    </row>
    <row r="159" spans="2:11" ht="15.5" x14ac:dyDescent="0.35">
      <c r="C159" t="s">
        <v>179</v>
      </c>
      <c r="D159" s="6">
        <v>0.79</v>
      </c>
      <c r="E159" s="6">
        <v>4.99</v>
      </c>
      <c r="F159" s="6">
        <v>-10.23</v>
      </c>
      <c r="G159" s="6">
        <v>8.25</v>
      </c>
    </row>
    <row r="160" spans="2:11" ht="15.5" x14ac:dyDescent="0.35">
      <c r="C160" t="s">
        <v>180</v>
      </c>
      <c r="D160" s="6">
        <v>64.56</v>
      </c>
      <c r="E160" s="6">
        <v>10.220000000000001</v>
      </c>
      <c r="F160" s="6">
        <v>-4.99</v>
      </c>
      <c r="G160" s="6">
        <v>6.18</v>
      </c>
    </row>
    <row r="161" spans="3:7" ht="15.5" x14ac:dyDescent="0.35">
      <c r="C161" t="s">
        <v>64</v>
      </c>
      <c r="D161" s="6">
        <v>4.42</v>
      </c>
      <c r="E161" s="6">
        <v>6.26</v>
      </c>
      <c r="F161" s="6">
        <v>2.2599999999999998</v>
      </c>
      <c r="G161" s="6">
        <v>-7.56</v>
      </c>
    </row>
    <row r="162" spans="3:7" ht="15.5" x14ac:dyDescent="0.35">
      <c r="C162" t="s">
        <v>181</v>
      </c>
      <c r="D162" s="5">
        <v>-49130000000</v>
      </c>
      <c r="E162" s="5">
        <v>52150000000</v>
      </c>
      <c r="F162" s="5">
        <v>-10230000000</v>
      </c>
      <c r="G162" s="5">
        <v>26390000000</v>
      </c>
    </row>
    <row r="163" spans="3:7" ht="15.5" x14ac:dyDescent="0.35">
      <c r="C163" t="s">
        <v>182</v>
      </c>
      <c r="D163" s="6">
        <v>1.5E-3</v>
      </c>
      <c r="E163" s="6">
        <v>9.7999999999999997E-3</v>
      </c>
      <c r="F163" s="6">
        <v>-1.9599999999999999E-2</v>
      </c>
      <c r="G163" s="6">
        <v>1.6799999999999999E-2</v>
      </c>
    </row>
    <row r="164" spans="3:7" ht="15.5" x14ac:dyDescent="0.35">
      <c r="C164" t="s">
        <v>183</v>
      </c>
      <c r="D164" s="6">
        <v>-8.1000000000000013E-3</v>
      </c>
      <c r="E164" s="6">
        <v>-5.6399999999999999E-2</v>
      </c>
      <c r="F164" s="6">
        <v>0.11310000000000001</v>
      </c>
      <c r="G164" s="6">
        <v>-0.1338</v>
      </c>
    </row>
    <row r="165" spans="3:7" ht="15.5" x14ac:dyDescent="0.35">
      <c r="C165" t="s">
        <v>184</v>
      </c>
      <c r="D165" s="6">
        <v>-2.7300000000000001E-2</v>
      </c>
      <c r="E165" s="6">
        <v>0.10890000000000001</v>
      </c>
      <c r="F165" s="6">
        <v>0.16070000000000001</v>
      </c>
      <c r="G165" s="6">
        <v>-0.51300000000000001</v>
      </c>
    </row>
    <row r="166" spans="3:7" ht="15.5" x14ac:dyDescent="0.35">
      <c r="C166" t="s">
        <v>185</v>
      </c>
      <c r="D166" s="6">
        <v>1.65</v>
      </c>
      <c r="E166" s="6">
        <v>-30.14</v>
      </c>
      <c r="F166" s="6">
        <v>-50.88</v>
      </c>
      <c r="G166" s="6">
        <v>49.75</v>
      </c>
    </row>
    <row r="167" spans="3:7" ht="15.5" x14ac:dyDescent="0.35">
      <c r="C167" t="s">
        <v>187</v>
      </c>
      <c r="D167" s="6">
        <v>-0.52</v>
      </c>
      <c r="E167" s="6">
        <v>-0.57999999999999996</v>
      </c>
      <c r="F167" s="6">
        <v>-0.56000000000000005</v>
      </c>
      <c r="G167" s="6">
        <v>-0.83</v>
      </c>
    </row>
    <row r="168" spans="3:7" ht="15.5" x14ac:dyDescent="0.35">
      <c r="C168" t="s">
        <v>188</v>
      </c>
      <c r="D168" s="6">
        <v>-97.24</v>
      </c>
      <c r="E168" s="6">
        <v>-88.45</v>
      </c>
      <c r="F168" s="6">
        <v>-90.42</v>
      </c>
      <c r="G168" s="6">
        <v>-61.69</v>
      </c>
    </row>
    <row r="169" spans="3:7" ht="15.5" x14ac:dyDescent="0.35">
      <c r="C169" t="s">
        <v>189</v>
      </c>
      <c r="D169" s="6">
        <v>-0.35</v>
      </c>
      <c r="E169" s="6">
        <v>-0.38</v>
      </c>
      <c r="F169" s="6">
        <v>-0.37</v>
      </c>
      <c r="G169" s="6">
        <v>-0.47</v>
      </c>
    </row>
    <row r="170" spans="3:7" ht="15.5" x14ac:dyDescent="0.35">
      <c r="C170" t="s">
        <v>190</v>
      </c>
      <c r="D170" s="6">
        <v>-143.94</v>
      </c>
      <c r="E170" s="6">
        <v>-135.15</v>
      </c>
      <c r="F170" s="6">
        <v>-138.32</v>
      </c>
      <c r="G170" s="6">
        <v>-109.12</v>
      </c>
    </row>
    <row r="171" spans="3:7" ht="15.5" x14ac:dyDescent="0.35">
      <c r="C171" t="s">
        <v>191</v>
      </c>
      <c r="D171" s="5">
        <v>451000000000</v>
      </c>
      <c r="E171" s="5">
        <v>451000000000</v>
      </c>
      <c r="F171" s="5">
        <v>451000000000</v>
      </c>
      <c r="G171" s="5">
        <v>395000000000</v>
      </c>
    </row>
    <row r="172" spans="3:7" ht="15.5" x14ac:dyDescent="0.35">
      <c r="C172" t="s">
        <v>192</v>
      </c>
      <c r="D172" s="5">
        <v>40000000000</v>
      </c>
      <c r="E172" s="5">
        <v>41000000000</v>
      </c>
      <c r="F172" s="5">
        <v>38000000000</v>
      </c>
      <c r="G172" s="5">
        <v>36000000000</v>
      </c>
    </row>
    <row r="173" spans="3:7" ht="15.5" x14ac:dyDescent="0.35">
      <c r="C173" t="s">
        <v>574</v>
      </c>
      <c r="D173" s="5">
        <v>-134000000000</v>
      </c>
      <c r="E173" s="5">
        <v>-122000000000</v>
      </c>
      <c r="F173" s="5">
        <v>-124000000000</v>
      </c>
      <c r="G173" s="5">
        <v>-85000000000</v>
      </c>
    </row>
    <row r="174" spans="3:7" ht="15.5" x14ac:dyDescent="0.35">
      <c r="C174" t="s">
        <v>24</v>
      </c>
      <c r="D174" s="5">
        <v>491000000000</v>
      </c>
      <c r="E174" s="5">
        <v>492000000000</v>
      </c>
      <c r="F174" s="5">
        <v>489000000000</v>
      </c>
      <c r="G174" s="5">
        <v>431000000000</v>
      </c>
    </row>
    <row r="175" spans="3:7" ht="15.5" x14ac:dyDescent="0.35">
      <c r="C175" t="s">
        <v>21</v>
      </c>
      <c r="D175" s="5">
        <v>489000000000</v>
      </c>
      <c r="E175" s="5">
        <v>485000000000</v>
      </c>
      <c r="F175" s="5">
        <v>477000000000</v>
      </c>
      <c r="G175" s="5">
        <v>431000000000</v>
      </c>
    </row>
    <row r="176" spans="3:7" ht="15.5" x14ac:dyDescent="0.35">
      <c r="C176" t="s">
        <v>194</v>
      </c>
      <c r="D176" s="5">
        <v>-557000000000</v>
      </c>
      <c r="E176" s="5">
        <v>-533000000000</v>
      </c>
      <c r="F176" s="5">
        <v>-538000000000</v>
      </c>
      <c r="G176" s="5">
        <v>-503000000000</v>
      </c>
    </row>
    <row r="177" spans="3:11" ht="15.5" x14ac:dyDescent="0.35">
      <c r="C177" t="s">
        <v>195</v>
      </c>
      <c r="D177" s="5">
        <v>-6000000000</v>
      </c>
      <c r="E177" s="5">
        <v>-4000000000</v>
      </c>
      <c r="F177" s="5">
        <v>6000000000</v>
      </c>
      <c r="G177" s="5">
        <v>6000000000</v>
      </c>
    </row>
    <row r="178" spans="3:11" ht="15.5" x14ac:dyDescent="0.35">
      <c r="C178" t="s">
        <v>196</v>
      </c>
      <c r="D178" s="5">
        <v>-13000000000</v>
      </c>
      <c r="E178" s="5">
        <v>-3000000000</v>
      </c>
      <c r="F178" s="5">
        <v>-2000000000</v>
      </c>
      <c r="G178" s="5">
        <v>0</v>
      </c>
    </row>
    <row r="179" spans="3:11" ht="15.5" x14ac:dyDescent="0.35">
      <c r="C179" t="s">
        <v>13</v>
      </c>
      <c r="D179" s="5">
        <v>-19000000000</v>
      </c>
      <c r="E179" s="5">
        <v>-7000000000</v>
      </c>
      <c r="F179" s="5">
        <v>4000000000</v>
      </c>
      <c r="G179" s="5">
        <v>6000000000</v>
      </c>
    </row>
    <row r="180" spans="3:11" ht="15.5" x14ac:dyDescent="0.35">
      <c r="C180" t="s">
        <v>16</v>
      </c>
      <c r="D180" s="6">
        <v>-13.77</v>
      </c>
      <c r="E180" s="6">
        <v>-5.23</v>
      </c>
      <c r="F180" s="6">
        <v>2.77</v>
      </c>
      <c r="G180" s="6">
        <v>4.5</v>
      </c>
    </row>
    <row r="181" spans="3:11" ht="15.5" x14ac:dyDescent="0.35">
      <c r="C181" t="s">
        <v>49</v>
      </c>
      <c r="I181" s="6">
        <v>-74.06</v>
      </c>
      <c r="J181" s="6">
        <v>-20.52</v>
      </c>
      <c r="K181" s="6">
        <v>272737.57</v>
      </c>
    </row>
    <row r="182" spans="3:11" ht="15.5" x14ac:dyDescent="0.35">
      <c r="C182" t="s">
        <v>63</v>
      </c>
      <c r="I182" s="6">
        <v>-3.08</v>
      </c>
      <c r="J182" s="6">
        <v>-13.16</v>
      </c>
      <c r="K182" s="5">
        <v>0</v>
      </c>
    </row>
    <row r="183" spans="3:11" ht="15.5" x14ac:dyDescent="0.35">
      <c r="C183" t="s">
        <v>66</v>
      </c>
      <c r="I183" s="6">
        <v>2.23</v>
      </c>
      <c r="J183" s="6">
        <v>0.8</v>
      </c>
      <c r="K183" s="5">
        <v>0</v>
      </c>
    </row>
    <row r="184" spans="3:11" ht="15.5" x14ac:dyDescent="0.35">
      <c r="C184" t="s">
        <v>197</v>
      </c>
      <c r="I184" s="5">
        <v>-11830000000</v>
      </c>
      <c r="J184" s="5">
        <v>-12190000000</v>
      </c>
      <c r="K184" s="5">
        <v>63560000000</v>
      </c>
    </row>
    <row r="185" spans="3:11" ht="15.5" x14ac:dyDescent="0.35">
      <c r="C185" t="s">
        <v>198</v>
      </c>
      <c r="I185" s="6">
        <v>-0.1421</v>
      </c>
      <c r="J185" s="6">
        <v>-3.2500000000000001E-2</v>
      </c>
      <c r="K185" s="6">
        <v>4.1799999999999997E-2</v>
      </c>
    </row>
    <row r="186" spans="3:11" ht="15.5" x14ac:dyDescent="0.35">
      <c r="C186" t="s">
        <v>199</v>
      </c>
      <c r="I186" s="6">
        <v>-1.6221000000000001</v>
      </c>
      <c r="J186" s="6">
        <v>-0.15770000000000001</v>
      </c>
      <c r="K186" s="6">
        <v>0.25180000000000002</v>
      </c>
    </row>
    <row r="187" spans="3:11" ht="15.5" x14ac:dyDescent="0.35">
      <c r="C187" t="s">
        <v>200</v>
      </c>
      <c r="I187" s="6">
        <v>-0.16579999999999998</v>
      </c>
      <c r="J187" s="6">
        <v>-0.1331</v>
      </c>
      <c r="K187" s="6">
        <v>0.80480000000000007</v>
      </c>
    </row>
    <row r="188" spans="3:11" ht="15.5" x14ac:dyDescent="0.35">
      <c r="C188" t="s">
        <v>201</v>
      </c>
      <c r="I188" s="6">
        <v>-1.18</v>
      </c>
      <c r="J188" s="6">
        <v>-1.39</v>
      </c>
      <c r="K188" s="6">
        <v>3.18</v>
      </c>
    </row>
    <row r="189" spans="3:11" ht="15.5" x14ac:dyDescent="0.35">
      <c r="C189" t="s">
        <v>60</v>
      </c>
      <c r="I189" s="6">
        <v>4.99</v>
      </c>
      <c r="J189" s="6">
        <v>2.0699999999999998</v>
      </c>
      <c r="K189" s="5">
        <v>0</v>
      </c>
    </row>
    <row r="190" spans="3:11" ht="15.5" x14ac:dyDescent="0.35">
      <c r="C190" t="s">
        <v>57</v>
      </c>
      <c r="I190" s="6">
        <v>45.66</v>
      </c>
      <c r="J190" s="6">
        <v>130.13</v>
      </c>
      <c r="K190" s="6">
        <v>1083252.3600000001</v>
      </c>
    </row>
    <row r="191" spans="3:11" ht="15.5" x14ac:dyDescent="0.35">
      <c r="C191" t="s">
        <v>202</v>
      </c>
      <c r="I191" s="5">
        <v>100</v>
      </c>
      <c r="J191" s="6">
        <v>2.0699999999999998</v>
      </c>
      <c r="K191" s="5">
        <v>0</v>
      </c>
    </row>
    <row r="192" spans="3:11" ht="15.5" x14ac:dyDescent="0.35">
      <c r="C192" t="s">
        <v>203</v>
      </c>
      <c r="I192" s="6">
        <v>2.2799999999999998</v>
      </c>
      <c r="J192" s="6">
        <v>130.13</v>
      </c>
      <c r="K192" s="6">
        <v>1083252.3600000001</v>
      </c>
    </row>
    <row r="193" spans="3:11" ht="15.5" x14ac:dyDescent="0.35">
      <c r="C193" t="s">
        <v>204</v>
      </c>
      <c r="I193" s="5">
        <v>289000000000</v>
      </c>
      <c r="J193" s="5">
        <v>307000000000</v>
      </c>
      <c r="K193" s="5">
        <v>417000000000</v>
      </c>
    </row>
    <row r="194" spans="3:11" ht="15.5" x14ac:dyDescent="0.35">
      <c r="C194" t="s">
        <v>205</v>
      </c>
      <c r="I194" s="5">
        <v>33000000000</v>
      </c>
      <c r="J194" s="5">
        <v>21000000000</v>
      </c>
      <c r="K194" s="5">
        <v>28000000000</v>
      </c>
    </row>
    <row r="195" spans="3:11" ht="15.5" x14ac:dyDescent="0.35">
      <c r="C195" t="s">
        <v>26</v>
      </c>
      <c r="I195" s="5">
        <v>322000000000</v>
      </c>
      <c r="J195" s="5">
        <v>327000000000</v>
      </c>
      <c r="K195" s="5">
        <v>445000000000</v>
      </c>
    </row>
    <row r="196" spans="3:11" ht="15.5" x14ac:dyDescent="0.35">
      <c r="C196" t="s">
        <v>23</v>
      </c>
      <c r="I196" s="5">
        <v>321000000000</v>
      </c>
      <c r="J196" s="5">
        <v>264000000000</v>
      </c>
      <c r="K196" s="5">
        <v>421000000000</v>
      </c>
    </row>
    <row r="197" spans="3:11" ht="15.5" x14ac:dyDescent="0.35">
      <c r="C197" t="s">
        <v>206</v>
      </c>
      <c r="I197" s="5">
        <v>-380000000000</v>
      </c>
      <c r="J197" s="5">
        <v>9000000000</v>
      </c>
      <c r="K197" s="5">
        <v>-50000000000</v>
      </c>
    </row>
    <row r="198" spans="3:11" ht="15.5" x14ac:dyDescent="0.35">
      <c r="C198" t="s">
        <v>207</v>
      </c>
      <c r="I198" s="5">
        <v>8000000000</v>
      </c>
      <c r="J198" s="5">
        <v>-44000000000</v>
      </c>
      <c r="K198" s="5">
        <v>-26000000000</v>
      </c>
    </row>
    <row r="199" spans="3:11" ht="15.5" x14ac:dyDescent="0.35">
      <c r="C199" t="s">
        <v>208</v>
      </c>
      <c r="I199" s="5">
        <v>-4000000000</v>
      </c>
      <c r="J199" s="5">
        <v>-12000000000</v>
      </c>
      <c r="K199" s="5">
        <v>-37000000000</v>
      </c>
    </row>
    <row r="200" spans="3:11" ht="15.5" x14ac:dyDescent="0.35">
      <c r="C200" t="s">
        <v>15</v>
      </c>
      <c r="I200" s="5">
        <v>5000000000</v>
      </c>
      <c r="J200" s="5">
        <v>-56000000000</v>
      </c>
      <c r="K200" s="5">
        <v>-63000000000</v>
      </c>
    </row>
    <row r="201" spans="3:11" ht="15.5" x14ac:dyDescent="0.35">
      <c r="C201" t="s">
        <v>17</v>
      </c>
      <c r="I201" s="6">
        <v>3.49</v>
      </c>
      <c r="J201" s="6">
        <v>-41.81</v>
      </c>
      <c r="K201" s="6">
        <v>-627547.91</v>
      </c>
    </row>
  </sheetData>
  <pageMargins left="0.7" right="0.7" top="0.75" bottom="0.75" header="0.3" footer="0.3"/>
  <ignoredErrors>
    <ignoredError sqref="A1:K202" numberStoredAsText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P19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1557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1558</v>
      </c>
      <c r="D2" s="2" vm="445">
        <f ca="1">IFERROR(_xlfn.STOCKHISTORY("XIDX:" &amp; $C$1, D3, , 0, 0, 1), "Libur")</f>
        <v>392</v>
      </c>
      <c r="E2" s="2" vm="446">
        <f ca="1">IFERROR(_xlfn.STOCKHISTORY("XIDX:" &amp; $C$1, E3, , 0, 0, 1), "Libur")</f>
        <v>374</v>
      </c>
      <c r="H2" s="2" vm="446">
        <f ca="1">IFERROR(INDEX(D2:G2,COUNT(D2:G2)),"")</f>
        <v>374</v>
      </c>
      <c r="I2" s="2" vm="33">
        <f t="shared" ref="I2:P2" ca="1" si="0">IFERROR(_xlfn.STOCKHISTORY("XIDX:" &amp; $C$1, I1, , 0, 0, 1), "Libur")</f>
        <v>424</v>
      </c>
      <c r="J2" s="2" vm="120">
        <f t="shared" ca="1" si="0"/>
        <v>400</v>
      </c>
      <c r="K2" s="2" vm="295">
        <f t="shared" ca="1" si="0"/>
        <v>800</v>
      </c>
      <c r="L2" s="2" vm="225">
        <f t="shared" ca="1" si="0"/>
        <v>1080</v>
      </c>
      <c r="M2" s="2" vm="447">
        <f t="shared" ca="1" si="0"/>
        <v>1975</v>
      </c>
      <c r="N2" s="2" vm="448">
        <f t="shared" ca="1" si="0"/>
        <v>1600</v>
      </c>
      <c r="O2" s="2" vm="376">
        <f t="shared" ca="1" si="0"/>
        <v>650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295101003117</v>
      </c>
      <c r="E4" s="2">
        <f>IFERROR(INDEX(E51:E500,MATCH($C$4,$C$51:$C$500,0)),"")</f>
        <v>243215669020</v>
      </c>
      <c r="H4" s="2">
        <f>IFERROR(SUM(D4:G4)*(4/MAX(1,COUNT(D4:G4))),"")</f>
        <v>1076633344274</v>
      </c>
      <c r="I4" s="2">
        <f t="shared" ref="I4:P4" si="1">IFERROR(INDEX(I51:I500,MATCH($C$4,$C$51:$C$500,0)),"")</f>
        <v>1100210838385</v>
      </c>
      <c r="J4" s="2">
        <f t="shared" si="1"/>
        <v>977488301788</v>
      </c>
      <c r="K4" s="2">
        <f t="shared" si="1"/>
        <v>696303792495</v>
      </c>
      <c r="L4" s="2">
        <f t="shared" si="1"/>
        <v>753571541696</v>
      </c>
      <c r="M4" s="2">
        <f t="shared" si="1"/>
        <v>1319727926930</v>
      </c>
      <c r="N4" s="2">
        <f t="shared" si="1"/>
        <v>563887706317</v>
      </c>
      <c r="O4" s="2">
        <f t="shared" si="1"/>
        <v>281751896998</v>
      </c>
      <c r="P4" s="2">
        <f t="shared" si="1"/>
        <v>265629263406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15952445070</v>
      </c>
      <c r="E5" s="2">
        <f>IFERROR(INDEX(E51:E500,MATCH($C$5,$C$51:$C$500,0)),"")</f>
        <v>10691133132</v>
      </c>
      <c r="H5" s="2">
        <f>IFERROR(SUM(D5:G5)*(4/MAX(1,COUNT(D5:G5))),"")</f>
        <v>53287156404</v>
      </c>
      <c r="I5" s="2">
        <f t="shared" ref="I5:P5" si="2">IFERROR(INDEX(I51:I500,MATCH($C$5,$C$51:$C$500,0)),"")</f>
        <v>65521443221</v>
      </c>
      <c r="J5" s="2">
        <f t="shared" si="2"/>
        <v>53111749332</v>
      </c>
      <c r="K5" s="2">
        <f t="shared" si="2"/>
        <v>5251980761</v>
      </c>
      <c r="L5" s="2">
        <f t="shared" si="2"/>
        <v>47786528892</v>
      </c>
      <c r="M5" s="2">
        <f t="shared" si="2"/>
        <v>112378986784</v>
      </c>
      <c r="N5" s="2">
        <f t="shared" si="2"/>
        <v>60287772540</v>
      </c>
      <c r="O5" s="2">
        <f t="shared" si="2"/>
        <v>33091343981</v>
      </c>
      <c r="P5" s="2">
        <f t="shared" si="2"/>
        <v>32299502111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604477985011</v>
      </c>
      <c r="E6" s="2">
        <f>IFERROR(INDEX(E51:E500,MATCH($C$6,$C$51:$C$500,0)),"")</f>
        <v>588525539941</v>
      </c>
      <c r="H6" s="2">
        <f>IFERROR(INDEX(D6:G6,COUNT(D6:G6)),"")</f>
        <v>588525539941</v>
      </c>
      <c r="I6" s="2">
        <f t="shared" ref="I6:P6" si="3">IFERROR(INDEX(I51:I500,MATCH($C$6,$C$51:$C$500,0)),"")</f>
        <v>577834406809</v>
      </c>
      <c r="J6" s="2">
        <f t="shared" si="3"/>
        <v>512312963588</v>
      </c>
      <c r="K6" s="2">
        <f t="shared" si="3"/>
        <v>459201214256</v>
      </c>
      <c r="L6" s="2">
        <f t="shared" si="3"/>
        <v>484043325586</v>
      </c>
      <c r="M6" s="2">
        <f t="shared" si="3"/>
        <v>502051747116</v>
      </c>
      <c r="N6" s="2">
        <f t="shared" si="3"/>
        <v>242331720463</v>
      </c>
      <c r="O6" s="2">
        <f t="shared" si="3"/>
        <v>235169101241</v>
      </c>
      <c r="P6" s="2">
        <f t="shared" si="3"/>
        <v>66643022539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1.6</v>
      </c>
      <c r="E7" s="3">
        <f>IFERROR(INDEX(E51:E500,MATCH($C$7,$C$51:$C$500,0))/1000000000,"")</f>
        <v>1.6</v>
      </c>
      <c r="H7" s="3">
        <f>IFERROR(INDEX(D7:G7,COUNT(D7:G7)),"")</f>
        <v>1.6</v>
      </c>
      <c r="I7" s="3">
        <f t="shared" ref="I7:P7" si="4">IFERROR(INDEX(I51:I500,MATCH($C$7,$C$51:$C$500,0))/1000000000,"")</f>
        <v>1.6</v>
      </c>
      <c r="J7" s="3">
        <f t="shared" si="4"/>
        <v>1.6</v>
      </c>
      <c r="K7" s="3">
        <f t="shared" si="4"/>
        <v>1.6</v>
      </c>
      <c r="L7" s="3">
        <f t="shared" si="4"/>
        <v>1.6</v>
      </c>
      <c r="M7" s="3">
        <f t="shared" si="4"/>
        <v>1.6</v>
      </c>
      <c r="N7" s="3">
        <f t="shared" si="4"/>
        <v>1.6</v>
      </c>
      <c r="O7" s="3">
        <f t="shared" si="4"/>
        <v>1.6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-254000000000</v>
      </c>
      <c r="E8" s="2">
        <f>IFERROR(INDEX(E51:E500,MATCH("Free cash flow (Quarter)",$C$51:$C$500,0)),"")</f>
        <v>-120000000000</v>
      </c>
      <c r="H8" s="2">
        <f>IFERROR(INDEX(D8:G8,COUNT(D8:G8)),"")</f>
        <v>-120000000000</v>
      </c>
      <c r="I8" s="2">
        <f t="shared" ref="I8:P8" si="5">IFERROR(INDEX(I51:I500,MATCH($C$8,$C$51:$C$500,0)),"")</f>
        <v>-165000000000</v>
      </c>
      <c r="J8" s="2">
        <f t="shared" si="5"/>
        <v>-456000000000</v>
      </c>
      <c r="K8" s="2">
        <f t="shared" si="5"/>
        <v>-73000000000</v>
      </c>
      <c r="L8" s="2">
        <f t="shared" si="5"/>
        <v>-33000000000</v>
      </c>
      <c r="M8" s="2">
        <f t="shared" si="5"/>
        <v>-127000000000</v>
      </c>
      <c r="N8" s="2">
        <f t="shared" si="5"/>
        <v>137000000000</v>
      </c>
      <c r="O8" s="2">
        <f t="shared" si="5"/>
        <v>-13000000000</v>
      </c>
      <c r="P8" s="2">
        <f t="shared" si="5"/>
        <v>-20000000000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-158.72999999999999</v>
      </c>
      <c r="E9" s="3">
        <f>IFERROR(INDEX(E51:E500,MATCH("Free cash flow per share (Quarter)",$C$51:$C$500,0)),"")</f>
        <v>-74.959999999999994</v>
      </c>
      <c r="H9" s="3">
        <f>IFERROR(INDEX(D9:G9,COUNT(D9:G9)),"")</f>
        <v>-74.959999999999994</v>
      </c>
      <c r="I9" s="3">
        <f t="shared" ref="I9:P9" si="6">IFERROR(INDEX(I51:I500,MATCH($C$9,$C$51:$C$500,0)),"")</f>
        <v>-103.13</v>
      </c>
      <c r="J9" s="3">
        <f t="shared" si="6"/>
        <v>-285.02</v>
      </c>
      <c r="K9" s="3">
        <f t="shared" si="6"/>
        <v>-45.59</v>
      </c>
      <c r="L9" s="3">
        <f t="shared" si="6"/>
        <v>-20.85</v>
      </c>
      <c r="M9" s="3">
        <f t="shared" si="6"/>
        <v>-79.290000000000006</v>
      </c>
      <c r="N9" s="3">
        <f t="shared" si="6"/>
        <v>85.78</v>
      </c>
      <c r="O9" s="3">
        <f t="shared" si="6"/>
        <v>-8.18</v>
      </c>
      <c r="P9" s="3">
        <f t="shared" si="6"/>
        <v>-98460.47</v>
      </c>
    </row>
    <row r="10" spans="1:16" ht="15.5" x14ac:dyDescent="0.35">
      <c r="C10" t="s">
        <v>18</v>
      </c>
      <c r="D10" s="3">
        <f ca="1">IFERROR(IF(D9=0,"",D2/D9),"")</f>
        <v>-2.4696024696024699</v>
      </c>
      <c r="E10" s="3">
        <f ca="1">IFERROR(IF(E9=0,"",E2/E9),"")</f>
        <v>-4.9893276414087522</v>
      </c>
      <c r="I10" s="3">
        <f t="shared" ref="I10:P10" ca="1" si="7">IFERROR(IF(I9=0,"",I2/I9),"")</f>
        <v>-4.1113158149907889</v>
      </c>
      <c r="J10" s="3">
        <f t="shared" ca="1" si="7"/>
        <v>-1.4034102869974039</v>
      </c>
      <c r="K10" s="3">
        <f t="shared" ca="1" si="7"/>
        <v>-17.547707830664617</v>
      </c>
      <c r="L10" s="3">
        <f t="shared" ca="1" si="7"/>
        <v>-51.798561151079134</v>
      </c>
      <c r="M10" s="3">
        <f t="shared" ca="1" si="7"/>
        <v>-24.908563501072013</v>
      </c>
      <c r="N10" s="3">
        <f t="shared" ca="1" si="7"/>
        <v>18.652366519002097</v>
      </c>
      <c r="O10" s="3">
        <f t="shared" ca="1" si="7"/>
        <v>-79.462102689486557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22584725805</v>
      </c>
      <c r="E11" s="2">
        <f>IFERROR(INDEX(E51:E500,MATCH($C$11,$C$51:$C$500,0)),"")</f>
        <v>110430745211</v>
      </c>
      <c r="H11" s="2">
        <f>IFERROR(INDEX(D11:G11,COUNT(D11:G11)),"")</f>
        <v>110430745211</v>
      </c>
      <c r="I11" s="2">
        <f t="shared" ref="I11:P11" si="8">IFERROR(INDEX(I51:I500,MATCH($C$11,$C$51:$C$500,0)),"")</f>
        <v>80134086148</v>
      </c>
      <c r="J11" s="2">
        <f t="shared" si="8"/>
        <v>27331775044</v>
      </c>
      <c r="K11" s="2">
        <f t="shared" si="8"/>
        <v>92029755812</v>
      </c>
      <c r="L11" s="2">
        <f t="shared" si="8"/>
        <v>116784394685</v>
      </c>
      <c r="M11" s="2">
        <f t="shared" si="8"/>
        <v>135294542487</v>
      </c>
      <c r="N11" s="2">
        <f t="shared" si="8"/>
        <v>233037390711</v>
      </c>
      <c r="O11" s="2">
        <f t="shared" si="8"/>
        <v>42860683913</v>
      </c>
      <c r="P11" s="2">
        <f t="shared" si="8"/>
        <v>20173109326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1048000000000</v>
      </c>
      <c r="E12" s="2">
        <f>IFERROR(INDEX(E51:E500,MATCH("Net Debt (Quarter)",$C$51:$C$500,0)),"")</f>
        <v>874000000000</v>
      </c>
      <c r="H12" s="2">
        <f>IFERROR(INDEX(D12:G12,COUNT(D12:G12)),"")</f>
        <v>874000000000</v>
      </c>
      <c r="I12" s="2">
        <f t="shared" ref="I12:P12" si="9">IFERROR(INDEX(I51:I500,MATCH($C$12,$C$51:$C$500,0)),"")</f>
        <v>751000000000</v>
      </c>
      <c r="J12" s="2">
        <f t="shared" si="9"/>
        <v>593000000000</v>
      </c>
      <c r="K12" s="2">
        <f t="shared" si="9"/>
        <v>147000000000</v>
      </c>
      <c r="L12" s="2">
        <f t="shared" si="9"/>
        <v>43000000000</v>
      </c>
      <c r="M12" s="2">
        <f t="shared" si="9"/>
        <v>-55000000000</v>
      </c>
      <c r="N12" s="2">
        <f t="shared" si="9"/>
        <v>-233000000000</v>
      </c>
      <c r="O12" s="2">
        <f t="shared" si="9"/>
        <v>-43000000000</v>
      </c>
      <c r="P12" s="2">
        <f t="shared" si="9"/>
        <v>-20000000000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1070000000000</v>
      </c>
      <c r="E13" s="2">
        <f>IFERROR(INDEX(E51:E500,MATCH("Total Debt (Quarter)",$C$51:$C$500,0)),"")</f>
        <v>984000000000</v>
      </c>
      <c r="H13" s="2">
        <f>IFERROR(INDEX(D13:G13,COUNT(D13:G13)),"")</f>
        <v>984000000000</v>
      </c>
      <c r="I13" s="2">
        <f t="shared" ref="I13:P13" si="10">IFERROR(INDEX(I51:I500,MATCH($C$13,$C$51:$C$500,0)),"")</f>
        <v>831000000000</v>
      </c>
      <c r="J13" s="2">
        <f t="shared" si="10"/>
        <v>620000000000</v>
      </c>
      <c r="K13" s="2">
        <f t="shared" si="10"/>
        <v>239000000000</v>
      </c>
      <c r="L13" s="2">
        <f t="shared" si="10"/>
        <v>160000000000</v>
      </c>
      <c r="M13" s="2">
        <f t="shared" si="10"/>
        <v>80000000000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28</v>
      </c>
      <c r="D15" s="2">
        <f>IFERROR(INDEX(D51:D500,MATCH($C$15,$C$51:$C$500,0)),"")</f>
        <v>-5083208185</v>
      </c>
      <c r="E15" s="2">
        <f>IFERROR(INDEX(E51:E500,MATCH($C$15,$C$51:$C$500,0)),"")</f>
        <v>-3140780005</v>
      </c>
      <c r="H15" s="2">
        <f>IFERROR(SUM(D15:G15)*(4/MAX(1,COUNT(D15:G15))),"")</f>
        <v>-16447976380</v>
      </c>
      <c r="I15" s="2">
        <f t="shared" ref="I15:P15" si="12">IFERROR(INDEX(I51:I500,MATCH($C$15,$C$51:$C$500,0)),"")</f>
        <v>-13165707435</v>
      </c>
      <c r="J15" s="2">
        <f t="shared" si="12"/>
        <v>-16881679130</v>
      </c>
      <c r="K15" s="2">
        <f t="shared" si="12"/>
        <v>-2692032507</v>
      </c>
      <c r="L15" s="2">
        <f t="shared" si="12"/>
        <v>-14429613196</v>
      </c>
      <c r="M15" s="2">
        <f t="shared" si="12"/>
        <v>-32763792477</v>
      </c>
      <c r="N15" s="2">
        <f t="shared" si="12"/>
        <v>-16903304584</v>
      </c>
      <c r="O15" s="2">
        <f t="shared" si="12"/>
        <v>-10884949250</v>
      </c>
      <c r="P15" s="2">
        <f t="shared" si="12"/>
        <v>-10898808250</v>
      </c>
    </row>
    <row r="16" spans="1:16" ht="15.5" x14ac:dyDescent="0.35">
      <c r="C16" t="s">
        <v>29</v>
      </c>
      <c r="D16" s="2">
        <f>IFERROR(INDEX(D51:D500,MATCH($C$16,$C$51:$C$500,0)),"")</f>
        <v>21037483135</v>
      </c>
      <c r="E16" s="2">
        <f>IFERROR(INDEX(E51:E500,MATCH($C$16,$C$51:$C$500,0)),"")</f>
        <v>13833743017</v>
      </c>
      <c r="H16" s="2">
        <f>IFERROR(SUM(D16:G16)*(4/MAX(1,COUNT(D16:G16))),"")</f>
        <v>69742452304</v>
      </c>
      <c r="I16" s="2">
        <f t="shared" ref="I16:P16" si="13">IFERROR(INDEX(I51:I500,MATCH($C$16,$C$51:$C$500,0)),"")</f>
        <v>78694470176</v>
      </c>
      <c r="J16" s="2">
        <f t="shared" si="13"/>
        <v>70144870142</v>
      </c>
      <c r="K16" s="2">
        <f t="shared" si="13"/>
        <v>7890453788</v>
      </c>
      <c r="L16" s="2">
        <f t="shared" si="13"/>
        <v>62434134928</v>
      </c>
      <c r="M16" s="2">
        <f t="shared" si="13"/>
        <v>144919292101</v>
      </c>
      <c r="N16" s="2">
        <f t="shared" si="13"/>
        <v>77425297084</v>
      </c>
      <c r="O16" s="2">
        <f t="shared" si="13"/>
        <v>44090157481</v>
      </c>
      <c r="P16" s="2">
        <f t="shared" si="13"/>
        <v>43159659861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627200000000</v>
      </c>
      <c r="E20" s="2">
        <f ca="1">IFERROR(E21*E2,"")</f>
        <v>598400000000</v>
      </c>
      <c r="H20" s="2">
        <f t="shared" ref="H20:P20" ca="1" si="14">IFERROR(H21*H2,"")</f>
        <v>598400000000</v>
      </c>
      <c r="I20" s="2">
        <f t="shared" ca="1" si="14"/>
        <v>678400000000</v>
      </c>
      <c r="J20" s="2">
        <f t="shared" ca="1" si="14"/>
        <v>640000000000</v>
      </c>
      <c r="K20" s="2">
        <f t="shared" ca="1" si="14"/>
        <v>1280000000000</v>
      </c>
      <c r="L20" s="2">
        <f t="shared" ca="1" si="14"/>
        <v>1728000000000</v>
      </c>
      <c r="M20" s="2">
        <f t="shared" ca="1" si="14"/>
        <v>3160000000000</v>
      </c>
      <c r="N20" s="2">
        <f t="shared" ca="1" si="14"/>
        <v>2560000000000</v>
      </c>
      <c r="O20" s="2">
        <f t="shared" ca="1" si="14"/>
        <v>1040000000000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1600000000</v>
      </c>
      <c r="E21" s="2">
        <f>IFERROR(INDEX(E51:E500,MATCH($C$7,$C$51:$C$500,0)),"")</f>
        <v>1600000000</v>
      </c>
      <c r="H21" s="2">
        <f>IFERROR(INDEX(D21:G21,COUNT(D21:G21)),"")</f>
        <v>1600000000</v>
      </c>
      <c r="I21" s="2">
        <f t="shared" ref="I21:P21" si="15">IFERROR(INDEX(I51:I500,MATCH($C$7,$C$51:$C$500,0)),"")</f>
        <v>1600000000</v>
      </c>
      <c r="J21" s="2">
        <f t="shared" si="15"/>
        <v>1600000000</v>
      </c>
      <c r="K21" s="2">
        <f t="shared" si="15"/>
        <v>1600000000</v>
      </c>
      <c r="L21" s="2">
        <f t="shared" si="15"/>
        <v>1600000000</v>
      </c>
      <c r="M21" s="2">
        <f t="shared" si="15"/>
        <v>1600000000</v>
      </c>
      <c r="N21" s="2">
        <f t="shared" si="15"/>
        <v>1600000000</v>
      </c>
      <c r="O21" s="2">
        <f t="shared" si="15"/>
        <v>1600000000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2.6390448396081299</v>
      </c>
      <c r="E23" s="3">
        <f>IFERROR(E5/E6*100,"")</f>
        <v>1.8165962913133376</v>
      </c>
      <c r="H23" s="3">
        <f t="shared" ref="H23:P23" si="16">IFERROR(H5/H6*100,"")</f>
        <v>9.0543490108079361</v>
      </c>
      <c r="I23" s="3">
        <f t="shared" si="16"/>
        <v>11.339138419055367</v>
      </c>
      <c r="J23" s="3">
        <f t="shared" si="16"/>
        <v>10.367051608460224</v>
      </c>
      <c r="K23" s="3">
        <f t="shared" si="16"/>
        <v>1.1437210089936902</v>
      </c>
      <c r="L23" s="3">
        <f t="shared" si="16"/>
        <v>9.8723660395787789</v>
      </c>
      <c r="M23" s="3">
        <f t="shared" si="16"/>
        <v>22.383944967735491</v>
      </c>
      <c r="N23" s="3">
        <f t="shared" si="16"/>
        <v>24.878201015044144</v>
      </c>
      <c r="O23" s="3">
        <f t="shared" si="16"/>
        <v>14.07129754988015</v>
      </c>
      <c r="P23" s="3">
        <f t="shared" si="16"/>
        <v>48.466442367763392</v>
      </c>
    </row>
    <row r="24" spans="1:16" ht="15.5" x14ac:dyDescent="0.35">
      <c r="C24" t="s">
        <v>47</v>
      </c>
      <c r="D24" s="4">
        <f>IFERROR(_xlfn.RRI(5,I23,D23),"")</f>
        <v>-0.25290927888594028</v>
      </c>
      <c r="E24" s="4">
        <f>IFERROR(_xlfn.RRI(5,J23,E23),"")</f>
        <v>-0.29413665065319083</v>
      </c>
      <c r="H24" s="4">
        <f t="shared" ref="H24:P24" si="17">IFERROR(_xlfn.RRI(5,M23,H23),"")</f>
        <v>-0.16558112347657183</v>
      </c>
      <c r="I24" s="4">
        <f t="shared" si="17"/>
        <v>-0.14542099925843099</v>
      </c>
      <c r="J24" s="4">
        <f t="shared" si="17"/>
        <v>-5.9271670469244531E-2</v>
      </c>
      <c r="K24" s="4">
        <f t="shared" si="17"/>
        <v>-0.5273106784226409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40.96</v>
      </c>
      <c r="J25" s="3">
        <f t="shared" si="18"/>
        <v>33.29</v>
      </c>
      <c r="K25" s="3">
        <f t="shared" si="18"/>
        <v>3.25</v>
      </c>
      <c r="L25" s="3">
        <f t="shared" si="18"/>
        <v>30</v>
      </c>
      <c r="M25" s="3">
        <f t="shared" si="18"/>
        <v>70.099999999999994</v>
      </c>
      <c r="N25" s="3">
        <f t="shared" si="18"/>
        <v>37.83</v>
      </c>
      <c r="O25" s="3">
        <f t="shared" si="18"/>
        <v>20.75</v>
      </c>
      <c r="P25" s="3">
        <f t="shared" si="18"/>
        <v>157370.01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1.602576533584199E-2</v>
      </c>
      <c r="J26" s="4">
        <f t="shared" si="19"/>
        <v>9.9155503631556341E-2</v>
      </c>
      <c r="K26" s="4">
        <f t="shared" si="19"/>
        <v>-0.88439083147160402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184.43812694812499</v>
      </c>
      <c r="E27" s="3">
        <f>IFERROR(E4/E21,"")</f>
        <v>152.0097931375</v>
      </c>
      <c r="H27" s="3">
        <f t="shared" ref="H27:P27" si="20">IFERROR(H4/H21,"")</f>
        <v>672.89584017125003</v>
      </c>
      <c r="I27" s="3">
        <f t="shared" si="20"/>
        <v>687.63177399062499</v>
      </c>
      <c r="J27" s="3">
        <f t="shared" si="20"/>
        <v>610.93018861749999</v>
      </c>
      <c r="K27" s="3">
        <f t="shared" si="20"/>
        <v>435.18987030937501</v>
      </c>
      <c r="L27" s="3">
        <f t="shared" si="20"/>
        <v>470.98221355999999</v>
      </c>
      <c r="M27" s="3">
        <f t="shared" si="20"/>
        <v>824.82995433124995</v>
      </c>
      <c r="N27" s="3">
        <f t="shared" si="20"/>
        <v>352.429816448125</v>
      </c>
      <c r="O27" s="3">
        <f t="shared" si="20"/>
        <v>176.09493562374999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-0.23140252503662828</v>
      </c>
      <c r="E28" s="4">
        <f>IFERROR(_xlfn.RRI(5,J27,E27),"")</f>
        <v>-0.24286033879107904</v>
      </c>
      <c r="H28" s="4">
        <f t="shared" ref="H28:P28" si="21">IFERROR(_xlfn.RRI(5,M27,H27),"")</f>
        <v>-3.9899526574910138E-2</v>
      </c>
      <c r="I28" s="4">
        <f t="shared" si="21"/>
        <v>0.14302744563764924</v>
      </c>
      <c r="J28" s="4">
        <f t="shared" si="21"/>
        <v>0.28247510645086749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0.23039951937518779</v>
      </c>
      <c r="J29" s="4">
        <f t="shared" si="22"/>
        <v>9.2430769230769236</v>
      </c>
      <c r="K29" s="4">
        <f t="shared" si="22"/>
        <v>-0.89166666666666672</v>
      </c>
      <c r="L29" s="4">
        <f t="shared" si="22"/>
        <v>-0.57203994293865901</v>
      </c>
      <c r="M29" s="4">
        <f t="shared" si="22"/>
        <v>0.8530266983875231</v>
      </c>
      <c r="N29" s="4">
        <f t="shared" si="22"/>
        <v>0.82313253012048182</v>
      </c>
      <c r="O29" s="4">
        <f t="shared" si="22"/>
        <v>-0.99986814514404621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-2.1429978044580397E-2</v>
      </c>
      <c r="I30" s="4">
        <f t="shared" si="23"/>
        <v>0.12554885452083533</v>
      </c>
      <c r="J30" s="4">
        <f t="shared" si="23"/>
        <v>0.40382446903736935</v>
      </c>
      <c r="K30" s="4">
        <f t="shared" si="23"/>
        <v>-7.5995106014901087E-2</v>
      </c>
      <c r="L30" s="4">
        <f t="shared" si="23"/>
        <v>-0.42899477512081896</v>
      </c>
      <c r="M30" s="4">
        <f t="shared" si="23"/>
        <v>1.34040911363315</v>
      </c>
      <c r="N30" s="4">
        <f t="shared" si="23"/>
        <v>1.0013625900130239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377.8</v>
      </c>
      <c r="E32" s="3">
        <f>IFERROR(INDEX(E51:E500,MATCH($A$32,$C$51:$C$500,0)),"")</f>
        <v>367.83</v>
      </c>
      <c r="H32" s="3">
        <f>IFERROR(INDEX(D32:G32,COUNT(D32:G32)),"")</f>
        <v>367.83</v>
      </c>
      <c r="I32" s="3">
        <f t="shared" ref="I32:P32" si="24">IFERROR(INDEX(I51:I500,MATCH($C$32,$C$51:$C$500,0)),"")</f>
        <v>361.15</v>
      </c>
      <c r="J32" s="3">
        <f t="shared" si="24"/>
        <v>320.2</v>
      </c>
      <c r="K32" s="3">
        <f t="shared" si="24"/>
        <v>287</v>
      </c>
      <c r="L32" s="3">
        <f t="shared" si="24"/>
        <v>302.52999999999997</v>
      </c>
      <c r="M32" s="3">
        <f t="shared" si="24"/>
        <v>313.77999999999997</v>
      </c>
      <c r="N32" s="3">
        <f t="shared" si="24"/>
        <v>151.46</v>
      </c>
      <c r="O32" s="3">
        <f t="shared" si="24"/>
        <v>146.97999999999999</v>
      </c>
      <c r="P32" s="3">
        <f t="shared" si="24"/>
        <v>325087.90999999997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0.99</v>
      </c>
      <c r="E33" s="3">
        <f>IFERROR(INDEX(E51:E500,MATCH($A$33,$C$51:$C$500,0)),"")</f>
        <v>1.04</v>
      </c>
      <c r="H33" s="3">
        <f>IFERROR(INDEX(D33:G33,COUNT(D33:G33)),"")</f>
        <v>1.04</v>
      </c>
      <c r="I33" s="3">
        <f t="shared" ref="I33:P33" si="25">IFERROR(INDEX(I51:I500,MATCH($C$33,$C$51:$C$500,0)),"")</f>
        <v>1.17</v>
      </c>
      <c r="J33" s="3">
        <f t="shared" si="25"/>
        <v>1.25</v>
      </c>
      <c r="K33" s="3">
        <f t="shared" si="25"/>
        <v>2.79</v>
      </c>
      <c r="L33" s="3">
        <f t="shared" si="25"/>
        <v>3.57</v>
      </c>
      <c r="M33" s="3">
        <f t="shared" si="25"/>
        <v>6.29</v>
      </c>
      <c r="N33" s="3">
        <f t="shared" si="25"/>
        <v>10.56</v>
      </c>
      <c r="O33" s="3">
        <f t="shared" si="25"/>
        <v>4.42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37.51</v>
      </c>
      <c r="E34" s="3">
        <f>IFERROR(INDEX(E51:E500,MATCH($A$34,$C$51:$C$500,0)),"")</f>
        <v>57.49</v>
      </c>
      <c r="H34" s="3">
        <f>IFERROR(INDEX(D34:G34,COUNT(D34:G34)),"")</f>
        <v>57.49</v>
      </c>
      <c r="I34" s="3">
        <f t="shared" ref="I34:P34" si="26">IFERROR(INDEX(I51:I500,MATCH($C$34,$C$51:$C$500,0)),"")</f>
        <v>10.35</v>
      </c>
      <c r="J34" s="3">
        <f t="shared" si="26"/>
        <v>12.02</v>
      </c>
      <c r="K34" s="3">
        <f t="shared" si="26"/>
        <v>246.15</v>
      </c>
      <c r="L34" s="3">
        <f t="shared" si="26"/>
        <v>36</v>
      </c>
      <c r="M34" s="3">
        <f t="shared" si="26"/>
        <v>28.17</v>
      </c>
      <c r="N34" s="3">
        <f t="shared" si="26"/>
        <v>42.29</v>
      </c>
      <c r="O34" s="3">
        <f t="shared" si="26"/>
        <v>31.33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2.0299999999999998</v>
      </c>
      <c r="E35" s="3">
        <f>IFERROR(INDEX(E51:E500,MATCH($A$35,$C$51:$C$500,0)),"")</f>
        <v>2.5299999999999998</v>
      </c>
      <c r="H35" s="3">
        <f>IFERROR(INDEX(D35:G35,COUNT(D35:G35)),"")</f>
        <v>2.5299999999999998</v>
      </c>
      <c r="I35" s="3">
        <f t="shared" ref="I35:P35" si="27">IFERROR(INDEX(I51:I500,MATCH($C$35,$C$51:$C$500,0)),"")</f>
        <v>0.62</v>
      </c>
      <c r="J35" s="3">
        <f t="shared" si="27"/>
        <v>0.65</v>
      </c>
      <c r="K35" s="3">
        <f t="shared" si="27"/>
        <v>1.84</v>
      </c>
      <c r="L35" s="3">
        <f t="shared" si="27"/>
        <v>2.29</v>
      </c>
      <c r="M35" s="3">
        <f t="shared" si="27"/>
        <v>2.39</v>
      </c>
      <c r="N35" s="3">
        <f t="shared" si="27"/>
        <v>4.54</v>
      </c>
      <c r="O35" s="3">
        <f t="shared" si="27"/>
        <v>3.69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295101003117</v>
      </c>
      <c r="E51" s="5">
        <v>243215669020</v>
      </c>
      <c r="F51" s="5">
        <v>86601595434</v>
      </c>
      <c r="G51" s="5">
        <v>423266446054</v>
      </c>
      <c r="I51" s="5">
        <v>1100210838385</v>
      </c>
      <c r="J51" s="5">
        <v>977488301788</v>
      </c>
      <c r="K51" s="5">
        <v>696303792495</v>
      </c>
      <c r="L51" s="5">
        <v>753571541696</v>
      </c>
      <c r="M51" s="5">
        <v>1319727926930</v>
      </c>
      <c r="N51" s="5">
        <v>563887706317</v>
      </c>
      <c r="O51" s="5">
        <v>281751896998</v>
      </c>
      <c r="P51" s="5">
        <v>265629263406</v>
      </c>
    </row>
    <row r="52" spans="2:16" ht="15.5" x14ac:dyDescent="0.35">
      <c r="C52" t="s">
        <v>211</v>
      </c>
      <c r="D52" s="5">
        <v>-231787872136</v>
      </c>
      <c r="E52" s="5">
        <v>-186569443353</v>
      </c>
      <c r="F52" s="5">
        <v>-13556298305</v>
      </c>
      <c r="G52" s="5">
        <v>-356609473454</v>
      </c>
      <c r="I52" s="5">
        <v>-841653616190</v>
      </c>
      <c r="J52" s="5">
        <v>-767430239495</v>
      </c>
      <c r="K52" s="5">
        <v>-560497594111</v>
      </c>
      <c r="L52" s="5">
        <v>-594359461497</v>
      </c>
      <c r="M52" s="5">
        <v>-1083708127773</v>
      </c>
      <c r="N52" s="5">
        <v>-443468993033</v>
      </c>
      <c r="O52" s="5">
        <v>-222158029391</v>
      </c>
      <c r="P52" s="5">
        <v>-209607380016</v>
      </c>
    </row>
    <row r="53" spans="2:16" ht="15.5" x14ac:dyDescent="0.35">
      <c r="C53" t="s">
        <v>212</v>
      </c>
      <c r="D53" s="5">
        <v>63313130981</v>
      </c>
      <c r="E53" s="5">
        <v>56646225667</v>
      </c>
      <c r="F53" s="5">
        <v>73045297129</v>
      </c>
      <c r="G53" s="5">
        <v>66656972600</v>
      </c>
      <c r="I53" s="5">
        <v>258557222195</v>
      </c>
      <c r="J53" s="5">
        <v>210058062293</v>
      </c>
      <c r="K53" s="5">
        <v>135806198384</v>
      </c>
      <c r="L53" s="5">
        <v>159212080199</v>
      </c>
      <c r="M53" s="5">
        <v>236019799157</v>
      </c>
      <c r="N53" s="5">
        <v>120418713284</v>
      </c>
      <c r="O53" s="5">
        <v>59593867607</v>
      </c>
      <c r="P53" s="5">
        <v>56021883390</v>
      </c>
    </row>
    <row r="54" spans="2:16" ht="15.5" x14ac:dyDescent="0.35">
      <c r="C54" t="s">
        <v>82</v>
      </c>
      <c r="D54" s="5">
        <v>-36922034026</v>
      </c>
      <c r="E54" s="5">
        <v>-31763289529</v>
      </c>
      <c r="F54" s="5">
        <v>-56565152217</v>
      </c>
      <c r="G54" s="5">
        <v>-31764372816</v>
      </c>
      <c r="I54" s="5">
        <v>-157877435458</v>
      </c>
      <c r="J54" s="5">
        <v>-117932025639</v>
      </c>
      <c r="K54" s="5">
        <v>-109011661950</v>
      </c>
      <c r="L54" s="5">
        <v>-84154145549</v>
      </c>
      <c r="M54" s="5">
        <v>-86640596486</v>
      </c>
      <c r="N54" s="5">
        <v>-42216740999</v>
      </c>
      <c r="O54" s="5">
        <v>-16191115657</v>
      </c>
      <c r="P54" s="5">
        <v>-12922411378</v>
      </c>
    </row>
    <row r="55" spans="2:16" ht="15.5" x14ac:dyDescent="0.35">
      <c r="C55" t="s">
        <v>284</v>
      </c>
      <c r="D55" s="5">
        <v>-9007035008</v>
      </c>
      <c r="E55" s="5">
        <v>-6079430984</v>
      </c>
      <c r="F55" s="5">
        <v>-6224711712</v>
      </c>
      <c r="G55" s="5">
        <v>-9026551048</v>
      </c>
      <c r="I55" s="5">
        <v>-31563191873</v>
      </c>
      <c r="J55" s="5">
        <v>-26769909548</v>
      </c>
      <c r="K55" s="5">
        <v>-46382121320</v>
      </c>
      <c r="L55" s="5">
        <v>-24789028775</v>
      </c>
      <c r="M55" s="5">
        <v>-52227851516</v>
      </c>
    </row>
    <row r="56" spans="2:16" ht="15.5" x14ac:dyDescent="0.35">
      <c r="C56" t="s">
        <v>213</v>
      </c>
      <c r="D56" s="5">
        <v>-27914999018</v>
      </c>
      <c r="E56" s="5">
        <v>-25683858545</v>
      </c>
      <c r="F56" s="5">
        <v>-50340440505</v>
      </c>
      <c r="G56" s="5">
        <v>-22737821768</v>
      </c>
      <c r="I56" s="5">
        <v>-126314243585</v>
      </c>
      <c r="J56" s="5">
        <v>-91162116091</v>
      </c>
      <c r="K56" s="5">
        <v>-62629540630</v>
      </c>
      <c r="L56" s="5">
        <v>-59365116774</v>
      </c>
      <c r="M56" s="5">
        <v>-34412744970</v>
      </c>
      <c r="N56" s="5">
        <v>-42216740999</v>
      </c>
      <c r="O56" s="5">
        <v>-16191115657</v>
      </c>
      <c r="P56" s="5">
        <v>-12922411378</v>
      </c>
    </row>
    <row r="57" spans="2:16" ht="15.5" x14ac:dyDescent="0.35">
      <c r="C57" t="s">
        <v>89</v>
      </c>
      <c r="D57" s="5">
        <v>26391096955</v>
      </c>
      <c r="E57" s="5">
        <v>24882936138</v>
      </c>
      <c r="F57" s="5">
        <v>16480144912</v>
      </c>
      <c r="G57" s="5">
        <v>34892599784</v>
      </c>
      <c r="I57" s="5">
        <v>100679786737</v>
      </c>
      <c r="J57" s="5">
        <v>92126036654</v>
      </c>
      <c r="K57" s="5">
        <v>26794536434</v>
      </c>
      <c r="L57" s="5">
        <v>75057934650</v>
      </c>
      <c r="M57" s="5">
        <v>149379202671</v>
      </c>
      <c r="N57" s="5">
        <v>78201972285</v>
      </c>
      <c r="O57" s="5">
        <v>43402751950</v>
      </c>
      <c r="P57" s="5">
        <v>43099472012</v>
      </c>
    </row>
    <row r="58" spans="2:16" ht="15.5" x14ac:dyDescent="0.35">
      <c r="C58" t="s">
        <v>90</v>
      </c>
      <c r="D58" s="5">
        <v>-5353613820</v>
      </c>
      <c r="E58" s="5">
        <v>-11049193121</v>
      </c>
      <c r="F58" s="5">
        <v>7665909041</v>
      </c>
      <c r="G58" s="5">
        <v>-14423318534</v>
      </c>
      <c r="I58" s="5">
        <v>-21985316561</v>
      </c>
      <c r="J58" s="5">
        <v>-21981166512</v>
      </c>
      <c r="K58" s="5">
        <v>-18904082646</v>
      </c>
      <c r="L58" s="5">
        <v>-12623799722</v>
      </c>
      <c r="M58" s="5">
        <v>-4459910570</v>
      </c>
      <c r="N58" s="5">
        <v>-776675201</v>
      </c>
      <c r="O58" s="5">
        <v>687405531</v>
      </c>
      <c r="P58" s="5">
        <v>60187849</v>
      </c>
    </row>
    <row r="59" spans="2:16" ht="15.5" x14ac:dyDescent="0.35">
      <c r="C59" t="s">
        <v>81</v>
      </c>
      <c r="D59" s="5">
        <v>-5353613820</v>
      </c>
      <c r="E59" s="5">
        <v>-11049193121</v>
      </c>
      <c r="F59" s="5">
        <v>7665909041</v>
      </c>
      <c r="G59" s="5">
        <v>-14423318534</v>
      </c>
      <c r="I59" s="5">
        <v>-21985316561</v>
      </c>
      <c r="J59" s="5">
        <v>-21981166512</v>
      </c>
      <c r="K59" s="5">
        <v>-18904082646</v>
      </c>
      <c r="L59" s="5">
        <v>-12623799722</v>
      </c>
      <c r="M59" s="5">
        <v>-4459910570</v>
      </c>
      <c r="N59" s="5">
        <v>-776675201</v>
      </c>
      <c r="O59" s="5">
        <v>687405531</v>
      </c>
      <c r="P59" s="5">
        <v>60187849</v>
      </c>
    </row>
    <row r="60" spans="2:16" ht="15.5" x14ac:dyDescent="0.35">
      <c r="C60" t="s">
        <v>92</v>
      </c>
      <c r="D60" s="5">
        <v>-5353613820</v>
      </c>
      <c r="E60" s="5">
        <v>-11049193121</v>
      </c>
      <c r="F60" s="5">
        <v>7665909041</v>
      </c>
      <c r="G60" s="5">
        <v>-14423318534</v>
      </c>
      <c r="I60" s="5">
        <v>-21985316561</v>
      </c>
      <c r="J60" s="5">
        <v>-21981166512</v>
      </c>
      <c r="K60" s="5">
        <v>-18904082646</v>
      </c>
      <c r="L60" s="5">
        <v>-12623799722</v>
      </c>
      <c r="M60" s="5">
        <v>-4459910570</v>
      </c>
      <c r="N60" s="5">
        <v>-776675201</v>
      </c>
      <c r="O60" s="5">
        <v>687405531</v>
      </c>
      <c r="P60" s="5">
        <v>60187849</v>
      </c>
    </row>
    <row r="61" spans="2:16" ht="15.5" x14ac:dyDescent="0.35">
      <c r="C61" t="s">
        <v>29</v>
      </c>
      <c r="D61" s="5">
        <v>21037483135</v>
      </c>
      <c r="E61" s="5">
        <v>13833743017</v>
      </c>
      <c r="F61" s="5">
        <v>24146053953</v>
      </c>
      <c r="G61" s="5">
        <v>20469281250</v>
      </c>
      <c r="I61" s="5">
        <v>78694470176</v>
      </c>
      <c r="J61" s="5">
        <v>70144870142</v>
      </c>
      <c r="K61" s="5">
        <v>7890453788</v>
      </c>
      <c r="L61" s="5">
        <v>62434134928</v>
      </c>
      <c r="M61" s="5">
        <v>144919292101</v>
      </c>
      <c r="N61" s="5">
        <v>77425297084</v>
      </c>
      <c r="O61" s="5">
        <v>44090157481</v>
      </c>
      <c r="P61" s="5">
        <v>43159659861</v>
      </c>
    </row>
    <row r="62" spans="2:16" ht="15.5" x14ac:dyDescent="0.35">
      <c r="C62" t="s">
        <v>28</v>
      </c>
      <c r="D62" s="5">
        <v>-5083208185</v>
      </c>
      <c r="E62" s="5">
        <v>-3140780005</v>
      </c>
      <c r="F62" s="5">
        <v>-3224331577</v>
      </c>
      <c r="G62" s="5">
        <v>-2448428846</v>
      </c>
      <c r="I62" s="5">
        <v>-13165707435</v>
      </c>
      <c r="J62" s="5">
        <v>-16881679130</v>
      </c>
      <c r="K62" s="5">
        <v>-2692032507</v>
      </c>
      <c r="L62" s="5">
        <v>-14429613196</v>
      </c>
      <c r="M62" s="5">
        <v>-32763792477</v>
      </c>
      <c r="N62" s="5">
        <v>-16903304584</v>
      </c>
      <c r="O62" s="5">
        <v>-10884949250</v>
      </c>
      <c r="P62" s="5">
        <v>-10898808250</v>
      </c>
    </row>
    <row r="63" spans="2:16" ht="15.5" x14ac:dyDescent="0.35">
      <c r="C63" t="s">
        <v>95</v>
      </c>
      <c r="D63" s="5">
        <v>15954274950</v>
      </c>
      <c r="E63" s="5">
        <v>10692963012</v>
      </c>
      <c r="F63" s="5">
        <v>20921722376</v>
      </c>
      <c r="G63" s="5">
        <v>18020852404</v>
      </c>
      <c r="I63" s="5">
        <v>65528762741</v>
      </c>
      <c r="J63" s="5">
        <v>53263191012</v>
      </c>
      <c r="K63" s="5">
        <v>5198421281</v>
      </c>
      <c r="L63" s="5">
        <v>48004521732</v>
      </c>
      <c r="M63" s="5">
        <v>112155499624</v>
      </c>
      <c r="N63" s="5">
        <v>60521992500</v>
      </c>
      <c r="O63" s="5">
        <v>33205208231</v>
      </c>
      <c r="P63" s="5">
        <v>32260851611</v>
      </c>
    </row>
    <row r="64" spans="2:16" ht="15.5" x14ac:dyDescent="0.35">
      <c r="C64" t="s">
        <v>96</v>
      </c>
      <c r="D64" s="5">
        <v>-1829880</v>
      </c>
      <c r="E64" s="5">
        <v>-1829880</v>
      </c>
      <c r="F64" s="5">
        <v>106261740</v>
      </c>
      <c r="G64" s="5">
        <v>-37860420</v>
      </c>
      <c r="I64" s="5">
        <v>-7319520</v>
      </c>
      <c r="J64" s="5">
        <v>-151441680</v>
      </c>
      <c r="K64" s="5">
        <v>53559480</v>
      </c>
      <c r="L64" s="5">
        <v>-217992840</v>
      </c>
      <c r="M64" s="5">
        <v>223487160</v>
      </c>
      <c r="N64" s="5">
        <v>-234219960</v>
      </c>
      <c r="O64" s="5">
        <v>-113864250</v>
      </c>
      <c r="P64" s="5">
        <v>38650500</v>
      </c>
    </row>
    <row r="65" spans="2:16" ht="15.5" x14ac:dyDescent="0.35">
      <c r="C65" t="s">
        <v>97</v>
      </c>
      <c r="D65" s="5">
        <v>15952445070</v>
      </c>
      <c r="E65" s="5">
        <v>10691133132</v>
      </c>
      <c r="F65" s="5">
        <v>21027984116</v>
      </c>
      <c r="G65" s="5">
        <v>17982991984</v>
      </c>
      <c r="I65" s="5">
        <v>65521443221</v>
      </c>
      <c r="J65" s="5">
        <v>53111749332</v>
      </c>
      <c r="K65" s="5">
        <v>5251980761</v>
      </c>
      <c r="L65" s="5">
        <v>47786528892</v>
      </c>
      <c r="M65" s="5">
        <v>112378986784</v>
      </c>
      <c r="N65" s="5">
        <v>60287772540</v>
      </c>
      <c r="O65" s="5">
        <v>33091343981</v>
      </c>
      <c r="P65" s="5">
        <v>32299502111</v>
      </c>
    </row>
    <row r="66" spans="2:16" ht="15.5" x14ac:dyDescent="0.35">
      <c r="C66" t="s">
        <v>98</v>
      </c>
      <c r="D66" s="5">
        <v>15954274950</v>
      </c>
      <c r="E66" s="5">
        <v>10692963012</v>
      </c>
      <c r="F66" s="5">
        <v>20921722376</v>
      </c>
      <c r="G66" s="5">
        <v>18020852404</v>
      </c>
      <c r="I66" s="5">
        <v>65528762741</v>
      </c>
      <c r="J66" s="5">
        <v>53263191012</v>
      </c>
      <c r="K66" s="5">
        <v>5198421281</v>
      </c>
      <c r="L66" s="5">
        <v>48004521732</v>
      </c>
      <c r="M66" s="5">
        <v>112155499624</v>
      </c>
      <c r="N66" s="5">
        <v>60521992500</v>
      </c>
      <c r="O66" s="5">
        <v>33205208231</v>
      </c>
      <c r="P66" s="5">
        <v>32260851611</v>
      </c>
    </row>
    <row r="67" spans="2:16" ht="15.5" x14ac:dyDescent="0.35">
      <c r="C67" t="s">
        <v>8</v>
      </c>
      <c r="D67" s="5">
        <v>15952445070</v>
      </c>
      <c r="E67" s="5">
        <v>10691133132</v>
      </c>
      <c r="F67" s="5">
        <v>21027984116</v>
      </c>
      <c r="G67" s="5">
        <v>17982991984</v>
      </c>
      <c r="I67" s="5">
        <v>65521443221</v>
      </c>
      <c r="J67" s="5">
        <v>53111749332</v>
      </c>
      <c r="K67" s="5">
        <v>5251980761</v>
      </c>
      <c r="L67" s="5">
        <v>47786528892</v>
      </c>
      <c r="M67" s="5">
        <v>112378986784</v>
      </c>
      <c r="N67" s="5">
        <v>60287772540</v>
      </c>
      <c r="O67" s="5">
        <v>33091343981</v>
      </c>
      <c r="P67" s="5">
        <v>32299502111</v>
      </c>
    </row>
    <row r="68" spans="2:16" ht="15.5" x14ac:dyDescent="0.35">
      <c r="C68" t="s">
        <v>99</v>
      </c>
    </row>
    <row r="69" spans="2:16" ht="15.5" x14ac:dyDescent="0.35">
      <c r="C69" t="s">
        <v>100</v>
      </c>
      <c r="D69" s="5">
        <v>15954274950</v>
      </c>
      <c r="E69" s="5">
        <v>10692963012</v>
      </c>
      <c r="F69" s="5">
        <v>20921722376</v>
      </c>
      <c r="G69" s="5">
        <v>18020852404</v>
      </c>
      <c r="I69" s="5">
        <v>65528762741</v>
      </c>
      <c r="J69" s="5">
        <v>53263191012</v>
      </c>
      <c r="K69" s="5">
        <v>5198421281</v>
      </c>
      <c r="L69" s="5">
        <v>48004521732</v>
      </c>
      <c r="M69" s="5">
        <v>112155499624</v>
      </c>
      <c r="N69" s="5">
        <v>60521992500</v>
      </c>
      <c r="O69" s="5">
        <v>33205208231</v>
      </c>
      <c r="P69" s="5">
        <v>32260851611</v>
      </c>
    </row>
    <row r="70" spans="2:16" ht="15.5" x14ac:dyDescent="0.35">
      <c r="C70" t="s">
        <v>101</v>
      </c>
      <c r="D70" s="5">
        <v>15952445070</v>
      </c>
      <c r="E70" s="5">
        <v>10691133132</v>
      </c>
      <c r="F70" s="5">
        <v>21027984116</v>
      </c>
      <c r="G70" s="5">
        <v>17982991984</v>
      </c>
      <c r="I70" s="5">
        <v>65521443221</v>
      </c>
      <c r="J70" s="5">
        <v>53111749332</v>
      </c>
      <c r="K70" s="5">
        <v>5251980761</v>
      </c>
      <c r="L70" s="5">
        <v>47786528892</v>
      </c>
      <c r="M70" s="5">
        <v>112378986784</v>
      </c>
      <c r="N70" s="5">
        <v>60287772540</v>
      </c>
      <c r="O70" s="5">
        <v>33091343981</v>
      </c>
      <c r="P70" s="5">
        <v>32299502111</v>
      </c>
    </row>
    <row r="71" spans="2:16" ht="15.5" x14ac:dyDescent="0.35">
      <c r="C71" t="s">
        <v>102</v>
      </c>
      <c r="D71" s="5">
        <v>15952445070</v>
      </c>
      <c r="E71" s="5">
        <v>10691133132</v>
      </c>
      <c r="F71" s="5">
        <v>21027984116</v>
      </c>
      <c r="G71" s="5">
        <v>17982991984</v>
      </c>
      <c r="I71" s="5">
        <v>65521443221</v>
      </c>
      <c r="J71" s="5">
        <v>53111749332</v>
      </c>
      <c r="K71" s="5">
        <v>5251980761</v>
      </c>
      <c r="L71" s="5">
        <v>47786528892</v>
      </c>
      <c r="M71" s="5">
        <v>112378986784</v>
      </c>
      <c r="N71" s="5">
        <v>60287772540</v>
      </c>
      <c r="O71" s="5">
        <v>33091343981</v>
      </c>
      <c r="P71" s="5">
        <v>32299502111</v>
      </c>
    </row>
    <row r="73" spans="2:16" ht="15.5" x14ac:dyDescent="0.35">
      <c r="B73" t="s">
        <v>103</v>
      </c>
      <c r="C73" t="s">
        <v>104</v>
      </c>
    </row>
    <row r="74" spans="2:16" ht="15.5" x14ac:dyDescent="0.35">
      <c r="C74" t="s">
        <v>216</v>
      </c>
    </row>
    <row r="75" spans="2:16" ht="15.5" x14ac:dyDescent="0.35">
      <c r="C75" t="s">
        <v>20</v>
      </c>
      <c r="D75" s="5">
        <v>22584725805</v>
      </c>
      <c r="E75" s="5">
        <v>110430745211</v>
      </c>
      <c r="F75" s="5">
        <v>80134086148</v>
      </c>
      <c r="G75" s="5">
        <v>21020546027</v>
      </c>
      <c r="I75" s="5">
        <v>80134086148</v>
      </c>
      <c r="J75" s="5">
        <v>27331775044</v>
      </c>
      <c r="K75" s="5">
        <v>92029755812</v>
      </c>
      <c r="L75" s="5">
        <v>116784394685</v>
      </c>
      <c r="M75" s="5">
        <v>135294542487</v>
      </c>
      <c r="N75" s="5">
        <v>233037390711</v>
      </c>
      <c r="O75" s="5">
        <v>42860683913</v>
      </c>
      <c r="P75" s="5">
        <v>20173109326</v>
      </c>
    </row>
    <row r="76" spans="2:16" ht="15.5" x14ac:dyDescent="0.35">
      <c r="C76" t="s">
        <v>217</v>
      </c>
      <c r="D76" s="5">
        <v>523324793350</v>
      </c>
      <c r="E76" s="5">
        <v>492743327072</v>
      </c>
      <c r="F76" s="5">
        <v>396994980151</v>
      </c>
      <c r="G76" s="5">
        <v>586255202123</v>
      </c>
      <c r="I76" s="5">
        <v>396994980151</v>
      </c>
      <c r="J76" s="5">
        <v>590499473872</v>
      </c>
    </row>
    <row r="77" spans="2:16" ht="15.5" x14ac:dyDescent="0.35">
      <c r="C77" t="s">
        <v>219</v>
      </c>
      <c r="G77" s="5">
        <v>33111251439</v>
      </c>
      <c r="J77" s="5">
        <v>37727953583</v>
      </c>
    </row>
    <row r="78" spans="2:16" ht="15.5" x14ac:dyDescent="0.35">
      <c r="C78" t="s">
        <v>218</v>
      </c>
      <c r="D78" s="5">
        <v>656172203442</v>
      </c>
      <c r="E78" s="5">
        <v>424412184530</v>
      </c>
      <c r="F78" s="5">
        <v>396525316931</v>
      </c>
      <c r="G78" s="5">
        <v>664510697868</v>
      </c>
      <c r="I78" s="5">
        <v>396525316931</v>
      </c>
      <c r="J78" s="5">
        <v>329649647103</v>
      </c>
    </row>
    <row r="79" spans="2:16" ht="15.5" x14ac:dyDescent="0.35">
      <c r="C79" t="s">
        <v>220</v>
      </c>
      <c r="D79" s="5">
        <v>523324793350</v>
      </c>
      <c r="E79" s="5">
        <v>492743327072</v>
      </c>
      <c r="F79" s="5">
        <v>396994980151</v>
      </c>
      <c r="G79" s="5">
        <v>586255202123</v>
      </c>
      <c r="I79" s="5">
        <v>396994980151</v>
      </c>
      <c r="J79" s="5">
        <v>590499473872</v>
      </c>
    </row>
    <row r="80" spans="2:16" ht="15.5" x14ac:dyDescent="0.35">
      <c r="C80" t="s">
        <v>110</v>
      </c>
      <c r="D80" s="5">
        <v>36654767788</v>
      </c>
      <c r="E80" s="5">
        <v>8902552511</v>
      </c>
      <c r="F80" s="5">
        <v>27896969427</v>
      </c>
      <c r="G80" s="5">
        <v>2186632448</v>
      </c>
      <c r="I80" s="5">
        <v>27896969427</v>
      </c>
      <c r="J80" s="5">
        <v>2097320810</v>
      </c>
      <c r="K80" s="5">
        <v>903029339</v>
      </c>
      <c r="L80" s="5">
        <v>21591880425</v>
      </c>
      <c r="M80" s="5">
        <v>1532271185</v>
      </c>
      <c r="N80" s="5">
        <v>1162766119</v>
      </c>
      <c r="O80" s="5">
        <v>3553432619</v>
      </c>
      <c r="P80" s="5">
        <v>12411596330</v>
      </c>
    </row>
    <row r="81" spans="3:16" ht="15.5" x14ac:dyDescent="0.35">
      <c r="C81" t="s">
        <v>221</v>
      </c>
      <c r="D81" s="5">
        <v>36654767788</v>
      </c>
      <c r="E81" s="5">
        <v>8902552511</v>
      </c>
      <c r="F81" s="5">
        <v>27896969427</v>
      </c>
      <c r="G81" s="5">
        <v>2186632448</v>
      </c>
      <c r="I81" s="5">
        <v>27896969427</v>
      </c>
      <c r="J81" s="5">
        <v>2097320810</v>
      </c>
      <c r="K81" s="5">
        <v>903029339</v>
      </c>
      <c r="L81" s="5">
        <v>21591880425</v>
      </c>
      <c r="M81" s="5">
        <v>1532271185</v>
      </c>
      <c r="N81" s="5">
        <v>1162766119</v>
      </c>
      <c r="O81" s="5">
        <v>3553432619</v>
      </c>
      <c r="P81" s="5">
        <v>12411596330</v>
      </c>
    </row>
    <row r="82" spans="3:16" ht="15.5" x14ac:dyDescent="0.35">
      <c r="C82" t="s">
        <v>222</v>
      </c>
      <c r="D82" s="5">
        <v>953211851259</v>
      </c>
      <c r="E82" s="5">
        <v>999483439745</v>
      </c>
      <c r="F82" s="5">
        <v>1034260822893</v>
      </c>
      <c r="G82" s="5">
        <v>794320761748</v>
      </c>
      <c r="I82" s="5">
        <v>1034260822893</v>
      </c>
      <c r="J82" s="5">
        <v>266652867444</v>
      </c>
      <c r="K82" s="5">
        <v>132985715469</v>
      </c>
      <c r="L82" s="5">
        <v>103761255920</v>
      </c>
      <c r="M82" s="5">
        <v>190785628719</v>
      </c>
      <c r="N82" s="5">
        <v>20153594062</v>
      </c>
      <c r="O82" s="5">
        <v>11159437076</v>
      </c>
      <c r="P82" s="5">
        <v>28517261596</v>
      </c>
    </row>
    <row r="83" spans="3:16" ht="15.5" x14ac:dyDescent="0.35">
      <c r="C83" t="s">
        <v>81</v>
      </c>
      <c r="D83" s="5">
        <v>181285834371</v>
      </c>
      <c r="E83" s="5">
        <v>181287664251</v>
      </c>
      <c r="F83" s="5">
        <v>181289494131</v>
      </c>
      <c r="G83" s="5">
        <v>181183232391</v>
      </c>
      <c r="I83" s="5">
        <v>181289494131</v>
      </c>
      <c r="J83" s="5">
        <v>181296813651</v>
      </c>
      <c r="K83" s="5">
        <v>181448255331</v>
      </c>
      <c r="L83" s="5">
        <v>211488787942</v>
      </c>
      <c r="M83" s="5">
        <v>248206704954</v>
      </c>
      <c r="N83" s="5">
        <v>82642177924</v>
      </c>
      <c r="O83" s="5">
        <v>120608396221</v>
      </c>
      <c r="P83" s="5">
        <v>-212474250</v>
      </c>
    </row>
    <row r="84" spans="3:16" ht="15.5" x14ac:dyDescent="0.35">
      <c r="C84" t="s">
        <v>223</v>
      </c>
      <c r="D84" s="5">
        <v>1788909996672</v>
      </c>
      <c r="E84" s="5">
        <v>1748156710624</v>
      </c>
      <c r="F84" s="5">
        <v>1715259782546</v>
      </c>
      <c r="G84" s="5">
        <v>1863237722230</v>
      </c>
      <c r="I84" s="5">
        <v>1715259782546</v>
      </c>
      <c r="J84" s="5">
        <v>813902948997</v>
      </c>
      <c r="K84" s="5">
        <v>796273546172</v>
      </c>
      <c r="L84" s="5">
        <v>500617075315</v>
      </c>
      <c r="M84" s="5">
        <v>546181192009</v>
      </c>
      <c r="N84" s="5">
        <v>511239884709</v>
      </c>
      <c r="O84" s="5">
        <v>309969923749</v>
      </c>
      <c r="P84" s="5">
        <v>124315626283</v>
      </c>
    </row>
    <row r="85" spans="3:16" ht="15.5" x14ac:dyDescent="0.35">
      <c r="C85" t="s">
        <v>224</v>
      </c>
    </row>
    <row r="86" spans="3:16" ht="15.5" x14ac:dyDescent="0.35">
      <c r="C86" t="s">
        <v>111</v>
      </c>
      <c r="D86" s="5">
        <v>431449262244</v>
      </c>
      <c r="E86" s="5">
        <v>97983494505</v>
      </c>
      <c r="F86" s="5">
        <v>99393891293</v>
      </c>
      <c r="G86" s="5">
        <v>61112588157</v>
      </c>
      <c r="I86" s="5">
        <v>99393891293</v>
      </c>
      <c r="J86" s="5">
        <v>51166544789</v>
      </c>
      <c r="K86" s="5">
        <v>61112816420</v>
      </c>
      <c r="L86" s="5">
        <v>32941840475</v>
      </c>
      <c r="M86" s="5">
        <v>34626011610</v>
      </c>
      <c r="N86" s="5">
        <v>21883754033</v>
      </c>
      <c r="O86" s="5">
        <v>12393333378</v>
      </c>
      <c r="P86" s="5">
        <v>11766847267</v>
      </c>
    </row>
    <row r="87" spans="3:16" ht="15.5" x14ac:dyDescent="0.35">
      <c r="C87" t="s">
        <v>114</v>
      </c>
      <c r="D87" s="5">
        <v>11807604482</v>
      </c>
      <c r="E87" s="5">
        <v>11394027308</v>
      </c>
      <c r="F87" s="5">
        <v>11365450132</v>
      </c>
      <c r="G87" s="5">
        <v>11249623724</v>
      </c>
      <c r="I87" s="5">
        <v>11365450132</v>
      </c>
      <c r="J87" s="5">
        <v>4183253222</v>
      </c>
      <c r="K87" s="5">
        <v>1451699590</v>
      </c>
      <c r="L87" s="5">
        <v>1501357857</v>
      </c>
      <c r="M87" s="5">
        <v>871313693</v>
      </c>
      <c r="N87" s="5">
        <v>2147322369</v>
      </c>
      <c r="O87" s="5">
        <v>261621250</v>
      </c>
      <c r="P87" s="5">
        <v>178064000</v>
      </c>
    </row>
    <row r="88" spans="3:16" ht="15.5" x14ac:dyDescent="0.35">
      <c r="C88" t="s">
        <v>228</v>
      </c>
      <c r="D88" s="5">
        <v>1176603980533</v>
      </c>
      <c r="E88" s="5">
        <v>812170517050</v>
      </c>
      <c r="F88" s="5">
        <v>717631517130</v>
      </c>
      <c r="G88" s="5">
        <v>858342225152</v>
      </c>
      <c r="I88" s="5">
        <v>717631517130</v>
      </c>
      <c r="J88" s="5">
        <v>845059849836</v>
      </c>
      <c r="K88" s="5">
        <v>262612698108</v>
      </c>
      <c r="L88" s="5">
        <v>233308198332</v>
      </c>
      <c r="M88" s="5">
        <v>235862325303</v>
      </c>
      <c r="N88" s="5">
        <v>24031076402</v>
      </c>
      <c r="O88" s="5">
        <v>15463054628</v>
      </c>
      <c r="P88" s="5">
        <v>11944911267</v>
      </c>
    </row>
    <row r="89" spans="3:16" ht="15.5" x14ac:dyDescent="0.35">
      <c r="C89" t="s">
        <v>115</v>
      </c>
      <c r="D89" s="5">
        <v>2965513977205</v>
      </c>
      <c r="E89" s="5">
        <v>2560327227674</v>
      </c>
      <c r="F89" s="5">
        <v>2432891299676</v>
      </c>
      <c r="G89" s="5">
        <v>2721579947382</v>
      </c>
      <c r="I89" s="5">
        <v>2432891299676</v>
      </c>
      <c r="J89" s="5">
        <v>1658962798833</v>
      </c>
      <c r="K89" s="5">
        <v>1058886244280</v>
      </c>
      <c r="L89" s="5">
        <v>733925273647</v>
      </c>
      <c r="M89" s="5">
        <v>782043517312</v>
      </c>
      <c r="N89" s="5">
        <v>535270961111</v>
      </c>
      <c r="O89" s="5">
        <v>325432978377</v>
      </c>
      <c r="P89" s="5">
        <v>136260537550</v>
      </c>
    </row>
    <row r="90" spans="3:16" ht="15.5" x14ac:dyDescent="0.35">
      <c r="C90" t="s">
        <v>116</v>
      </c>
    </row>
    <row r="91" spans="3:16" ht="15.5" x14ac:dyDescent="0.35">
      <c r="C91" t="s">
        <v>117</v>
      </c>
    </row>
    <row r="92" spans="3:16" ht="15.5" x14ac:dyDescent="0.35">
      <c r="C92" t="s">
        <v>229</v>
      </c>
      <c r="D92" s="5">
        <v>1198394051678</v>
      </c>
      <c r="E92" s="5">
        <v>1244218524124</v>
      </c>
      <c r="F92" s="5">
        <v>1204203809338</v>
      </c>
      <c r="G92" s="5">
        <v>980293540881</v>
      </c>
      <c r="I92" s="5">
        <v>1204203809338</v>
      </c>
      <c r="J92" s="5">
        <v>406516671797</v>
      </c>
      <c r="K92" s="5">
        <v>597877581844</v>
      </c>
      <c r="L92" s="5">
        <v>248796363713</v>
      </c>
      <c r="M92" s="5">
        <v>279084545848</v>
      </c>
      <c r="N92" s="5">
        <v>291335459648</v>
      </c>
      <c r="O92" s="5">
        <v>89217392136</v>
      </c>
      <c r="P92" s="5">
        <v>68905259011</v>
      </c>
    </row>
    <row r="93" spans="3:16" ht="15.5" x14ac:dyDescent="0.35">
      <c r="C93" t="s">
        <v>236</v>
      </c>
      <c r="D93" s="5">
        <v>558435976103</v>
      </c>
      <c r="E93" s="5">
        <v>660381407270</v>
      </c>
      <c r="F93" s="5">
        <v>573806443808</v>
      </c>
      <c r="G93" s="5">
        <v>389157464213</v>
      </c>
      <c r="I93" s="5">
        <v>573806443808</v>
      </c>
      <c r="J93" s="5">
        <v>238042057897</v>
      </c>
      <c r="K93" s="5">
        <v>239215387174</v>
      </c>
      <c r="L93" s="5">
        <v>160207315732</v>
      </c>
      <c r="M93" s="5">
        <v>80000000000</v>
      </c>
    </row>
    <row r="94" spans="3:16" ht="15.5" x14ac:dyDescent="0.35">
      <c r="C94" t="s">
        <v>230</v>
      </c>
    </row>
    <row r="95" spans="3:16" ht="15.5" x14ac:dyDescent="0.35">
      <c r="C95" t="s">
        <v>231</v>
      </c>
      <c r="D95" s="5">
        <v>656172203442</v>
      </c>
      <c r="E95" s="5">
        <v>424412184530</v>
      </c>
      <c r="F95" s="5">
        <v>396525316931</v>
      </c>
      <c r="G95" s="5">
        <v>697621949307</v>
      </c>
      <c r="I95" s="5">
        <v>396525316931</v>
      </c>
      <c r="J95" s="5">
        <v>367377600686</v>
      </c>
    </row>
    <row r="96" spans="3:16" ht="15.5" x14ac:dyDescent="0.35">
      <c r="C96" t="s">
        <v>1061</v>
      </c>
    </row>
    <row r="97" spans="3:16" ht="15.5" x14ac:dyDescent="0.35">
      <c r="C97" t="s">
        <v>121</v>
      </c>
      <c r="L97" s="5">
        <v>92357652</v>
      </c>
      <c r="M97" s="5">
        <v>29188959398</v>
      </c>
      <c r="N97" s="5">
        <v>482511431</v>
      </c>
    </row>
    <row r="98" spans="3:16" ht="15.5" x14ac:dyDescent="0.35">
      <c r="C98" t="s">
        <v>232</v>
      </c>
      <c r="D98" s="5">
        <v>10225457843</v>
      </c>
      <c r="E98" s="5">
        <v>11980238056</v>
      </c>
      <c r="F98" s="5">
        <v>19089107150</v>
      </c>
      <c r="G98" s="5">
        <v>605275964</v>
      </c>
      <c r="I98" s="5">
        <v>19089107150</v>
      </c>
      <c r="J98" s="5">
        <v>616881067</v>
      </c>
      <c r="L98" s="5">
        <v>92357652</v>
      </c>
      <c r="M98" s="5">
        <v>29188959398</v>
      </c>
      <c r="N98" s="5">
        <v>482511431</v>
      </c>
      <c r="P98" s="5">
        <v>4862564505</v>
      </c>
    </row>
    <row r="99" spans="3:16" ht="15.5" x14ac:dyDescent="0.35">
      <c r="C99" t="s">
        <v>233</v>
      </c>
      <c r="D99" s="5">
        <v>3788074824</v>
      </c>
      <c r="E99" s="5">
        <v>4393787558</v>
      </c>
      <c r="F99" s="5">
        <v>3528990860</v>
      </c>
      <c r="G99" s="5">
        <v>9059700627</v>
      </c>
      <c r="I99" s="5">
        <v>3528990860</v>
      </c>
      <c r="J99" s="5">
        <v>14842444434</v>
      </c>
      <c r="K99" s="5">
        <v>1715426246</v>
      </c>
      <c r="L99" s="5">
        <v>250454677</v>
      </c>
      <c r="M99" s="5">
        <v>8772753223</v>
      </c>
      <c r="N99" s="5">
        <v>8507764925</v>
      </c>
      <c r="O99" s="5">
        <v>2295689605</v>
      </c>
      <c r="P99" s="5">
        <v>3832715887</v>
      </c>
    </row>
    <row r="100" spans="3:16" ht="15.5" x14ac:dyDescent="0.35">
      <c r="C100" t="s">
        <v>285</v>
      </c>
    </row>
    <row r="101" spans="3:16" ht="15.5" x14ac:dyDescent="0.35">
      <c r="C101" t="s">
        <v>370</v>
      </c>
      <c r="D101" s="5">
        <v>7430136448</v>
      </c>
      <c r="E101" s="5">
        <v>22691086149</v>
      </c>
      <c r="F101" s="5">
        <v>7914780774</v>
      </c>
      <c r="G101" s="5">
        <v>2244441172</v>
      </c>
      <c r="I101" s="5">
        <v>7914780774</v>
      </c>
      <c r="J101" s="5">
        <v>10303279439</v>
      </c>
    </row>
    <row r="102" spans="3:16" ht="15.5" x14ac:dyDescent="0.35">
      <c r="C102" t="s">
        <v>288</v>
      </c>
      <c r="D102" s="5">
        <v>9172670069</v>
      </c>
      <c r="E102" s="5">
        <v>24403975431</v>
      </c>
      <c r="F102" s="5">
        <v>9558604303</v>
      </c>
      <c r="G102" s="5">
        <v>5103305356</v>
      </c>
      <c r="I102" s="5">
        <v>9558604303</v>
      </c>
      <c r="J102" s="5">
        <v>10303279439</v>
      </c>
      <c r="K102" s="5">
        <v>1143175033</v>
      </c>
    </row>
    <row r="103" spans="3:16" ht="15.5" x14ac:dyDescent="0.35">
      <c r="C103" t="s">
        <v>120</v>
      </c>
      <c r="D103" s="5">
        <v>1606818906</v>
      </c>
      <c r="E103" s="5">
        <v>3067294674</v>
      </c>
      <c r="F103" s="5">
        <v>7849719104</v>
      </c>
      <c r="G103" s="5">
        <v>567176276</v>
      </c>
      <c r="I103" s="5">
        <v>7849719104</v>
      </c>
      <c r="J103" s="5">
        <v>6240614515</v>
      </c>
      <c r="K103" s="5">
        <v>2623860945</v>
      </c>
      <c r="L103" s="5">
        <v>836826739</v>
      </c>
      <c r="M103" s="5">
        <v>142000000</v>
      </c>
      <c r="N103" s="5">
        <v>5500000000</v>
      </c>
      <c r="O103" s="5">
        <v>14704289</v>
      </c>
      <c r="P103" s="5">
        <v>127595200</v>
      </c>
    </row>
    <row r="104" spans="3:16" ht="15.5" x14ac:dyDescent="0.35">
      <c r="C104" t="s">
        <v>237</v>
      </c>
      <c r="D104" s="5">
        <v>1162641940516</v>
      </c>
      <c r="E104" s="5">
        <v>727583163609</v>
      </c>
      <c r="F104" s="5">
        <v>647789939517</v>
      </c>
      <c r="G104" s="5">
        <v>1181416839796</v>
      </c>
      <c r="I104" s="5">
        <v>647789939517</v>
      </c>
      <c r="J104" s="5">
        <v>740133163448</v>
      </c>
      <c r="K104" s="5">
        <v>1807448180</v>
      </c>
      <c r="L104" s="5">
        <v>1085584348</v>
      </c>
      <c r="M104" s="5">
        <v>907224348</v>
      </c>
      <c r="N104" s="5">
        <v>1603781000</v>
      </c>
      <c r="O104" s="5">
        <v>1046485000</v>
      </c>
      <c r="P104" s="5">
        <v>712256000</v>
      </c>
    </row>
    <row r="105" spans="3:16" ht="15.5" x14ac:dyDescent="0.35">
      <c r="C105" t="s">
        <v>238</v>
      </c>
      <c r="D105" s="5">
        <v>1162641940516</v>
      </c>
      <c r="E105" s="5">
        <v>727583163609</v>
      </c>
      <c r="F105" s="5">
        <v>647789939517</v>
      </c>
      <c r="G105" s="5">
        <v>1181416839796</v>
      </c>
      <c r="I105" s="5">
        <v>647789939517</v>
      </c>
      <c r="J105" s="5">
        <v>740133163448</v>
      </c>
      <c r="K105" s="5">
        <v>1807448180</v>
      </c>
      <c r="L105" s="5">
        <v>1085584348</v>
      </c>
      <c r="M105" s="5">
        <v>907224348</v>
      </c>
      <c r="N105" s="5">
        <v>1603781000</v>
      </c>
      <c r="O105" s="5">
        <v>1046485000</v>
      </c>
      <c r="P105" s="5">
        <v>712256000</v>
      </c>
    </row>
    <row r="106" spans="3:16" ht="15.5" x14ac:dyDescent="0.35">
      <c r="C106" t="s">
        <v>235</v>
      </c>
      <c r="D106" s="5">
        <v>504432949695</v>
      </c>
      <c r="E106" s="5">
        <v>301264087950</v>
      </c>
      <c r="F106" s="5">
        <v>249487627707</v>
      </c>
      <c r="G106" s="5">
        <v>482168862360</v>
      </c>
      <c r="I106" s="5">
        <v>249487627707</v>
      </c>
      <c r="J106" s="5">
        <v>371498152883</v>
      </c>
    </row>
    <row r="107" spans="3:16" ht="15.5" x14ac:dyDescent="0.35">
      <c r="C107" t="s">
        <v>128</v>
      </c>
      <c r="D107" s="5">
        <v>2361035992194</v>
      </c>
      <c r="E107" s="5">
        <v>1971801687733</v>
      </c>
      <c r="F107" s="5">
        <v>1851993748855</v>
      </c>
      <c r="G107" s="5">
        <v>2161710380677</v>
      </c>
      <c r="I107" s="5">
        <v>1851993748855</v>
      </c>
      <c r="J107" s="5">
        <v>1146649835245</v>
      </c>
      <c r="K107" s="5">
        <v>599685030024</v>
      </c>
      <c r="L107" s="5">
        <v>249881948061</v>
      </c>
      <c r="M107" s="5">
        <v>279991770196</v>
      </c>
      <c r="N107" s="5">
        <v>292939240648</v>
      </c>
      <c r="O107" s="5">
        <v>90263877136</v>
      </c>
      <c r="P107" s="5">
        <v>69617515011</v>
      </c>
    </row>
    <row r="108" spans="3:16" ht="15.5" x14ac:dyDescent="0.35">
      <c r="C108" t="s">
        <v>129</v>
      </c>
    </row>
    <row r="109" spans="3:16" ht="15.5" x14ac:dyDescent="0.35">
      <c r="C109" t="s">
        <v>130</v>
      </c>
      <c r="D109" s="5">
        <v>80000000000</v>
      </c>
      <c r="E109" s="5">
        <v>80000000000</v>
      </c>
      <c r="F109" s="5">
        <v>80000000000</v>
      </c>
      <c r="G109" s="5">
        <v>80000000000</v>
      </c>
      <c r="I109" s="5">
        <v>80000000000</v>
      </c>
      <c r="J109" s="5">
        <v>80000000000</v>
      </c>
      <c r="K109" s="5">
        <v>80000000000</v>
      </c>
      <c r="L109" s="5">
        <v>80000000000</v>
      </c>
      <c r="M109" s="5">
        <v>80000000000</v>
      </c>
      <c r="N109" s="5">
        <v>80000000000</v>
      </c>
      <c r="O109" s="5">
        <v>80000000000</v>
      </c>
      <c r="P109" s="5">
        <v>20500000000</v>
      </c>
    </row>
    <row r="110" spans="3:16" ht="15.5" x14ac:dyDescent="0.35">
      <c r="C110" t="s">
        <v>132</v>
      </c>
      <c r="D110" s="5">
        <v>343192150640</v>
      </c>
      <c r="E110" s="5">
        <v>327237875690</v>
      </c>
      <c r="F110" s="5">
        <v>316544912678</v>
      </c>
      <c r="G110" s="5">
        <v>295623190302</v>
      </c>
      <c r="I110" s="5">
        <v>316544912678</v>
      </c>
      <c r="J110" s="5">
        <v>251016149937</v>
      </c>
      <c r="K110" s="5">
        <v>197752958925</v>
      </c>
      <c r="L110" s="5">
        <v>192554537644</v>
      </c>
      <c r="M110" s="5">
        <v>173845042162</v>
      </c>
      <c r="N110" s="5">
        <v>79689542539</v>
      </c>
      <c r="O110" s="5">
        <v>34560705020</v>
      </c>
      <c r="P110" s="5">
        <v>46355496789</v>
      </c>
    </row>
    <row r="111" spans="3:16" ht="15.5" x14ac:dyDescent="0.35">
      <c r="C111" t="s">
        <v>10</v>
      </c>
      <c r="D111" s="5">
        <v>604477985011</v>
      </c>
      <c r="E111" s="5">
        <v>588525539941</v>
      </c>
      <c r="F111" s="5">
        <v>577834406809</v>
      </c>
      <c r="G111" s="5">
        <v>556806422693</v>
      </c>
      <c r="I111" s="5">
        <v>577834406809</v>
      </c>
      <c r="J111" s="5">
        <v>512312963588</v>
      </c>
      <c r="K111" s="5">
        <v>459201214256</v>
      </c>
      <c r="L111" s="5">
        <v>484043325586</v>
      </c>
      <c r="M111" s="5">
        <v>502051747116</v>
      </c>
      <c r="N111" s="5">
        <v>242331720463</v>
      </c>
      <c r="O111" s="5">
        <v>235169101241</v>
      </c>
      <c r="P111" s="5">
        <v>66643022539</v>
      </c>
    </row>
    <row r="112" spans="3:16" ht="15.5" x14ac:dyDescent="0.35">
      <c r="C112" t="s">
        <v>137</v>
      </c>
      <c r="D112" s="5">
        <v>2965513977205</v>
      </c>
      <c r="E112" s="5">
        <v>2560327227674</v>
      </c>
      <c r="F112" s="5">
        <v>2429828155664</v>
      </c>
      <c r="G112" s="5">
        <v>2718516803370</v>
      </c>
      <c r="I112" s="5">
        <v>2429828155664</v>
      </c>
      <c r="J112" s="5">
        <v>1658962798833</v>
      </c>
      <c r="K112" s="5">
        <v>1058886244280</v>
      </c>
      <c r="L112" s="5">
        <v>733925273647</v>
      </c>
      <c r="M112" s="5">
        <v>782043517312</v>
      </c>
      <c r="N112" s="5">
        <v>535270961111</v>
      </c>
      <c r="O112" s="5">
        <v>325432978377</v>
      </c>
      <c r="P112" s="5">
        <v>136260537550</v>
      </c>
    </row>
    <row r="113" spans="2:16" ht="15.5" x14ac:dyDescent="0.35">
      <c r="C113" t="s">
        <v>138</v>
      </c>
      <c r="D113" s="5">
        <v>1600000000</v>
      </c>
      <c r="E113" s="5">
        <v>1600000000</v>
      </c>
      <c r="F113" s="5">
        <v>1600000000</v>
      </c>
      <c r="G113" s="5">
        <v>1600000000</v>
      </c>
      <c r="I113" s="5">
        <v>1600000000</v>
      </c>
      <c r="J113" s="5">
        <v>1600000000</v>
      </c>
      <c r="K113" s="5">
        <v>1600000000</v>
      </c>
      <c r="L113" s="5">
        <v>1600000000</v>
      </c>
      <c r="M113" s="5">
        <v>1600000000</v>
      </c>
      <c r="N113" s="5">
        <v>1600000000</v>
      </c>
      <c r="O113" s="5">
        <v>1600000000</v>
      </c>
      <c r="P113" s="5">
        <v>205000</v>
      </c>
    </row>
    <row r="115" spans="2:16" ht="15.5" x14ac:dyDescent="0.35">
      <c r="B115" t="s">
        <v>139</v>
      </c>
      <c r="C115" t="s">
        <v>140</v>
      </c>
      <c r="D115" s="5">
        <v>81110827162</v>
      </c>
      <c r="E115" s="5">
        <v>-118856448989</v>
      </c>
      <c r="F115" s="5">
        <v>138213897358</v>
      </c>
      <c r="G115" s="5">
        <v>-75753601037</v>
      </c>
      <c r="I115" s="5">
        <v>-111588225075</v>
      </c>
      <c r="J115" s="5">
        <v>-430365796541</v>
      </c>
      <c r="K115" s="5">
        <v>-38148382326</v>
      </c>
      <c r="L115" s="5">
        <v>-28922849934</v>
      </c>
      <c r="M115" s="5">
        <v>-106833306337</v>
      </c>
      <c r="N115" s="5">
        <v>147088657972</v>
      </c>
      <c r="O115" s="5">
        <v>-8180573580</v>
      </c>
      <c r="P115" s="5">
        <v>-12423879617</v>
      </c>
    </row>
    <row r="116" spans="2:16" ht="15.5" x14ac:dyDescent="0.35">
      <c r="C116" t="s">
        <v>292</v>
      </c>
      <c r="D116" s="5">
        <v>-66915549493</v>
      </c>
      <c r="E116" s="5">
        <v>410442804840</v>
      </c>
      <c r="F116" s="5">
        <v>693612209592</v>
      </c>
      <c r="G116" s="5">
        <v>-147701608819</v>
      </c>
      <c r="I116" s="5">
        <v>1305965726196</v>
      </c>
      <c r="J116" s="5">
        <v>439645606311</v>
      </c>
      <c r="K116" s="5">
        <v>380084399879</v>
      </c>
      <c r="L116" s="5">
        <v>693352521448</v>
      </c>
      <c r="M116" s="5">
        <v>1420617506565</v>
      </c>
      <c r="N116" s="5">
        <v>491387240779</v>
      </c>
      <c r="O116" s="5">
        <v>178063240860</v>
      </c>
      <c r="P116" s="5">
        <v>253407609086</v>
      </c>
    </row>
    <row r="117" spans="2:16" ht="15.5" x14ac:dyDescent="0.35">
      <c r="C117" t="s">
        <v>1559</v>
      </c>
    </row>
    <row r="118" spans="2:16" ht="15.5" x14ac:dyDescent="0.35">
      <c r="C118" t="s">
        <v>1560</v>
      </c>
      <c r="D118" s="5">
        <v>-32460941672</v>
      </c>
      <c r="G118" s="5">
        <v>28052226842</v>
      </c>
      <c r="M118" s="5">
        <v>29439280071</v>
      </c>
      <c r="N118" s="5">
        <v>-251012270</v>
      </c>
      <c r="O118" s="5">
        <v>570155461</v>
      </c>
      <c r="P118" s="5">
        <v>60187849</v>
      </c>
    </row>
    <row r="119" spans="2:16" ht="15.5" x14ac:dyDescent="0.35">
      <c r="C119" t="s">
        <v>582</v>
      </c>
      <c r="D119" s="5">
        <v>190251412341</v>
      </c>
      <c r="E119" s="5">
        <v>-511675328002</v>
      </c>
      <c r="F119" s="5">
        <v>-409066597763</v>
      </c>
      <c r="G119" s="5">
        <v>71791391182</v>
      </c>
      <c r="I119" s="5">
        <v>-1210983440489</v>
      </c>
      <c r="J119" s="5">
        <v>-850120400278</v>
      </c>
      <c r="K119" s="5">
        <v>-418314227521</v>
      </c>
      <c r="L119" s="5">
        <v>-737901569583</v>
      </c>
      <c r="M119" s="5">
        <v>-1491128919840</v>
      </c>
      <c r="N119" s="5">
        <v>-317957692912</v>
      </c>
      <c r="O119" s="5">
        <v>-198345425427</v>
      </c>
      <c r="P119" s="5">
        <v>-238332715972</v>
      </c>
    </row>
    <row r="120" spans="2:16" ht="15.5" x14ac:dyDescent="0.35">
      <c r="C120" t="s">
        <v>530</v>
      </c>
      <c r="D120" s="5">
        <v>-4344529563</v>
      </c>
      <c r="E120" s="5">
        <v>-6074457458</v>
      </c>
      <c r="F120" s="5">
        <v>-151678725017</v>
      </c>
      <c r="G120" s="5">
        <v>-12727509100</v>
      </c>
      <c r="I120" s="5">
        <v>-178021069746</v>
      </c>
      <c r="J120" s="5">
        <v>-18883071513</v>
      </c>
      <c r="K120" s="5">
        <v>-2657480760</v>
      </c>
      <c r="L120" s="5">
        <v>-22019571235</v>
      </c>
      <c r="M120" s="5">
        <v>-65761173133</v>
      </c>
      <c r="N120" s="5">
        <v>-28333877625</v>
      </c>
      <c r="O120" s="5">
        <v>-10660614129</v>
      </c>
      <c r="P120" s="5">
        <v>-24330574299</v>
      </c>
    </row>
    <row r="121" spans="2:16" ht="15.5" x14ac:dyDescent="0.35">
      <c r="C121" t="s">
        <v>346</v>
      </c>
      <c r="D121" s="5">
        <v>-5419564451</v>
      </c>
      <c r="E121" s="5">
        <v>-11549468369</v>
      </c>
      <c r="F121" s="5">
        <v>5347010546</v>
      </c>
      <c r="G121" s="5">
        <v>-15168101142</v>
      </c>
      <c r="I121" s="5">
        <v>-35767434238</v>
      </c>
      <c r="J121" s="5">
        <v>-25515338468</v>
      </c>
      <c r="K121" s="5">
        <v>-12903861096</v>
      </c>
      <c r="L121" s="5">
        <v>-8931623318</v>
      </c>
    </row>
    <row r="122" spans="2:16" ht="15.5" x14ac:dyDescent="0.35">
      <c r="C122" t="s">
        <v>1561</v>
      </c>
      <c r="I122" s="5">
        <v>7217993202</v>
      </c>
      <c r="J122" s="5">
        <v>24507407407</v>
      </c>
      <c r="K122" s="5">
        <v>15642787172</v>
      </c>
      <c r="L122" s="5">
        <v>46577392754</v>
      </c>
      <c r="O122" s="5">
        <v>16909743895</v>
      </c>
    </row>
    <row r="123" spans="2:16" ht="15.5" x14ac:dyDescent="0.35">
      <c r="C123" t="s">
        <v>1562</v>
      </c>
      <c r="N123" s="5">
        <v>2244000000</v>
      </c>
      <c r="O123" s="5">
        <v>5282325760</v>
      </c>
      <c r="P123" s="5">
        <v>-3228386281</v>
      </c>
    </row>
    <row r="124" spans="2:16" ht="15.5" x14ac:dyDescent="0.35">
      <c r="C124" t="s">
        <v>1563</v>
      </c>
    </row>
    <row r="125" spans="2:16" ht="15.5" x14ac:dyDescent="0.35">
      <c r="C125" t="s">
        <v>149</v>
      </c>
      <c r="D125" s="5">
        <v>166002016019</v>
      </c>
      <c r="E125" s="5">
        <v>150133650821</v>
      </c>
      <c r="F125" s="5">
        <v>-43576966185</v>
      </c>
      <c r="G125" s="5">
        <v>77158854216</v>
      </c>
      <c r="I125" s="5">
        <v>206907642070</v>
      </c>
      <c r="J125" s="5">
        <v>358981978103</v>
      </c>
      <c r="K125" s="5">
        <v>48446968216</v>
      </c>
      <c r="L125" s="5">
        <v>14412365310</v>
      </c>
      <c r="M125" s="5">
        <v>227341039869</v>
      </c>
      <c r="N125" s="5">
        <v>52923718064</v>
      </c>
      <c r="O125" s="5">
        <v>35434734721</v>
      </c>
      <c r="P125" s="5">
        <v>-10000000000</v>
      </c>
    </row>
    <row r="126" spans="2:16" ht="15.5" x14ac:dyDescent="0.35">
      <c r="C126" t="s">
        <v>150</v>
      </c>
      <c r="D126" s="5">
        <v>-334958862586</v>
      </c>
      <c r="E126" s="5">
        <v>-980542769</v>
      </c>
      <c r="F126" s="5">
        <v>-25039517510</v>
      </c>
      <c r="G126" s="5">
        <v>-3737223352</v>
      </c>
      <c r="I126" s="5">
        <v>-42517105891</v>
      </c>
      <c r="J126" s="5">
        <v>6685837670</v>
      </c>
      <c r="K126" s="5">
        <v>-35050761069</v>
      </c>
      <c r="L126" s="5">
        <v>-4004118534</v>
      </c>
      <c r="M126" s="5">
        <v>-218250581756</v>
      </c>
      <c r="N126" s="5">
        <v>-9835669240</v>
      </c>
      <c r="O126" s="5">
        <v>-4566586554</v>
      </c>
      <c r="P126" s="5">
        <v>-7760516353</v>
      </c>
    </row>
    <row r="127" spans="2:16" ht="15.5" x14ac:dyDescent="0.35">
      <c r="C127" t="s">
        <v>158</v>
      </c>
      <c r="D127" s="5">
        <v>-335074308822</v>
      </c>
      <c r="E127" s="5">
        <v>-1073705276</v>
      </c>
      <c r="F127" s="5">
        <v>-35243941672</v>
      </c>
      <c r="G127" s="5">
        <v>-3973596870</v>
      </c>
      <c r="I127" s="5">
        <v>-53427346336</v>
      </c>
      <c r="J127" s="5">
        <v>-25659442220</v>
      </c>
      <c r="K127" s="5">
        <v>-34803372802</v>
      </c>
      <c r="L127" s="5">
        <v>-4437607768</v>
      </c>
      <c r="M127" s="5">
        <v>-18537359165</v>
      </c>
      <c r="N127" s="5">
        <v>-12643769240</v>
      </c>
      <c r="O127" s="5">
        <v>-2100654493</v>
      </c>
      <c r="P127" s="5">
        <v>-7760516353</v>
      </c>
    </row>
    <row r="128" spans="2:16" ht="15.5" x14ac:dyDescent="0.35">
      <c r="C128" t="s">
        <v>253</v>
      </c>
      <c r="M128" s="5">
        <v>-1500000000</v>
      </c>
      <c r="N128" s="5">
        <v>2808100000</v>
      </c>
      <c r="O128" s="5">
        <v>-2808100000</v>
      </c>
    </row>
    <row r="129" spans="3:16" ht="15.5" x14ac:dyDescent="0.35">
      <c r="C129" t="s">
        <v>1298</v>
      </c>
      <c r="M129" s="5">
        <v>-198800000000</v>
      </c>
    </row>
    <row r="130" spans="3:16" ht="15.5" x14ac:dyDescent="0.35">
      <c r="C130" t="s">
        <v>1564</v>
      </c>
      <c r="F130" s="5">
        <v>10000000000</v>
      </c>
      <c r="I130" s="5">
        <v>10000000000</v>
      </c>
    </row>
    <row r="131" spans="3:16" ht="15.5" x14ac:dyDescent="0.35">
      <c r="C131" t="s">
        <v>1047</v>
      </c>
      <c r="K131" s="5">
        <v>-1500000000</v>
      </c>
    </row>
    <row r="132" spans="3:16" ht="15.5" x14ac:dyDescent="0.35">
      <c r="C132" t="s">
        <v>106</v>
      </c>
      <c r="F132" s="5">
        <v>-300000000</v>
      </c>
      <c r="I132" s="5">
        <v>-300000000</v>
      </c>
      <c r="K132" s="5">
        <v>735000000</v>
      </c>
    </row>
    <row r="133" spans="3:16" ht="15.5" x14ac:dyDescent="0.35">
      <c r="C133" t="s">
        <v>152</v>
      </c>
      <c r="D133" s="5">
        <v>115446236</v>
      </c>
      <c r="E133" s="5">
        <v>93162507</v>
      </c>
      <c r="F133" s="5">
        <v>390424162</v>
      </c>
      <c r="G133" s="5">
        <v>236373518</v>
      </c>
      <c r="I133" s="5">
        <v>1096240445</v>
      </c>
      <c r="J133" s="5">
        <v>240279890</v>
      </c>
      <c r="K133" s="5">
        <v>517611733</v>
      </c>
      <c r="L133" s="5">
        <v>404029775</v>
      </c>
    </row>
    <row r="134" spans="3:16" ht="15.5" x14ac:dyDescent="0.35">
      <c r="C134" t="s">
        <v>489</v>
      </c>
    </row>
    <row r="135" spans="3:16" ht="15.5" x14ac:dyDescent="0.35">
      <c r="C135" t="s">
        <v>1565</v>
      </c>
    </row>
    <row r="136" spans="3:16" ht="15.5" x14ac:dyDescent="0.35">
      <c r="C136" t="s">
        <v>531</v>
      </c>
      <c r="F136" s="5">
        <v>114000000</v>
      </c>
      <c r="I136" s="5">
        <v>114000000</v>
      </c>
      <c r="J136" s="5">
        <v>32105000000</v>
      </c>
      <c r="L136" s="5">
        <v>29459459</v>
      </c>
      <c r="M136" s="5">
        <v>586777409</v>
      </c>
      <c r="O136" s="5">
        <v>342167939</v>
      </c>
    </row>
    <row r="137" spans="3:16" ht="15.5" x14ac:dyDescent="0.35">
      <c r="C137" t="s">
        <v>161</v>
      </c>
      <c r="D137" s="5">
        <v>166002016019</v>
      </c>
      <c r="E137" s="5">
        <v>150133650821</v>
      </c>
      <c r="F137" s="5">
        <v>-43576966185</v>
      </c>
      <c r="G137" s="5">
        <v>77158854216</v>
      </c>
      <c r="I137" s="5">
        <v>206907642070</v>
      </c>
      <c r="J137" s="5">
        <v>358981978103</v>
      </c>
      <c r="K137" s="5">
        <v>48446968216</v>
      </c>
      <c r="L137" s="5">
        <v>14412365310</v>
      </c>
      <c r="M137" s="5">
        <v>227341039869</v>
      </c>
      <c r="N137" s="5">
        <v>52923718064</v>
      </c>
      <c r="O137" s="5">
        <v>35434734721</v>
      </c>
      <c r="P137" s="5">
        <v>-10000000000</v>
      </c>
    </row>
    <row r="138" spans="3:16" ht="15.5" x14ac:dyDescent="0.35">
      <c r="C138" t="s">
        <v>597</v>
      </c>
      <c r="D138" s="5">
        <v>170192712902</v>
      </c>
      <c r="E138" s="5">
        <v>153127729080</v>
      </c>
      <c r="F138" s="5">
        <v>-859598278628</v>
      </c>
      <c r="G138" s="5">
        <v>441724335180</v>
      </c>
      <c r="I138" s="5">
        <v>211365362070</v>
      </c>
      <c r="J138" s="5">
        <v>1066703562551</v>
      </c>
      <c r="K138" s="5">
        <v>528896634118</v>
      </c>
      <c r="L138" s="5">
        <v>545677866863</v>
      </c>
      <c r="M138" s="5">
        <v>80000000000</v>
      </c>
    </row>
    <row r="139" spans="3:16" ht="15.5" x14ac:dyDescent="0.35">
      <c r="C139" t="s">
        <v>551</v>
      </c>
      <c r="F139" s="5">
        <v>817236353098</v>
      </c>
      <c r="G139" s="5">
        <v>-364565480964</v>
      </c>
      <c r="J139" s="5">
        <v>-686075469582</v>
      </c>
      <c r="K139" s="5">
        <v>-449888562676</v>
      </c>
      <c r="L139" s="5">
        <v>-465470551131</v>
      </c>
    </row>
    <row r="140" spans="3:16" ht="15.5" x14ac:dyDescent="0.35">
      <c r="C140" t="s">
        <v>508</v>
      </c>
    </row>
    <row r="141" spans="3:16" ht="15.5" x14ac:dyDescent="0.35">
      <c r="C141" t="s">
        <v>1566</v>
      </c>
    </row>
    <row r="142" spans="3:16" ht="15.5" x14ac:dyDescent="0.35">
      <c r="C142" t="s">
        <v>1567</v>
      </c>
    </row>
    <row r="143" spans="3:16" ht="15.5" x14ac:dyDescent="0.35">
      <c r="C143" t="s">
        <v>1568</v>
      </c>
      <c r="J143" s="5">
        <v>-20000000000</v>
      </c>
    </row>
    <row r="144" spans="3:16" ht="15.5" x14ac:dyDescent="0.35">
      <c r="C144" t="s">
        <v>1569</v>
      </c>
      <c r="K144" s="5">
        <v>-30094092091</v>
      </c>
      <c r="L144" s="5">
        <v>-36499924172</v>
      </c>
      <c r="M144" s="5">
        <v>-33458960131</v>
      </c>
      <c r="N144" s="5">
        <v>-52730888276</v>
      </c>
    </row>
    <row r="145" spans="2:16" ht="15.5" x14ac:dyDescent="0.35">
      <c r="C145" t="s">
        <v>168</v>
      </c>
      <c r="D145" s="5">
        <v>-4190696883</v>
      </c>
      <c r="E145" s="5">
        <v>-2994078259</v>
      </c>
      <c r="F145" s="5">
        <v>-1215040655</v>
      </c>
      <c r="I145" s="5">
        <v>-4457720000</v>
      </c>
      <c r="J145" s="5">
        <v>-1646114866</v>
      </c>
      <c r="K145" s="5">
        <v>-467011135</v>
      </c>
    </row>
    <row r="146" spans="2:16" ht="15.5" x14ac:dyDescent="0.35">
      <c r="C146" t="s">
        <v>1488</v>
      </c>
      <c r="M146" s="5">
        <v>198800000000</v>
      </c>
      <c r="N146" s="5">
        <v>14998889940</v>
      </c>
    </row>
    <row r="147" spans="2:16" ht="15.5" x14ac:dyDescent="0.35">
      <c r="C147" t="s">
        <v>998</v>
      </c>
      <c r="O147" s="5">
        <v>180434734721</v>
      </c>
    </row>
    <row r="148" spans="2:16" ht="15.5" x14ac:dyDescent="0.35">
      <c r="C148" t="s">
        <v>852</v>
      </c>
      <c r="N148" s="5">
        <v>100000000000</v>
      </c>
      <c r="O148" s="5">
        <v>-100000000000</v>
      </c>
    </row>
    <row r="149" spans="2:16" ht="15.5" x14ac:dyDescent="0.35">
      <c r="C149" t="s">
        <v>876</v>
      </c>
      <c r="L149" s="5">
        <v>-29295026250</v>
      </c>
      <c r="M149" s="5">
        <v>-18000000000</v>
      </c>
      <c r="N149" s="5">
        <v>-9344283600</v>
      </c>
      <c r="O149" s="5">
        <v>-45000000000</v>
      </c>
      <c r="P149" s="5">
        <v>-10000000000</v>
      </c>
    </row>
    <row r="150" spans="2:16" ht="15.5" x14ac:dyDescent="0.35">
      <c r="C150" t="s">
        <v>173</v>
      </c>
      <c r="D150" s="5">
        <v>-87846019405</v>
      </c>
      <c r="E150" s="5">
        <v>30296659063</v>
      </c>
      <c r="F150" s="5">
        <v>69597413663</v>
      </c>
      <c r="G150" s="5">
        <v>-2331970173</v>
      </c>
      <c r="I150" s="5">
        <v>52802311104</v>
      </c>
      <c r="J150" s="5">
        <v>-64697980768</v>
      </c>
      <c r="K150" s="5">
        <v>-24752175179</v>
      </c>
      <c r="L150" s="5">
        <v>-18514603158</v>
      </c>
      <c r="M150" s="5">
        <v>-97742848224</v>
      </c>
      <c r="N150" s="5">
        <v>190176706796</v>
      </c>
      <c r="O150" s="5">
        <v>22687574587</v>
      </c>
      <c r="P150" s="5">
        <v>-30184395970</v>
      </c>
    </row>
    <row r="151" spans="2:16" ht="15.5" x14ac:dyDescent="0.35">
      <c r="C151" t="s">
        <v>1438</v>
      </c>
      <c r="F151" s="5">
        <v>-10483873542</v>
      </c>
      <c r="G151" s="5">
        <v>-17500</v>
      </c>
      <c r="K151" s="5">
        <v>-2463694</v>
      </c>
      <c r="L151" s="5">
        <v>4455356</v>
      </c>
    </row>
    <row r="152" spans="2:16" ht="15.5" x14ac:dyDescent="0.35">
      <c r="C152" t="s">
        <v>176</v>
      </c>
      <c r="E152" s="5">
        <v>80134086148</v>
      </c>
      <c r="I152" s="5">
        <v>27331775044</v>
      </c>
      <c r="J152" s="5">
        <v>92029755812</v>
      </c>
      <c r="K152" s="5">
        <v>116784394685</v>
      </c>
      <c r="L152" s="5">
        <v>135294542487</v>
      </c>
      <c r="M152" s="5">
        <v>233037390711</v>
      </c>
      <c r="N152" s="5">
        <v>42860683913</v>
      </c>
      <c r="O152" s="5">
        <v>20173109326</v>
      </c>
      <c r="P152" s="5">
        <v>50357505296</v>
      </c>
    </row>
    <row r="153" spans="2:16" ht="15.5" x14ac:dyDescent="0.35">
      <c r="C153" t="s">
        <v>177</v>
      </c>
      <c r="D153" s="5">
        <v>-87846019405</v>
      </c>
      <c r="E153" s="5">
        <v>110430745211</v>
      </c>
      <c r="F153" s="5">
        <v>59113540121</v>
      </c>
      <c r="G153" s="5">
        <v>-2331987673</v>
      </c>
      <c r="I153" s="5">
        <v>80134086148</v>
      </c>
      <c r="J153" s="5">
        <v>27331775044</v>
      </c>
      <c r="K153" s="5">
        <v>92029755812</v>
      </c>
      <c r="L153" s="5">
        <v>116784394685</v>
      </c>
      <c r="M153" s="5">
        <v>135294542487</v>
      </c>
      <c r="N153" s="5">
        <v>233037390709</v>
      </c>
      <c r="O153" s="5">
        <v>42860683913</v>
      </c>
      <c r="P153" s="5">
        <v>20173109326</v>
      </c>
    </row>
    <row r="155" spans="2:16" ht="15.5" x14ac:dyDescent="0.35">
      <c r="B155" t="s">
        <v>178</v>
      </c>
      <c r="C155" t="s">
        <v>12</v>
      </c>
      <c r="D155" s="5">
        <v>1600000000</v>
      </c>
      <c r="E155" s="5">
        <v>1600000000</v>
      </c>
      <c r="F155" s="5">
        <v>1600000000</v>
      </c>
      <c r="G155" s="5">
        <v>1600000000</v>
      </c>
      <c r="I155" s="5">
        <v>1600000000</v>
      </c>
      <c r="J155" s="5">
        <v>1600000000</v>
      </c>
      <c r="K155" s="5">
        <v>1600000000</v>
      </c>
      <c r="L155" s="5">
        <v>1600000000</v>
      </c>
      <c r="M155" s="5">
        <v>1600000000</v>
      </c>
      <c r="N155" s="5">
        <v>1600000000</v>
      </c>
      <c r="O155" s="5">
        <v>1600000000</v>
      </c>
      <c r="P155" s="5">
        <v>0</v>
      </c>
    </row>
    <row r="156" spans="2:16" ht="15.5" x14ac:dyDescent="0.35">
      <c r="C156" t="s">
        <v>179</v>
      </c>
      <c r="D156" s="6">
        <v>9.9700000000000006</v>
      </c>
      <c r="E156" s="6">
        <v>6.68</v>
      </c>
      <c r="F156" s="6">
        <v>13.08</v>
      </c>
      <c r="G156" s="6">
        <v>11.26</v>
      </c>
    </row>
    <row r="157" spans="2:16" ht="15.5" x14ac:dyDescent="0.35">
      <c r="C157" t="s">
        <v>180</v>
      </c>
      <c r="D157" s="6">
        <v>37.51</v>
      </c>
      <c r="E157" s="6">
        <v>57.49</v>
      </c>
      <c r="F157" s="6">
        <v>32.42</v>
      </c>
      <c r="G157" s="6">
        <v>38.9</v>
      </c>
    </row>
    <row r="158" spans="2:16" ht="15.5" x14ac:dyDescent="0.35">
      <c r="C158" t="s">
        <v>64</v>
      </c>
      <c r="D158" s="6">
        <v>2.0299999999999998</v>
      </c>
      <c r="E158" s="6">
        <v>2.5299999999999998</v>
      </c>
      <c r="F158" s="6">
        <v>7.83</v>
      </c>
      <c r="G158" s="6">
        <v>1.66</v>
      </c>
    </row>
    <row r="159" spans="2:16" ht="15.5" x14ac:dyDescent="0.35">
      <c r="C159" t="s">
        <v>181</v>
      </c>
      <c r="D159" s="5">
        <v>30990000000</v>
      </c>
      <c r="E159" s="5">
        <v>27370000000</v>
      </c>
      <c r="F159" s="5">
        <v>22740000000</v>
      </c>
      <c r="G159" s="5">
        <v>38170000000</v>
      </c>
    </row>
    <row r="160" spans="2:16" ht="15.5" x14ac:dyDescent="0.35">
      <c r="C160" t="s">
        <v>182</v>
      </c>
      <c r="D160" s="6">
        <v>5.4000000000000003E-3</v>
      </c>
      <c r="E160" s="6">
        <v>4.1999999999999997E-3</v>
      </c>
      <c r="F160" s="6">
        <v>8.6E-3</v>
      </c>
      <c r="G160" s="6">
        <v>6.6E-3</v>
      </c>
    </row>
    <row r="161" spans="3:7" ht="15.5" x14ac:dyDescent="0.35">
      <c r="C161" t="s">
        <v>183</v>
      </c>
      <c r="D161" s="6">
        <v>2.64E-2</v>
      </c>
      <c r="E161" s="6">
        <v>1.8200000000000001E-2</v>
      </c>
      <c r="F161" s="6">
        <v>3.6200000000000003E-2</v>
      </c>
      <c r="G161" s="6">
        <v>3.2400000000000005E-2</v>
      </c>
    </row>
    <row r="162" spans="3:7" ht="15.5" x14ac:dyDescent="0.35">
      <c r="C162" t="s">
        <v>184</v>
      </c>
      <c r="D162" s="6">
        <v>1.7100000000000001E-2</v>
      </c>
      <c r="E162" s="6">
        <v>1.9599999999999999E-2</v>
      </c>
      <c r="F162" s="6">
        <v>1.11E-2</v>
      </c>
      <c r="G162" s="6">
        <v>2.2000000000000002E-2</v>
      </c>
    </row>
    <row r="163" spans="3:7" ht="15.5" x14ac:dyDescent="0.35">
      <c r="C163" t="s">
        <v>185</v>
      </c>
    </row>
    <row r="164" spans="3:7" ht="15.5" x14ac:dyDescent="0.35">
      <c r="C164" t="s">
        <v>186</v>
      </c>
      <c r="D164" s="5">
        <v>604000000000</v>
      </c>
      <c r="E164" s="5">
        <v>589000000000</v>
      </c>
      <c r="F164" s="5">
        <v>578000000000</v>
      </c>
      <c r="G164" s="5">
        <v>557000000000</v>
      </c>
    </row>
    <row r="165" spans="3:7" ht="15.5" x14ac:dyDescent="0.35">
      <c r="C165" t="s">
        <v>187</v>
      </c>
      <c r="D165" s="6">
        <v>0.99</v>
      </c>
      <c r="E165" s="6">
        <v>1.04</v>
      </c>
      <c r="F165" s="6">
        <v>1.17</v>
      </c>
      <c r="G165" s="6">
        <v>1.26</v>
      </c>
    </row>
    <row r="166" spans="3:7" ht="15.5" x14ac:dyDescent="0.35">
      <c r="C166" t="s">
        <v>188</v>
      </c>
      <c r="D166" s="6">
        <v>377.8</v>
      </c>
      <c r="E166" s="6">
        <v>367.83</v>
      </c>
      <c r="F166" s="6">
        <v>361.15</v>
      </c>
      <c r="G166" s="5">
        <v>348</v>
      </c>
    </row>
    <row r="167" spans="3:7" ht="15.5" x14ac:dyDescent="0.35">
      <c r="C167" t="s">
        <v>189</v>
      </c>
      <c r="D167" s="6">
        <v>0.99</v>
      </c>
      <c r="E167" s="6">
        <v>1.04</v>
      </c>
      <c r="F167" s="6">
        <v>1.17</v>
      </c>
      <c r="G167" s="6">
        <v>1.26</v>
      </c>
    </row>
    <row r="168" spans="3:7" ht="15.5" x14ac:dyDescent="0.35">
      <c r="C168" t="s">
        <v>190</v>
      </c>
      <c r="D168" s="6">
        <v>377.8</v>
      </c>
      <c r="E168" s="6">
        <v>367.83</v>
      </c>
      <c r="F168" s="6">
        <v>361.15</v>
      </c>
      <c r="G168" s="5">
        <v>348</v>
      </c>
    </row>
    <row r="169" spans="3:7" ht="15.5" x14ac:dyDescent="0.35">
      <c r="C169" t="s">
        <v>191</v>
      </c>
      <c r="D169" s="5">
        <v>566000000000</v>
      </c>
      <c r="E169" s="5">
        <v>683000000000</v>
      </c>
      <c r="F169" s="5">
        <v>582000000000</v>
      </c>
      <c r="G169" s="5">
        <v>391000000000</v>
      </c>
    </row>
    <row r="170" spans="3:7" ht="15.5" x14ac:dyDescent="0.35">
      <c r="C170" t="s">
        <v>192</v>
      </c>
      <c r="D170" s="5">
        <v>504000000000</v>
      </c>
      <c r="E170" s="5">
        <v>301000000000</v>
      </c>
      <c r="F170" s="5">
        <v>249000000000</v>
      </c>
      <c r="G170" s="5">
        <v>482000000000</v>
      </c>
    </row>
    <row r="171" spans="3:7" ht="15.5" x14ac:dyDescent="0.35">
      <c r="C171" t="s">
        <v>193</v>
      </c>
      <c r="D171" s="5">
        <v>604000000000</v>
      </c>
      <c r="E171" s="5">
        <v>589000000000</v>
      </c>
      <c r="F171" s="5">
        <v>578000000000</v>
      </c>
      <c r="G171" s="5">
        <v>557000000000</v>
      </c>
    </row>
    <row r="172" spans="3:7" ht="15.5" x14ac:dyDescent="0.35">
      <c r="C172" t="s">
        <v>24</v>
      </c>
      <c r="D172" s="5">
        <v>1070000000000</v>
      </c>
      <c r="E172" s="5">
        <v>984000000000</v>
      </c>
      <c r="F172" s="5">
        <v>831000000000</v>
      </c>
      <c r="G172" s="5">
        <v>874000000000</v>
      </c>
    </row>
    <row r="173" spans="3:7" ht="15.5" x14ac:dyDescent="0.35">
      <c r="C173" t="s">
        <v>21</v>
      </c>
      <c r="D173" s="5">
        <v>1048000000000</v>
      </c>
      <c r="E173" s="5">
        <v>874000000000</v>
      </c>
      <c r="F173" s="5">
        <v>751000000000</v>
      </c>
      <c r="G173" s="5">
        <v>853000000000</v>
      </c>
    </row>
    <row r="174" spans="3:7" ht="15.5" x14ac:dyDescent="0.35">
      <c r="C174" t="s">
        <v>194</v>
      </c>
      <c r="D174" s="5">
        <v>591000000000</v>
      </c>
      <c r="E174" s="5">
        <v>504000000000</v>
      </c>
      <c r="F174" s="5">
        <v>511000000000</v>
      </c>
      <c r="G174" s="5">
        <v>883000000000</v>
      </c>
    </row>
    <row r="175" spans="3:7" ht="15.5" x14ac:dyDescent="0.35">
      <c r="C175" t="s">
        <v>195</v>
      </c>
      <c r="D175" s="5">
        <v>81000000000</v>
      </c>
      <c r="E175" s="5">
        <v>-119000000000</v>
      </c>
      <c r="F175" s="5">
        <v>138000000000</v>
      </c>
      <c r="G175" s="5">
        <v>-76000000000</v>
      </c>
    </row>
    <row r="176" spans="3:7" ht="15.5" x14ac:dyDescent="0.35">
      <c r="C176" t="s">
        <v>196</v>
      </c>
      <c r="D176" s="5">
        <v>-335000000000</v>
      </c>
      <c r="E176" s="5">
        <v>-1000000000</v>
      </c>
      <c r="F176" s="5">
        <v>-35000000000</v>
      </c>
      <c r="G176" s="5">
        <v>-4000000000</v>
      </c>
    </row>
    <row r="177" spans="3:16" ht="15.5" x14ac:dyDescent="0.35">
      <c r="C177" t="s">
        <v>13</v>
      </c>
      <c r="D177" s="5">
        <v>-254000000000</v>
      </c>
      <c r="E177" s="5">
        <v>-120000000000</v>
      </c>
      <c r="F177" s="5">
        <v>103000000000</v>
      </c>
      <c r="G177" s="5">
        <v>-80000000000</v>
      </c>
    </row>
    <row r="178" spans="3:16" ht="15.5" x14ac:dyDescent="0.35">
      <c r="C178" t="s">
        <v>16</v>
      </c>
      <c r="D178" s="6">
        <v>-158.72999999999999</v>
      </c>
      <c r="E178" s="6">
        <v>-74.959999999999994</v>
      </c>
      <c r="F178" s="6">
        <v>64.36</v>
      </c>
      <c r="G178" s="6">
        <v>-49.83</v>
      </c>
    </row>
    <row r="179" spans="3:16" ht="15.5" x14ac:dyDescent="0.35">
      <c r="C179" t="s">
        <v>49</v>
      </c>
      <c r="I179" s="6">
        <v>40.96</v>
      </c>
      <c r="J179" s="6">
        <v>33.29</v>
      </c>
      <c r="K179" s="6">
        <v>3.25</v>
      </c>
      <c r="L179" s="5">
        <v>30</v>
      </c>
      <c r="M179" s="6">
        <v>70.099999999999994</v>
      </c>
      <c r="N179" s="6">
        <v>37.83</v>
      </c>
      <c r="O179" s="6">
        <v>20.75</v>
      </c>
      <c r="P179" s="6">
        <v>157370.01</v>
      </c>
    </row>
    <row r="180" spans="3:16" ht="15.5" x14ac:dyDescent="0.35">
      <c r="C180" t="s">
        <v>63</v>
      </c>
      <c r="I180" s="6">
        <v>10.35</v>
      </c>
      <c r="J180" s="6">
        <v>12.02</v>
      </c>
      <c r="K180" s="6">
        <v>246.15</v>
      </c>
      <c r="L180" s="5">
        <v>36</v>
      </c>
      <c r="M180" s="6">
        <v>28.17</v>
      </c>
      <c r="N180" s="6">
        <v>42.29</v>
      </c>
      <c r="O180" s="6">
        <v>31.33</v>
      </c>
      <c r="P180" s="5">
        <v>0</v>
      </c>
    </row>
    <row r="181" spans="3:16" ht="15.5" x14ac:dyDescent="0.35">
      <c r="C181" t="s">
        <v>66</v>
      </c>
      <c r="I181" s="6">
        <v>0.62</v>
      </c>
      <c r="J181" s="6">
        <v>0.65</v>
      </c>
      <c r="K181" s="6">
        <v>1.84</v>
      </c>
      <c r="L181" s="6">
        <v>2.29</v>
      </c>
      <c r="M181" s="6">
        <v>2.39</v>
      </c>
      <c r="N181" s="6">
        <v>4.54</v>
      </c>
      <c r="O181" s="6">
        <v>3.69</v>
      </c>
      <c r="P181" s="5">
        <v>0</v>
      </c>
    </row>
    <row r="182" spans="3:16" ht="15.5" x14ac:dyDescent="0.35">
      <c r="C182" t="s">
        <v>197</v>
      </c>
      <c r="I182" s="5">
        <v>115170000000</v>
      </c>
      <c r="J182" s="5">
        <v>99970000000</v>
      </c>
      <c r="K182" s="5">
        <v>35540000000</v>
      </c>
      <c r="L182" s="5">
        <v>82660000000</v>
      </c>
      <c r="M182" s="5">
        <v>155050000000</v>
      </c>
      <c r="N182" s="5">
        <v>81360000000</v>
      </c>
      <c r="O182" s="5">
        <v>44880000000</v>
      </c>
      <c r="P182" s="5">
        <v>44530000000</v>
      </c>
    </row>
    <row r="183" spans="3:16" ht="15.5" x14ac:dyDescent="0.35">
      <c r="C183" t="s">
        <v>198</v>
      </c>
      <c r="I183" s="6">
        <v>2.69E-2</v>
      </c>
      <c r="J183" s="6">
        <v>3.2099999999999997E-2</v>
      </c>
      <c r="K183" s="6">
        <v>4.8999999999999998E-3</v>
      </c>
      <c r="L183" s="6">
        <v>6.54E-2</v>
      </c>
      <c r="M183" s="6">
        <v>0.1434</v>
      </c>
      <c r="N183" s="6">
        <v>0.11310000000000001</v>
      </c>
      <c r="O183" s="6">
        <v>0.10199999999999999</v>
      </c>
      <c r="P183" s="6">
        <v>0.23680000000000001</v>
      </c>
    </row>
    <row r="184" spans="3:16" ht="15.5" x14ac:dyDescent="0.35">
      <c r="C184" t="s">
        <v>199</v>
      </c>
      <c r="I184" s="6">
        <v>0.1134</v>
      </c>
      <c r="J184" s="6">
        <v>0.10400000000000001</v>
      </c>
      <c r="K184" s="6">
        <v>1.1299999999999999E-2</v>
      </c>
      <c r="L184" s="6">
        <v>9.9199999999999997E-2</v>
      </c>
      <c r="M184" s="6">
        <v>0.22339999999999999</v>
      </c>
      <c r="N184" s="6">
        <v>0.24969999999999998</v>
      </c>
      <c r="O184" s="6">
        <v>0.14119999999999999</v>
      </c>
      <c r="P184" s="6">
        <v>0.48409999999999997</v>
      </c>
    </row>
    <row r="185" spans="3:16" ht="15.5" x14ac:dyDescent="0.35">
      <c r="C185" t="s">
        <v>200</v>
      </c>
      <c r="I185" s="6">
        <v>8.1199999999999994E-2</v>
      </c>
      <c r="J185" s="6">
        <v>0.1075</v>
      </c>
      <c r="K185" s="6">
        <v>5.6600000000000004E-2</v>
      </c>
      <c r="L185" s="6">
        <v>0.15190000000000001</v>
      </c>
      <c r="M185" s="6">
        <v>0.4</v>
      </c>
      <c r="N185" s="6">
        <v>0.32569999999999999</v>
      </c>
      <c r="O185" s="6">
        <v>0.28589999999999999</v>
      </c>
      <c r="P185" s="6">
        <v>1.2798</v>
      </c>
    </row>
    <row r="186" spans="3:16" ht="15.5" x14ac:dyDescent="0.35">
      <c r="C186" t="s">
        <v>201</v>
      </c>
    </row>
    <row r="187" spans="3:16" ht="15.5" x14ac:dyDescent="0.35">
      <c r="C187" t="s">
        <v>60</v>
      </c>
      <c r="I187" s="6">
        <v>1.17</v>
      </c>
      <c r="J187" s="6">
        <v>1.25</v>
      </c>
      <c r="K187" s="6">
        <v>2.79</v>
      </c>
      <c r="L187" s="6">
        <v>3.57</v>
      </c>
      <c r="M187" s="6">
        <v>6.29</v>
      </c>
      <c r="N187" s="6">
        <v>10.56</v>
      </c>
      <c r="O187" s="6">
        <v>4.42</v>
      </c>
      <c r="P187" s="5">
        <v>0</v>
      </c>
    </row>
    <row r="188" spans="3:16" ht="15.5" x14ac:dyDescent="0.35">
      <c r="C188" t="s">
        <v>57</v>
      </c>
      <c r="I188" s="6">
        <v>361.15</v>
      </c>
      <c r="J188" s="6">
        <v>320.2</v>
      </c>
      <c r="K188" s="5">
        <v>287</v>
      </c>
      <c r="L188" s="6">
        <v>302.52999999999997</v>
      </c>
      <c r="M188" s="6">
        <v>313.77999999999997</v>
      </c>
      <c r="N188" s="6">
        <v>151.46</v>
      </c>
      <c r="O188" s="6">
        <v>146.97999999999999</v>
      </c>
      <c r="P188" s="6">
        <v>325087.90999999997</v>
      </c>
    </row>
    <row r="189" spans="3:16" ht="15.5" x14ac:dyDescent="0.35">
      <c r="C189" t="s">
        <v>202</v>
      </c>
      <c r="I189" s="6">
        <v>1.17</v>
      </c>
      <c r="J189" s="6">
        <v>1.25</v>
      </c>
      <c r="K189" s="6">
        <v>2.79</v>
      </c>
      <c r="L189" s="6">
        <v>3.57</v>
      </c>
      <c r="M189" s="6">
        <v>6.29</v>
      </c>
      <c r="N189" s="6">
        <v>10.56</v>
      </c>
      <c r="O189" s="6">
        <v>4.42</v>
      </c>
      <c r="P189" s="5">
        <v>0</v>
      </c>
    </row>
    <row r="190" spans="3:16" ht="15.5" x14ac:dyDescent="0.35">
      <c r="C190" t="s">
        <v>203</v>
      </c>
      <c r="I190" s="6">
        <v>361.15</v>
      </c>
      <c r="J190" s="6">
        <v>320.2</v>
      </c>
      <c r="K190" s="5">
        <v>287</v>
      </c>
      <c r="L190" s="6">
        <v>302.52999999999997</v>
      </c>
      <c r="M190" s="6">
        <v>313.77999999999997</v>
      </c>
      <c r="N190" s="6">
        <v>151.46</v>
      </c>
      <c r="O190" s="6">
        <v>146.97999999999999</v>
      </c>
      <c r="P190" s="6">
        <v>325087.90999999997</v>
      </c>
    </row>
    <row r="191" spans="3:16" ht="15.5" x14ac:dyDescent="0.35">
      <c r="C191" t="s">
        <v>204</v>
      </c>
      <c r="I191" s="5">
        <v>582000000000</v>
      </c>
      <c r="J191" s="5">
        <v>248000000000</v>
      </c>
      <c r="K191" s="5">
        <v>239000000000</v>
      </c>
      <c r="L191" s="5">
        <v>160000000000</v>
      </c>
      <c r="M191" s="5">
        <v>80000000000</v>
      </c>
    </row>
    <row r="192" spans="3:16" ht="15.5" x14ac:dyDescent="0.35">
      <c r="C192" t="s">
        <v>205</v>
      </c>
      <c r="I192" s="5">
        <v>249000000000</v>
      </c>
      <c r="J192" s="5">
        <v>371000000000</v>
      </c>
    </row>
    <row r="193" spans="3:16" ht="15.5" x14ac:dyDescent="0.35">
      <c r="C193" t="s">
        <v>26</v>
      </c>
      <c r="I193" s="5">
        <v>831000000000</v>
      </c>
      <c r="J193" s="5">
        <v>620000000000</v>
      </c>
      <c r="K193" s="5">
        <v>239000000000</v>
      </c>
      <c r="L193" s="5">
        <v>160000000000</v>
      </c>
      <c r="M193" s="5">
        <v>80000000000</v>
      </c>
    </row>
    <row r="194" spans="3:16" ht="15.5" x14ac:dyDescent="0.35">
      <c r="C194" t="s">
        <v>23</v>
      </c>
      <c r="I194" s="5">
        <v>751000000000</v>
      </c>
      <c r="J194" s="5">
        <v>593000000000</v>
      </c>
      <c r="K194" s="5">
        <v>147000000000</v>
      </c>
      <c r="L194" s="5">
        <v>43000000000</v>
      </c>
      <c r="M194" s="5">
        <v>-55000000000</v>
      </c>
      <c r="N194" s="5">
        <v>-233000000000</v>
      </c>
      <c r="O194" s="5">
        <v>-43000000000</v>
      </c>
      <c r="P194" s="5">
        <v>-20000000000</v>
      </c>
    </row>
    <row r="195" spans="3:16" ht="15.5" x14ac:dyDescent="0.35">
      <c r="C195" t="s">
        <v>206</v>
      </c>
      <c r="I195" s="5">
        <v>511000000000</v>
      </c>
      <c r="J195" s="5">
        <v>407000000000</v>
      </c>
      <c r="K195" s="5">
        <v>198000000000</v>
      </c>
      <c r="L195" s="5">
        <v>252000000000</v>
      </c>
      <c r="M195" s="5">
        <v>267000000000</v>
      </c>
      <c r="N195" s="5">
        <v>220000000000</v>
      </c>
      <c r="O195" s="5">
        <v>221000000000</v>
      </c>
      <c r="P195" s="5">
        <v>55000000000</v>
      </c>
    </row>
    <row r="196" spans="3:16" ht="15.5" x14ac:dyDescent="0.35">
      <c r="C196" t="s">
        <v>207</v>
      </c>
      <c r="I196" s="5">
        <v>-112000000000</v>
      </c>
      <c r="J196" s="5">
        <v>-430000000000</v>
      </c>
      <c r="K196" s="5">
        <v>-38000000000</v>
      </c>
      <c r="L196" s="5">
        <v>-29000000000</v>
      </c>
      <c r="M196" s="5">
        <v>-107000000000</v>
      </c>
      <c r="N196" s="5">
        <v>147000000000</v>
      </c>
      <c r="O196" s="5">
        <v>-8000000000</v>
      </c>
      <c r="P196" s="5">
        <v>-12000000000</v>
      </c>
    </row>
    <row r="197" spans="3:16" ht="15.5" x14ac:dyDescent="0.35">
      <c r="C197" t="s">
        <v>208</v>
      </c>
      <c r="I197" s="5">
        <v>-53000000000</v>
      </c>
      <c r="J197" s="5">
        <v>-26000000000</v>
      </c>
      <c r="K197" s="5">
        <v>-35000000000</v>
      </c>
      <c r="L197" s="5">
        <v>-4000000000</v>
      </c>
      <c r="M197" s="5">
        <v>-20000000000</v>
      </c>
      <c r="N197" s="5">
        <v>-10000000000</v>
      </c>
      <c r="O197" s="5">
        <v>-5000000000</v>
      </c>
      <c r="P197" s="5">
        <v>-8000000000</v>
      </c>
    </row>
    <row r="198" spans="3:16" ht="15.5" x14ac:dyDescent="0.35">
      <c r="C198" t="s">
        <v>15</v>
      </c>
      <c r="I198" s="5">
        <v>-165000000000</v>
      </c>
      <c r="J198" s="5">
        <v>-456000000000</v>
      </c>
      <c r="K198" s="5">
        <v>-73000000000</v>
      </c>
      <c r="L198" s="5">
        <v>-33000000000</v>
      </c>
      <c r="M198" s="5">
        <v>-127000000000</v>
      </c>
      <c r="N198" s="5">
        <v>137000000000</v>
      </c>
      <c r="O198" s="5">
        <v>-13000000000</v>
      </c>
      <c r="P198" s="5">
        <v>-20000000000</v>
      </c>
    </row>
    <row r="199" spans="3:16" ht="15.5" x14ac:dyDescent="0.35">
      <c r="C199" t="s">
        <v>17</v>
      </c>
      <c r="I199" s="6">
        <v>-103.13</v>
      </c>
      <c r="J199" s="6">
        <v>-285.02</v>
      </c>
      <c r="K199" s="6">
        <v>-45.59</v>
      </c>
      <c r="L199" s="6">
        <v>-20.85</v>
      </c>
      <c r="M199" s="6">
        <v>-79.290000000000006</v>
      </c>
      <c r="N199" s="6">
        <v>85.78</v>
      </c>
      <c r="O199" s="6">
        <v>-8.18</v>
      </c>
      <c r="P199" s="6">
        <v>-98460.47</v>
      </c>
    </row>
  </sheetData>
  <pageMargins left="0.7" right="0.7" top="0.75" bottom="0.75" header="0.3" footer="0.3"/>
  <ignoredErrors>
    <ignoredError sqref="A1:P200" numberStoredAsText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P23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1570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1571</v>
      </c>
      <c r="D2" s="2" vm="305">
        <f ca="1">IFERROR(_xlfn.STOCKHISTORY("XIDX:" &amp; $C$1, D3, , 0, 0, 1), "Libur")</f>
        <v>199</v>
      </c>
      <c r="E2" s="2" vm="439">
        <f ca="1">IFERROR(_xlfn.STOCKHISTORY("XIDX:" &amp; $C$1, E3, , 0, 0, 1), "Libur")</f>
        <v>157</v>
      </c>
      <c r="H2" s="2" vm="439">
        <f ca="1">IFERROR(INDEX(D2:G2,COUNT(D2:G2)),"")</f>
        <v>157</v>
      </c>
      <c r="I2" s="2" vm="229">
        <f t="shared" ref="I2:P2" ca="1" si="0">IFERROR(_xlfn.STOCKHISTORY("XIDX:" &amp; $C$1, I1, , 0, 0, 1), "Libur")</f>
        <v>380</v>
      </c>
      <c r="J2" s="2" vm="449">
        <f t="shared" ca="1" si="0"/>
        <v>246</v>
      </c>
      <c r="K2" s="2" vm="257">
        <f t="shared" ca="1" si="0"/>
        <v>314</v>
      </c>
      <c r="L2" s="2" vm="450">
        <f t="shared" ca="1" si="0"/>
        <v>990</v>
      </c>
      <c r="M2" s="2" vm="451">
        <f t="shared" ca="1" si="0"/>
        <v>2720</v>
      </c>
      <c r="N2" s="2" vm="418">
        <f t="shared" ca="1" si="0"/>
        <v>236</v>
      </c>
      <c r="O2" s="2" vm="449">
        <f t="shared" ca="1" si="0"/>
        <v>246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47282163583</v>
      </c>
      <c r="E4" s="2">
        <f>IFERROR(INDEX(E51:E500,MATCH($C$4,$C$51:$C$500,0)),"")</f>
        <v>75158986967</v>
      </c>
      <c r="H4" s="2">
        <f>IFERROR(SUM(D4:G4)*(4/MAX(1,COUNT(D4:G4))),"")</f>
        <v>244882301100</v>
      </c>
      <c r="I4" s="2">
        <f t="shared" ref="I4:P4" si="1">IFERROR(INDEX(I51:I500,MATCH($C$4,$C$51:$C$500,0)),"")</f>
        <v>693808480891</v>
      </c>
      <c r="J4" s="2">
        <f t="shared" si="1"/>
        <v>1176069825587</v>
      </c>
      <c r="K4" s="2">
        <f t="shared" si="1"/>
        <v>1945055730713</v>
      </c>
      <c r="L4" s="2">
        <f t="shared" si="1"/>
        <v>1938153436211</v>
      </c>
      <c r="M4" s="2">
        <f t="shared" si="1"/>
        <v>1150441212932</v>
      </c>
      <c r="N4" s="2">
        <f t="shared" si="1"/>
        <v>517197997739</v>
      </c>
      <c r="O4" s="2">
        <f t="shared" si="1"/>
        <v>211001743239</v>
      </c>
      <c r="P4" s="2">
        <f t="shared" si="1"/>
        <v>58550399668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-7322613738</v>
      </c>
      <c r="E5" s="2">
        <f>IFERROR(INDEX(E51:E500,MATCH($C$5,$C$51:$C$500,0)),"")</f>
        <v>644689628</v>
      </c>
      <c r="H5" s="2">
        <f>IFERROR(SUM(D5:G5)*(4/MAX(1,COUNT(D5:G5))),"")</f>
        <v>-13355848220</v>
      </c>
      <c r="I5" s="2">
        <f t="shared" ref="I5:P5" si="2">IFERROR(INDEX(I51:I500,MATCH($C$5,$C$51:$C$500,0)),"")</f>
        <v>71927329601</v>
      </c>
      <c r="J5" s="2">
        <f t="shared" si="2"/>
        <v>-48337219164</v>
      </c>
      <c r="K5" s="2">
        <f t="shared" si="2"/>
        <v>-264168524223</v>
      </c>
      <c r="L5" s="2">
        <f t="shared" si="2"/>
        <v>5589063898</v>
      </c>
      <c r="M5" s="2">
        <f t="shared" si="2"/>
        <v>239340616378</v>
      </c>
      <c r="N5" s="2">
        <f t="shared" si="2"/>
        <v>32013189395</v>
      </c>
      <c r="O5" s="2">
        <f t="shared" si="2"/>
        <v>16499855149</v>
      </c>
      <c r="P5" s="2">
        <f t="shared" si="2"/>
        <v>7571623257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680511324024</v>
      </c>
      <c r="E6" s="2">
        <f>IFERROR(INDEX(E51:E500,MATCH($C$6,$C$51:$C$500,0)),"")</f>
        <v>688637656412</v>
      </c>
      <c r="H6" s="2">
        <f>IFERROR(INDEX(D6:G6,COUNT(D6:G6)),"")</f>
        <v>688637656412</v>
      </c>
      <c r="I6" s="2">
        <f t="shared" ref="I6:P6" si="3">IFERROR(INDEX(I51:I500,MATCH($C$6,$C$51:$C$500,0)),"")</f>
        <v>688499804153</v>
      </c>
      <c r="J6" s="2">
        <f t="shared" si="3"/>
        <v>630992834358</v>
      </c>
      <c r="K6" s="2">
        <f t="shared" si="3"/>
        <v>673785130686</v>
      </c>
      <c r="L6" s="2">
        <f t="shared" si="3"/>
        <v>944568190409</v>
      </c>
      <c r="M6" s="2">
        <f t="shared" si="3"/>
        <v>951341972088</v>
      </c>
      <c r="N6" s="2">
        <f t="shared" si="3"/>
        <v>684422611741</v>
      </c>
      <c r="O6" s="2">
        <f t="shared" si="3"/>
        <v>679483780954</v>
      </c>
      <c r="P6" s="2">
        <f t="shared" si="3"/>
        <v>23900425017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7.69</v>
      </c>
      <c r="E7" s="3">
        <f>IFERROR(INDEX(E51:E500,MATCH($C$7,$C$51:$C$500,0))/1000000000,"")</f>
        <v>7.69</v>
      </c>
      <c r="H7" s="3">
        <f>IFERROR(INDEX(D7:G7,COUNT(D7:G7)),"")</f>
        <v>7.69</v>
      </c>
      <c r="I7" s="3">
        <f t="shared" ref="I7:P7" si="4">IFERROR(INDEX(I51:I500,MATCH($C$7,$C$51:$C$500,0))/1000000000,"")</f>
        <v>7.69</v>
      </c>
      <c r="J7" s="3">
        <f t="shared" si="4"/>
        <v>7.69</v>
      </c>
      <c r="K7" s="3">
        <f t="shared" si="4"/>
        <v>7.69</v>
      </c>
      <c r="L7" s="3">
        <f t="shared" si="4"/>
        <v>7.69</v>
      </c>
      <c r="M7" s="3">
        <f t="shared" si="4"/>
        <v>7.69</v>
      </c>
      <c r="N7" s="3">
        <f t="shared" si="4"/>
        <v>7.69</v>
      </c>
      <c r="O7" s="3">
        <f t="shared" si="4"/>
        <v>7.69</v>
      </c>
      <c r="P7" s="3">
        <f t="shared" si="4"/>
        <v>0.14000000000000001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-42000000000</v>
      </c>
      <c r="E8" s="2">
        <f>IFERROR(INDEX(E51:E500,MATCH("Free cash flow (Quarter)",$C$51:$C$500,0)),"")</f>
        <v>-25000000000</v>
      </c>
      <c r="H8" s="2">
        <f>IFERROR(INDEX(D8:G8,COUNT(D8:G8)),"")</f>
        <v>-25000000000</v>
      </c>
      <c r="I8" s="2">
        <f t="shared" ref="I8:P8" si="5">IFERROR(INDEX(I51:I500,MATCH($C$8,$C$51:$C$500,0)),"")</f>
        <v>-20000000000</v>
      </c>
      <c r="J8" s="2">
        <f t="shared" si="5"/>
        <v>37000000000</v>
      </c>
      <c r="K8" s="2">
        <f t="shared" si="5"/>
        <v>56000000000</v>
      </c>
      <c r="L8" s="2">
        <f t="shared" si="5"/>
        <v>-72000000000</v>
      </c>
      <c r="M8" s="2">
        <f t="shared" si="5"/>
        <v>46000000000</v>
      </c>
      <c r="N8" s="2">
        <f t="shared" si="5"/>
        <v>-270000000000</v>
      </c>
      <c r="O8" s="2">
        <f t="shared" si="5"/>
        <v>-100000000000</v>
      </c>
      <c r="P8" s="2">
        <f t="shared" si="5"/>
        <v>-11000000000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-5.48</v>
      </c>
      <c r="E9" s="3">
        <f>IFERROR(INDEX(E51:E500,MATCH("Free cash flow per share (Quarter)",$C$51:$C$500,0)),"")</f>
        <v>-3.23</v>
      </c>
      <c r="H9" s="3">
        <f>IFERROR(INDEX(D9:G9,COUNT(D9:G9)),"")</f>
        <v>-3.23</v>
      </c>
      <c r="I9" s="3">
        <f t="shared" ref="I9:P9" si="6">IFERROR(INDEX(I51:I500,MATCH($C$9,$C$51:$C$500,0)),"")</f>
        <v>-2.66</v>
      </c>
      <c r="J9" s="3">
        <f t="shared" si="6"/>
        <v>4.79</v>
      </c>
      <c r="K9" s="3">
        <f t="shared" si="6"/>
        <v>7.31</v>
      </c>
      <c r="L9" s="3">
        <f t="shared" si="6"/>
        <v>-9.3800000000000008</v>
      </c>
      <c r="M9" s="3">
        <f t="shared" si="6"/>
        <v>5.96</v>
      </c>
      <c r="N9" s="3">
        <f t="shared" si="6"/>
        <v>-35.130000000000003</v>
      </c>
      <c r="O9" s="3">
        <f t="shared" si="6"/>
        <v>-12.99</v>
      </c>
      <c r="P9" s="3">
        <f t="shared" si="6"/>
        <v>-79.739999999999995</v>
      </c>
    </row>
    <row r="10" spans="1:16" ht="15.5" x14ac:dyDescent="0.35">
      <c r="C10" t="s">
        <v>18</v>
      </c>
      <c r="D10" s="3">
        <f ca="1">IFERROR(IF(D9=0,"",D2/D9),"")</f>
        <v>-36.313868613138681</v>
      </c>
      <c r="E10" s="3">
        <f ca="1">IFERROR(IF(E9=0,"",E2/E9),"")</f>
        <v>-48.606811145510839</v>
      </c>
      <c r="I10" s="3">
        <f t="shared" ref="I10:P10" ca="1" si="7">IFERROR(IF(I9=0,"",I2/I9),"")</f>
        <v>-142.85714285714286</v>
      </c>
      <c r="J10" s="3">
        <f t="shared" ca="1" si="7"/>
        <v>51.356993736951985</v>
      </c>
      <c r="K10" s="3">
        <f t="shared" ca="1" si="7"/>
        <v>42.954856361149112</v>
      </c>
      <c r="L10" s="3">
        <f t="shared" ca="1" si="7"/>
        <v>-105.54371002132196</v>
      </c>
      <c r="M10" s="3">
        <f t="shared" ca="1" si="7"/>
        <v>456.37583892617448</v>
      </c>
      <c r="N10" s="3">
        <f t="shared" ca="1" si="7"/>
        <v>-6.7179049245658975</v>
      </c>
      <c r="O10" s="3">
        <f t="shared" ca="1" si="7"/>
        <v>-18.937644341801384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62832768851</v>
      </c>
      <c r="E11" s="2">
        <f>IFERROR(INDEX(E51:E500,MATCH($C$11,$C$51:$C$500,0)),"")</f>
        <v>64299980180</v>
      </c>
      <c r="H11" s="2">
        <f>IFERROR(INDEX(D11:G11,COUNT(D11:G11)),"")</f>
        <v>64299980180</v>
      </c>
      <c r="I11" s="2">
        <f t="shared" ref="I11:P11" si="8">IFERROR(INDEX(I51:I500,MATCH($C$11,$C$51:$C$500,0)),"")</f>
        <v>93246973732</v>
      </c>
      <c r="J11" s="2">
        <f t="shared" si="8"/>
        <v>136151841257</v>
      </c>
      <c r="K11" s="2">
        <f t="shared" si="8"/>
        <v>112389435335</v>
      </c>
      <c r="L11" s="2">
        <f t="shared" si="8"/>
        <v>165418263696</v>
      </c>
      <c r="M11" s="2">
        <f t="shared" si="8"/>
        <v>240745578776</v>
      </c>
      <c r="N11" s="2">
        <f t="shared" si="8"/>
        <v>250458659483</v>
      </c>
      <c r="O11" s="2">
        <f t="shared" si="8"/>
        <v>441271519945</v>
      </c>
      <c r="P11" s="2">
        <f t="shared" si="8"/>
        <v>6395780049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-14000000000</v>
      </c>
      <c r="E12" s="2">
        <f>IFERROR(INDEX(E51:E500,MATCH("Net Debt (Quarter)",$C$51:$C$500,0)),"")</f>
        <v>-62000000000</v>
      </c>
      <c r="H12" s="2">
        <f>IFERROR(INDEX(D12:G12,COUNT(D12:G12)),"")</f>
        <v>-62000000000</v>
      </c>
      <c r="I12" s="2">
        <f t="shared" ref="I12:P12" si="9">IFERROR(INDEX(I51:I500,MATCH($C$12,$C$51:$C$500,0)),"")</f>
        <v>-90000000000</v>
      </c>
      <c r="J12" s="2">
        <f t="shared" si="9"/>
        <v>-129000000000</v>
      </c>
      <c r="K12" s="2">
        <f t="shared" si="9"/>
        <v>-84000000000</v>
      </c>
      <c r="L12" s="2">
        <f t="shared" si="9"/>
        <v>-125000000000</v>
      </c>
      <c r="M12" s="2">
        <f t="shared" si="9"/>
        <v>-184000000000</v>
      </c>
      <c r="N12" s="2">
        <f t="shared" si="9"/>
        <v>-178000000000</v>
      </c>
      <c r="O12" s="2">
        <f t="shared" si="9"/>
        <v>-441000000000</v>
      </c>
      <c r="P12" s="2">
        <f t="shared" si="9"/>
        <v>-6000000000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49000000000</v>
      </c>
      <c r="E13" s="2">
        <f>IFERROR(INDEX(E51:E500,MATCH("Total Debt (Quarter)",$C$51:$C$500,0)),"")</f>
        <v>3000000000</v>
      </c>
      <c r="H13" s="2">
        <f>IFERROR(INDEX(D13:G13,COUNT(D13:G13)),"")</f>
        <v>3000000000</v>
      </c>
      <c r="I13" s="2">
        <f t="shared" ref="I13:P13" si="10">IFERROR(INDEX(I51:I500,MATCH($C$13,$C$51:$C$500,0)),"")</f>
        <v>3000000000</v>
      </c>
      <c r="J13" s="2">
        <f t="shared" si="10"/>
        <v>7000000000</v>
      </c>
      <c r="K13" s="2">
        <f t="shared" si="10"/>
        <v>29000000000</v>
      </c>
      <c r="L13" s="2">
        <f t="shared" si="10"/>
        <v>40000000000</v>
      </c>
      <c r="M13" s="2">
        <f t="shared" si="10"/>
        <v>56000000000</v>
      </c>
      <c r="N13" s="2">
        <f t="shared" si="10"/>
        <v>73000000000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-1020575953</v>
      </c>
      <c r="E14" s="2">
        <f>IFERROR(INDEX(E51:E500,MATCH($C$14,$C$51:$C$500,0)),"")</f>
        <v>-172119986</v>
      </c>
      <c r="H14" s="2">
        <f>IFERROR(SUM(D14:G14)*(4/MAX(1,COUNT(D14:G14))),"")</f>
        <v>-2385391878</v>
      </c>
      <c r="I14" s="2">
        <f t="shared" ref="I14:P14" si="11">IFERROR(INDEX(I51:I500,MATCH($C$14,$C$51:$C$500,0)),"")</f>
        <v>-1446779932</v>
      </c>
      <c r="J14" s="2">
        <f t="shared" si="11"/>
        <v>-2156263523</v>
      </c>
      <c r="K14" s="2">
        <f t="shared" si="11"/>
        <v>-3633418116</v>
      </c>
      <c r="L14" s="2">
        <f t="shared" si="11"/>
        <v>-4775079308</v>
      </c>
      <c r="M14" s="2">
        <f t="shared" si="11"/>
        <v>-6328759345</v>
      </c>
      <c r="N14" s="2">
        <f t="shared" si="11"/>
        <v>-3464594420</v>
      </c>
      <c r="O14" s="2">
        <f t="shared" si="11"/>
        <v>-258993797</v>
      </c>
      <c r="P14" s="2">
        <f t="shared" si="11"/>
        <v>-11463935</v>
      </c>
    </row>
    <row r="15" spans="1:16" ht="15.5" x14ac:dyDescent="0.35">
      <c r="C15" t="s">
        <v>28</v>
      </c>
      <c r="D15" s="2">
        <f>IFERROR(INDEX(D51:D500,MATCH($C$15,$C$51:$C$500,0)),"")</f>
        <v>125814801</v>
      </c>
      <c r="E15" s="2">
        <f>IFERROR(INDEX(E51:E500,MATCH($C$15,$C$51:$C$500,0)),"")</f>
        <v>-3384927502</v>
      </c>
      <c r="H15" s="2">
        <f>IFERROR(SUM(D15:G15)*(4/MAX(1,COUNT(D15:G15))),"")</f>
        <v>-6518225402</v>
      </c>
      <c r="I15" s="2">
        <f t="shared" ref="I15:P15" si="12">IFERROR(INDEX(I51:I500,MATCH($C$15,$C$51:$C$500,0)),"")</f>
        <v>-11198329541</v>
      </c>
      <c r="J15" s="2">
        <f t="shared" si="12"/>
        <v>-6079179546</v>
      </c>
      <c r="K15" s="2">
        <f t="shared" si="12"/>
        <v>-6120826872</v>
      </c>
      <c r="L15" s="2">
        <f t="shared" si="12"/>
        <v>-4655714884</v>
      </c>
      <c r="M15" s="2">
        <f t="shared" si="12"/>
        <v>-5772982666</v>
      </c>
      <c r="N15" s="2">
        <f t="shared" si="12"/>
        <v>-5112193264</v>
      </c>
      <c r="O15" s="2">
        <f t="shared" si="12"/>
        <v>-3191793978</v>
      </c>
      <c r="P15" s="2">
        <f t="shared" si="12"/>
        <v>-2566546575</v>
      </c>
    </row>
    <row r="16" spans="1:16" ht="15.5" x14ac:dyDescent="0.35">
      <c r="C16" t="s">
        <v>29</v>
      </c>
      <c r="D16" s="2">
        <f>IFERROR(INDEX(D51:D500,MATCH($C$16,$C$51:$C$500,0)),"")</f>
        <v>-12736252261</v>
      </c>
      <c r="E16" s="2">
        <f>IFERROR(INDEX(E51:E500,MATCH($C$16,$C$51:$C$500,0)),"")</f>
        <v>3502207385</v>
      </c>
      <c r="H16" s="2">
        <f>IFERROR(SUM(D16:G16)*(4/MAX(1,COUNT(D16:G16))),"")</f>
        <v>-18468089752</v>
      </c>
      <c r="I16" s="2">
        <f t="shared" ref="I16:P16" si="13">IFERROR(INDEX(I51:I500,MATCH($C$16,$C$51:$C$500,0)),"")</f>
        <v>80339059613</v>
      </c>
      <c r="J16" s="2">
        <f t="shared" si="13"/>
        <v>-45810063885</v>
      </c>
      <c r="K16" s="2">
        <f t="shared" si="13"/>
        <v>-261064259231</v>
      </c>
      <c r="L16" s="2">
        <f t="shared" si="13"/>
        <v>9428627904</v>
      </c>
      <c r="M16" s="2">
        <f t="shared" si="13"/>
        <v>244925821883</v>
      </c>
      <c r="N16" s="2">
        <f t="shared" si="13"/>
        <v>37133370671</v>
      </c>
      <c r="O16" s="2">
        <f t="shared" si="13"/>
        <v>19740491711</v>
      </c>
      <c r="P16" s="2">
        <f t="shared" si="13"/>
        <v>10109580472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1530310000000</v>
      </c>
      <c r="E20" s="2">
        <f ca="1">IFERROR(E21*E2,"")</f>
        <v>1207330000000</v>
      </c>
      <c r="H20" s="2">
        <f t="shared" ref="H20:P20" ca="1" si="14">IFERROR(H21*H2,"")</f>
        <v>1207330000000</v>
      </c>
      <c r="I20" s="2">
        <f t="shared" ca="1" si="14"/>
        <v>2922200000000</v>
      </c>
      <c r="J20" s="2">
        <f t="shared" ca="1" si="14"/>
        <v>1891740000000</v>
      </c>
      <c r="K20" s="2">
        <f t="shared" ca="1" si="14"/>
        <v>2414660000000</v>
      </c>
      <c r="L20" s="2">
        <f t="shared" ca="1" si="14"/>
        <v>7613100000000</v>
      </c>
      <c r="M20" s="2">
        <f t="shared" ca="1" si="14"/>
        <v>20916800000000</v>
      </c>
      <c r="N20" s="2">
        <f t="shared" ca="1" si="14"/>
        <v>1814840000000</v>
      </c>
      <c r="O20" s="2">
        <f t="shared" ca="1" si="14"/>
        <v>1891740000000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7690000000</v>
      </c>
      <c r="E21" s="2">
        <f>IFERROR(INDEX(E51:E500,MATCH($C$7,$C$51:$C$500,0)),"")</f>
        <v>7690000000</v>
      </c>
      <c r="H21" s="2">
        <f>IFERROR(INDEX(D21:G21,COUNT(D21:G21)),"")</f>
        <v>7690000000</v>
      </c>
      <c r="I21" s="2">
        <f t="shared" ref="I21:P21" si="15">IFERROR(INDEX(I51:I500,MATCH($C$7,$C$51:$C$500,0)),"")</f>
        <v>7690000000</v>
      </c>
      <c r="J21" s="2">
        <f t="shared" si="15"/>
        <v>7690000000</v>
      </c>
      <c r="K21" s="2">
        <f t="shared" si="15"/>
        <v>7690000000</v>
      </c>
      <c r="L21" s="2">
        <f t="shared" si="15"/>
        <v>7690000000</v>
      </c>
      <c r="M21" s="2">
        <f t="shared" si="15"/>
        <v>7690000000</v>
      </c>
      <c r="N21" s="2">
        <f t="shared" si="15"/>
        <v>7690000000</v>
      </c>
      <c r="O21" s="2">
        <f t="shared" si="15"/>
        <v>7690000000</v>
      </c>
      <c r="P21" s="2">
        <f t="shared" si="15"/>
        <v>140000000</v>
      </c>
    </row>
    <row r="23" spans="1:16" ht="15.5" x14ac:dyDescent="0.35">
      <c r="B23" t="s">
        <v>45</v>
      </c>
      <c r="C23" t="s">
        <v>46</v>
      </c>
      <c r="D23" s="3">
        <f>IFERROR(D5/D6*100,"")</f>
        <v>-1.0760458319341279</v>
      </c>
      <c r="E23" s="3">
        <f>IFERROR(E5/E6*100,"")</f>
        <v>9.3618120066076282E-2</v>
      </c>
      <c r="H23" s="3">
        <f t="shared" ref="H23:P23" si="16">IFERROR(H5/H6*100,"")</f>
        <v>-1.9394594669114968</v>
      </c>
      <c r="I23" s="3">
        <f t="shared" si="16"/>
        <v>10.446964424265275</v>
      </c>
      <c r="J23" s="3">
        <f t="shared" si="16"/>
        <v>-7.660502074192399</v>
      </c>
      <c r="K23" s="3">
        <f t="shared" si="16"/>
        <v>-39.206642027561877</v>
      </c>
      <c r="L23" s="3">
        <f t="shared" si="16"/>
        <v>0.5917057079362289</v>
      </c>
      <c r="M23" s="3">
        <f t="shared" si="16"/>
        <v>25.15821054890457</v>
      </c>
      <c r="N23" s="3">
        <f t="shared" si="16"/>
        <v>4.6774008990682594</v>
      </c>
      <c r="O23" s="3">
        <f t="shared" si="16"/>
        <v>2.4282927144830579</v>
      </c>
      <c r="P23" s="3">
        <f t="shared" si="16"/>
        <v>31.679868670178134</v>
      </c>
    </row>
    <row r="24" spans="1:16" ht="15.5" x14ac:dyDescent="0.35">
      <c r="C24" t="s">
        <v>47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P24" si="17">IFERROR(_xlfn.RRI(5,M23,H23),"")</f>
        <v/>
      </c>
      <c r="I24" s="4">
        <f t="shared" si="17"/>
        <v>0.1743487887959394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8.98</v>
      </c>
      <c r="J25" s="3">
        <f t="shared" si="18"/>
        <v>-6.68</v>
      </c>
      <c r="K25" s="3">
        <f t="shared" si="18"/>
        <v>-34.29</v>
      </c>
      <c r="L25" s="3">
        <f t="shared" si="18"/>
        <v>0.72</v>
      </c>
      <c r="M25" s="3">
        <f t="shared" si="18"/>
        <v>31.12</v>
      </c>
      <c r="N25" s="3">
        <f t="shared" si="18"/>
        <v>4.1500000000000004</v>
      </c>
      <c r="O25" s="3">
        <f t="shared" si="18"/>
        <v>2.15</v>
      </c>
      <c r="P25" s="3">
        <f t="shared" si="18"/>
        <v>55.27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0.1669322649794458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6.148525823537061</v>
      </c>
      <c r="E27" s="3">
        <f>IFERROR(E4/E21,"")</f>
        <v>9.7736003858257483</v>
      </c>
      <c r="H27" s="3">
        <f t="shared" ref="H27:P27" si="20">IFERROR(H4/H21,"")</f>
        <v>31.844252418725617</v>
      </c>
      <c r="I27" s="3">
        <f t="shared" si="20"/>
        <v>90.222169166579974</v>
      </c>
      <c r="J27" s="3">
        <f t="shared" si="20"/>
        <v>152.93495781365411</v>
      </c>
      <c r="K27" s="3">
        <f t="shared" si="20"/>
        <v>252.93312493016904</v>
      </c>
      <c r="L27" s="3">
        <f t="shared" si="20"/>
        <v>252.03555737464239</v>
      </c>
      <c r="M27" s="3">
        <f t="shared" si="20"/>
        <v>149.60223835266581</v>
      </c>
      <c r="N27" s="3">
        <f t="shared" si="20"/>
        <v>67.25591648101431</v>
      </c>
      <c r="O27" s="3">
        <f t="shared" si="20"/>
        <v>27.438458158517555</v>
      </c>
      <c r="P27" s="3">
        <f t="shared" si="20"/>
        <v>418.21714048571431</v>
      </c>
    </row>
    <row r="28" spans="1:16" ht="15.5" x14ac:dyDescent="0.35">
      <c r="C28" t="s">
        <v>52</v>
      </c>
      <c r="D28" s="4">
        <f>IFERROR(_xlfn.RRI(5,I27,D27),"")</f>
        <v>-0.41562510874974234</v>
      </c>
      <c r="E28" s="4">
        <f>IFERROR(_xlfn.RRI(5,J27,E27),"")</f>
        <v>-0.42308801391229178</v>
      </c>
      <c r="H28" s="4">
        <f t="shared" ref="H28:P28" si="21">IFERROR(_xlfn.RRI(5,M27,H27),"")</f>
        <v>-0.26613091453415127</v>
      </c>
      <c r="I28" s="4">
        <f t="shared" si="21"/>
        <v>6.0514360886007035E-2</v>
      </c>
      <c r="J28" s="4">
        <f t="shared" si="21"/>
        <v>0.41003344136840592</v>
      </c>
      <c r="K28" s="4">
        <f t="shared" si="21"/>
        <v>-9.5682830953610742E-2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-2.3443113772455093</v>
      </c>
      <c r="J29" s="4">
        <f t="shared" si="22"/>
        <v>-0.80519101778944302</v>
      </c>
      <c r="K29" s="4">
        <f t="shared" si="22"/>
        <v>-48.625</v>
      </c>
      <c r="L29" s="4">
        <f t="shared" si="22"/>
        <v>-0.9768637532133676</v>
      </c>
      <c r="M29" s="4">
        <f t="shared" si="22"/>
        <v>6.4987951807228903</v>
      </c>
      <c r="N29" s="4">
        <f t="shared" si="22"/>
        <v>0.93023255813953509</v>
      </c>
      <c r="O29" s="4">
        <f t="shared" si="22"/>
        <v>-0.96110005427899403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-0.64704625578298181</v>
      </c>
      <c r="I30" s="4">
        <f t="shared" si="23"/>
        <v>-0.41006182983675632</v>
      </c>
      <c r="J30" s="4">
        <f t="shared" si="23"/>
        <v>-0.39535417570997433</v>
      </c>
      <c r="K30" s="4">
        <f t="shared" si="23"/>
        <v>3.5612735158335024E-3</v>
      </c>
      <c r="L30" s="4">
        <f t="shared" si="23"/>
        <v>0.68470445462523588</v>
      </c>
      <c r="M30" s="4">
        <f t="shared" si="23"/>
        <v>1.2243729054661989</v>
      </c>
      <c r="N30" s="4">
        <f t="shared" si="23"/>
        <v>1.4511550937907369</v>
      </c>
      <c r="O30" s="4">
        <f t="shared" si="23"/>
        <v>-0.93439183739181342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88.18</v>
      </c>
      <c r="E32" s="3">
        <f>IFERROR(INDEX(E51:E500,MATCH($A$32,$C$51:$C$500,0)),"")</f>
        <v>89.14</v>
      </c>
      <c r="H32" s="3">
        <f>IFERROR(INDEX(D32:G32,COUNT(D32:G32)),"")</f>
        <v>89.14</v>
      </c>
      <c r="I32" s="3">
        <f t="shared" ref="I32:P32" si="24">IFERROR(INDEX(I51:I500,MATCH($C$32,$C$51:$C$500,0)),"")</f>
        <v>89.05</v>
      </c>
      <c r="J32" s="3">
        <f t="shared" si="24"/>
        <v>80.2</v>
      </c>
      <c r="K32" s="3">
        <f t="shared" si="24"/>
        <v>86.5</v>
      </c>
      <c r="L32" s="3">
        <f t="shared" si="24"/>
        <v>120.51</v>
      </c>
      <c r="M32" s="3">
        <f t="shared" si="24"/>
        <v>119.79</v>
      </c>
      <c r="N32" s="3">
        <f t="shared" si="24"/>
        <v>88.92</v>
      </c>
      <c r="O32" s="3">
        <f t="shared" si="24"/>
        <v>88.33</v>
      </c>
      <c r="P32" s="3">
        <f t="shared" si="24"/>
        <v>172.04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1.78</v>
      </c>
      <c r="E33" s="3">
        <f>IFERROR(INDEX(E51:E500,MATCH($A$33,$C$51:$C$500,0)),"")</f>
        <v>2.19</v>
      </c>
      <c r="H33" s="3">
        <f>IFERROR(INDEX(D33:G33,COUNT(D33:G33)),"")</f>
        <v>2.19</v>
      </c>
      <c r="I33" s="3">
        <f t="shared" ref="I33:P33" si="25">IFERROR(INDEX(I51:I500,MATCH($C$33,$C$51:$C$500,0)),"")</f>
        <v>4.2699999999999996</v>
      </c>
      <c r="J33" s="3">
        <f t="shared" si="25"/>
        <v>3.07</v>
      </c>
      <c r="K33" s="3">
        <f t="shared" si="25"/>
        <v>3.63</v>
      </c>
      <c r="L33" s="3">
        <f t="shared" si="25"/>
        <v>8.2200000000000006</v>
      </c>
      <c r="M33" s="3">
        <f t="shared" si="25"/>
        <v>22.71</v>
      </c>
      <c r="N33" s="3">
        <f t="shared" si="25"/>
        <v>2.65</v>
      </c>
      <c r="O33" s="3">
        <f t="shared" si="25"/>
        <v>2.79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-102.61</v>
      </c>
      <c r="E34" s="3">
        <f>IFERROR(INDEX(E51:E500,MATCH($A$34,$C$51:$C$500,0)),"")</f>
        <v>2437.5</v>
      </c>
      <c r="H34" s="3">
        <f>IFERROR(INDEX(D34:G34,COUNT(D34:G34)),"")</f>
        <v>2437.5</v>
      </c>
      <c r="I34" s="3">
        <f t="shared" ref="I34:P34" si="26">IFERROR(INDEX(I51:I500,MATCH($C$34,$C$51:$C$500,0)),"")</f>
        <v>42.32</v>
      </c>
      <c r="J34" s="3">
        <f t="shared" si="26"/>
        <v>-36.83</v>
      </c>
      <c r="K34" s="3">
        <f t="shared" si="26"/>
        <v>-9.16</v>
      </c>
      <c r="L34" s="3">
        <f t="shared" si="26"/>
        <v>1375</v>
      </c>
      <c r="M34" s="3">
        <f t="shared" si="26"/>
        <v>87.4</v>
      </c>
      <c r="N34" s="3">
        <f t="shared" si="26"/>
        <v>56.87</v>
      </c>
      <c r="O34" s="3">
        <f t="shared" si="26"/>
        <v>114.42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25.54</v>
      </c>
      <c r="E35" s="3">
        <f>IFERROR(INDEX(E51:E500,MATCH($A$35,$C$51:$C$500,0)),"")</f>
        <v>19.96</v>
      </c>
      <c r="H35" s="3">
        <f>IFERROR(INDEX(D35:G35,COUNT(D35:G35)),"")</f>
        <v>19.96</v>
      </c>
      <c r="I35" s="3">
        <f t="shared" ref="I35:P35" si="27">IFERROR(INDEX(I51:I500,MATCH($C$35,$C$51:$C$500,0)),"")</f>
        <v>4.21</v>
      </c>
      <c r="J35" s="3">
        <f t="shared" si="27"/>
        <v>1.61</v>
      </c>
      <c r="K35" s="3">
        <f t="shared" si="27"/>
        <v>1.24</v>
      </c>
      <c r="L35" s="3">
        <f t="shared" si="27"/>
        <v>3.93</v>
      </c>
      <c r="M35" s="3">
        <f t="shared" si="27"/>
        <v>18.190000000000001</v>
      </c>
      <c r="N35" s="3">
        <f t="shared" si="27"/>
        <v>3.51</v>
      </c>
      <c r="O35" s="3">
        <f t="shared" si="27"/>
        <v>8.9700000000000006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47282163583</v>
      </c>
      <c r="E51" s="5">
        <v>75158986967</v>
      </c>
      <c r="F51" s="5">
        <v>201796741006</v>
      </c>
      <c r="G51" s="5">
        <v>146256771689</v>
      </c>
      <c r="I51" s="5">
        <v>693808480891</v>
      </c>
      <c r="J51" s="5">
        <v>1176069825587</v>
      </c>
      <c r="K51" s="5">
        <v>1945055730713</v>
      </c>
      <c r="L51" s="5">
        <v>1938153436211</v>
      </c>
      <c r="M51" s="5">
        <v>1150441212932</v>
      </c>
      <c r="N51" s="5">
        <v>517197997739</v>
      </c>
      <c r="O51" s="5">
        <v>211001743239</v>
      </c>
      <c r="P51" s="5">
        <v>58550399668</v>
      </c>
    </row>
    <row r="52" spans="2:16" ht="15.5" x14ac:dyDescent="0.35">
      <c r="C52" t="s">
        <v>211</v>
      </c>
      <c r="D52" s="5">
        <v>-35946504536</v>
      </c>
      <c r="E52" s="5">
        <v>-48723466913</v>
      </c>
      <c r="F52" s="5">
        <v>-156598279497</v>
      </c>
      <c r="G52" s="5">
        <v>-123877702537</v>
      </c>
      <c r="I52" s="5">
        <v>-579577132995</v>
      </c>
      <c r="J52" s="5">
        <v>-1093772185994</v>
      </c>
      <c r="K52" s="5">
        <v>-1864327426076</v>
      </c>
      <c r="L52" s="5">
        <v>-1866668899231</v>
      </c>
      <c r="M52" s="5">
        <v>-1082859837134</v>
      </c>
      <c r="N52" s="5">
        <v>-469098571491</v>
      </c>
      <c r="O52" s="5">
        <v>-185264029428</v>
      </c>
      <c r="P52" s="5">
        <v>-41102490700</v>
      </c>
    </row>
    <row r="53" spans="2:16" ht="15.5" x14ac:dyDescent="0.35">
      <c r="C53" t="s">
        <v>212</v>
      </c>
      <c r="D53" s="5">
        <v>11335659047</v>
      </c>
      <c r="E53" s="5">
        <v>26435520054</v>
      </c>
      <c r="F53" s="5">
        <v>45198461509</v>
      </c>
      <c r="G53" s="5">
        <v>22379069152</v>
      </c>
      <c r="I53" s="5">
        <v>114231347896</v>
      </c>
      <c r="J53" s="5">
        <v>82297639593</v>
      </c>
      <c r="K53" s="5">
        <v>80728304637</v>
      </c>
      <c r="L53" s="5">
        <v>71484536980</v>
      </c>
      <c r="M53" s="5">
        <v>67581375798</v>
      </c>
      <c r="N53" s="5">
        <v>48099426248</v>
      </c>
      <c r="O53" s="5">
        <v>25737713811</v>
      </c>
      <c r="P53" s="5">
        <v>17447908968</v>
      </c>
    </row>
    <row r="54" spans="2:16" ht="15.5" x14ac:dyDescent="0.35">
      <c r="C54" t="s">
        <v>82</v>
      </c>
      <c r="D54" s="5">
        <v>-20409585843</v>
      </c>
      <c r="E54" s="5">
        <v>-14357153777</v>
      </c>
      <c r="F54" s="5">
        <v>-18189619434</v>
      </c>
      <c r="G54" s="5">
        <v>-14891798780</v>
      </c>
      <c r="I54" s="5">
        <v>-58648535318</v>
      </c>
      <c r="J54" s="5">
        <v>-57511145782</v>
      </c>
      <c r="K54" s="5">
        <v>-57024552705</v>
      </c>
      <c r="L54" s="5">
        <v>-56175281128</v>
      </c>
      <c r="M54" s="5">
        <v>-36919049031</v>
      </c>
      <c r="N54" s="5">
        <v>-22514084731</v>
      </c>
      <c r="O54" s="5">
        <v>-13496123437</v>
      </c>
      <c r="P54" s="5">
        <v>-7386513454</v>
      </c>
    </row>
    <row r="55" spans="2:16" ht="15.5" x14ac:dyDescent="0.35">
      <c r="C55" t="s">
        <v>284</v>
      </c>
      <c r="D55" s="5">
        <v>-4605478330</v>
      </c>
      <c r="E55" s="5">
        <v>-3691552161</v>
      </c>
      <c r="F55" s="5">
        <v>-3581961229</v>
      </c>
      <c r="G55" s="5">
        <v>-3834220163</v>
      </c>
      <c r="I55" s="5">
        <v>-14112472298</v>
      </c>
      <c r="J55" s="5">
        <v>-14759741483</v>
      </c>
      <c r="K55" s="5">
        <v>-12903710628</v>
      </c>
      <c r="L55" s="5">
        <v>-15239368044</v>
      </c>
      <c r="M55" s="5">
        <v>-11054147495</v>
      </c>
      <c r="N55" s="5">
        <v>-4290245855</v>
      </c>
      <c r="O55" s="5">
        <v>-3465505445</v>
      </c>
      <c r="P55" s="5">
        <v>-2714496456</v>
      </c>
    </row>
    <row r="56" spans="2:16" ht="15.5" x14ac:dyDescent="0.35">
      <c r="C56" t="s">
        <v>213</v>
      </c>
      <c r="D56" s="5">
        <v>-15804107513</v>
      </c>
      <c r="E56" s="5">
        <v>-10665601616</v>
      </c>
      <c r="F56" s="5">
        <v>-14607658205</v>
      </c>
      <c r="G56" s="5">
        <v>-11057578617</v>
      </c>
      <c r="I56" s="5">
        <v>-44536063020</v>
      </c>
      <c r="J56" s="5">
        <v>-42751404299</v>
      </c>
      <c r="K56" s="5">
        <v>-44120842077</v>
      </c>
      <c r="L56" s="5">
        <v>-40935913084</v>
      </c>
      <c r="M56" s="5">
        <v>-25864901536</v>
      </c>
      <c r="N56" s="5">
        <v>-18223838876</v>
      </c>
      <c r="O56" s="5">
        <v>-10030617992</v>
      </c>
      <c r="P56" s="5">
        <v>-4672016998</v>
      </c>
    </row>
    <row r="57" spans="2:16" ht="15.5" x14ac:dyDescent="0.35">
      <c r="C57" t="s">
        <v>89</v>
      </c>
      <c r="D57" s="5">
        <v>-9073926796</v>
      </c>
      <c r="E57" s="5">
        <v>12078366277</v>
      </c>
      <c r="F57" s="5">
        <v>27008842075</v>
      </c>
      <c r="G57" s="5">
        <v>7487270372</v>
      </c>
      <c r="I57" s="5">
        <v>55582812578</v>
      </c>
      <c r="J57" s="5">
        <v>24786493811</v>
      </c>
      <c r="K57" s="5">
        <v>23703751932</v>
      </c>
      <c r="L57" s="5">
        <v>15309255852</v>
      </c>
      <c r="M57" s="5">
        <v>30662326767</v>
      </c>
      <c r="N57" s="5">
        <v>25585341517</v>
      </c>
      <c r="O57" s="5">
        <v>12241590374</v>
      </c>
      <c r="P57" s="5">
        <v>10061395514</v>
      </c>
    </row>
    <row r="58" spans="2:16" ht="15.5" x14ac:dyDescent="0.35">
      <c r="C58" t="s">
        <v>90</v>
      </c>
      <c r="D58" s="5">
        <v>-3662325465</v>
      </c>
      <c r="E58" s="5">
        <v>-8576158892</v>
      </c>
      <c r="F58" s="5">
        <v>17789750657</v>
      </c>
      <c r="G58" s="5">
        <v>5396508582</v>
      </c>
      <c r="I58" s="5">
        <v>24756247035</v>
      </c>
      <c r="J58" s="5">
        <v>-70596557696</v>
      </c>
      <c r="K58" s="5">
        <v>-284768011163</v>
      </c>
      <c r="L58" s="5">
        <v>-5880627948</v>
      </c>
      <c r="M58" s="5">
        <v>214263495116</v>
      </c>
      <c r="N58" s="5">
        <v>11548029154</v>
      </c>
      <c r="O58" s="5">
        <v>7498901337</v>
      </c>
      <c r="P58" s="5">
        <v>48184958</v>
      </c>
    </row>
    <row r="59" spans="2:16" ht="15.5" x14ac:dyDescent="0.35">
      <c r="C59" t="s">
        <v>215</v>
      </c>
      <c r="D59" s="5">
        <v>732802221</v>
      </c>
      <c r="E59" s="5">
        <v>745042422</v>
      </c>
      <c r="F59" s="5">
        <v>1513873617</v>
      </c>
      <c r="G59" s="5">
        <v>1560209235</v>
      </c>
      <c r="I59" s="5">
        <v>6202923900</v>
      </c>
      <c r="J59" s="5">
        <v>4063367124</v>
      </c>
      <c r="K59" s="5">
        <v>5032085789</v>
      </c>
      <c r="L59" s="5">
        <v>4983881349</v>
      </c>
      <c r="M59" s="5">
        <v>6800415552</v>
      </c>
      <c r="N59" s="5">
        <v>15332734800</v>
      </c>
      <c r="O59" s="5">
        <v>6375205480</v>
      </c>
      <c r="P59" s="5">
        <v>22891271</v>
      </c>
    </row>
    <row r="60" spans="2:16" ht="15.5" x14ac:dyDescent="0.35">
      <c r="C60" t="s">
        <v>27</v>
      </c>
      <c r="D60" s="5">
        <v>-1020575953</v>
      </c>
      <c r="E60" s="5">
        <v>-172119986</v>
      </c>
      <c r="F60" s="5">
        <v>-344580276</v>
      </c>
      <c r="G60" s="5">
        <v>-317895116</v>
      </c>
      <c r="I60" s="5">
        <v>-1446779932</v>
      </c>
      <c r="J60" s="5">
        <v>-2156263523</v>
      </c>
      <c r="K60" s="5">
        <v>-3633418116</v>
      </c>
      <c r="L60" s="5">
        <v>-4775079308</v>
      </c>
      <c r="M60" s="5">
        <v>-6328759345</v>
      </c>
      <c r="N60" s="5">
        <v>-3464594420</v>
      </c>
      <c r="O60" s="5">
        <v>-258993797</v>
      </c>
      <c r="P60" s="5">
        <v>-11463935</v>
      </c>
    </row>
    <row r="61" spans="2:16" ht="15.5" x14ac:dyDescent="0.35">
      <c r="C61" t="s">
        <v>91</v>
      </c>
      <c r="D61" s="5">
        <v>235285241</v>
      </c>
      <c r="E61" s="5">
        <v>229394778</v>
      </c>
      <c r="F61" s="5">
        <v>-281909265</v>
      </c>
      <c r="G61" s="5">
        <v>-92891238</v>
      </c>
      <c r="I61" s="5">
        <v>-716345302</v>
      </c>
      <c r="J61" s="5">
        <v>-487013080</v>
      </c>
      <c r="K61" s="5">
        <v>836633445</v>
      </c>
      <c r="L61" s="5">
        <v>2840016821</v>
      </c>
      <c r="M61" s="5">
        <v>-6497667</v>
      </c>
    </row>
    <row r="62" spans="2:16" ht="15.5" x14ac:dyDescent="0.35">
      <c r="C62" t="s">
        <v>340</v>
      </c>
      <c r="D62" s="5">
        <v>-2324759517</v>
      </c>
      <c r="E62" s="5">
        <v>-737843074</v>
      </c>
      <c r="F62" s="5">
        <v>-109090591</v>
      </c>
      <c r="G62" s="5">
        <v>-1275919484</v>
      </c>
      <c r="I62" s="5">
        <v>-1768676298</v>
      </c>
      <c r="J62" s="5">
        <v>-2745109225</v>
      </c>
      <c r="O62" s="5">
        <v>-15519044</v>
      </c>
      <c r="P62" s="5">
        <v>3591265</v>
      </c>
    </row>
    <row r="63" spans="2:16" ht="15.5" x14ac:dyDescent="0.35">
      <c r="C63" t="s">
        <v>321</v>
      </c>
      <c r="D63" s="5">
        <v>439031932</v>
      </c>
      <c r="O63" s="5">
        <v>-9864318</v>
      </c>
      <c r="P63" s="5">
        <v>70625</v>
      </c>
    </row>
    <row r="64" spans="2:16" ht="15.5" x14ac:dyDescent="0.35">
      <c r="C64" t="s">
        <v>81</v>
      </c>
      <c r="D64" s="5">
        <v>-803718650</v>
      </c>
      <c r="E64" s="5">
        <v>-506837369</v>
      </c>
      <c r="F64" s="5">
        <v>236272778</v>
      </c>
      <c r="G64" s="5">
        <v>-132789201</v>
      </c>
      <c r="I64" s="5">
        <v>67541975</v>
      </c>
      <c r="J64" s="5">
        <v>-476553599</v>
      </c>
      <c r="K64" s="5">
        <v>-3413535500</v>
      </c>
      <c r="L64" s="5">
        <v>-738430028</v>
      </c>
      <c r="M64" s="5">
        <v>-211542781</v>
      </c>
      <c r="N64" s="5">
        <v>103066532</v>
      </c>
      <c r="O64" s="5">
        <v>19406703</v>
      </c>
      <c r="P64" s="5">
        <v>-79782437</v>
      </c>
    </row>
    <row r="65" spans="2:16" ht="15.5" x14ac:dyDescent="0.35">
      <c r="C65" t="s">
        <v>92</v>
      </c>
      <c r="D65" s="5">
        <v>-3662325465</v>
      </c>
      <c r="E65" s="5">
        <v>-8576158892</v>
      </c>
      <c r="F65" s="5">
        <v>17789750657</v>
      </c>
      <c r="G65" s="5">
        <v>5396508582</v>
      </c>
      <c r="I65" s="5">
        <v>24756247035</v>
      </c>
      <c r="J65" s="5">
        <v>-70596557696</v>
      </c>
      <c r="K65" s="5">
        <v>-284768011163</v>
      </c>
      <c r="L65" s="5">
        <v>-5880627948</v>
      </c>
      <c r="M65" s="5">
        <v>214263495116</v>
      </c>
      <c r="N65" s="5">
        <v>11548029154</v>
      </c>
      <c r="O65" s="5">
        <v>7498901337</v>
      </c>
      <c r="P65" s="5">
        <v>48184958</v>
      </c>
    </row>
    <row r="66" spans="2:16" ht="15.5" x14ac:dyDescent="0.35">
      <c r="C66" t="s">
        <v>29</v>
      </c>
      <c r="D66" s="5">
        <v>-12736252261</v>
      </c>
      <c r="E66" s="5">
        <v>3502207385</v>
      </c>
      <c r="F66" s="5">
        <v>44798592732</v>
      </c>
      <c r="G66" s="5">
        <v>12883778954</v>
      </c>
      <c r="I66" s="5">
        <v>80339059613</v>
      </c>
      <c r="J66" s="5">
        <v>-45810063885</v>
      </c>
      <c r="K66" s="5">
        <v>-261064259231</v>
      </c>
      <c r="L66" s="5">
        <v>9428627904</v>
      </c>
      <c r="M66" s="5">
        <v>244925821883</v>
      </c>
      <c r="N66" s="5">
        <v>37133370671</v>
      </c>
      <c r="O66" s="5">
        <v>19740491711</v>
      </c>
      <c r="P66" s="5">
        <v>10109580472</v>
      </c>
    </row>
    <row r="67" spans="2:16" ht="15.5" x14ac:dyDescent="0.35">
      <c r="C67" t="s">
        <v>28</v>
      </c>
      <c r="D67" s="5">
        <v>125814801</v>
      </c>
      <c r="E67" s="5">
        <v>-3384927502</v>
      </c>
      <c r="F67" s="5">
        <v>-4147219962</v>
      </c>
      <c r="G67" s="5">
        <v>-2551506813</v>
      </c>
      <c r="I67" s="5">
        <v>-11198329541</v>
      </c>
      <c r="J67" s="5">
        <v>-6079179546</v>
      </c>
      <c r="K67" s="5">
        <v>-6120826872</v>
      </c>
      <c r="L67" s="5">
        <v>-4655714884</v>
      </c>
      <c r="M67" s="5">
        <v>-5772982666</v>
      </c>
      <c r="N67" s="5">
        <v>-5112193264</v>
      </c>
      <c r="O67" s="5">
        <v>-3191793978</v>
      </c>
      <c r="P67" s="5">
        <v>-2566546575</v>
      </c>
    </row>
    <row r="68" spans="2:16" ht="15.5" x14ac:dyDescent="0.35">
      <c r="C68" t="s">
        <v>407</v>
      </c>
      <c r="O68" s="5">
        <v>34318619</v>
      </c>
      <c r="P68" s="5">
        <v>-51193077</v>
      </c>
    </row>
    <row r="69" spans="2:16" ht="15.5" x14ac:dyDescent="0.35">
      <c r="C69" t="s">
        <v>95</v>
      </c>
      <c r="D69" s="5">
        <v>-12610437460</v>
      </c>
      <c r="E69" s="5">
        <v>117279883</v>
      </c>
      <c r="F69" s="5">
        <v>40651372770</v>
      </c>
      <c r="G69" s="5">
        <v>10332272141</v>
      </c>
      <c r="I69" s="5">
        <v>69140730072</v>
      </c>
      <c r="J69" s="5">
        <v>-51889243431</v>
      </c>
      <c r="K69" s="5">
        <v>-267185086103</v>
      </c>
      <c r="L69" s="5">
        <v>4772913020</v>
      </c>
      <c r="M69" s="5">
        <v>239152839217</v>
      </c>
      <c r="N69" s="5">
        <v>32021177407</v>
      </c>
      <c r="O69" s="5">
        <v>16583016352</v>
      </c>
      <c r="P69" s="5">
        <v>7491840820</v>
      </c>
    </row>
    <row r="70" spans="2:16" ht="15.5" x14ac:dyDescent="0.35">
      <c r="C70" t="s">
        <v>96</v>
      </c>
      <c r="D70" s="5">
        <v>4484105072</v>
      </c>
      <c r="E70" s="5">
        <v>20572376</v>
      </c>
      <c r="F70" s="5">
        <v>764963418</v>
      </c>
      <c r="G70" s="5">
        <v>1787869216</v>
      </c>
      <c r="I70" s="5">
        <v>2854141504</v>
      </c>
      <c r="J70" s="5">
        <v>3075470668</v>
      </c>
      <c r="K70" s="5">
        <v>-396973620</v>
      </c>
      <c r="L70" s="5">
        <v>77720850</v>
      </c>
      <c r="M70" s="5">
        <v>-23765620</v>
      </c>
      <c r="N70" s="5">
        <v>95078520</v>
      </c>
      <c r="O70" s="5">
        <v>-63754500</v>
      </c>
    </row>
    <row r="71" spans="2:16" ht="15.5" x14ac:dyDescent="0.35">
      <c r="C71" t="s">
        <v>97</v>
      </c>
      <c r="D71" s="5">
        <v>-8126332388</v>
      </c>
      <c r="E71" s="5">
        <v>137852259</v>
      </c>
      <c r="F71" s="5">
        <v>41416336188</v>
      </c>
      <c r="G71" s="5">
        <v>12120141357</v>
      </c>
      <c r="I71" s="5">
        <v>71994871576</v>
      </c>
      <c r="J71" s="5">
        <v>-48813772763</v>
      </c>
      <c r="K71" s="5">
        <v>-267582059723</v>
      </c>
      <c r="L71" s="5">
        <v>4850633870</v>
      </c>
      <c r="M71" s="5">
        <v>239129073597</v>
      </c>
      <c r="N71" s="5">
        <v>32116255927</v>
      </c>
      <c r="O71" s="5">
        <v>16519261852</v>
      </c>
      <c r="P71" s="5">
        <v>7491840820</v>
      </c>
    </row>
    <row r="72" spans="2:16" ht="15.5" x14ac:dyDescent="0.35">
      <c r="C72" t="s">
        <v>98</v>
      </c>
      <c r="D72" s="5">
        <v>-12610437460</v>
      </c>
      <c r="E72" s="5">
        <v>117279883</v>
      </c>
      <c r="F72" s="5">
        <v>40651372770</v>
      </c>
      <c r="G72" s="5">
        <v>10332272141</v>
      </c>
      <c r="I72" s="5">
        <v>69140730072</v>
      </c>
      <c r="J72" s="5">
        <v>-51889243431</v>
      </c>
      <c r="K72" s="5">
        <v>-267185086103</v>
      </c>
      <c r="L72" s="5">
        <v>4772913020</v>
      </c>
      <c r="M72" s="5">
        <v>239152839217</v>
      </c>
      <c r="N72" s="5">
        <v>32021177407</v>
      </c>
      <c r="O72" s="5">
        <v>16583016352</v>
      </c>
      <c r="P72" s="5">
        <v>7491840820</v>
      </c>
    </row>
    <row r="73" spans="2:16" ht="15.5" x14ac:dyDescent="0.35">
      <c r="C73" t="s">
        <v>8</v>
      </c>
      <c r="D73" s="5">
        <v>-7322613738</v>
      </c>
      <c r="E73" s="5">
        <v>644689628</v>
      </c>
      <c r="F73" s="5">
        <v>41180063410</v>
      </c>
      <c r="G73" s="5">
        <v>12252930558</v>
      </c>
      <c r="I73" s="5">
        <v>71927329601</v>
      </c>
      <c r="J73" s="5">
        <v>-48337219164</v>
      </c>
      <c r="K73" s="5">
        <v>-264168524223</v>
      </c>
      <c r="L73" s="5">
        <v>5589063898</v>
      </c>
      <c r="M73" s="5">
        <v>239340616378</v>
      </c>
      <c r="N73" s="5">
        <v>32013189395</v>
      </c>
      <c r="O73" s="5">
        <v>16499855149</v>
      </c>
      <c r="P73" s="5">
        <v>7571623257</v>
      </c>
    </row>
    <row r="74" spans="2:16" ht="15.5" x14ac:dyDescent="0.35">
      <c r="C74" t="s">
        <v>100</v>
      </c>
      <c r="D74" s="5">
        <v>-12610437460</v>
      </c>
      <c r="E74" s="5">
        <v>117279883</v>
      </c>
      <c r="F74" s="5">
        <v>40651372770</v>
      </c>
      <c r="G74" s="5">
        <v>10332272141</v>
      </c>
      <c r="I74" s="5">
        <v>69140730072</v>
      </c>
      <c r="J74" s="5">
        <v>-51889243431</v>
      </c>
      <c r="K74" s="5">
        <v>-267185086103</v>
      </c>
      <c r="L74" s="5">
        <v>4772913020</v>
      </c>
      <c r="M74" s="5">
        <v>239152839217</v>
      </c>
      <c r="N74" s="5">
        <v>32021177407</v>
      </c>
      <c r="O74" s="5">
        <v>16583016352</v>
      </c>
      <c r="P74" s="5">
        <v>7491840820</v>
      </c>
    </row>
    <row r="75" spans="2:16" ht="15.5" x14ac:dyDescent="0.35">
      <c r="C75" t="s">
        <v>101</v>
      </c>
      <c r="D75" s="5">
        <v>-8126332388</v>
      </c>
      <c r="E75" s="5">
        <v>137852259</v>
      </c>
      <c r="F75" s="5">
        <v>41416336188</v>
      </c>
      <c r="G75" s="5">
        <v>12120141357</v>
      </c>
      <c r="I75" s="5">
        <v>71994871576</v>
      </c>
      <c r="J75" s="5">
        <v>-48813772763</v>
      </c>
      <c r="K75" s="5">
        <v>-267582059723</v>
      </c>
      <c r="L75" s="5">
        <v>4850633870</v>
      </c>
      <c r="M75" s="5">
        <v>239129073597</v>
      </c>
      <c r="N75" s="5">
        <v>32116255927</v>
      </c>
      <c r="O75" s="5">
        <v>16519261852</v>
      </c>
      <c r="P75" s="5">
        <v>7491840820</v>
      </c>
    </row>
    <row r="76" spans="2:16" ht="15.5" x14ac:dyDescent="0.35">
      <c r="C76" t="s">
        <v>102</v>
      </c>
      <c r="D76" s="5">
        <v>-8126332388</v>
      </c>
      <c r="E76" s="5">
        <v>137852259</v>
      </c>
      <c r="F76" s="5">
        <v>41416336188</v>
      </c>
      <c r="G76" s="5">
        <v>12120141357</v>
      </c>
      <c r="I76" s="5">
        <v>71994871576</v>
      </c>
      <c r="J76" s="5">
        <v>-48813772763</v>
      </c>
      <c r="K76" s="5">
        <v>-267582059723</v>
      </c>
      <c r="L76" s="5">
        <v>4850633870</v>
      </c>
      <c r="M76" s="5">
        <v>239129073597</v>
      </c>
      <c r="N76" s="5">
        <v>32116255927</v>
      </c>
      <c r="O76" s="5">
        <v>16519261852</v>
      </c>
      <c r="P76" s="5">
        <v>7491840820</v>
      </c>
    </row>
    <row r="78" spans="2:16" ht="15.5" x14ac:dyDescent="0.35">
      <c r="B78" t="s">
        <v>103</v>
      </c>
      <c r="C78" t="s">
        <v>104</v>
      </c>
    </row>
    <row r="79" spans="2:16" ht="15.5" x14ac:dyDescent="0.35">
      <c r="C79" t="s">
        <v>216</v>
      </c>
    </row>
    <row r="80" spans="2:16" ht="15.5" x14ac:dyDescent="0.35">
      <c r="C80" t="s">
        <v>20</v>
      </c>
      <c r="D80" s="5">
        <v>62832768851</v>
      </c>
      <c r="E80" s="5">
        <v>64299980180</v>
      </c>
      <c r="F80" s="5">
        <v>93246973732</v>
      </c>
      <c r="G80" s="5">
        <v>158094962015</v>
      </c>
      <c r="I80" s="5">
        <v>93246973732</v>
      </c>
      <c r="J80" s="5">
        <v>136151841257</v>
      </c>
      <c r="K80" s="5">
        <v>112389435335</v>
      </c>
      <c r="L80" s="5">
        <v>165418263696</v>
      </c>
      <c r="M80" s="5">
        <v>240745578776</v>
      </c>
      <c r="N80" s="5">
        <v>250458659483</v>
      </c>
      <c r="O80" s="5">
        <v>441271519945</v>
      </c>
      <c r="P80" s="5">
        <v>6395780049</v>
      </c>
    </row>
    <row r="81" spans="3:16" ht="15.5" x14ac:dyDescent="0.35">
      <c r="C81" t="s">
        <v>217</v>
      </c>
      <c r="D81" s="5">
        <v>114459304384</v>
      </c>
      <c r="E81" s="5">
        <v>127902701945</v>
      </c>
      <c r="F81" s="5">
        <v>175262922792</v>
      </c>
      <c r="G81" s="5">
        <v>107886901408</v>
      </c>
      <c r="I81" s="5">
        <v>175262922792</v>
      </c>
      <c r="J81" s="5">
        <v>74933750271</v>
      </c>
      <c r="K81" s="5">
        <v>70095863780</v>
      </c>
      <c r="L81" s="5">
        <v>188968011593</v>
      </c>
      <c r="M81" s="5">
        <v>27348763619</v>
      </c>
      <c r="N81" s="5">
        <v>70617528453</v>
      </c>
      <c r="O81" s="5">
        <v>30189692833</v>
      </c>
      <c r="P81" s="5">
        <v>7748565010</v>
      </c>
    </row>
    <row r="82" spans="3:16" ht="15.5" x14ac:dyDescent="0.35">
      <c r="C82" t="s">
        <v>219</v>
      </c>
      <c r="D82" s="5">
        <v>13499997</v>
      </c>
      <c r="E82" s="5">
        <v>7527247063</v>
      </c>
      <c r="F82" s="5">
        <v>7527214964</v>
      </c>
      <c r="G82" s="5">
        <v>14612790216</v>
      </c>
      <c r="I82" s="5">
        <v>7527214964</v>
      </c>
      <c r="J82" s="5">
        <v>13805649714</v>
      </c>
      <c r="K82" s="5">
        <v>15564085277</v>
      </c>
      <c r="L82" s="5">
        <v>9360389700</v>
      </c>
      <c r="M82" s="5">
        <v>13603140461</v>
      </c>
      <c r="N82" s="5">
        <v>3114047941</v>
      </c>
      <c r="O82" s="5">
        <v>532959591</v>
      </c>
      <c r="P82" s="5">
        <v>1518251550</v>
      </c>
    </row>
    <row r="83" spans="3:16" ht="15.5" x14ac:dyDescent="0.35">
      <c r="C83" t="s">
        <v>218</v>
      </c>
      <c r="D83" s="5">
        <v>68608449951</v>
      </c>
      <c r="E83" s="5">
        <v>61924858731</v>
      </c>
      <c r="F83" s="5">
        <v>64813939193</v>
      </c>
      <c r="G83" s="5">
        <v>66754478140</v>
      </c>
      <c r="I83" s="5">
        <v>64813939193</v>
      </c>
      <c r="J83" s="5">
        <v>65549133513</v>
      </c>
      <c r="K83" s="5">
        <v>74183770250</v>
      </c>
      <c r="L83" s="5">
        <v>16857453680</v>
      </c>
      <c r="M83" s="5">
        <v>8578024337</v>
      </c>
      <c r="N83" s="5">
        <v>764976578</v>
      </c>
      <c r="O83" s="5">
        <v>483281447</v>
      </c>
      <c r="P83" s="5">
        <v>169392854</v>
      </c>
    </row>
    <row r="84" spans="3:16" ht="15.5" x14ac:dyDescent="0.35">
      <c r="C84" t="s">
        <v>220</v>
      </c>
      <c r="D84" s="5">
        <v>114459304384</v>
      </c>
      <c r="E84" s="5">
        <v>127902701945</v>
      </c>
      <c r="F84" s="5">
        <v>175262922792</v>
      </c>
      <c r="G84" s="5">
        <v>107886901408</v>
      </c>
      <c r="I84" s="5">
        <v>175262922792</v>
      </c>
      <c r="J84" s="5">
        <v>74933750271</v>
      </c>
      <c r="K84" s="5">
        <v>70095863780</v>
      </c>
      <c r="L84" s="5">
        <v>188968011593</v>
      </c>
      <c r="M84" s="5">
        <v>27348763619</v>
      </c>
      <c r="N84" s="5">
        <v>70617528453</v>
      </c>
      <c r="O84" s="5">
        <v>30189692833</v>
      </c>
      <c r="P84" s="5">
        <v>7748565010</v>
      </c>
    </row>
    <row r="85" spans="3:16" ht="15.5" x14ac:dyDescent="0.35">
      <c r="C85" t="s">
        <v>110</v>
      </c>
      <c r="D85" s="5">
        <v>31672510149</v>
      </c>
      <c r="E85" s="5">
        <v>34423064163</v>
      </c>
      <c r="F85" s="5">
        <v>31621878580</v>
      </c>
      <c r="G85" s="5">
        <v>35378235579</v>
      </c>
      <c r="I85" s="5">
        <v>31621878580</v>
      </c>
      <c r="J85" s="5">
        <v>39636688078</v>
      </c>
      <c r="K85" s="5">
        <v>59489148044</v>
      </c>
      <c r="L85" s="5">
        <v>22643362739</v>
      </c>
      <c r="M85" s="5">
        <v>57777536159</v>
      </c>
      <c r="N85" s="5">
        <v>138502000157</v>
      </c>
      <c r="O85" s="5">
        <v>2823355831</v>
      </c>
      <c r="P85" s="5">
        <v>394808281</v>
      </c>
    </row>
    <row r="86" spans="3:16" ht="15.5" x14ac:dyDescent="0.35">
      <c r="C86" t="s">
        <v>221</v>
      </c>
      <c r="D86" s="5">
        <v>31672510149</v>
      </c>
      <c r="E86" s="5">
        <v>34423064163</v>
      </c>
      <c r="F86" s="5">
        <v>31621878580</v>
      </c>
      <c r="G86" s="5">
        <v>35378235579</v>
      </c>
      <c r="I86" s="5">
        <v>31621878580</v>
      </c>
      <c r="J86" s="5">
        <v>39636688078</v>
      </c>
      <c r="K86" s="5">
        <v>59489148044</v>
      </c>
      <c r="L86" s="5">
        <v>22643362739</v>
      </c>
      <c r="M86" s="5">
        <v>57777536159</v>
      </c>
      <c r="N86" s="5">
        <v>138502000157</v>
      </c>
      <c r="O86" s="5">
        <v>2823355831</v>
      </c>
      <c r="P86" s="5">
        <v>394808281</v>
      </c>
    </row>
    <row r="87" spans="3:16" ht="15.5" x14ac:dyDescent="0.35">
      <c r="C87" t="s">
        <v>222</v>
      </c>
      <c r="D87" s="5">
        <v>188875951405</v>
      </c>
      <c r="E87" s="5">
        <v>148874666599</v>
      </c>
      <c r="F87" s="5">
        <v>99808026642</v>
      </c>
      <c r="G87" s="5">
        <v>101487285065</v>
      </c>
      <c r="I87" s="5">
        <v>99808026642</v>
      </c>
      <c r="J87" s="5">
        <v>77385415220</v>
      </c>
      <c r="K87" s="5">
        <v>74342721634</v>
      </c>
      <c r="L87" s="5">
        <v>78371006128</v>
      </c>
      <c r="M87" s="5">
        <v>93622938669</v>
      </c>
      <c r="N87" s="5">
        <v>108261660159</v>
      </c>
      <c r="O87" s="5">
        <v>33283081754</v>
      </c>
      <c r="P87" s="5">
        <v>14508695142</v>
      </c>
    </row>
    <row r="88" spans="3:16" ht="15.5" x14ac:dyDescent="0.35">
      <c r="C88" t="s">
        <v>105</v>
      </c>
      <c r="M88" s="5">
        <v>20000000000</v>
      </c>
    </row>
    <row r="89" spans="3:16" ht="15.5" x14ac:dyDescent="0.35">
      <c r="C89" t="s">
        <v>81</v>
      </c>
      <c r="D89" s="5">
        <v>-16500335116</v>
      </c>
      <c r="E89" s="5">
        <v>-20880685686</v>
      </c>
      <c r="F89" s="5">
        <v>-20797503561</v>
      </c>
      <c r="G89" s="5">
        <v>-21189192649</v>
      </c>
      <c r="I89" s="5">
        <v>-20797503561</v>
      </c>
      <c r="J89" s="5">
        <v>-23236627056</v>
      </c>
      <c r="K89" s="5">
        <v>-26172963795</v>
      </c>
      <c r="L89" s="5">
        <v>-28679326008</v>
      </c>
      <c r="M89" s="5">
        <v>-28735576008</v>
      </c>
      <c r="N89" s="5">
        <v>-26819640200</v>
      </c>
      <c r="P89" s="5">
        <v>503010227</v>
      </c>
    </row>
    <row r="90" spans="3:16" ht="15.5" x14ac:dyDescent="0.35">
      <c r="C90" t="s">
        <v>223</v>
      </c>
      <c r="D90" s="5">
        <v>525028013832</v>
      </c>
      <c r="E90" s="5">
        <v>522708943651</v>
      </c>
      <c r="F90" s="5">
        <v>522494381163</v>
      </c>
      <c r="G90" s="5">
        <v>513612229575</v>
      </c>
      <c r="I90" s="5">
        <v>522494381163</v>
      </c>
      <c r="J90" s="5">
        <v>430738523837</v>
      </c>
      <c r="K90" s="5">
        <v>473901489726</v>
      </c>
      <c r="L90" s="5">
        <v>837394864046</v>
      </c>
      <c r="M90" s="5">
        <v>851351704159</v>
      </c>
      <c r="N90" s="5">
        <v>606951264766</v>
      </c>
      <c r="O90" s="5">
        <v>696378579324</v>
      </c>
      <c r="P90" s="5">
        <v>33073975383</v>
      </c>
    </row>
    <row r="91" spans="3:16" ht="15.5" x14ac:dyDescent="0.35">
      <c r="C91" t="s">
        <v>224</v>
      </c>
    </row>
    <row r="92" spans="3:16" ht="15.5" x14ac:dyDescent="0.35">
      <c r="C92" t="s">
        <v>111</v>
      </c>
      <c r="D92" s="5">
        <v>173451107460</v>
      </c>
      <c r="E92" s="5">
        <v>149917259673</v>
      </c>
      <c r="F92" s="5">
        <v>155812955510</v>
      </c>
      <c r="G92" s="5">
        <v>146898631676</v>
      </c>
      <c r="I92" s="5">
        <v>155812955510</v>
      </c>
      <c r="J92" s="5">
        <v>161062345855</v>
      </c>
      <c r="K92" s="5">
        <v>204015146467</v>
      </c>
      <c r="L92" s="5">
        <v>189905767890</v>
      </c>
      <c r="M92" s="5">
        <v>185694968223</v>
      </c>
      <c r="N92" s="5">
        <v>155437261128</v>
      </c>
      <c r="O92" s="5">
        <v>10733120320</v>
      </c>
      <c r="P92" s="5">
        <v>341104913</v>
      </c>
    </row>
    <row r="93" spans="3:16" ht="15.5" x14ac:dyDescent="0.35">
      <c r="C93" t="s">
        <v>120</v>
      </c>
      <c r="D93" s="5">
        <v>47869726</v>
      </c>
      <c r="E93" s="5">
        <v>132215805</v>
      </c>
      <c r="F93" s="5">
        <v>247188198</v>
      </c>
      <c r="G93" s="5">
        <v>565556578</v>
      </c>
      <c r="I93" s="5">
        <v>247188198</v>
      </c>
      <c r="J93" s="5">
        <v>792938815</v>
      </c>
      <c r="K93" s="5">
        <v>316371028</v>
      </c>
      <c r="L93" s="5">
        <v>343156211</v>
      </c>
      <c r="M93" s="5">
        <v>424780000</v>
      </c>
      <c r="N93" s="5">
        <v>273000469</v>
      </c>
      <c r="O93" s="5">
        <v>235649052</v>
      </c>
      <c r="P93" s="5">
        <v>152319642</v>
      </c>
    </row>
    <row r="94" spans="3:16" ht="15.5" x14ac:dyDescent="0.35">
      <c r="C94" t="s">
        <v>342</v>
      </c>
      <c r="D94" s="5">
        <v>77567022627</v>
      </c>
      <c r="E94" s="5">
        <v>72951386815</v>
      </c>
      <c r="F94" s="5">
        <v>72805174163</v>
      </c>
      <c r="G94" s="5">
        <v>72695394339</v>
      </c>
      <c r="I94" s="5">
        <v>72805174163</v>
      </c>
      <c r="J94" s="5">
        <v>71082395970</v>
      </c>
      <c r="K94" s="5">
        <v>71678824011</v>
      </c>
      <c r="L94" s="5">
        <v>9638190566</v>
      </c>
      <c r="M94" s="5">
        <v>2843502333</v>
      </c>
    </row>
    <row r="95" spans="3:16" ht="15.5" x14ac:dyDescent="0.35">
      <c r="C95" t="s">
        <v>114</v>
      </c>
      <c r="D95" s="5">
        <v>4292434769</v>
      </c>
      <c r="E95" s="5">
        <v>4453796931</v>
      </c>
      <c r="F95" s="5">
        <v>4271060880</v>
      </c>
      <c r="G95" s="5">
        <v>4077257149</v>
      </c>
      <c r="I95" s="5">
        <v>4271060880</v>
      </c>
      <c r="J95" s="5">
        <v>3494205120</v>
      </c>
      <c r="K95" s="5">
        <v>1870132469</v>
      </c>
      <c r="L95" s="5">
        <v>1092030143</v>
      </c>
      <c r="M95" s="5">
        <v>452466136</v>
      </c>
      <c r="N95" s="5">
        <v>124574836</v>
      </c>
      <c r="O95" s="5">
        <v>154018500</v>
      </c>
      <c r="P95" s="5">
        <v>44585000</v>
      </c>
    </row>
    <row r="96" spans="3:16" ht="15.5" x14ac:dyDescent="0.35">
      <c r="C96" t="s">
        <v>228</v>
      </c>
      <c r="D96" s="5">
        <v>368874956338</v>
      </c>
      <c r="E96" s="5">
        <v>338898139183</v>
      </c>
      <c r="F96" s="5">
        <v>343234916301</v>
      </c>
      <c r="G96" s="5">
        <v>336066981888</v>
      </c>
      <c r="I96" s="5">
        <v>343234916301</v>
      </c>
      <c r="J96" s="5">
        <v>347492320170</v>
      </c>
      <c r="K96" s="5">
        <v>394083871476</v>
      </c>
      <c r="L96" s="5">
        <v>297304572871</v>
      </c>
      <c r="M96" s="5">
        <v>234414155181</v>
      </c>
      <c r="N96" s="5">
        <v>193115489108</v>
      </c>
      <c r="O96" s="5">
        <v>13971220135</v>
      </c>
      <c r="P96" s="5">
        <v>432532787</v>
      </c>
    </row>
    <row r="97" spans="3:16" ht="15.5" x14ac:dyDescent="0.35">
      <c r="C97" t="s">
        <v>115</v>
      </c>
      <c r="D97" s="5">
        <v>893902970170</v>
      </c>
      <c r="E97" s="5">
        <v>861607082834</v>
      </c>
      <c r="F97" s="5">
        <v>865729297464</v>
      </c>
      <c r="G97" s="5">
        <v>849679211463</v>
      </c>
      <c r="I97" s="5">
        <v>865729297464</v>
      </c>
      <c r="J97" s="5">
        <v>778230844007</v>
      </c>
      <c r="K97" s="5">
        <v>867985361202</v>
      </c>
      <c r="L97" s="5">
        <v>1134699436917</v>
      </c>
      <c r="M97" s="5">
        <v>1085765859340</v>
      </c>
      <c r="N97" s="5">
        <v>800066753874</v>
      </c>
      <c r="O97" s="5">
        <v>710349799459</v>
      </c>
      <c r="P97" s="5">
        <v>33506508170</v>
      </c>
    </row>
    <row r="98" spans="3:16" ht="15.5" x14ac:dyDescent="0.35">
      <c r="C98" t="s">
        <v>116</v>
      </c>
    </row>
    <row r="99" spans="3:16" ht="15.5" x14ac:dyDescent="0.35">
      <c r="C99" t="s">
        <v>117</v>
      </c>
    </row>
    <row r="100" spans="3:16" ht="15.5" x14ac:dyDescent="0.35">
      <c r="C100" t="s">
        <v>229</v>
      </c>
      <c r="D100" s="5">
        <v>192631548698</v>
      </c>
      <c r="E100" s="5">
        <v>164601358104</v>
      </c>
      <c r="F100" s="5">
        <v>168914951889</v>
      </c>
      <c r="G100" s="5">
        <v>188035252124</v>
      </c>
      <c r="I100" s="5">
        <v>168914951889</v>
      </c>
      <c r="J100" s="5">
        <v>142087515310</v>
      </c>
      <c r="K100" s="5">
        <v>182935487210</v>
      </c>
      <c r="L100" s="5">
        <v>163404160376</v>
      </c>
      <c r="M100" s="5">
        <v>92444835607</v>
      </c>
      <c r="N100" s="5">
        <v>57971774759</v>
      </c>
      <c r="O100" s="5">
        <v>30249944505</v>
      </c>
      <c r="P100" s="5">
        <v>9027700870</v>
      </c>
    </row>
    <row r="101" spans="3:16" ht="15.5" x14ac:dyDescent="0.35">
      <c r="C101" t="s">
        <v>236</v>
      </c>
      <c r="G101" s="5">
        <v>6991305468</v>
      </c>
      <c r="K101" s="5">
        <v>5085744000</v>
      </c>
    </row>
    <row r="102" spans="3:16" ht="15.5" x14ac:dyDescent="0.35">
      <c r="C102" t="s">
        <v>230</v>
      </c>
    </row>
    <row r="103" spans="3:16" ht="15.5" x14ac:dyDescent="0.35">
      <c r="C103" t="s">
        <v>231</v>
      </c>
      <c r="D103" s="5">
        <v>73251533769</v>
      </c>
      <c r="E103" s="5">
        <v>80026210230</v>
      </c>
      <c r="F103" s="5">
        <v>79882192991</v>
      </c>
      <c r="G103" s="5">
        <v>87778088060</v>
      </c>
      <c r="I103" s="5">
        <v>79882192991</v>
      </c>
      <c r="J103" s="5">
        <v>47212985489</v>
      </c>
      <c r="K103" s="5">
        <v>61244672443</v>
      </c>
      <c r="L103" s="5">
        <v>115354650238</v>
      </c>
      <c r="M103" s="5">
        <v>48844966274</v>
      </c>
      <c r="N103" s="5">
        <v>33338750674</v>
      </c>
      <c r="O103" s="5">
        <v>24816142436</v>
      </c>
      <c r="P103" s="5">
        <v>3150955314</v>
      </c>
    </row>
    <row r="104" spans="3:16" ht="15.5" x14ac:dyDescent="0.35">
      <c r="C104" t="s">
        <v>121</v>
      </c>
    </row>
    <row r="105" spans="3:16" ht="15.5" x14ac:dyDescent="0.35">
      <c r="C105" t="s">
        <v>232</v>
      </c>
      <c r="D105" s="5">
        <v>68621949948</v>
      </c>
      <c r="E105" s="5">
        <v>69452105794</v>
      </c>
      <c r="F105" s="5">
        <v>72341154157</v>
      </c>
      <c r="G105" s="5">
        <v>81367268356</v>
      </c>
      <c r="I105" s="5">
        <v>72341154157</v>
      </c>
      <c r="J105" s="5">
        <v>79354783227</v>
      </c>
      <c r="K105" s="5">
        <v>89747855527</v>
      </c>
      <c r="L105" s="5">
        <v>26217843380</v>
      </c>
      <c r="M105" s="5">
        <v>22181164798</v>
      </c>
      <c r="N105" s="5">
        <v>3879024519</v>
      </c>
      <c r="O105" s="5">
        <v>1016241038</v>
      </c>
      <c r="P105" s="5">
        <v>1687644404</v>
      </c>
    </row>
    <row r="106" spans="3:16" ht="15.5" x14ac:dyDescent="0.35">
      <c r="C106" t="s">
        <v>285</v>
      </c>
    </row>
    <row r="107" spans="3:16" ht="15.5" x14ac:dyDescent="0.35">
      <c r="C107" t="s">
        <v>370</v>
      </c>
      <c r="D107" s="5">
        <v>10798999994</v>
      </c>
      <c r="E107" s="5">
        <v>202999995</v>
      </c>
      <c r="F107" s="5">
        <v>231999996</v>
      </c>
      <c r="I107" s="5">
        <v>231999996</v>
      </c>
      <c r="K107" s="5">
        <v>7300990273</v>
      </c>
      <c r="L107" s="5">
        <v>23297924629</v>
      </c>
      <c r="M107" s="5">
        <v>39236593045</v>
      </c>
      <c r="N107" s="5">
        <v>55161443399</v>
      </c>
    </row>
    <row r="108" spans="3:16" ht="15.5" x14ac:dyDescent="0.35">
      <c r="C108" t="s">
        <v>288</v>
      </c>
      <c r="D108" s="5">
        <v>33866000004</v>
      </c>
      <c r="E108" s="5">
        <v>116000004</v>
      </c>
      <c r="F108" s="5">
        <v>116000004</v>
      </c>
      <c r="G108" s="5">
        <v>264737936</v>
      </c>
      <c r="I108" s="5">
        <v>116000004</v>
      </c>
      <c r="J108" s="5">
        <v>7301156767</v>
      </c>
      <c r="K108" s="5">
        <v>15996120384</v>
      </c>
      <c r="L108" s="5">
        <v>15938668415</v>
      </c>
      <c r="M108" s="5">
        <v>15886026950</v>
      </c>
      <c r="N108" s="5">
        <v>15846170096</v>
      </c>
    </row>
    <row r="109" spans="3:16" ht="15.5" x14ac:dyDescent="0.35">
      <c r="C109" t="s">
        <v>233</v>
      </c>
      <c r="D109" s="5">
        <v>1743185155</v>
      </c>
      <c r="E109" s="5">
        <v>8510047334</v>
      </c>
      <c r="F109" s="5">
        <v>5509433800</v>
      </c>
      <c r="G109" s="5">
        <v>3939172264</v>
      </c>
      <c r="I109" s="5">
        <v>5509433800</v>
      </c>
      <c r="J109" s="5">
        <v>2268204189</v>
      </c>
      <c r="K109" s="5">
        <v>3001644803</v>
      </c>
      <c r="L109" s="5">
        <v>3041835894</v>
      </c>
      <c r="M109" s="5">
        <v>3502404302</v>
      </c>
      <c r="N109" s="5">
        <v>3148662831</v>
      </c>
      <c r="O109" s="5">
        <v>1421232037</v>
      </c>
      <c r="P109" s="5">
        <v>3934934660</v>
      </c>
    </row>
    <row r="110" spans="3:16" ht="15.5" x14ac:dyDescent="0.35">
      <c r="C110" t="s">
        <v>323</v>
      </c>
      <c r="D110" s="5">
        <v>3262882149</v>
      </c>
      <c r="E110" s="5">
        <v>1724806513</v>
      </c>
      <c r="F110" s="5">
        <v>1900233112</v>
      </c>
      <c r="G110" s="5">
        <v>1494303417</v>
      </c>
      <c r="I110" s="5">
        <v>1900233112</v>
      </c>
      <c r="L110" s="5">
        <v>470733438</v>
      </c>
      <c r="M110" s="5">
        <v>795377158</v>
      </c>
      <c r="N110" s="5">
        <v>1168563975</v>
      </c>
    </row>
    <row r="111" spans="3:16" ht="15.5" x14ac:dyDescent="0.35">
      <c r="C111" t="s">
        <v>237</v>
      </c>
      <c r="D111" s="5">
        <v>20760097448</v>
      </c>
      <c r="E111" s="5">
        <v>8368068318</v>
      </c>
      <c r="F111" s="5">
        <v>8314541422</v>
      </c>
      <c r="G111" s="5">
        <v>7543964085</v>
      </c>
      <c r="I111" s="5">
        <v>8314541422</v>
      </c>
      <c r="J111" s="5">
        <v>5150494339</v>
      </c>
      <c r="K111" s="5">
        <v>11264743306</v>
      </c>
      <c r="L111" s="5">
        <v>26727086132</v>
      </c>
      <c r="M111" s="5">
        <v>41979051645</v>
      </c>
      <c r="N111" s="5">
        <v>57672367374</v>
      </c>
      <c r="O111" s="5">
        <v>616074000</v>
      </c>
      <c r="P111" s="5">
        <v>578382283</v>
      </c>
    </row>
    <row r="112" spans="3:16" ht="15.5" x14ac:dyDescent="0.35">
      <c r="C112" t="s">
        <v>238</v>
      </c>
      <c r="D112" s="5">
        <v>20760097448</v>
      </c>
      <c r="E112" s="5">
        <v>8368068318</v>
      </c>
      <c r="F112" s="5">
        <v>8314541422</v>
      </c>
      <c r="G112" s="5">
        <v>7543964085</v>
      </c>
      <c r="I112" s="5">
        <v>8314541422</v>
      </c>
      <c r="J112" s="5">
        <v>5150494339</v>
      </c>
      <c r="K112" s="5">
        <v>11264743306</v>
      </c>
      <c r="L112" s="5">
        <v>26727086132</v>
      </c>
      <c r="M112" s="5">
        <v>41979051645</v>
      </c>
      <c r="N112" s="5">
        <v>57672367374</v>
      </c>
      <c r="O112" s="5">
        <v>616074000</v>
      </c>
      <c r="P112" s="5">
        <v>578382283</v>
      </c>
    </row>
    <row r="113" spans="3:16" ht="15.5" x14ac:dyDescent="0.35">
      <c r="C113" t="s">
        <v>239</v>
      </c>
    </row>
    <row r="114" spans="3:16" ht="15.5" x14ac:dyDescent="0.35">
      <c r="C114" t="s">
        <v>290</v>
      </c>
      <c r="D114" s="5">
        <v>14061882143</v>
      </c>
      <c r="E114" s="5">
        <v>1927806508</v>
      </c>
      <c r="F114" s="5">
        <v>2132233108</v>
      </c>
      <c r="G114" s="5">
        <v>1494303417</v>
      </c>
      <c r="I114" s="5">
        <v>2132233108</v>
      </c>
      <c r="K114" s="5">
        <v>7300990273</v>
      </c>
      <c r="L114" s="5">
        <v>23768658067</v>
      </c>
      <c r="M114" s="5">
        <v>40031970203</v>
      </c>
      <c r="N114" s="5">
        <v>56330007374</v>
      </c>
    </row>
    <row r="115" spans="3:16" ht="15.5" x14ac:dyDescent="0.35">
      <c r="C115" t="s">
        <v>324</v>
      </c>
      <c r="P115" s="5">
        <v>400042283</v>
      </c>
    </row>
    <row r="116" spans="3:16" ht="15.5" x14ac:dyDescent="0.35">
      <c r="C116" t="s">
        <v>240</v>
      </c>
      <c r="L116" s="5">
        <v>67404288</v>
      </c>
      <c r="M116" s="5">
        <v>104539442</v>
      </c>
    </row>
    <row r="117" spans="3:16" ht="15.5" x14ac:dyDescent="0.35">
      <c r="C117" t="s">
        <v>128</v>
      </c>
      <c r="D117" s="5">
        <v>213391646146</v>
      </c>
      <c r="E117" s="5">
        <v>172969426422</v>
      </c>
      <c r="F117" s="5">
        <v>177229493311</v>
      </c>
      <c r="G117" s="5">
        <v>195579216209</v>
      </c>
      <c r="I117" s="5">
        <v>177229493311</v>
      </c>
      <c r="J117" s="5">
        <v>147238009649</v>
      </c>
      <c r="K117" s="5">
        <v>194200230516</v>
      </c>
      <c r="L117" s="5">
        <v>190131246508</v>
      </c>
      <c r="M117" s="5">
        <v>134423887252</v>
      </c>
      <c r="N117" s="5">
        <v>115644142133</v>
      </c>
      <c r="O117" s="5">
        <v>30866018505</v>
      </c>
      <c r="P117" s="5">
        <v>9606083153</v>
      </c>
    </row>
    <row r="118" spans="3:16" ht="15.5" x14ac:dyDescent="0.35">
      <c r="C118" t="s">
        <v>129</v>
      </c>
    </row>
    <row r="119" spans="3:16" ht="15.5" x14ac:dyDescent="0.35">
      <c r="C119" t="s">
        <v>130</v>
      </c>
      <c r="D119" s="5">
        <v>76923077000</v>
      </c>
      <c r="E119" s="5">
        <v>76923077000</v>
      </c>
      <c r="F119" s="5">
        <v>76923077000</v>
      </c>
      <c r="G119" s="5">
        <v>76923077000</v>
      </c>
      <c r="I119" s="5">
        <v>76923077000</v>
      </c>
      <c r="J119" s="5">
        <v>76923077000</v>
      </c>
      <c r="K119" s="5">
        <v>76923077000</v>
      </c>
      <c r="L119" s="5">
        <v>76923077000</v>
      </c>
      <c r="M119" s="5">
        <v>76923077000</v>
      </c>
      <c r="N119" s="5">
        <v>76923077000</v>
      </c>
      <c r="O119" s="5">
        <v>76923077000</v>
      </c>
      <c r="P119" s="5">
        <v>13700000000</v>
      </c>
    </row>
    <row r="120" spans="3:16" ht="15.5" x14ac:dyDescent="0.35">
      <c r="C120" t="s">
        <v>131</v>
      </c>
      <c r="D120" s="5">
        <v>572893162489</v>
      </c>
      <c r="E120" s="5">
        <v>572893162489</v>
      </c>
      <c r="F120" s="5">
        <v>572893162489</v>
      </c>
      <c r="G120" s="5">
        <v>576751179233</v>
      </c>
      <c r="I120" s="5">
        <v>572893162489</v>
      </c>
      <c r="J120" s="5">
        <v>576751179233</v>
      </c>
      <c r="K120" s="5">
        <v>576751179233</v>
      </c>
      <c r="L120" s="5">
        <v>576751179233</v>
      </c>
      <c r="M120" s="5">
        <v>576750717233</v>
      </c>
      <c r="N120" s="5">
        <v>576750717233</v>
      </c>
      <c r="O120" s="5">
        <v>577406502173</v>
      </c>
      <c r="P120" s="5">
        <v>739443470</v>
      </c>
    </row>
    <row r="121" spans="3:16" ht="15.5" x14ac:dyDescent="0.35">
      <c r="C121" t="s">
        <v>132</v>
      </c>
      <c r="D121" s="5">
        <v>45027000677</v>
      </c>
      <c r="E121" s="5">
        <v>56729964985</v>
      </c>
      <c r="F121" s="5">
        <v>56002093232</v>
      </c>
      <c r="G121" s="5">
        <v>15213718910</v>
      </c>
      <c r="I121" s="5">
        <v>56002093232</v>
      </c>
      <c r="J121" s="5">
        <v>-13486112874</v>
      </c>
      <c r="K121" s="5">
        <v>37849864970</v>
      </c>
      <c r="L121" s="5">
        <v>302020787893</v>
      </c>
      <c r="M121" s="5">
        <v>296487973995</v>
      </c>
      <c r="N121" s="5">
        <v>57139551867</v>
      </c>
      <c r="O121" s="5">
        <v>25126362472</v>
      </c>
      <c r="P121" s="5">
        <v>8626507323</v>
      </c>
    </row>
    <row r="122" spans="3:16" ht="15.5" x14ac:dyDescent="0.35">
      <c r="C122" t="s">
        <v>133</v>
      </c>
      <c r="D122" s="5">
        <v>500000000</v>
      </c>
      <c r="E122" s="5">
        <v>500000000</v>
      </c>
      <c r="F122" s="5">
        <v>500000000</v>
      </c>
      <c r="G122" s="5">
        <v>500000000</v>
      </c>
      <c r="I122" s="5">
        <v>500000000</v>
      </c>
      <c r="J122" s="5">
        <v>500000000</v>
      </c>
      <c r="K122" s="5">
        <v>500000000</v>
      </c>
      <c r="L122" s="5">
        <v>400000000</v>
      </c>
      <c r="M122" s="5">
        <v>300000000</v>
      </c>
      <c r="N122" s="5">
        <v>200000000</v>
      </c>
      <c r="O122" s="5">
        <v>100000000</v>
      </c>
    </row>
    <row r="123" spans="3:16" ht="15.5" x14ac:dyDescent="0.35">
      <c r="C123" t="s">
        <v>134</v>
      </c>
      <c r="D123" s="5">
        <v>44527000677</v>
      </c>
      <c r="E123" s="5">
        <v>56229964985</v>
      </c>
      <c r="F123" s="5">
        <v>55502093232</v>
      </c>
      <c r="G123" s="5">
        <v>14713718910</v>
      </c>
      <c r="I123" s="5">
        <v>55502093232</v>
      </c>
      <c r="J123" s="5">
        <v>-13986112874</v>
      </c>
      <c r="K123" s="5">
        <v>37349864970</v>
      </c>
      <c r="L123" s="5">
        <v>301620787893</v>
      </c>
      <c r="M123" s="5">
        <v>296187973995</v>
      </c>
      <c r="N123" s="5">
        <v>56939551867</v>
      </c>
      <c r="O123" s="5">
        <v>25026362472</v>
      </c>
      <c r="P123" s="5">
        <v>8626507323</v>
      </c>
    </row>
    <row r="124" spans="3:16" ht="15.5" x14ac:dyDescent="0.35">
      <c r="C124" t="s">
        <v>135</v>
      </c>
      <c r="D124" s="5">
        <v>45027000677</v>
      </c>
      <c r="E124" s="5">
        <v>56729964985</v>
      </c>
      <c r="F124" s="5">
        <v>56002093232</v>
      </c>
      <c r="G124" s="5">
        <v>15213718910</v>
      </c>
      <c r="I124" s="5">
        <v>56002093232</v>
      </c>
      <c r="J124" s="5">
        <v>-13486112874</v>
      </c>
      <c r="K124" s="5">
        <v>37849864970</v>
      </c>
      <c r="L124" s="5">
        <v>302020787893</v>
      </c>
      <c r="M124" s="5">
        <v>296487973995</v>
      </c>
      <c r="N124" s="5">
        <v>57139551867</v>
      </c>
      <c r="O124" s="5">
        <v>25126362472</v>
      </c>
      <c r="P124" s="5">
        <v>8626507323</v>
      </c>
    </row>
    <row r="125" spans="3:16" ht="15.5" x14ac:dyDescent="0.35">
      <c r="C125" t="s">
        <v>136</v>
      </c>
      <c r="D125" s="5">
        <v>2168418974</v>
      </c>
      <c r="E125" s="5">
        <v>2972137624</v>
      </c>
      <c r="F125" s="5">
        <v>3478974993</v>
      </c>
      <c r="G125" s="5">
        <v>6401212760</v>
      </c>
      <c r="I125" s="5">
        <v>3478974993</v>
      </c>
      <c r="J125" s="5">
        <v>14041318055</v>
      </c>
      <c r="K125" s="5">
        <v>8433973278</v>
      </c>
      <c r="L125" s="5">
        <v>17552472291</v>
      </c>
      <c r="M125" s="5">
        <v>29915779868</v>
      </c>
      <c r="N125" s="5">
        <v>428905841</v>
      </c>
      <c r="O125" s="5">
        <v>27839309</v>
      </c>
      <c r="P125" s="5">
        <v>331463997</v>
      </c>
    </row>
    <row r="126" spans="3:16" ht="15.5" x14ac:dyDescent="0.35">
      <c r="C126" t="s">
        <v>10</v>
      </c>
      <c r="D126" s="5">
        <v>680511324024</v>
      </c>
      <c r="E126" s="5">
        <v>688637656412</v>
      </c>
      <c r="F126" s="5">
        <v>688499804153</v>
      </c>
      <c r="G126" s="5">
        <v>654099995254</v>
      </c>
      <c r="I126" s="5">
        <v>688499804153</v>
      </c>
      <c r="J126" s="5">
        <v>630992834358</v>
      </c>
      <c r="K126" s="5">
        <v>673785130686</v>
      </c>
      <c r="L126" s="5">
        <v>944568190409</v>
      </c>
      <c r="M126" s="5">
        <v>951341972088</v>
      </c>
      <c r="N126" s="5">
        <v>684422611741</v>
      </c>
      <c r="O126" s="5">
        <v>679483780954</v>
      </c>
      <c r="P126" s="5">
        <v>23900425017</v>
      </c>
    </row>
    <row r="127" spans="3:16" ht="15.5" x14ac:dyDescent="0.35">
      <c r="C127" t="s">
        <v>137</v>
      </c>
      <c r="D127" s="5">
        <v>893902970170</v>
      </c>
      <c r="E127" s="5">
        <v>861607082834</v>
      </c>
      <c r="F127" s="5">
        <v>865729297464</v>
      </c>
      <c r="G127" s="5">
        <v>849679211463</v>
      </c>
      <c r="I127" s="5">
        <v>865729297464</v>
      </c>
      <c r="J127" s="5">
        <v>778230844007</v>
      </c>
      <c r="K127" s="5">
        <v>867985361202</v>
      </c>
      <c r="L127" s="5">
        <v>1134699436917</v>
      </c>
      <c r="M127" s="5">
        <v>1085765859340</v>
      </c>
      <c r="N127" s="5">
        <v>800066753874</v>
      </c>
      <c r="O127" s="5">
        <v>710349799459</v>
      </c>
      <c r="P127" s="5">
        <v>33506508170</v>
      </c>
    </row>
    <row r="128" spans="3:16" ht="15.5" x14ac:dyDescent="0.35">
      <c r="C128" t="s">
        <v>138</v>
      </c>
      <c r="D128" s="5">
        <v>7692307700</v>
      </c>
      <c r="E128" s="5">
        <v>7692307700</v>
      </c>
      <c r="F128" s="5">
        <v>7692307700</v>
      </c>
      <c r="G128" s="5">
        <v>7692307700</v>
      </c>
      <c r="I128" s="5">
        <v>7692307700</v>
      </c>
      <c r="J128" s="5">
        <v>7692307700</v>
      </c>
      <c r="K128" s="5">
        <v>7692307700</v>
      </c>
      <c r="L128" s="5">
        <v>7692307700</v>
      </c>
      <c r="M128" s="5">
        <v>7692307700</v>
      </c>
      <c r="N128" s="5">
        <v>7692307700</v>
      </c>
      <c r="O128" s="5">
        <v>7692307700</v>
      </c>
      <c r="P128" s="5">
        <v>137000000</v>
      </c>
    </row>
    <row r="130" spans="2:16" ht="15.5" x14ac:dyDescent="0.35">
      <c r="B130" t="s">
        <v>139</v>
      </c>
      <c r="C130" t="s">
        <v>140</v>
      </c>
      <c r="D130" s="5">
        <v>-10499941499</v>
      </c>
      <c r="E130" s="5">
        <v>-19509270794</v>
      </c>
      <c r="F130" s="5">
        <v>-29341663802</v>
      </c>
      <c r="G130" s="5">
        <v>21433266252</v>
      </c>
      <c r="I130" s="5">
        <v>10239858671</v>
      </c>
      <c r="J130" s="5">
        <v>56468173300</v>
      </c>
      <c r="K130" s="5">
        <v>116244195138</v>
      </c>
      <c r="L130" s="5">
        <v>-36515671043</v>
      </c>
      <c r="M130" s="5">
        <v>69564622085</v>
      </c>
      <c r="N130" s="5">
        <v>-199697430666</v>
      </c>
      <c r="O130" s="5">
        <v>-25136073021</v>
      </c>
      <c r="P130" s="5">
        <v>-10752925597</v>
      </c>
    </row>
    <row r="131" spans="2:16" ht="15.5" x14ac:dyDescent="0.35">
      <c r="C131" t="s">
        <v>292</v>
      </c>
      <c r="D131" s="5">
        <v>67619942972</v>
      </c>
      <c r="E131" s="5">
        <v>118052317992</v>
      </c>
      <c r="F131" s="5">
        <v>137434184623</v>
      </c>
      <c r="G131" s="5">
        <v>183589078029</v>
      </c>
      <c r="I131" s="5">
        <v>598252252856</v>
      </c>
      <c r="J131" s="5">
        <v>1167710445295</v>
      </c>
      <c r="K131" s="5">
        <v>2069850523593</v>
      </c>
      <c r="L131" s="5">
        <v>1777329915844</v>
      </c>
      <c r="M131" s="5">
        <v>1194013952802</v>
      </c>
      <c r="N131" s="5">
        <v>475084919023</v>
      </c>
      <c r="O131" s="5">
        <v>187571561757</v>
      </c>
      <c r="P131" s="5">
        <v>52954425980</v>
      </c>
    </row>
    <row r="132" spans="2:16" ht="15.5" x14ac:dyDescent="0.35">
      <c r="C132" t="s">
        <v>1441</v>
      </c>
      <c r="J132" s="5">
        <v>2661387407</v>
      </c>
    </row>
    <row r="133" spans="2:16" ht="15.5" x14ac:dyDescent="0.35">
      <c r="C133" t="s">
        <v>215</v>
      </c>
      <c r="D133" s="5">
        <v>353433993</v>
      </c>
      <c r="E133" s="5">
        <v>367332294</v>
      </c>
      <c r="F133" s="5">
        <v>974100922</v>
      </c>
      <c r="G133" s="5">
        <v>1003751271</v>
      </c>
      <c r="I133" s="5">
        <v>3999236019</v>
      </c>
      <c r="J133" s="5">
        <v>3629497960</v>
      </c>
      <c r="K133" s="5">
        <v>2578476156</v>
      </c>
      <c r="L133" s="5">
        <v>3486792879</v>
      </c>
      <c r="M133" s="5">
        <v>6906716922</v>
      </c>
      <c r="N133" s="5">
        <v>15839364937</v>
      </c>
      <c r="O133" s="5">
        <v>5661452055</v>
      </c>
      <c r="P133" s="5">
        <v>22891271</v>
      </c>
    </row>
    <row r="134" spans="2:16" ht="15.5" x14ac:dyDescent="0.35">
      <c r="C134" t="s">
        <v>293</v>
      </c>
      <c r="D134" s="5">
        <v>-48153368770</v>
      </c>
      <c r="E134" s="5">
        <v>-112092100131</v>
      </c>
      <c r="F134" s="5">
        <v>-149322840304</v>
      </c>
      <c r="G134" s="5">
        <v>-153157674442</v>
      </c>
      <c r="I134" s="5">
        <v>-531316052449</v>
      </c>
      <c r="J134" s="5">
        <v>-1061090663214</v>
      </c>
      <c r="K134" s="5">
        <v>-1885921760747</v>
      </c>
      <c r="L134" s="5">
        <v>-1755755609546</v>
      </c>
      <c r="M134" s="5">
        <v>-1065424491490</v>
      </c>
      <c r="N134" s="5">
        <v>-529412474943</v>
      </c>
      <c r="O134" s="5">
        <v>-195314518545</v>
      </c>
      <c r="P134" s="5">
        <v>-59784467037</v>
      </c>
    </row>
    <row r="135" spans="2:16" ht="15.5" x14ac:dyDescent="0.35">
      <c r="C135" t="s">
        <v>393</v>
      </c>
      <c r="D135" s="5">
        <v>-11942571793</v>
      </c>
      <c r="E135" s="5">
        <v>-9342600979</v>
      </c>
      <c r="F135" s="5">
        <v>-9423333811</v>
      </c>
      <c r="G135" s="5">
        <v>-9144109447</v>
      </c>
      <c r="I135" s="5">
        <v>-34826321834</v>
      </c>
      <c r="J135" s="5">
        <v>-27969661725</v>
      </c>
      <c r="K135" s="5">
        <v>-23951688979</v>
      </c>
      <c r="L135" s="5">
        <v>-20738023652</v>
      </c>
      <c r="M135" s="5">
        <v>-15017645742</v>
      </c>
      <c r="N135" s="5">
        <v>-11799628616</v>
      </c>
      <c r="O135" s="5">
        <v>-7917776965</v>
      </c>
      <c r="P135" s="5">
        <v>-3242966204</v>
      </c>
    </row>
    <row r="136" spans="2:16" ht="15.5" x14ac:dyDescent="0.35">
      <c r="C136" t="s">
        <v>530</v>
      </c>
      <c r="D136" s="5">
        <v>-13721220383</v>
      </c>
      <c r="E136" s="5">
        <v>-7340336101</v>
      </c>
      <c r="F136" s="5">
        <v>-2314707360</v>
      </c>
      <c r="G136" s="5">
        <v>-2478796543</v>
      </c>
      <c r="I136" s="5">
        <v>-9231215476</v>
      </c>
      <c r="J136" s="5">
        <v>-7822981688</v>
      </c>
      <c r="K136" s="5">
        <v>-7844485844</v>
      </c>
      <c r="L136" s="5">
        <v>-8724946926</v>
      </c>
      <c r="M136" s="5">
        <v>-5868229332</v>
      </c>
      <c r="N136" s="5">
        <v>-3424112464</v>
      </c>
      <c r="O136" s="5">
        <v>-4063999359</v>
      </c>
      <c r="P136" s="5">
        <v>-330987668</v>
      </c>
    </row>
    <row r="137" spans="2:16" ht="15.5" x14ac:dyDescent="0.35">
      <c r="C137" t="s">
        <v>326</v>
      </c>
      <c r="D137" s="5">
        <v>-937269367</v>
      </c>
      <c r="E137" s="5">
        <v>-87218077</v>
      </c>
      <c r="F137" s="5">
        <v>-103860625</v>
      </c>
      <c r="G137" s="5">
        <v>-60198811</v>
      </c>
      <c r="I137" s="5">
        <v>-421748850</v>
      </c>
      <c r="J137" s="5">
        <v>-1505101667</v>
      </c>
      <c r="K137" s="5">
        <v>-3368409003</v>
      </c>
      <c r="L137" s="5">
        <v>-4528077710</v>
      </c>
      <c r="M137" s="5">
        <v>-6153752837</v>
      </c>
      <c r="N137" s="5">
        <v>-3464594420</v>
      </c>
      <c r="O137" s="5">
        <v>-258993797</v>
      </c>
      <c r="P137" s="5">
        <v>-11463935</v>
      </c>
    </row>
    <row r="138" spans="2:16" ht="15.5" x14ac:dyDescent="0.35">
      <c r="C138" t="s">
        <v>1572</v>
      </c>
    </row>
    <row r="139" spans="2:16" ht="15.5" x14ac:dyDescent="0.35">
      <c r="C139" t="s">
        <v>688</v>
      </c>
      <c r="D139" s="5">
        <v>-3718888151</v>
      </c>
      <c r="E139" s="5">
        <v>-9066665792</v>
      </c>
      <c r="F139" s="5">
        <v>-6585207247</v>
      </c>
      <c r="G139" s="5">
        <v>1681216195</v>
      </c>
      <c r="I139" s="5">
        <v>-16216291595</v>
      </c>
      <c r="J139" s="5">
        <v>-19144749068</v>
      </c>
      <c r="K139" s="5">
        <v>-35098460038</v>
      </c>
      <c r="L139" s="5">
        <v>-27585721932</v>
      </c>
      <c r="M139" s="5">
        <v>-38891928238</v>
      </c>
      <c r="N139" s="5">
        <v>-142520904183</v>
      </c>
      <c r="O139" s="5">
        <v>-10813798167</v>
      </c>
      <c r="P139" s="5">
        <v>-360358004</v>
      </c>
    </row>
    <row r="140" spans="2:16" ht="15.5" x14ac:dyDescent="0.35">
      <c r="C140" t="s">
        <v>149</v>
      </c>
      <c r="D140" s="5">
        <v>40151110424</v>
      </c>
      <c r="E140" s="5">
        <v>-3821740580</v>
      </c>
      <c r="F140" s="5">
        <v>-13074662187</v>
      </c>
      <c r="G140" s="5">
        <v>-2480187007</v>
      </c>
      <c r="I140" s="5">
        <v>-16433997040</v>
      </c>
      <c r="J140" s="5">
        <v>-24902544147</v>
      </c>
      <c r="K140" s="5">
        <v>-40448157016</v>
      </c>
      <c r="L140" s="5">
        <v>-2453794346</v>
      </c>
      <c r="M140" s="5">
        <v>104222850658</v>
      </c>
      <c r="N140" s="5">
        <v>-25298228304</v>
      </c>
      <c r="O140" s="5">
        <v>639720582983</v>
      </c>
      <c r="P140" s="5">
        <v>13144593242</v>
      </c>
    </row>
    <row r="141" spans="2:16" ht="15.5" x14ac:dyDescent="0.35">
      <c r="C141" t="s">
        <v>150</v>
      </c>
      <c r="D141" s="5">
        <v>-31119380254</v>
      </c>
      <c r="E141" s="5">
        <v>-5615982178</v>
      </c>
      <c r="F141" s="5">
        <v>-22431662294</v>
      </c>
      <c r="G141" s="5">
        <v>-9228495004</v>
      </c>
      <c r="I141" s="5">
        <v>-36708412064</v>
      </c>
      <c r="J141" s="5">
        <v>-7205766981</v>
      </c>
      <c r="K141" s="5">
        <v>-128824866483</v>
      </c>
      <c r="L141" s="5">
        <v>-36344781338</v>
      </c>
      <c r="M141" s="5">
        <v>-183500553450</v>
      </c>
      <c r="N141" s="5">
        <v>34182798508</v>
      </c>
      <c r="O141" s="5">
        <v>-179312542641</v>
      </c>
      <c r="P141" s="5">
        <v>-363494923</v>
      </c>
    </row>
    <row r="142" spans="2:16" ht="15.5" x14ac:dyDescent="0.35">
      <c r="C142" t="s">
        <v>491</v>
      </c>
      <c r="F142" s="5">
        <v>6</v>
      </c>
      <c r="G142" s="5">
        <v>247715744</v>
      </c>
      <c r="I142" s="5">
        <v>247715750</v>
      </c>
      <c r="J142" s="5">
        <v>975441250</v>
      </c>
      <c r="K142" s="5">
        <v>1302358753</v>
      </c>
    </row>
    <row r="143" spans="2:16" ht="15.5" x14ac:dyDescent="0.35">
      <c r="C143" t="s">
        <v>645</v>
      </c>
      <c r="K143" s="5">
        <v>-32952372974</v>
      </c>
      <c r="L143" s="5">
        <v>-8028364963</v>
      </c>
      <c r="M143" s="5">
        <v>-2460000000</v>
      </c>
    </row>
    <row r="144" spans="2:16" ht="15.5" x14ac:dyDescent="0.35">
      <c r="C144" t="s">
        <v>1573</v>
      </c>
      <c r="D144" s="5">
        <v>456000000</v>
      </c>
      <c r="I144" s="5">
        <v>455000000</v>
      </c>
      <c r="J144" s="5">
        <v>12169267472</v>
      </c>
    </row>
    <row r="145" spans="3:16" ht="15.5" x14ac:dyDescent="0.35">
      <c r="C145" t="s">
        <v>1574</v>
      </c>
      <c r="D145" s="5">
        <v>-457000000</v>
      </c>
      <c r="G145" s="5">
        <v>456000000</v>
      </c>
    </row>
    <row r="146" spans="3:16" ht="15.5" x14ac:dyDescent="0.35">
      <c r="C146" t="s">
        <v>506</v>
      </c>
      <c r="L146" s="5">
        <v>1500000000</v>
      </c>
    </row>
    <row r="147" spans="3:16" ht="15.5" x14ac:dyDescent="0.35">
      <c r="C147" t="s">
        <v>558</v>
      </c>
    </row>
    <row r="148" spans="3:16" ht="15.5" x14ac:dyDescent="0.35">
      <c r="C148" t="s">
        <v>535</v>
      </c>
      <c r="F148" s="5">
        <v>2004000000</v>
      </c>
      <c r="I148" s="5">
        <v>2004000000</v>
      </c>
      <c r="K148" s="5">
        <v>-59254660000</v>
      </c>
      <c r="L148" s="5">
        <v>-21154320000</v>
      </c>
      <c r="M148" s="5">
        <v>-121861714000</v>
      </c>
      <c r="O148" s="5">
        <v>-103775403961</v>
      </c>
    </row>
    <row r="149" spans="3:16" ht="15.5" x14ac:dyDescent="0.35">
      <c r="C149" t="s">
        <v>1575</v>
      </c>
      <c r="F149" s="5">
        <v>-2004000000</v>
      </c>
      <c r="G149" s="5">
        <v>1000000</v>
      </c>
      <c r="L149" s="5">
        <v>1775005000</v>
      </c>
      <c r="N149" s="5">
        <v>105896014000</v>
      </c>
    </row>
    <row r="150" spans="3:16" ht="15.5" x14ac:dyDescent="0.35">
      <c r="C150" t="s">
        <v>158</v>
      </c>
      <c r="D150" s="5">
        <v>-33128056282</v>
      </c>
      <c r="E150" s="5">
        <v>-3859185294</v>
      </c>
      <c r="F150" s="5">
        <v>-13648262300</v>
      </c>
      <c r="G150" s="5">
        <v>-9477210748</v>
      </c>
      <c r="I150" s="5">
        <v>-30175727814</v>
      </c>
      <c r="J150" s="5">
        <v>-9623904528</v>
      </c>
      <c r="K150" s="5">
        <v>-59986496651</v>
      </c>
      <c r="L150" s="5">
        <v>-35652902829</v>
      </c>
      <c r="M150" s="5">
        <v>-23681947007</v>
      </c>
      <c r="N150" s="5">
        <v>-47797077140</v>
      </c>
      <c r="O150" s="5">
        <v>-10764856149</v>
      </c>
      <c r="P150" s="5">
        <v>-171824298</v>
      </c>
    </row>
    <row r="151" spans="3:16" ht="15.5" x14ac:dyDescent="0.35">
      <c r="C151" t="s">
        <v>992</v>
      </c>
      <c r="L151" s="5">
        <v>20000000000</v>
      </c>
      <c r="M151" s="5">
        <v>-20000000000</v>
      </c>
    </row>
    <row r="152" spans="3:16" ht="15.5" x14ac:dyDescent="0.35">
      <c r="C152" t="s">
        <v>497</v>
      </c>
      <c r="L152" s="5">
        <v>12500000000</v>
      </c>
    </row>
    <row r="153" spans="3:16" ht="15.5" x14ac:dyDescent="0.35">
      <c r="C153" t="s">
        <v>1534</v>
      </c>
      <c r="L153" s="5">
        <v>-1500000000</v>
      </c>
      <c r="M153" s="5">
        <v>-12500000000</v>
      </c>
    </row>
    <row r="154" spans="3:16" ht="15.5" x14ac:dyDescent="0.35">
      <c r="C154" t="s">
        <v>1147</v>
      </c>
      <c r="K154" s="5">
        <v>-3333343585</v>
      </c>
      <c r="L154" s="5">
        <v>-180000000</v>
      </c>
      <c r="M154" s="5">
        <v>-2300000000</v>
      </c>
      <c r="N154" s="5">
        <v>-22193263679</v>
      </c>
    </row>
    <row r="155" spans="3:16" ht="15.5" x14ac:dyDescent="0.35">
      <c r="C155" t="s">
        <v>253</v>
      </c>
      <c r="D155" s="5">
        <v>1466531884</v>
      </c>
      <c r="E155" s="5">
        <v>-1466531884</v>
      </c>
      <c r="F155" s="5">
        <v>-537350000</v>
      </c>
      <c r="I155" s="5">
        <v>-537350000</v>
      </c>
      <c r="J155" s="5">
        <v>-9991700000</v>
      </c>
      <c r="N155" s="5">
        <v>-22761000000</v>
      </c>
      <c r="O155" s="5">
        <v>-64034282531</v>
      </c>
    </row>
    <row r="156" spans="3:16" ht="15.5" x14ac:dyDescent="0.35">
      <c r="C156" t="s">
        <v>499</v>
      </c>
      <c r="N156" s="5">
        <v>33508098258</v>
      </c>
    </row>
    <row r="157" spans="3:16" ht="15.5" x14ac:dyDescent="0.35">
      <c r="C157" t="s">
        <v>492</v>
      </c>
      <c r="K157" s="5">
        <v>-4912725000</v>
      </c>
      <c r="L157" s="5">
        <v>-11100000000</v>
      </c>
      <c r="M157" s="5">
        <v>-2300000000</v>
      </c>
    </row>
    <row r="158" spans="3:16" ht="15.5" x14ac:dyDescent="0.35">
      <c r="C158" t="s">
        <v>537</v>
      </c>
      <c r="L158" s="5">
        <v>-767400000</v>
      </c>
      <c r="N158" s="5">
        <v>-4926639575</v>
      </c>
      <c r="O158" s="5">
        <v>-144000000</v>
      </c>
    </row>
    <row r="159" spans="3:16" ht="15.5" x14ac:dyDescent="0.35">
      <c r="C159" t="s">
        <v>496</v>
      </c>
      <c r="F159" s="5">
        <v>5000000000</v>
      </c>
      <c r="I159" s="5">
        <v>5000000000</v>
      </c>
    </row>
    <row r="160" spans="3:16" ht="15.5" x14ac:dyDescent="0.35">
      <c r="C160" t="s">
        <v>1576</v>
      </c>
      <c r="D160" s="5">
        <v>-291265000</v>
      </c>
      <c r="F160" s="5">
        <v>-2913750000</v>
      </c>
      <c r="I160" s="5">
        <v>-2913750000</v>
      </c>
    </row>
    <row r="161" spans="3:16" ht="15.5" x14ac:dyDescent="0.35">
      <c r="C161" t="s">
        <v>781</v>
      </c>
      <c r="D161" s="5">
        <v>290265000</v>
      </c>
      <c r="E161" s="5">
        <v>-290265000</v>
      </c>
      <c r="J161" s="5">
        <v>-1243403000</v>
      </c>
      <c r="K161" s="5">
        <v>-15000000</v>
      </c>
      <c r="L161" s="5">
        <v>-265163509</v>
      </c>
      <c r="M161" s="5">
        <v>-856892443</v>
      </c>
      <c r="N161" s="5">
        <v>-7550000000</v>
      </c>
    </row>
    <row r="162" spans="3:16" ht="15.5" x14ac:dyDescent="0.35">
      <c r="C162" t="s">
        <v>332</v>
      </c>
      <c r="D162" s="5">
        <v>544144144</v>
      </c>
      <c r="J162" s="5">
        <v>8531825</v>
      </c>
      <c r="N162" s="5">
        <v>6666644</v>
      </c>
      <c r="P162" s="5">
        <v>6329375</v>
      </c>
    </row>
    <row r="163" spans="3:16" ht="15.5" x14ac:dyDescent="0.35">
      <c r="C163" t="s">
        <v>161</v>
      </c>
      <c r="D163" s="5">
        <v>40151110424</v>
      </c>
      <c r="E163" s="5">
        <v>-3821740580</v>
      </c>
      <c r="F163" s="5">
        <v>-13074662187</v>
      </c>
      <c r="G163" s="5">
        <v>-2480187007</v>
      </c>
      <c r="I163" s="5">
        <v>-16433997040</v>
      </c>
      <c r="J163" s="5">
        <v>-24902544147</v>
      </c>
      <c r="K163" s="5">
        <v>-40448157016</v>
      </c>
      <c r="L163" s="5">
        <v>-2453794346</v>
      </c>
      <c r="M163" s="5">
        <v>104222850658</v>
      </c>
      <c r="N163" s="5">
        <v>-25298228304</v>
      </c>
      <c r="O163" s="5">
        <v>639720582983</v>
      </c>
      <c r="P163" s="5">
        <v>13144593242</v>
      </c>
    </row>
    <row r="164" spans="3:16" ht="15.5" x14ac:dyDescent="0.35">
      <c r="C164" t="s">
        <v>997</v>
      </c>
      <c r="O164" s="5">
        <v>592307694000</v>
      </c>
    </row>
    <row r="165" spans="3:16" ht="15.5" x14ac:dyDescent="0.35">
      <c r="C165" t="s">
        <v>1577</v>
      </c>
      <c r="O165" s="5">
        <v>63223077000</v>
      </c>
      <c r="P165" s="5">
        <v>13500000000</v>
      </c>
    </row>
    <row r="166" spans="3:16" ht="15.5" x14ac:dyDescent="0.35">
      <c r="C166" t="s">
        <v>1578</v>
      </c>
      <c r="M166" s="5">
        <v>576000000</v>
      </c>
    </row>
    <row r="167" spans="3:16" ht="15.5" x14ac:dyDescent="0.35">
      <c r="C167" t="s">
        <v>1579</v>
      </c>
      <c r="M167" s="5">
        <v>27214286750</v>
      </c>
    </row>
    <row r="168" spans="3:16" ht="15.5" x14ac:dyDescent="0.35">
      <c r="C168" t="s">
        <v>1580</v>
      </c>
    </row>
    <row r="169" spans="3:16" ht="15.5" x14ac:dyDescent="0.35">
      <c r="C169" t="s">
        <v>646</v>
      </c>
      <c r="K169" s="5">
        <v>7588797686</v>
      </c>
      <c r="L169" s="5">
        <v>36186259355</v>
      </c>
      <c r="M169" s="5">
        <v>104682220259</v>
      </c>
    </row>
    <row r="170" spans="3:16" ht="15.5" x14ac:dyDescent="0.35">
      <c r="C170" t="s">
        <v>307</v>
      </c>
      <c r="K170" s="5">
        <v>5537783300</v>
      </c>
      <c r="L170" s="5">
        <v>1980000000</v>
      </c>
      <c r="M170" s="5">
        <v>3541750500</v>
      </c>
    </row>
    <row r="171" spans="3:16" ht="15.5" x14ac:dyDescent="0.35">
      <c r="C171" t="s">
        <v>308</v>
      </c>
      <c r="D171" s="5">
        <v>-7513714967</v>
      </c>
      <c r="F171" s="5">
        <v>2511580001</v>
      </c>
      <c r="G171" s="5">
        <v>-11580001</v>
      </c>
    </row>
    <row r="172" spans="3:16" ht="15.5" x14ac:dyDescent="0.35">
      <c r="C172" t="s">
        <v>746</v>
      </c>
      <c r="D172" s="5">
        <v>3945000000</v>
      </c>
      <c r="F172" s="5">
        <v>-527833333</v>
      </c>
      <c r="G172" s="5">
        <v>-146694997</v>
      </c>
      <c r="I172" s="5">
        <v>2254500000</v>
      </c>
      <c r="J172" s="5">
        <v>4004588610</v>
      </c>
      <c r="K172" s="5">
        <v>17529970259</v>
      </c>
      <c r="L172" s="5">
        <v>8731807796</v>
      </c>
      <c r="M172" s="5">
        <v>8010720250</v>
      </c>
    </row>
    <row r="173" spans="3:16" ht="15.5" x14ac:dyDescent="0.35">
      <c r="C173" t="s">
        <v>1581</v>
      </c>
    </row>
    <row r="174" spans="3:16" ht="15.5" x14ac:dyDescent="0.35">
      <c r="C174" t="s">
        <v>311</v>
      </c>
      <c r="K174" s="5">
        <v>5085744000</v>
      </c>
      <c r="N174" s="5">
        <v>11588252273</v>
      </c>
    </row>
    <row r="175" spans="3:16" ht="15.5" x14ac:dyDescent="0.35">
      <c r="C175" t="s">
        <v>271</v>
      </c>
      <c r="D175" s="5">
        <v>-5654000001</v>
      </c>
      <c r="E175" s="5">
        <v>-29000001</v>
      </c>
      <c r="F175" s="5">
        <v>7045000008</v>
      </c>
      <c r="G175" s="5">
        <v>-265000004</v>
      </c>
      <c r="K175" s="5">
        <v>-3000000000</v>
      </c>
      <c r="L175" s="5">
        <v>-16060000008</v>
      </c>
      <c r="M175" s="5">
        <v>-16060000008</v>
      </c>
      <c r="N175" s="5">
        <v>-9292386505</v>
      </c>
    </row>
    <row r="176" spans="3:16" ht="15.5" x14ac:dyDescent="0.35">
      <c r="C176" t="s">
        <v>1582</v>
      </c>
    </row>
    <row r="177" spans="2:16" ht="15.5" x14ac:dyDescent="0.35">
      <c r="C177" t="s">
        <v>353</v>
      </c>
    </row>
    <row r="178" spans="2:16" ht="15.5" x14ac:dyDescent="0.35">
      <c r="C178" t="s">
        <v>889</v>
      </c>
      <c r="N178" s="5">
        <v>-655784940</v>
      </c>
      <c r="O178" s="5">
        <v>-15515326905</v>
      </c>
    </row>
    <row r="179" spans="2:16" ht="15.5" x14ac:dyDescent="0.35">
      <c r="C179" t="s">
        <v>515</v>
      </c>
      <c r="O179" s="5">
        <v>-550000000</v>
      </c>
      <c r="P179" s="5">
        <v>-922190803</v>
      </c>
    </row>
    <row r="180" spans="2:16" ht="15.5" x14ac:dyDescent="0.35">
      <c r="C180" t="s">
        <v>314</v>
      </c>
      <c r="D180" s="5">
        <v>-311174608</v>
      </c>
      <c r="E180" s="5">
        <v>-162740579</v>
      </c>
      <c r="F180" s="5">
        <v>-176772926</v>
      </c>
      <c r="G180" s="5">
        <v>-116752835</v>
      </c>
      <c r="I180" s="5">
        <v>-345127961</v>
      </c>
      <c r="J180" s="5">
        <v>-470733438</v>
      </c>
      <c r="K180" s="5">
        <v>-473315979</v>
      </c>
      <c r="L180" s="5">
        <v>-442194558</v>
      </c>
      <c r="M180" s="5">
        <v>-347127093</v>
      </c>
      <c r="N180" s="5">
        <v>-118668932</v>
      </c>
      <c r="O180" s="5">
        <v>-86955000</v>
      </c>
      <c r="P180" s="5">
        <v>-33215955</v>
      </c>
    </row>
    <row r="181" spans="2:16" ht="15.5" x14ac:dyDescent="0.35">
      <c r="C181" t="s">
        <v>1583</v>
      </c>
      <c r="F181" s="5">
        <v>60000000</v>
      </c>
      <c r="I181" s="5">
        <v>60000000</v>
      </c>
      <c r="J181" s="5">
        <v>6666000000</v>
      </c>
    </row>
    <row r="182" spans="2:16" ht="15.5" x14ac:dyDescent="0.35">
      <c r="C182" t="s">
        <v>561</v>
      </c>
    </row>
    <row r="183" spans="2:16" ht="15.5" x14ac:dyDescent="0.35">
      <c r="C183" t="s">
        <v>511</v>
      </c>
    </row>
    <row r="184" spans="2:16" ht="15.5" x14ac:dyDescent="0.35">
      <c r="C184" t="s">
        <v>820</v>
      </c>
      <c r="N184" s="5">
        <v>-26819640200</v>
      </c>
    </row>
    <row r="185" spans="2:16" ht="15.5" x14ac:dyDescent="0.35">
      <c r="C185" t="s">
        <v>1584</v>
      </c>
      <c r="P185" s="5">
        <v>600000000</v>
      </c>
    </row>
    <row r="186" spans="2:16" ht="15.5" x14ac:dyDescent="0.35">
      <c r="C186" t="s">
        <v>173</v>
      </c>
      <c r="D186" s="5">
        <v>-1467211329</v>
      </c>
      <c r="E186" s="5">
        <v>-28946993552</v>
      </c>
      <c r="F186" s="5">
        <v>-64847988283</v>
      </c>
      <c r="G186" s="5">
        <v>9723584241</v>
      </c>
      <c r="I186" s="5">
        <v>-42902550433</v>
      </c>
      <c r="J186" s="5">
        <v>24359862172</v>
      </c>
      <c r="K186" s="5">
        <v>-53028828361</v>
      </c>
      <c r="L186" s="5">
        <v>-75314246727</v>
      </c>
      <c r="M186" s="5">
        <v>-9713080707</v>
      </c>
      <c r="N186" s="5">
        <v>-190812860462</v>
      </c>
      <c r="O186" s="5">
        <v>435271967321</v>
      </c>
      <c r="P186" s="5">
        <v>2028172722</v>
      </c>
    </row>
    <row r="187" spans="2:16" ht="15.5" x14ac:dyDescent="0.35">
      <c r="C187" t="s">
        <v>176</v>
      </c>
      <c r="E187" s="5">
        <v>93246973732</v>
      </c>
      <c r="I187" s="5">
        <v>136151841257</v>
      </c>
      <c r="J187" s="5">
        <v>112389435335</v>
      </c>
      <c r="K187" s="5">
        <v>165418263696</v>
      </c>
      <c r="L187" s="5">
        <v>240745578776</v>
      </c>
      <c r="M187" s="5">
        <v>250458659483</v>
      </c>
      <c r="N187" s="5">
        <v>441271519945</v>
      </c>
      <c r="O187" s="5">
        <v>6395780049</v>
      </c>
      <c r="P187" s="5">
        <v>4367607327</v>
      </c>
    </row>
    <row r="188" spans="2:16" ht="15.5" x14ac:dyDescent="0.35">
      <c r="C188" t="s">
        <v>520</v>
      </c>
      <c r="G188" s="5">
        <v>-2317092</v>
      </c>
      <c r="I188" s="5">
        <v>-2317092</v>
      </c>
      <c r="J188" s="5">
        <v>-597456250</v>
      </c>
      <c r="L188" s="5">
        <v>-13068353</v>
      </c>
      <c r="O188" s="5">
        <v>-396227425</v>
      </c>
    </row>
    <row r="189" spans="2:16" ht="15.5" x14ac:dyDescent="0.35">
      <c r="C189" t="s">
        <v>177</v>
      </c>
      <c r="D189" s="5">
        <v>-1467211329</v>
      </c>
      <c r="E189" s="5">
        <v>64299980180</v>
      </c>
      <c r="F189" s="5">
        <v>-64847988283</v>
      </c>
      <c r="G189" s="5">
        <v>9721267149</v>
      </c>
      <c r="I189" s="5">
        <v>93246973732</v>
      </c>
      <c r="J189" s="5">
        <v>136151841257</v>
      </c>
      <c r="K189" s="5">
        <v>112389435335</v>
      </c>
      <c r="L189" s="5">
        <v>165418263696</v>
      </c>
      <c r="M189" s="5">
        <v>240745578776</v>
      </c>
      <c r="N189" s="5">
        <v>250458659483</v>
      </c>
      <c r="O189" s="5">
        <v>441271519945</v>
      </c>
      <c r="P189" s="5">
        <v>6395780049</v>
      </c>
    </row>
    <row r="191" spans="2:16" ht="15.5" x14ac:dyDescent="0.35">
      <c r="B191" t="s">
        <v>178</v>
      </c>
      <c r="C191" t="s">
        <v>12</v>
      </c>
      <c r="D191" s="5">
        <v>7690000000</v>
      </c>
      <c r="E191" s="5">
        <v>7690000000</v>
      </c>
      <c r="F191" s="5">
        <v>7690000000</v>
      </c>
      <c r="G191" s="5">
        <v>7690000000</v>
      </c>
      <c r="I191" s="5">
        <v>7690000000</v>
      </c>
      <c r="J191" s="5">
        <v>7690000000</v>
      </c>
      <c r="K191" s="5">
        <v>7690000000</v>
      </c>
      <c r="L191" s="5">
        <v>7690000000</v>
      </c>
      <c r="M191" s="5">
        <v>7690000000</v>
      </c>
      <c r="N191" s="5">
        <v>7690000000</v>
      </c>
      <c r="O191" s="5">
        <v>7690000000</v>
      </c>
      <c r="P191" s="5">
        <v>140000000</v>
      </c>
    </row>
    <row r="192" spans="2:16" ht="15.5" x14ac:dyDescent="0.35">
      <c r="C192" t="s">
        <v>179</v>
      </c>
      <c r="D192" s="6">
        <v>-1.53</v>
      </c>
      <c r="E192" s="6">
        <v>0.08</v>
      </c>
      <c r="F192" s="6">
        <v>5.25</v>
      </c>
      <c r="G192" s="6">
        <v>1.36</v>
      </c>
    </row>
    <row r="193" spans="3:7" ht="15.5" x14ac:dyDescent="0.35">
      <c r="C193" t="s">
        <v>180</v>
      </c>
      <c r="D193" s="6">
        <v>-102.61</v>
      </c>
      <c r="E193" s="6">
        <v>2437.5</v>
      </c>
      <c r="F193" s="6">
        <v>72.38</v>
      </c>
      <c r="G193" s="6">
        <v>283.82</v>
      </c>
    </row>
    <row r="194" spans="3:7" ht="15.5" x14ac:dyDescent="0.35">
      <c r="C194" t="s">
        <v>64</v>
      </c>
      <c r="D194" s="6">
        <v>25.54</v>
      </c>
      <c r="E194" s="6">
        <v>19.96</v>
      </c>
      <c r="F194" s="6">
        <v>14.49</v>
      </c>
      <c r="G194" s="6">
        <v>20.3</v>
      </c>
    </row>
    <row r="195" spans="3:7" ht="15.5" x14ac:dyDescent="0.35">
      <c r="C195" t="s">
        <v>181</v>
      </c>
      <c r="D195" s="5">
        <v>2830000000</v>
      </c>
      <c r="E195" s="5">
        <v>22640000000</v>
      </c>
      <c r="F195" s="5">
        <v>38590000000</v>
      </c>
      <c r="G195" s="5">
        <v>18560000000</v>
      </c>
    </row>
    <row r="196" spans="3:7" ht="15.5" x14ac:dyDescent="0.35">
      <c r="C196" t="s">
        <v>182</v>
      </c>
      <c r="D196" s="6">
        <v>-1.32E-2</v>
      </c>
      <c r="E196" s="6">
        <v>7.000000000000001E-4</v>
      </c>
      <c r="F196" s="6">
        <v>4.6699999999999998E-2</v>
      </c>
      <c r="G196" s="6">
        <v>1.23E-2</v>
      </c>
    </row>
    <row r="197" spans="3:7" ht="15.5" x14ac:dyDescent="0.35">
      <c r="C197" t="s">
        <v>183</v>
      </c>
      <c r="D197" s="6">
        <v>-1.7399999999999999E-2</v>
      </c>
      <c r="E197" s="6">
        <v>8.9999999999999998E-4</v>
      </c>
      <c r="F197" s="6">
        <v>5.9000000000000004E-2</v>
      </c>
      <c r="G197" s="6">
        <v>1.6200000000000003E-2</v>
      </c>
    </row>
    <row r="198" spans="3:7" ht="15.5" x14ac:dyDescent="0.35">
      <c r="C198" t="s">
        <v>184</v>
      </c>
      <c r="D198" s="6">
        <v>-1.3000000000000001E-2</v>
      </c>
      <c r="E198" s="6">
        <v>1.7299999999999999E-2</v>
      </c>
      <c r="F198" s="6">
        <v>3.9800000000000002E-2</v>
      </c>
      <c r="G198" s="6">
        <v>1.1399999999999999E-2</v>
      </c>
    </row>
    <row r="199" spans="3:7" ht="15.5" x14ac:dyDescent="0.35">
      <c r="C199" t="s">
        <v>185</v>
      </c>
      <c r="D199" s="6">
        <v>-8.89</v>
      </c>
      <c r="E199" s="6">
        <v>70.17</v>
      </c>
      <c r="F199" s="6">
        <v>78.38</v>
      </c>
      <c r="G199" s="6">
        <v>23.55</v>
      </c>
    </row>
    <row r="200" spans="3:7" ht="15.5" x14ac:dyDescent="0.35">
      <c r="C200" t="s">
        <v>186</v>
      </c>
      <c r="D200" s="5">
        <v>681000000000</v>
      </c>
      <c r="E200" s="5">
        <v>689000000000</v>
      </c>
      <c r="F200" s="5">
        <v>688000000000</v>
      </c>
      <c r="G200" s="5">
        <v>654000000000</v>
      </c>
    </row>
    <row r="201" spans="3:7" ht="15.5" x14ac:dyDescent="0.35">
      <c r="C201" t="s">
        <v>187</v>
      </c>
      <c r="D201" s="6">
        <v>1.78</v>
      </c>
      <c r="E201" s="6">
        <v>2.19</v>
      </c>
      <c r="F201" s="6">
        <v>4.2699999999999996</v>
      </c>
      <c r="G201" s="6">
        <v>4.58</v>
      </c>
    </row>
    <row r="202" spans="3:7" ht="15.5" x14ac:dyDescent="0.35">
      <c r="C202" t="s">
        <v>188</v>
      </c>
      <c r="D202" s="6">
        <v>88.18</v>
      </c>
      <c r="E202" s="6">
        <v>89.14</v>
      </c>
      <c r="F202" s="6">
        <v>89.05</v>
      </c>
      <c r="G202" s="6">
        <v>84.2</v>
      </c>
    </row>
    <row r="203" spans="3:7" ht="15.5" x14ac:dyDescent="0.35">
      <c r="C203" t="s">
        <v>189</v>
      </c>
      <c r="D203" s="6">
        <v>1.78</v>
      </c>
      <c r="E203" s="6">
        <v>2.19</v>
      </c>
      <c r="F203" s="6">
        <v>4.2699999999999996</v>
      </c>
      <c r="G203" s="6">
        <v>4.58</v>
      </c>
    </row>
    <row r="204" spans="3:7" ht="15.5" x14ac:dyDescent="0.35">
      <c r="C204" t="s">
        <v>190</v>
      </c>
      <c r="D204" s="6">
        <v>88.18</v>
      </c>
      <c r="E204" s="6">
        <v>89.14</v>
      </c>
      <c r="F204" s="6">
        <v>89.05</v>
      </c>
      <c r="G204" s="6">
        <v>84.2</v>
      </c>
    </row>
    <row r="205" spans="3:7" ht="15.5" x14ac:dyDescent="0.35">
      <c r="C205" t="s">
        <v>191</v>
      </c>
      <c r="D205" s="5">
        <v>35000000000</v>
      </c>
      <c r="E205" s="5">
        <v>1000000000</v>
      </c>
      <c r="F205" s="5">
        <v>1000000000</v>
      </c>
      <c r="G205" s="5">
        <v>8000000000</v>
      </c>
    </row>
    <row r="206" spans="3:7" ht="15.5" x14ac:dyDescent="0.35">
      <c r="C206" t="s">
        <v>192</v>
      </c>
      <c r="D206" s="5">
        <v>14000000000</v>
      </c>
      <c r="E206" s="5">
        <v>2000000000</v>
      </c>
      <c r="F206" s="5">
        <v>2000000000</v>
      </c>
      <c r="G206" s="5">
        <v>1000000000</v>
      </c>
    </row>
    <row r="207" spans="3:7" ht="15.5" x14ac:dyDescent="0.35">
      <c r="C207" t="s">
        <v>193</v>
      </c>
      <c r="D207" s="5">
        <v>678000000000</v>
      </c>
      <c r="E207" s="5">
        <v>686000000000</v>
      </c>
      <c r="F207" s="5">
        <v>685000000000</v>
      </c>
      <c r="G207" s="5">
        <v>648000000000</v>
      </c>
    </row>
    <row r="208" spans="3:7" ht="15.5" x14ac:dyDescent="0.35">
      <c r="C208" t="s">
        <v>24</v>
      </c>
      <c r="D208" s="5">
        <v>49000000000</v>
      </c>
      <c r="E208" s="5">
        <v>3000000000</v>
      </c>
      <c r="F208" s="5">
        <v>3000000000</v>
      </c>
      <c r="G208" s="5">
        <v>9000000000</v>
      </c>
    </row>
    <row r="209" spans="3:16" ht="15.5" x14ac:dyDescent="0.35">
      <c r="C209" t="s">
        <v>21</v>
      </c>
      <c r="D209" s="5">
        <v>-14000000000</v>
      </c>
      <c r="E209" s="5">
        <v>-62000000000</v>
      </c>
      <c r="F209" s="5">
        <v>-90000000000</v>
      </c>
      <c r="G209" s="5">
        <v>-149000000000</v>
      </c>
    </row>
    <row r="210" spans="3:16" ht="15.5" x14ac:dyDescent="0.35">
      <c r="C210" t="s">
        <v>194</v>
      </c>
      <c r="D210" s="5">
        <v>332000000000</v>
      </c>
      <c r="E210" s="5">
        <v>358000000000</v>
      </c>
      <c r="F210" s="5">
        <v>354000000000</v>
      </c>
      <c r="G210" s="5">
        <v>326000000000</v>
      </c>
    </row>
    <row r="211" spans="3:16" ht="15.5" x14ac:dyDescent="0.35">
      <c r="C211" t="s">
        <v>195</v>
      </c>
      <c r="D211" s="5">
        <v>-10000000000</v>
      </c>
      <c r="E211" s="5">
        <v>-20000000000</v>
      </c>
      <c r="F211" s="5">
        <v>-29000000000</v>
      </c>
      <c r="G211" s="5">
        <v>21000000000</v>
      </c>
    </row>
    <row r="212" spans="3:16" ht="15.5" x14ac:dyDescent="0.35">
      <c r="C212" t="s">
        <v>196</v>
      </c>
      <c r="D212" s="5">
        <v>-32000000000</v>
      </c>
      <c r="E212" s="5">
        <v>-5000000000</v>
      </c>
      <c r="F212" s="5">
        <v>-14000000000</v>
      </c>
      <c r="G212" s="5">
        <v>-9000000000</v>
      </c>
    </row>
    <row r="213" spans="3:16" ht="15.5" x14ac:dyDescent="0.35">
      <c r="C213" t="s">
        <v>13</v>
      </c>
      <c r="D213" s="5">
        <v>-42000000000</v>
      </c>
      <c r="E213" s="5">
        <v>-25000000000</v>
      </c>
      <c r="F213" s="5">
        <v>-44000000000</v>
      </c>
      <c r="G213" s="5">
        <v>12000000000</v>
      </c>
    </row>
    <row r="214" spans="3:16" ht="15.5" x14ac:dyDescent="0.35">
      <c r="C214" t="s">
        <v>16</v>
      </c>
      <c r="D214" s="6">
        <v>-5.48</v>
      </c>
      <c r="E214" s="6">
        <v>-3.23</v>
      </c>
      <c r="F214" s="6">
        <v>-5.66</v>
      </c>
      <c r="G214" s="6">
        <v>1.55</v>
      </c>
    </row>
    <row r="215" spans="3:16" ht="15.5" x14ac:dyDescent="0.35">
      <c r="C215" t="s">
        <v>49</v>
      </c>
      <c r="I215" s="6">
        <v>8.98</v>
      </c>
      <c r="J215" s="6">
        <v>-6.68</v>
      </c>
      <c r="K215" s="6">
        <v>-34.29</v>
      </c>
      <c r="L215" s="6">
        <v>0.72</v>
      </c>
      <c r="M215" s="6">
        <v>31.12</v>
      </c>
      <c r="N215" s="6">
        <v>4.1500000000000004</v>
      </c>
      <c r="O215" s="6">
        <v>2.15</v>
      </c>
      <c r="P215" s="6">
        <v>55.27</v>
      </c>
    </row>
    <row r="216" spans="3:16" ht="15.5" x14ac:dyDescent="0.35">
      <c r="C216" t="s">
        <v>63</v>
      </c>
      <c r="I216" s="6">
        <v>42.32</v>
      </c>
      <c r="J216" s="6">
        <v>-36.83</v>
      </c>
      <c r="K216" s="6">
        <v>-9.16</v>
      </c>
      <c r="L216" s="5">
        <v>1375</v>
      </c>
      <c r="M216" s="6">
        <v>87.4</v>
      </c>
      <c r="N216" s="6">
        <v>56.87</v>
      </c>
      <c r="O216" s="6">
        <v>114.42</v>
      </c>
      <c r="P216" s="5">
        <v>0</v>
      </c>
    </row>
    <row r="217" spans="3:16" ht="15.5" x14ac:dyDescent="0.35">
      <c r="C217" t="s">
        <v>66</v>
      </c>
      <c r="I217" s="6">
        <v>4.21</v>
      </c>
      <c r="J217" s="6">
        <v>1.61</v>
      </c>
      <c r="K217" s="6">
        <v>1.24</v>
      </c>
      <c r="L217" s="6">
        <v>3.93</v>
      </c>
      <c r="M217" s="6">
        <v>18.190000000000001</v>
      </c>
      <c r="N217" s="6">
        <v>3.51</v>
      </c>
      <c r="O217" s="6">
        <v>8.9700000000000006</v>
      </c>
      <c r="P217" s="5">
        <v>0</v>
      </c>
    </row>
    <row r="218" spans="3:16" ht="15.5" x14ac:dyDescent="0.35">
      <c r="C218" t="s">
        <v>197</v>
      </c>
      <c r="I218" s="5">
        <v>100150000000</v>
      </c>
      <c r="J218" s="5">
        <v>79340000000</v>
      </c>
      <c r="K218" s="5">
        <v>71750000000</v>
      </c>
      <c r="L218" s="5">
        <v>49200000000</v>
      </c>
      <c r="M218" s="5">
        <v>48860000000</v>
      </c>
      <c r="N218" s="5">
        <v>29650000000</v>
      </c>
      <c r="O218" s="5">
        <v>12630000000</v>
      </c>
      <c r="P218" s="5">
        <v>10120000000</v>
      </c>
    </row>
    <row r="219" spans="3:16" ht="15.5" x14ac:dyDescent="0.35">
      <c r="C219" t="s">
        <v>198</v>
      </c>
      <c r="I219" s="6">
        <v>7.980000000000001E-2</v>
      </c>
      <c r="J219" s="6">
        <v>-6.6000000000000003E-2</v>
      </c>
      <c r="K219" s="6">
        <v>-0.3039</v>
      </c>
      <c r="L219" s="6">
        <v>4.8999999999999998E-3</v>
      </c>
      <c r="M219" s="6">
        <v>0.22039999999999998</v>
      </c>
      <c r="N219" s="6">
        <v>3.9900000000000005E-2</v>
      </c>
      <c r="O219" s="6">
        <v>2.3300000000000001E-2</v>
      </c>
      <c r="P219" s="6">
        <v>0.22600000000000001</v>
      </c>
    </row>
    <row r="220" spans="3:16" ht="15.5" x14ac:dyDescent="0.35">
      <c r="C220" t="s">
        <v>199</v>
      </c>
      <c r="I220" s="6">
        <v>0.1008</v>
      </c>
      <c r="J220" s="6">
        <v>-8.3299999999999999E-2</v>
      </c>
      <c r="K220" s="6">
        <v>-0.39640000000000003</v>
      </c>
      <c r="L220" s="6">
        <v>6.0000000000000001E-3</v>
      </c>
      <c r="M220" s="6">
        <v>0.25980000000000003</v>
      </c>
      <c r="N220" s="6">
        <v>4.6699999999999998E-2</v>
      </c>
      <c r="O220" s="6">
        <v>2.4399999999999998E-2</v>
      </c>
      <c r="P220" s="6">
        <v>0.32130000000000003</v>
      </c>
    </row>
    <row r="221" spans="3:16" ht="15.5" x14ac:dyDescent="0.35">
      <c r="C221" t="s">
        <v>200</v>
      </c>
      <c r="I221" s="6">
        <v>8.3400000000000002E-2</v>
      </c>
      <c r="J221" s="6">
        <v>3.7499999999999999E-2</v>
      </c>
      <c r="K221" s="6">
        <v>2.86E-2</v>
      </c>
      <c r="L221" s="6">
        <v>1.5600000000000001E-2</v>
      </c>
      <c r="M221" s="6">
        <v>3.5299999999999998E-2</v>
      </c>
      <c r="N221" s="6">
        <v>3.6000000000000004E-2</v>
      </c>
      <c r="O221" s="6">
        <v>3.4700000000000002E-2</v>
      </c>
      <c r="P221" s="6">
        <v>0.82200000000000006</v>
      </c>
    </row>
    <row r="222" spans="3:16" ht="15.5" x14ac:dyDescent="0.35">
      <c r="C222" t="s">
        <v>201</v>
      </c>
      <c r="I222" s="6">
        <v>38.42</v>
      </c>
      <c r="J222" s="6">
        <v>11.5</v>
      </c>
      <c r="K222" s="6">
        <v>6.52</v>
      </c>
      <c r="L222" s="6">
        <v>3.21</v>
      </c>
      <c r="M222" s="6">
        <v>4.84</v>
      </c>
      <c r="N222" s="6">
        <v>7.38</v>
      </c>
      <c r="O222" s="6">
        <v>47.27</v>
      </c>
      <c r="P222" s="6">
        <v>877.66</v>
      </c>
    </row>
    <row r="223" spans="3:16" ht="15.5" x14ac:dyDescent="0.35">
      <c r="C223" t="s">
        <v>60</v>
      </c>
      <c r="I223" s="6">
        <v>4.2699999999999996</v>
      </c>
      <c r="J223" s="6">
        <v>3.07</v>
      </c>
      <c r="K223" s="6">
        <v>3.63</v>
      </c>
      <c r="L223" s="6">
        <v>8.2200000000000006</v>
      </c>
      <c r="M223" s="6">
        <v>22.71</v>
      </c>
      <c r="N223" s="6">
        <v>2.65</v>
      </c>
      <c r="O223" s="6">
        <v>2.79</v>
      </c>
      <c r="P223" s="5">
        <v>0</v>
      </c>
    </row>
    <row r="224" spans="3:16" ht="15.5" x14ac:dyDescent="0.35">
      <c r="C224" t="s">
        <v>57</v>
      </c>
      <c r="I224" s="6">
        <v>89.05</v>
      </c>
      <c r="J224" s="6">
        <v>80.2</v>
      </c>
      <c r="K224" s="6">
        <v>86.5</v>
      </c>
      <c r="L224" s="6">
        <v>120.51</v>
      </c>
      <c r="M224" s="6">
        <v>119.79</v>
      </c>
      <c r="N224" s="6">
        <v>88.92</v>
      </c>
      <c r="O224" s="6">
        <v>88.33</v>
      </c>
      <c r="P224" s="6">
        <v>172.04</v>
      </c>
    </row>
    <row r="225" spans="3:16" ht="15.5" x14ac:dyDescent="0.35">
      <c r="C225" t="s">
        <v>202</v>
      </c>
      <c r="I225" s="6">
        <v>4.2699999999999996</v>
      </c>
      <c r="J225" s="6">
        <v>3.07</v>
      </c>
      <c r="K225" s="6">
        <v>3.63</v>
      </c>
      <c r="L225" s="6">
        <v>8.2200000000000006</v>
      </c>
      <c r="M225" s="6">
        <v>22.71</v>
      </c>
      <c r="N225" s="6">
        <v>2.65</v>
      </c>
      <c r="O225" s="6">
        <v>2.79</v>
      </c>
      <c r="P225" s="5">
        <v>0</v>
      </c>
    </row>
    <row r="226" spans="3:16" ht="15.5" x14ac:dyDescent="0.35">
      <c r="C226" t="s">
        <v>203</v>
      </c>
      <c r="I226" s="6">
        <v>89.05</v>
      </c>
      <c r="J226" s="6">
        <v>80.2</v>
      </c>
      <c r="K226" s="6">
        <v>86.5</v>
      </c>
      <c r="L226" s="6">
        <v>120.51</v>
      </c>
      <c r="M226" s="6">
        <v>119.79</v>
      </c>
      <c r="N226" s="6">
        <v>88.92</v>
      </c>
      <c r="O226" s="6">
        <v>88.33</v>
      </c>
      <c r="P226" s="6">
        <v>172.04</v>
      </c>
    </row>
    <row r="227" spans="3:16" ht="15.5" x14ac:dyDescent="0.35">
      <c r="C227" t="s">
        <v>204</v>
      </c>
      <c r="I227" s="5">
        <v>1000000000</v>
      </c>
      <c r="J227" s="5">
        <v>7000000000</v>
      </c>
      <c r="K227" s="5">
        <v>22000000000</v>
      </c>
      <c r="L227" s="5">
        <v>16000000000</v>
      </c>
      <c r="M227" s="5">
        <v>16000000000</v>
      </c>
      <c r="N227" s="5">
        <v>16000000000</v>
      </c>
      <c r="O227" s="5">
        <v>0</v>
      </c>
      <c r="P227" s="5">
        <v>0</v>
      </c>
    </row>
    <row r="228" spans="3:16" ht="15.5" x14ac:dyDescent="0.35">
      <c r="C228" t="s">
        <v>205</v>
      </c>
      <c r="I228" s="5">
        <v>2000000000</v>
      </c>
      <c r="K228" s="5">
        <v>7000000000</v>
      </c>
      <c r="L228" s="5">
        <v>24000000000</v>
      </c>
      <c r="M228" s="5">
        <v>40000000000</v>
      </c>
      <c r="N228" s="5">
        <v>56000000000</v>
      </c>
    </row>
    <row r="229" spans="3:16" ht="15.5" x14ac:dyDescent="0.35">
      <c r="C229" t="s">
        <v>26</v>
      </c>
      <c r="I229" s="5">
        <v>3000000000</v>
      </c>
      <c r="J229" s="5">
        <v>7000000000</v>
      </c>
      <c r="K229" s="5">
        <v>29000000000</v>
      </c>
      <c r="L229" s="5">
        <v>40000000000</v>
      </c>
      <c r="M229" s="5">
        <v>56000000000</v>
      </c>
      <c r="N229" s="5">
        <v>73000000000</v>
      </c>
      <c r="O229" s="5">
        <v>0</v>
      </c>
      <c r="P229" s="5">
        <v>0</v>
      </c>
    </row>
    <row r="230" spans="3:16" ht="15.5" x14ac:dyDescent="0.35">
      <c r="C230" t="s">
        <v>23</v>
      </c>
      <c r="I230" s="5">
        <v>-90000000000</v>
      </c>
      <c r="J230" s="5">
        <v>-129000000000</v>
      </c>
      <c r="K230" s="5">
        <v>-84000000000</v>
      </c>
      <c r="L230" s="5">
        <v>-125000000000</v>
      </c>
      <c r="M230" s="5">
        <v>-184000000000</v>
      </c>
      <c r="N230" s="5">
        <v>-178000000000</v>
      </c>
      <c r="O230" s="5">
        <v>-441000000000</v>
      </c>
      <c r="P230" s="5">
        <v>-6000000000</v>
      </c>
    </row>
    <row r="231" spans="3:16" ht="15.5" x14ac:dyDescent="0.35">
      <c r="C231" t="s">
        <v>206</v>
      </c>
      <c r="I231" s="5">
        <v>354000000000</v>
      </c>
      <c r="J231" s="5">
        <v>289000000000</v>
      </c>
      <c r="K231" s="5">
        <v>291000000000</v>
      </c>
      <c r="L231" s="5">
        <v>674000000000</v>
      </c>
      <c r="M231" s="5">
        <v>759000000000</v>
      </c>
      <c r="N231" s="5">
        <v>549000000000</v>
      </c>
      <c r="O231" s="5">
        <v>666000000000</v>
      </c>
      <c r="P231" s="5">
        <v>24000000000</v>
      </c>
    </row>
    <row r="232" spans="3:16" ht="15.5" x14ac:dyDescent="0.35">
      <c r="C232" t="s">
        <v>207</v>
      </c>
      <c r="I232" s="5">
        <v>10000000000</v>
      </c>
      <c r="J232" s="5">
        <v>56000000000</v>
      </c>
      <c r="K232" s="5">
        <v>116000000000</v>
      </c>
      <c r="L232" s="5">
        <v>-37000000000</v>
      </c>
      <c r="M232" s="5">
        <v>70000000000</v>
      </c>
      <c r="N232" s="5">
        <v>-200000000000</v>
      </c>
      <c r="O232" s="5">
        <v>-25000000000</v>
      </c>
      <c r="P232" s="5">
        <v>-11000000000</v>
      </c>
    </row>
    <row r="233" spans="3:16" ht="15.5" x14ac:dyDescent="0.35">
      <c r="C233" t="s">
        <v>208</v>
      </c>
      <c r="I233" s="5">
        <v>-31000000000</v>
      </c>
      <c r="J233" s="5">
        <v>-20000000000</v>
      </c>
      <c r="K233" s="5">
        <v>-60000000000</v>
      </c>
      <c r="L233" s="5">
        <v>-36000000000</v>
      </c>
      <c r="M233" s="5">
        <v>-24000000000</v>
      </c>
      <c r="N233" s="5">
        <v>-71000000000</v>
      </c>
      <c r="O233" s="5">
        <v>-75000000000</v>
      </c>
      <c r="P233" s="5">
        <v>0</v>
      </c>
    </row>
    <row r="234" spans="3:16" ht="15.5" x14ac:dyDescent="0.35">
      <c r="C234" t="s">
        <v>15</v>
      </c>
      <c r="I234" s="5">
        <v>-20000000000</v>
      </c>
      <c r="J234" s="5">
        <v>37000000000</v>
      </c>
      <c r="K234" s="5">
        <v>56000000000</v>
      </c>
      <c r="L234" s="5">
        <v>-72000000000</v>
      </c>
      <c r="M234" s="5">
        <v>46000000000</v>
      </c>
      <c r="N234" s="5">
        <v>-270000000000</v>
      </c>
      <c r="O234" s="5">
        <v>-100000000000</v>
      </c>
      <c r="P234" s="5">
        <v>-11000000000</v>
      </c>
    </row>
    <row r="235" spans="3:16" ht="15.5" x14ac:dyDescent="0.35">
      <c r="C235" t="s">
        <v>17</v>
      </c>
      <c r="I235" s="6">
        <v>-2.66</v>
      </c>
      <c r="J235" s="6">
        <v>4.79</v>
      </c>
      <c r="K235" s="6">
        <v>7.31</v>
      </c>
      <c r="L235" s="6">
        <v>-9.3800000000000008</v>
      </c>
      <c r="M235" s="6">
        <v>5.96</v>
      </c>
      <c r="N235" s="6">
        <v>-35.130000000000003</v>
      </c>
      <c r="O235" s="6">
        <v>-12.99</v>
      </c>
      <c r="P235" s="6">
        <v>-79.739999999999995</v>
      </c>
    </row>
  </sheetData>
  <pageMargins left="0.7" right="0.7" top="0.75" bottom="0.75" header="0.3" footer="0.3"/>
  <ignoredErrors>
    <ignoredError sqref="A1:P236" numberStoredAsText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P23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1585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1586</v>
      </c>
      <c r="D2" s="2" vm="452">
        <f ca="1">IFERROR(_xlfn.STOCKHISTORY("XIDX:" &amp; $C$1, D3, , 0, 0, 1), "Libur")</f>
        <v>7683.2579999999998</v>
      </c>
      <c r="E2" s="2" vm="453">
        <f ca="1">IFERROR(_xlfn.STOCKHISTORY("XIDX:" &amp; $C$1, E3, , 0, 0, 1), "Libur")</f>
        <v>6116.2776999999996</v>
      </c>
      <c r="H2" s="2" vm="453">
        <f ca="1">IFERROR(INDEX(D2:G2,COUNT(D2:G2)),"")</f>
        <v>6116.2776999999996</v>
      </c>
      <c r="I2" s="2" vm="454">
        <f t="shared" ref="I2:P2" ca="1" si="0">IFERROR(_xlfn.STOCKHISTORY("XIDX:" &amp; $C$1, I1, , 0, 0, 1), "Libur")</f>
        <v>9772.5650000000005</v>
      </c>
      <c r="J2" s="2" vm="455">
        <f t="shared" ca="1" si="0"/>
        <v>3369.85</v>
      </c>
      <c r="K2" s="2" vm="456">
        <f t="shared" ca="1" si="0"/>
        <v>589.72379999999998</v>
      </c>
      <c r="L2" s="2" vm="457">
        <f t="shared" ca="1" si="0"/>
        <v>744.73689999999999</v>
      </c>
      <c r="M2" s="2" vm="458">
        <f t="shared" ca="1" si="0"/>
        <v>226.4539</v>
      </c>
      <c r="N2" s="2" vm="459">
        <f t="shared" ca="1" si="0"/>
        <v>249.3689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115299620368</v>
      </c>
      <c r="E4" s="2">
        <f>IFERROR(INDEX(E51:E500,MATCH($C$4,$C$51:$C$500,0)),"")</f>
        <v>273935715267</v>
      </c>
      <c r="H4" s="2">
        <f>IFERROR(SUM(D4:G4)*(4/MAX(1,COUNT(D4:G4))),"")</f>
        <v>778470671270</v>
      </c>
      <c r="I4" s="2">
        <f t="shared" ref="I4:P4" si="1">IFERROR(INDEX(I51:I500,MATCH($C$4,$C$51:$C$500,0)),"")</f>
        <v>534021405626</v>
      </c>
      <c r="J4" s="2">
        <f t="shared" si="1"/>
        <v>435143362568</v>
      </c>
      <c r="K4" s="2">
        <f t="shared" si="1"/>
        <v>297411483210</v>
      </c>
      <c r="L4" s="2">
        <f t="shared" si="1"/>
        <v>413645245865</v>
      </c>
      <c r="M4" s="2">
        <f t="shared" si="1"/>
        <v>380340837138</v>
      </c>
      <c r="N4" s="2">
        <f t="shared" si="1"/>
        <v>274365507443</v>
      </c>
      <c r="O4" s="2">
        <f t="shared" si="1"/>
        <v>223320494901</v>
      </c>
      <c r="P4" s="2">
        <f t="shared" si="1"/>
        <v>228765471379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635522867632</v>
      </c>
      <c r="E5" s="2">
        <f>IFERROR(INDEX(E51:E500,MATCH($C$5,$C$51:$C$500,0)),"")</f>
        <v>2739738340</v>
      </c>
      <c r="H5" s="2">
        <f>IFERROR(SUM(D5:G5)*(4/MAX(1,COUNT(D5:G5))),"")</f>
        <v>1276525211944</v>
      </c>
      <c r="I5" s="2">
        <f t="shared" ref="I5:P5" si="2">IFERROR(INDEX(I51:I500,MATCH($C$5,$C$51:$C$500,0)),"")</f>
        <v>-43199821616</v>
      </c>
      <c r="J5" s="2">
        <f t="shared" si="2"/>
        <v>-30338497237</v>
      </c>
      <c r="K5" s="2">
        <f t="shared" si="2"/>
        <v>-16402641493</v>
      </c>
      <c r="L5" s="2">
        <f t="shared" si="2"/>
        <v>5144931827</v>
      </c>
      <c r="M5" s="2">
        <f t="shared" si="2"/>
        <v>5191312441</v>
      </c>
      <c r="N5" s="2">
        <f t="shared" si="2"/>
        <v>-978623306</v>
      </c>
      <c r="O5" s="2">
        <f t="shared" si="2"/>
        <v>514457011</v>
      </c>
      <c r="P5" s="2">
        <f t="shared" si="2"/>
        <v>36796774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-53239469650</v>
      </c>
      <c r="E6" s="2">
        <f>IFERROR(INDEX(E51:E500,MATCH($C$6,$C$51:$C$500,0)),"")</f>
        <v>-676041393762</v>
      </c>
      <c r="H6" s="2">
        <f>IFERROR(INDEX(D6:G6,COUNT(D6:G6)),"")</f>
        <v>-676041393762</v>
      </c>
      <c r="I6" s="2">
        <f t="shared" ref="I6:P6" si="3">IFERROR(INDEX(I51:I500,MATCH($C$6,$C$51:$C$500,0)),"")</f>
        <v>-687415966517</v>
      </c>
      <c r="J6" s="2">
        <f t="shared" si="3"/>
        <v>-646055339339</v>
      </c>
      <c r="K6" s="2">
        <f t="shared" si="3"/>
        <v>-623572124427</v>
      </c>
      <c r="L6" s="2">
        <f t="shared" si="3"/>
        <v>280231599118</v>
      </c>
      <c r="M6" s="2">
        <f t="shared" si="3"/>
        <v>40030900857</v>
      </c>
      <c r="N6" s="2">
        <f t="shared" si="3"/>
        <v>28544658914</v>
      </c>
      <c r="O6" s="2">
        <f t="shared" si="3"/>
        <v>25300260391</v>
      </c>
      <c r="P6" s="2">
        <f t="shared" si="3"/>
        <v>6728134785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0.48</v>
      </c>
      <c r="E7" s="3">
        <f>IFERROR(INDEX(E51:E500,MATCH($C$7,$C$51:$C$500,0))/1000000000,"")</f>
        <v>0.48</v>
      </c>
      <c r="H7" s="3">
        <f>IFERROR(INDEX(D7:G7,COUNT(D7:G7)),"")</f>
        <v>0.48</v>
      </c>
      <c r="I7" s="3">
        <f t="shared" ref="I7:P7" si="4">IFERROR(INDEX(I51:I500,MATCH($C$7,$C$51:$C$500,0))/1000000000,"")</f>
        <v>0.48</v>
      </c>
      <c r="J7" s="3">
        <f t="shared" si="4"/>
        <v>0.48</v>
      </c>
      <c r="K7" s="3">
        <f t="shared" si="4"/>
        <v>0.48</v>
      </c>
      <c r="L7" s="3">
        <f t="shared" si="4"/>
        <v>0.48</v>
      </c>
      <c r="M7" s="3">
        <f t="shared" si="4"/>
        <v>0.47</v>
      </c>
      <c r="N7" s="3">
        <f t="shared" si="4"/>
        <v>0.46</v>
      </c>
      <c r="O7" s="3">
        <f t="shared" si="4"/>
        <v>0.45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-21000000000</v>
      </c>
      <c r="E8" s="2">
        <f>IFERROR(INDEX(E51:E500,MATCH("Free cash flow (Quarter)",$C$51:$C$500,0)),"")</f>
        <v>19000000000</v>
      </c>
      <c r="H8" s="2">
        <f>IFERROR(INDEX(D8:G8,COUNT(D8:G8)),"")</f>
        <v>19000000000</v>
      </c>
      <c r="I8" s="2">
        <f t="shared" ref="I8:P8" si="5">IFERROR(INDEX(I51:I500,MATCH($C$8,$C$51:$C$500,0)),"")</f>
        <v>-143000000000</v>
      </c>
      <c r="J8" s="2">
        <f t="shared" si="5"/>
        <v>1000000000</v>
      </c>
      <c r="K8" s="2">
        <f t="shared" si="5"/>
        <v>-14000000000</v>
      </c>
      <c r="L8" s="2">
        <f t="shared" si="5"/>
        <v>-30000000000</v>
      </c>
      <c r="M8" s="2">
        <f t="shared" si="5"/>
        <v>12000000000</v>
      </c>
      <c r="N8" s="2">
        <f t="shared" si="5"/>
        <v>-7000000000</v>
      </c>
      <c r="O8" s="2">
        <f t="shared" si="5"/>
        <v>-20000000000</v>
      </c>
      <c r="P8" s="2">
        <f t="shared" si="5"/>
        <v>-6000000000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-42.72</v>
      </c>
      <c r="E9" s="3">
        <f>IFERROR(INDEX(E51:E500,MATCH("Free cash flow per share (Quarter)",$C$51:$C$500,0)),"")</f>
        <v>38.89</v>
      </c>
      <c r="H9" s="3">
        <f>IFERROR(INDEX(D9:G9,COUNT(D9:G9)),"")</f>
        <v>38.89</v>
      </c>
      <c r="I9" s="3">
        <f t="shared" ref="I9:P9" si="6">IFERROR(INDEX(I51:I500,MATCH($C$9,$C$51:$C$500,0)),"")</f>
        <v>-297.52</v>
      </c>
      <c r="J9" s="3">
        <f t="shared" si="6"/>
        <v>2.62</v>
      </c>
      <c r="K9" s="3">
        <f t="shared" si="6"/>
        <v>-28.81</v>
      </c>
      <c r="L9" s="3">
        <f t="shared" si="6"/>
        <v>-62.1</v>
      </c>
      <c r="M9" s="3">
        <f t="shared" si="6"/>
        <v>26.54</v>
      </c>
      <c r="N9" s="3">
        <f t="shared" si="6"/>
        <v>-14.35</v>
      </c>
      <c r="O9" s="3">
        <f t="shared" si="6"/>
        <v>-44.73</v>
      </c>
      <c r="P9" s="3">
        <f t="shared" si="6"/>
        <v>-222205.03</v>
      </c>
    </row>
    <row r="10" spans="1:16" ht="15.5" x14ac:dyDescent="0.35">
      <c r="C10" t="s">
        <v>18</v>
      </c>
      <c r="D10" s="3">
        <f ca="1">IFERROR(IF(D9=0,"",D2/D9),"")</f>
        <v>-179.85154494382022</v>
      </c>
      <c r="E10" s="3">
        <f ca="1">IFERROR(IF(E9=0,"",E2/E9),"")</f>
        <v>157.27121882231936</v>
      </c>
      <c r="I10" s="3">
        <f t="shared" ref="I10:P10" ca="1" si="7">IFERROR(IF(I9=0,"",I2/I9),"")</f>
        <v>-32.846749798332887</v>
      </c>
      <c r="J10" s="3">
        <f t="shared" ca="1" si="7"/>
        <v>1286.2022900763359</v>
      </c>
      <c r="K10" s="3">
        <f t="shared" ca="1" si="7"/>
        <v>-20.469413398125653</v>
      </c>
      <c r="L10" s="3">
        <f t="shared" ca="1" si="7"/>
        <v>-11.99254267310789</v>
      </c>
      <c r="M10" s="3">
        <f t="shared" ca="1" si="7"/>
        <v>8.5325508666164289</v>
      </c>
      <c r="N10" s="3">
        <f t="shared" ca="1" si="7"/>
        <v>-17.377623693379793</v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336313618627</v>
      </c>
      <c r="E11" s="2">
        <f>IFERROR(INDEX(E51:E500,MATCH($C$11,$C$51:$C$500,0)),"")</f>
        <v>74429360209</v>
      </c>
      <c r="H11" s="2">
        <f>IFERROR(INDEX(D11:G11,COUNT(D11:G11)),"")</f>
        <v>74429360209</v>
      </c>
      <c r="I11" s="2">
        <f t="shared" ref="I11:P11" si="8">IFERROR(INDEX(I51:I500,MATCH($C$11,$C$51:$C$500,0)),"")</f>
        <v>33565948051</v>
      </c>
      <c r="J11" s="2">
        <f t="shared" si="8"/>
        <v>7525419640</v>
      </c>
      <c r="K11" s="2">
        <f t="shared" si="8"/>
        <v>11035484240</v>
      </c>
      <c r="L11" s="2">
        <f t="shared" si="8"/>
        <v>3032714314</v>
      </c>
      <c r="M11" s="2">
        <f t="shared" si="8"/>
        <v>2247218920</v>
      </c>
      <c r="N11" s="2">
        <f t="shared" si="8"/>
        <v>4559187988</v>
      </c>
      <c r="O11" s="2">
        <f t="shared" si="8"/>
        <v>4383462320</v>
      </c>
      <c r="P11" s="2">
        <f t="shared" si="8"/>
        <v>517560598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819000000000</v>
      </c>
      <c r="E12" s="2">
        <f>IFERROR(INDEX(E51:E500,MATCH("Net Debt (Quarter)",$C$51:$C$500,0)),"")</f>
        <v>890000000000</v>
      </c>
      <c r="H12" s="2">
        <f>IFERROR(INDEX(D12:G12,COUNT(D12:G12)),"")</f>
        <v>890000000000</v>
      </c>
      <c r="I12" s="2">
        <f t="shared" ref="I12:P12" si="9">IFERROR(INDEX(I51:I500,MATCH($C$12,$C$51:$C$500,0)),"")</f>
        <v>930000000000</v>
      </c>
      <c r="J12" s="2">
        <f t="shared" si="9"/>
        <v>1012000000000</v>
      </c>
      <c r="K12" s="2">
        <f t="shared" si="9"/>
        <v>963000000000</v>
      </c>
      <c r="L12" s="2">
        <f t="shared" si="9"/>
        <v>76000000000</v>
      </c>
      <c r="M12" s="2">
        <f t="shared" si="9"/>
        <v>42000000000</v>
      </c>
      <c r="N12" s="2">
        <f t="shared" si="9"/>
        <v>62000000000</v>
      </c>
      <c r="O12" s="2">
        <f t="shared" si="9"/>
        <v>60000000000</v>
      </c>
      <c r="P12" s="2">
        <f t="shared" si="9"/>
        <v>63000000000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1155000000000</v>
      </c>
      <c r="E13" s="2">
        <f>IFERROR(INDEX(E51:E500,MATCH("Total Debt (Quarter)",$C$51:$C$500,0)),"")</f>
        <v>964000000000</v>
      </c>
      <c r="H13" s="2">
        <f>IFERROR(INDEX(D13:G13,COUNT(D13:G13)),"")</f>
        <v>964000000000</v>
      </c>
      <c r="I13" s="2">
        <f t="shared" ref="I13:P13" si="10">IFERROR(INDEX(I51:I500,MATCH($C$13,$C$51:$C$500,0)),"")</f>
        <v>964000000000</v>
      </c>
      <c r="J13" s="2">
        <f t="shared" si="10"/>
        <v>1020000000000</v>
      </c>
      <c r="K13" s="2">
        <f t="shared" si="10"/>
        <v>974000000000</v>
      </c>
      <c r="L13" s="2">
        <f t="shared" si="10"/>
        <v>79000000000</v>
      </c>
      <c r="M13" s="2">
        <f t="shared" si="10"/>
        <v>44000000000</v>
      </c>
      <c r="N13" s="2">
        <f t="shared" si="10"/>
        <v>66000000000</v>
      </c>
      <c r="O13" s="2">
        <f t="shared" si="10"/>
        <v>65000000000</v>
      </c>
      <c r="P13" s="2">
        <f t="shared" si="10"/>
        <v>64000000000</v>
      </c>
    </row>
    <row r="14" spans="1:16" ht="15.5" x14ac:dyDescent="0.35">
      <c r="C14" t="s">
        <v>27</v>
      </c>
      <c r="D14" s="2">
        <f>IFERROR(INDEX(D51:D500,MATCH($C$14,$C$51:$C$500,0)),"")</f>
        <v>13376997754</v>
      </c>
      <c r="E14" s="2">
        <f>IFERROR(INDEX(E51:E500,MATCH($C$14,$C$51:$C$500,0)),"")</f>
        <v>-13376997754</v>
      </c>
      <c r="H14" s="2">
        <f>IFERROR(SUM(D14:G14)*(4/MAX(1,COUNT(D14:G14))),"")</f>
        <v>0</v>
      </c>
      <c r="I14" s="2">
        <f t="shared" ref="I14:P14" si="11">IFERROR(INDEX(I51:I500,MATCH($C$14,$C$51:$C$500,0)),"")</f>
        <v>-50666513743</v>
      </c>
      <c r="J14" s="2">
        <f t="shared" si="11"/>
        <v>-50655288632</v>
      </c>
      <c r="K14" s="2">
        <f t="shared" si="11"/>
        <v>-20739370192</v>
      </c>
      <c r="L14" s="2">
        <f t="shared" si="11"/>
        <v>-8166833781</v>
      </c>
      <c r="M14" s="2">
        <f t="shared" si="11"/>
        <v>-5218326878</v>
      </c>
      <c r="N14" s="2">
        <f t="shared" si="11"/>
        <v>-10511822433</v>
      </c>
      <c r="O14" s="2">
        <f t="shared" si="11"/>
        <v>-4747859386</v>
      </c>
      <c r="P14" s="2">
        <f t="shared" si="11"/>
        <v>-6246567396</v>
      </c>
    </row>
    <row r="15" spans="1:16" ht="15.5" x14ac:dyDescent="0.35">
      <c r="C15" t="s">
        <v>28</v>
      </c>
      <c r="D15" s="2">
        <f>IFERROR(INDEX(D51:D500,MATCH($C$15,$C$51:$C$500,0)),"")</f>
        <v>8813016828</v>
      </c>
      <c r="E15" s="2">
        <f>IFERROR(INDEX(E51:E500,MATCH($C$15,$C$51:$C$500,0)),"")</f>
        <v>-6205853770</v>
      </c>
      <c r="H15" s="2">
        <f>IFERROR(SUM(D15:G15)*(4/MAX(1,COUNT(D15:G15))),"")</f>
        <v>5214326116</v>
      </c>
      <c r="I15" s="2">
        <f t="shared" ref="I15:P15" si="12">IFERROR(INDEX(I51:I500,MATCH($C$15,$C$51:$C$500,0)),"")</f>
        <v>149260680</v>
      </c>
      <c r="J15" s="2">
        <f t="shared" si="12"/>
        <v>-4858658350</v>
      </c>
      <c r="K15" s="2">
        <f t="shared" si="12"/>
        <v>-3684279270</v>
      </c>
      <c r="L15" s="2">
        <f t="shared" si="12"/>
        <v>-4334984386</v>
      </c>
      <c r="M15" s="2">
        <f t="shared" si="12"/>
        <v>-3595556235</v>
      </c>
      <c r="N15" s="2">
        <f t="shared" si="12"/>
        <v>-2983270738</v>
      </c>
      <c r="O15" s="2">
        <f t="shared" si="12"/>
        <v>-2421823384</v>
      </c>
      <c r="P15" s="2">
        <f t="shared" si="12"/>
        <v>-2415729167</v>
      </c>
    </row>
    <row r="16" spans="1:16" ht="15.5" x14ac:dyDescent="0.35">
      <c r="C16" t="s">
        <v>29</v>
      </c>
      <c r="D16" s="2">
        <f>IFERROR(INDEX(D51:D500,MATCH($C$16,$C$51:$C$500,0)),"")</f>
        <v>613826208321</v>
      </c>
      <c r="E16" s="2">
        <f>IFERROR(INDEX(E51:E500,MATCH($C$16,$C$51:$C$500,0)),"")</f>
        <v>17580426525</v>
      </c>
      <c r="H16" s="2">
        <f>IFERROR(SUM(D16:G16)*(4/MAX(1,COUNT(D16:G16))),"")</f>
        <v>1262813269692</v>
      </c>
      <c r="I16" s="2">
        <f t="shared" ref="I16:P16" si="13">IFERROR(INDEX(I51:I500,MATCH($C$16,$C$51:$C$500,0)),"")</f>
        <v>-41360631234</v>
      </c>
      <c r="J16" s="2">
        <f t="shared" si="13"/>
        <v>-18769325902</v>
      </c>
      <c r="K16" s="2">
        <f t="shared" si="13"/>
        <v>-5180332700</v>
      </c>
      <c r="L16" s="2">
        <f t="shared" si="13"/>
        <v>14989005703</v>
      </c>
      <c r="M16" s="2">
        <f t="shared" si="13"/>
        <v>12040217558</v>
      </c>
      <c r="N16" s="2">
        <f t="shared" si="13"/>
        <v>5078442791</v>
      </c>
      <c r="O16" s="2">
        <f t="shared" si="13"/>
        <v>2986893990</v>
      </c>
      <c r="P16" s="2">
        <f t="shared" si="13"/>
        <v>2618513361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3687963840000</v>
      </c>
      <c r="E20" s="2">
        <f ca="1">IFERROR(E21*E2,"")</f>
        <v>2935813296000</v>
      </c>
      <c r="H20" s="2">
        <f t="shared" ref="H20:P20" ca="1" si="14">IFERROR(H21*H2,"")</f>
        <v>2935813296000</v>
      </c>
      <c r="I20" s="2">
        <f t="shared" ca="1" si="14"/>
        <v>4690831200000</v>
      </c>
      <c r="J20" s="2">
        <f t="shared" ca="1" si="14"/>
        <v>1617528000000</v>
      </c>
      <c r="K20" s="2">
        <f t="shared" ca="1" si="14"/>
        <v>283067424000</v>
      </c>
      <c r="L20" s="2">
        <f t="shared" ca="1" si="14"/>
        <v>357473712000</v>
      </c>
      <c r="M20" s="2">
        <f t="shared" ca="1" si="14"/>
        <v>106433333000</v>
      </c>
      <c r="N20" s="2">
        <f t="shared" ca="1" si="14"/>
        <v>114709694000</v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480000000</v>
      </c>
      <c r="E21" s="2">
        <f>IFERROR(INDEX(E51:E500,MATCH($C$7,$C$51:$C$500,0)),"")</f>
        <v>480000000</v>
      </c>
      <c r="H21" s="2">
        <f>IFERROR(INDEX(D21:G21,COUNT(D21:G21)),"")</f>
        <v>480000000</v>
      </c>
      <c r="I21" s="2">
        <f t="shared" ref="I21:P21" si="15">IFERROR(INDEX(I51:I500,MATCH($C$7,$C$51:$C$500,0)),"")</f>
        <v>480000000</v>
      </c>
      <c r="J21" s="2">
        <f t="shared" si="15"/>
        <v>480000000</v>
      </c>
      <c r="K21" s="2">
        <f t="shared" si="15"/>
        <v>480000000</v>
      </c>
      <c r="L21" s="2">
        <f t="shared" si="15"/>
        <v>480000000</v>
      </c>
      <c r="M21" s="2">
        <f t="shared" si="15"/>
        <v>470000000</v>
      </c>
      <c r="N21" s="2">
        <f t="shared" si="15"/>
        <v>460000000</v>
      </c>
      <c r="O21" s="2">
        <f t="shared" si="15"/>
        <v>450000000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-1193.7062330071501</v>
      </c>
      <c r="E23" s="3">
        <f>IFERROR(E5/E6*100,"")</f>
        <v>-0.40526192113090098</v>
      </c>
      <c r="H23" s="3">
        <f t="shared" ref="H23:P23" si="16">IFERROR(H5/H6*100,"")</f>
        <v>-188.82352822220824</v>
      </c>
      <c r="I23" s="3">
        <f t="shared" si="16"/>
        <v>6.2843785597365311</v>
      </c>
      <c r="J23" s="3">
        <f t="shared" si="16"/>
        <v>4.6959595238451692</v>
      </c>
      <c r="K23" s="3">
        <f t="shared" si="16"/>
        <v>2.6304321265278459</v>
      </c>
      <c r="L23" s="3">
        <f t="shared" si="16"/>
        <v>1.8359570595154657</v>
      </c>
      <c r="M23" s="3">
        <f t="shared" si="16"/>
        <v>12.968262841609826</v>
      </c>
      <c r="N23" s="3">
        <f t="shared" si="16"/>
        <v>-3.4283937634302051</v>
      </c>
      <c r="O23" s="3">
        <f t="shared" si="16"/>
        <v>2.0334059928608741</v>
      </c>
      <c r="P23" s="3">
        <f t="shared" si="16"/>
        <v>0.54690899002255944</v>
      </c>
    </row>
    <row r="24" spans="1:16" ht="15.5" x14ac:dyDescent="0.35">
      <c r="C24" t="s">
        <v>47</v>
      </c>
      <c r="D24" s="4" t="str">
        <f>IFERROR(_xlfn.RRI(5,I23,D23),"")</f>
        <v/>
      </c>
      <c r="E24" s="4" t="str">
        <f>IFERROR(_xlfn.RRI(5,J23,E23),"")</f>
        <v/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0.18222475555036466</v>
      </c>
      <c r="K24" s="4">
        <f t="shared" si="17"/>
        <v>0.36905976594235823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-89.58</v>
      </c>
      <c r="J25" s="3">
        <f t="shared" si="18"/>
        <v>-64.37</v>
      </c>
      <c r="K25" s="3">
        <f t="shared" si="18"/>
        <v>-34.29</v>
      </c>
      <c r="L25" s="3">
        <f t="shared" si="18"/>
        <v>10.37</v>
      </c>
      <c r="M25" s="3">
        <f t="shared" si="18"/>
        <v>8.0500000000000007</v>
      </c>
      <c r="N25" s="3">
        <f t="shared" si="18"/>
        <v>-0.43</v>
      </c>
      <c r="O25" s="3">
        <f t="shared" si="18"/>
        <v>0.71</v>
      </c>
      <c r="P25" s="3">
        <f t="shared" si="18"/>
        <v>-39615.4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1.9090321466687854</v>
      </c>
      <c r="J26" s="4" t="str">
        <f t="shared" si="19"/>
        <v/>
      </c>
      <c r="K26" s="4">
        <f t="shared" si="19"/>
        <v>-0.7559601845218209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240.20754243333334</v>
      </c>
      <c r="E27" s="3">
        <f>IFERROR(E4/E21,"")</f>
        <v>570.69940680624995</v>
      </c>
      <c r="H27" s="3">
        <f t="shared" ref="H27:P27" si="20">IFERROR(H4/H21,"")</f>
        <v>1621.8138984791667</v>
      </c>
      <c r="I27" s="3">
        <f t="shared" si="20"/>
        <v>1112.5445950541666</v>
      </c>
      <c r="J27" s="3">
        <f t="shared" si="20"/>
        <v>906.54867201666661</v>
      </c>
      <c r="K27" s="3">
        <f t="shared" si="20"/>
        <v>619.60725668750001</v>
      </c>
      <c r="L27" s="3">
        <f t="shared" si="20"/>
        <v>861.76092888541666</v>
      </c>
      <c r="M27" s="3">
        <f t="shared" si="20"/>
        <v>809.23582369787232</v>
      </c>
      <c r="N27" s="3">
        <f t="shared" si="20"/>
        <v>596.44675531086955</v>
      </c>
      <c r="O27" s="3">
        <f t="shared" si="20"/>
        <v>496.26776644666666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-0.26404062425667896</v>
      </c>
      <c r="E28" s="4">
        <f>IFERROR(_xlfn.RRI(5,J27,E27),"")</f>
        <v>-8.8402219709368568E-2</v>
      </c>
      <c r="H28" s="4">
        <f t="shared" ref="H28:P28" si="21">IFERROR(_xlfn.RRI(5,M27,H27),"")</f>
        <v>0.149172391219899</v>
      </c>
      <c r="I28" s="4">
        <f t="shared" si="21"/>
        <v>0.13278932979496094</v>
      </c>
      <c r="J28" s="4">
        <f t="shared" si="21"/>
        <v>0.12806730364298846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0.39164206928693479</v>
      </c>
      <c r="J29" s="4">
        <f t="shared" si="22"/>
        <v>0.87722368037328691</v>
      </c>
      <c r="K29" s="4">
        <f t="shared" si="22"/>
        <v>-4.3066538090646098</v>
      </c>
      <c r="L29" s="4">
        <f t="shared" si="22"/>
        <v>0.28819875776397497</v>
      </c>
      <c r="M29" s="4">
        <f t="shared" si="22"/>
        <v>-19.720930232558143</v>
      </c>
      <c r="N29" s="4">
        <f t="shared" si="22"/>
        <v>-1.6056338028169013</v>
      </c>
      <c r="O29" s="4">
        <f t="shared" si="22"/>
        <v>-1.0000179223231369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0.45775181119836839</v>
      </c>
      <c r="I30" s="4">
        <f t="shared" si="23"/>
        <v>0.22723095780312702</v>
      </c>
      <c r="J30" s="4">
        <f t="shared" si="23"/>
        <v>0.46310208964173899</v>
      </c>
      <c r="K30" s="4">
        <f t="shared" si="23"/>
        <v>-0.28099866689374403</v>
      </c>
      <c r="L30" s="4">
        <f t="shared" si="23"/>
        <v>6.4907043965906477E-2</v>
      </c>
      <c r="M30" s="4">
        <f t="shared" si="23"/>
        <v>0.35676121379199482</v>
      </c>
      <c r="N30" s="4">
        <f t="shared" si="23"/>
        <v>0.2018647908194719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-260.42</v>
      </c>
      <c r="E32" s="3">
        <f>IFERROR(INDEX(E51:E500,MATCH($A$32,$C$51:$C$500,0)),"")</f>
        <v>-1581.68</v>
      </c>
      <c r="H32" s="3">
        <f>IFERROR(INDEX(D32:G32,COUNT(D32:G32)),"")</f>
        <v>-1581.68</v>
      </c>
      <c r="I32" s="3">
        <f t="shared" ref="I32:P32" si="24">IFERROR(INDEX(I51:I500,MATCH($C$32,$C$51:$C$500,0)),"")</f>
        <v>-1587.37</v>
      </c>
      <c r="J32" s="3">
        <f t="shared" si="24"/>
        <v>-1497.49</v>
      </c>
      <c r="K32" s="3">
        <f t="shared" si="24"/>
        <v>-1434.42</v>
      </c>
      <c r="L32" s="3">
        <f t="shared" si="24"/>
        <v>550.92999999999995</v>
      </c>
      <c r="M32" s="3">
        <f t="shared" si="24"/>
        <v>65.31</v>
      </c>
      <c r="N32" s="3">
        <f t="shared" si="24"/>
        <v>53.76</v>
      </c>
      <c r="O32" s="3">
        <f t="shared" si="24"/>
        <v>53.93</v>
      </c>
      <c r="P32" s="3">
        <f t="shared" si="24"/>
        <v>222584.16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-34.85</v>
      </c>
      <c r="E33" s="3">
        <f>IFERROR(INDEX(E51:E500,MATCH($A$33,$C$51:$C$500,0)),"")</f>
        <v>-7</v>
      </c>
      <c r="H33" s="3">
        <f>IFERROR(INDEX(D33:G33,COUNT(D33:G33)),"")</f>
        <v>-7</v>
      </c>
      <c r="I33" s="3">
        <f t="shared" ref="I33:P33" si="25">IFERROR(INDEX(I51:I500,MATCH($C$33,$C$51:$C$500,0)),"")</f>
        <v>-9.1300000000000008</v>
      </c>
      <c r="J33" s="3">
        <f t="shared" si="25"/>
        <v>-3.34</v>
      </c>
      <c r="K33" s="3">
        <f t="shared" si="25"/>
        <v>-0.61</v>
      </c>
      <c r="L33" s="3">
        <f t="shared" si="25"/>
        <v>2.0099999999999998</v>
      </c>
      <c r="M33" s="3">
        <f t="shared" si="25"/>
        <v>5.14</v>
      </c>
      <c r="N33" s="3">
        <f t="shared" si="25"/>
        <v>6.88</v>
      </c>
      <c r="O33" s="3">
        <f t="shared" si="25"/>
        <v>30.6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6.87</v>
      </c>
      <c r="E34" s="3">
        <f>IFERROR(INDEX(E51:E500,MATCH($A$34,$C$51:$C$500,0)),"")</f>
        <v>1942.98</v>
      </c>
      <c r="H34" s="3">
        <f>IFERROR(INDEX(D34:G34,COUNT(D34:G34)),"")</f>
        <v>1942.98</v>
      </c>
      <c r="I34" s="3">
        <f t="shared" ref="I34:P34" si="26">IFERROR(INDEX(I51:I500,MATCH($C$34,$C$51:$C$500,0)),"")</f>
        <v>-161.87</v>
      </c>
      <c r="J34" s="3">
        <f t="shared" si="26"/>
        <v>-77.680000000000007</v>
      </c>
      <c r="K34" s="3">
        <f t="shared" si="26"/>
        <v>-25.52</v>
      </c>
      <c r="L34" s="3">
        <f t="shared" si="26"/>
        <v>106.56</v>
      </c>
      <c r="M34" s="3">
        <f t="shared" si="26"/>
        <v>41.74</v>
      </c>
      <c r="N34" s="3">
        <f t="shared" si="26"/>
        <v>-860.47</v>
      </c>
      <c r="O34" s="3">
        <f t="shared" si="26"/>
        <v>2323.94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37.86</v>
      </c>
      <c r="E35" s="3">
        <f>IFERROR(INDEX(E51:E500,MATCH($A$35,$C$51:$C$500,0)),"")</f>
        <v>19.45</v>
      </c>
      <c r="H35" s="3">
        <f>IFERROR(INDEX(D35:G35,COUNT(D35:G35)),"")</f>
        <v>19.45</v>
      </c>
      <c r="I35" s="3">
        <f t="shared" ref="I35:P35" si="27">IFERROR(INDEX(I51:I500,MATCH($C$35,$C$51:$C$500,0)),"")</f>
        <v>13.06</v>
      </c>
      <c r="J35" s="3">
        <f t="shared" si="27"/>
        <v>5.53</v>
      </c>
      <c r="K35" s="3">
        <f t="shared" si="27"/>
        <v>1.42</v>
      </c>
      <c r="L35" s="3">
        <f t="shared" si="27"/>
        <v>1.28</v>
      </c>
      <c r="M35" s="3">
        <f t="shared" si="27"/>
        <v>0.41</v>
      </c>
      <c r="N35" s="3">
        <f t="shared" si="27"/>
        <v>0.63</v>
      </c>
      <c r="O35" s="3">
        <f t="shared" si="27"/>
        <v>3.32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115299620368</v>
      </c>
      <c r="E51" s="5">
        <v>273935715267</v>
      </c>
      <c r="F51" s="5">
        <v>246762754582</v>
      </c>
      <c r="G51" s="5">
        <v>100700471337</v>
      </c>
      <c r="I51" s="5">
        <v>534021405626</v>
      </c>
      <c r="J51" s="5">
        <v>435143362568</v>
      </c>
      <c r="K51" s="5">
        <v>297411483210</v>
      </c>
      <c r="L51" s="5">
        <v>413645245865</v>
      </c>
      <c r="M51" s="5">
        <v>380340837138</v>
      </c>
      <c r="N51" s="5">
        <v>274365507443</v>
      </c>
      <c r="O51" s="5">
        <v>223320494901</v>
      </c>
      <c r="P51" s="5">
        <v>228765471379</v>
      </c>
    </row>
    <row r="52" spans="2:16" ht="15.5" x14ac:dyDescent="0.35">
      <c r="C52" t="s">
        <v>211</v>
      </c>
      <c r="D52" s="5">
        <v>-100624557299</v>
      </c>
      <c r="E52" s="5">
        <v>-215040568010</v>
      </c>
      <c r="F52" s="5">
        <v>-197213980729</v>
      </c>
      <c r="G52" s="5">
        <v>-91081665949</v>
      </c>
      <c r="I52" s="5">
        <v>-435913902844</v>
      </c>
      <c r="J52" s="5">
        <v>-344973111187</v>
      </c>
      <c r="K52" s="5">
        <v>-244709364377</v>
      </c>
      <c r="L52" s="5">
        <v>-319828140058</v>
      </c>
      <c r="M52" s="5">
        <v>-277674805813</v>
      </c>
      <c r="N52" s="5">
        <v>-224487174032</v>
      </c>
      <c r="O52" s="5">
        <v>-187424990633</v>
      </c>
      <c r="P52" s="5">
        <v>-193291545262</v>
      </c>
    </row>
    <row r="53" spans="2:16" ht="15.5" x14ac:dyDescent="0.35">
      <c r="C53" t="s">
        <v>212</v>
      </c>
      <c r="D53" s="5">
        <v>14675063069</v>
      </c>
      <c r="E53" s="5">
        <v>58895147257</v>
      </c>
      <c r="F53" s="5">
        <v>49548773853</v>
      </c>
      <c r="G53" s="5">
        <v>9618805388</v>
      </c>
      <c r="I53" s="5">
        <v>98107502782</v>
      </c>
      <c r="J53" s="5">
        <v>90170251381</v>
      </c>
      <c r="K53" s="5">
        <v>52702118833</v>
      </c>
      <c r="L53" s="5">
        <v>92792431809</v>
      </c>
      <c r="M53" s="5">
        <v>102000357029</v>
      </c>
      <c r="N53" s="5">
        <v>49206175734</v>
      </c>
      <c r="O53" s="5">
        <v>35155420771</v>
      </c>
      <c r="P53" s="5">
        <v>34895847140</v>
      </c>
    </row>
    <row r="54" spans="2:16" ht="15.5" x14ac:dyDescent="0.35">
      <c r="C54" t="s">
        <v>82</v>
      </c>
    </row>
    <row r="55" spans="2:16" ht="15.5" x14ac:dyDescent="0.35">
      <c r="C55" t="s">
        <v>89</v>
      </c>
      <c r="D55" s="5">
        <v>-35065782807</v>
      </c>
      <c r="E55" s="5">
        <v>29722373453</v>
      </c>
      <c r="F55" s="5">
        <v>12030074210</v>
      </c>
      <c r="G55" s="5">
        <v>23830552866</v>
      </c>
      <c r="I55" s="5">
        <v>9833793397</v>
      </c>
      <c r="J55" s="5">
        <v>30098174984</v>
      </c>
      <c r="K55" s="5">
        <v>16531111426</v>
      </c>
      <c r="L55" s="5">
        <v>24351865151</v>
      </c>
      <c r="M55" s="5">
        <v>16982166081</v>
      </c>
      <c r="N55" s="5">
        <v>18038767177</v>
      </c>
      <c r="O55" s="5">
        <v>8174536447</v>
      </c>
      <c r="P55" s="5">
        <v>8921038956</v>
      </c>
    </row>
    <row r="56" spans="2:16" ht="15.5" x14ac:dyDescent="0.35">
      <c r="C56" t="s">
        <v>90</v>
      </c>
      <c r="D56" s="5">
        <v>648891991128</v>
      </c>
      <c r="E56" s="5">
        <v>-12141946928</v>
      </c>
      <c r="F56" s="5">
        <v>-15714400162</v>
      </c>
      <c r="G56" s="5">
        <v>-37503617661</v>
      </c>
      <c r="I56" s="5">
        <v>-51194424631</v>
      </c>
      <c r="J56" s="5">
        <v>-48867500886</v>
      </c>
      <c r="K56" s="5">
        <v>-21711444126</v>
      </c>
      <c r="L56" s="5">
        <v>-9362859448</v>
      </c>
      <c r="M56" s="5">
        <v>-4941948523</v>
      </c>
      <c r="N56" s="5">
        <v>-12960324386</v>
      </c>
      <c r="O56" s="5">
        <v>-5187642457</v>
      </c>
      <c r="P56" s="5">
        <v>-6302525595</v>
      </c>
    </row>
    <row r="57" spans="2:16" ht="15.5" x14ac:dyDescent="0.35">
      <c r="C57" t="s">
        <v>215</v>
      </c>
      <c r="D57" s="5">
        <v>673418331</v>
      </c>
      <c r="E57" s="5">
        <v>694946469</v>
      </c>
      <c r="F57" s="5">
        <v>721297021</v>
      </c>
      <c r="G57" s="5">
        <v>626638743</v>
      </c>
      <c r="I57" s="5">
        <v>2631526329</v>
      </c>
      <c r="J57" s="5">
        <v>1995126399</v>
      </c>
      <c r="K57" s="5">
        <v>1869525104</v>
      </c>
      <c r="L57" s="5">
        <v>5257048</v>
      </c>
      <c r="M57" s="5">
        <v>1805233490</v>
      </c>
      <c r="N57" s="5">
        <v>46357884</v>
      </c>
      <c r="O57" s="5">
        <v>500924072</v>
      </c>
      <c r="P57" s="5">
        <v>33666942</v>
      </c>
    </row>
    <row r="58" spans="2:16" ht="15.5" x14ac:dyDescent="0.35">
      <c r="C58" t="s">
        <v>27</v>
      </c>
      <c r="D58" s="5">
        <v>13376997754</v>
      </c>
      <c r="E58" s="5">
        <v>-13376997754</v>
      </c>
      <c r="F58" s="5">
        <v>-13719155257</v>
      </c>
      <c r="G58" s="5">
        <v>-36947358486</v>
      </c>
      <c r="I58" s="5">
        <v>-50666513743</v>
      </c>
      <c r="J58" s="5">
        <v>-50655288632</v>
      </c>
      <c r="K58" s="5">
        <v>-20739370192</v>
      </c>
      <c r="L58" s="5">
        <v>-8166833781</v>
      </c>
      <c r="M58" s="5">
        <v>-5218326878</v>
      </c>
      <c r="N58" s="5">
        <v>-10511822433</v>
      </c>
      <c r="O58" s="5">
        <v>-4747859386</v>
      </c>
      <c r="P58" s="5">
        <v>-6246567396</v>
      </c>
    </row>
    <row r="59" spans="2:16" ht="15.5" x14ac:dyDescent="0.35">
      <c r="C59" t="s">
        <v>340</v>
      </c>
      <c r="D59" s="5">
        <v>-722460729</v>
      </c>
      <c r="F59" s="5">
        <v>-1444300676</v>
      </c>
      <c r="G59" s="5">
        <v>-683316538</v>
      </c>
      <c r="I59" s="5">
        <v>-1852169078</v>
      </c>
      <c r="J59" s="5">
        <v>-271674220</v>
      </c>
      <c r="K59" s="5">
        <v>-154717027</v>
      </c>
    </row>
    <row r="60" spans="2:16" ht="15.5" x14ac:dyDescent="0.35">
      <c r="C60" t="s">
        <v>81</v>
      </c>
      <c r="D60" s="5">
        <v>-12883642483</v>
      </c>
      <c r="E60" s="5">
        <v>8634834415</v>
      </c>
      <c r="F60" s="5">
        <v>4655376850</v>
      </c>
      <c r="G60" s="5">
        <v>-1367176871</v>
      </c>
      <c r="I60" s="5">
        <v>1839194438</v>
      </c>
      <c r="J60" s="5">
        <v>7855282325</v>
      </c>
      <c r="K60" s="5">
        <v>6959118268</v>
      </c>
      <c r="L60" s="5">
        <v>5787596020</v>
      </c>
      <c r="M60" s="5">
        <v>5890980502</v>
      </c>
      <c r="N60" s="5">
        <v>1618373079</v>
      </c>
      <c r="O60" s="5">
        <v>426168595</v>
      </c>
    </row>
    <row r="61" spans="2:16" ht="15.5" x14ac:dyDescent="0.35">
      <c r="C61" t="s">
        <v>92</v>
      </c>
      <c r="D61" s="5">
        <v>648891991128</v>
      </c>
      <c r="E61" s="5">
        <v>-12141946928</v>
      </c>
      <c r="F61" s="5">
        <v>-15714400162</v>
      </c>
      <c r="G61" s="5">
        <v>-37503617661</v>
      </c>
      <c r="I61" s="5">
        <v>-51194424631</v>
      </c>
      <c r="J61" s="5">
        <v>-48867500886</v>
      </c>
      <c r="K61" s="5">
        <v>-21711444126</v>
      </c>
      <c r="L61" s="5">
        <v>-9362859448</v>
      </c>
      <c r="M61" s="5">
        <v>-4941948523</v>
      </c>
      <c r="N61" s="5">
        <v>-12960324386</v>
      </c>
      <c r="O61" s="5">
        <v>-5187642457</v>
      </c>
      <c r="P61" s="5">
        <v>-6302525595</v>
      </c>
    </row>
    <row r="62" spans="2:16" ht="15.5" x14ac:dyDescent="0.35">
      <c r="C62" t="s">
        <v>29</v>
      </c>
      <c r="D62" s="5">
        <v>613826208321</v>
      </c>
      <c r="E62" s="5">
        <v>17580426525</v>
      </c>
      <c r="F62" s="5">
        <v>-3684325952</v>
      </c>
      <c r="G62" s="5">
        <v>-13673064795</v>
      </c>
      <c r="I62" s="5">
        <v>-41360631234</v>
      </c>
      <c r="J62" s="5">
        <v>-18769325902</v>
      </c>
      <c r="K62" s="5">
        <v>-5180332700</v>
      </c>
      <c r="L62" s="5">
        <v>14989005703</v>
      </c>
      <c r="M62" s="5">
        <v>12040217558</v>
      </c>
      <c r="N62" s="5">
        <v>5078442791</v>
      </c>
      <c r="O62" s="5">
        <v>2986893990</v>
      </c>
      <c r="P62" s="5">
        <v>2618513361</v>
      </c>
    </row>
    <row r="63" spans="2:16" ht="15.5" x14ac:dyDescent="0.35">
      <c r="C63" t="s">
        <v>28</v>
      </c>
      <c r="D63" s="5">
        <v>8813016828</v>
      </c>
      <c r="E63" s="5">
        <v>-6205853770</v>
      </c>
      <c r="F63" s="5">
        <v>3611625290</v>
      </c>
      <c r="G63" s="5">
        <v>-1057483500</v>
      </c>
      <c r="I63" s="5">
        <v>149260680</v>
      </c>
      <c r="J63" s="5">
        <v>-4858658350</v>
      </c>
      <c r="K63" s="5">
        <v>-3684279270</v>
      </c>
      <c r="L63" s="5">
        <v>-4334984386</v>
      </c>
      <c r="M63" s="5">
        <v>-3595556235</v>
      </c>
      <c r="N63" s="5">
        <v>-2983270738</v>
      </c>
      <c r="O63" s="5">
        <v>-2421823384</v>
      </c>
      <c r="P63" s="5">
        <v>-2415729167</v>
      </c>
    </row>
    <row r="64" spans="2:16" ht="15.5" x14ac:dyDescent="0.35">
      <c r="C64" t="s">
        <v>404</v>
      </c>
      <c r="G64" s="5">
        <v>-1057483500</v>
      </c>
      <c r="L64" s="5">
        <v>-4091900340</v>
      </c>
      <c r="M64" s="5">
        <v>-3907568060</v>
      </c>
      <c r="N64" s="5">
        <v>-3014482240</v>
      </c>
      <c r="O64" s="5">
        <v>-2743911250</v>
      </c>
      <c r="P64" s="5">
        <v>-2731342250</v>
      </c>
    </row>
    <row r="65" spans="2:16" ht="15.5" x14ac:dyDescent="0.35">
      <c r="C65" t="s">
        <v>405</v>
      </c>
      <c r="L65" s="5">
        <v>-243084046</v>
      </c>
      <c r="M65" s="5">
        <v>312011825</v>
      </c>
      <c r="N65" s="5">
        <v>31211502</v>
      </c>
      <c r="O65" s="5">
        <v>322087866</v>
      </c>
      <c r="P65" s="5">
        <v>315613083</v>
      </c>
    </row>
    <row r="66" spans="2:16" ht="15.5" x14ac:dyDescent="0.35">
      <c r="C66" t="s">
        <v>406</v>
      </c>
      <c r="D66" s="5">
        <v>8813016828</v>
      </c>
      <c r="E66" s="5">
        <v>-6205853770</v>
      </c>
      <c r="F66" s="5">
        <v>3611625290</v>
      </c>
      <c r="G66" s="5">
        <v>-1057483500</v>
      </c>
      <c r="I66" s="5">
        <v>149260680</v>
      </c>
      <c r="J66" s="5">
        <v>-4858658350</v>
      </c>
      <c r="K66" s="5">
        <v>-3684279270</v>
      </c>
      <c r="L66" s="5">
        <v>-4334984386</v>
      </c>
      <c r="M66" s="5">
        <v>-3595556235</v>
      </c>
      <c r="N66" s="5">
        <v>-2983270738</v>
      </c>
      <c r="O66" s="5">
        <v>-2421823384</v>
      </c>
      <c r="P66" s="5">
        <v>-2415729167</v>
      </c>
    </row>
    <row r="67" spans="2:16" ht="15.5" x14ac:dyDescent="0.35">
      <c r="C67" t="s">
        <v>93</v>
      </c>
      <c r="D67" s="5">
        <v>622639225149</v>
      </c>
      <c r="E67" s="5">
        <v>11374572755</v>
      </c>
      <c r="F67" s="5">
        <v>-72700662</v>
      </c>
      <c r="G67" s="5">
        <v>-14730548295</v>
      </c>
      <c r="I67" s="5">
        <v>-41211370554</v>
      </c>
      <c r="J67" s="5">
        <v>-23627984252</v>
      </c>
      <c r="K67" s="5">
        <v>-8864611970</v>
      </c>
      <c r="L67" s="5">
        <v>10654021317</v>
      </c>
      <c r="M67" s="5">
        <v>8444661323</v>
      </c>
      <c r="N67" s="5">
        <v>2095172053</v>
      </c>
      <c r="O67" s="5">
        <v>565070606</v>
      </c>
      <c r="P67" s="5">
        <v>202784194</v>
      </c>
    </row>
    <row r="68" spans="2:16" ht="15.5" x14ac:dyDescent="0.35">
      <c r="C68" t="s">
        <v>577</v>
      </c>
      <c r="K68" s="5">
        <v>-756610855</v>
      </c>
      <c r="P68" s="5">
        <v>-1292207670</v>
      </c>
    </row>
    <row r="69" spans="2:16" ht="15.5" x14ac:dyDescent="0.35">
      <c r="C69" t="s">
        <v>95</v>
      </c>
      <c r="D69" s="5">
        <v>622639225149</v>
      </c>
      <c r="E69" s="5">
        <v>11374572755</v>
      </c>
      <c r="F69" s="5">
        <v>-72700662</v>
      </c>
      <c r="G69" s="5">
        <v>-14730548295</v>
      </c>
      <c r="I69" s="5">
        <v>-41211370554</v>
      </c>
      <c r="J69" s="5">
        <v>-23627984252</v>
      </c>
      <c r="K69" s="5">
        <v>-9621222825</v>
      </c>
      <c r="L69" s="5">
        <v>10654021317</v>
      </c>
      <c r="M69" s="5">
        <v>8444661323</v>
      </c>
      <c r="N69" s="5">
        <v>2095172053</v>
      </c>
      <c r="O69" s="5">
        <v>565070606</v>
      </c>
      <c r="P69" s="5">
        <v>-1089423476</v>
      </c>
    </row>
    <row r="70" spans="2:16" ht="15.5" x14ac:dyDescent="0.35">
      <c r="C70" t="s">
        <v>96</v>
      </c>
      <c r="F70" s="5">
        <v>-149256624</v>
      </c>
      <c r="I70" s="5">
        <v>-149256624</v>
      </c>
      <c r="J70" s="5">
        <v>1144769340</v>
      </c>
      <c r="K70" s="5">
        <v>177699600</v>
      </c>
      <c r="L70" s="5">
        <v>278506530</v>
      </c>
      <c r="M70" s="5">
        <v>2637631620</v>
      </c>
      <c r="N70" s="5">
        <v>-1455422280</v>
      </c>
      <c r="O70" s="5">
        <v>375555000</v>
      </c>
      <c r="P70" s="5">
        <v>1126220250</v>
      </c>
    </row>
    <row r="71" spans="2:16" ht="15.5" x14ac:dyDescent="0.35">
      <c r="C71" t="s">
        <v>776</v>
      </c>
      <c r="F71" s="5">
        <v>-149256624</v>
      </c>
      <c r="I71" s="5">
        <v>-149256624</v>
      </c>
      <c r="J71" s="5">
        <v>1144769340</v>
      </c>
      <c r="K71" s="5">
        <v>177699600</v>
      </c>
      <c r="L71" s="5">
        <v>278506530</v>
      </c>
      <c r="M71" s="5">
        <v>2637631620</v>
      </c>
      <c r="N71" s="5">
        <v>-1455422280</v>
      </c>
      <c r="O71" s="5">
        <v>375555000</v>
      </c>
      <c r="P71" s="5">
        <v>1126220250</v>
      </c>
    </row>
    <row r="72" spans="2:16" ht="15.5" x14ac:dyDescent="0.35">
      <c r="C72" t="s">
        <v>97</v>
      </c>
      <c r="D72" s="5">
        <v>622639225149</v>
      </c>
      <c r="E72" s="5">
        <v>11374572755</v>
      </c>
      <c r="F72" s="5">
        <v>-221957286</v>
      </c>
      <c r="G72" s="5">
        <v>-14730548295</v>
      </c>
      <c r="I72" s="5">
        <v>-41360627178</v>
      </c>
      <c r="J72" s="5">
        <v>-22483214912</v>
      </c>
      <c r="K72" s="5">
        <v>-9443523225</v>
      </c>
      <c r="L72" s="5">
        <v>10932527847</v>
      </c>
      <c r="M72" s="5">
        <v>11082292943</v>
      </c>
      <c r="N72" s="5">
        <v>639749773</v>
      </c>
      <c r="O72" s="5">
        <v>940625606</v>
      </c>
      <c r="P72" s="5">
        <v>36796774</v>
      </c>
    </row>
    <row r="73" spans="2:16" ht="15.5" x14ac:dyDescent="0.35">
      <c r="C73" t="s">
        <v>98</v>
      </c>
      <c r="D73" s="5">
        <v>622639225149</v>
      </c>
      <c r="E73" s="5">
        <v>11374572755</v>
      </c>
      <c r="F73" s="5">
        <v>-72700662</v>
      </c>
      <c r="G73" s="5">
        <v>-14730548295</v>
      </c>
      <c r="I73" s="5">
        <v>-41211370554</v>
      </c>
      <c r="J73" s="5">
        <v>-23627984252</v>
      </c>
      <c r="K73" s="5">
        <v>-9621222825</v>
      </c>
      <c r="L73" s="5">
        <v>10654021317</v>
      </c>
      <c r="M73" s="5">
        <v>8444661323</v>
      </c>
      <c r="N73" s="5">
        <v>2095172053</v>
      </c>
      <c r="O73" s="5">
        <v>565070606</v>
      </c>
      <c r="P73" s="5">
        <v>-1089423476</v>
      </c>
    </row>
    <row r="74" spans="2:16" ht="15.5" x14ac:dyDescent="0.35">
      <c r="C74" t="s">
        <v>8</v>
      </c>
      <c r="D74" s="5">
        <v>635522867632</v>
      </c>
      <c r="E74" s="5">
        <v>2739738340</v>
      </c>
      <c r="F74" s="5">
        <v>-4877334136</v>
      </c>
      <c r="G74" s="5">
        <v>-13363371424</v>
      </c>
      <c r="I74" s="5">
        <v>-43199821616</v>
      </c>
      <c r="J74" s="5">
        <v>-30338497237</v>
      </c>
      <c r="K74" s="5">
        <v>-16402641493</v>
      </c>
      <c r="L74" s="5">
        <v>5144931827</v>
      </c>
      <c r="M74" s="5">
        <v>5191312441</v>
      </c>
      <c r="N74" s="5">
        <v>-978623306</v>
      </c>
      <c r="O74" s="5">
        <v>514457011</v>
      </c>
      <c r="P74" s="5">
        <v>36796774</v>
      </c>
    </row>
    <row r="75" spans="2:16" ht="15.5" x14ac:dyDescent="0.35">
      <c r="C75" t="s">
        <v>317</v>
      </c>
    </row>
    <row r="76" spans="2:16" ht="15.5" x14ac:dyDescent="0.35">
      <c r="C76" t="s">
        <v>100</v>
      </c>
      <c r="D76" s="5">
        <v>622639225149</v>
      </c>
      <c r="E76" s="5">
        <v>11374572755</v>
      </c>
      <c r="F76" s="5">
        <v>-72700662</v>
      </c>
      <c r="G76" s="5">
        <v>-14730548295</v>
      </c>
      <c r="I76" s="5">
        <v>-41211370554</v>
      </c>
      <c r="J76" s="5">
        <v>-23627984252</v>
      </c>
      <c r="K76" s="5">
        <v>-9621222825</v>
      </c>
      <c r="L76" s="5">
        <v>10654021317</v>
      </c>
      <c r="M76" s="5">
        <v>8444661323</v>
      </c>
      <c r="N76" s="5">
        <v>2095172053</v>
      </c>
      <c r="O76" s="5">
        <v>565070606</v>
      </c>
      <c r="P76" s="5">
        <v>-1089423476</v>
      </c>
    </row>
    <row r="77" spans="2:16" ht="15.5" x14ac:dyDescent="0.35">
      <c r="C77" t="s">
        <v>101</v>
      </c>
      <c r="D77" s="5">
        <v>622639225149</v>
      </c>
      <c r="E77" s="5">
        <v>11374572755</v>
      </c>
      <c r="F77" s="5">
        <v>-221957286</v>
      </c>
      <c r="G77" s="5">
        <v>-14730548295</v>
      </c>
      <c r="I77" s="5">
        <v>-41360627178</v>
      </c>
      <c r="J77" s="5">
        <v>-22483214912</v>
      </c>
      <c r="K77" s="5">
        <v>-9443523225</v>
      </c>
      <c r="L77" s="5">
        <v>10932527847</v>
      </c>
      <c r="M77" s="5">
        <v>11082292943</v>
      </c>
      <c r="N77" s="5">
        <v>639749773</v>
      </c>
      <c r="O77" s="5">
        <v>940625606</v>
      </c>
      <c r="P77" s="5">
        <v>36796774</v>
      </c>
    </row>
    <row r="78" spans="2:16" ht="15.5" x14ac:dyDescent="0.35">
      <c r="C78" t="s">
        <v>102</v>
      </c>
      <c r="D78" s="5">
        <v>622639225149</v>
      </c>
      <c r="E78" s="5">
        <v>11374572755</v>
      </c>
      <c r="F78" s="5">
        <v>-221957286</v>
      </c>
      <c r="G78" s="5">
        <v>-14730548295</v>
      </c>
      <c r="I78" s="5">
        <v>-41360627178</v>
      </c>
      <c r="J78" s="5">
        <v>-22483214912</v>
      </c>
      <c r="K78" s="5">
        <v>-9443523225</v>
      </c>
      <c r="L78" s="5">
        <v>10932527847</v>
      </c>
      <c r="M78" s="5">
        <v>11082292943</v>
      </c>
      <c r="N78" s="5">
        <v>639749773</v>
      </c>
      <c r="O78" s="5">
        <v>940625606</v>
      </c>
      <c r="P78" s="5">
        <v>36796774</v>
      </c>
    </row>
    <row r="80" spans="2:16" ht="15.5" x14ac:dyDescent="0.35">
      <c r="B80" t="s">
        <v>103</v>
      </c>
      <c r="C80" t="s">
        <v>104</v>
      </c>
    </row>
    <row r="81" spans="3:16" ht="15.5" x14ac:dyDescent="0.35">
      <c r="C81" t="s">
        <v>216</v>
      </c>
    </row>
    <row r="82" spans="3:16" ht="15.5" x14ac:dyDescent="0.35">
      <c r="C82" t="s">
        <v>20</v>
      </c>
      <c r="D82" s="5">
        <v>336313618627</v>
      </c>
      <c r="E82" s="5">
        <v>74429360209</v>
      </c>
      <c r="F82" s="5">
        <v>33565948051</v>
      </c>
      <c r="G82" s="5">
        <v>9933531280</v>
      </c>
      <c r="I82" s="5">
        <v>33565948051</v>
      </c>
      <c r="J82" s="5">
        <v>7525419640</v>
      </c>
      <c r="K82" s="5">
        <v>11035484240</v>
      </c>
      <c r="L82" s="5">
        <v>3032714314</v>
      </c>
      <c r="M82" s="5">
        <v>2247218920</v>
      </c>
      <c r="N82" s="5">
        <v>4559187988</v>
      </c>
      <c r="O82" s="5">
        <v>4383462320</v>
      </c>
      <c r="P82" s="5">
        <v>517560598</v>
      </c>
    </row>
    <row r="83" spans="3:16" ht="15.5" x14ac:dyDescent="0.35">
      <c r="C83" t="s">
        <v>105</v>
      </c>
      <c r="D83" s="5">
        <v>20748000000</v>
      </c>
      <c r="E83" s="5">
        <v>21979099494</v>
      </c>
      <c r="F83" s="5">
        <v>20748000000</v>
      </c>
      <c r="G83" s="5">
        <v>21914811065</v>
      </c>
      <c r="I83" s="5">
        <v>20748000000</v>
      </c>
      <c r="J83" s="5">
        <v>21914811065</v>
      </c>
      <c r="K83" s="5">
        <v>4617191634</v>
      </c>
      <c r="L83" s="5">
        <v>1479299527</v>
      </c>
    </row>
    <row r="84" spans="3:16" ht="15.5" x14ac:dyDescent="0.35">
      <c r="C84" t="s">
        <v>217</v>
      </c>
      <c r="D84" s="5">
        <v>163872192451</v>
      </c>
      <c r="E84" s="5">
        <v>135808713080</v>
      </c>
      <c r="F84" s="5">
        <v>91321923055</v>
      </c>
      <c r="G84" s="5">
        <v>52220320434</v>
      </c>
      <c r="I84" s="5">
        <v>91321923055</v>
      </c>
      <c r="J84" s="5">
        <v>59641439153</v>
      </c>
      <c r="K84" s="5">
        <v>22697408670</v>
      </c>
      <c r="L84" s="5">
        <v>40081370724</v>
      </c>
      <c r="M84" s="5">
        <v>14504025795</v>
      </c>
      <c r="N84" s="5">
        <v>8776865552</v>
      </c>
      <c r="O84" s="5">
        <v>3042207538</v>
      </c>
      <c r="P84" s="5">
        <v>3333217210</v>
      </c>
    </row>
    <row r="85" spans="3:16" ht="15.5" x14ac:dyDescent="0.35">
      <c r="C85" t="s">
        <v>218</v>
      </c>
      <c r="D85" s="5">
        <v>591486385638</v>
      </c>
      <c r="E85" s="5">
        <v>57600000000</v>
      </c>
      <c r="F85" s="5">
        <v>57600000000</v>
      </c>
      <c r="G85" s="5">
        <v>47000000000</v>
      </c>
      <c r="I85" s="5">
        <v>57600000000</v>
      </c>
      <c r="J85" s="5">
        <v>40600000000</v>
      </c>
      <c r="K85" s="5">
        <v>43000000000</v>
      </c>
    </row>
    <row r="86" spans="3:16" ht="15.5" x14ac:dyDescent="0.35">
      <c r="C86" t="s">
        <v>219</v>
      </c>
      <c r="D86" s="5">
        <v>26119023175</v>
      </c>
      <c r="E86" s="5">
        <v>45277507026</v>
      </c>
      <c r="F86" s="5">
        <v>44397667284</v>
      </c>
      <c r="I86" s="5">
        <v>44397667284</v>
      </c>
      <c r="J86" s="5">
        <v>375919139</v>
      </c>
      <c r="K86" s="5">
        <v>72950000</v>
      </c>
    </row>
    <row r="87" spans="3:16" ht="15.5" x14ac:dyDescent="0.35">
      <c r="C87" t="s">
        <v>220</v>
      </c>
      <c r="D87" s="5">
        <v>163872192451</v>
      </c>
      <c r="E87" s="5">
        <v>135808713080</v>
      </c>
      <c r="F87" s="5">
        <v>91321923055</v>
      </c>
      <c r="G87" s="5">
        <v>52220320434</v>
      </c>
      <c r="I87" s="5">
        <v>91321923055</v>
      </c>
      <c r="J87" s="5">
        <v>59641439153</v>
      </c>
      <c r="K87" s="5">
        <v>22697408670</v>
      </c>
      <c r="L87" s="5">
        <v>40081370724</v>
      </c>
      <c r="M87" s="5">
        <v>14504025795</v>
      </c>
      <c r="N87" s="5">
        <v>8776865552</v>
      </c>
      <c r="O87" s="5">
        <v>3042207538</v>
      </c>
      <c r="P87" s="5">
        <v>3333217210</v>
      </c>
    </row>
    <row r="88" spans="3:16" ht="15.5" x14ac:dyDescent="0.35">
      <c r="C88" t="s">
        <v>441</v>
      </c>
    </row>
    <row r="89" spans="3:16" ht="15.5" x14ac:dyDescent="0.35">
      <c r="C89" t="s">
        <v>222</v>
      </c>
      <c r="D89" s="5">
        <v>163490384071</v>
      </c>
      <c r="E89" s="5">
        <v>135353004900</v>
      </c>
      <c r="F89" s="5">
        <v>145897641351</v>
      </c>
      <c r="G89" s="5">
        <v>236896912360</v>
      </c>
      <c r="I89" s="5">
        <v>145897641351</v>
      </c>
      <c r="J89" s="5">
        <v>113445543719</v>
      </c>
      <c r="K89" s="5">
        <v>83567329193</v>
      </c>
      <c r="L89" s="5">
        <v>76523599294</v>
      </c>
      <c r="M89" s="5">
        <v>61472279663</v>
      </c>
      <c r="N89" s="5">
        <v>46219333933</v>
      </c>
      <c r="O89" s="5">
        <v>72223498743</v>
      </c>
      <c r="P89" s="5">
        <v>82995994982</v>
      </c>
    </row>
    <row r="90" spans="3:16" ht="15.5" x14ac:dyDescent="0.35">
      <c r="C90" t="s">
        <v>110</v>
      </c>
      <c r="L90" s="5">
        <v>99109891</v>
      </c>
      <c r="M90" s="5">
        <v>111687239</v>
      </c>
      <c r="N90" s="5">
        <v>11900000</v>
      </c>
      <c r="O90" s="5">
        <v>10000000</v>
      </c>
      <c r="P90" s="5">
        <v>2496182700</v>
      </c>
    </row>
    <row r="91" spans="3:16" ht="15.5" x14ac:dyDescent="0.35">
      <c r="C91" t="s">
        <v>221</v>
      </c>
      <c r="L91" s="5">
        <v>99109891</v>
      </c>
      <c r="M91" s="5">
        <v>111687239</v>
      </c>
      <c r="N91" s="5">
        <v>11900000</v>
      </c>
      <c r="O91" s="5">
        <v>10000000</v>
      </c>
      <c r="P91" s="5">
        <v>2496182700</v>
      </c>
    </row>
    <row r="92" spans="3:16" ht="15.5" x14ac:dyDescent="0.35">
      <c r="C92" t="s">
        <v>81</v>
      </c>
      <c r="L92" s="5">
        <v>228800708561</v>
      </c>
      <c r="M92" s="5">
        <v>837315208</v>
      </c>
      <c r="N92" s="5">
        <v>-585810704</v>
      </c>
      <c r="O92" s="5">
        <v>191919465</v>
      </c>
      <c r="P92" s="5">
        <v>1106624250</v>
      </c>
    </row>
    <row r="93" spans="3:16" ht="15.5" x14ac:dyDescent="0.35">
      <c r="C93" t="s">
        <v>223</v>
      </c>
      <c r="D93" s="5">
        <v>1318160164549</v>
      </c>
      <c r="E93" s="5">
        <v>768002912137</v>
      </c>
      <c r="F93" s="5">
        <v>687763151181</v>
      </c>
      <c r="G93" s="5">
        <v>367200541798</v>
      </c>
      <c r="I93" s="5">
        <v>687763151181</v>
      </c>
      <c r="J93" s="5">
        <v>211209244654</v>
      </c>
      <c r="K93" s="5">
        <v>128477450069</v>
      </c>
      <c r="L93" s="5">
        <v>142361124989</v>
      </c>
      <c r="M93" s="5">
        <v>112783303853</v>
      </c>
      <c r="N93" s="5">
        <v>88648242633</v>
      </c>
      <c r="O93" s="5">
        <v>102067072995</v>
      </c>
      <c r="P93" s="5">
        <v>94003420273</v>
      </c>
    </row>
    <row r="94" spans="3:16" ht="15.5" x14ac:dyDescent="0.35">
      <c r="C94" t="s">
        <v>317</v>
      </c>
    </row>
    <row r="95" spans="3:16" ht="15.5" x14ac:dyDescent="0.35">
      <c r="C95" t="s">
        <v>224</v>
      </c>
    </row>
    <row r="96" spans="3:16" ht="15.5" x14ac:dyDescent="0.35">
      <c r="C96" t="s">
        <v>369</v>
      </c>
      <c r="N96" s="5">
        <v>8250000000</v>
      </c>
      <c r="O96" s="5">
        <v>25521202837</v>
      </c>
      <c r="P96" s="5">
        <v>25128780781</v>
      </c>
    </row>
    <row r="97" spans="3:16" ht="15.5" x14ac:dyDescent="0.35">
      <c r="C97" t="s">
        <v>111</v>
      </c>
      <c r="D97" s="5">
        <v>394456517463</v>
      </c>
      <c r="E97" s="5">
        <v>82782928564</v>
      </c>
      <c r="F97" s="5">
        <v>83058424788</v>
      </c>
      <c r="G97" s="5">
        <v>82539579733</v>
      </c>
      <c r="I97" s="5">
        <v>83058424788</v>
      </c>
      <c r="J97" s="5">
        <v>79940894751</v>
      </c>
      <c r="K97" s="5">
        <v>77610857280</v>
      </c>
      <c r="L97" s="5">
        <v>62294781754</v>
      </c>
      <c r="M97" s="5">
        <v>53066185307</v>
      </c>
      <c r="N97" s="5">
        <v>47148516186</v>
      </c>
      <c r="O97" s="5">
        <v>41569937159</v>
      </c>
      <c r="P97" s="5">
        <v>37818731083</v>
      </c>
    </row>
    <row r="98" spans="3:16" ht="15.5" x14ac:dyDescent="0.35">
      <c r="C98" t="s">
        <v>1587</v>
      </c>
      <c r="D98" s="5">
        <v>2933832188140</v>
      </c>
      <c r="E98" s="5">
        <v>472783501569</v>
      </c>
      <c r="F98" s="5">
        <v>463616506374</v>
      </c>
      <c r="G98" s="5">
        <v>556012086419</v>
      </c>
      <c r="I98" s="5">
        <v>463616506374</v>
      </c>
      <c r="J98" s="5">
        <v>374450302405</v>
      </c>
      <c r="K98" s="5">
        <v>300691640542</v>
      </c>
      <c r="L98" s="5">
        <v>271688615643</v>
      </c>
    </row>
    <row r="99" spans="3:16" ht="15.5" x14ac:dyDescent="0.35">
      <c r="C99" t="s">
        <v>114</v>
      </c>
      <c r="D99" s="5">
        <v>16875853090</v>
      </c>
      <c r="E99" s="5">
        <v>9201085732</v>
      </c>
      <c r="F99" s="5">
        <v>9201085732</v>
      </c>
      <c r="G99" s="5">
        <v>2115806370</v>
      </c>
      <c r="I99" s="5">
        <v>9201085732</v>
      </c>
      <c r="J99" s="5">
        <v>2115806370</v>
      </c>
      <c r="K99" s="5">
        <v>2734242800</v>
      </c>
      <c r="L99" s="5">
        <v>2319069570</v>
      </c>
      <c r="M99" s="5">
        <v>2754329116</v>
      </c>
      <c r="N99" s="5">
        <v>3186264671</v>
      </c>
      <c r="O99" s="5">
        <v>2744549449</v>
      </c>
      <c r="P99" s="5">
        <v>2547646583</v>
      </c>
    </row>
    <row r="100" spans="3:16" ht="15.5" x14ac:dyDescent="0.35">
      <c r="C100" t="s">
        <v>342</v>
      </c>
      <c r="D100" s="5">
        <v>1102728240</v>
      </c>
    </row>
    <row r="101" spans="3:16" ht="15.5" x14ac:dyDescent="0.35">
      <c r="C101" t="s">
        <v>226</v>
      </c>
    </row>
    <row r="102" spans="3:16" ht="15.5" x14ac:dyDescent="0.35">
      <c r="C102" t="s">
        <v>228</v>
      </c>
      <c r="D102" s="5">
        <v>4105376910062</v>
      </c>
      <c r="E102" s="5">
        <v>879765828811</v>
      </c>
      <c r="F102" s="5">
        <v>881434309184</v>
      </c>
      <c r="G102" s="5">
        <v>990981067584</v>
      </c>
      <c r="I102" s="5">
        <v>881434309184</v>
      </c>
      <c r="J102" s="5">
        <v>595690279017</v>
      </c>
      <c r="K102" s="5">
        <v>467998837767</v>
      </c>
      <c r="L102" s="5">
        <v>421457628202</v>
      </c>
      <c r="M102" s="5">
        <v>62204471467</v>
      </c>
      <c r="N102" s="5">
        <v>65028680565</v>
      </c>
      <c r="O102" s="5">
        <v>76475156817</v>
      </c>
      <c r="P102" s="5">
        <v>82692753483</v>
      </c>
    </row>
    <row r="103" spans="3:16" ht="15.5" x14ac:dyDescent="0.35">
      <c r="C103" t="s">
        <v>115</v>
      </c>
      <c r="D103" s="5">
        <v>5423537074611</v>
      </c>
      <c r="E103" s="5">
        <v>1647768740948</v>
      </c>
      <c r="F103" s="5">
        <v>1569197460365</v>
      </c>
      <c r="G103" s="5">
        <v>1358181609382</v>
      </c>
      <c r="I103" s="5">
        <v>1569197460365</v>
      </c>
      <c r="J103" s="5">
        <v>806899523671</v>
      </c>
      <c r="K103" s="5">
        <v>596476287836</v>
      </c>
      <c r="L103" s="5">
        <v>563818753191</v>
      </c>
      <c r="M103" s="5">
        <v>174987775320</v>
      </c>
      <c r="N103" s="5">
        <v>153676923198</v>
      </c>
      <c r="O103" s="5">
        <v>178542229812</v>
      </c>
      <c r="P103" s="5">
        <v>176696173756</v>
      </c>
    </row>
    <row r="104" spans="3:16" ht="15.5" x14ac:dyDescent="0.35">
      <c r="C104" t="s">
        <v>116</v>
      </c>
    </row>
    <row r="105" spans="3:16" ht="15.5" x14ac:dyDescent="0.35">
      <c r="C105" t="s">
        <v>117</v>
      </c>
    </row>
    <row r="106" spans="3:16" ht="15.5" x14ac:dyDescent="0.35">
      <c r="C106" t="s">
        <v>229</v>
      </c>
      <c r="D106" s="5">
        <v>3951284962666</v>
      </c>
      <c r="E106" s="5">
        <v>1851861668412</v>
      </c>
      <c r="F106" s="5">
        <v>1820225527520</v>
      </c>
      <c r="G106" s="5">
        <v>1603087332108</v>
      </c>
      <c r="I106" s="5">
        <v>1820076667989</v>
      </c>
      <c r="J106" s="5">
        <v>1242476143954</v>
      </c>
      <c r="K106" s="5">
        <v>1013234227360</v>
      </c>
      <c r="L106" s="5">
        <v>241201890001</v>
      </c>
      <c r="M106" s="5">
        <v>105815552436</v>
      </c>
      <c r="N106" s="5">
        <v>87901297029</v>
      </c>
      <c r="O106" s="5">
        <v>113600070470</v>
      </c>
      <c r="P106" s="5">
        <v>126143184337</v>
      </c>
    </row>
    <row r="107" spans="3:16" ht="15.5" x14ac:dyDescent="0.35">
      <c r="C107" t="s">
        <v>230</v>
      </c>
    </row>
    <row r="108" spans="3:16" ht="15.5" x14ac:dyDescent="0.35">
      <c r="C108" t="s">
        <v>231</v>
      </c>
      <c r="D108" s="5">
        <v>711888312847</v>
      </c>
      <c r="E108" s="5">
        <v>650472847975</v>
      </c>
      <c r="F108" s="5">
        <v>616938195994</v>
      </c>
      <c r="G108" s="5">
        <v>523020136249</v>
      </c>
      <c r="I108" s="5">
        <v>616938195994</v>
      </c>
      <c r="J108" s="5">
        <v>119072705180</v>
      </c>
      <c r="K108" s="5">
        <v>22874130666</v>
      </c>
      <c r="L108" s="5">
        <v>29676962337</v>
      </c>
      <c r="M108" s="5">
        <v>42435593199</v>
      </c>
      <c r="N108" s="5">
        <v>42825748957</v>
      </c>
      <c r="O108" s="5">
        <v>63522835321</v>
      </c>
      <c r="P108" s="5">
        <v>80872856925</v>
      </c>
    </row>
    <row r="109" spans="3:16" ht="15.5" x14ac:dyDescent="0.35">
      <c r="C109" t="s">
        <v>120</v>
      </c>
      <c r="D109" s="5">
        <v>39346115133</v>
      </c>
      <c r="E109" s="5">
        <v>7326328309</v>
      </c>
      <c r="F109" s="5">
        <v>8236548636</v>
      </c>
      <c r="G109" s="5">
        <v>4163572130</v>
      </c>
      <c r="I109" s="5">
        <v>8236548636</v>
      </c>
      <c r="J109" s="5">
        <v>5015327956</v>
      </c>
      <c r="K109" s="5">
        <v>2877198922</v>
      </c>
      <c r="L109" s="5">
        <v>3290110108</v>
      </c>
      <c r="M109" s="5">
        <v>3397226090</v>
      </c>
      <c r="N109" s="5">
        <v>4508245005</v>
      </c>
      <c r="O109" s="5">
        <v>3269255400</v>
      </c>
      <c r="P109" s="5">
        <v>3057081509</v>
      </c>
    </row>
    <row r="110" spans="3:16" ht="15.5" x14ac:dyDescent="0.35">
      <c r="C110" t="s">
        <v>233</v>
      </c>
      <c r="D110" s="5">
        <v>91248587979</v>
      </c>
      <c r="E110" s="5">
        <v>10350152566</v>
      </c>
      <c r="F110" s="5">
        <v>10065133172</v>
      </c>
      <c r="G110" s="5">
        <v>4120407141</v>
      </c>
      <c r="I110" s="5">
        <v>10065133172</v>
      </c>
      <c r="J110" s="5">
        <v>2539995817</v>
      </c>
      <c r="K110" s="5">
        <v>1098939500</v>
      </c>
      <c r="L110" s="5">
        <v>1590757947</v>
      </c>
      <c r="M110" s="5">
        <v>2509455129</v>
      </c>
      <c r="N110" s="5">
        <v>1837679293</v>
      </c>
      <c r="O110" s="5">
        <v>2124611086</v>
      </c>
      <c r="P110" s="5">
        <v>2544850878</v>
      </c>
    </row>
    <row r="111" spans="3:16" ht="15.5" x14ac:dyDescent="0.35">
      <c r="C111" t="s">
        <v>236</v>
      </c>
      <c r="D111" s="5">
        <v>933466239095</v>
      </c>
      <c r="E111" s="5">
        <v>933601200333</v>
      </c>
      <c r="F111" s="5">
        <v>932303920677</v>
      </c>
      <c r="G111" s="5">
        <v>932535884569</v>
      </c>
      <c r="I111" s="5">
        <v>932303920677</v>
      </c>
      <c r="J111" s="5">
        <v>981870866006</v>
      </c>
      <c r="K111" s="5">
        <v>929546960163</v>
      </c>
      <c r="L111" s="5">
        <v>25993303790</v>
      </c>
      <c r="M111" s="5">
        <v>7898041128</v>
      </c>
      <c r="N111" s="5">
        <v>22945546911</v>
      </c>
      <c r="O111" s="5">
        <v>19805368656</v>
      </c>
      <c r="P111" s="5">
        <v>14913474340</v>
      </c>
    </row>
    <row r="112" spans="3:16" ht="15.5" x14ac:dyDescent="0.35">
      <c r="C112" t="s">
        <v>121</v>
      </c>
      <c r="L112" s="5">
        <v>168263079990</v>
      </c>
      <c r="M112" s="5">
        <v>28000048000</v>
      </c>
      <c r="N112" s="5">
        <v>819555034</v>
      </c>
      <c r="O112" s="5">
        <v>23594911</v>
      </c>
      <c r="P112" s="5">
        <v>36611124</v>
      </c>
    </row>
    <row r="113" spans="3:16" ht="15.5" x14ac:dyDescent="0.35">
      <c r="C113" t="s">
        <v>232</v>
      </c>
      <c r="D113" s="5">
        <v>617605408813</v>
      </c>
      <c r="E113" s="5">
        <v>102877507026</v>
      </c>
      <c r="F113" s="5">
        <v>101997667284</v>
      </c>
      <c r="G113" s="5">
        <v>47000000000</v>
      </c>
      <c r="I113" s="5">
        <v>101997667284</v>
      </c>
      <c r="J113" s="5">
        <v>40975919139</v>
      </c>
      <c r="K113" s="5">
        <v>43072950000</v>
      </c>
      <c r="L113" s="5">
        <v>168263079990</v>
      </c>
      <c r="M113" s="5">
        <v>28000048000</v>
      </c>
      <c r="N113" s="5">
        <v>819555034</v>
      </c>
      <c r="O113" s="5">
        <v>23594911</v>
      </c>
      <c r="P113" s="5">
        <v>36611124</v>
      </c>
    </row>
    <row r="114" spans="3:16" ht="15.5" x14ac:dyDescent="0.35">
      <c r="C114" t="s">
        <v>285</v>
      </c>
    </row>
    <row r="115" spans="3:16" ht="15.5" x14ac:dyDescent="0.35">
      <c r="C115" t="s">
        <v>371</v>
      </c>
      <c r="D115" s="5">
        <v>778478058</v>
      </c>
      <c r="E115" s="5">
        <v>927328748</v>
      </c>
      <c r="F115" s="5">
        <v>1272976952</v>
      </c>
      <c r="G115" s="5">
        <v>1838082568</v>
      </c>
      <c r="I115" s="5">
        <v>1272976952</v>
      </c>
      <c r="J115" s="5">
        <v>1609995122</v>
      </c>
      <c r="K115" s="5">
        <v>373282040</v>
      </c>
      <c r="L115" s="5">
        <v>335299871</v>
      </c>
      <c r="M115" s="5">
        <v>509840857</v>
      </c>
      <c r="N115" s="5">
        <v>246472632</v>
      </c>
      <c r="O115" s="5">
        <v>624739492</v>
      </c>
      <c r="P115" s="5">
        <v>200572804</v>
      </c>
    </row>
    <row r="116" spans="3:16" ht="15.5" x14ac:dyDescent="0.35">
      <c r="C116" t="s">
        <v>370</v>
      </c>
      <c r="D116" s="5">
        <v>187023893946</v>
      </c>
      <c r="E116" s="5">
        <v>13784820441</v>
      </c>
      <c r="F116" s="5">
        <v>13823967757</v>
      </c>
      <c r="G116" s="5">
        <v>17981029364</v>
      </c>
      <c r="I116" s="5">
        <v>13823967757</v>
      </c>
      <c r="J116" s="5">
        <v>17981029364</v>
      </c>
      <c r="K116" s="5">
        <v>20918601090</v>
      </c>
      <c r="L116" s="5">
        <v>29689961527</v>
      </c>
      <c r="M116" s="5">
        <v>14472769925</v>
      </c>
      <c r="N116" s="5">
        <v>21430265768</v>
      </c>
      <c r="O116" s="5">
        <v>27633200752</v>
      </c>
      <c r="P116" s="5">
        <v>33173458342</v>
      </c>
    </row>
    <row r="117" spans="3:16" ht="15.5" x14ac:dyDescent="0.35">
      <c r="C117" t="s">
        <v>288</v>
      </c>
      <c r="D117" s="5">
        <v>15732151544</v>
      </c>
      <c r="E117" s="5">
        <v>3590344504</v>
      </c>
      <c r="F117" s="5">
        <v>4734929585</v>
      </c>
      <c r="G117" s="5">
        <v>1234766369</v>
      </c>
      <c r="I117" s="5">
        <v>4734929585</v>
      </c>
      <c r="J117" s="5">
        <v>6461634646</v>
      </c>
      <c r="K117" s="5">
        <v>10818402650</v>
      </c>
      <c r="L117" s="5">
        <v>10604937241</v>
      </c>
      <c r="M117" s="5">
        <v>6843889481</v>
      </c>
      <c r="N117" s="5">
        <v>6123061939</v>
      </c>
      <c r="O117" s="5">
        <v>5486460098</v>
      </c>
      <c r="P117" s="5">
        <v>4848792777</v>
      </c>
    </row>
    <row r="118" spans="3:16" ht="15.5" x14ac:dyDescent="0.35">
      <c r="C118" t="s">
        <v>237</v>
      </c>
      <c r="D118" s="5">
        <v>1419007150009</v>
      </c>
      <c r="E118" s="5">
        <v>470809129244</v>
      </c>
      <c r="F118" s="5">
        <v>435028351503</v>
      </c>
      <c r="G118" s="5">
        <v>440983475507</v>
      </c>
      <c r="I118" s="5">
        <v>435028351503</v>
      </c>
      <c r="J118" s="5">
        <v>197714126714</v>
      </c>
      <c r="K118" s="5">
        <v>206231909692</v>
      </c>
      <c r="L118" s="5">
        <v>41981333470</v>
      </c>
      <c r="M118" s="5">
        <v>28809815148</v>
      </c>
      <c r="N118" s="5">
        <v>37057120965</v>
      </c>
      <c r="O118" s="5">
        <v>39426875417</v>
      </c>
      <c r="P118" s="5">
        <v>43693284365</v>
      </c>
    </row>
    <row r="119" spans="3:16" ht="15.5" x14ac:dyDescent="0.35">
      <c r="C119" t="s">
        <v>238</v>
      </c>
      <c r="D119" s="5">
        <v>1419007150009</v>
      </c>
      <c r="E119" s="5">
        <v>470809129244</v>
      </c>
      <c r="F119" s="5">
        <v>435028351503</v>
      </c>
      <c r="G119" s="5">
        <v>440983475507</v>
      </c>
      <c r="I119" s="5">
        <v>435028351503</v>
      </c>
      <c r="J119" s="5">
        <v>197714126714</v>
      </c>
      <c r="K119" s="5">
        <v>206231909692</v>
      </c>
      <c r="L119" s="5">
        <v>41981333470</v>
      </c>
      <c r="M119" s="5">
        <v>28809815148</v>
      </c>
      <c r="N119" s="5">
        <v>37057120965</v>
      </c>
      <c r="O119" s="5">
        <v>39426875417</v>
      </c>
      <c r="P119" s="5">
        <v>43693284365</v>
      </c>
    </row>
    <row r="120" spans="3:16" ht="15.5" x14ac:dyDescent="0.35">
      <c r="C120" t="s">
        <v>239</v>
      </c>
    </row>
    <row r="121" spans="3:16" ht="15.5" x14ac:dyDescent="0.35">
      <c r="C121" t="s">
        <v>290</v>
      </c>
      <c r="D121" s="5">
        <v>851209372004</v>
      </c>
      <c r="E121" s="5">
        <v>457429149189</v>
      </c>
      <c r="F121" s="5">
        <v>422213944709</v>
      </c>
      <c r="G121" s="5">
        <v>426936111932</v>
      </c>
      <c r="I121" s="5">
        <v>422213944709</v>
      </c>
      <c r="J121" s="5">
        <v>197198024486</v>
      </c>
      <c r="K121" s="5">
        <v>194691392692</v>
      </c>
      <c r="L121" s="5">
        <v>30025261398</v>
      </c>
      <c r="M121" s="5">
        <v>14982610782</v>
      </c>
      <c r="N121" s="5">
        <v>21676738400</v>
      </c>
      <c r="O121" s="5">
        <v>28257940244</v>
      </c>
      <c r="P121" s="5">
        <v>33374031146</v>
      </c>
    </row>
    <row r="122" spans="3:16" ht="15.5" x14ac:dyDescent="0.35">
      <c r="C122" t="s">
        <v>390</v>
      </c>
      <c r="G122" s="5">
        <v>318212757</v>
      </c>
      <c r="J122" s="5">
        <v>318212757</v>
      </c>
    </row>
    <row r="123" spans="3:16" ht="15.5" x14ac:dyDescent="0.35">
      <c r="C123" t="s">
        <v>287</v>
      </c>
      <c r="D123" s="5">
        <v>125613361</v>
      </c>
      <c r="E123" s="5">
        <v>370626503</v>
      </c>
      <c r="F123" s="5">
        <v>204399241</v>
      </c>
      <c r="G123" s="5">
        <v>174459533</v>
      </c>
      <c r="I123" s="5">
        <v>204399241</v>
      </c>
      <c r="J123" s="5">
        <v>353258572</v>
      </c>
      <c r="L123" s="5">
        <v>354615072</v>
      </c>
      <c r="M123" s="5">
        <v>899983366</v>
      </c>
      <c r="N123" s="5">
        <v>648646565</v>
      </c>
      <c r="O123" s="5">
        <v>53048173</v>
      </c>
      <c r="P123" s="5">
        <v>77173219</v>
      </c>
    </row>
    <row r="124" spans="3:16" ht="15.5" x14ac:dyDescent="0.35">
      <c r="C124" t="s">
        <v>1588</v>
      </c>
      <c r="D124" s="5">
        <v>17852149314</v>
      </c>
      <c r="E124" s="5">
        <v>12157279764</v>
      </c>
      <c r="F124" s="5">
        <v>11591706503</v>
      </c>
      <c r="G124" s="5">
        <v>318212757</v>
      </c>
      <c r="I124" s="5">
        <v>11591706503</v>
      </c>
      <c r="J124" s="5">
        <v>318212757</v>
      </c>
      <c r="K124" s="5">
        <v>11540517000</v>
      </c>
      <c r="L124" s="5">
        <v>11956072072</v>
      </c>
      <c r="M124" s="5">
        <v>13827204366</v>
      </c>
      <c r="N124" s="5">
        <v>15380382565</v>
      </c>
      <c r="O124" s="5">
        <v>11168935173</v>
      </c>
      <c r="P124" s="5">
        <v>10319253219</v>
      </c>
    </row>
    <row r="125" spans="3:16" ht="15.5" x14ac:dyDescent="0.35">
      <c r="C125" t="s">
        <v>128</v>
      </c>
      <c r="D125" s="5">
        <v>5370292112675</v>
      </c>
      <c r="E125" s="5">
        <v>2322670797656</v>
      </c>
      <c r="F125" s="5">
        <v>2255253879023</v>
      </c>
      <c r="G125" s="5">
        <v>2044070807615</v>
      </c>
      <c r="I125" s="5">
        <v>2255105019492</v>
      </c>
      <c r="J125" s="5">
        <v>1440190270668</v>
      </c>
      <c r="K125" s="5">
        <v>1219466137052</v>
      </c>
      <c r="L125" s="5">
        <v>283183223471</v>
      </c>
      <c r="M125" s="5">
        <v>134625367584</v>
      </c>
      <c r="N125" s="5">
        <v>124958417994</v>
      </c>
      <c r="O125" s="5">
        <v>153026945887</v>
      </c>
      <c r="P125" s="5">
        <v>169836468702</v>
      </c>
    </row>
    <row r="126" spans="3:16" ht="15.5" x14ac:dyDescent="0.35">
      <c r="C126" t="s">
        <v>129</v>
      </c>
    </row>
    <row r="127" spans="3:16" ht="15.5" x14ac:dyDescent="0.35">
      <c r="C127" t="s">
        <v>130</v>
      </c>
      <c r="D127" s="5">
        <v>48100000000</v>
      </c>
      <c r="E127" s="5">
        <v>48100000000</v>
      </c>
      <c r="F127" s="5">
        <v>48100000000</v>
      </c>
      <c r="G127" s="5">
        <v>48100000000</v>
      </c>
      <c r="I127" s="5">
        <v>48100000000</v>
      </c>
      <c r="J127" s="5">
        <v>48100000000</v>
      </c>
      <c r="K127" s="5">
        <v>48100000000</v>
      </c>
      <c r="L127" s="5">
        <v>48100000000</v>
      </c>
      <c r="M127" s="5">
        <v>46830085000</v>
      </c>
      <c r="N127" s="5">
        <v>46478825000</v>
      </c>
      <c r="O127" s="5">
        <v>45000000000</v>
      </c>
      <c r="P127" s="5">
        <v>27500000000</v>
      </c>
    </row>
    <row r="128" spans="3:16" ht="15.5" x14ac:dyDescent="0.35">
      <c r="C128" t="s">
        <v>131</v>
      </c>
      <c r="D128" s="5">
        <v>-733355482502</v>
      </c>
      <c r="E128" s="5">
        <v>-733355482502</v>
      </c>
      <c r="F128" s="5">
        <v>-733355482502</v>
      </c>
      <c r="G128" s="5">
        <v>-758616324145</v>
      </c>
      <c r="I128" s="5">
        <v>-733355482502</v>
      </c>
      <c r="J128" s="5">
        <v>-733355482502</v>
      </c>
      <c r="K128" s="5">
        <v>-733355482502</v>
      </c>
      <c r="L128" s="5">
        <v>-18724852063</v>
      </c>
      <c r="M128" s="5">
        <v>-18915339313</v>
      </c>
      <c r="N128" s="5">
        <v>-18968028313</v>
      </c>
      <c r="O128" s="5">
        <v>-19189852063</v>
      </c>
      <c r="P128" s="5">
        <v>-19321352063</v>
      </c>
    </row>
    <row r="129" spans="2:16" ht="15.5" x14ac:dyDescent="0.35">
      <c r="C129" t="s">
        <v>132</v>
      </c>
      <c r="D129" s="5">
        <v>559991215920</v>
      </c>
      <c r="E129" s="5">
        <v>-75531651712</v>
      </c>
      <c r="F129" s="5">
        <v>-78271390052</v>
      </c>
      <c r="G129" s="5">
        <v>-73360841643</v>
      </c>
      <c r="I129" s="5">
        <v>-78271390052</v>
      </c>
      <c r="J129" s="5">
        <v>-35038354163</v>
      </c>
      <c r="K129" s="5">
        <v>-4699856926</v>
      </c>
      <c r="L129" s="5">
        <v>6821553959</v>
      </c>
      <c r="M129" s="5">
        <v>1832247321</v>
      </c>
      <c r="N129" s="5">
        <v>-1935939207</v>
      </c>
      <c r="O129" s="5">
        <v>-1735046071</v>
      </c>
      <c r="P129" s="5">
        <v>-3164207867</v>
      </c>
    </row>
    <row r="130" spans="2:16" ht="15.5" x14ac:dyDescent="0.35">
      <c r="C130" t="s">
        <v>136</v>
      </c>
      <c r="D130" s="5">
        <v>72024796932</v>
      </c>
      <c r="E130" s="5">
        <v>84745740452</v>
      </c>
      <c r="F130" s="5">
        <v>76110906037</v>
      </c>
      <c r="G130" s="5">
        <v>71422314914</v>
      </c>
      <c r="I130" s="5">
        <v>76110906037</v>
      </c>
      <c r="J130" s="5">
        <v>74238497326</v>
      </c>
      <c r="K130" s="5">
        <v>66383215001</v>
      </c>
      <c r="L130" s="5">
        <v>15234188661</v>
      </c>
      <c r="M130" s="5">
        <v>9446592641</v>
      </c>
      <c r="N130" s="5">
        <v>3555612138</v>
      </c>
      <c r="O130" s="5">
        <v>1033239060</v>
      </c>
      <c r="P130" s="5">
        <v>607070465</v>
      </c>
    </row>
    <row r="131" spans="2:16" ht="15.5" x14ac:dyDescent="0.35">
      <c r="C131" t="s">
        <v>10</v>
      </c>
      <c r="D131" s="5">
        <v>-53239469650</v>
      </c>
      <c r="E131" s="5">
        <v>-676041393762</v>
      </c>
      <c r="F131" s="5">
        <v>-687415966517</v>
      </c>
      <c r="G131" s="5">
        <v>-712454850874</v>
      </c>
      <c r="I131" s="5">
        <v>-687415966517</v>
      </c>
      <c r="J131" s="5">
        <v>-646055339339</v>
      </c>
      <c r="K131" s="5">
        <v>-623572124427</v>
      </c>
      <c r="L131" s="5">
        <v>280231599118</v>
      </c>
      <c r="M131" s="5">
        <v>40030900857</v>
      </c>
      <c r="N131" s="5">
        <v>28544658914</v>
      </c>
      <c r="O131" s="5">
        <v>25300260391</v>
      </c>
      <c r="P131" s="5">
        <v>6728134785</v>
      </c>
    </row>
    <row r="132" spans="2:16" ht="15.5" x14ac:dyDescent="0.35">
      <c r="C132" t="s">
        <v>137</v>
      </c>
      <c r="D132" s="5">
        <v>5317052643025</v>
      </c>
      <c r="E132" s="5">
        <v>1646629403894</v>
      </c>
      <c r="F132" s="5">
        <v>1567837912506</v>
      </c>
      <c r="G132" s="5">
        <v>1331615956741</v>
      </c>
      <c r="I132" s="5">
        <v>1567689052975</v>
      </c>
      <c r="J132" s="5">
        <v>794134931329</v>
      </c>
      <c r="K132" s="5">
        <v>595894012625</v>
      </c>
      <c r="L132" s="5">
        <v>563414822589</v>
      </c>
      <c r="M132" s="5">
        <v>174656268441</v>
      </c>
      <c r="N132" s="5">
        <v>153503076908</v>
      </c>
      <c r="O132" s="5">
        <v>178327206278</v>
      </c>
      <c r="P132" s="5">
        <v>176564603487</v>
      </c>
    </row>
    <row r="133" spans="2:16" ht="15.5" x14ac:dyDescent="0.35">
      <c r="C133" t="s">
        <v>138</v>
      </c>
      <c r="D133" s="5">
        <v>481000000</v>
      </c>
      <c r="E133" s="5">
        <v>481000000</v>
      </c>
      <c r="F133" s="5">
        <v>481000000</v>
      </c>
      <c r="G133" s="5">
        <v>481000000</v>
      </c>
      <c r="I133" s="5">
        <v>481000000</v>
      </c>
      <c r="J133" s="5">
        <v>481000000</v>
      </c>
      <c r="K133" s="5">
        <v>481000000</v>
      </c>
      <c r="L133" s="5">
        <v>481000000</v>
      </c>
      <c r="M133" s="5">
        <v>468300850</v>
      </c>
      <c r="N133" s="5">
        <v>464788250</v>
      </c>
      <c r="O133" s="5">
        <v>450000000</v>
      </c>
      <c r="P133" s="5">
        <v>27500</v>
      </c>
    </row>
    <row r="135" spans="2:16" ht="15.5" x14ac:dyDescent="0.35">
      <c r="B135" t="s">
        <v>139</v>
      </c>
      <c r="C135" t="s">
        <v>140</v>
      </c>
      <c r="D135" s="5">
        <v>-14613719134</v>
      </c>
      <c r="E135" s="5">
        <v>29375454391</v>
      </c>
      <c r="F135" s="5">
        <v>-100839286559</v>
      </c>
      <c r="G135" s="5">
        <v>104095930295</v>
      </c>
      <c r="I135" s="5">
        <v>-51734623804</v>
      </c>
      <c r="J135" s="5">
        <v>92871066131</v>
      </c>
      <c r="K135" s="5">
        <v>21795614893</v>
      </c>
      <c r="L135" s="5">
        <v>-16287641451</v>
      </c>
      <c r="M135" s="5">
        <v>22314782442</v>
      </c>
      <c r="N135" s="5">
        <v>2842099808</v>
      </c>
      <c r="O135" s="5">
        <v>-13148559677</v>
      </c>
      <c r="P135" s="5">
        <v>5536242346</v>
      </c>
    </row>
    <row r="136" spans="2:16" ht="15.5" x14ac:dyDescent="0.35">
      <c r="C136" t="s">
        <v>292</v>
      </c>
      <c r="D136" s="5">
        <v>204526784105</v>
      </c>
      <c r="E136" s="5">
        <v>222865535111</v>
      </c>
      <c r="F136" s="5">
        <v>262511148514</v>
      </c>
      <c r="G136" s="5">
        <v>99604570995</v>
      </c>
      <c r="I136" s="5">
        <v>561601499155</v>
      </c>
      <c r="J136" s="5">
        <v>482148595758</v>
      </c>
      <c r="K136" s="5">
        <v>316148506387</v>
      </c>
      <c r="L136" s="5">
        <v>375063601983</v>
      </c>
      <c r="M136" s="5">
        <v>380208856049</v>
      </c>
      <c r="N136" s="5">
        <v>258056919277</v>
      </c>
      <c r="O136" s="5">
        <v>223071646596</v>
      </c>
      <c r="P136" s="5">
        <v>237005513095</v>
      </c>
    </row>
    <row r="137" spans="2:16" ht="15.5" x14ac:dyDescent="0.35">
      <c r="C137" t="s">
        <v>582</v>
      </c>
      <c r="D137" s="5">
        <v>-189772137321</v>
      </c>
      <c r="E137" s="5">
        <v>-182070411520</v>
      </c>
      <c r="F137" s="5">
        <v>-338687964645</v>
      </c>
      <c r="G137" s="5">
        <v>23655043470</v>
      </c>
      <c r="I137" s="5">
        <v>-528813588322</v>
      </c>
      <c r="J137" s="5">
        <v>-324612156628</v>
      </c>
      <c r="K137" s="5">
        <v>-242923867310</v>
      </c>
      <c r="L137" s="5">
        <v>-398380275436</v>
      </c>
      <c r="M137" s="5">
        <v>-379933537968</v>
      </c>
      <c r="N137" s="5">
        <v>-251387198827</v>
      </c>
      <c r="O137" s="5">
        <v>-234138025162</v>
      </c>
      <c r="P137" s="5">
        <v>-230077723832</v>
      </c>
    </row>
    <row r="138" spans="2:16" ht="15.5" x14ac:dyDescent="0.35">
      <c r="C138" t="s">
        <v>393</v>
      </c>
      <c r="D138" s="5">
        <v>-30041784249</v>
      </c>
      <c r="E138" s="5">
        <v>-12114615669</v>
      </c>
      <c r="F138" s="5">
        <v>-20320070116</v>
      </c>
      <c r="G138" s="5">
        <v>-21073913478</v>
      </c>
      <c r="I138" s="5">
        <v>-82090363633</v>
      </c>
      <c r="J138" s="5">
        <v>-63656785668</v>
      </c>
      <c r="K138" s="5">
        <v>-48826077608</v>
      </c>
      <c r="L138" s="5">
        <v>-5331240325</v>
      </c>
      <c r="M138" s="5">
        <v>-3299227975</v>
      </c>
      <c r="N138" s="5">
        <v>-3030820928</v>
      </c>
      <c r="O138" s="5">
        <v>-3614640455</v>
      </c>
      <c r="P138" s="5">
        <v>-1391546917</v>
      </c>
    </row>
    <row r="139" spans="2:16" ht="15.5" x14ac:dyDescent="0.35">
      <c r="C139" t="s">
        <v>148</v>
      </c>
      <c r="F139" s="5">
        <v>-5063697333</v>
      </c>
      <c r="I139" s="5">
        <v>-5063697333</v>
      </c>
      <c r="J139" s="5">
        <v>-3003713730</v>
      </c>
      <c r="K139" s="5">
        <v>-4472471680</v>
      </c>
    </row>
    <row r="140" spans="2:16" ht="15.5" x14ac:dyDescent="0.35">
      <c r="C140" t="s">
        <v>296</v>
      </c>
      <c r="D140" s="5">
        <v>673418331</v>
      </c>
      <c r="E140" s="5">
        <v>694946469</v>
      </c>
      <c r="F140" s="5">
        <v>-1910229308</v>
      </c>
      <c r="G140" s="5">
        <v>1910229308</v>
      </c>
    </row>
    <row r="141" spans="2:16" ht="15.5" x14ac:dyDescent="0.35">
      <c r="C141" t="s">
        <v>1589</v>
      </c>
      <c r="F141" s="5">
        <v>2631526329</v>
      </c>
      <c r="I141" s="5">
        <v>2631526329</v>
      </c>
      <c r="J141" s="5">
        <v>1995126399</v>
      </c>
      <c r="K141" s="5">
        <v>1869525104</v>
      </c>
      <c r="L141" s="5">
        <v>12360272327</v>
      </c>
      <c r="M141" s="5">
        <v>25338692336</v>
      </c>
      <c r="N141" s="5">
        <v>-796799714</v>
      </c>
      <c r="O141" s="5">
        <v>1532459344</v>
      </c>
    </row>
    <row r="142" spans="2:16" ht="15.5" x14ac:dyDescent="0.35">
      <c r="C142" t="s">
        <v>149</v>
      </c>
      <c r="D142" s="5">
        <v>-23238869813</v>
      </c>
      <c r="E142" s="5">
        <v>23639734069</v>
      </c>
      <c r="F142" s="5">
        <v>35154935456</v>
      </c>
      <c r="G142" s="5">
        <v>19719602880</v>
      </c>
      <c r="I142" s="5">
        <v>179757990388</v>
      </c>
      <c r="J142" s="5">
        <v>-4529781934</v>
      </c>
      <c r="K142" s="5">
        <v>922858148609</v>
      </c>
      <c r="L142" s="5">
        <v>31313886825</v>
      </c>
      <c r="M142" s="5">
        <v>-15076292492</v>
      </c>
      <c r="N142" s="5">
        <v>6303831482</v>
      </c>
      <c r="O142" s="5">
        <v>13503227775</v>
      </c>
      <c r="P142" s="5">
        <v>28600072895</v>
      </c>
    </row>
    <row r="143" spans="2:16" ht="15.5" x14ac:dyDescent="0.35">
      <c r="C143" t="s">
        <v>150</v>
      </c>
      <c r="D143" s="5">
        <v>-7868056617</v>
      </c>
      <c r="E143" s="5">
        <v>-10669019314</v>
      </c>
      <c r="F143" s="5">
        <v>86592838281</v>
      </c>
      <c r="G143" s="5">
        <v>-126797888757</v>
      </c>
      <c r="I143" s="5">
        <v>-101982838173</v>
      </c>
      <c r="J143" s="5">
        <v>-91851348797</v>
      </c>
      <c r="K143" s="5">
        <v>-937380641885</v>
      </c>
      <c r="L143" s="5">
        <v>-15047912042</v>
      </c>
      <c r="M143" s="5">
        <v>-9550459018</v>
      </c>
      <c r="N143" s="5">
        <v>-8970205622</v>
      </c>
      <c r="O143" s="5">
        <v>3511233624</v>
      </c>
      <c r="P143" s="5">
        <v>-34177063417</v>
      </c>
    </row>
    <row r="144" spans="2:16" ht="15.5" x14ac:dyDescent="0.35">
      <c r="C144" t="s">
        <v>158</v>
      </c>
      <c r="D144" s="5">
        <v>-3931883400</v>
      </c>
      <c r="E144" s="5">
        <v>-1502024119</v>
      </c>
      <c r="F144" s="5">
        <v>-1537052502</v>
      </c>
      <c r="G144" s="5">
        <v>-1484863993</v>
      </c>
      <c r="I144" s="5">
        <v>-8584704221</v>
      </c>
      <c r="J144" s="5">
        <v>-17746667796</v>
      </c>
      <c r="K144" s="5">
        <v>-6995304647</v>
      </c>
      <c r="L144" s="5">
        <v>-13584112515</v>
      </c>
      <c r="M144" s="5">
        <v>-9887005018</v>
      </c>
      <c r="N144" s="5">
        <v>-9511083176</v>
      </c>
      <c r="O144" s="5">
        <v>-6979451376</v>
      </c>
      <c r="P144" s="5">
        <v>-11646880717</v>
      </c>
    </row>
    <row r="145" spans="3:16" ht="15.5" x14ac:dyDescent="0.35">
      <c r="C145" t="s">
        <v>321</v>
      </c>
    </row>
    <row r="146" spans="3:16" ht="15.5" x14ac:dyDescent="0.35">
      <c r="C146" t="s">
        <v>994</v>
      </c>
      <c r="L146" s="5">
        <v>15500000</v>
      </c>
      <c r="M146" s="5">
        <v>336546000</v>
      </c>
      <c r="N146" s="5">
        <v>440877554</v>
      </c>
      <c r="P146" s="5">
        <v>-20034000000</v>
      </c>
    </row>
    <row r="147" spans="3:16" ht="15.5" x14ac:dyDescent="0.35">
      <c r="C147" t="s">
        <v>105</v>
      </c>
      <c r="J147" s="5">
        <v>-17297619431</v>
      </c>
      <c r="K147" s="5">
        <v>-3548000000</v>
      </c>
      <c r="L147" s="5">
        <v>-1479299527</v>
      </c>
    </row>
    <row r="148" spans="3:16" ht="15.5" x14ac:dyDescent="0.35">
      <c r="C148" t="s">
        <v>644</v>
      </c>
      <c r="K148" s="5">
        <v>401726027</v>
      </c>
    </row>
    <row r="149" spans="3:16" ht="15.5" x14ac:dyDescent="0.35">
      <c r="C149" t="s">
        <v>531</v>
      </c>
      <c r="D149" s="5">
        <v>215000000</v>
      </c>
      <c r="F149" s="5">
        <v>-64288429</v>
      </c>
      <c r="I149" s="5">
        <v>-64288429</v>
      </c>
      <c r="J149" s="5">
        <v>17200000000</v>
      </c>
    </row>
    <row r="150" spans="3:16" ht="15.5" x14ac:dyDescent="0.35">
      <c r="C150" t="s">
        <v>332</v>
      </c>
      <c r="G150" s="5">
        <v>29729730</v>
      </c>
      <c r="I150" s="5">
        <v>29729730</v>
      </c>
      <c r="J150" s="5">
        <v>53427027</v>
      </c>
      <c r="K150" s="5">
        <v>127000000</v>
      </c>
    </row>
    <row r="151" spans="3:16" ht="15.5" x14ac:dyDescent="0.35">
      <c r="C151" t="s">
        <v>1590</v>
      </c>
      <c r="D151" s="5">
        <v>-2002977983</v>
      </c>
      <c r="E151" s="5">
        <v>-9166995195</v>
      </c>
      <c r="F151" s="5">
        <v>98771914570</v>
      </c>
      <c r="G151" s="5">
        <v>-125342754494</v>
      </c>
      <c r="I151" s="5">
        <v>-82785839895</v>
      </c>
      <c r="J151" s="5">
        <v>-73862052281</v>
      </c>
      <c r="K151" s="5">
        <v>-28656063265</v>
      </c>
    </row>
    <row r="152" spans="3:16" ht="15.5" x14ac:dyDescent="0.35">
      <c r="C152" t="s">
        <v>590</v>
      </c>
    </row>
    <row r="153" spans="3:16" ht="15.5" x14ac:dyDescent="0.35">
      <c r="C153" t="s">
        <v>395</v>
      </c>
    </row>
    <row r="154" spans="3:16" ht="15.5" x14ac:dyDescent="0.35">
      <c r="C154" t="s">
        <v>1591</v>
      </c>
      <c r="D154" s="5">
        <v>-2058894305</v>
      </c>
      <c r="F154" s="5">
        <v>-778625716</v>
      </c>
      <c r="I154" s="5">
        <v>-778625716</v>
      </c>
      <c r="J154" s="5">
        <v>-198436316</v>
      </c>
    </row>
    <row r="155" spans="3:16" ht="15.5" x14ac:dyDescent="0.35">
      <c r="C155" t="s">
        <v>1592</v>
      </c>
      <c r="O155" s="5">
        <v>10590685000</v>
      </c>
    </row>
    <row r="156" spans="3:16" ht="15.5" x14ac:dyDescent="0.35">
      <c r="C156" t="s">
        <v>441</v>
      </c>
    </row>
    <row r="157" spans="3:16" ht="15.5" x14ac:dyDescent="0.35">
      <c r="C157" t="s">
        <v>648</v>
      </c>
      <c r="K157" s="5">
        <v>-10000000</v>
      </c>
    </row>
    <row r="158" spans="3:16" ht="15.5" x14ac:dyDescent="0.35">
      <c r="C158" t="s">
        <v>1593</v>
      </c>
      <c r="K158" s="5">
        <v>-899000000000</v>
      </c>
    </row>
    <row r="159" spans="3:16" ht="15.5" x14ac:dyDescent="0.35">
      <c r="C159" t="s">
        <v>1594</v>
      </c>
      <c r="K159" s="5">
        <v>300000000</v>
      </c>
    </row>
    <row r="160" spans="3:16" ht="15.5" x14ac:dyDescent="0.35">
      <c r="C160" t="s">
        <v>658</v>
      </c>
      <c r="P160" s="5">
        <v>-2496182700</v>
      </c>
    </row>
    <row r="161" spans="3:16" ht="15.5" x14ac:dyDescent="0.35">
      <c r="C161" t="s">
        <v>1595</v>
      </c>
      <c r="D161" s="5">
        <v>-89300929</v>
      </c>
    </row>
    <row r="162" spans="3:16" ht="15.5" x14ac:dyDescent="0.35">
      <c r="C162" t="s">
        <v>1596</v>
      </c>
      <c r="F162" s="5">
        <v>-9799109642</v>
      </c>
      <c r="I162" s="5">
        <v>-9799109642</v>
      </c>
    </row>
    <row r="163" spans="3:16" ht="15.5" x14ac:dyDescent="0.35">
      <c r="C163" t="s">
        <v>887</v>
      </c>
      <c r="N163" s="5">
        <v>100000000</v>
      </c>
      <c r="O163" s="5">
        <v>-100000000</v>
      </c>
    </row>
    <row r="164" spans="3:16" ht="15.5" x14ac:dyDescent="0.35">
      <c r="C164" t="s">
        <v>161</v>
      </c>
      <c r="D164" s="5">
        <v>-23238869813</v>
      </c>
      <c r="E164" s="5">
        <v>23639734069</v>
      </c>
      <c r="F164" s="5">
        <v>35154935456</v>
      </c>
      <c r="G164" s="5">
        <v>19719602880</v>
      </c>
      <c r="I164" s="5">
        <v>179757990388</v>
      </c>
      <c r="J164" s="5">
        <v>-4529781934</v>
      </c>
      <c r="K164" s="5">
        <v>922858148609</v>
      </c>
      <c r="L164" s="5">
        <v>31313886825</v>
      </c>
      <c r="M164" s="5">
        <v>-15076292492</v>
      </c>
      <c r="N164" s="5">
        <v>6303831482</v>
      </c>
      <c r="O164" s="5">
        <v>13503227775</v>
      </c>
      <c r="P164" s="5">
        <v>28600072895</v>
      </c>
    </row>
    <row r="165" spans="3:16" ht="15.5" x14ac:dyDescent="0.35">
      <c r="C165" t="s">
        <v>609</v>
      </c>
      <c r="F165" s="5">
        <v>-129725564662</v>
      </c>
      <c r="I165" s="5">
        <v>-129725564662</v>
      </c>
      <c r="J165" s="5">
        <v>-91907039215</v>
      </c>
      <c r="K165" s="5">
        <v>-83381475867</v>
      </c>
      <c r="L165" s="5">
        <v>-591747425</v>
      </c>
      <c r="O165" s="5">
        <v>521781098</v>
      </c>
      <c r="P165" s="5">
        <v>-185539056</v>
      </c>
    </row>
    <row r="166" spans="3:16" ht="15.5" x14ac:dyDescent="0.35">
      <c r="C166" t="s">
        <v>313</v>
      </c>
      <c r="D166" s="5">
        <v>-315555835</v>
      </c>
      <c r="E166" s="5">
        <v>-1183732397</v>
      </c>
      <c r="F166" s="5">
        <v>54561849714</v>
      </c>
      <c r="G166" s="5">
        <v>-1026738607</v>
      </c>
    </row>
    <row r="167" spans="3:16" ht="15.5" x14ac:dyDescent="0.35">
      <c r="C167" t="s">
        <v>1423</v>
      </c>
    </row>
    <row r="168" spans="3:16" ht="15.5" x14ac:dyDescent="0.35">
      <c r="C168" t="s">
        <v>738</v>
      </c>
      <c r="L168" s="5">
        <v>43197694799</v>
      </c>
    </row>
    <row r="169" spans="3:16" ht="15.5" x14ac:dyDescent="0.35">
      <c r="C169" t="s">
        <v>739</v>
      </c>
      <c r="L169" s="5">
        <v>-24280658271</v>
      </c>
      <c r="M169" s="5">
        <v>-6278004613</v>
      </c>
      <c r="N169" s="5">
        <v>-5615142085</v>
      </c>
    </row>
    <row r="170" spans="3:16" ht="15.5" x14ac:dyDescent="0.35">
      <c r="C170" t="s">
        <v>1424</v>
      </c>
      <c r="L170" s="5">
        <v>18917036528</v>
      </c>
      <c r="M170" s="5">
        <v>-6278004613</v>
      </c>
      <c r="N170" s="5">
        <v>-5615142085</v>
      </c>
    </row>
    <row r="171" spans="3:16" ht="15.5" x14ac:dyDescent="0.35">
      <c r="C171" t="s">
        <v>1597</v>
      </c>
    </row>
    <row r="172" spans="3:16" ht="15.5" x14ac:dyDescent="0.35">
      <c r="C172" t="s">
        <v>816</v>
      </c>
      <c r="M172" s="5">
        <v>403949000</v>
      </c>
      <c r="N172" s="5">
        <v>223599332</v>
      </c>
    </row>
    <row r="173" spans="3:16" ht="15.5" x14ac:dyDescent="0.35">
      <c r="C173" t="s">
        <v>307</v>
      </c>
    </row>
    <row r="174" spans="3:16" ht="15.5" x14ac:dyDescent="0.35">
      <c r="C174" t="s">
        <v>218</v>
      </c>
      <c r="F174" s="5">
        <v>29600000000</v>
      </c>
      <c r="I174" s="5">
        <v>29600000000</v>
      </c>
    </row>
    <row r="175" spans="3:16" ht="15.5" x14ac:dyDescent="0.35">
      <c r="C175" t="s">
        <v>1081</v>
      </c>
      <c r="F175" s="5">
        <v>29600000000</v>
      </c>
      <c r="I175" s="5">
        <v>29600000000</v>
      </c>
    </row>
    <row r="176" spans="3:16" ht="15.5" x14ac:dyDescent="0.35">
      <c r="C176" t="s">
        <v>326</v>
      </c>
      <c r="D176" s="5">
        <v>-13994760343</v>
      </c>
      <c r="E176" s="5">
        <v>-12073813190</v>
      </c>
      <c r="F176" s="5">
        <v>-12965618431</v>
      </c>
      <c r="G176" s="5">
        <v>-12183113620</v>
      </c>
      <c r="I176" s="5">
        <v>-49912976917</v>
      </c>
      <c r="J176" s="5">
        <v>-49884554983</v>
      </c>
      <c r="K176" s="5">
        <v>-20739370192</v>
      </c>
      <c r="L176" s="5">
        <v>-6628270024</v>
      </c>
      <c r="M176" s="5">
        <v>-3413093388</v>
      </c>
      <c r="N176" s="5">
        <v>-10465464549</v>
      </c>
      <c r="O176" s="5">
        <v>-4246935314</v>
      </c>
      <c r="P176" s="5">
        <v>-6098261649</v>
      </c>
    </row>
    <row r="177" spans="3:16" ht="15.5" x14ac:dyDescent="0.35">
      <c r="C177" t="s">
        <v>1598</v>
      </c>
      <c r="D177" s="5">
        <v>7040000000</v>
      </c>
      <c r="E177" s="5">
        <v>35600000000</v>
      </c>
      <c r="F177" s="5">
        <v>10860500000</v>
      </c>
      <c r="G177" s="5">
        <v>15537500000</v>
      </c>
      <c r="I177" s="5">
        <v>229510000000</v>
      </c>
      <c r="J177" s="5">
        <v>4207490438</v>
      </c>
      <c r="K177" s="5">
        <v>51685000000</v>
      </c>
    </row>
    <row r="178" spans="3:16" ht="15.5" x14ac:dyDescent="0.35">
      <c r="C178" t="s">
        <v>1599</v>
      </c>
      <c r="F178" s="5">
        <v>-600000000</v>
      </c>
      <c r="G178" s="5">
        <v>600000000</v>
      </c>
    </row>
    <row r="179" spans="3:16" ht="15.5" x14ac:dyDescent="0.35">
      <c r="C179" t="s">
        <v>659</v>
      </c>
      <c r="F179" s="5">
        <v>36257770681</v>
      </c>
      <c r="G179" s="5">
        <v>3800000000</v>
      </c>
      <c r="I179" s="5">
        <v>40057770681</v>
      </c>
      <c r="J179" s="5">
        <v>39000000000</v>
      </c>
      <c r="K179" s="5">
        <v>9000000000</v>
      </c>
    </row>
    <row r="180" spans="3:16" ht="15.5" x14ac:dyDescent="0.35">
      <c r="C180" t="s">
        <v>1041</v>
      </c>
      <c r="F180" s="5">
        <v>-15200000000</v>
      </c>
      <c r="G180" s="5">
        <v>2600000000</v>
      </c>
      <c r="I180" s="5">
        <v>-12600000000</v>
      </c>
      <c r="J180" s="5">
        <v>-41400000000</v>
      </c>
      <c r="K180" s="5">
        <v>-11000000000</v>
      </c>
    </row>
    <row r="181" spans="3:16" ht="15.5" x14ac:dyDescent="0.35">
      <c r="C181" t="s">
        <v>722</v>
      </c>
      <c r="F181" s="5">
        <v>-10860500000</v>
      </c>
      <c r="G181" s="5">
        <v>10860500000</v>
      </c>
    </row>
    <row r="182" spans="3:16" ht="15.5" x14ac:dyDescent="0.35">
      <c r="C182" t="s">
        <v>1356</v>
      </c>
      <c r="D182" s="5">
        <v>-775821716</v>
      </c>
      <c r="F182" s="5">
        <v>-1137731826</v>
      </c>
      <c r="G182" s="5">
        <v>-468544893</v>
      </c>
      <c r="I182" s="5">
        <v>-1535468694</v>
      </c>
      <c r="J182" s="5">
        <v>-1272906187</v>
      </c>
      <c r="K182" s="5">
        <v>-1083242544</v>
      </c>
    </row>
    <row r="183" spans="3:16" ht="15.5" x14ac:dyDescent="0.35">
      <c r="C183" t="s">
        <v>653</v>
      </c>
      <c r="J183" s="5">
        <v>-17196823</v>
      </c>
    </row>
    <row r="184" spans="3:16" ht="15.5" x14ac:dyDescent="0.35">
      <c r="C184" t="s">
        <v>168</v>
      </c>
      <c r="J184" s="5">
        <v>-102803177</v>
      </c>
    </row>
    <row r="185" spans="3:16" ht="15.5" x14ac:dyDescent="0.35">
      <c r="C185" t="s">
        <v>1600</v>
      </c>
      <c r="M185" s="5">
        <v>8250000000</v>
      </c>
      <c r="N185" s="5">
        <v>17271202837</v>
      </c>
      <c r="O185" s="5">
        <v>-392422056</v>
      </c>
    </row>
    <row r="186" spans="3:16" ht="15.5" x14ac:dyDescent="0.35">
      <c r="C186" t="s">
        <v>308</v>
      </c>
      <c r="D186" s="5">
        <v>-15057770681</v>
      </c>
      <c r="P186" s="5">
        <v>-44694215285</v>
      </c>
    </row>
    <row r="187" spans="3:16" ht="15.5" x14ac:dyDescent="0.35">
      <c r="C187" t="s">
        <v>131</v>
      </c>
      <c r="L187" s="5">
        <v>1460402250</v>
      </c>
      <c r="M187" s="5">
        <v>967025980</v>
      </c>
      <c r="N187" s="5">
        <v>1700648750</v>
      </c>
      <c r="O187" s="5">
        <v>17631500000</v>
      </c>
      <c r="P187" s="5">
        <v>26437000000</v>
      </c>
    </row>
    <row r="188" spans="3:16" ht="15.5" x14ac:dyDescent="0.35">
      <c r="C188" t="s">
        <v>173</v>
      </c>
      <c r="D188" s="5">
        <v>-51116156794</v>
      </c>
      <c r="E188" s="5">
        <v>40863412158</v>
      </c>
      <c r="F188" s="5">
        <v>23632416771</v>
      </c>
      <c r="G188" s="5">
        <v>-3714135584</v>
      </c>
      <c r="I188" s="5">
        <v>26040528411</v>
      </c>
      <c r="J188" s="5">
        <v>-3510064600</v>
      </c>
      <c r="K188" s="5">
        <v>7273121617</v>
      </c>
      <c r="L188" s="5">
        <v>-21666668</v>
      </c>
      <c r="M188" s="5">
        <v>-2311969068</v>
      </c>
      <c r="N188" s="5">
        <v>175725668</v>
      </c>
      <c r="O188" s="5">
        <v>3865901722</v>
      </c>
      <c r="P188" s="5">
        <v>-40748176</v>
      </c>
    </row>
    <row r="189" spans="3:16" ht="15.5" x14ac:dyDescent="0.35">
      <c r="C189" t="s">
        <v>176</v>
      </c>
      <c r="E189" s="5">
        <v>33565948051</v>
      </c>
      <c r="I189" s="5">
        <v>7525419640</v>
      </c>
      <c r="J189" s="5">
        <v>11035484240</v>
      </c>
      <c r="K189" s="5">
        <v>3032714314</v>
      </c>
      <c r="L189" s="5">
        <v>2247218920</v>
      </c>
      <c r="M189" s="5">
        <v>4559187988</v>
      </c>
      <c r="N189" s="5">
        <v>4383462320</v>
      </c>
      <c r="O189" s="5">
        <v>517560598</v>
      </c>
      <c r="P189" s="5">
        <v>558308774</v>
      </c>
    </row>
    <row r="190" spans="3:16" ht="15.5" x14ac:dyDescent="0.35">
      <c r="C190" t="s">
        <v>1601</v>
      </c>
      <c r="K190" s="5">
        <v>807162062</v>
      </c>
    </row>
    <row r="191" spans="3:16" ht="15.5" x14ac:dyDescent="0.35">
      <c r="C191" t="s">
        <v>1602</v>
      </c>
      <c r="K191" s="5">
        <v>-77513753</v>
      </c>
    </row>
    <row r="192" spans="3:16" ht="15.5" x14ac:dyDescent="0.35">
      <c r="C192" t="s">
        <v>711</v>
      </c>
      <c r="E192" s="5">
        <v>33565948051</v>
      </c>
      <c r="I192" s="5">
        <v>7525419640</v>
      </c>
      <c r="J192" s="5">
        <v>11035484240</v>
      </c>
      <c r="K192" s="5">
        <v>3032714314</v>
      </c>
      <c r="L192" s="5">
        <v>2247218920</v>
      </c>
      <c r="M192" s="5">
        <v>4559187988</v>
      </c>
      <c r="N192" s="5">
        <v>4383462320</v>
      </c>
      <c r="O192" s="5">
        <v>517560598</v>
      </c>
      <c r="P192" s="5">
        <v>558308774</v>
      </c>
    </row>
    <row r="193" spans="2:16" ht="15.5" x14ac:dyDescent="0.35">
      <c r="C193" t="s">
        <v>177</v>
      </c>
      <c r="D193" s="5">
        <v>268819140868</v>
      </c>
      <c r="E193" s="5">
        <v>74429360209</v>
      </c>
      <c r="F193" s="5">
        <v>23632416771</v>
      </c>
      <c r="G193" s="5">
        <v>-3714135584</v>
      </c>
      <c r="I193" s="5">
        <v>33565948051</v>
      </c>
      <c r="J193" s="5">
        <v>7525419640</v>
      </c>
      <c r="K193" s="5">
        <v>11035484240</v>
      </c>
      <c r="L193" s="5">
        <v>2225552252</v>
      </c>
      <c r="M193" s="5">
        <v>2247218920</v>
      </c>
      <c r="N193" s="5">
        <v>4559187988</v>
      </c>
      <c r="O193" s="5">
        <v>4383462320</v>
      </c>
      <c r="P193" s="5">
        <v>517560598</v>
      </c>
    </row>
    <row r="195" spans="2:16" ht="15.5" x14ac:dyDescent="0.35">
      <c r="B195" t="s">
        <v>178</v>
      </c>
      <c r="C195" t="s">
        <v>12</v>
      </c>
      <c r="D195" s="5">
        <v>480000000</v>
      </c>
      <c r="E195" s="5">
        <v>480000000</v>
      </c>
      <c r="F195" s="5">
        <v>480000000</v>
      </c>
      <c r="G195" s="5">
        <v>480000000</v>
      </c>
      <c r="I195" s="5">
        <v>480000000</v>
      </c>
      <c r="J195" s="5">
        <v>480000000</v>
      </c>
      <c r="K195" s="5">
        <v>480000000</v>
      </c>
      <c r="L195" s="5">
        <v>480000000</v>
      </c>
      <c r="M195" s="5">
        <v>470000000</v>
      </c>
      <c r="N195" s="5">
        <v>460000000</v>
      </c>
      <c r="O195" s="5">
        <v>450000000</v>
      </c>
      <c r="P195" s="5">
        <v>0</v>
      </c>
    </row>
    <row r="196" spans="2:16" ht="15.5" x14ac:dyDescent="0.35">
      <c r="C196" t="s">
        <v>179</v>
      </c>
      <c r="D196" s="6">
        <v>1321.25</v>
      </c>
      <c r="E196" s="6">
        <v>5.7</v>
      </c>
      <c r="F196" s="6">
        <v>-9.91</v>
      </c>
      <c r="G196" s="6">
        <v>-27.78</v>
      </c>
    </row>
    <row r="197" spans="2:16" ht="15.5" x14ac:dyDescent="0.35">
      <c r="C197" t="s">
        <v>180</v>
      </c>
      <c r="D197" s="6">
        <v>6.87</v>
      </c>
      <c r="E197" s="6">
        <v>1942.98</v>
      </c>
      <c r="F197" s="6">
        <v>-1463.17</v>
      </c>
      <c r="G197" s="6">
        <v>-143.99</v>
      </c>
    </row>
    <row r="198" spans="2:16" ht="15.5" x14ac:dyDescent="0.35">
      <c r="C198" t="s">
        <v>64</v>
      </c>
      <c r="D198" s="6">
        <v>37.86</v>
      </c>
      <c r="E198" s="6">
        <v>19.45</v>
      </c>
      <c r="F198" s="6">
        <v>28.26</v>
      </c>
      <c r="G198" s="6">
        <v>19.11</v>
      </c>
    </row>
    <row r="199" spans="2:16" ht="15.5" x14ac:dyDescent="0.35">
      <c r="C199" t="s">
        <v>181</v>
      </c>
      <c r="D199" s="5">
        <v>-33070000000</v>
      </c>
      <c r="E199" s="6">
        <v>32479999999.999996</v>
      </c>
      <c r="F199" s="5">
        <v>11820000000</v>
      </c>
      <c r="G199" s="5">
        <v>27370000000</v>
      </c>
    </row>
    <row r="200" spans="2:16" ht="15.5" x14ac:dyDescent="0.35">
      <c r="C200" t="s">
        <v>182</v>
      </c>
      <c r="D200" s="6">
        <v>0.11720000000000001</v>
      </c>
      <c r="E200" s="6">
        <v>1.7000000000000001E-3</v>
      </c>
      <c r="F200" s="6">
        <v>-3.0000000000000001E-3</v>
      </c>
      <c r="G200" s="6">
        <v>-9.7999999999999997E-3</v>
      </c>
    </row>
    <row r="201" spans="2:16" ht="15.5" x14ac:dyDescent="0.35">
      <c r="C201" t="s">
        <v>183</v>
      </c>
      <c r="D201" s="6">
        <v>-5.0735000000000001</v>
      </c>
      <c r="E201" s="6">
        <v>-3.5999999999999999E-3</v>
      </c>
      <c r="F201" s="6">
        <v>6.1999999999999998E-3</v>
      </c>
      <c r="G201" s="6">
        <v>1.7000000000000001E-2</v>
      </c>
    </row>
    <row r="202" spans="2:16" ht="15.5" x14ac:dyDescent="0.35">
      <c r="C202" t="s">
        <v>184</v>
      </c>
      <c r="D202" s="6">
        <v>-5.5300000000000002E-2</v>
      </c>
      <c r="E202" s="6">
        <v>-0.13059999999999999</v>
      </c>
      <c r="F202" s="6">
        <v>-4.8499999999999995E-2</v>
      </c>
      <c r="G202" s="6">
        <v>-9.4100000000000003E-2</v>
      </c>
    </row>
    <row r="203" spans="2:16" ht="15.5" x14ac:dyDescent="0.35">
      <c r="C203" t="s">
        <v>185</v>
      </c>
      <c r="D203" s="6">
        <v>-2.62</v>
      </c>
      <c r="E203" s="6">
        <v>2.2200000000000002</v>
      </c>
      <c r="F203" s="6">
        <v>0.88</v>
      </c>
      <c r="G203" s="6">
        <v>0.64</v>
      </c>
    </row>
    <row r="204" spans="2:16" ht="15.5" x14ac:dyDescent="0.35">
      <c r="C204" t="s">
        <v>186</v>
      </c>
      <c r="D204" s="5">
        <v>-53000000000</v>
      </c>
      <c r="E204" s="5">
        <v>-676000000000</v>
      </c>
      <c r="F204" s="5">
        <v>-687000000000</v>
      </c>
      <c r="G204" s="5">
        <v>-712000000000</v>
      </c>
    </row>
    <row r="205" spans="2:16" ht="15.5" x14ac:dyDescent="0.35">
      <c r="C205" t="s">
        <v>187</v>
      </c>
      <c r="D205" s="6">
        <v>-34.85</v>
      </c>
      <c r="E205" s="5">
        <v>-7</v>
      </c>
      <c r="F205" s="6">
        <v>-9.1300000000000008</v>
      </c>
      <c r="G205" s="6">
        <v>-2.4500000000000002</v>
      </c>
    </row>
    <row r="206" spans="2:16" ht="15.5" x14ac:dyDescent="0.35">
      <c r="C206" t="s">
        <v>188</v>
      </c>
      <c r="D206" s="6">
        <v>-260.42</v>
      </c>
      <c r="E206" s="6">
        <v>-1581.68</v>
      </c>
      <c r="F206" s="6">
        <v>-1587.37</v>
      </c>
      <c r="G206" s="6">
        <v>-1629.68</v>
      </c>
    </row>
    <row r="207" spans="2:16" ht="15.5" x14ac:dyDescent="0.35">
      <c r="C207" t="s">
        <v>189</v>
      </c>
      <c r="D207" s="6">
        <v>-34.85</v>
      </c>
      <c r="E207" s="5">
        <v>-7</v>
      </c>
      <c r="F207" s="6">
        <v>-9.1300000000000008</v>
      </c>
      <c r="G207" s="6">
        <v>-2.4500000000000002</v>
      </c>
    </row>
    <row r="208" spans="2:16" ht="15.5" x14ac:dyDescent="0.35">
      <c r="C208" t="s">
        <v>190</v>
      </c>
      <c r="D208" s="6">
        <v>-260.42</v>
      </c>
      <c r="E208" s="6">
        <v>-1581.68</v>
      </c>
      <c r="F208" s="6">
        <v>-1587.37</v>
      </c>
      <c r="G208" s="6">
        <v>-1629.68</v>
      </c>
    </row>
    <row r="209" spans="3:16" ht="15.5" x14ac:dyDescent="0.35">
      <c r="C209" t="s">
        <v>191</v>
      </c>
      <c r="D209" s="5">
        <v>949000000000</v>
      </c>
      <c r="E209" s="5">
        <v>937000000000</v>
      </c>
      <c r="F209" s="5">
        <v>937000000000</v>
      </c>
      <c r="G209" s="5">
        <v>934000000000</v>
      </c>
    </row>
    <row r="210" spans="3:16" ht="15.5" x14ac:dyDescent="0.35">
      <c r="C210" t="s">
        <v>192</v>
      </c>
      <c r="D210" s="5">
        <v>206000000000</v>
      </c>
      <c r="E210" s="5">
        <v>27000000000</v>
      </c>
      <c r="F210" s="5">
        <v>27000000000</v>
      </c>
      <c r="G210" s="5">
        <v>33000000000</v>
      </c>
    </row>
    <row r="211" spans="3:16" ht="15.5" x14ac:dyDescent="0.35">
      <c r="C211" t="s">
        <v>193</v>
      </c>
      <c r="D211" s="5">
        <v>-125000000000</v>
      </c>
      <c r="E211" s="5">
        <v>-761000000000</v>
      </c>
      <c r="F211" s="5">
        <v>-764000000000</v>
      </c>
      <c r="G211" s="5">
        <v>-784000000000</v>
      </c>
    </row>
    <row r="212" spans="3:16" ht="15.5" x14ac:dyDescent="0.35">
      <c r="C212" t="s">
        <v>24</v>
      </c>
      <c r="D212" s="5">
        <v>1155000000000</v>
      </c>
      <c r="E212" s="5">
        <v>964000000000</v>
      </c>
      <c r="F212" s="5">
        <v>964000000000</v>
      </c>
      <c r="G212" s="5">
        <v>967000000000</v>
      </c>
    </row>
    <row r="213" spans="3:16" ht="15.5" x14ac:dyDescent="0.35">
      <c r="C213" t="s">
        <v>21</v>
      </c>
      <c r="D213" s="5">
        <v>819000000000</v>
      </c>
      <c r="E213" s="5">
        <v>890000000000</v>
      </c>
      <c r="F213" s="5">
        <v>930000000000</v>
      </c>
      <c r="G213" s="5">
        <v>957000000000</v>
      </c>
    </row>
    <row r="214" spans="3:16" ht="15.5" x14ac:dyDescent="0.35">
      <c r="C214" t="s">
        <v>194</v>
      </c>
      <c r="D214" s="5">
        <v>-2633000000000</v>
      </c>
      <c r="E214" s="5">
        <v>-1084000000000</v>
      </c>
      <c r="F214" s="5">
        <v>-1132000000000</v>
      </c>
      <c r="G214" s="5">
        <v>-1236000000000</v>
      </c>
    </row>
    <row r="215" spans="3:16" ht="15.5" x14ac:dyDescent="0.35">
      <c r="C215" t="s">
        <v>195</v>
      </c>
      <c r="D215" s="5">
        <v>-15000000000</v>
      </c>
      <c r="E215" s="5">
        <v>29000000000</v>
      </c>
      <c r="F215" s="5">
        <v>-101000000000</v>
      </c>
      <c r="G215" s="5">
        <v>104000000000</v>
      </c>
    </row>
    <row r="216" spans="3:16" ht="15.5" x14ac:dyDescent="0.35">
      <c r="C216" t="s">
        <v>196</v>
      </c>
      <c r="D216" s="5">
        <v>-6000000000</v>
      </c>
      <c r="E216" s="5">
        <v>-11000000000</v>
      </c>
      <c r="F216" s="5">
        <v>97000000000</v>
      </c>
      <c r="G216" s="5">
        <v>-127000000000</v>
      </c>
    </row>
    <row r="217" spans="3:16" ht="15.5" x14ac:dyDescent="0.35">
      <c r="C217" t="s">
        <v>13</v>
      </c>
      <c r="D217" s="5">
        <v>-21000000000</v>
      </c>
      <c r="E217" s="5">
        <v>19000000000</v>
      </c>
      <c r="F217" s="5">
        <v>-4000000000</v>
      </c>
      <c r="G217" s="5">
        <v>-23000000000</v>
      </c>
    </row>
    <row r="218" spans="3:16" ht="15.5" x14ac:dyDescent="0.35">
      <c r="C218" t="s">
        <v>16</v>
      </c>
      <c r="D218" s="6">
        <v>-42.72</v>
      </c>
      <c r="E218" s="6">
        <v>38.89</v>
      </c>
      <c r="F218" s="6">
        <v>-7.49</v>
      </c>
      <c r="G218" s="6">
        <v>-47.26</v>
      </c>
    </row>
    <row r="219" spans="3:16" ht="15.5" x14ac:dyDescent="0.35">
      <c r="C219" t="s">
        <v>49</v>
      </c>
      <c r="I219" s="6">
        <v>-89.58</v>
      </c>
      <c r="J219" s="6">
        <v>-64.37</v>
      </c>
      <c r="K219" s="6">
        <v>-34.29</v>
      </c>
      <c r="L219" s="6">
        <v>10.37</v>
      </c>
      <c r="M219" s="6">
        <v>8.0500000000000007</v>
      </c>
      <c r="N219" s="6">
        <v>-0.43</v>
      </c>
      <c r="O219" s="6">
        <v>0.71</v>
      </c>
      <c r="P219" s="6">
        <v>-39615.4</v>
      </c>
    </row>
    <row r="220" spans="3:16" ht="15.5" x14ac:dyDescent="0.35">
      <c r="C220" t="s">
        <v>63</v>
      </c>
      <c r="I220" s="6">
        <v>-161.87</v>
      </c>
      <c r="J220" s="6">
        <v>-77.680000000000007</v>
      </c>
      <c r="K220" s="6">
        <v>-25.52</v>
      </c>
      <c r="L220" s="6">
        <v>106.56</v>
      </c>
      <c r="M220" s="6">
        <v>41.74</v>
      </c>
      <c r="N220" s="6">
        <v>-860.47</v>
      </c>
      <c r="O220" s="6">
        <v>2323.94</v>
      </c>
      <c r="P220" s="5">
        <v>0</v>
      </c>
    </row>
    <row r="221" spans="3:16" ht="15.5" x14ac:dyDescent="0.35">
      <c r="C221" t="s">
        <v>66</v>
      </c>
      <c r="I221" s="6">
        <v>13.06</v>
      </c>
      <c r="J221" s="6">
        <v>5.53</v>
      </c>
      <c r="K221" s="6">
        <v>1.42</v>
      </c>
      <c r="L221" s="6">
        <v>1.28</v>
      </c>
      <c r="M221" s="6">
        <v>0.41</v>
      </c>
      <c r="N221" s="6">
        <v>0.63</v>
      </c>
      <c r="O221" s="6">
        <v>3.32</v>
      </c>
      <c r="P221" s="5">
        <v>0</v>
      </c>
    </row>
    <row r="222" spans="3:16" ht="15.5" x14ac:dyDescent="0.35">
      <c r="C222" t="s">
        <v>197</v>
      </c>
      <c r="I222" s="5">
        <v>17790000000</v>
      </c>
      <c r="J222" s="5">
        <v>40480000000</v>
      </c>
      <c r="K222" s="5">
        <v>25800000000</v>
      </c>
      <c r="L222" s="5">
        <v>28890000000</v>
      </c>
      <c r="M222" s="5">
        <v>20830000000</v>
      </c>
      <c r="N222" s="5">
        <v>21570000000</v>
      </c>
      <c r="O222" s="5">
        <v>11400000000</v>
      </c>
      <c r="P222" s="5">
        <v>11170000000</v>
      </c>
    </row>
    <row r="223" spans="3:16" ht="15.5" x14ac:dyDescent="0.35">
      <c r="C223" t="s">
        <v>198</v>
      </c>
      <c r="I223" s="6">
        <v>-2.75E-2</v>
      </c>
      <c r="J223" s="6">
        <v>-3.8399999999999997E-2</v>
      </c>
      <c r="K223" s="6">
        <v>-2.7699999999999999E-2</v>
      </c>
      <c r="L223" s="6">
        <v>8.8000000000000005E-3</v>
      </c>
      <c r="M223" s="6">
        <v>2.1499999999999998E-2</v>
      </c>
      <c r="N223" s="6">
        <v>-1.2999999999999999E-3</v>
      </c>
      <c r="O223" s="6">
        <v>1.8E-3</v>
      </c>
      <c r="P223" s="6">
        <v>-6.1999999999999998E-3</v>
      </c>
    </row>
    <row r="224" spans="3:16" ht="15.5" x14ac:dyDescent="0.35">
      <c r="C224" t="s">
        <v>199</v>
      </c>
      <c r="I224" s="6">
        <v>5.6399999999999999E-2</v>
      </c>
      <c r="J224" s="6">
        <v>4.2999999999999997E-2</v>
      </c>
      <c r="K224" s="6">
        <v>2.3900000000000001E-2</v>
      </c>
      <c r="L224" s="6">
        <v>1.8799999999999997E-2</v>
      </c>
      <c r="M224" s="6">
        <v>0.1232</v>
      </c>
      <c r="N224" s="6">
        <v>-8.0000000000000002E-3</v>
      </c>
      <c r="O224" s="6">
        <v>1.3100000000000001E-2</v>
      </c>
      <c r="P224" s="6">
        <v>-0.17800000000000002</v>
      </c>
    </row>
    <row r="225" spans="3:16" ht="15.5" x14ac:dyDescent="0.35">
      <c r="C225" t="s">
        <v>200</v>
      </c>
      <c r="I225" s="6">
        <v>-2.86E-2</v>
      </c>
      <c r="J225" s="6">
        <v>-7.0599999999999996E-2</v>
      </c>
      <c r="K225" s="6">
        <v>-0.35119999999999996</v>
      </c>
      <c r="L225" s="6">
        <v>0.12429999999999999</v>
      </c>
      <c r="M225" s="6">
        <v>0.25170000000000003</v>
      </c>
      <c r="N225" s="6">
        <v>0.27600000000000002</v>
      </c>
      <c r="O225" s="6">
        <v>0.1416</v>
      </c>
      <c r="P225" s="6">
        <v>0.35289999999999999</v>
      </c>
    </row>
    <row r="226" spans="3:16" ht="15.5" x14ac:dyDescent="0.35">
      <c r="C226" t="s">
        <v>201</v>
      </c>
      <c r="I226" s="6">
        <v>0.19</v>
      </c>
      <c r="J226" s="6">
        <v>0.59</v>
      </c>
      <c r="K226" s="6">
        <v>0.8</v>
      </c>
      <c r="L226" s="6">
        <v>2.98</v>
      </c>
      <c r="M226" s="6">
        <v>3.25</v>
      </c>
      <c r="N226" s="6">
        <v>1.72</v>
      </c>
      <c r="O226" s="6">
        <v>1.72</v>
      </c>
      <c r="P226" s="6">
        <v>1.43</v>
      </c>
    </row>
    <row r="227" spans="3:16" ht="15.5" x14ac:dyDescent="0.35">
      <c r="C227" t="s">
        <v>60</v>
      </c>
      <c r="I227" s="6">
        <v>-9.1300000000000008</v>
      </c>
      <c r="J227" s="6">
        <v>-3.34</v>
      </c>
      <c r="K227" s="6">
        <v>-0.61</v>
      </c>
      <c r="L227" s="6">
        <v>2.0099999999999998</v>
      </c>
      <c r="M227" s="6">
        <v>5.14</v>
      </c>
      <c r="N227" s="6">
        <v>6.88</v>
      </c>
      <c r="O227" s="6">
        <v>30.6</v>
      </c>
      <c r="P227" s="5">
        <v>0</v>
      </c>
    </row>
    <row r="228" spans="3:16" ht="15.5" x14ac:dyDescent="0.35">
      <c r="C228" t="s">
        <v>57</v>
      </c>
      <c r="I228" s="6">
        <v>-1587.37</v>
      </c>
      <c r="J228" s="6">
        <v>-1497.49</v>
      </c>
      <c r="K228" s="6">
        <v>-1434.42</v>
      </c>
      <c r="L228" s="6">
        <v>550.92999999999995</v>
      </c>
      <c r="M228" s="6">
        <v>65.31</v>
      </c>
      <c r="N228" s="6">
        <v>53.76</v>
      </c>
      <c r="O228" s="6">
        <v>53.93</v>
      </c>
      <c r="P228" s="6">
        <v>222584.16</v>
      </c>
    </row>
    <row r="229" spans="3:16" ht="15.5" x14ac:dyDescent="0.35">
      <c r="C229" t="s">
        <v>202</v>
      </c>
      <c r="I229" s="6">
        <v>-9.1300000000000008</v>
      </c>
      <c r="J229" s="6">
        <v>-3.34</v>
      </c>
      <c r="K229" s="6">
        <v>-0.61</v>
      </c>
      <c r="L229" s="6">
        <v>2.0099999999999998</v>
      </c>
      <c r="M229" s="6">
        <v>5.14</v>
      </c>
      <c r="N229" s="6">
        <v>6.88</v>
      </c>
      <c r="O229" s="6">
        <v>30.6</v>
      </c>
      <c r="P229" s="5">
        <v>0</v>
      </c>
    </row>
    <row r="230" spans="3:16" ht="15.5" x14ac:dyDescent="0.35">
      <c r="C230" t="s">
        <v>203</v>
      </c>
      <c r="I230" s="6">
        <v>-1587.37</v>
      </c>
      <c r="J230" s="6">
        <v>-1497.49</v>
      </c>
      <c r="K230" s="6">
        <v>-1434.42</v>
      </c>
      <c r="L230" s="6">
        <v>550.92999999999995</v>
      </c>
      <c r="M230" s="6">
        <v>65.31</v>
      </c>
      <c r="N230" s="6">
        <v>53.76</v>
      </c>
      <c r="O230" s="6">
        <v>53.93</v>
      </c>
      <c r="P230" s="6">
        <v>222584.16</v>
      </c>
    </row>
    <row r="231" spans="3:16" ht="15.5" x14ac:dyDescent="0.35">
      <c r="C231" t="s">
        <v>204</v>
      </c>
      <c r="I231" s="5">
        <v>937000000000</v>
      </c>
      <c r="J231" s="5">
        <v>988000000000</v>
      </c>
      <c r="K231" s="5">
        <v>941000000000</v>
      </c>
      <c r="L231" s="5">
        <v>37000000000</v>
      </c>
      <c r="M231" s="5">
        <v>15000000000</v>
      </c>
      <c r="N231" s="5">
        <v>29000000000</v>
      </c>
      <c r="O231" s="5">
        <v>25000000000</v>
      </c>
      <c r="P231" s="5">
        <v>20000000000</v>
      </c>
    </row>
    <row r="232" spans="3:16" ht="15.5" x14ac:dyDescent="0.35">
      <c r="C232" t="s">
        <v>205</v>
      </c>
      <c r="I232" s="5">
        <v>27000000000</v>
      </c>
      <c r="J232" s="5">
        <v>31000000000</v>
      </c>
      <c r="K232" s="5">
        <v>33000000000</v>
      </c>
      <c r="L232" s="5">
        <v>42000000000</v>
      </c>
      <c r="M232" s="5">
        <v>29000000000</v>
      </c>
      <c r="N232" s="5">
        <v>37000000000</v>
      </c>
      <c r="O232" s="5">
        <v>39000000000</v>
      </c>
      <c r="P232" s="5">
        <v>44000000000</v>
      </c>
    </row>
    <row r="233" spans="3:16" ht="15.5" x14ac:dyDescent="0.35">
      <c r="C233" t="s">
        <v>26</v>
      </c>
      <c r="I233" s="5">
        <v>964000000000</v>
      </c>
      <c r="J233" s="5">
        <v>1020000000000</v>
      </c>
      <c r="K233" s="5">
        <v>974000000000</v>
      </c>
      <c r="L233" s="5">
        <v>79000000000</v>
      </c>
      <c r="M233" s="5">
        <v>44000000000</v>
      </c>
      <c r="N233" s="5">
        <v>66000000000</v>
      </c>
      <c r="O233" s="5">
        <v>65000000000</v>
      </c>
      <c r="P233" s="5">
        <v>64000000000</v>
      </c>
    </row>
    <row r="234" spans="3:16" ht="15.5" x14ac:dyDescent="0.35">
      <c r="C234" t="s">
        <v>23</v>
      </c>
      <c r="I234" s="5">
        <v>930000000000</v>
      </c>
      <c r="J234" s="5">
        <v>1012000000000</v>
      </c>
      <c r="K234" s="5">
        <v>963000000000</v>
      </c>
      <c r="L234" s="5">
        <v>76000000000</v>
      </c>
      <c r="M234" s="5">
        <v>42000000000</v>
      </c>
      <c r="N234" s="5">
        <v>62000000000</v>
      </c>
      <c r="O234" s="5">
        <v>60000000000</v>
      </c>
      <c r="P234" s="5">
        <v>63000000000</v>
      </c>
    </row>
    <row r="235" spans="3:16" ht="15.5" x14ac:dyDescent="0.35">
      <c r="C235" t="s">
        <v>206</v>
      </c>
      <c r="I235" s="5">
        <v>-1132000000000</v>
      </c>
      <c r="J235" s="5">
        <v>-1031000000000</v>
      </c>
      <c r="K235" s="5">
        <v>-885000000000</v>
      </c>
      <c r="L235" s="5">
        <v>-99000000000</v>
      </c>
      <c r="M235" s="5">
        <v>7000000000</v>
      </c>
      <c r="N235" s="5">
        <v>1000000000</v>
      </c>
      <c r="O235" s="5">
        <v>-12000000000</v>
      </c>
      <c r="P235" s="5">
        <v>-32000000000</v>
      </c>
    </row>
    <row r="236" spans="3:16" ht="15.5" x14ac:dyDescent="0.35">
      <c r="C236" t="s">
        <v>207</v>
      </c>
      <c r="I236" s="5">
        <v>-52000000000</v>
      </c>
      <c r="J236" s="5">
        <v>93000000000</v>
      </c>
      <c r="K236" s="5">
        <v>22000000000</v>
      </c>
      <c r="L236" s="5">
        <v>-16000000000</v>
      </c>
      <c r="M236" s="5">
        <v>22000000000</v>
      </c>
      <c r="N236" s="5">
        <v>3000000000</v>
      </c>
      <c r="O236" s="5">
        <v>-13000000000</v>
      </c>
      <c r="P236" s="5">
        <v>6000000000</v>
      </c>
    </row>
    <row r="237" spans="3:16" ht="15.5" x14ac:dyDescent="0.35">
      <c r="C237" t="s">
        <v>208</v>
      </c>
      <c r="I237" s="5">
        <v>-91000000000</v>
      </c>
      <c r="J237" s="5">
        <v>-92000000000</v>
      </c>
      <c r="K237" s="5">
        <v>-36000000000</v>
      </c>
      <c r="L237" s="5">
        <v>-14000000000</v>
      </c>
      <c r="M237" s="5">
        <v>-10000000000</v>
      </c>
      <c r="N237" s="5">
        <v>-10000000000</v>
      </c>
      <c r="O237" s="5">
        <v>-7000000000</v>
      </c>
      <c r="P237" s="5">
        <v>-12000000000</v>
      </c>
    </row>
    <row r="238" spans="3:16" ht="15.5" x14ac:dyDescent="0.35">
      <c r="C238" t="s">
        <v>15</v>
      </c>
      <c r="I238" s="5">
        <v>-143000000000</v>
      </c>
      <c r="J238" s="5">
        <v>1000000000</v>
      </c>
      <c r="K238" s="5">
        <v>-14000000000</v>
      </c>
      <c r="L238" s="5">
        <v>-30000000000</v>
      </c>
      <c r="M238" s="5">
        <v>12000000000</v>
      </c>
      <c r="N238" s="5">
        <v>-7000000000</v>
      </c>
      <c r="O238" s="5">
        <v>-20000000000</v>
      </c>
      <c r="P238" s="5">
        <v>-6000000000</v>
      </c>
    </row>
    <row r="239" spans="3:16" ht="15.5" x14ac:dyDescent="0.35">
      <c r="C239" t="s">
        <v>17</v>
      </c>
      <c r="I239" s="6">
        <v>-297.52</v>
      </c>
      <c r="J239" s="6">
        <v>2.62</v>
      </c>
      <c r="K239" s="6">
        <v>-28.81</v>
      </c>
      <c r="L239" s="6">
        <v>-62.1</v>
      </c>
      <c r="M239" s="6">
        <v>26.54</v>
      </c>
      <c r="N239" s="6">
        <v>-14.35</v>
      </c>
      <c r="O239" s="6">
        <v>-44.73</v>
      </c>
      <c r="P239" s="6">
        <v>-222205.03</v>
      </c>
    </row>
  </sheetData>
  <pageMargins left="0.7" right="0.7" top="0.75" bottom="0.75" header="0.3" footer="0.3"/>
  <ignoredErrors>
    <ignoredError sqref="A1:P240" numberStoredAsText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19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1603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1604</v>
      </c>
      <c r="D2" s="2" vm="379">
        <f ca="1">IFERROR(_xlfn.STOCKHISTORY("XIDX:" &amp; $C$1, D3, , 0, 0, 1), "Libur")</f>
        <v>67</v>
      </c>
      <c r="E2" s="2" vm="419">
        <f ca="1">IFERROR(_xlfn.STOCKHISTORY("XIDX:" &amp; $C$1, E3, , 0, 0, 1), "Libur")</f>
        <v>56</v>
      </c>
      <c r="H2" s="2" vm="419">
        <f ca="1">IFERROR(INDEX(D2:G2,COUNT(D2:G2)),"")</f>
        <v>56</v>
      </c>
      <c r="I2" s="2" vm="78">
        <f t="shared" ref="I2:P2" ca="1" si="0">IFERROR(_xlfn.STOCKHISTORY("XIDX:" &amp; $C$1, I1, , 0, 0, 1), "Libur")</f>
        <v>88</v>
      </c>
      <c r="J2" s="2" vm="122">
        <f t="shared" ca="1" si="0"/>
        <v>51</v>
      </c>
      <c r="K2" s="2" vm="21">
        <f t="shared" ca="1" si="0"/>
        <v>50</v>
      </c>
      <c r="L2" s="2" vm="21">
        <f t="shared" ca="1" si="0"/>
        <v>50</v>
      </c>
      <c r="M2" s="2" vm="395">
        <f t="shared" ca="1" si="0"/>
        <v>60</v>
      </c>
      <c r="N2" s="2" vm="215">
        <f t="shared" ca="1" si="0"/>
        <v>70</v>
      </c>
      <c r="O2" s="2" vm="460">
        <f t="shared" ca="1" si="0"/>
        <v>250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54536803358</v>
      </c>
      <c r="E4" s="2">
        <f>IFERROR(INDEX(E51:E500,MATCH($C$4,$C$51:$C$500,0)),"")</f>
        <v>63535363650</v>
      </c>
      <c r="H4" s="2">
        <f>IFERROR(SUM(D4:G4)*(4/MAX(1,COUNT(D4:G4))),"")</f>
        <v>236144334016</v>
      </c>
      <c r="I4" s="2">
        <f t="shared" ref="I4:P4" si="1">IFERROR(INDEX(I51:I500,MATCH($C$4,$C$51:$C$500,0)),"")</f>
        <v>227381256875</v>
      </c>
      <c r="J4" s="2">
        <f t="shared" si="1"/>
        <v>181662079147</v>
      </c>
      <c r="K4" s="2">
        <f t="shared" si="1"/>
        <v>122458371892</v>
      </c>
      <c r="L4" s="2">
        <f t="shared" si="1"/>
        <v>98694773171</v>
      </c>
      <c r="M4" s="2">
        <f t="shared" si="1"/>
        <v>95542840629</v>
      </c>
      <c r="N4" s="2">
        <f t="shared" si="1"/>
        <v>112449256639</v>
      </c>
      <c r="O4" s="2">
        <f t="shared" si="1"/>
        <v>176806012680</v>
      </c>
      <c r="P4" s="2">
        <f t="shared" si="1"/>
        <v>168151174183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-370190891</v>
      </c>
      <c r="E5" s="2">
        <f>IFERROR(INDEX(E51:E500,MATCH($C$5,$C$51:$C$500,0)),"")</f>
        <v>3249947299</v>
      </c>
      <c r="H5" s="2">
        <f>IFERROR(SUM(D5:G5)*(4/MAX(1,COUNT(D5:G5))),"")</f>
        <v>5759512816</v>
      </c>
      <c r="I5" s="2">
        <f t="shared" ref="I5:P5" si="2">IFERROR(INDEX(I51:I500,MATCH($C$5,$C$51:$C$500,0)),"")</f>
        <v>15160998186</v>
      </c>
      <c r="J5" s="2">
        <f t="shared" si="2"/>
        <v>382727662</v>
      </c>
      <c r="K5" s="2">
        <f t="shared" si="2"/>
        <v>-9874366726</v>
      </c>
      <c r="L5" s="2">
        <f t="shared" si="2"/>
        <v>-27555233358</v>
      </c>
      <c r="M5" s="2">
        <f t="shared" si="2"/>
        <v>-33576170679</v>
      </c>
      <c r="N5" s="2">
        <f t="shared" si="2"/>
        <v>1277297461</v>
      </c>
      <c r="O5" s="2">
        <f t="shared" si="2"/>
        <v>16908694399</v>
      </c>
      <c r="P5" s="2">
        <f t="shared" si="2"/>
        <v>83958927174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541374659351</v>
      </c>
      <c r="E6" s="2">
        <f>IFERROR(INDEX(E51:E500,MATCH($C$6,$C$51:$C$500,0)),"")</f>
        <v>541744850242</v>
      </c>
      <c r="H6" s="2">
        <f>IFERROR(INDEX(D6:G6,COUNT(D6:G6)),"")</f>
        <v>541744850242</v>
      </c>
      <c r="I6" s="2">
        <f t="shared" ref="I6:P6" si="3">IFERROR(INDEX(I51:I500,MATCH($C$6,$C$51:$C$500,0)),"")</f>
        <v>538494902945</v>
      </c>
      <c r="J6" s="2">
        <f t="shared" si="3"/>
        <v>523333904759</v>
      </c>
      <c r="K6" s="2">
        <f t="shared" si="3"/>
        <v>522951177097</v>
      </c>
      <c r="L6" s="2">
        <f t="shared" si="3"/>
        <v>532825543824</v>
      </c>
      <c r="M6" s="2">
        <f t="shared" si="3"/>
        <v>560380777183</v>
      </c>
      <c r="N6" s="2">
        <f t="shared" si="3"/>
        <v>593956947861</v>
      </c>
      <c r="O6" s="2">
        <f t="shared" si="3"/>
        <v>591701642845</v>
      </c>
      <c r="P6" s="2">
        <f t="shared" si="3"/>
        <v>159526619328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2.48</v>
      </c>
      <c r="E7" s="3">
        <f>IFERROR(INDEX(E51:E500,MATCH($C$7,$C$51:$C$500,0))/1000000000,"")</f>
        <v>2.48</v>
      </c>
      <c r="H7" s="3">
        <f>IFERROR(INDEX(D7:G7,COUNT(D7:G7)),"")</f>
        <v>2.48</v>
      </c>
      <c r="I7" s="3">
        <f t="shared" ref="I7:P7" si="4">IFERROR(INDEX(I51:I500,MATCH($C$7,$C$51:$C$500,0))/1000000000,"")</f>
        <v>2.48</v>
      </c>
      <c r="J7" s="3">
        <f t="shared" si="4"/>
        <v>2.48</v>
      </c>
      <c r="K7" s="3">
        <f t="shared" si="4"/>
        <v>2.48</v>
      </c>
      <c r="L7" s="3">
        <f t="shared" si="4"/>
        <v>2.48</v>
      </c>
      <c r="M7" s="3">
        <f t="shared" si="4"/>
        <v>2.48</v>
      </c>
      <c r="N7" s="3">
        <f t="shared" si="4"/>
        <v>2.48</v>
      </c>
      <c r="O7" s="3">
        <f t="shared" si="4"/>
        <v>2.48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-6000000000</v>
      </c>
      <c r="H8" s="2">
        <f>IFERROR(INDEX(D8:G8,COUNT(D8:G8)),"")</f>
        <v>-6000000000</v>
      </c>
      <c r="I8" s="2">
        <f t="shared" ref="I8:P8" si="5">IFERROR(INDEX(I51:I500,MATCH($C$8,$C$51:$C$500,0)),"")</f>
        <v>28000000000</v>
      </c>
      <c r="J8" s="2">
        <f t="shared" si="5"/>
        <v>18000000000</v>
      </c>
      <c r="K8" s="2">
        <f t="shared" si="5"/>
        <v>3000000000</v>
      </c>
      <c r="L8" s="2">
        <f t="shared" si="5"/>
        <v>4000000000</v>
      </c>
      <c r="M8" s="2">
        <f t="shared" si="5"/>
        <v>17000000000</v>
      </c>
      <c r="N8" s="2">
        <f t="shared" si="5"/>
        <v>-30000000000</v>
      </c>
      <c r="O8" s="2">
        <f t="shared" si="5"/>
        <v>-307000000000</v>
      </c>
      <c r="P8" s="2">
        <f t="shared" si="5"/>
        <v>-40000000000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0.02</v>
      </c>
      <c r="E9" s="3">
        <f>IFERROR(INDEX(E51:E500,MATCH("Free cash flow per share (Quarter)",$C$51:$C$500,0)),"")</f>
        <v>-2.44</v>
      </c>
      <c r="H9" s="3">
        <f>IFERROR(INDEX(D9:G9,COUNT(D9:G9)),"")</f>
        <v>-2.44</v>
      </c>
      <c r="I9" s="3">
        <f t="shared" ref="I9:P9" si="6">IFERROR(INDEX(I51:I500,MATCH($C$9,$C$51:$C$500,0)),"")</f>
        <v>11.32</v>
      </c>
      <c r="J9" s="3">
        <f t="shared" si="6"/>
        <v>7.33</v>
      </c>
      <c r="K9" s="3">
        <f t="shared" si="6"/>
        <v>1.32</v>
      </c>
      <c r="L9" s="3">
        <f t="shared" si="6"/>
        <v>1.5</v>
      </c>
      <c r="M9" s="3">
        <f t="shared" si="6"/>
        <v>6.87</v>
      </c>
      <c r="N9" s="3">
        <f t="shared" si="6"/>
        <v>-12.19</v>
      </c>
      <c r="O9" s="3">
        <f t="shared" si="6"/>
        <v>-124.12</v>
      </c>
      <c r="P9" s="3">
        <f t="shared" si="6"/>
        <v>-5690872.5999999996</v>
      </c>
    </row>
    <row r="10" spans="1:16" ht="15.5" x14ac:dyDescent="0.35">
      <c r="C10" t="s">
        <v>18</v>
      </c>
      <c r="D10" s="3">
        <f ca="1">IFERROR(IF(D9=0,"",D2/D9),"")</f>
        <v>3350</v>
      </c>
      <c r="E10" s="3">
        <f ca="1">IFERROR(IF(E9=0,"",E2/E9),"")</f>
        <v>-22.950819672131146</v>
      </c>
      <c r="I10" s="3">
        <f t="shared" ref="I10:P10" ca="1" si="7">IFERROR(IF(I9=0,"",I2/I9),"")</f>
        <v>7.7738515901060072</v>
      </c>
      <c r="J10" s="3">
        <f t="shared" ca="1" si="7"/>
        <v>6.9577080491132328</v>
      </c>
      <c r="K10" s="3">
        <f t="shared" ca="1" si="7"/>
        <v>37.878787878787875</v>
      </c>
      <c r="L10" s="3">
        <f t="shared" ca="1" si="7"/>
        <v>33.333333333333336</v>
      </c>
      <c r="M10" s="3">
        <f t="shared" ca="1" si="7"/>
        <v>8.7336244541484707</v>
      </c>
      <c r="N10" s="3">
        <f t="shared" ca="1" si="7"/>
        <v>-5.7424118129614437</v>
      </c>
      <c r="O10" s="3">
        <f t="shared" ca="1" si="7"/>
        <v>-2.0141798259748631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1888332254</v>
      </c>
      <c r="E11" s="2">
        <f>IFERROR(INDEX(E51:E500,MATCH($C$11,$C$51:$C$500,0)),"")</f>
        <v>3685150536</v>
      </c>
      <c r="H11" s="2">
        <f>IFERROR(INDEX(D11:G11,COUNT(D11:G11)),"")</f>
        <v>3685150536</v>
      </c>
      <c r="I11" s="2">
        <f t="shared" ref="I11:P11" si="8">IFERROR(INDEX(I51:I500,MATCH($C$11,$C$51:$C$500,0)),"")</f>
        <v>12193926220</v>
      </c>
      <c r="J11" s="2">
        <f t="shared" si="8"/>
        <v>1652841235</v>
      </c>
      <c r="K11" s="2">
        <f t="shared" si="8"/>
        <v>959668025</v>
      </c>
      <c r="L11" s="2">
        <f t="shared" si="8"/>
        <v>1111068277</v>
      </c>
      <c r="M11" s="2">
        <f t="shared" si="8"/>
        <v>2175575765</v>
      </c>
      <c r="N11" s="2">
        <f t="shared" si="8"/>
        <v>1850983664</v>
      </c>
      <c r="O11" s="2">
        <f t="shared" si="8"/>
        <v>3274512506</v>
      </c>
      <c r="P11" s="2">
        <f t="shared" si="8"/>
        <v>4004449748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63000000000</v>
      </c>
      <c r="E12" s="2">
        <f>IFERROR(INDEX(E51:E500,MATCH("Net Debt (Quarter)",$C$51:$C$500,0)),"")</f>
        <v>63000000000</v>
      </c>
      <c r="H12" s="2">
        <f>IFERROR(INDEX(D12:G12,COUNT(D12:G12)),"")</f>
        <v>63000000000</v>
      </c>
      <c r="I12" s="2">
        <f t="shared" ref="I12:P12" si="9">IFERROR(INDEX(I51:I500,MATCH($C$12,$C$51:$C$500,0)),"")</f>
        <v>57000000000</v>
      </c>
      <c r="J12" s="2">
        <f t="shared" si="9"/>
        <v>86000000000</v>
      </c>
      <c r="K12" s="2">
        <f t="shared" si="9"/>
        <v>103000000000</v>
      </c>
      <c r="L12" s="2">
        <f t="shared" si="9"/>
        <v>108000000000</v>
      </c>
      <c r="M12" s="2">
        <f t="shared" si="9"/>
        <v>112000000000</v>
      </c>
      <c r="N12" s="2">
        <f t="shared" si="9"/>
        <v>128000000000</v>
      </c>
      <c r="O12" s="2">
        <f t="shared" si="9"/>
        <v>160000000000</v>
      </c>
      <c r="P12" s="2">
        <f t="shared" si="9"/>
        <v>239000000000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65000000000</v>
      </c>
      <c r="E13" s="2">
        <f>IFERROR(INDEX(E51:E500,MATCH("Total Debt (Quarter)",$C$51:$C$500,0)),"")</f>
        <v>67000000000</v>
      </c>
      <c r="H13" s="2">
        <f>IFERROR(INDEX(D13:G13,COUNT(D13:G13)),"")</f>
        <v>67000000000</v>
      </c>
      <c r="I13" s="2">
        <f t="shared" ref="I13:P13" si="10">IFERROR(INDEX(I51:I500,MATCH($C$13,$C$51:$C$500,0)),"")</f>
        <v>69000000000</v>
      </c>
      <c r="J13" s="2">
        <f t="shared" si="10"/>
        <v>87000000000</v>
      </c>
      <c r="K13" s="2">
        <f t="shared" si="10"/>
        <v>104000000000</v>
      </c>
      <c r="L13" s="2">
        <f t="shared" si="10"/>
        <v>109000000000</v>
      </c>
      <c r="M13" s="2">
        <f t="shared" si="10"/>
        <v>114000000000</v>
      </c>
      <c r="N13" s="2">
        <f t="shared" si="10"/>
        <v>130000000000</v>
      </c>
      <c r="O13" s="2">
        <f t="shared" si="10"/>
        <v>163000000000</v>
      </c>
      <c r="P13" s="2">
        <f t="shared" si="10"/>
        <v>243000000000</v>
      </c>
    </row>
    <row r="14" spans="1:16" ht="15.5" x14ac:dyDescent="0.35">
      <c r="C14" t="s">
        <v>27</v>
      </c>
      <c r="D14" s="2">
        <f>IFERROR(INDEX(D51:D500,MATCH($C$14,$C$51:$C$500,0)),"")</f>
        <v>-1119351027</v>
      </c>
      <c r="E14" s="2">
        <f>IFERROR(INDEX(E51:E500,MATCH($C$14,$C$51:$C$500,0)),"")</f>
        <v>-1387899434</v>
      </c>
      <c r="H14" s="2">
        <f>IFERROR(SUM(D14:G14)*(4/MAX(1,COUNT(D14:G14))),"")</f>
        <v>-5014500922</v>
      </c>
      <c r="I14" s="2">
        <f t="shared" ref="I14:P14" si="11">IFERROR(INDEX(I51:I500,MATCH($C$14,$C$51:$C$500,0)),"")</f>
        <v>-7888030129</v>
      </c>
      <c r="J14" s="2">
        <f t="shared" si="11"/>
        <v>-8669761043</v>
      </c>
      <c r="K14" s="2">
        <f t="shared" si="11"/>
        <v>-9848874900</v>
      </c>
      <c r="L14" s="2">
        <f t="shared" si="11"/>
        <v>-10138906463</v>
      </c>
      <c r="M14" s="2">
        <f t="shared" si="11"/>
        <v>-10104725179</v>
      </c>
      <c r="N14" s="2">
        <f t="shared" si="11"/>
        <v>-15536534078</v>
      </c>
      <c r="O14" s="2">
        <f t="shared" si="11"/>
        <v>-23916989517</v>
      </c>
      <c r="P14" s="2">
        <f t="shared" si="11"/>
        <v>-31825616067</v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-353318138</v>
      </c>
      <c r="J15" s="2">
        <f t="shared" si="12"/>
        <v>260117708</v>
      </c>
      <c r="K15" s="2">
        <f t="shared" si="12"/>
        <v>362399354</v>
      </c>
      <c r="L15" s="2">
        <f t="shared" si="12"/>
        <v>265293553</v>
      </c>
      <c r="M15" s="2">
        <f t="shared" si="12"/>
        <v>134109768</v>
      </c>
      <c r="N15" s="2">
        <f t="shared" si="12"/>
        <v>-1021836258</v>
      </c>
      <c r="O15" s="2">
        <f t="shared" si="12"/>
        <v>-6883673633</v>
      </c>
      <c r="P15" s="2">
        <f t="shared" si="12"/>
        <v>-12995022255</v>
      </c>
    </row>
    <row r="16" spans="1:16" ht="15.5" x14ac:dyDescent="0.35">
      <c r="C16" t="s">
        <v>29</v>
      </c>
      <c r="D16" s="2">
        <f>IFERROR(INDEX(D51:D500,MATCH($C$16,$C$51:$C$500,0)),"")</f>
        <v>-370190891</v>
      </c>
      <c r="E16" s="2">
        <f>IFERROR(INDEX(E51:E500,MATCH($C$16,$C$51:$C$500,0)),"")</f>
        <v>3249947299</v>
      </c>
      <c r="H16" s="2">
        <f>IFERROR(SUM(D16:G16)*(4/MAX(1,COUNT(D16:G16))),"")</f>
        <v>5759512816</v>
      </c>
      <c r="I16" s="2">
        <f t="shared" ref="I16:P16" si="13">IFERROR(INDEX(I51:I500,MATCH($C$16,$C$51:$C$500,0)),"")</f>
        <v>15270028415</v>
      </c>
      <c r="J16" s="2">
        <f t="shared" si="13"/>
        <v>230126435</v>
      </c>
      <c r="K16" s="2">
        <f t="shared" si="13"/>
        <v>-10321785607</v>
      </c>
      <c r="L16" s="2">
        <f t="shared" si="13"/>
        <v>-27927084304</v>
      </c>
      <c r="M16" s="2">
        <f t="shared" si="13"/>
        <v>-33989689053</v>
      </c>
      <c r="N16" s="2">
        <f t="shared" si="13"/>
        <v>2454652364</v>
      </c>
      <c r="O16" s="2">
        <f t="shared" si="13"/>
        <v>23940538826</v>
      </c>
      <c r="P16" s="2">
        <f t="shared" si="13"/>
        <v>39913208334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166160000000</v>
      </c>
      <c r="E20" s="2">
        <f ca="1">IFERROR(E21*E2,"")</f>
        <v>138880000000</v>
      </c>
      <c r="H20" s="2">
        <f t="shared" ref="H20:P20" ca="1" si="14">IFERROR(H21*H2,"")</f>
        <v>138880000000</v>
      </c>
      <c r="I20" s="2">
        <f t="shared" ca="1" si="14"/>
        <v>218240000000</v>
      </c>
      <c r="J20" s="2">
        <f t="shared" ca="1" si="14"/>
        <v>126480000000</v>
      </c>
      <c r="K20" s="2">
        <f t="shared" ca="1" si="14"/>
        <v>124000000000</v>
      </c>
      <c r="L20" s="2">
        <f t="shared" ca="1" si="14"/>
        <v>124000000000</v>
      </c>
      <c r="M20" s="2">
        <f t="shared" ca="1" si="14"/>
        <v>148800000000</v>
      </c>
      <c r="N20" s="2">
        <f t="shared" ca="1" si="14"/>
        <v>173600000000</v>
      </c>
      <c r="O20" s="2">
        <f t="shared" ca="1" si="14"/>
        <v>620000000000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2480000000</v>
      </c>
      <c r="E21" s="2">
        <f>IFERROR(INDEX(E51:E500,MATCH($C$7,$C$51:$C$500,0)),"")</f>
        <v>2480000000</v>
      </c>
      <c r="H21" s="2">
        <f>IFERROR(INDEX(D21:G21,COUNT(D21:G21)),"")</f>
        <v>2480000000</v>
      </c>
      <c r="I21" s="2">
        <f t="shared" ref="I21:P21" si="15">IFERROR(INDEX(I51:I500,MATCH($C$7,$C$51:$C$500,0)),"")</f>
        <v>2480000000</v>
      </c>
      <c r="J21" s="2">
        <f t="shared" si="15"/>
        <v>2480000000</v>
      </c>
      <c r="K21" s="2">
        <f t="shared" si="15"/>
        <v>2480000000</v>
      </c>
      <c r="L21" s="2">
        <f t="shared" si="15"/>
        <v>2480000000</v>
      </c>
      <c r="M21" s="2">
        <f t="shared" si="15"/>
        <v>2480000000</v>
      </c>
      <c r="N21" s="2">
        <f t="shared" si="15"/>
        <v>2480000000</v>
      </c>
      <c r="O21" s="2">
        <f t="shared" si="15"/>
        <v>2480000000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-6.8379796616964833E-2</v>
      </c>
      <c r="E23" s="3">
        <f>IFERROR(E5/E6*100,"")</f>
        <v>0.59990368114218962</v>
      </c>
      <c r="H23" s="3">
        <f t="shared" ref="H23:P23" si="16">IFERROR(H5/H6*100,"")</f>
        <v>1.0631412210798492</v>
      </c>
      <c r="I23" s="3">
        <f t="shared" si="16"/>
        <v>2.815439496843017</v>
      </c>
      <c r="J23" s="3">
        <f t="shared" si="16"/>
        <v>7.3132594414315577E-2</v>
      </c>
      <c r="K23" s="3">
        <f t="shared" si="16"/>
        <v>-1.8882004971887549</v>
      </c>
      <c r="L23" s="3">
        <f t="shared" si="16"/>
        <v>-5.171530095993651</v>
      </c>
      <c r="M23" s="3">
        <f t="shared" si="16"/>
        <v>-5.9916706721785431</v>
      </c>
      <c r="N23" s="3">
        <f t="shared" si="16"/>
        <v>0.21504882897656041</v>
      </c>
      <c r="O23" s="3">
        <f t="shared" si="16"/>
        <v>2.8576385757017984</v>
      </c>
      <c r="P23" s="3">
        <f t="shared" si="16"/>
        <v>52.630042263588287</v>
      </c>
    </row>
    <row r="24" spans="1:16" ht="15.5" x14ac:dyDescent="0.35">
      <c r="C24" t="s">
        <v>47</v>
      </c>
      <c r="D24" s="4" t="str">
        <f>IFERROR(_xlfn.RRI(5,I23,D23),"")</f>
        <v/>
      </c>
      <c r="E24" s="4">
        <f>IFERROR(_xlfn.RRI(5,J23,E23),"")</f>
        <v>0.52333040070986447</v>
      </c>
      <c r="H24" s="4" t="str">
        <f t="shared" ref="H24:P24" si="17">IFERROR(_xlfn.RRI(5,M23,H23),"")</f>
        <v/>
      </c>
      <c r="I24" s="4">
        <f t="shared" si="17"/>
        <v>0.67263747718554612</v>
      </c>
      <c r="J24" s="4">
        <f t="shared" si="17"/>
        <v>-0.519580379164721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6.03</v>
      </c>
      <c r="J25" s="3">
        <f t="shared" si="18"/>
        <v>0.2</v>
      </c>
      <c r="K25" s="3">
        <f t="shared" si="18"/>
        <v>-4.0199999999999996</v>
      </c>
      <c r="L25" s="3">
        <f t="shared" si="18"/>
        <v>-11.17</v>
      </c>
      <c r="M25" s="3">
        <f t="shared" si="18"/>
        <v>-13.68</v>
      </c>
      <c r="N25" s="3">
        <f t="shared" si="18"/>
        <v>0.57999999999999996</v>
      </c>
      <c r="O25" s="3">
        <f t="shared" si="18"/>
        <v>6.89</v>
      </c>
      <c r="P25" s="3">
        <f t="shared" si="18"/>
        <v>3845455.15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0.59726826743077632</v>
      </c>
      <c r="J26" s="4">
        <f t="shared" si="19"/>
        <v>-0.50732315145847262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21.990646515322581</v>
      </c>
      <c r="E27" s="3">
        <f>IFERROR(E4/E21,"")</f>
        <v>25.619098245967741</v>
      </c>
      <c r="H27" s="3">
        <f t="shared" ref="H27:P27" si="20">IFERROR(H4/H21,"")</f>
        <v>95.219489522580645</v>
      </c>
      <c r="I27" s="3">
        <f t="shared" si="20"/>
        <v>91.685990675403232</v>
      </c>
      <c r="J27" s="3">
        <f t="shared" si="20"/>
        <v>73.250838365725812</v>
      </c>
      <c r="K27" s="3">
        <f t="shared" si="20"/>
        <v>49.378375762903225</v>
      </c>
      <c r="L27" s="3">
        <f t="shared" si="20"/>
        <v>39.796279504435482</v>
      </c>
      <c r="M27" s="3">
        <f t="shared" si="20"/>
        <v>38.525338963306453</v>
      </c>
      <c r="N27" s="3">
        <f t="shared" si="20"/>
        <v>45.34244219314516</v>
      </c>
      <c r="O27" s="3">
        <f t="shared" si="20"/>
        <v>71.292747048387099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-0.24839959900283071</v>
      </c>
      <c r="E28" s="4">
        <f>IFERROR(_xlfn.RRI(5,J27,E27),"")</f>
        <v>-0.18950517186268212</v>
      </c>
      <c r="H28" s="4">
        <f t="shared" ref="H28:P28" si="21">IFERROR(_xlfn.RRI(5,M27,H27),"")</f>
        <v>0.19838365252631185</v>
      </c>
      <c r="I28" s="4">
        <f t="shared" si="21"/>
        <v>0.15122341647028126</v>
      </c>
      <c r="J28" s="4">
        <f t="shared" si="21"/>
        <v>5.4337284976364586E-3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29.15</v>
      </c>
      <c r="J29" s="4">
        <f t="shared" si="22"/>
        <v>-1.0497512437810945</v>
      </c>
      <c r="K29" s="4">
        <f t="shared" si="22"/>
        <v>-0.64010743061772613</v>
      </c>
      <c r="L29" s="4">
        <f t="shared" si="22"/>
        <v>-0.18347953216374269</v>
      </c>
      <c r="M29" s="4">
        <f t="shared" si="22"/>
        <v>-24.586206896551726</v>
      </c>
      <c r="N29" s="4">
        <f t="shared" si="22"/>
        <v>-0.9158200290275762</v>
      </c>
      <c r="O29" s="4">
        <f t="shared" si="22"/>
        <v>-0.99999820827451336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3.8539135817238335E-2</v>
      </c>
      <c r="I30" s="4">
        <f t="shared" si="23"/>
        <v>0.25167155381395961</v>
      </c>
      <c r="J30" s="4">
        <f t="shared" si="23"/>
        <v>0.48345985938155117</v>
      </c>
      <c r="K30" s="4">
        <f t="shared" si="23"/>
        <v>0.24077869534009513</v>
      </c>
      <c r="L30" s="4">
        <f t="shared" si="23"/>
        <v>3.2989730274392635E-2</v>
      </c>
      <c r="M30" s="4">
        <f t="shared" si="23"/>
        <v>-0.15034706778254023</v>
      </c>
      <c r="N30" s="4">
        <f t="shared" si="23"/>
        <v>-0.36399642221149381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218.67</v>
      </c>
      <c r="E32" s="3">
        <f>IFERROR(INDEX(E51:E500,MATCH($A$32,$C$51:$C$500,0)),"")</f>
        <v>218.82</v>
      </c>
      <c r="H32" s="3">
        <f>IFERROR(INDEX(D32:G32,COUNT(D32:G32)),"")</f>
        <v>218.82</v>
      </c>
      <c r="I32" s="3">
        <f t="shared" ref="I32:P32" si="24">IFERROR(INDEX(I51:I500,MATCH($C$32,$C$51:$C$500,0)),"")</f>
        <v>217.51</v>
      </c>
      <c r="J32" s="3">
        <f t="shared" si="24"/>
        <v>211.39</v>
      </c>
      <c r="K32" s="3">
        <f t="shared" si="24"/>
        <v>211.23</v>
      </c>
      <c r="L32" s="3">
        <f t="shared" si="24"/>
        <v>215.22</v>
      </c>
      <c r="M32" s="3">
        <f t="shared" si="24"/>
        <v>226.35</v>
      </c>
      <c r="N32" s="3">
        <f t="shared" si="24"/>
        <v>239.91</v>
      </c>
      <c r="O32" s="3">
        <f t="shared" si="24"/>
        <v>239</v>
      </c>
      <c r="P32" s="3">
        <f t="shared" si="24"/>
        <v>22789517.050000001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0.26</v>
      </c>
      <c r="E33" s="3">
        <f>IFERROR(INDEX(E51:E500,MATCH($A$33,$C$51:$C$500,0)),"")</f>
        <v>0.28999999999999998</v>
      </c>
      <c r="H33" s="3">
        <f>IFERROR(INDEX(D33:G33,COUNT(D33:G33)),"")</f>
        <v>0.28999999999999998</v>
      </c>
      <c r="I33" s="3">
        <f t="shared" ref="I33:P33" si="25">IFERROR(INDEX(I51:I500,MATCH($C$33,$C$51:$C$500,0)),"")</f>
        <v>0.4</v>
      </c>
      <c r="J33" s="3">
        <f t="shared" si="25"/>
        <v>0.24</v>
      </c>
      <c r="K33" s="3">
        <f t="shared" si="25"/>
        <v>0.24</v>
      </c>
      <c r="L33" s="3">
        <f t="shared" si="25"/>
        <v>0.23</v>
      </c>
      <c r="M33" s="3">
        <f t="shared" si="25"/>
        <v>0.27</v>
      </c>
      <c r="N33" s="3">
        <f t="shared" si="25"/>
        <v>0.28999999999999998</v>
      </c>
      <c r="O33" s="3">
        <f t="shared" si="25"/>
        <v>1.05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-373.33</v>
      </c>
      <c r="E34" s="3">
        <f>IFERROR(INDEX(E51:E500,MATCH($A$34,$C$51:$C$500,0)),"")</f>
        <v>48.85</v>
      </c>
      <c r="H34" s="3">
        <f>IFERROR(INDEX(D34:G34,COUNT(D34:G34)),"")</f>
        <v>48.85</v>
      </c>
      <c r="I34" s="3">
        <f t="shared" ref="I34:P34" si="26">IFERROR(INDEX(I51:I500,MATCH($C$34,$C$51:$C$500,0)),"")</f>
        <v>14.59</v>
      </c>
      <c r="J34" s="3">
        <f t="shared" si="26"/>
        <v>255</v>
      </c>
      <c r="K34" s="3">
        <f t="shared" si="26"/>
        <v>-12.44</v>
      </c>
      <c r="L34" s="3">
        <f t="shared" si="26"/>
        <v>-4.4800000000000004</v>
      </c>
      <c r="M34" s="3">
        <f t="shared" si="26"/>
        <v>-4.3899999999999997</v>
      </c>
      <c r="N34" s="3">
        <f t="shared" si="26"/>
        <v>120.69</v>
      </c>
      <c r="O34" s="3">
        <f t="shared" si="26"/>
        <v>36.28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2.54</v>
      </c>
      <c r="E35" s="3">
        <f>IFERROR(INDEX(E51:E500,MATCH($A$35,$C$51:$C$500,0)),"")</f>
        <v>2.4900000000000002</v>
      </c>
      <c r="H35" s="3">
        <f>IFERROR(INDEX(D35:G35,COUNT(D35:G35)),"")</f>
        <v>2.4900000000000002</v>
      </c>
      <c r="I35" s="3">
        <f t="shared" ref="I35:P35" si="27">IFERROR(INDEX(I51:I500,MATCH($C$35,$C$51:$C$500,0)),"")</f>
        <v>0.96</v>
      </c>
      <c r="J35" s="3">
        <f t="shared" si="27"/>
        <v>0.7</v>
      </c>
      <c r="K35" s="3">
        <f t="shared" si="27"/>
        <v>1.01</v>
      </c>
      <c r="L35" s="3">
        <f t="shared" si="27"/>
        <v>1.25</v>
      </c>
      <c r="M35" s="3">
        <f t="shared" si="27"/>
        <v>1.55</v>
      </c>
      <c r="N35" s="3">
        <f t="shared" si="27"/>
        <v>1.54</v>
      </c>
      <c r="O35" s="3">
        <f t="shared" si="27"/>
        <v>3.5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54536803358</v>
      </c>
      <c r="E51" s="5">
        <v>63535363650</v>
      </c>
      <c r="F51" s="5">
        <v>60449442450</v>
      </c>
      <c r="G51" s="5">
        <v>56430020057</v>
      </c>
      <c r="I51" s="5">
        <v>227381256875</v>
      </c>
      <c r="J51" s="5">
        <v>181662079147</v>
      </c>
      <c r="K51" s="5">
        <v>122458371892</v>
      </c>
      <c r="L51" s="5">
        <v>98694773171</v>
      </c>
      <c r="M51" s="5">
        <v>95542840629</v>
      </c>
      <c r="N51" s="5">
        <v>112449256639</v>
      </c>
      <c r="O51" s="5">
        <v>176806012680</v>
      </c>
      <c r="P51" s="5">
        <v>168151174183</v>
      </c>
    </row>
    <row r="52" spans="2:16" ht="15.5" x14ac:dyDescent="0.35">
      <c r="C52" t="s">
        <v>211</v>
      </c>
      <c r="D52" s="5">
        <v>-43684588615</v>
      </c>
      <c r="E52" s="5">
        <v>-48422318976</v>
      </c>
      <c r="F52" s="5">
        <v>-41600555560</v>
      </c>
      <c r="G52" s="5">
        <v>-44297502917</v>
      </c>
      <c r="I52" s="5">
        <v>-170282336764</v>
      </c>
      <c r="J52" s="5">
        <v>-137916317900</v>
      </c>
      <c r="K52" s="5">
        <v>-105718414757</v>
      </c>
      <c r="L52" s="5">
        <v>-97005272500</v>
      </c>
      <c r="M52" s="5">
        <v>-95098101698</v>
      </c>
      <c r="N52" s="5">
        <v>-86895312850</v>
      </c>
      <c r="O52" s="5">
        <v>-111806040004</v>
      </c>
      <c r="P52" s="5">
        <v>-86802635134</v>
      </c>
    </row>
    <row r="53" spans="2:16" ht="15.5" x14ac:dyDescent="0.35">
      <c r="C53" t="s">
        <v>212</v>
      </c>
      <c r="D53" s="5">
        <v>10852214743</v>
      </c>
      <c r="E53" s="5">
        <v>15113044674</v>
      </c>
      <c r="F53" s="5">
        <v>18848886890</v>
      </c>
      <c r="G53" s="5">
        <v>12132517140</v>
      </c>
      <c r="I53" s="5">
        <v>57098920111</v>
      </c>
      <c r="J53" s="5">
        <v>43745761247</v>
      </c>
      <c r="K53" s="5">
        <v>16739957135</v>
      </c>
      <c r="L53" s="5">
        <v>1689500671</v>
      </c>
      <c r="M53" s="5">
        <v>444738931</v>
      </c>
      <c r="N53" s="5">
        <v>25553943789</v>
      </c>
      <c r="O53" s="5">
        <v>64999972676</v>
      </c>
      <c r="P53" s="5">
        <v>81348539049</v>
      </c>
    </row>
    <row r="54" spans="2:16" ht="15.5" x14ac:dyDescent="0.35">
      <c r="C54" t="s">
        <v>82</v>
      </c>
      <c r="D54" s="5">
        <v>-8940927159</v>
      </c>
      <c r="E54" s="5">
        <v>-10463540182</v>
      </c>
      <c r="F54" s="5">
        <v>-8936639098</v>
      </c>
      <c r="G54" s="5">
        <v>-7676371734</v>
      </c>
      <c r="I54" s="5">
        <v>-35867134809</v>
      </c>
      <c r="J54" s="5">
        <v>-32056187198</v>
      </c>
      <c r="K54" s="5">
        <v>-20336934868</v>
      </c>
      <c r="L54" s="5">
        <v>-16608701824</v>
      </c>
      <c r="M54" s="5">
        <v>-19348350693</v>
      </c>
      <c r="N54" s="5">
        <v>-11971065553</v>
      </c>
      <c r="O54" s="5">
        <v>-11771616363</v>
      </c>
      <c r="P54" s="5">
        <v>-10757700012</v>
      </c>
    </row>
    <row r="55" spans="2:16" ht="15.5" x14ac:dyDescent="0.35">
      <c r="C55" t="s">
        <v>213</v>
      </c>
      <c r="D55" s="5">
        <v>-8940927159</v>
      </c>
      <c r="E55" s="5">
        <v>-10463540182</v>
      </c>
      <c r="F55" s="5">
        <v>-8936639098</v>
      </c>
      <c r="G55" s="5">
        <v>-7676371734</v>
      </c>
      <c r="I55" s="5">
        <v>-35867134809</v>
      </c>
      <c r="J55" s="5">
        <v>-32056187198</v>
      </c>
      <c r="K55" s="5">
        <v>-20336934868</v>
      </c>
      <c r="L55" s="5">
        <v>-16608701824</v>
      </c>
      <c r="M55" s="5">
        <v>-19348350693</v>
      </c>
      <c r="N55" s="5">
        <v>-11971065553</v>
      </c>
      <c r="O55" s="5">
        <v>-11771616363</v>
      </c>
      <c r="P55" s="5">
        <v>-10757700012</v>
      </c>
    </row>
    <row r="56" spans="2:16" ht="15.5" x14ac:dyDescent="0.35">
      <c r="C56" t="s">
        <v>89</v>
      </c>
      <c r="D56" s="5">
        <v>1911287584</v>
      </c>
      <c r="E56" s="5">
        <v>4649504492</v>
      </c>
      <c r="F56" s="5">
        <v>9912247792</v>
      </c>
      <c r="G56" s="5">
        <v>4456145406</v>
      </c>
      <c r="I56" s="5">
        <v>21231785302</v>
      </c>
      <c r="J56" s="5">
        <v>11689574049</v>
      </c>
      <c r="K56" s="5">
        <v>-3596977733</v>
      </c>
      <c r="L56" s="5">
        <v>-14919201153</v>
      </c>
      <c r="M56" s="5">
        <v>-18903611762</v>
      </c>
      <c r="N56" s="5">
        <v>13582878236</v>
      </c>
      <c r="O56" s="5">
        <v>53228356313</v>
      </c>
      <c r="P56" s="5">
        <v>70590839037</v>
      </c>
    </row>
    <row r="57" spans="2:16" ht="15.5" x14ac:dyDescent="0.35">
      <c r="C57" t="s">
        <v>90</v>
      </c>
      <c r="D57" s="5">
        <v>-2281478475</v>
      </c>
      <c r="E57" s="5">
        <v>-1399557193</v>
      </c>
      <c r="F57" s="5">
        <v>641987681</v>
      </c>
      <c r="G57" s="5">
        <v>-2923629446</v>
      </c>
      <c r="I57" s="5">
        <v>-5961756887</v>
      </c>
      <c r="J57" s="5">
        <v>-11459447614</v>
      </c>
      <c r="K57" s="5">
        <v>-6724807874</v>
      </c>
      <c r="L57" s="5">
        <v>-13007883151</v>
      </c>
      <c r="M57" s="5">
        <v>-15086077291</v>
      </c>
      <c r="N57" s="5">
        <v>-11128225872</v>
      </c>
      <c r="O57" s="5">
        <v>-29287817487</v>
      </c>
      <c r="P57" s="5">
        <v>-30677630703</v>
      </c>
    </row>
    <row r="58" spans="2:16" ht="15.5" x14ac:dyDescent="0.35">
      <c r="C58" t="s">
        <v>27</v>
      </c>
      <c r="D58" s="5">
        <v>-1119351027</v>
      </c>
      <c r="E58" s="5">
        <v>-1387899434</v>
      </c>
      <c r="F58" s="5">
        <v>-1328669947</v>
      </c>
      <c r="G58" s="5">
        <v>-2996331063</v>
      </c>
      <c r="I58" s="5">
        <v>-7888030129</v>
      </c>
      <c r="J58" s="5">
        <v>-8669761043</v>
      </c>
      <c r="K58" s="5">
        <v>-9848874900</v>
      </c>
      <c r="L58" s="5">
        <v>-10138906463</v>
      </c>
      <c r="M58" s="5">
        <v>-10104725179</v>
      </c>
      <c r="N58" s="5">
        <v>-15536534078</v>
      </c>
      <c r="O58" s="5">
        <v>-23916989517</v>
      </c>
      <c r="P58" s="5">
        <v>-31825616067</v>
      </c>
    </row>
    <row r="59" spans="2:16" ht="15.5" x14ac:dyDescent="0.35">
      <c r="C59" t="s">
        <v>81</v>
      </c>
    </row>
    <row r="60" spans="2:16" ht="15.5" x14ac:dyDescent="0.35">
      <c r="C60" t="s">
        <v>92</v>
      </c>
      <c r="D60" s="5">
        <v>-2281478475</v>
      </c>
      <c r="E60" s="5">
        <v>-1399557193</v>
      </c>
      <c r="F60" s="5">
        <v>641987681</v>
      </c>
      <c r="G60" s="5">
        <v>-2923629446</v>
      </c>
      <c r="I60" s="5">
        <v>-5961756887</v>
      </c>
      <c r="J60" s="5">
        <v>-11459447614</v>
      </c>
      <c r="K60" s="5">
        <v>-6724807874</v>
      </c>
      <c r="L60" s="5">
        <v>-13007883151</v>
      </c>
      <c r="M60" s="5">
        <v>-15086077291</v>
      </c>
      <c r="N60" s="5">
        <v>-11128225872</v>
      </c>
      <c r="O60" s="5">
        <v>-29287817487</v>
      </c>
      <c r="P60" s="5">
        <v>-30677630703</v>
      </c>
    </row>
    <row r="61" spans="2:16" ht="15.5" x14ac:dyDescent="0.35">
      <c r="C61" t="s">
        <v>29</v>
      </c>
      <c r="D61" s="5">
        <v>-370190891</v>
      </c>
      <c r="E61" s="5">
        <v>3249947299</v>
      </c>
      <c r="F61" s="5">
        <v>10554235473</v>
      </c>
      <c r="G61" s="5">
        <v>1532515960</v>
      </c>
      <c r="I61" s="5">
        <v>15270028415</v>
      </c>
      <c r="J61" s="5">
        <v>230126435</v>
      </c>
      <c r="K61" s="5">
        <v>-10321785607</v>
      </c>
      <c r="L61" s="5">
        <v>-27927084304</v>
      </c>
      <c r="M61" s="5">
        <v>-33989689053</v>
      </c>
      <c r="N61" s="5">
        <v>2454652364</v>
      </c>
      <c r="O61" s="5">
        <v>23940538826</v>
      </c>
      <c r="P61" s="5">
        <v>39913208334</v>
      </c>
    </row>
    <row r="62" spans="2:16" ht="15.5" x14ac:dyDescent="0.35">
      <c r="C62" t="s">
        <v>28</v>
      </c>
      <c r="F62" s="5">
        <v>-353318138</v>
      </c>
      <c r="I62" s="5">
        <v>-353318138</v>
      </c>
      <c r="J62" s="5">
        <v>260117708</v>
      </c>
      <c r="K62" s="5">
        <v>362399354</v>
      </c>
      <c r="L62" s="5">
        <v>265293553</v>
      </c>
      <c r="M62" s="5">
        <v>134109768</v>
      </c>
      <c r="N62" s="5">
        <v>-1021836258</v>
      </c>
      <c r="O62" s="5">
        <v>-6883673633</v>
      </c>
      <c r="P62" s="5">
        <v>-12995022255</v>
      </c>
    </row>
    <row r="63" spans="2:16" ht="15.5" x14ac:dyDescent="0.35">
      <c r="C63" t="s">
        <v>404</v>
      </c>
      <c r="F63" s="5">
        <v>-353318138</v>
      </c>
      <c r="I63" s="5">
        <v>-353318138</v>
      </c>
      <c r="J63" s="5">
        <v>260117708</v>
      </c>
      <c r="K63" s="5">
        <v>362399354</v>
      </c>
      <c r="L63" s="5">
        <v>265293553</v>
      </c>
      <c r="M63" s="5">
        <v>134109768</v>
      </c>
      <c r="N63" s="5">
        <v>-1021836258</v>
      </c>
      <c r="O63" s="5">
        <v>-6883673633</v>
      </c>
      <c r="P63" s="5">
        <v>-12995022255</v>
      </c>
    </row>
    <row r="64" spans="2:16" ht="15.5" x14ac:dyDescent="0.35">
      <c r="C64" t="s">
        <v>406</v>
      </c>
      <c r="F64" s="5">
        <v>-353318138</v>
      </c>
      <c r="I64" s="5">
        <v>-353318138</v>
      </c>
      <c r="J64" s="5">
        <v>260117708</v>
      </c>
      <c r="K64" s="5">
        <v>362399354</v>
      </c>
      <c r="L64" s="5">
        <v>265293553</v>
      </c>
      <c r="M64" s="5">
        <v>134109768</v>
      </c>
      <c r="N64" s="5">
        <v>-1021836258</v>
      </c>
      <c r="O64" s="5">
        <v>-6883673633</v>
      </c>
      <c r="P64" s="5">
        <v>-12995022255</v>
      </c>
    </row>
    <row r="65" spans="2:16" ht="15.5" x14ac:dyDescent="0.35">
      <c r="C65" t="s">
        <v>95</v>
      </c>
      <c r="D65" s="5">
        <v>-370190891</v>
      </c>
      <c r="E65" s="5">
        <v>3249947299</v>
      </c>
      <c r="F65" s="5">
        <v>10200917335</v>
      </c>
      <c r="G65" s="5">
        <v>1532515960</v>
      </c>
      <c r="I65" s="5">
        <v>14916710277</v>
      </c>
      <c r="J65" s="5">
        <v>490244143</v>
      </c>
      <c r="K65" s="5">
        <v>-9959386253</v>
      </c>
      <c r="L65" s="5">
        <v>-27661790751</v>
      </c>
      <c r="M65" s="5">
        <v>-33855579285</v>
      </c>
      <c r="N65" s="5">
        <v>1432816106</v>
      </c>
      <c r="O65" s="5">
        <v>17056865193</v>
      </c>
      <c r="P65" s="5">
        <v>26918186079</v>
      </c>
    </row>
    <row r="66" spans="2:16" ht="15.5" x14ac:dyDescent="0.35">
      <c r="C66" t="s">
        <v>96</v>
      </c>
      <c r="F66" s="5">
        <v>244287909</v>
      </c>
      <c r="I66" s="5">
        <v>244287909</v>
      </c>
      <c r="J66" s="5">
        <v>-107516482</v>
      </c>
      <c r="K66" s="5">
        <v>85019527</v>
      </c>
      <c r="L66" s="5">
        <v>106557393</v>
      </c>
      <c r="M66" s="5">
        <v>279408606</v>
      </c>
      <c r="N66" s="5">
        <v>-155518645</v>
      </c>
      <c r="O66" s="5">
        <v>-148170794</v>
      </c>
      <c r="P66" s="5">
        <v>57040741095</v>
      </c>
    </row>
    <row r="67" spans="2:16" ht="15.5" x14ac:dyDescent="0.35">
      <c r="C67" t="s">
        <v>97</v>
      </c>
      <c r="D67" s="5">
        <v>-370190891</v>
      </c>
      <c r="E67" s="5">
        <v>3249947299</v>
      </c>
      <c r="F67" s="5">
        <v>10445205244</v>
      </c>
      <c r="G67" s="5">
        <v>1532515960</v>
      </c>
      <c r="I67" s="5">
        <v>15160998186</v>
      </c>
      <c r="J67" s="5">
        <v>382727661</v>
      </c>
      <c r="K67" s="5">
        <v>-9874366726</v>
      </c>
      <c r="L67" s="5">
        <v>-27555233358</v>
      </c>
      <c r="M67" s="5">
        <v>-33576170679</v>
      </c>
      <c r="N67" s="5">
        <v>1277297461</v>
      </c>
      <c r="O67" s="5">
        <v>16908694399</v>
      </c>
      <c r="P67" s="5">
        <v>83958927174</v>
      </c>
    </row>
    <row r="68" spans="2:16" ht="15.5" x14ac:dyDescent="0.35">
      <c r="C68" t="s">
        <v>98</v>
      </c>
      <c r="D68" s="5">
        <v>-370190891</v>
      </c>
      <c r="E68" s="5">
        <v>3249947299</v>
      </c>
      <c r="F68" s="5">
        <v>10200917334</v>
      </c>
      <c r="G68" s="5">
        <v>1532515960</v>
      </c>
      <c r="I68" s="5">
        <v>14916710276</v>
      </c>
      <c r="J68" s="5">
        <v>490244143</v>
      </c>
      <c r="K68" s="5">
        <v>-9959386253</v>
      </c>
      <c r="L68" s="5">
        <v>-27661790751</v>
      </c>
      <c r="M68" s="5">
        <v>-33855579285</v>
      </c>
      <c r="N68" s="5">
        <v>1432816106</v>
      </c>
      <c r="O68" s="5">
        <v>17056865193</v>
      </c>
      <c r="P68" s="5">
        <v>26918186079</v>
      </c>
    </row>
    <row r="69" spans="2:16" ht="15.5" x14ac:dyDescent="0.35">
      <c r="C69" t="s">
        <v>8</v>
      </c>
      <c r="D69" s="5">
        <v>-370190891</v>
      </c>
      <c r="E69" s="5">
        <v>3249947299</v>
      </c>
      <c r="F69" s="5">
        <v>10445205244</v>
      </c>
      <c r="G69" s="5">
        <v>1532515960</v>
      </c>
      <c r="I69" s="5">
        <v>15160998186</v>
      </c>
      <c r="J69" s="5">
        <v>382727662</v>
      </c>
      <c r="K69" s="5">
        <v>-9874366726</v>
      </c>
      <c r="L69" s="5">
        <v>-27555233358</v>
      </c>
      <c r="M69" s="5">
        <v>-33576170679</v>
      </c>
      <c r="N69" s="5">
        <v>1277297461</v>
      </c>
      <c r="O69" s="5">
        <v>16908694399</v>
      </c>
      <c r="P69" s="5">
        <v>83958927174</v>
      </c>
    </row>
    <row r="70" spans="2:16" ht="15.5" x14ac:dyDescent="0.35">
      <c r="C70" t="s">
        <v>100</v>
      </c>
      <c r="D70" s="5">
        <v>-370190891</v>
      </c>
      <c r="E70" s="5">
        <v>3249947299</v>
      </c>
      <c r="F70" s="5">
        <v>10200917334</v>
      </c>
      <c r="G70" s="5">
        <v>1532515960</v>
      </c>
      <c r="I70" s="5">
        <v>14916710276</v>
      </c>
      <c r="J70" s="5">
        <v>490244143</v>
      </c>
      <c r="K70" s="5">
        <v>-9959386253</v>
      </c>
      <c r="L70" s="5">
        <v>-27661790751</v>
      </c>
      <c r="M70" s="5">
        <v>-33855579285</v>
      </c>
      <c r="N70" s="5">
        <v>1432816106</v>
      </c>
      <c r="O70" s="5">
        <v>17056865193</v>
      </c>
      <c r="P70" s="5">
        <v>26918186079</v>
      </c>
    </row>
    <row r="71" spans="2:16" ht="15.5" x14ac:dyDescent="0.35">
      <c r="C71" t="s">
        <v>101</v>
      </c>
      <c r="D71" s="5">
        <v>-370190891</v>
      </c>
      <c r="E71" s="5">
        <v>3249947299</v>
      </c>
      <c r="F71" s="5">
        <v>10445205244</v>
      </c>
      <c r="G71" s="5">
        <v>1532515960</v>
      </c>
      <c r="I71" s="5">
        <v>15160998186</v>
      </c>
      <c r="J71" s="5">
        <v>382727662</v>
      </c>
      <c r="K71" s="5">
        <v>-9874366726</v>
      </c>
      <c r="L71" s="5">
        <v>-27555233358</v>
      </c>
      <c r="M71" s="5">
        <v>-33576170679</v>
      </c>
      <c r="N71" s="5">
        <v>1277297461</v>
      </c>
      <c r="O71" s="5">
        <v>16908694399</v>
      </c>
      <c r="P71" s="5">
        <v>83958927174</v>
      </c>
    </row>
    <row r="72" spans="2:16" ht="15.5" x14ac:dyDescent="0.35">
      <c r="C72" t="s">
        <v>102</v>
      </c>
      <c r="D72" s="5">
        <v>-370190891</v>
      </c>
      <c r="E72" s="5">
        <v>3249947299</v>
      </c>
      <c r="F72" s="5">
        <v>10445205244</v>
      </c>
      <c r="G72" s="5">
        <v>1532515960</v>
      </c>
      <c r="I72" s="5">
        <v>15160998186</v>
      </c>
      <c r="J72" s="5">
        <v>382727662</v>
      </c>
      <c r="K72" s="5">
        <v>-9874366726</v>
      </c>
      <c r="L72" s="5">
        <v>-27555233358</v>
      </c>
      <c r="M72" s="5">
        <v>-33576170679</v>
      </c>
      <c r="N72" s="5">
        <v>1277297461</v>
      </c>
      <c r="O72" s="5">
        <v>16908694399</v>
      </c>
      <c r="P72" s="5">
        <v>83958927174</v>
      </c>
    </row>
    <row r="74" spans="2:16" ht="15.5" x14ac:dyDescent="0.35">
      <c r="B74" t="s">
        <v>103</v>
      </c>
      <c r="C74" t="s">
        <v>104</v>
      </c>
    </row>
    <row r="75" spans="2:16" ht="15.5" x14ac:dyDescent="0.35">
      <c r="C75" t="s">
        <v>216</v>
      </c>
    </row>
    <row r="76" spans="2:16" ht="15.5" x14ac:dyDescent="0.35">
      <c r="C76" t="s">
        <v>20</v>
      </c>
      <c r="D76" s="5">
        <v>1888332254</v>
      </c>
      <c r="E76" s="5">
        <v>3685150536</v>
      </c>
      <c r="F76" s="5">
        <v>12193926220</v>
      </c>
      <c r="G76" s="5">
        <v>2924252674</v>
      </c>
      <c r="I76" s="5">
        <v>12193926220</v>
      </c>
      <c r="J76" s="5">
        <v>1652841235</v>
      </c>
      <c r="K76" s="5">
        <v>959668025</v>
      </c>
      <c r="L76" s="5">
        <v>1111068277</v>
      </c>
      <c r="M76" s="5">
        <v>2175575765</v>
      </c>
      <c r="N76" s="5">
        <v>1850983664</v>
      </c>
      <c r="O76" s="5">
        <v>3274512506</v>
      </c>
      <c r="P76" s="5">
        <v>4004449748</v>
      </c>
    </row>
    <row r="77" spans="2:16" ht="15.5" x14ac:dyDescent="0.35">
      <c r="C77" t="s">
        <v>217</v>
      </c>
      <c r="D77" s="5">
        <v>25044793796</v>
      </c>
      <c r="E77" s="5">
        <v>28829318692</v>
      </c>
      <c r="F77" s="5">
        <v>22659468944</v>
      </c>
      <c r="G77" s="5">
        <v>28105553620</v>
      </c>
      <c r="I77" s="5">
        <v>22659468944</v>
      </c>
      <c r="J77" s="5">
        <v>24554710076</v>
      </c>
      <c r="K77" s="5">
        <v>7329532844</v>
      </c>
      <c r="L77" s="5">
        <v>1796119299</v>
      </c>
      <c r="M77" s="5">
        <v>11066648141</v>
      </c>
      <c r="N77" s="5">
        <v>15394163086</v>
      </c>
      <c r="O77" s="5">
        <v>19640316254</v>
      </c>
      <c r="P77" s="5">
        <v>25954679593</v>
      </c>
    </row>
    <row r="78" spans="2:16" ht="15.5" x14ac:dyDescent="0.35">
      <c r="C78" t="s">
        <v>219</v>
      </c>
      <c r="D78" s="5">
        <v>22892239083</v>
      </c>
      <c r="E78" s="5">
        <v>23549957585</v>
      </c>
      <c r="F78" s="5">
        <v>23987520070</v>
      </c>
      <c r="G78" s="5">
        <v>21790560339</v>
      </c>
      <c r="I78" s="5">
        <v>23987520070</v>
      </c>
      <c r="J78" s="5">
        <v>23983978095</v>
      </c>
      <c r="K78" s="5">
        <v>21212293055</v>
      </c>
      <c r="L78" s="5">
        <v>13636884273</v>
      </c>
      <c r="M78" s="5">
        <v>15877923922</v>
      </c>
      <c r="N78" s="5">
        <v>14382363936</v>
      </c>
      <c r="O78" s="5">
        <v>13670828764</v>
      </c>
      <c r="P78" s="5">
        <v>12832713442</v>
      </c>
    </row>
    <row r="79" spans="2:16" ht="15.5" x14ac:dyDescent="0.35">
      <c r="C79" t="s">
        <v>220</v>
      </c>
      <c r="D79" s="5">
        <v>25044793796</v>
      </c>
      <c r="E79" s="5">
        <v>28829318692</v>
      </c>
      <c r="F79" s="5">
        <v>22659468944</v>
      </c>
      <c r="G79" s="5">
        <v>28105553620</v>
      </c>
      <c r="I79" s="5">
        <v>22659468944</v>
      </c>
      <c r="J79" s="5">
        <v>24554710076</v>
      </c>
      <c r="K79" s="5">
        <v>7329532844</v>
      </c>
      <c r="L79" s="5">
        <v>1796119299</v>
      </c>
      <c r="M79" s="5">
        <v>11066648141</v>
      </c>
      <c r="N79" s="5">
        <v>15394163086</v>
      </c>
      <c r="O79" s="5">
        <v>19640316254</v>
      </c>
      <c r="P79" s="5">
        <v>25954679593</v>
      </c>
    </row>
    <row r="80" spans="2:16" ht="15.5" x14ac:dyDescent="0.35">
      <c r="C80" t="s">
        <v>110</v>
      </c>
      <c r="D80" s="5">
        <v>13285835751</v>
      </c>
      <c r="E80" s="5">
        <v>13063084148</v>
      </c>
      <c r="F80" s="5">
        <v>12919985470</v>
      </c>
      <c r="G80" s="5">
        <v>12166096368</v>
      </c>
      <c r="I80" s="5">
        <v>12919985470</v>
      </c>
      <c r="J80" s="5">
        <v>21718042283</v>
      </c>
      <c r="K80" s="5">
        <v>22696071417</v>
      </c>
      <c r="L80" s="5">
        <v>23229449907</v>
      </c>
      <c r="M80" s="5">
        <v>23717387021</v>
      </c>
      <c r="N80" s="5">
        <v>23078001113</v>
      </c>
      <c r="O80" s="5">
        <v>69175604170</v>
      </c>
      <c r="P80" s="5">
        <v>28745566769</v>
      </c>
    </row>
    <row r="81" spans="3:16" ht="15.5" x14ac:dyDescent="0.35">
      <c r="C81" t="s">
        <v>218</v>
      </c>
      <c r="O81" s="5">
        <v>1931361000</v>
      </c>
      <c r="P81" s="5">
        <v>866858100</v>
      </c>
    </row>
    <row r="82" spans="3:16" ht="15.5" x14ac:dyDescent="0.35">
      <c r="C82" t="s">
        <v>221</v>
      </c>
      <c r="D82" s="5">
        <v>13285835751</v>
      </c>
      <c r="E82" s="5">
        <v>13063084148</v>
      </c>
      <c r="F82" s="5">
        <v>12919985470</v>
      </c>
      <c r="G82" s="5">
        <v>12166096368</v>
      </c>
      <c r="I82" s="5">
        <v>12919985470</v>
      </c>
      <c r="J82" s="5">
        <v>21718042283</v>
      </c>
      <c r="K82" s="5">
        <v>22696071417</v>
      </c>
      <c r="L82" s="5">
        <v>23229449907</v>
      </c>
      <c r="M82" s="5">
        <v>23717387021</v>
      </c>
      <c r="N82" s="5">
        <v>23078001113</v>
      </c>
      <c r="O82" s="5">
        <v>69175604170</v>
      </c>
      <c r="P82" s="5">
        <v>28745566769</v>
      </c>
    </row>
    <row r="83" spans="3:16" ht="15.5" x14ac:dyDescent="0.35">
      <c r="C83" t="s">
        <v>222</v>
      </c>
      <c r="D83" s="5">
        <v>99488084527</v>
      </c>
      <c r="E83" s="5">
        <v>91013092210</v>
      </c>
      <c r="F83" s="5">
        <v>82765338613</v>
      </c>
      <c r="G83" s="5">
        <v>94434113460</v>
      </c>
      <c r="I83" s="5">
        <v>82765338613</v>
      </c>
      <c r="J83" s="5">
        <v>86006650974</v>
      </c>
      <c r="K83" s="5">
        <v>93480438716</v>
      </c>
      <c r="L83" s="5">
        <v>109918421067</v>
      </c>
      <c r="M83" s="5">
        <v>75264984614</v>
      </c>
      <c r="N83" s="5">
        <v>54383564758</v>
      </c>
      <c r="O83" s="5">
        <v>35388219288</v>
      </c>
      <c r="P83" s="5">
        <v>21897018988</v>
      </c>
    </row>
    <row r="84" spans="3:16" ht="15.5" x14ac:dyDescent="0.35">
      <c r="C84" t="s">
        <v>81</v>
      </c>
      <c r="D84" s="5">
        <v>43618564868</v>
      </c>
      <c r="E84" s="5">
        <v>43618564868</v>
      </c>
      <c r="F84" s="5">
        <v>43618564869</v>
      </c>
      <c r="G84" s="5">
        <v>43374276959</v>
      </c>
      <c r="I84" s="5">
        <v>43618564869</v>
      </c>
      <c r="J84" s="5">
        <v>43374276959</v>
      </c>
      <c r="K84" s="5">
        <v>43481793441</v>
      </c>
      <c r="L84" s="5">
        <v>43396773915</v>
      </c>
      <c r="M84" s="5">
        <v>43290216522</v>
      </c>
      <c r="N84" s="5">
        <v>43010807916</v>
      </c>
      <c r="O84" s="5">
        <v>43166326559</v>
      </c>
      <c r="P84" s="5">
        <v>56908846105</v>
      </c>
    </row>
    <row r="85" spans="3:16" ht="15.5" x14ac:dyDescent="0.35">
      <c r="C85" t="s">
        <v>223</v>
      </c>
      <c r="D85" s="5">
        <v>292142836193</v>
      </c>
      <c r="E85" s="5">
        <v>287822170794</v>
      </c>
      <c r="F85" s="5">
        <v>281016220712</v>
      </c>
      <c r="G85" s="5">
        <v>306295660886</v>
      </c>
      <c r="I85" s="5">
        <v>281016220712</v>
      </c>
      <c r="J85" s="5">
        <v>295250251154</v>
      </c>
      <c r="K85" s="5">
        <v>292724689556</v>
      </c>
      <c r="L85" s="5">
        <v>327996302690</v>
      </c>
      <c r="M85" s="5">
        <v>308251271996</v>
      </c>
      <c r="N85" s="5">
        <v>356617698072</v>
      </c>
      <c r="O85" s="5">
        <v>421437294531</v>
      </c>
      <c r="P85" s="5">
        <v>93565811620</v>
      </c>
    </row>
    <row r="86" spans="3:16" ht="15.5" x14ac:dyDescent="0.35">
      <c r="C86" t="s">
        <v>224</v>
      </c>
    </row>
    <row r="87" spans="3:16" ht="15.5" x14ac:dyDescent="0.35">
      <c r="C87" t="s">
        <v>111</v>
      </c>
      <c r="D87" s="5">
        <v>261461157335</v>
      </c>
      <c r="E87" s="5">
        <v>268439956470</v>
      </c>
      <c r="F87" s="5">
        <v>275386957483</v>
      </c>
      <c r="G87" s="5">
        <v>260254363796</v>
      </c>
      <c r="I87" s="5">
        <v>275386957483</v>
      </c>
      <c r="J87" s="5">
        <v>280576190367</v>
      </c>
      <c r="K87" s="5">
        <v>269514675801</v>
      </c>
      <c r="L87" s="5">
        <v>285776585715</v>
      </c>
      <c r="M87" s="5">
        <v>341119152978</v>
      </c>
      <c r="N87" s="5">
        <v>399514259730</v>
      </c>
      <c r="O87" s="5">
        <v>384106778195</v>
      </c>
      <c r="P87" s="5">
        <v>353494959793</v>
      </c>
    </row>
    <row r="88" spans="3:16" ht="15.5" x14ac:dyDescent="0.35">
      <c r="C88" t="s">
        <v>1605</v>
      </c>
      <c r="D88" s="5">
        <v>261461157335</v>
      </c>
      <c r="E88" s="5">
        <v>268439956470</v>
      </c>
      <c r="F88" s="5">
        <v>275386957483</v>
      </c>
      <c r="G88" s="5">
        <v>260254363796</v>
      </c>
      <c r="I88" s="5">
        <v>275386957483</v>
      </c>
      <c r="J88" s="5">
        <v>280576190367</v>
      </c>
      <c r="K88" s="5">
        <v>269514675801</v>
      </c>
      <c r="L88" s="5">
        <v>285776585715</v>
      </c>
      <c r="M88" s="5">
        <v>341119152978</v>
      </c>
      <c r="N88" s="5">
        <v>399514259730</v>
      </c>
      <c r="O88" s="5">
        <v>384106778195</v>
      </c>
      <c r="P88" s="5">
        <v>353494959793</v>
      </c>
    </row>
    <row r="89" spans="3:16" ht="15.5" x14ac:dyDescent="0.35">
      <c r="C89" t="s">
        <v>107</v>
      </c>
      <c r="D89" s="5">
        <v>54181743494</v>
      </c>
      <c r="E89" s="5">
        <v>54181743494</v>
      </c>
      <c r="F89" s="5">
        <v>54181743494</v>
      </c>
      <c r="G89" s="5">
        <v>54181743494</v>
      </c>
      <c r="I89" s="5">
        <v>54181743494</v>
      </c>
      <c r="J89" s="5">
        <v>54181743494</v>
      </c>
      <c r="K89" s="5">
        <v>54181743494</v>
      </c>
      <c r="L89" s="5">
        <v>54181743494</v>
      </c>
      <c r="M89" s="5">
        <v>54181743494</v>
      </c>
    </row>
    <row r="90" spans="3:16" ht="15.5" x14ac:dyDescent="0.35">
      <c r="C90" t="s">
        <v>228</v>
      </c>
      <c r="D90" s="5">
        <v>352847359147</v>
      </c>
      <c r="E90" s="5">
        <v>359826158282</v>
      </c>
      <c r="F90" s="5">
        <v>366551565920</v>
      </c>
      <c r="G90" s="5">
        <v>332754305815</v>
      </c>
      <c r="I90" s="5">
        <v>366551565920</v>
      </c>
      <c r="J90" s="5">
        <v>357426336761</v>
      </c>
      <c r="K90" s="5">
        <v>373497451145</v>
      </c>
      <c r="L90" s="5">
        <v>351236217209</v>
      </c>
      <c r="M90" s="5">
        <v>406458882022</v>
      </c>
      <c r="N90" s="5">
        <v>408660259280</v>
      </c>
      <c r="O90" s="5">
        <v>386863428537</v>
      </c>
      <c r="P90" s="5">
        <v>356528631519</v>
      </c>
    </row>
    <row r="91" spans="3:16" ht="15.5" x14ac:dyDescent="0.35">
      <c r="C91" t="s">
        <v>115</v>
      </c>
      <c r="D91" s="5">
        <v>644990195340</v>
      </c>
      <c r="E91" s="5">
        <v>647648329076</v>
      </c>
      <c r="F91" s="5">
        <v>647567786632</v>
      </c>
      <c r="G91" s="5">
        <v>639049966701</v>
      </c>
      <c r="I91" s="5">
        <v>647567786632</v>
      </c>
      <c r="J91" s="5">
        <v>652676587915</v>
      </c>
      <c r="K91" s="5">
        <v>666222140701</v>
      </c>
      <c r="L91" s="5">
        <v>679232519899</v>
      </c>
      <c r="M91" s="5">
        <v>714710154018</v>
      </c>
      <c r="N91" s="5">
        <v>765277957352</v>
      </c>
      <c r="O91" s="5">
        <v>808300723068</v>
      </c>
      <c r="P91" s="5">
        <v>450094443139</v>
      </c>
    </row>
    <row r="92" spans="3:16" ht="15.5" x14ac:dyDescent="0.35">
      <c r="C92" t="s">
        <v>116</v>
      </c>
    </row>
    <row r="93" spans="3:16" ht="15.5" x14ac:dyDescent="0.35">
      <c r="C93" t="s">
        <v>117</v>
      </c>
    </row>
    <row r="94" spans="3:16" ht="15.5" x14ac:dyDescent="0.35">
      <c r="C94" t="s">
        <v>229</v>
      </c>
      <c r="D94" s="5">
        <v>76458973059</v>
      </c>
      <c r="E94" s="5">
        <v>76620416050</v>
      </c>
      <c r="F94" s="5">
        <v>84728090117</v>
      </c>
      <c r="G94" s="5">
        <v>77670008873</v>
      </c>
      <c r="I94" s="5">
        <v>84728090117</v>
      </c>
      <c r="J94" s="5">
        <v>106950717928</v>
      </c>
      <c r="K94" s="5">
        <v>99115336099</v>
      </c>
      <c r="L94" s="5">
        <v>132566823714</v>
      </c>
      <c r="M94" s="5">
        <v>68972744633</v>
      </c>
      <c r="N94" s="5">
        <v>111571386583</v>
      </c>
      <c r="O94" s="5">
        <v>164587029014</v>
      </c>
      <c r="P94" s="5">
        <v>227999629643</v>
      </c>
    </row>
    <row r="95" spans="3:16" ht="15.5" x14ac:dyDescent="0.35">
      <c r="C95" t="s">
        <v>236</v>
      </c>
      <c r="D95" s="5">
        <v>41104437152</v>
      </c>
      <c r="E95" s="5">
        <v>41162415862</v>
      </c>
      <c r="F95" s="5">
        <v>41531146768</v>
      </c>
      <c r="G95" s="5">
        <v>41619602846</v>
      </c>
      <c r="I95" s="5">
        <v>41531146768</v>
      </c>
      <c r="J95" s="5">
        <v>50618890636</v>
      </c>
      <c r="K95" s="5">
        <v>62509964141</v>
      </c>
      <c r="L95" s="5">
        <v>75060560757</v>
      </c>
      <c r="M95" s="5">
        <v>8415000550</v>
      </c>
      <c r="N95" s="5">
        <v>39800000000</v>
      </c>
      <c r="O95" s="5">
        <v>49800000000</v>
      </c>
      <c r="P95" s="5">
        <v>55000000000</v>
      </c>
    </row>
    <row r="96" spans="3:16" ht="15.5" x14ac:dyDescent="0.35">
      <c r="C96" t="s">
        <v>230</v>
      </c>
    </row>
    <row r="97" spans="3:16" ht="15.5" x14ac:dyDescent="0.35">
      <c r="C97" t="s">
        <v>231</v>
      </c>
      <c r="D97" s="5">
        <v>22892239083</v>
      </c>
      <c r="E97" s="5">
        <v>23549957585</v>
      </c>
      <c r="F97" s="5">
        <v>23987520070</v>
      </c>
      <c r="G97" s="5">
        <v>21790560339</v>
      </c>
      <c r="I97" s="5">
        <v>23987520070</v>
      </c>
      <c r="J97" s="5">
        <v>23983978095</v>
      </c>
      <c r="K97" s="5">
        <v>21212293055</v>
      </c>
      <c r="L97" s="5">
        <v>13636884273</v>
      </c>
      <c r="M97" s="5">
        <v>15877923922</v>
      </c>
      <c r="N97" s="5">
        <v>14382363936</v>
      </c>
      <c r="O97" s="5">
        <v>15602189764</v>
      </c>
      <c r="P97" s="5">
        <v>13699571542</v>
      </c>
    </row>
    <row r="98" spans="3:16" ht="15.5" x14ac:dyDescent="0.35">
      <c r="C98" t="s">
        <v>233</v>
      </c>
      <c r="D98" s="5">
        <v>2068353386</v>
      </c>
      <c r="E98" s="5">
        <v>1776333449</v>
      </c>
      <c r="F98" s="5">
        <v>1723136266</v>
      </c>
      <c r="G98" s="5">
        <v>1759656443</v>
      </c>
      <c r="I98" s="5">
        <v>1723136266</v>
      </c>
      <c r="J98" s="5">
        <v>1666464384</v>
      </c>
      <c r="K98" s="5">
        <v>1722086692</v>
      </c>
      <c r="L98" s="5">
        <v>9086924489</v>
      </c>
      <c r="M98" s="5">
        <v>9154101993</v>
      </c>
      <c r="N98" s="5">
        <v>9280953919</v>
      </c>
      <c r="O98" s="5">
        <v>9688039968</v>
      </c>
      <c r="P98" s="5">
        <v>9006086646</v>
      </c>
    </row>
    <row r="99" spans="3:16" ht="15.5" x14ac:dyDescent="0.35">
      <c r="C99" t="s">
        <v>120</v>
      </c>
      <c r="D99" s="5">
        <v>1617950604</v>
      </c>
      <c r="E99" s="5">
        <v>1613966176</v>
      </c>
      <c r="F99" s="5">
        <v>1924663847</v>
      </c>
      <c r="G99" s="5">
        <v>1832793435</v>
      </c>
      <c r="I99" s="5">
        <v>1924663847</v>
      </c>
      <c r="J99" s="5">
        <v>1531633280</v>
      </c>
      <c r="K99" s="5">
        <v>1191610146</v>
      </c>
      <c r="L99" s="5">
        <v>780348099</v>
      </c>
      <c r="M99" s="5">
        <v>671247379</v>
      </c>
      <c r="N99" s="5">
        <v>290942083</v>
      </c>
      <c r="O99" s="5">
        <v>5559205260</v>
      </c>
      <c r="P99" s="5">
        <v>2994047295</v>
      </c>
    </row>
    <row r="100" spans="3:16" ht="15.5" x14ac:dyDescent="0.35">
      <c r="C100" t="s">
        <v>1188</v>
      </c>
      <c r="P100" s="5">
        <v>81600000000</v>
      </c>
    </row>
    <row r="101" spans="3:16" ht="15.5" x14ac:dyDescent="0.35">
      <c r="C101" t="s">
        <v>237</v>
      </c>
      <c r="D101" s="5">
        <v>27156562930</v>
      </c>
      <c r="E101" s="5">
        <v>29283062784</v>
      </c>
      <c r="F101" s="5">
        <v>24344793573</v>
      </c>
      <c r="G101" s="5">
        <v>33330257127</v>
      </c>
      <c r="I101" s="5">
        <v>24344793573</v>
      </c>
      <c r="J101" s="5">
        <v>22391965227</v>
      </c>
      <c r="K101" s="5">
        <v>44155627506</v>
      </c>
      <c r="L101" s="5">
        <v>13840152359</v>
      </c>
      <c r="M101" s="5">
        <v>85356632203</v>
      </c>
      <c r="N101" s="5">
        <v>59749622909</v>
      </c>
      <c r="O101" s="5">
        <v>52012051209</v>
      </c>
      <c r="P101" s="5">
        <v>62568194168</v>
      </c>
    </row>
    <row r="102" spans="3:16" ht="15.5" x14ac:dyDescent="0.35">
      <c r="C102" t="s">
        <v>238</v>
      </c>
      <c r="D102" s="5">
        <v>27156562930</v>
      </c>
      <c r="E102" s="5">
        <v>29283062784</v>
      </c>
      <c r="F102" s="5">
        <v>24344793573</v>
      </c>
      <c r="G102" s="5">
        <v>33330257127</v>
      </c>
      <c r="I102" s="5">
        <v>24344793573</v>
      </c>
      <c r="J102" s="5">
        <v>22391965227</v>
      </c>
      <c r="K102" s="5">
        <v>44155627506</v>
      </c>
      <c r="L102" s="5">
        <v>13840152359</v>
      </c>
      <c r="M102" s="5">
        <v>85356632203</v>
      </c>
      <c r="N102" s="5">
        <v>59749622909</v>
      </c>
      <c r="O102" s="5">
        <v>52012051209</v>
      </c>
      <c r="P102" s="5">
        <v>62568194168</v>
      </c>
    </row>
    <row r="103" spans="3:16" ht="15.5" x14ac:dyDescent="0.35">
      <c r="C103" t="s">
        <v>240</v>
      </c>
      <c r="D103" s="5">
        <v>9755880361</v>
      </c>
      <c r="E103" s="5">
        <v>9755880361</v>
      </c>
      <c r="F103" s="5">
        <v>9755880360</v>
      </c>
      <c r="G103" s="5">
        <v>12029420595</v>
      </c>
      <c r="I103" s="5">
        <v>9755880360</v>
      </c>
      <c r="J103" s="5">
        <v>12029420594</v>
      </c>
      <c r="K103" s="5">
        <v>12319863464</v>
      </c>
      <c r="L103" s="5">
        <v>12658282951</v>
      </c>
      <c r="M103" s="5">
        <v>12893521855</v>
      </c>
      <c r="N103" s="5">
        <v>12948824068</v>
      </c>
      <c r="O103" s="5">
        <v>16735338096</v>
      </c>
      <c r="P103" s="5">
        <v>14012739480</v>
      </c>
    </row>
    <row r="104" spans="3:16" ht="15.5" x14ac:dyDescent="0.35">
      <c r="C104" t="s">
        <v>239</v>
      </c>
    </row>
    <row r="105" spans="3:16" ht="15.5" x14ac:dyDescent="0.35">
      <c r="C105" t="s">
        <v>370</v>
      </c>
      <c r="D105" s="5">
        <v>141297986</v>
      </c>
      <c r="E105" s="5">
        <v>325220093</v>
      </c>
      <c r="F105" s="5">
        <v>441555424</v>
      </c>
      <c r="G105" s="5">
        <v>545857271</v>
      </c>
      <c r="I105" s="5">
        <v>441555424</v>
      </c>
      <c r="J105" s="5">
        <v>6647731124</v>
      </c>
      <c r="K105" s="5">
        <v>9339588194</v>
      </c>
      <c r="M105" s="5">
        <v>70500436824</v>
      </c>
      <c r="N105" s="5">
        <v>30515151518</v>
      </c>
      <c r="O105" s="5">
        <v>17868541656</v>
      </c>
      <c r="P105" s="5">
        <v>17018127664</v>
      </c>
    </row>
    <row r="106" spans="3:16" ht="15.5" x14ac:dyDescent="0.35">
      <c r="C106" t="s">
        <v>731</v>
      </c>
      <c r="N106" s="5">
        <v>359686015</v>
      </c>
      <c r="O106" s="5">
        <v>53333861</v>
      </c>
      <c r="P106" s="5">
        <v>205417392</v>
      </c>
    </row>
    <row r="107" spans="3:16" ht="15.5" x14ac:dyDescent="0.35">
      <c r="C107" t="s">
        <v>371</v>
      </c>
      <c r="D107" s="5">
        <v>14875962356</v>
      </c>
      <c r="E107" s="5">
        <v>16818540102</v>
      </c>
      <c r="F107" s="5">
        <v>11763935561</v>
      </c>
      <c r="G107" s="5">
        <v>17973492037</v>
      </c>
      <c r="I107" s="5">
        <v>11763935561</v>
      </c>
      <c r="J107" s="5">
        <v>933326284</v>
      </c>
      <c r="K107" s="5">
        <v>20071532038</v>
      </c>
      <c r="M107" s="5">
        <v>547736100</v>
      </c>
      <c r="N107" s="5">
        <v>11835181163</v>
      </c>
      <c r="O107" s="5">
        <v>11411346539</v>
      </c>
      <c r="P107" s="5">
        <v>23864573984</v>
      </c>
    </row>
    <row r="108" spans="3:16" ht="15.5" x14ac:dyDescent="0.35">
      <c r="C108" t="s">
        <v>290</v>
      </c>
      <c r="D108" s="5">
        <v>15017260342</v>
      </c>
      <c r="E108" s="5">
        <v>17143760195</v>
      </c>
      <c r="F108" s="5">
        <v>12205490985</v>
      </c>
      <c r="G108" s="5">
        <v>18519349308</v>
      </c>
      <c r="I108" s="5">
        <v>12205490985</v>
      </c>
      <c r="J108" s="5">
        <v>7581057408</v>
      </c>
      <c r="K108" s="5">
        <v>29411120232</v>
      </c>
      <c r="M108" s="5">
        <v>71048172924</v>
      </c>
      <c r="N108" s="5">
        <v>42710018696</v>
      </c>
      <c r="O108" s="5">
        <v>29333222056</v>
      </c>
      <c r="P108" s="5">
        <v>41088119040</v>
      </c>
    </row>
    <row r="109" spans="3:16" ht="15.5" x14ac:dyDescent="0.35">
      <c r="C109" t="s">
        <v>128</v>
      </c>
      <c r="D109" s="5">
        <v>103615535989</v>
      </c>
      <c r="E109" s="5">
        <v>105903478834</v>
      </c>
      <c r="F109" s="5">
        <v>109072883690</v>
      </c>
      <c r="G109" s="5">
        <v>111000266000</v>
      </c>
      <c r="I109" s="5">
        <v>109072883690</v>
      </c>
      <c r="J109" s="5">
        <v>129342683155</v>
      </c>
      <c r="K109" s="5">
        <v>143270963605</v>
      </c>
      <c r="L109" s="5">
        <v>146406976073</v>
      </c>
      <c r="M109" s="5">
        <v>154329376836</v>
      </c>
      <c r="N109" s="5">
        <v>171321009492</v>
      </c>
      <c r="O109" s="5">
        <v>216599080223</v>
      </c>
      <c r="P109" s="5">
        <v>290567823811</v>
      </c>
    </row>
    <row r="110" spans="3:16" ht="15.5" x14ac:dyDescent="0.35">
      <c r="C110" t="s">
        <v>129</v>
      </c>
    </row>
    <row r="111" spans="3:16" ht="15.5" x14ac:dyDescent="0.35">
      <c r="C111" t="s">
        <v>130</v>
      </c>
      <c r="D111" s="5">
        <v>247572000000</v>
      </c>
      <c r="E111" s="5">
        <v>247572000000</v>
      </c>
      <c r="F111" s="5">
        <v>247572000000</v>
      </c>
      <c r="G111" s="5">
        <v>247572000000</v>
      </c>
      <c r="I111" s="5">
        <v>247572000000</v>
      </c>
      <c r="J111" s="5">
        <v>247572000000</v>
      </c>
      <c r="K111" s="5">
        <v>247572000000</v>
      </c>
      <c r="L111" s="5">
        <v>247572000000</v>
      </c>
      <c r="M111" s="5">
        <v>247572000000</v>
      </c>
      <c r="N111" s="5">
        <v>247572000000</v>
      </c>
      <c r="O111" s="5">
        <v>247572000000</v>
      </c>
      <c r="P111" s="5">
        <v>7000000000</v>
      </c>
    </row>
    <row r="112" spans="3:16" ht="15.5" x14ac:dyDescent="0.35">
      <c r="C112" t="s">
        <v>131</v>
      </c>
      <c r="D112" s="5">
        <v>248666329118</v>
      </c>
      <c r="E112" s="5">
        <v>248666329118</v>
      </c>
      <c r="F112" s="5">
        <v>248666329118</v>
      </c>
      <c r="G112" s="5">
        <v>248666329118</v>
      </c>
      <c r="I112" s="5">
        <v>248666329118</v>
      </c>
      <c r="J112" s="5">
        <v>248666329118</v>
      </c>
      <c r="K112" s="5">
        <v>248666329118</v>
      </c>
      <c r="L112" s="5">
        <v>248666329118</v>
      </c>
      <c r="M112" s="5">
        <v>248666329118</v>
      </c>
      <c r="N112" s="5">
        <v>248666329118</v>
      </c>
      <c r="O112" s="5">
        <v>248666329118</v>
      </c>
    </row>
    <row r="113" spans="2:16" ht="15.5" x14ac:dyDescent="0.35">
      <c r="C113" t="s">
        <v>132</v>
      </c>
      <c r="D113" s="5">
        <v>1517765365</v>
      </c>
      <c r="E113" s="5">
        <v>1887956256</v>
      </c>
      <c r="F113" s="5">
        <v>-1361991042</v>
      </c>
      <c r="G113" s="5">
        <v>-11562908376</v>
      </c>
      <c r="I113" s="5">
        <v>-1361991042</v>
      </c>
      <c r="J113" s="5">
        <v>-16278701318</v>
      </c>
      <c r="K113" s="5">
        <v>-16768945462</v>
      </c>
      <c r="L113" s="5">
        <v>-6809559209</v>
      </c>
      <c r="M113" s="5">
        <v>20852231543</v>
      </c>
      <c r="N113" s="5">
        <v>54707810827</v>
      </c>
      <c r="O113" s="5">
        <v>52296987168</v>
      </c>
      <c r="P113" s="5">
        <v>95617773223</v>
      </c>
    </row>
    <row r="114" spans="2:16" ht="15.5" x14ac:dyDescent="0.35">
      <c r="C114" t="s">
        <v>10</v>
      </c>
      <c r="D114" s="5">
        <v>541374659351</v>
      </c>
      <c r="E114" s="5">
        <v>541744850242</v>
      </c>
      <c r="F114" s="5">
        <v>538494902945</v>
      </c>
      <c r="G114" s="5">
        <v>528049697701</v>
      </c>
      <c r="I114" s="5">
        <v>538494902945</v>
      </c>
      <c r="J114" s="5">
        <v>523333904759</v>
      </c>
      <c r="K114" s="5">
        <v>522951177097</v>
      </c>
      <c r="L114" s="5">
        <v>532825543824</v>
      </c>
      <c r="M114" s="5">
        <v>560380777183</v>
      </c>
      <c r="N114" s="5">
        <v>593956947861</v>
      </c>
      <c r="O114" s="5">
        <v>591701642845</v>
      </c>
      <c r="P114" s="5">
        <v>159526619328</v>
      </c>
    </row>
    <row r="115" spans="2:16" ht="15.5" x14ac:dyDescent="0.35">
      <c r="C115" t="s">
        <v>137</v>
      </c>
      <c r="D115" s="5">
        <v>644990195340</v>
      </c>
      <c r="E115" s="5">
        <v>647648329076</v>
      </c>
      <c r="F115" s="5">
        <v>647567786635</v>
      </c>
      <c r="G115" s="5">
        <v>639049963701</v>
      </c>
      <c r="I115" s="5">
        <v>647567786635</v>
      </c>
      <c r="J115" s="5">
        <v>652676587914</v>
      </c>
      <c r="K115" s="5">
        <v>666222140702</v>
      </c>
      <c r="L115" s="5">
        <v>679232519897</v>
      </c>
      <c r="M115" s="5">
        <v>714710154019</v>
      </c>
      <c r="N115" s="5">
        <v>765277957353</v>
      </c>
      <c r="O115" s="5">
        <v>808300723068</v>
      </c>
      <c r="P115" s="5">
        <v>450094443139</v>
      </c>
    </row>
    <row r="116" spans="2:16" ht="15.5" x14ac:dyDescent="0.35">
      <c r="C116" t="s">
        <v>138</v>
      </c>
      <c r="D116" s="5">
        <v>2475720000</v>
      </c>
      <c r="E116" s="5">
        <v>2475720000</v>
      </c>
      <c r="F116" s="5">
        <v>2475720000</v>
      </c>
      <c r="G116" s="5">
        <v>2475720000</v>
      </c>
      <c r="I116" s="5">
        <v>2475720000</v>
      </c>
      <c r="J116" s="5">
        <v>2475720000</v>
      </c>
      <c r="K116" s="5">
        <v>2475720000</v>
      </c>
      <c r="L116" s="5">
        <v>2475720000</v>
      </c>
      <c r="M116" s="5">
        <v>2475720000</v>
      </c>
      <c r="N116" s="5">
        <v>2475720000</v>
      </c>
      <c r="O116" s="5">
        <v>2475720000</v>
      </c>
      <c r="P116" s="5">
        <v>7000</v>
      </c>
    </row>
    <row r="118" spans="2:16" ht="15.5" x14ac:dyDescent="0.35">
      <c r="B118" t="s">
        <v>139</v>
      </c>
      <c r="C118" t="s">
        <v>140</v>
      </c>
      <c r="D118" s="5">
        <v>91059427</v>
      </c>
      <c r="E118" s="5">
        <v>-5962399801</v>
      </c>
      <c r="F118" s="5">
        <v>32840332585</v>
      </c>
      <c r="G118" s="5">
        <v>12343081361</v>
      </c>
      <c r="I118" s="5">
        <v>50776136669</v>
      </c>
      <c r="J118" s="5">
        <v>24452928225</v>
      </c>
      <c r="K118" s="5">
        <v>15569351507</v>
      </c>
      <c r="L118" s="5">
        <v>3361282808</v>
      </c>
      <c r="M118" s="5">
        <v>16284876589</v>
      </c>
      <c r="N118" s="5">
        <v>65906311344</v>
      </c>
      <c r="O118" s="5">
        <v>-210005952232</v>
      </c>
      <c r="P118" s="5">
        <v>56196029431</v>
      </c>
    </row>
    <row r="119" spans="2:16" ht="15.5" x14ac:dyDescent="0.35">
      <c r="C119" t="s">
        <v>292</v>
      </c>
      <c r="D119" s="5">
        <v>57626492479</v>
      </c>
      <c r="E119" s="5">
        <v>56748550756</v>
      </c>
      <c r="F119" s="5">
        <v>65179208996</v>
      </c>
      <c r="G119" s="5">
        <v>51049371717</v>
      </c>
      <c r="I119" s="5">
        <v>223744055954</v>
      </c>
      <c r="J119" s="5">
        <v>156932967702</v>
      </c>
      <c r="K119" s="5">
        <v>108852482193</v>
      </c>
      <c r="L119" s="5">
        <v>101029791732</v>
      </c>
      <c r="M119" s="5">
        <v>92596173754</v>
      </c>
      <c r="N119" s="5">
        <v>112449256639</v>
      </c>
      <c r="O119" s="5">
        <v>183120376019</v>
      </c>
      <c r="P119" s="5">
        <v>154536159628</v>
      </c>
    </row>
    <row r="120" spans="2:16" ht="15.5" x14ac:dyDescent="0.35">
      <c r="C120" t="s">
        <v>1606</v>
      </c>
      <c r="D120" s="5">
        <v>-33723024558</v>
      </c>
      <c r="E120" s="5">
        <v>-32073256860</v>
      </c>
      <c r="F120" s="5">
        <v>-21863049521</v>
      </c>
      <c r="G120" s="5">
        <v>-12154797874</v>
      </c>
      <c r="I120" s="5">
        <v>-70673492222</v>
      </c>
      <c r="J120" s="5">
        <v>-30609138368</v>
      </c>
      <c r="K120" s="5">
        <v>-7560548069</v>
      </c>
      <c r="L120" s="5">
        <v>10443798114</v>
      </c>
      <c r="M120" s="5">
        <v>32709879284</v>
      </c>
      <c r="N120" s="5">
        <v>56574624913</v>
      </c>
      <c r="O120" s="5">
        <v>-255404707025</v>
      </c>
      <c r="P120" s="5">
        <v>-11631555959</v>
      </c>
    </row>
    <row r="121" spans="2:16" ht="15.5" x14ac:dyDescent="0.35">
      <c r="C121" t="s">
        <v>345</v>
      </c>
      <c r="D121" s="5">
        <v>-19486936940</v>
      </c>
      <c r="E121" s="5">
        <v>-27816103692</v>
      </c>
      <c r="F121" s="5">
        <v>-18374373621</v>
      </c>
      <c r="G121" s="5">
        <v>-24998473105</v>
      </c>
      <c r="I121" s="5">
        <v>-86769205776</v>
      </c>
      <c r="J121" s="5">
        <v>-72921016654</v>
      </c>
      <c r="K121" s="5">
        <v>-52548181431</v>
      </c>
      <c r="L121" s="5">
        <v>-33248282612</v>
      </c>
      <c r="M121" s="5">
        <v>-34166105791</v>
      </c>
      <c r="N121" s="5">
        <v>-25227487531</v>
      </c>
      <c r="O121" s="5">
        <v>-42504690665</v>
      </c>
      <c r="P121" s="5">
        <v>-32858377876</v>
      </c>
    </row>
    <row r="122" spans="2:16" ht="15.5" x14ac:dyDescent="0.35">
      <c r="C122" t="s">
        <v>1013</v>
      </c>
      <c r="F122" s="5">
        <v>22689730906</v>
      </c>
      <c r="G122" s="5">
        <v>-6705045746</v>
      </c>
      <c r="J122" s="5">
        <v>-23982701610</v>
      </c>
      <c r="K122" s="5">
        <v>-17245550820</v>
      </c>
      <c r="L122" s="5">
        <v>-65476364356</v>
      </c>
      <c r="M122" s="5">
        <v>-69991372611</v>
      </c>
      <c r="N122" s="5">
        <v>-64524881084</v>
      </c>
      <c r="O122" s="5">
        <v>-63970868083</v>
      </c>
      <c r="P122" s="5">
        <v>-16749953565</v>
      </c>
    </row>
    <row r="123" spans="2:16" ht="15.5" x14ac:dyDescent="0.35">
      <c r="C123" t="s">
        <v>148</v>
      </c>
      <c r="D123" s="5">
        <v>-2458368407</v>
      </c>
      <c r="E123" s="5">
        <v>-861773082</v>
      </c>
      <c r="F123" s="5">
        <v>-4129505636</v>
      </c>
      <c r="G123" s="5">
        <v>-2116521574</v>
      </c>
      <c r="I123" s="5">
        <v>-10207071087</v>
      </c>
      <c r="J123" s="5">
        <v>-2364485673</v>
      </c>
      <c r="K123" s="5">
        <v>-9607913991</v>
      </c>
      <c r="L123" s="5">
        <v>-165519594</v>
      </c>
      <c r="M123" s="5">
        <v>1748930469</v>
      </c>
      <c r="N123" s="5">
        <v>-862804460</v>
      </c>
      <c r="O123" s="5">
        <v>-10981678662</v>
      </c>
      <c r="P123" s="5">
        <v>-3528106353</v>
      </c>
    </row>
    <row r="124" spans="2:16" ht="15.5" x14ac:dyDescent="0.35">
      <c r="C124" t="s">
        <v>1607</v>
      </c>
      <c r="D124" s="5">
        <v>-989821561</v>
      </c>
      <c r="E124" s="5">
        <v>-1365639647</v>
      </c>
      <c r="F124" s="5">
        <v>-1305745436</v>
      </c>
      <c r="G124" s="5">
        <v>-2973383457</v>
      </c>
      <c r="I124" s="5">
        <v>-7796383243</v>
      </c>
      <c r="J124" s="5">
        <v>-8572372209</v>
      </c>
      <c r="K124" s="5">
        <v>-9827635380</v>
      </c>
      <c r="L124" s="5">
        <v>-10138906463</v>
      </c>
      <c r="M124" s="5">
        <v>-10104725179</v>
      </c>
      <c r="N124" s="5">
        <v>-15536534078</v>
      </c>
      <c r="O124" s="5">
        <v>-23916989517</v>
      </c>
      <c r="P124" s="5">
        <v>-31711689587</v>
      </c>
    </row>
    <row r="125" spans="2:16" ht="15.5" x14ac:dyDescent="0.35">
      <c r="C125" t="s">
        <v>152</v>
      </c>
      <c r="D125" s="5">
        <v>9868326</v>
      </c>
      <c r="E125" s="5">
        <v>6700247</v>
      </c>
      <c r="F125" s="5">
        <v>7155657</v>
      </c>
      <c r="G125" s="5">
        <v>8862169</v>
      </c>
      <c r="I125" s="5">
        <v>22202931</v>
      </c>
      <c r="J125" s="5">
        <v>12131202</v>
      </c>
      <c r="K125" s="5">
        <v>14208055</v>
      </c>
      <c r="L125" s="5">
        <v>1039783876</v>
      </c>
      <c r="M125" s="5">
        <v>3759788710</v>
      </c>
      <c r="N125" s="5">
        <v>2768094591</v>
      </c>
      <c r="O125" s="5">
        <v>3710893491</v>
      </c>
      <c r="P125" s="5">
        <v>925377893</v>
      </c>
    </row>
    <row r="126" spans="2:16" ht="15.5" x14ac:dyDescent="0.35">
      <c r="C126" t="s">
        <v>735</v>
      </c>
      <c r="D126" s="5">
        <v>-129529466</v>
      </c>
      <c r="E126" s="5">
        <v>-243853162</v>
      </c>
      <c r="F126" s="5">
        <v>-8583602979</v>
      </c>
      <c r="G126" s="5">
        <v>10266106241</v>
      </c>
      <c r="I126" s="5">
        <v>3425192302</v>
      </c>
      <c r="J126" s="5">
        <v>6440171445</v>
      </c>
      <c r="K126" s="5">
        <v>15362474197</v>
      </c>
    </row>
    <row r="127" spans="2:16" ht="15.5" x14ac:dyDescent="0.35">
      <c r="C127" t="s">
        <v>1608</v>
      </c>
      <c r="D127" s="5">
        <v>-757620446</v>
      </c>
      <c r="E127" s="5">
        <v>-357024361</v>
      </c>
      <c r="F127" s="5">
        <v>-779485781</v>
      </c>
      <c r="G127" s="5">
        <v>-33037010</v>
      </c>
      <c r="I127" s="5">
        <v>-969162190</v>
      </c>
      <c r="J127" s="5">
        <v>-482627610</v>
      </c>
      <c r="K127" s="5">
        <v>-11869983247</v>
      </c>
      <c r="L127" s="5">
        <v>-123017889</v>
      </c>
      <c r="M127" s="5">
        <v>-267692047</v>
      </c>
      <c r="N127" s="5">
        <v>266042354</v>
      </c>
      <c r="O127" s="5">
        <v>-58287790</v>
      </c>
      <c r="P127" s="5">
        <v>-2785824750</v>
      </c>
    </row>
    <row r="128" spans="2:16" ht="15.5" x14ac:dyDescent="0.35">
      <c r="C128" t="s">
        <v>149</v>
      </c>
      <c r="D128" s="5">
        <v>-1926228708</v>
      </c>
      <c r="E128" s="5">
        <v>-2474341883</v>
      </c>
      <c r="F128" s="5">
        <v>-1929929746</v>
      </c>
      <c r="G128" s="5">
        <v>-10217611129</v>
      </c>
      <c r="I128" s="5">
        <v>-18473278359</v>
      </c>
      <c r="J128" s="5">
        <v>-17461869274</v>
      </c>
      <c r="K128" s="5">
        <v>-4026808923</v>
      </c>
      <c r="L128" s="5">
        <v>-4767040296</v>
      </c>
      <c r="M128" s="5">
        <v>-16679502991</v>
      </c>
      <c r="N128" s="5">
        <v>28750322435</v>
      </c>
      <c r="O128" s="5">
        <v>306556864596</v>
      </c>
      <c r="P128" s="5">
        <v>42653899448</v>
      </c>
    </row>
    <row r="129" spans="3:16" ht="15.5" x14ac:dyDescent="0.35">
      <c r="C129" t="s">
        <v>150</v>
      </c>
      <c r="D129" s="5">
        <v>38351000</v>
      </c>
      <c r="E129" s="5">
        <v>-72034000</v>
      </c>
      <c r="F129" s="5">
        <v>-21640729294</v>
      </c>
      <c r="G129" s="5">
        <v>-21600000</v>
      </c>
      <c r="I129" s="5">
        <v>-21761773326</v>
      </c>
      <c r="J129" s="5">
        <v>-6297885741</v>
      </c>
      <c r="K129" s="5">
        <v>-11693942834</v>
      </c>
      <c r="L129" s="5">
        <v>341250000</v>
      </c>
      <c r="M129" s="5">
        <v>719218501</v>
      </c>
      <c r="N129" s="5">
        <v>-96080162621</v>
      </c>
      <c r="O129" s="5">
        <v>-97280849604</v>
      </c>
      <c r="P129" s="5">
        <v>-96032137605</v>
      </c>
    </row>
    <row r="130" spans="3:16" ht="15.5" x14ac:dyDescent="0.35">
      <c r="C130" t="s">
        <v>158</v>
      </c>
      <c r="D130" s="5">
        <v>-51649000</v>
      </c>
      <c r="E130" s="5">
        <v>-72034000</v>
      </c>
      <c r="F130" s="5">
        <v>-22065729294</v>
      </c>
      <c r="G130" s="5">
        <v>-21600000</v>
      </c>
      <c r="I130" s="5">
        <v>-22755273326</v>
      </c>
      <c r="J130" s="5">
        <v>-6297885741</v>
      </c>
      <c r="K130" s="5">
        <v>-12293942834</v>
      </c>
      <c r="L130" s="5">
        <v>341250000</v>
      </c>
      <c r="M130" s="5">
        <v>719218501</v>
      </c>
      <c r="N130" s="5">
        <v>-96080162621</v>
      </c>
      <c r="O130" s="5">
        <v>-97280849604</v>
      </c>
      <c r="P130" s="5">
        <v>-96032137605</v>
      </c>
    </row>
    <row r="131" spans="3:16" ht="15.5" x14ac:dyDescent="0.35">
      <c r="C131" t="s">
        <v>332</v>
      </c>
      <c r="D131" s="5">
        <v>90000000</v>
      </c>
      <c r="F131" s="5">
        <v>425000000</v>
      </c>
      <c r="I131" s="5">
        <v>993500000</v>
      </c>
      <c r="K131" s="5">
        <v>600000000</v>
      </c>
    </row>
    <row r="132" spans="3:16" ht="15.5" x14ac:dyDescent="0.35">
      <c r="C132" t="s">
        <v>161</v>
      </c>
      <c r="D132" s="5">
        <v>-1926228708</v>
      </c>
      <c r="E132" s="5">
        <v>-2474341883</v>
      </c>
      <c r="F132" s="5">
        <v>-1929929746</v>
      </c>
      <c r="G132" s="5">
        <v>-10217611129</v>
      </c>
      <c r="I132" s="5">
        <v>-18473278359</v>
      </c>
      <c r="J132" s="5">
        <v>-17461869274</v>
      </c>
      <c r="K132" s="5">
        <v>-4026808923</v>
      </c>
      <c r="L132" s="5">
        <v>-4767040296</v>
      </c>
      <c r="M132" s="5">
        <v>-16679502991</v>
      </c>
      <c r="N132" s="5">
        <v>28750322435</v>
      </c>
      <c r="O132" s="5">
        <v>306556864596</v>
      </c>
      <c r="P132" s="5">
        <v>42653899448</v>
      </c>
    </row>
    <row r="133" spans="3:16" ht="15.5" x14ac:dyDescent="0.35">
      <c r="C133" t="s">
        <v>130</v>
      </c>
      <c r="O133" s="5">
        <v>10000000000</v>
      </c>
    </row>
    <row r="134" spans="3:16" ht="15.5" x14ac:dyDescent="0.35">
      <c r="C134" t="s">
        <v>1484</v>
      </c>
      <c r="O134" s="5">
        <v>323666329118</v>
      </c>
    </row>
    <row r="135" spans="3:16" ht="15.5" x14ac:dyDescent="0.35">
      <c r="C135" t="s">
        <v>1609</v>
      </c>
      <c r="N135" s="5">
        <v>44088560000</v>
      </c>
      <c r="O135" s="5">
        <v>-44088560000</v>
      </c>
    </row>
    <row r="136" spans="3:16" ht="15.5" x14ac:dyDescent="0.35">
      <c r="C136" t="s">
        <v>609</v>
      </c>
      <c r="F136" s="5">
        <v>15101161643</v>
      </c>
      <c r="G136" s="5">
        <v>-15101161643</v>
      </c>
      <c r="L136" s="5">
        <v>66645560207</v>
      </c>
      <c r="M136" s="5">
        <v>-48616060049</v>
      </c>
      <c r="O136" s="5">
        <v>-5200000000</v>
      </c>
      <c r="P136" s="5">
        <v>10000000000</v>
      </c>
    </row>
    <row r="137" spans="3:16" ht="15.5" x14ac:dyDescent="0.35">
      <c r="C137" t="s">
        <v>737</v>
      </c>
      <c r="F137" s="5">
        <v>-1471839700</v>
      </c>
      <c r="N137" s="5">
        <v>18042999976</v>
      </c>
      <c r="O137" s="5">
        <v>40362800000</v>
      </c>
      <c r="P137" s="5">
        <v>81476842018</v>
      </c>
    </row>
    <row r="138" spans="3:16" ht="15.5" x14ac:dyDescent="0.35">
      <c r="C138" t="s">
        <v>168</v>
      </c>
      <c r="D138" s="5">
        <v>-1684327891</v>
      </c>
      <c r="E138" s="5">
        <v>-1989275646</v>
      </c>
      <c r="F138" s="5">
        <v>-1265332121</v>
      </c>
      <c r="G138" s="5">
        <v>-1368026537</v>
      </c>
      <c r="I138" s="5">
        <v>-4179358791</v>
      </c>
      <c r="J138" s="5">
        <v>-2881836286</v>
      </c>
      <c r="K138" s="5">
        <v>-3223958827</v>
      </c>
      <c r="L138" s="5">
        <v>-1026957373</v>
      </c>
      <c r="M138" s="5">
        <v>-7024747745</v>
      </c>
      <c r="N138" s="5">
        <v>-6847755271</v>
      </c>
      <c r="O138" s="5">
        <v>-30107503571</v>
      </c>
      <c r="P138" s="5">
        <v>-42356153877</v>
      </c>
    </row>
    <row r="139" spans="3:16" ht="15.5" x14ac:dyDescent="0.35">
      <c r="C139" t="s">
        <v>1264</v>
      </c>
      <c r="J139" s="5">
        <v>414000000</v>
      </c>
      <c r="K139" s="5">
        <v>12260158729</v>
      </c>
      <c r="L139" s="5">
        <v>-70500436824</v>
      </c>
      <c r="M139" s="5">
        <v>39985285306</v>
      </c>
      <c r="N139" s="5">
        <v>-12646609862</v>
      </c>
      <c r="O139" s="5">
        <v>58705000000</v>
      </c>
      <c r="P139" s="5">
        <v>61000000000</v>
      </c>
    </row>
    <row r="140" spans="3:16" ht="15.5" x14ac:dyDescent="0.35">
      <c r="C140" t="s">
        <v>1261</v>
      </c>
      <c r="D140" s="5">
        <v>-241900817</v>
      </c>
      <c r="E140" s="5">
        <v>-485066237</v>
      </c>
      <c r="F140" s="5">
        <v>-14293919568</v>
      </c>
      <c r="G140" s="5">
        <v>6251577051</v>
      </c>
      <c r="I140" s="5">
        <v>-14293919568</v>
      </c>
      <c r="J140" s="5">
        <v>-14994032988</v>
      </c>
      <c r="K140" s="5">
        <v>-13063008825</v>
      </c>
      <c r="N140" s="5">
        <v>-16436079539</v>
      </c>
      <c r="O140" s="5">
        <v>-49769264519</v>
      </c>
      <c r="P140" s="5">
        <v>-37097222123</v>
      </c>
    </row>
    <row r="141" spans="3:16" ht="15.5" x14ac:dyDescent="0.35">
      <c r="C141" t="s">
        <v>742</v>
      </c>
      <c r="L141" s="5">
        <v>-373143420</v>
      </c>
      <c r="M141" s="5">
        <v>-384594595</v>
      </c>
      <c r="N141" s="5">
        <v>540164073</v>
      </c>
      <c r="O141" s="5">
        <v>-670459031</v>
      </c>
      <c r="P141" s="5">
        <v>-1837650801</v>
      </c>
    </row>
    <row r="142" spans="3:16" ht="15.5" x14ac:dyDescent="0.35">
      <c r="C142" t="s">
        <v>173</v>
      </c>
      <c r="D142" s="5">
        <v>-1796818281</v>
      </c>
      <c r="E142" s="5">
        <v>-8508775684</v>
      </c>
      <c r="F142" s="5">
        <v>9269673545</v>
      </c>
      <c r="G142" s="5">
        <v>2103870232</v>
      </c>
      <c r="I142" s="5">
        <v>10541084984</v>
      </c>
      <c r="J142" s="5">
        <v>693173210</v>
      </c>
      <c r="K142" s="5">
        <v>-151400250</v>
      </c>
      <c r="L142" s="5">
        <v>-1064507488</v>
      </c>
      <c r="M142" s="5">
        <v>324592099</v>
      </c>
      <c r="N142" s="5">
        <v>-1423528842</v>
      </c>
      <c r="O142" s="5">
        <v>-729937240</v>
      </c>
      <c r="P142" s="5">
        <v>2817791274</v>
      </c>
    </row>
    <row r="143" spans="3:16" ht="15.5" x14ac:dyDescent="0.35">
      <c r="C143" t="s">
        <v>176</v>
      </c>
      <c r="E143" s="5">
        <v>12193926220</v>
      </c>
      <c r="I143" s="5">
        <v>1652841235</v>
      </c>
      <c r="J143" s="5">
        <v>959668025</v>
      </c>
      <c r="K143" s="5">
        <v>1111068277</v>
      </c>
      <c r="L143" s="5">
        <v>2175575764</v>
      </c>
      <c r="M143" s="5">
        <v>1850983664</v>
      </c>
      <c r="N143" s="5">
        <v>3274512506</v>
      </c>
      <c r="O143" s="5">
        <v>4004449748</v>
      </c>
      <c r="P143" s="5">
        <v>1186658474</v>
      </c>
    </row>
    <row r="144" spans="3:16" ht="15.5" x14ac:dyDescent="0.35">
      <c r="C144" t="s">
        <v>177</v>
      </c>
      <c r="D144" s="5">
        <v>-1796818281</v>
      </c>
      <c r="E144" s="5">
        <v>3685150536</v>
      </c>
      <c r="F144" s="5">
        <v>9269673545</v>
      </c>
      <c r="G144" s="5">
        <v>2103870232</v>
      </c>
      <c r="I144" s="5">
        <v>12193926219</v>
      </c>
      <c r="J144" s="5">
        <v>1652841235</v>
      </c>
      <c r="K144" s="5">
        <v>959668027</v>
      </c>
      <c r="L144" s="5">
        <v>1111068276</v>
      </c>
      <c r="M144" s="5">
        <v>2175575763</v>
      </c>
      <c r="N144" s="5">
        <v>1850983664</v>
      </c>
      <c r="O144" s="5">
        <v>3274512508</v>
      </c>
      <c r="P144" s="5">
        <v>4004449748</v>
      </c>
    </row>
    <row r="146" spans="2:16" ht="15.5" x14ac:dyDescent="0.35">
      <c r="B146" t="s">
        <v>178</v>
      </c>
      <c r="C146" t="s">
        <v>12</v>
      </c>
      <c r="D146" s="5">
        <v>2480000000</v>
      </c>
      <c r="E146" s="5">
        <v>2480000000</v>
      </c>
      <c r="F146" s="5">
        <v>2480000000</v>
      </c>
      <c r="G146" s="5">
        <v>2480000000</v>
      </c>
      <c r="I146" s="5">
        <v>2480000000</v>
      </c>
      <c r="J146" s="5">
        <v>2480000000</v>
      </c>
      <c r="K146" s="5">
        <v>2480000000</v>
      </c>
      <c r="L146" s="5">
        <v>2480000000</v>
      </c>
      <c r="M146" s="5">
        <v>2480000000</v>
      </c>
      <c r="N146" s="5">
        <v>2480000000</v>
      </c>
      <c r="O146" s="5">
        <v>2480000000</v>
      </c>
      <c r="P146" s="5">
        <v>0</v>
      </c>
    </row>
    <row r="147" spans="2:16" ht="15.5" x14ac:dyDescent="0.35">
      <c r="C147" t="s">
        <v>179</v>
      </c>
      <c r="D147" s="6">
        <v>-0.15</v>
      </c>
      <c r="E147" s="6">
        <v>1.31</v>
      </c>
      <c r="F147" s="6">
        <v>4.12</v>
      </c>
      <c r="G147" s="6">
        <v>0.62</v>
      </c>
    </row>
    <row r="148" spans="2:16" ht="15.5" x14ac:dyDescent="0.35">
      <c r="C148" t="s">
        <v>180</v>
      </c>
      <c r="D148" s="6">
        <v>-373.33</v>
      </c>
      <c r="E148" s="6">
        <v>48.85</v>
      </c>
      <c r="F148" s="6">
        <v>21.36</v>
      </c>
      <c r="G148" s="6">
        <v>138.71</v>
      </c>
    </row>
    <row r="149" spans="2:16" ht="15.5" x14ac:dyDescent="0.35">
      <c r="C149" t="s">
        <v>64</v>
      </c>
      <c r="D149" s="6">
        <v>2.54</v>
      </c>
      <c r="E149" s="6">
        <v>2.4900000000000002</v>
      </c>
      <c r="F149" s="6">
        <v>3.6</v>
      </c>
      <c r="G149" s="6">
        <v>3.77</v>
      </c>
    </row>
    <row r="150" spans="2:16" ht="15.5" x14ac:dyDescent="0.35">
      <c r="C150" t="s">
        <v>181</v>
      </c>
      <c r="D150" s="5">
        <v>8940000000</v>
      </c>
      <c r="E150" s="5">
        <v>11670000000</v>
      </c>
      <c r="F150" s="6">
        <v>16850000000.000002</v>
      </c>
      <c r="G150" s="5">
        <v>11220000000</v>
      </c>
    </row>
    <row r="151" spans="2:16" ht="15.5" x14ac:dyDescent="0.35">
      <c r="C151" t="s">
        <v>182</v>
      </c>
      <c r="D151" s="6">
        <v>-5.9999999999999995E-4</v>
      </c>
      <c r="E151" s="6">
        <v>5.0000000000000001E-3</v>
      </c>
      <c r="F151" s="6">
        <v>1.5800000000000002E-2</v>
      </c>
      <c r="G151" s="6">
        <v>2.3999999999999998E-3</v>
      </c>
    </row>
    <row r="152" spans="2:16" ht="15.5" x14ac:dyDescent="0.35">
      <c r="C152" t="s">
        <v>183</v>
      </c>
      <c r="D152" s="6">
        <v>-7.000000000000001E-4</v>
      </c>
      <c r="E152" s="6">
        <v>6.0000000000000001E-3</v>
      </c>
      <c r="F152" s="6">
        <v>1.89E-2</v>
      </c>
      <c r="G152" s="6">
        <v>2.8999999999999998E-3</v>
      </c>
    </row>
    <row r="153" spans="2:16" ht="15.5" x14ac:dyDescent="0.35">
      <c r="C153" t="s">
        <v>184</v>
      </c>
      <c r="D153" s="6">
        <v>3.4000000000000002E-3</v>
      </c>
      <c r="E153" s="6">
        <v>8.199999999999999E-3</v>
      </c>
      <c r="F153" s="6">
        <v>1.7600000000000001E-2</v>
      </c>
      <c r="G153" s="6">
        <v>7.9000000000000008E-3</v>
      </c>
    </row>
    <row r="154" spans="2:16" ht="15.5" x14ac:dyDescent="0.35">
      <c r="C154" t="s">
        <v>185</v>
      </c>
      <c r="D154" s="6">
        <v>1.71</v>
      </c>
      <c r="E154" s="6">
        <v>3.35</v>
      </c>
      <c r="F154" s="6">
        <v>7.46</v>
      </c>
      <c r="G154" s="6">
        <v>1.49</v>
      </c>
    </row>
    <row r="155" spans="2:16" ht="15.5" x14ac:dyDescent="0.35">
      <c r="C155" t="s">
        <v>186</v>
      </c>
      <c r="D155" s="5">
        <v>541000000000</v>
      </c>
      <c r="E155" s="5">
        <v>542000000000</v>
      </c>
      <c r="F155" s="5">
        <v>538000000000</v>
      </c>
      <c r="G155" s="5">
        <v>528000000000</v>
      </c>
    </row>
    <row r="156" spans="2:16" ht="15.5" x14ac:dyDescent="0.35">
      <c r="C156" t="s">
        <v>187</v>
      </c>
      <c r="D156" s="6">
        <v>0.26</v>
      </c>
      <c r="E156" s="6">
        <v>0.28999999999999998</v>
      </c>
      <c r="F156" s="6">
        <v>0.4</v>
      </c>
      <c r="G156" s="6">
        <v>0.4</v>
      </c>
    </row>
    <row r="157" spans="2:16" ht="15.5" x14ac:dyDescent="0.35">
      <c r="C157" t="s">
        <v>188</v>
      </c>
      <c r="D157" s="6">
        <v>218.67</v>
      </c>
      <c r="E157" s="6">
        <v>218.82</v>
      </c>
      <c r="F157" s="6">
        <v>217.51</v>
      </c>
      <c r="G157" s="6">
        <v>213.29</v>
      </c>
    </row>
    <row r="158" spans="2:16" ht="15.5" x14ac:dyDescent="0.35">
      <c r="C158" t="s">
        <v>189</v>
      </c>
      <c r="D158" s="6">
        <v>0.26</v>
      </c>
      <c r="E158" s="6">
        <v>0.28999999999999998</v>
      </c>
      <c r="F158" s="6">
        <v>0.4</v>
      </c>
      <c r="G158" s="6">
        <v>0.4</v>
      </c>
    </row>
    <row r="159" spans="2:16" ht="15.5" x14ac:dyDescent="0.35">
      <c r="C159" t="s">
        <v>190</v>
      </c>
      <c r="D159" s="6">
        <v>218.67</v>
      </c>
      <c r="E159" s="6">
        <v>218.82</v>
      </c>
      <c r="F159" s="6">
        <v>217.51</v>
      </c>
      <c r="G159" s="6">
        <v>213.29</v>
      </c>
    </row>
    <row r="160" spans="2:16" ht="15.5" x14ac:dyDescent="0.35">
      <c r="C160" t="s">
        <v>191</v>
      </c>
      <c r="D160" s="5">
        <v>50000000000</v>
      </c>
      <c r="E160" s="5">
        <v>50000000000</v>
      </c>
      <c r="F160" s="5">
        <v>57000000000</v>
      </c>
      <c r="G160" s="5">
        <v>52000000000</v>
      </c>
    </row>
    <row r="161" spans="3:16" ht="15.5" x14ac:dyDescent="0.35">
      <c r="C161" t="s">
        <v>192</v>
      </c>
      <c r="D161" s="5">
        <v>15000000000</v>
      </c>
      <c r="E161" s="5">
        <v>17000000000</v>
      </c>
      <c r="F161" s="5">
        <v>12000000000</v>
      </c>
      <c r="G161" s="5">
        <v>19000000000</v>
      </c>
    </row>
    <row r="162" spans="3:16" ht="15.5" x14ac:dyDescent="0.35">
      <c r="C162" t="s">
        <v>193</v>
      </c>
      <c r="D162" s="5">
        <v>541000000000</v>
      </c>
      <c r="E162" s="5">
        <v>542000000000</v>
      </c>
      <c r="F162" s="5">
        <v>538000000000</v>
      </c>
      <c r="G162" s="5">
        <v>528000000000</v>
      </c>
    </row>
    <row r="163" spans="3:16" ht="15.5" x14ac:dyDescent="0.35">
      <c r="C163" t="s">
        <v>24</v>
      </c>
      <c r="D163" s="5">
        <v>65000000000</v>
      </c>
      <c r="E163" s="5">
        <v>67000000000</v>
      </c>
      <c r="F163" s="5">
        <v>69000000000</v>
      </c>
      <c r="G163" s="5">
        <v>71000000000</v>
      </c>
    </row>
    <row r="164" spans="3:16" ht="15.5" x14ac:dyDescent="0.35">
      <c r="C164" t="s">
        <v>21</v>
      </c>
      <c r="D164" s="5">
        <v>63000000000</v>
      </c>
      <c r="E164" s="5">
        <v>63000000000</v>
      </c>
      <c r="F164" s="5">
        <v>57000000000</v>
      </c>
      <c r="G164" s="5">
        <v>68000000000</v>
      </c>
    </row>
    <row r="165" spans="3:16" ht="15.5" x14ac:dyDescent="0.35">
      <c r="C165" t="s">
        <v>194</v>
      </c>
      <c r="D165" s="5">
        <v>216000000000</v>
      </c>
      <c r="E165" s="5">
        <v>211000000000</v>
      </c>
      <c r="F165" s="5">
        <v>196000000000</v>
      </c>
      <c r="G165" s="5">
        <v>229000000000</v>
      </c>
    </row>
    <row r="166" spans="3:16" ht="15.5" x14ac:dyDescent="0.35">
      <c r="C166" t="s">
        <v>195</v>
      </c>
      <c r="D166" s="5">
        <v>0</v>
      </c>
      <c r="E166" s="5">
        <v>-6000000000</v>
      </c>
      <c r="F166" s="5">
        <v>33000000000</v>
      </c>
      <c r="G166" s="5">
        <v>12000000000</v>
      </c>
    </row>
    <row r="167" spans="3:16" ht="15.5" x14ac:dyDescent="0.35">
      <c r="C167" t="s">
        <v>196</v>
      </c>
      <c r="D167" s="5">
        <v>0</v>
      </c>
      <c r="E167" s="5">
        <v>0</v>
      </c>
      <c r="F167" s="5">
        <v>-22000000000</v>
      </c>
      <c r="G167" s="5">
        <v>0</v>
      </c>
    </row>
    <row r="168" spans="3:16" ht="15.5" x14ac:dyDescent="0.35">
      <c r="C168" t="s">
        <v>13</v>
      </c>
      <c r="D168" s="5">
        <v>0</v>
      </c>
      <c r="E168" s="5">
        <v>-6000000000</v>
      </c>
      <c r="F168" s="5">
        <v>11000000000</v>
      </c>
      <c r="G168" s="5">
        <v>12000000000</v>
      </c>
    </row>
    <row r="169" spans="3:16" ht="15.5" x14ac:dyDescent="0.35">
      <c r="C169" t="s">
        <v>16</v>
      </c>
      <c r="D169" s="6">
        <v>0.02</v>
      </c>
      <c r="E169" s="6">
        <v>-2.44</v>
      </c>
      <c r="F169" s="6">
        <v>4.3499999999999996</v>
      </c>
      <c r="G169" s="6">
        <v>4.9800000000000004</v>
      </c>
    </row>
    <row r="170" spans="3:16" ht="15.5" x14ac:dyDescent="0.35">
      <c r="C170" t="s">
        <v>49</v>
      </c>
      <c r="I170" s="6">
        <v>6.03</v>
      </c>
      <c r="J170" s="6">
        <v>0.2</v>
      </c>
      <c r="K170" s="6">
        <v>-4.0199999999999996</v>
      </c>
      <c r="L170" s="6">
        <v>-11.17</v>
      </c>
      <c r="M170" s="6">
        <v>-13.68</v>
      </c>
      <c r="N170" s="6">
        <v>0.57999999999999996</v>
      </c>
      <c r="O170" s="6">
        <v>6.89</v>
      </c>
      <c r="P170" s="6">
        <v>3845455.15</v>
      </c>
    </row>
    <row r="171" spans="3:16" ht="15.5" x14ac:dyDescent="0.35">
      <c r="C171" t="s">
        <v>63</v>
      </c>
      <c r="I171" s="6">
        <v>14.59</v>
      </c>
      <c r="J171" s="5">
        <v>255</v>
      </c>
      <c r="K171" s="6">
        <v>-12.44</v>
      </c>
      <c r="L171" s="6">
        <v>-4.4800000000000004</v>
      </c>
      <c r="M171" s="6">
        <v>-4.3899999999999997</v>
      </c>
      <c r="N171" s="6">
        <v>120.69</v>
      </c>
      <c r="O171" s="6">
        <v>36.28</v>
      </c>
      <c r="P171" s="5">
        <v>0</v>
      </c>
    </row>
    <row r="172" spans="3:16" ht="15.5" x14ac:dyDescent="0.35">
      <c r="C172" t="s">
        <v>66</v>
      </c>
      <c r="I172" s="6">
        <v>0.96</v>
      </c>
      <c r="J172" s="6">
        <v>0.7</v>
      </c>
      <c r="K172" s="6">
        <v>1.01</v>
      </c>
      <c r="L172" s="6">
        <v>1.25</v>
      </c>
      <c r="M172" s="6">
        <v>1.55</v>
      </c>
      <c r="N172" s="6">
        <v>1.54</v>
      </c>
      <c r="O172" s="6">
        <v>3.5</v>
      </c>
      <c r="P172" s="5">
        <v>0</v>
      </c>
    </row>
    <row r="173" spans="3:16" ht="15.5" x14ac:dyDescent="0.35">
      <c r="C173" t="s">
        <v>197</v>
      </c>
      <c r="I173" s="5">
        <v>48540000000</v>
      </c>
      <c r="J173" s="5">
        <v>39060000000</v>
      </c>
      <c r="K173" s="5">
        <v>23890000000</v>
      </c>
      <c r="L173" s="5">
        <v>40080000000</v>
      </c>
      <c r="M173" s="5">
        <v>38740000000</v>
      </c>
      <c r="N173" s="5">
        <v>74940000000</v>
      </c>
      <c r="O173" s="5">
        <v>105920000000</v>
      </c>
      <c r="P173" s="5">
        <v>110060000000</v>
      </c>
    </row>
    <row r="174" spans="3:16" ht="15.5" x14ac:dyDescent="0.35">
      <c r="C174" t="s">
        <v>198</v>
      </c>
      <c r="I174" s="6">
        <v>2.3E-2</v>
      </c>
      <c r="J174" s="6">
        <v>8.0000000000000004E-4</v>
      </c>
      <c r="K174" s="6">
        <v>-1.49E-2</v>
      </c>
      <c r="L174" s="6">
        <v>-4.07E-2</v>
      </c>
      <c r="M174" s="6">
        <v>-4.7400000000000005E-2</v>
      </c>
      <c r="N174" s="6">
        <v>1.9E-3</v>
      </c>
      <c r="O174" s="6">
        <v>2.1099999999999997E-2</v>
      </c>
      <c r="P174" s="6">
        <v>5.9800000000000006E-2</v>
      </c>
    </row>
    <row r="175" spans="3:16" ht="15.5" x14ac:dyDescent="0.35">
      <c r="C175" t="s">
        <v>199</v>
      </c>
      <c r="I175" s="6">
        <v>2.7699999999999999E-2</v>
      </c>
      <c r="J175" s="6">
        <v>8.9999999999999998E-4</v>
      </c>
      <c r="K175" s="6">
        <v>-1.9E-2</v>
      </c>
      <c r="L175" s="6">
        <v>-5.1900000000000002E-2</v>
      </c>
      <c r="M175" s="6">
        <v>-6.0400000000000002E-2</v>
      </c>
      <c r="N175" s="6">
        <v>2.3999999999999998E-3</v>
      </c>
      <c r="O175" s="6">
        <v>2.8799999999999999E-2</v>
      </c>
      <c r="P175" s="6">
        <v>0.16870000000000002</v>
      </c>
    </row>
    <row r="176" spans="3:16" ht="15.5" x14ac:dyDescent="0.35">
      <c r="C176" t="s">
        <v>200</v>
      </c>
      <c r="I176" s="6">
        <v>3.8300000000000001E-2</v>
      </c>
      <c r="J176" s="6">
        <v>2.1000000000000001E-2</v>
      </c>
      <c r="K176" s="6">
        <v>-6.5000000000000006E-3</v>
      </c>
      <c r="L176" s="6">
        <v>-2.5000000000000001E-2</v>
      </c>
      <c r="M176" s="6">
        <v>-2.9100000000000001E-2</v>
      </c>
      <c r="N176" s="6">
        <v>2.0899999999999998E-2</v>
      </c>
      <c r="O176" s="6">
        <v>0.12300000000000001</v>
      </c>
      <c r="P176" s="6">
        <v>0.63570000000000004</v>
      </c>
    </row>
    <row r="177" spans="3:16" ht="15.5" x14ac:dyDescent="0.35">
      <c r="C177" t="s">
        <v>201</v>
      </c>
      <c r="I177" s="6">
        <v>2.69</v>
      </c>
      <c r="J177" s="6">
        <v>1.35</v>
      </c>
      <c r="K177" s="6">
        <v>-0.37</v>
      </c>
      <c r="L177" s="6">
        <v>-1.47</v>
      </c>
      <c r="M177" s="6">
        <v>-1.87</v>
      </c>
      <c r="N177" s="6">
        <v>0.87</v>
      </c>
      <c r="O177" s="6">
        <v>2.23</v>
      </c>
      <c r="P177" s="6">
        <v>2.2200000000000002</v>
      </c>
    </row>
    <row r="178" spans="3:16" ht="15.5" x14ac:dyDescent="0.35">
      <c r="C178" t="s">
        <v>60</v>
      </c>
      <c r="I178" s="6">
        <v>0.4</v>
      </c>
      <c r="J178" s="6">
        <v>0.24</v>
      </c>
      <c r="K178" s="6">
        <v>0.24</v>
      </c>
      <c r="L178" s="6">
        <v>0.23</v>
      </c>
      <c r="M178" s="6">
        <v>0.27</v>
      </c>
      <c r="N178" s="6">
        <v>0.28999999999999998</v>
      </c>
      <c r="O178" s="6">
        <v>1.05</v>
      </c>
      <c r="P178" s="5">
        <v>0</v>
      </c>
    </row>
    <row r="179" spans="3:16" ht="15.5" x14ac:dyDescent="0.35">
      <c r="C179" t="s">
        <v>57</v>
      </c>
      <c r="I179" s="6">
        <v>217.51</v>
      </c>
      <c r="J179" s="6">
        <v>211.39</v>
      </c>
      <c r="K179" s="6">
        <v>211.23</v>
      </c>
      <c r="L179" s="6">
        <v>215.22</v>
      </c>
      <c r="M179" s="6">
        <v>226.35</v>
      </c>
      <c r="N179" s="6">
        <v>239.91</v>
      </c>
      <c r="O179" s="5">
        <v>239</v>
      </c>
      <c r="P179" s="6">
        <v>22789517.050000001</v>
      </c>
    </row>
    <row r="180" spans="3:16" ht="15.5" x14ac:dyDescent="0.35">
      <c r="C180" t="s">
        <v>202</v>
      </c>
      <c r="I180" s="6">
        <v>0.4</v>
      </c>
      <c r="J180" s="6">
        <v>0.24</v>
      </c>
      <c r="K180" s="6">
        <v>0.24</v>
      </c>
      <c r="L180" s="6">
        <v>0.23</v>
      </c>
      <c r="M180" s="6">
        <v>0.27</v>
      </c>
      <c r="N180" s="6">
        <v>0.28999999999999998</v>
      </c>
      <c r="O180" s="6">
        <v>1.05</v>
      </c>
      <c r="P180" s="5">
        <v>0</v>
      </c>
    </row>
    <row r="181" spans="3:16" ht="15.5" x14ac:dyDescent="0.35">
      <c r="C181" t="s">
        <v>203</v>
      </c>
      <c r="I181" s="6">
        <v>217.51</v>
      </c>
      <c r="J181" s="6">
        <v>211.39</v>
      </c>
      <c r="K181" s="6">
        <v>211.23</v>
      </c>
      <c r="L181" s="6">
        <v>215.22</v>
      </c>
      <c r="M181" s="6">
        <v>226.35</v>
      </c>
      <c r="N181" s="6">
        <v>239.91</v>
      </c>
      <c r="O181" s="5">
        <v>239</v>
      </c>
      <c r="P181" s="6">
        <v>22789517.050000001</v>
      </c>
    </row>
    <row r="182" spans="3:16" ht="15.5" x14ac:dyDescent="0.35">
      <c r="C182" t="s">
        <v>204</v>
      </c>
      <c r="I182" s="5">
        <v>57000000000</v>
      </c>
      <c r="J182" s="5">
        <v>80000000000</v>
      </c>
      <c r="K182" s="5">
        <v>75000000000</v>
      </c>
      <c r="L182" s="5">
        <v>109000000000</v>
      </c>
      <c r="M182" s="5">
        <v>43000000000</v>
      </c>
      <c r="N182" s="5">
        <v>88000000000</v>
      </c>
      <c r="O182" s="5">
        <v>134000000000</v>
      </c>
      <c r="P182" s="5">
        <v>202000000000</v>
      </c>
    </row>
    <row r="183" spans="3:16" ht="15.5" x14ac:dyDescent="0.35">
      <c r="C183" t="s">
        <v>205</v>
      </c>
      <c r="I183" s="5">
        <v>12000000000</v>
      </c>
      <c r="J183" s="5">
        <v>8000000000</v>
      </c>
      <c r="K183" s="5">
        <v>29000000000</v>
      </c>
      <c r="M183" s="5">
        <v>71000000000</v>
      </c>
      <c r="N183" s="5">
        <v>43000000000</v>
      </c>
      <c r="O183" s="5">
        <v>29000000000</v>
      </c>
      <c r="P183" s="5">
        <v>41000000000</v>
      </c>
    </row>
    <row r="184" spans="3:16" ht="15.5" x14ac:dyDescent="0.35">
      <c r="C184" t="s">
        <v>26</v>
      </c>
      <c r="I184" s="5">
        <v>69000000000</v>
      </c>
      <c r="J184" s="5">
        <v>87000000000</v>
      </c>
      <c r="K184" s="5">
        <v>104000000000</v>
      </c>
      <c r="L184" s="5">
        <v>109000000000</v>
      </c>
      <c r="M184" s="5">
        <v>114000000000</v>
      </c>
      <c r="N184" s="5">
        <v>130000000000</v>
      </c>
      <c r="O184" s="5">
        <v>163000000000</v>
      </c>
      <c r="P184" s="5">
        <v>243000000000</v>
      </c>
    </row>
    <row r="185" spans="3:16" ht="15.5" x14ac:dyDescent="0.35">
      <c r="C185" t="s">
        <v>23</v>
      </c>
      <c r="I185" s="5">
        <v>57000000000</v>
      </c>
      <c r="J185" s="5">
        <v>86000000000</v>
      </c>
      <c r="K185" s="5">
        <v>103000000000</v>
      </c>
      <c r="L185" s="5">
        <v>108000000000</v>
      </c>
      <c r="M185" s="5">
        <v>112000000000</v>
      </c>
      <c r="N185" s="5">
        <v>128000000000</v>
      </c>
      <c r="O185" s="5">
        <v>160000000000</v>
      </c>
      <c r="P185" s="5">
        <v>239000000000</v>
      </c>
    </row>
    <row r="186" spans="3:16" ht="15.5" x14ac:dyDescent="0.35">
      <c r="C186" t="s">
        <v>206</v>
      </c>
      <c r="I186" s="5">
        <v>196000000000</v>
      </c>
      <c r="J186" s="5">
        <v>188000000000</v>
      </c>
      <c r="K186" s="5">
        <v>194000000000</v>
      </c>
      <c r="L186" s="5">
        <v>195000000000</v>
      </c>
      <c r="M186" s="5">
        <v>239000000000</v>
      </c>
      <c r="N186" s="5">
        <v>245000000000</v>
      </c>
      <c r="O186" s="5">
        <v>257000000000</v>
      </c>
      <c r="P186" s="5">
        <v>-134000000000</v>
      </c>
    </row>
    <row r="187" spans="3:16" ht="15.5" x14ac:dyDescent="0.35">
      <c r="C187" t="s">
        <v>207</v>
      </c>
      <c r="I187" s="5">
        <v>51000000000</v>
      </c>
      <c r="J187" s="5">
        <v>24000000000</v>
      </c>
      <c r="K187" s="5">
        <v>16000000000</v>
      </c>
      <c r="L187" s="5">
        <v>3000000000</v>
      </c>
      <c r="M187" s="5">
        <v>16000000000</v>
      </c>
      <c r="N187" s="5">
        <v>66000000000</v>
      </c>
      <c r="O187" s="5">
        <v>-210000000000</v>
      </c>
      <c r="P187" s="5">
        <v>56000000000</v>
      </c>
    </row>
    <row r="188" spans="3:16" ht="15.5" x14ac:dyDescent="0.35">
      <c r="C188" t="s">
        <v>208</v>
      </c>
      <c r="I188" s="5">
        <v>-23000000000</v>
      </c>
      <c r="J188" s="5">
        <v>-6000000000</v>
      </c>
      <c r="K188" s="5">
        <v>-12000000000</v>
      </c>
      <c r="L188" s="5">
        <v>0</v>
      </c>
      <c r="M188" s="5">
        <v>1000000000</v>
      </c>
      <c r="N188" s="5">
        <v>-96000000000</v>
      </c>
      <c r="O188" s="5">
        <v>-97000000000</v>
      </c>
      <c r="P188" s="5">
        <v>-96000000000</v>
      </c>
    </row>
    <row r="189" spans="3:16" ht="15.5" x14ac:dyDescent="0.35">
      <c r="C189" t="s">
        <v>15</v>
      </c>
      <c r="I189" s="5">
        <v>28000000000</v>
      </c>
      <c r="J189" s="5">
        <v>18000000000</v>
      </c>
      <c r="K189" s="5">
        <v>3000000000</v>
      </c>
      <c r="L189" s="5">
        <v>4000000000</v>
      </c>
      <c r="M189" s="5">
        <v>17000000000</v>
      </c>
      <c r="N189" s="5">
        <v>-30000000000</v>
      </c>
      <c r="O189" s="5">
        <v>-307000000000</v>
      </c>
      <c r="P189" s="5">
        <v>-40000000000</v>
      </c>
    </row>
    <row r="190" spans="3:16" ht="15.5" x14ac:dyDescent="0.35">
      <c r="C190" t="s">
        <v>17</v>
      </c>
      <c r="I190" s="6">
        <v>11.32</v>
      </c>
      <c r="J190" s="6">
        <v>7.33</v>
      </c>
      <c r="K190" s="6">
        <v>1.32</v>
      </c>
      <c r="L190" s="6">
        <v>1.5</v>
      </c>
      <c r="M190" s="6">
        <v>6.87</v>
      </c>
      <c r="N190" s="6">
        <v>-12.19</v>
      </c>
      <c r="O190" s="6">
        <v>-124.12</v>
      </c>
      <c r="P190" s="6">
        <v>-5690872.5999999996</v>
      </c>
    </row>
  </sheetData>
  <pageMargins left="0.7" right="0.7" top="0.75" bottom="0.75" header="0.3" footer="0.3"/>
  <ignoredErrors>
    <ignoredError sqref="A1:P191" numberStoredAsText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P20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1610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1611</v>
      </c>
      <c r="D2" s="2" vm="461">
        <f ca="1">IFERROR(_xlfn.STOCKHISTORY("XIDX:" &amp; $C$1, D3, , 0, 0, 1), "Libur")</f>
        <v>61</v>
      </c>
      <c r="E2" s="2" vm="245">
        <f ca="1">IFERROR(_xlfn.STOCKHISTORY("XIDX:" &amp; $C$1, E3, , 0, 0, 1), "Libur")</f>
        <v>128</v>
      </c>
      <c r="H2" s="2" vm="245">
        <f ca="1">IFERROR(INDEX(D2:G2,COUNT(D2:G2)),"")</f>
        <v>128</v>
      </c>
      <c r="I2" s="2" vm="313">
        <f t="shared" ref="I2:P2" ca="1" si="0">IFERROR(_xlfn.STOCKHISTORY("XIDX:" &amp; $C$1, I1, , 0, 0, 1), "Libur")</f>
        <v>83</v>
      </c>
      <c r="J2" s="2" vm="383">
        <f t="shared" ca="1" si="0"/>
        <v>22</v>
      </c>
      <c r="K2" s="2" vm="21">
        <f t="shared" ca="1" si="0"/>
        <v>50</v>
      </c>
      <c r="L2" s="2" vm="123">
        <f t="shared" ca="1" si="0"/>
        <v>58</v>
      </c>
      <c r="M2" s="2" vm="25">
        <f t="shared" ca="1" si="0"/>
        <v>124</v>
      </c>
      <c r="N2" s="2" vm="24">
        <f t="shared" ca="1" si="0"/>
        <v>103</v>
      </c>
      <c r="O2" s="2" vm="273">
        <f t="shared" ca="1" si="0"/>
        <v>300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16853879779</v>
      </c>
      <c r="E4" s="2">
        <f>IFERROR(INDEX(E51:E500,MATCH($C$4,$C$51:$C$500,0)),"")</f>
        <v>14717089662</v>
      </c>
      <c r="H4" s="2">
        <f>IFERROR(SUM(D4:G4)*(4/MAX(1,COUNT(D4:G4))),"")</f>
        <v>63141938882</v>
      </c>
      <c r="I4" s="2">
        <f t="shared" ref="I4:P4" si="1">IFERROR(INDEX(I51:I500,MATCH($C$4,$C$51:$C$500,0)),"")</f>
        <v>57966582813</v>
      </c>
      <c r="J4" s="2">
        <f t="shared" si="1"/>
        <v>61150779176</v>
      </c>
      <c r="K4" s="2">
        <f t="shared" si="1"/>
        <v>62082369696</v>
      </c>
      <c r="L4" s="2">
        <f t="shared" si="1"/>
        <v>65153137841</v>
      </c>
      <c r="M4" s="2">
        <f t="shared" si="1"/>
        <v>53930872482</v>
      </c>
      <c r="N4" s="2">
        <f t="shared" si="1"/>
        <v>47405156343</v>
      </c>
      <c r="O4" s="2">
        <f t="shared" si="1"/>
        <v>53528450125</v>
      </c>
      <c r="P4" s="2">
        <f t="shared" si="1"/>
        <v>48202635459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105936797</v>
      </c>
      <c r="E5" s="2">
        <f>IFERROR(INDEX(E51:E500,MATCH($C$5,$C$51:$C$500,0)),"")</f>
        <v>1715982763</v>
      </c>
      <c r="H5" s="2">
        <f>IFERROR(SUM(D5:G5)*(4/MAX(1,COUNT(D5:G5))),"")</f>
        <v>3643839120</v>
      </c>
      <c r="I5" s="2">
        <f t="shared" ref="I5:P5" si="2">IFERROR(INDEX(I51:I500,MATCH($C$5,$C$51:$C$500,0)),"")</f>
        <v>1442586448</v>
      </c>
      <c r="J5" s="2">
        <f t="shared" si="2"/>
        <v>896944631</v>
      </c>
      <c r="K5" s="2">
        <f t="shared" si="2"/>
        <v>1035914154</v>
      </c>
      <c r="L5" s="2">
        <f t="shared" si="2"/>
        <v>937643099</v>
      </c>
      <c r="M5" s="2">
        <f t="shared" si="2"/>
        <v>708448186</v>
      </c>
      <c r="N5" s="2">
        <f t="shared" si="2"/>
        <v>1765033676</v>
      </c>
      <c r="O5" s="2">
        <f t="shared" si="2"/>
        <v>1580451629</v>
      </c>
      <c r="P5" s="2">
        <f t="shared" si="2"/>
        <v>1321536607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99925593419</v>
      </c>
      <c r="E6" s="2">
        <f>IFERROR(INDEX(E51:E500,MATCH($C$6,$C$51:$C$500,0)),"")</f>
        <v>99819656622</v>
      </c>
      <c r="H6" s="2">
        <f>IFERROR(INDEX(D6:G6,COUNT(D6:G6)),"")</f>
        <v>99819656622</v>
      </c>
      <c r="I6" s="2">
        <f t="shared" ref="I6:P6" si="3">IFERROR(INDEX(I51:I500,MATCH($C$6,$C$51:$C$500,0)),"")</f>
        <v>98103673859</v>
      </c>
      <c r="J6" s="2">
        <f t="shared" si="3"/>
        <v>97216064335</v>
      </c>
      <c r="K6" s="2">
        <f t="shared" si="3"/>
        <v>96319119704</v>
      </c>
      <c r="L6" s="2">
        <f t="shared" si="3"/>
        <v>95281193870</v>
      </c>
      <c r="M6" s="2">
        <f t="shared" si="3"/>
        <v>53530399178</v>
      </c>
      <c r="N6" s="2">
        <f t="shared" si="3"/>
        <v>52738502512</v>
      </c>
      <c r="O6" s="2">
        <f t="shared" si="3"/>
        <v>51569251042</v>
      </c>
      <c r="P6" s="2">
        <f t="shared" si="3"/>
        <v>14719999413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1.1100000000000001</v>
      </c>
      <c r="E7" s="3">
        <f>IFERROR(INDEX(E51:E500,MATCH($C$7,$C$51:$C$500,0))/1000000000,"")</f>
        <v>1.1100000000000001</v>
      </c>
      <c r="H7" s="3">
        <f>IFERROR(INDEX(D7:G7,COUNT(D7:G7)),"")</f>
        <v>1.1100000000000001</v>
      </c>
      <c r="I7" s="3">
        <f t="shared" ref="I7:P7" si="4">IFERROR(INDEX(I51:I500,MATCH($C$7,$C$51:$C$500,0))/1000000000,"")</f>
        <v>1.1100000000000001</v>
      </c>
      <c r="J7" s="3">
        <f t="shared" si="4"/>
        <v>1.1100000000000001</v>
      </c>
      <c r="K7" s="3">
        <f t="shared" si="4"/>
        <v>1.1100000000000001</v>
      </c>
      <c r="L7" s="3">
        <f t="shared" si="4"/>
        <v>1.1100000000000001</v>
      </c>
      <c r="M7" s="3">
        <f t="shared" si="4"/>
        <v>0.64</v>
      </c>
      <c r="N7" s="3">
        <f t="shared" si="4"/>
        <v>0.64</v>
      </c>
      <c r="O7" s="3">
        <f t="shared" si="4"/>
        <v>0.64</v>
      </c>
      <c r="P7" s="3">
        <f t="shared" si="4"/>
        <v>0.01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0</v>
      </c>
      <c r="H8" s="2">
        <f>IFERROR(INDEX(D8:G8,COUNT(D8:G8)),"")</f>
        <v>0</v>
      </c>
      <c r="I8" s="2">
        <f t="shared" ref="I8:P8" si="5">IFERROR(INDEX(I51:I500,MATCH($C$8,$C$51:$C$500,0)),"")</f>
        <v>4000000000</v>
      </c>
      <c r="J8" s="2">
        <f t="shared" si="5"/>
        <v>2000000000</v>
      </c>
      <c r="K8" s="2">
        <f t="shared" si="5"/>
        <v>2000000000</v>
      </c>
      <c r="L8" s="2">
        <f t="shared" si="5"/>
        <v>-13000000000</v>
      </c>
      <c r="M8" s="2">
        <f t="shared" si="5"/>
        <v>-3000000000</v>
      </c>
      <c r="N8" s="2">
        <f t="shared" si="5"/>
        <v>-1000000000</v>
      </c>
      <c r="O8" s="2">
        <f t="shared" si="5"/>
        <v>-35000000000</v>
      </c>
      <c r="P8" s="2">
        <f t="shared" si="5"/>
        <v>-1000000000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-1.85</v>
      </c>
      <c r="E9" s="3">
        <f>IFERROR(INDEX(E51:E500,MATCH("Free cash flow per share (Quarter)",$C$51:$C$500,0)),"")</f>
        <v>-0.03</v>
      </c>
      <c r="H9" s="3">
        <f>IFERROR(INDEX(D9:G9,COUNT(D9:G9)),"")</f>
        <v>-0.03</v>
      </c>
      <c r="I9" s="3">
        <f t="shared" ref="I9:P9" si="6">IFERROR(INDEX(I51:I500,MATCH($C$9,$C$51:$C$500,0)),"")</f>
        <v>3.4</v>
      </c>
      <c r="J9" s="3">
        <f t="shared" si="6"/>
        <v>1.36</v>
      </c>
      <c r="K9" s="3">
        <f t="shared" si="6"/>
        <v>1.92</v>
      </c>
      <c r="L9" s="3">
        <f t="shared" si="6"/>
        <v>-11.49</v>
      </c>
      <c r="M9" s="3">
        <f t="shared" si="6"/>
        <v>-5.32</v>
      </c>
      <c r="N9" s="3">
        <f t="shared" si="6"/>
        <v>-1.5</v>
      </c>
      <c r="O9" s="3">
        <f t="shared" si="6"/>
        <v>-55.37</v>
      </c>
      <c r="P9" s="3">
        <f t="shared" si="6"/>
        <v>-164.45</v>
      </c>
    </row>
    <row r="10" spans="1:16" ht="15.5" x14ac:dyDescent="0.35">
      <c r="C10" t="s">
        <v>18</v>
      </c>
      <c r="D10" s="3">
        <f ca="1">IFERROR(IF(D9=0,"",D2/D9),"")</f>
        <v>-32.972972972972968</v>
      </c>
      <c r="E10" s="3">
        <f ca="1">IFERROR(IF(E9=0,"",E2/E9),"")</f>
        <v>-4266.666666666667</v>
      </c>
      <c r="I10" s="3">
        <f t="shared" ref="I10:P10" ca="1" si="7">IFERROR(IF(I9=0,"",I2/I9),"")</f>
        <v>24.411764705882355</v>
      </c>
      <c r="J10" s="3">
        <f t="shared" ca="1" si="7"/>
        <v>16.176470588235293</v>
      </c>
      <c r="K10" s="3">
        <f t="shared" ca="1" si="7"/>
        <v>26.041666666666668</v>
      </c>
      <c r="L10" s="3">
        <f t="shared" ca="1" si="7"/>
        <v>-5.0478677110530894</v>
      </c>
      <c r="M10" s="3">
        <f t="shared" ca="1" si="7"/>
        <v>-23.308270676691727</v>
      </c>
      <c r="N10" s="3">
        <f t="shared" ca="1" si="7"/>
        <v>-68.666666666666671</v>
      </c>
      <c r="O10" s="3">
        <f t="shared" ca="1" si="7"/>
        <v>-5.4180964421166697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3228461958</v>
      </c>
      <c r="E11" s="2">
        <f>IFERROR(INDEX(E51:E500,MATCH($C$11,$C$51:$C$500,0)),"")</f>
        <v>5178749395</v>
      </c>
      <c r="H11" s="2">
        <f>IFERROR(INDEX(D11:G11,COUNT(D11:G11)),"")</f>
        <v>5178749395</v>
      </c>
      <c r="I11" s="2">
        <f t="shared" ref="I11:P11" si="8">IFERROR(INDEX(I51:I500,MATCH($C$11,$C$51:$C$500,0)),"")</f>
        <v>5579211081</v>
      </c>
      <c r="J11" s="2">
        <f t="shared" si="8"/>
        <v>4086800328</v>
      </c>
      <c r="K11" s="2">
        <f t="shared" si="8"/>
        <v>3567295065</v>
      </c>
      <c r="L11" s="2">
        <f t="shared" si="8"/>
        <v>2096559554</v>
      </c>
      <c r="M11" s="2">
        <f t="shared" si="8"/>
        <v>1373809411</v>
      </c>
      <c r="N11" s="2">
        <f t="shared" si="8"/>
        <v>1458643028</v>
      </c>
      <c r="O11" s="2">
        <f t="shared" si="8"/>
        <v>1134375888</v>
      </c>
      <c r="P11" s="2">
        <f t="shared" si="8"/>
        <v>618167302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-3000000000</v>
      </c>
      <c r="E12" s="2">
        <f>IFERROR(INDEX(E51:E500,MATCH("Net Debt (Quarter)",$C$51:$C$500,0)),"")</f>
        <v>-5000000000</v>
      </c>
      <c r="H12" s="2">
        <f>IFERROR(INDEX(D12:G12,COUNT(D12:G12)),"")</f>
        <v>-5000000000</v>
      </c>
      <c r="I12" s="2">
        <f t="shared" ref="I12:P12" si="9">IFERROR(INDEX(I51:I500,MATCH($C$12,$C$51:$C$500,0)),"")</f>
        <v>-5000000000</v>
      </c>
      <c r="J12" s="2">
        <f t="shared" si="9"/>
        <v>-3000000000</v>
      </c>
      <c r="K12" s="2">
        <f t="shared" si="9"/>
        <v>-2000000000</v>
      </c>
      <c r="L12" s="2">
        <f t="shared" si="9"/>
        <v>0</v>
      </c>
      <c r="M12" s="2">
        <f t="shared" si="9"/>
        <v>27000000000</v>
      </c>
      <c r="N12" s="2">
        <f t="shared" si="9"/>
        <v>22000000000</v>
      </c>
      <c r="O12" s="2">
        <f t="shared" si="9"/>
        <v>20000000000</v>
      </c>
      <c r="P12" s="2">
        <f t="shared" si="9"/>
        <v>20000000000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1000000000</v>
      </c>
      <c r="K13" s="2">
        <f t="shared" si="10"/>
        <v>1000000000</v>
      </c>
      <c r="L13" s="2">
        <f t="shared" si="10"/>
        <v>2000000000</v>
      </c>
      <c r="M13" s="2">
        <f t="shared" si="10"/>
        <v>28000000000</v>
      </c>
      <c r="N13" s="2">
        <f t="shared" si="10"/>
        <v>23000000000</v>
      </c>
      <c r="O13" s="2">
        <f t="shared" si="10"/>
        <v>22000000000</v>
      </c>
      <c r="P13" s="2">
        <f t="shared" si="10"/>
        <v>21000000000</v>
      </c>
    </row>
    <row r="14" spans="1:16" ht="15.5" x14ac:dyDescent="0.35">
      <c r="C14" t="s">
        <v>27</v>
      </c>
      <c r="D14" s="2">
        <f>IFERROR(INDEX(D51:D500,MATCH($C$14,$C$51:$C$500,0)),"")</f>
        <v>-4894942</v>
      </c>
      <c r="E14" s="2">
        <f>IFERROR(INDEX(E51:E500,MATCH($C$14,$C$51:$C$500,0)),"")</f>
        <v>-7883137</v>
      </c>
      <c r="H14" s="2">
        <f>IFERROR(SUM(D14:G14)*(4/MAX(1,COUNT(D14:G14))),"")</f>
        <v>-25556158</v>
      </c>
      <c r="I14" s="2">
        <f t="shared" ref="I14:P14" si="11">IFERROR(INDEX(I51:I500,MATCH($C$14,$C$51:$C$500,0)),"")</f>
        <v>-93100690</v>
      </c>
      <c r="J14" s="2">
        <f t="shared" si="11"/>
        <v>-130218287</v>
      </c>
      <c r="K14" s="2">
        <f t="shared" si="11"/>
        <v>-179737852</v>
      </c>
      <c r="L14" s="2">
        <f t="shared" si="11"/>
        <v>-1165270448</v>
      </c>
      <c r="M14" s="2">
        <f t="shared" si="11"/>
        <v>-2931396189</v>
      </c>
      <c r="N14" s="2">
        <f t="shared" si="11"/>
        <v>-2511483746</v>
      </c>
      <c r="O14" s="2">
        <f t="shared" si="11"/>
        <v>-2345682089</v>
      </c>
      <c r="P14" s="2">
        <f t="shared" si="11"/>
        <v>-2770810913</v>
      </c>
    </row>
    <row r="15" spans="1:16" ht="15.5" x14ac:dyDescent="0.35">
      <c r="C15" t="s">
        <v>28</v>
      </c>
      <c r="D15" s="2">
        <f>IFERROR(INDEX(D51:D500,MATCH($C$15,$C$51:$C$500,0)),"")</f>
        <v>5664560</v>
      </c>
      <c r="E15" s="2">
        <f>IFERROR(INDEX(E51:E500,MATCH($C$15,$C$51:$C$500,0)),"")</f>
        <v>-358947600</v>
      </c>
      <c r="H15" s="2">
        <f>IFERROR(SUM(D15:G15)*(4/MAX(1,COUNT(D15:G15))),"")</f>
        <v>-706566080</v>
      </c>
      <c r="I15" s="2">
        <f t="shared" ref="I15:P15" si="12">IFERROR(INDEX(I51:I500,MATCH($C$15,$C$51:$C$500,0)),"")</f>
        <v>-12531959</v>
      </c>
      <c r="J15" s="2">
        <f t="shared" si="12"/>
        <v>-197128525</v>
      </c>
      <c r="K15" s="2">
        <f t="shared" si="12"/>
        <v>-137232556</v>
      </c>
      <c r="L15" s="2">
        <f t="shared" si="12"/>
        <v>-329597302</v>
      </c>
      <c r="M15" s="2">
        <f t="shared" si="12"/>
        <v>-199903928</v>
      </c>
      <c r="N15" s="2">
        <f t="shared" si="12"/>
        <v>-313587820</v>
      </c>
      <c r="O15" s="2">
        <f t="shared" si="12"/>
        <v>-201227021</v>
      </c>
      <c r="P15" s="2">
        <f t="shared" si="12"/>
        <v>-210297494</v>
      </c>
    </row>
    <row r="16" spans="1:16" ht="15.5" x14ac:dyDescent="0.35">
      <c r="C16" t="s">
        <v>29</v>
      </c>
      <c r="D16" s="2">
        <f>IFERROR(INDEX(D51:D500,MATCH($C$16,$C$51:$C$500,0)),"")</f>
        <v>100272237</v>
      </c>
      <c r="E16" s="2">
        <f>IFERROR(INDEX(E51:E500,MATCH($C$16,$C$51:$C$500,0)),"")</f>
        <v>2074930363</v>
      </c>
      <c r="H16" s="2">
        <f>IFERROR(SUM(D16:G16)*(4/MAX(1,COUNT(D16:G16))),"")</f>
        <v>4350405200</v>
      </c>
      <c r="I16" s="2">
        <f t="shared" ref="I16:P16" si="13">IFERROR(INDEX(I51:I500,MATCH($C$16,$C$51:$C$500,0)),"")</f>
        <v>1451094502</v>
      </c>
      <c r="J16" s="2">
        <f t="shared" si="13"/>
        <v>1076678769</v>
      </c>
      <c r="K16" s="2">
        <f t="shared" si="13"/>
        <v>1014755985</v>
      </c>
      <c r="L16" s="2">
        <f t="shared" si="13"/>
        <v>1246296066</v>
      </c>
      <c r="M16" s="2">
        <f t="shared" si="13"/>
        <v>811337127</v>
      </c>
      <c r="N16" s="2">
        <f t="shared" si="13"/>
        <v>2055207215</v>
      </c>
      <c r="O16" s="2">
        <f t="shared" si="13"/>
        <v>1392793833</v>
      </c>
      <c r="P16" s="2">
        <f t="shared" si="13"/>
        <v>1463473973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67710000000</v>
      </c>
      <c r="E20" s="2">
        <f ca="1">IFERROR(E21*E2,"")</f>
        <v>142080000000</v>
      </c>
      <c r="H20" s="2">
        <f t="shared" ref="H20:P20" ca="1" si="14">IFERROR(H21*H2,"")</f>
        <v>142080000000</v>
      </c>
      <c r="I20" s="2">
        <f t="shared" ca="1" si="14"/>
        <v>92130000000</v>
      </c>
      <c r="J20" s="2">
        <f t="shared" ca="1" si="14"/>
        <v>24420000000</v>
      </c>
      <c r="K20" s="2">
        <f t="shared" ca="1" si="14"/>
        <v>55500000000</v>
      </c>
      <c r="L20" s="2">
        <f t="shared" ca="1" si="14"/>
        <v>64380000000</v>
      </c>
      <c r="M20" s="2">
        <f t="shared" ca="1" si="14"/>
        <v>79360000000</v>
      </c>
      <c r="N20" s="2">
        <f t="shared" ca="1" si="14"/>
        <v>65920000000</v>
      </c>
      <c r="O20" s="2">
        <f t="shared" ca="1" si="14"/>
        <v>192000000000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1110000000</v>
      </c>
      <c r="E21" s="2">
        <f>IFERROR(INDEX(E51:E500,MATCH($C$7,$C$51:$C$500,0)),"")</f>
        <v>1110000000</v>
      </c>
      <c r="H21" s="2">
        <f>IFERROR(INDEX(D21:G21,COUNT(D21:G21)),"")</f>
        <v>1110000000</v>
      </c>
      <c r="I21" s="2">
        <f t="shared" ref="I21:P21" si="15">IFERROR(INDEX(I51:I500,MATCH($C$7,$C$51:$C$500,0)),"")</f>
        <v>1110000000</v>
      </c>
      <c r="J21" s="2">
        <f t="shared" si="15"/>
        <v>1110000000</v>
      </c>
      <c r="K21" s="2">
        <f t="shared" si="15"/>
        <v>1110000000</v>
      </c>
      <c r="L21" s="2">
        <f t="shared" si="15"/>
        <v>1110000000</v>
      </c>
      <c r="M21" s="2">
        <f t="shared" si="15"/>
        <v>640000000</v>
      </c>
      <c r="N21" s="2">
        <f t="shared" si="15"/>
        <v>640000000</v>
      </c>
      <c r="O21" s="2">
        <f t="shared" si="15"/>
        <v>640000000</v>
      </c>
      <c r="P21" s="2">
        <f t="shared" si="15"/>
        <v>10000000</v>
      </c>
    </row>
    <row r="23" spans="1:16" ht="15.5" x14ac:dyDescent="0.35">
      <c r="B23" t="s">
        <v>45</v>
      </c>
      <c r="C23" t="s">
        <v>46</v>
      </c>
      <c r="D23" s="3">
        <f>IFERROR(D5/D6*100,"")</f>
        <v>0.10601567964254592</v>
      </c>
      <c r="E23" s="3">
        <f>IFERROR(E5/E6*100,"")</f>
        <v>1.7190830153805614</v>
      </c>
      <c r="H23" s="3">
        <f t="shared" ref="H23:P23" si="16">IFERROR(H5/H6*100,"")</f>
        <v>3.6504224150946509</v>
      </c>
      <c r="I23" s="3">
        <f t="shared" si="16"/>
        <v>1.4704713811975734</v>
      </c>
      <c r="J23" s="3">
        <f t="shared" si="16"/>
        <v>0.92263005824756417</v>
      </c>
      <c r="K23" s="3">
        <f t="shared" si="16"/>
        <v>1.0755020988392401</v>
      </c>
      <c r="L23" s="3">
        <f t="shared" si="16"/>
        <v>0.98407992271728228</v>
      </c>
      <c r="M23" s="3">
        <f t="shared" si="16"/>
        <v>1.3234502205826237</v>
      </c>
      <c r="N23" s="3">
        <f t="shared" si="16"/>
        <v>3.3467648718284866</v>
      </c>
      <c r="O23" s="3">
        <f t="shared" si="16"/>
        <v>3.0647170495317431</v>
      </c>
      <c r="P23" s="3">
        <f t="shared" si="16"/>
        <v>8.977830568613216</v>
      </c>
    </row>
    <row r="24" spans="1:16" ht="15.5" x14ac:dyDescent="0.35">
      <c r="C24" t="s">
        <v>47</v>
      </c>
      <c r="D24" s="4">
        <f>IFERROR(_xlfn.RRI(5,I23,D23),"")</f>
        <v>-0.40900649903077357</v>
      </c>
      <c r="E24" s="4">
        <f>IFERROR(_xlfn.RRI(5,J23,E23),"")</f>
        <v>0.13254078311195006</v>
      </c>
      <c r="H24" s="4">
        <f t="shared" ref="H24:P24" si="17">IFERROR(_xlfn.RRI(5,M23,H23),"")</f>
        <v>0.22497465281977158</v>
      </c>
      <c r="I24" s="4">
        <f t="shared" si="17"/>
        <v>-0.15166716873385722</v>
      </c>
      <c r="J24" s="4">
        <f t="shared" si="17"/>
        <v>-0.21344799404074988</v>
      </c>
      <c r="K24" s="4">
        <f t="shared" si="17"/>
        <v>-0.34583399497649936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1.3</v>
      </c>
      <c r="J25" s="3">
        <f t="shared" si="18"/>
        <v>0.79</v>
      </c>
      <c r="K25" s="3">
        <f t="shared" si="18"/>
        <v>0.79</v>
      </c>
      <c r="L25" s="3">
        <f t="shared" si="18"/>
        <v>0.83</v>
      </c>
      <c r="M25" s="3">
        <f t="shared" si="18"/>
        <v>0.95</v>
      </c>
      <c r="N25" s="3">
        <f t="shared" si="18"/>
        <v>2.72</v>
      </c>
      <c r="O25" s="3">
        <f t="shared" si="18"/>
        <v>1.86</v>
      </c>
      <c r="P25" s="3">
        <f t="shared" si="18"/>
        <v>208.86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-0.13727002088573681</v>
      </c>
      <c r="J26" s="4">
        <f t="shared" si="19"/>
        <v>-0.1573973330083831</v>
      </c>
      <c r="K26" s="4">
        <f t="shared" si="19"/>
        <v>-0.67224119801664872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15.183675476576576</v>
      </c>
      <c r="E27" s="3">
        <f>IFERROR(E4/E21,"")</f>
        <v>13.258639335135134</v>
      </c>
      <c r="H27" s="3">
        <f t="shared" ref="H27:P27" si="20">IFERROR(H4/H21,"")</f>
        <v>56.884629623423422</v>
      </c>
      <c r="I27" s="3">
        <f t="shared" si="20"/>
        <v>52.22214667837838</v>
      </c>
      <c r="J27" s="3">
        <f t="shared" si="20"/>
        <v>55.090792050450453</v>
      </c>
      <c r="K27" s="3">
        <f t="shared" si="20"/>
        <v>55.930062789189186</v>
      </c>
      <c r="L27" s="3">
        <f t="shared" si="20"/>
        <v>58.696520577477479</v>
      </c>
      <c r="M27" s="3">
        <f t="shared" si="20"/>
        <v>84.266988253125007</v>
      </c>
      <c r="N27" s="3">
        <f t="shared" si="20"/>
        <v>74.070556785937498</v>
      </c>
      <c r="O27" s="3">
        <f t="shared" si="20"/>
        <v>83.638203320312499</v>
      </c>
      <c r="P27" s="3">
        <f t="shared" si="20"/>
        <v>4820.2635459000003</v>
      </c>
    </row>
    <row r="28" spans="1:16" ht="15.5" x14ac:dyDescent="0.35">
      <c r="C28" t="s">
        <v>52</v>
      </c>
      <c r="D28" s="4">
        <f>IFERROR(_xlfn.RRI(5,I27,D27),"")</f>
        <v>-0.21890395548613728</v>
      </c>
      <c r="E28" s="4">
        <f>IFERROR(_xlfn.RRI(5,J27,E27),"")</f>
        <v>-0.24788545391045691</v>
      </c>
      <c r="H28" s="4">
        <f t="shared" ref="H28:P28" si="21">IFERROR(_xlfn.RRI(5,M27,H27),"")</f>
        <v>-7.5583917515539945E-2</v>
      </c>
      <c r="I28" s="4">
        <f t="shared" si="21"/>
        <v>-6.7515069249279858E-2</v>
      </c>
      <c r="J28" s="4">
        <f t="shared" si="21"/>
        <v>-8.0112188954274077E-2</v>
      </c>
      <c r="K28" s="4">
        <f t="shared" si="21"/>
        <v>-0.58987626426138917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0.64556962025316456</v>
      </c>
      <c r="J29" s="4">
        <f t="shared" si="22"/>
        <v>0</v>
      </c>
      <c r="K29" s="4">
        <f t="shared" si="22"/>
        <v>-4.8192771084337262E-2</v>
      </c>
      <c r="L29" s="4">
        <f t="shared" si="22"/>
        <v>-0.12631578947368421</v>
      </c>
      <c r="M29" s="4">
        <f t="shared" si="22"/>
        <v>-0.65073529411764708</v>
      </c>
      <c r="N29" s="4">
        <f t="shared" si="22"/>
        <v>0.4623655913978495</v>
      </c>
      <c r="O29" s="4">
        <f t="shared" si="22"/>
        <v>-0.99109451307095653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8.9281717462898882E-2</v>
      </c>
      <c r="I30" s="4">
        <f t="shared" si="23"/>
        <v>-5.2071231240332437E-2</v>
      </c>
      <c r="J30" s="4">
        <f t="shared" si="23"/>
        <v>-1.500571779978329E-2</v>
      </c>
      <c r="K30" s="4">
        <f t="shared" si="23"/>
        <v>-4.7131546488120346E-2</v>
      </c>
      <c r="L30" s="4">
        <f t="shared" si="23"/>
        <v>-0.30344584760568155</v>
      </c>
      <c r="M30" s="4">
        <f t="shared" si="23"/>
        <v>0.13765836129266587</v>
      </c>
      <c r="N30" s="4">
        <f t="shared" si="23"/>
        <v>-0.11439325756118184</v>
      </c>
      <c r="O30" s="4">
        <f t="shared" si="23"/>
        <v>-0.98264862439078604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90.03</v>
      </c>
      <c r="E32" s="3">
        <f>IFERROR(INDEX(E51:E500,MATCH($A$32,$C$51:$C$500,0)),"")</f>
        <v>89.93</v>
      </c>
      <c r="H32" s="3">
        <f>IFERROR(INDEX(D32:G32,COUNT(D32:G32)),"")</f>
        <v>89.93</v>
      </c>
      <c r="I32" s="3">
        <f t="shared" ref="I32:P32" si="24">IFERROR(INDEX(I51:I500,MATCH($C$32,$C$51:$C$500,0)),"")</f>
        <v>88.39</v>
      </c>
      <c r="J32" s="3">
        <f t="shared" si="24"/>
        <v>87.59</v>
      </c>
      <c r="K32" s="3">
        <f t="shared" si="24"/>
        <v>86.78</v>
      </c>
      <c r="L32" s="3">
        <f t="shared" si="24"/>
        <v>85.84</v>
      </c>
      <c r="M32" s="3">
        <f t="shared" si="24"/>
        <v>83.6</v>
      </c>
      <c r="N32" s="3">
        <f t="shared" si="24"/>
        <v>82.4</v>
      </c>
      <c r="O32" s="3">
        <f t="shared" si="24"/>
        <v>80.58</v>
      </c>
      <c r="P32" s="3">
        <f t="shared" si="24"/>
        <v>2453.33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1.42</v>
      </c>
      <c r="E33" s="3">
        <f>IFERROR(INDEX(E51:E500,MATCH($A$33,$C$51:$C$500,0)),"")</f>
        <v>0.67</v>
      </c>
      <c r="H33" s="3">
        <f>IFERROR(INDEX(D33:G33,COUNT(D33:G33)),"")</f>
        <v>0.67</v>
      </c>
      <c r="I33" s="3">
        <f t="shared" ref="I33:P33" si="25">IFERROR(INDEX(I51:I500,MATCH($C$33,$C$51:$C$500,0)),"")</f>
        <v>0.94</v>
      </c>
      <c r="J33" s="3">
        <f t="shared" si="25"/>
        <v>0.25</v>
      </c>
      <c r="K33" s="3">
        <f t="shared" si="25"/>
        <v>0.57999999999999996</v>
      </c>
      <c r="L33" s="3">
        <f t="shared" si="25"/>
        <v>0.68</v>
      </c>
      <c r="M33" s="3">
        <f t="shared" si="25"/>
        <v>1.48</v>
      </c>
      <c r="N33" s="3">
        <f t="shared" si="25"/>
        <v>1.25</v>
      </c>
      <c r="O33" s="3">
        <f t="shared" si="25"/>
        <v>3.72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1280</v>
      </c>
      <c r="E34" s="3">
        <f>IFERROR(INDEX(E51:E500,MATCH($A$34,$C$51:$C$500,0)),"")</f>
        <v>38.71</v>
      </c>
      <c r="H34" s="3">
        <f>IFERROR(INDEX(D34:G34,COUNT(D34:G34)),"")</f>
        <v>38.71</v>
      </c>
      <c r="I34" s="3">
        <f t="shared" ref="I34:P34" si="26">IFERROR(INDEX(I51:I500,MATCH($C$34,$C$51:$C$500,0)),"")</f>
        <v>63.85</v>
      </c>
      <c r="J34" s="3">
        <f t="shared" si="26"/>
        <v>27.85</v>
      </c>
      <c r="K34" s="3">
        <f t="shared" si="26"/>
        <v>63.29</v>
      </c>
      <c r="L34" s="3">
        <f t="shared" si="26"/>
        <v>69.88</v>
      </c>
      <c r="M34" s="3">
        <f t="shared" si="26"/>
        <v>130.53</v>
      </c>
      <c r="N34" s="3">
        <f t="shared" si="26"/>
        <v>37.869999999999997</v>
      </c>
      <c r="O34" s="3">
        <f t="shared" si="26"/>
        <v>161.29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8.43</v>
      </c>
      <c r="E35" s="3">
        <f>IFERROR(INDEX(E51:E500,MATCH($A$35,$C$51:$C$500,0)),"")</f>
        <v>4.53</v>
      </c>
      <c r="H35" s="3">
        <f>IFERROR(INDEX(D35:G35,COUNT(D35:G35)),"")</f>
        <v>4.53</v>
      </c>
      <c r="I35" s="3">
        <f t="shared" ref="I35:P35" si="27">IFERROR(INDEX(I51:I500,MATCH($C$35,$C$51:$C$500,0)),"")</f>
        <v>1.59</v>
      </c>
      <c r="J35" s="3">
        <f t="shared" si="27"/>
        <v>0.4</v>
      </c>
      <c r="K35" s="3">
        <f t="shared" si="27"/>
        <v>0.89</v>
      </c>
      <c r="L35" s="3">
        <f t="shared" si="27"/>
        <v>0.99</v>
      </c>
      <c r="M35" s="3">
        <f t="shared" si="27"/>
        <v>1.47</v>
      </c>
      <c r="N35" s="3">
        <f t="shared" si="27"/>
        <v>1.39</v>
      </c>
      <c r="O35" s="3">
        <f t="shared" si="27"/>
        <v>3.59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16853879779</v>
      </c>
      <c r="E51" s="5">
        <v>14717089662</v>
      </c>
      <c r="F51" s="5">
        <v>14189747460</v>
      </c>
      <c r="G51" s="5">
        <v>14065716481</v>
      </c>
      <c r="I51" s="5">
        <v>57966582813</v>
      </c>
      <c r="J51" s="5">
        <v>61150779176</v>
      </c>
      <c r="K51" s="5">
        <v>62082369696</v>
      </c>
      <c r="L51" s="5">
        <v>65153137841</v>
      </c>
      <c r="M51" s="5">
        <v>53930872482</v>
      </c>
      <c r="N51" s="5">
        <v>47405156343</v>
      </c>
      <c r="O51" s="5">
        <v>53528450125</v>
      </c>
      <c r="P51" s="5">
        <v>48202635459</v>
      </c>
    </row>
    <row r="52" spans="2:16" ht="15.5" x14ac:dyDescent="0.35">
      <c r="C52" t="s">
        <v>211</v>
      </c>
      <c r="D52" s="5">
        <v>-15975663034</v>
      </c>
      <c r="E52" s="5">
        <v>-11915701011</v>
      </c>
      <c r="F52" s="5">
        <v>-12295104263</v>
      </c>
      <c r="G52" s="5">
        <v>-12903731889</v>
      </c>
      <c r="I52" s="5">
        <v>-52530141137</v>
      </c>
      <c r="J52" s="5">
        <v>-56631510936</v>
      </c>
      <c r="K52" s="5">
        <v>-58164274716</v>
      </c>
      <c r="L52" s="5">
        <v>-59454443226</v>
      </c>
      <c r="M52" s="5">
        <v>-46890880193</v>
      </c>
      <c r="N52" s="5">
        <v>-39974159725</v>
      </c>
      <c r="O52" s="5">
        <v>-46977492727</v>
      </c>
      <c r="P52" s="5">
        <v>-42149794225</v>
      </c>
    </row>
    <row r="53" spans="2:16" ht="15.5" x14ac:dyDescent="0.35">
      <c r="C53" t="s">
        <v>212</v>
      </c>
      <c r="D53" s="5">
        <v>878216745</v>
      </c>
      <c r="E53" s="5">
        <v>2801388651</v>
      </c>
      <c r="F53" s="5">
        <v>1894643197</v>
      </c>
      <c r="G53" s="5">
        <v>1161984592</v>
      </c>
      <c r="I53" s="5">
        <v>5436441676</v>
      </c>
      <c r="J53" s="5">
        <v>4519268240</v>
      </c>
      <c r="K53" s="5">
        <v>3918094980</v>
      </c>
      <c r="L53" s="5">
        <v>5698694615</v>
      </c>
      <c r="M53" s="5">
        <v>7039992289</v>
      </c>
      <c r="N53" s="5">
        <v>7430996618</v>
      </c>
      <c r="O53" s="5">
        <v>6550957398</v>
      </c>
      <c r="P53" s="5">
        <v>6052841234</v>
      </c>
    </row>
    <row r="54" spans="2:16" ht="15.5" x14ac:dyDescent="0.35">
      <c r="C54" t="s">
        <v>82</v>
      </c>
      <c r="D54" s="5">
        <v>-793806782</v>
      </c>
      <c r="E54" s="5">
        <v>-766526011</v>
      </c>
      <c r="F54" s="5">
        <v>-1637933232</v>
      </c>
      <c r="G54" s="5">
        <v>-873041259</v>
      </c>
      <c r="I54" s="5">
        <v>-4037993075</v>
      </c>
      <c r="J54" s="5">
        <v>-3410573410</v>
      </c>
      <c r="K54" s="5">
        <v>-2732876086</v>
      </c>
      <c r="L54" s="5">
        <v>-3315664507</v>
      </c>
      <c r="M54" s="5">
        <v>-3305457245</v>
      </c>
      <c r="N54" s="5">
        <v>-2868214388</v>
      </c>
      <c r="O54" s="5">
        <v>-2748433017</v>
      </c>
      <c r="P54" s="5">
        <v>-1752192823</v>
      </c>
    </row>
    <row r="55" spans="2:16" ht="15.5" x14ac:dyDescent="0.35">
      <c r="C55" t="s">
        <v>87</v>
      </c>
      <c r="D55" s="5">
        <v>-793806782</v>
      </c>
      <c r="E55" s="5">
        <v>-766526011</v>
      </c>
      <c r="F55" s="5">
        <v>-1637933232</v>
      </c>
      <c r="G55" s="5">
        <v>-873041259</v>
      </c>
      <c r="I55" s="5">
        <v>-4037993075</v>
      </c>
      <c r="J55" s="5">
        <v>-3410573410</v>
      </c>
      <c r="K55" s="5">
        <v>-2732876086</v>
      </c>
      <c r="L55" s="5">
        <v>-3315664507</v>
      </c>
      <c r="M55" s="5">
        <v>-3305457245</v>
      </c>
      <c r="N55" s="5">
        <v>-2868214388</v>
      </c>
      <c r="O55" s="5">
        <v>-2748433017</v>
      </c>
      <c r="P55" s="5">
        <v>-1752192823</v>
      </c>
    </row>
    <row r="56" spans="2:16" ht="15.5" x14ac:dyDescent="0.35">
      <c r="C56" t="s">
        <v>89</v>
      </c>
      <c r="D56" s="5">
        <v>84409963</v>
      </c>
      <c r="E56" s="5">
        <v>2034862640</v>
      </c>
      <c r="F56" s="5">
        <v>256709965</v>
      </c>
      <c r="G56" s="5">
        <v>288943333</v>
      </c>
      <c r="I56" s="5">
        <v>1398448601</v>
      </c>
      <c r="J56" s="5">
        <v>1108694830</v>
      </c>
      <c r="K56" s="5">
        <v>1185218894</v>
      </c>
      <c r="L56" s="5">
        <v>2383030108</v>
      </c>
      <c r="M56" s="5">
        <v>3734535044</v>
      </c>
      <c r="N56" s="5">
        <v>4562782230</v>
      </c>
      <c r="O56" s="5">
        <v>3802524381</v>
      </c>
      <c r="P56" s="5">
        <v>4300648411</v>
      </c>
    </row>
    <row r="57" spans="2:16" ht="15.5" x14ac:dyDescent="0.35">
      <c r="C57" t="s">
        <v>90</v>
      </c>
      <c r="D57" s="5">
        <v>15862274</v>
      </c>
      <c r="E57" s="5">
        <v>40067723</v>
      </c>
      <c r="F57" s="5">
        <v>-147775021</v>
      </c>
      <c r="G57" s="5">
        <v>25274393</v>
      </c>
      <c r="I57" s="5">
        <v>52645901</v>
      </c>
      <c r="J57" s="5">
        <v>-32016061</v>
      </c>
      <c r="K57" s="5">
        <v>-170462909</v>
      </c>
      <c r="L57" s="5">
        <v>-1136734042</v>
      </c>
      <c r="M57" s="5">
        <v>-2923197917</v>
      </c>
      <c r="N57" s="5">
        <v>-2507575015</v>
      </c>
      <c r="O57" s="5">
        <v>-2409730548</v>
      </c>
      <c r="P57" s="5">
        <v>-2837174438</v>
      </c>
    </row>
    <row r="58" spans="2:16" ht="15.5" x14ac:dyDescent="0.35">
      <c r="C58" t="s">
        <v>27</v>
      </c>
      <c r="D58" s="5">
        <v>-4894942</v>
      </c>
      <c r="E58" s="5">
        <v>-7883137</v>
      </c>
      <c r="F58" s="5">
        <v>-11092768</v>
      </c>
      <c r="G58" s="5">
        <v>-16852474</v>
      </c>
      <c r="I58" s="5">
        <v>-93100690</v>
      </c>
      <c r="J58" s="5">
        <v>-130218287</v>
      </c>
      <c r="K58" s="5">
        <v>-179737852</v>
      </c>
      <c r="L58" s="5">
        <v>-1165270448</v>
      </c>
      <c r="M58" s="5">
        <v>-2931396189</v>
      </c>
      <c r="N58" s="5">
        <v>-2511483746</v>
      </c>
      <c r="O58" s="5">
        <v>-2345682089</v>
      </c>
      <c r="P58" s="5">
        <v>-2770810913</v>
      </c>
    </row>
    <row r="59" spans="2:16" ht="15.5" x14ac:dyDescent="0.35">
      <c r="C59" t="s">
        <v>340</v>
      </c>
      <c r="F59" s="5">
        <v>-36012</v>
      </c>
      <c r="G59" s="5">
        <v>36012</v>
      </c>
      <c r="M59" s="5">
        <v>80757</v>
      </c>
      <c r="N59" s="5">
        <v>-2801620</v>
      </c>
      <c r="O59" s="5">
        <v>-7103479</v>
      </c>
      <c r="P59" s="5">
        <v>-17858178</v>
      </c>
    </row>
    <row r="60" spans="2:16" ht="15.5" x14ac:dyDescent="0.35">
      <c r="C60" t="s">
        <v>317</v>
      </c>
      <c r="G60" s="5">
        <v>40</v>
      </c>
    </row>
    <row r="61" spans="2:16" ht="15.5" x14ac:dyDescent="0.35">
      <c r="C61" t="s">
        <v>81</v>
      </c>
    </row>
    <row r="62" spans="2:16" ht="15.5" x14ac:dyDescent="0.35">
      <c r="C62" t="s">
        <v>92</v>
      </c>
      <c r="D62" s="5">
        <v>15862274</v>
      </c>
      <c r="E62" s="5">
        <v>40067723</v>
      </c>
      <c r="F62" s="5">
        <v>-147775021</v>
      </c>
      <c r="G62" s="5">
        <v>25274393</v>
      </c>
      <c r="I62" s="5">
        <v>52645901</v>
      </c>
      <c r="J62" s="5">
        <v>-32016061</v>
      </c>
      <c r="K62" s="5">
        <v>-170462909</v>
      </c>
      <c r="L62" s="5">
        <v>-1136734042</v>
      </c>
      <c r="M62" s="5">
        <v>-2923197917</v>
      </c>
      <c r="N62" s="5">
        <v>-2507575015</v>
      </c>
      <c r="O62" s="5">
        <v>-2409730548</v>
      </c>
      <c r="P62" s="5">
        <v>-2837174438</v>
      </c>
    </row>
    <row r="63" spans="2:16" ht="15.5" x14ac:dyDescent="0.35">
      <c r="C63" t="s">
        <v>29</v>
      </c>
      <c r="D63" s="5">
        <v>100272237</v>
      </c>
      <c r="E63" s="5">
        <v>2074930363</v>
      </c>
      <c r="F63" s="5">
        <v>108934944</v>
      </c>
      <c r="G63" s="5">
        <v>314217726</v>
      </c>
      <c r="I63" s="5">
        <v>1451094502</v>
      </c>
      <c r="J63" s="5">
        <v>1076678769</v>
      </c>
      <c r="K63" s="5">
        <v>1014755985</v>
      </c>
      <c r="L63" s="5">
        <v>1246296066</v>
      </c>
      <c r="M63" s="5">
        <v>811337127</v>
      </c>
      <c r="N63" s="5">
        <v>2055207215</v>
      </c>
      <c r="O63" s="5">
        <v>1392793833</v>
      </c>
      <c r="P63" s="5">
        <v>1463473973</v>
      </c>
    </row>
    <row r="64" spans="2:16" ht="15.5" x14ac:dyDescent="0.35">
      <c r="C64" t="s">
        <v>28</v>
      </c>
      <c r="D64" s="5">
        <v>5664560</v>
      </c>
      <c r="E64" s="5">
        <v>-358947600</v>
      </c>
      <c r="F64" s="5">
        <v>110970981</v>
      </c>
      <c r="G64" s="5">
        <v>-2968020</v>
      </c>
      <c r="I64" s="5">
        <v>-12531959</v>
      </c>
      <c r="J64" s="5">
        <v>-197128525</v>
      </c>
      <c r="K64" s="5">
        <v>-137232556</v>
      </c>
      <c r="L64" s="5">
        <v>-329597302</v>
      </c>
      <c r="M64" s="5">
        <v>-199903928</v>
      </c>
      <c r="N64" s="5">
        <v>-313587820</v>
      </c>
      <c r="O64" s="5">
        <v>-201227021</v>
      </c>
      <c r="P64" s="5">
        <v>-210297494</v>
      </c>
    </row>
    <row r="65" spans="2:16" ht="15.5" x14ac:dyDescent="0.35">
      <c r="C65" t="s">
        <v>404</v>
      </c>
      <c r="D65" s="5">
        <v>5664560</v>
      </c>
      <c r="E65" s="5">
        <v>-358947600</v>
      </c>
      <c r="F65" s="5">
        <v>-108282240</v>
      </c>
      <c r="G65" s="5">
        <v>-2968020</v>
      </c>
      <c r="I65" s="5">
        <v>-231785180</v>
      </c>
      <c r="J65" s="5">
        <v>-189769580</v>
      </c>
      <c r="K65" s="5">
        <v>-118595620</v>
      </c>
      <c r="L65" s="5">
        <v>-125313540</v>
      </c>
      <c r="M65" s="5">
        <v>-194838380</v>
      </c>
      <c r="N65" s="5">
        <v>-226279388</v>
      </c>
      <c r="O65" s="5">
        <v>-174326175</v>
      </c>
      <c r="P65" s="5">
        <v>-253436973</v>
      </c>
    </row>
    <row r="66" spans="2:16" ht="15.5" x14ac:dyDescent="0.35">
      <c r="C66" t="s">
        <v>405</v>
      </c>
      <c r="F66" s="5">
        <v>219253221</v>
      </c>
      <c r="I66" s="5">
        <v>219253221</v>
      </c>
      <c r="J66" s="5">
        <v>-7358945</v>
      </c>
      <c r="K66" s="5">
        <v>-18636936</v>
      </c>
      <c r="L66" s="5">
        <v>-204283762</v>
      </c>
      <c r="M66" s="5">
        <v>-5065548</v>
      </c>
      <c r="N66" s="5">
        <v>-87308432</v>
      </c>
      <c r="O66" s="5">
        <v>-26900846</v>
      </c>
      <c r="P66" s="5">
        <v>43139479</v>
      </c>
    </row>
    <row r="67" spans="2:16" ht="15.5" x14ac:dyDescent="0.35">
      <c r="C67" t="s">
        <v>406</v>
      </c>
      <c r="D67" s="5">
        <v>5664560</v>
      </c>
      <c r="E67" s="5">
        <v>-358947600</v>
      </c>
      <c r="F67" s="5">
        <v>110970981</v>
      </c>
      <c r="G67" s="5">
        <v>-2968020</v>
      </c>
      <c r="I67" s="5">
        <v>-12531959</v>
      </c>
      <c r="J67" s="5">
        <v>-197128525</v>
      </c>
      <c r="K67" s="5">
        <v>-137232556</v>
      </c>
      <c r="L67" s="5">
        <v>-329597302</v>
      </c>
      <c r="M67" s="5">
        <v>-199903928</v>
      </c>
      <c r="N67" s="5">
        <v>-313587820</v>
      </c>
      <c r="O67" s="5">
        <v>-201227021</v>
      </c>
      <c r="P67" s="5">
        <v>-210297494</v>
      </c>
    </row>
    <row r="68" spans="2:16" ht="15.5" x14ac:dyDescent="0.35">
      <c r="C68" t="s">
        <v>95</v>
      </c>
      <c r="D68" s="5">
        <v>105936797</v>
      </c>
      <c r="E68" s="5">
        <v>1715982763</v>
      </c>
      <c r="F68" s="5">
        <v>219905925</v>
      </c>
      <c r="G68" s="5">
        <v>311249706</v>
      </c>
      <c r="I68" s="5">
        <v>1438562543</v>
      </c>
      <c r="J68" s="5">
        <v>879550244</v>
      </c>
      <c r="K68" s="5">
        <v>877523429</v>
      </c>
      <c r="L68" s="5">
        <v>916698764</v>
      </c>
      <c r="M68" s="5">
        <v>611433199</v>
      </c>
      <c r="N68" s="5">
        <v>1741619395</v>
      </c>
      <c r="O68" s="5">
        <v>1191566812</v>
      </c>
      <c r="P68" s="5">
        <v>1253176479</v>
      </c>
    </row>
    <row r="69" spans="2:16" ht="15.5" x14ac:dyDescent="0.35">
      <c r="C69" t="s">
        <v>96</v>
      </c>
      <c r="F69" s="5">
        <v>4023905</v>
      </c>
      <c r="I69" s="5">
        <v>4023905</v>
      </c>
      <c r="J69" s="5">
        <v>17394387</v>
      </c>
      <c r="K69" s="5">
        <v>158390725</v>
      </c>
      <c r="L69" s="5">
        <v>20944335</v>
      </c>
      <c r="M69" s="5">
        <v>97014987</v>
      </c>
      <c r="N69" s="5">
        <v>23414281</v>
      </c>
      <c r="O69" s="5">
        <v>388884817</v>
      </c>
      <c r="P69" s="5">
        <v>68360128</v>
      </c>
    </row>
    <row r="70" spans="2:16" ht="15.5" x14ac:dyDescent="0.35">
      <c r="C70" t="s">
        <v>97</v>
      </c>
      <c r="D70" s="5">
        <v>105936797</v>
      </c>
      <c r="E70" s="5">
        <v>1715982763</v>
      </c>
      <c r="F70" s="5">
        <v>223929830</v>
      </c>
      <c r="G70" s="5">
        <v>311249706</v>
      </c>
      <c r="I70" s="5">
        <v>1442586448</v>
      </c>
      <c r="J70" s="5">
        <v>896944631</v>
      </c>
      <c r="K70" s="5">
        <v>1035914154</v>
      </c>
      <c r="L70" s="5">
        <v>937643099</v>
      </c>
      <c r="M70" s="5">
        <v>708448186</v>
      </c>
      <c r="N70" s="5">
        <v>1765033676</v>
      </c>
      <c r="O70" s="5">
        <v>1580451629</v>
      </c>
      <c r="P70" s="5">
        <v>1321536607</v>
      </c>
    </row>
    <row r="71" spans="2:16" ht="15.5" x14ac:dyDescent="0.35">
      <c r="C71" t="s">
        <v>98</v>
      </c>
      <c r="D71" s="5">
        <v>105936797</v>
      </c>
      <c r="E71" s="5">
        <v>1715982763</v>
      </c>
      <c r="F71" s="5">
        <v>219905925</v>
      </c>
      <c r="G71" s="5">
        <v>311249706</v>
      </c>
      <c r="I71" s="5">
        <v>1438562543</v>
      </c>
      <c r="J71" s="5">
        <v>879550244</v>
      </c>
      <c r="K71" s="5">
        <v>877523429</v>
      </c>
      <c r="L71" s="5">
        <v>916698764</v>
      </c>
      <c r="M71" s="5">
        <v>611433199</v>
      </c>
      <c r="N71" s="5">
        <v>1741619395</v>
      </c>
      <c r="O71" s="5">
        <v>1191566812</v>
      </c>
      <c r="P71" s="5">
        <v>1253176479</v>
      </c>
    </row>
    <row r="72" spans="2:16" ht="15.5" x14ac:dyDescent="0.35">
      <c r="C72" t="s">
        <v>8</v>
      </c>
      <c r="D72" s="5">
        <v>105936797</v>
      </c>
      <c r="E72" s="5">
        <v>1715982763</v>
      </c>
      <c r="F72" s="5">
        <v>223929830</v>
      </c>
      <c r="G72" s="5">
        <v>311249706</v>
      </c>
      <c r="I72" s="5">
        <v>1442586448</v>
      </c>
      <c r="J72" s="5">
        <v>896944631</v>
      </c>
      <c r="K72" s="5">
        <v>1035914154</v>
      </c>
      <c r="L72" s="5">
        <v>937643099</v>
      </c>
      <c r="M72" s="5">
        <v>708448186</v>
      </c>
      <c r="N72" s="5">
        <v>1765033676</v>
      </c>
      <c r="O72" s="5">
        <v>1580451629</v>
      </c>
      <c r="P72" s="5">
        <v>1321536607</v>
      </c>
    </row>
    <row r="73" spans="2:16" ht="15.5" x14ac:dyDescent="0.35">
      <c r="C73" t="s">
        <v>100</v>
      </c>
      <c r="D73" s="5">
        <v>105936797</v>
      </c>
      <c r="E73" s="5">
        <v>1715982763</v>
      </c>
      <c r="F73" s="5">
        <v>219905925</v>
      </c>
      <c r="G73" s="5">
        <v>311249706</v>
      </c>
      <c r="I73" s="5">
        <v>1438562543</v>
      </c>
      <c r="J73" s="5">
        <v>879550244</v>
      </c>
      <c r="K73" s="5">
        <v>877523429</v>
      </c>
      <c r="L73" s="5">
        <v>916698764</v>
      </c>
      <c r="M73" s="5">
        <v>611433199</v>
      </c>
      <c r="N73" s="5">
        <v>1741619395</v>
      </c>
      <c r="O73" s="5">
        <v>1191566812</v>
      </c>
      <c r="P73" s="5">
        <v>1253176479</v>
      </c>
    </row>
    <row r="74" spans="2:16" ht="15.5" x14ac:dyDescent="0.35">
      <c r="C74" t="s">
        <v>101</v>
      </c>
      <c r="D74" s="5">
        <v>105936797</v>
      </c>
      <c r="E74" s="5">
        <v>1715982763</v>
      </c>
      <c r="F74" s="5">
        <v>223929830</v>
      </c>
      <c r="G74" s="5">
        <v>311249706</v>
      </c>
      <c r="I74" s="5">
        <v>1442586448</v>
      </c>
      <c r="J74" s="5">
        <v>896944631</v>
      </c>
      <c r="K74" s="5">
        <v>1035914154</v>
      </c>
      <c r="L74" s="5">
        <v>937643099</v>
      </c>
      <c r="M74" s="5">
        <v>708448186</v>
      </c>
      <c r="N74" s="5">
        <v>1765033676</v>
      </c>
      <c r="O74" s="5">
        <v>1580451629</v>
      </c>
      <c r="P74" s="5">
        <v>1321536607</v>
      </c>
    </row>
    <row r="75" spans="2:16" ht="15.5" x14ac:dyDescent="0.35">
      <c r="C75" t="s">
        <v>102</v>
      </c>
      <c r="D75" s="5">
        <v>105936797</v>
      </c>
      <c r="E75" s="5">
        <v>1715982763</v>
      </c>
      <c r="F75" s="5">
        <v>223929830</v>
      </c>
      <c r="G75" s="5">
        <v>311249706</v>
      </c>
      <c r="I75" s="5">
        <v>1442586448</v>
      </c>
      <c r="J75" s="5">
        <v>896944631</v>
      </c>
      <c r="K75" s="5">
        <v>1035914154</v>
      </c>
      <c r="L75" s="5">
        <v>937643099</v>
      </c>
      <c r="M75" s="5">
        <v>708448186</v>
      </c>
      <c r="N75" s="5">
        <v>1765033676</v>
      </c>
      <c r="O75" s="5">
        <v>1580451629</v>
      </c>
      <c r="P75" s="5">
        <v>1321536607</v>
      </c>
    </row>
    <row r="77" spans="2:16" ht="15.5" x14ac:dyDescent="0.35">
      <c r="B77" t="s">
        <v>103</v>
      </c>
      <c r="C77" t="s">
        <v>104</v>
      </c>
    </row>
    <row r="78" spans="2:16" ht="15.5" x14ac:dyDescent="0.35">
      <c r="C78" t="s">
        <v>216</v>
      </c>
    </row>
    <row r="79" spans="2:16" ht="15.5" x14ac:dyDescent="0.35">
      <c r="C79" t="s">
        <v>20</v>
      </c>
      <c r="D79" s="5">
        <v>3228461958</v>
      </c>
      <c r="E79" s="5">
        <v>5178749395</v>
      </c>
      <c r="F79" s="5">
        <v>5579211081</v>
      </c>
      <c r="G79" s="5">
        <v>4325227858</v>
      </c>
      <c r="I79" s="5">
        <v>5579211081</v>
      </c>
      <c r="J79" s="5">
        <v>4086800328</v>
      </c>
      <c r="K79" s="5">
        <v>3567295065</v>
      </c>
      <c r="L79" s="5">
        <v>2096559554</v>
      </c>
      <c r="M79" s="5">
        <v>1373809411</v>
      </c>
      <c r="N79" s="5">
        <v>1458643028</v>
      </c>
      <c r="O79" s="5">
        <v>1134375888</v>
      </c>
      <c r="P79" s="5">
        <v>618167302</v>
      </c>
    </row>
    <row r="80" spans="2:16" ht="15.5" x14ac:dyDescent="0.35">
      <c r="C80" t="s">
        <v>217</v>
      </c>
      <c r="D80" s="5">
        <v>9333331817</v>
      </c>
      <c r="E80" s="5">
        <v>8158418870</v>
      </c>
      <c r="F80" s="5">
        <v>7065596740</v>
      </c>
      <c r="G80" s="5">
        <v>7253306996</v>
      </c>
      <c r="I80" s="5">
        <v>7065596740</v>
      </c>
      <c r="J80" s="5">
        <v>7468950121</v>
      </c>
      <c r="K80" s="5">
        <v>8662060231</v>
      </c>
      <c r="L80" s="5">
        <v>13752260492</v>
      </c>
      <c r="M80" s="5">
        <v>8664884880</v>
      </c>
      <c r="N80" s="5">
        <v>7127705490</v>
      </c>
      <c r="O80" s="5">
        <v>6492536400</v>
      </c>
      <c r="P80" s="5">
        <v>6464332786</v>
      </c>
    </row>
    <row r="81" spans="3:16" ht="15.5" x14ac:dyDescent="0.35">
      <c r="C81" t="s">
        <v>110</v>
      </c>
      <c r="M81" s="5">
        <v>366750000</v>
      </c>
      <c r="N81" s="5">
        <v>366750000</v>
      </c>
      <c r="O81" s="5">
        <v>366750000</v>
      </c>
    </row>
    <row r="82" spans="3:16" ht="15.5" x14ac:dyDescent="0.35">
      <c r="C82" t="s">
        <v>222</v>
      </c>
      <c r="D82" s="5">
        <v>25973703072</v>
      </c>
      <c r="E82" s="5">
        <v>25742939486</v>
      </c>
      <c r="F82" s="5">
        <v>25792798040</v>
      </c>
      <c r="G82" s="5">
        <v>25998010422</v>
      </c>
      <c r="I82" s="5">
        <v>25792798040</v>
      </c>
      <c r="J82" s="5">
        <v>25386495791</v>
      </c>
      <c r="K82" s="5">
        <v>24604137131</v>
      </c>
      <c r="L82" s="5">
        <v>19200384153</v>
      </c>
      <c r="M82" s="5">
        <v>23105731257</v>
      </c>
      <c r="N82" s="5">
        <v>20910757884</v>
      </c>
      <c r="O82" s="5">
        <v>21206904471</v>
      </c>
      <c r="P82" s="5">
        <v>24168770580</v>
      </c>
    </row>
    <row r="83" spans="3:16" ht="15.5" x14ac:dyDescent="0.35">
      <c r="C83" t="s">
        <v>317</v>
      </c>
    </row>
    <row r="84" spans="3:16" ht="15.5" x14ac:dyDescent="0.35">
      <c r="C84" t="s">
        <v>81</v>
      </c>
      <c r="D84" s="5">
        <v>676879239</v>
      </c>
      <c r="E84" s="5">
        <v>676879239</v>
      </c>
      <c r="F84" s="5">
        <v>676879239</v>
      </c>
      <c r="G84" s="5">
        <v>672855334</v>
      </c>
      <c r="I84" s="5">
        <v>676879239</v>
      </c>
      <c r="J84" s="5">
        <v>672855334</v>
      </c>
      <c r="K84" s="5">
        <v>655460947</v>
      </c>
      <c r="L84" s="5">
        <v>497070222</v>
      </c>
      <c r="M84" s="5">
        <v>476125887</v>
      </c>
      <c r="N84" s="5">
        <v>379110900</v>
      </c>
      <c r="O84" s="5">
        <v>355696619</v>
      </c>
      <c r="P84" s="5">
        <v>6466811802</v>
      </c>
    </row>
    <row r="85" spans="3:16" ht="15.5" x14ac:dyDescent="0.35">
      <c r="C85" t="s">
        <v>223</v>
      </c>
      <c r="D85" s="5">
        <v>42051565912</v>
      </c>
      <c r="E85" s="5">
        <v>41110137314</v>
      </c>
      <c r="F85" s="5">
        <v>38889627429</v>
      </c>
      <c r="G85" s="5">
        <v>38383335225</v>
      </c>
      <c r="I85" s="5">
        <v>38889627429</v>
      </c>
      <c r="J85" s="5">
        <v>37422345421</v>
      </c>
      <c r="K85" s="5">
        <v>37352443513</v>
      </c>
      <c r="L85" s="5">
        <v>35470016517</v>
      </c>
      <c r="M85" s="5">
        <v>34601733001</v>
      </c>
      <c r="N85" s="5">
        <v>31161221572</v>
      </c>
      <c r="O85" s="5">
        <v>29437724375</v>
      </c>
      <c r="P85" s="5">
        <v>32031289599</v>
      </c>
    </row>
    <row r="86" spans="3:16" ht="15.5" x14ac:dyDescent="0.35">
      <c r="C86" t="s">
        <v>224</v>
      </c>
    </row>
    <row r="87" spans="3:16" ht="15.5" x14ac:dyDescent="0.35">
      <c r="C87" t="s">
        <v>111</v>
      </c>
      <c r="D87" s="5">
        <v>59853558398</v>
      </c>
      <c r="E87" s="5">
        <v>60046280444</v>
      </c>
      <c r="F87" s="5">
        <v>60306179911</v>
      </c>
      <c r="G87" s="5">
        <v>60357575071</v>
      </c>
      <c r="I87" s="5">
        <v>60306179911</v>
      </c>
      <c r="J87" s="5">
        <v>61292453754</v>
      </c>
      <c r="K87" s="5">
        <v>61648520469</v>
      </c>
      <c r="L87" s="5">
        <v>61929598893</v>
      </c>
      <c r="M87" s="5">
        <v>49020168124</v>
      </c>
      <c r="N87" s="5">
        <v>14536209262</v>
      </c>
      <c r="O87" s="5">
        <v>15565367471</v>
      </c>
      <c r="P87" s="5">
        <v>8319567428</v>
      </c>
    </row>
    <row r="88" spans="3:16" ht="15.5" x14ac:dyDescent="0.35">
      <c r="C88" t="s">
        <v>114</v>
      </c>
      <c r="M88" s="5">
        <v>54584291</v>
      </c>
      <c r="N88" s="5">
        <v>87013040</v>
      </c>
      <c r="O88" s="5">
        <v>281250187</v>
      </c>
      <c r="P88" s="5">
        <v>308151033</v>
      </c>
    </row>
    <row r="89" spans="3:16" ht="15.5" x14ac:dyDescent="0.35">
      <c r="C89" t="s">
        <v>228</v>
      </c>
      <c r="D89" s="5">
        <v>62227076956</v>
      </c>
      <c r="E89" s="5">
        <v>61937098829</v>
      </c>
      <c r="F89" s="5">
        <v>62189279475</v>
      </c>
      <c r="G89" s="5">
        <v>63813027670</v>
      </c>
      <c r="I89" s="5">
        <v>62189279475</v>
      </c>
      <c r="J89" s="5">
        <v>64158778907</v>
      </c>
      <c r="K89" s="5">
        <v>63261808750</v>
      </c>
      <c r="L89" s="5">
        <v>63028219055</v>
      </c>
      <c r="M89" s="5">
        <v>49980930842</v>
      </c>
      <c r="N89" s="5">
        <v>46762900068</v>
      </c>
      <c r="O89" s="5">
        <v>46171617658</v>
      </c>
      <c r="P89" s="5">
        <v>8627718461</v>
      </c>
    </row>
    <row r="90" spans="3:16" ht="15.5" x14ac:dyDescent="0.35">
      <c r="C90" t="s">
        <v>115</v>
      </c>
      <c r="D90" s="5">
        <v>104278642868</v>
      </c>
      <c r="E90" s="5">
        <v>103047236143</v>
      </c>
      <c r="F90" s="5">
        <v>101078906904</v>
      </c>
      <c r="G90" s="5">
        <v>102196362895</v>
      </c>
      <c r="I90" s="5">
        <v>101078906904</v>
      </c>
      <c r="J90" s="5">
        <v>101581124328</v>
      </c>
      <c r="K90" s="5">
        <v>100614252263</v>
      </c>
      <c r="L90" s="5">
        <v>98498235572</v>
      </c>
      <c r="M90" s="5">
        <v>84582663843</v>
      </c>
      <c r="N90" s="5">
        <v>77924121640</v>
      </c>
      <c r="O90" s="5">
        <v>75609342033</v>
      </c>
      <c r="P90" s="5">
        <v>40659008060</v>
      </c>
    </row>
    <row r="91" spans="3:16" ht="15.5" x14ac:dyDescent="0.35">
      <c r="C91" t="s">
        <v>116</v>
      </c>
    </row>
    <row r="92" spans="3:16" ht="15.5" x14ac:dyDescent="0.35">
      <c r="C92" t="s">
        <v>117</v>
      </c>
    </row>
    <row r="93" spans="3:16" ht="15.5" x14ac:dyDescent="0.35">
      <c r="C93" t="s">
        <v>229</v>
      </c>
      <c r="D93" s="5">
        <v>3897489772</v>
      </c>
      <c r="E93" s="5">
        <v>2772019844</v>
      </c>
      <c r="F93" s="5">
        <v>2506987793</v>
      </c>
      <c r="G93" s="5">
        <v>2407069652</v>
      </c>
      <c r="I93" s="5">
        <v>2506987793</v>
      </c>
      <c r="J93" s="5">
        <v>2863208733</v>
      </c>
      <c r="K93" s="5">
        <v>3439789151</v>
      </c>
      <c r="L93" s="5">
        <v>2289839366</v>
      </c>
      <c r="M93" s="5">
        <v>28984918841</v>
      </c>
      <c r="N93" s="5">
        <v>23822465516</v>
      </c>
      <c r="O93" s="5">
        <v>17710996563</v>
      </c>
      <c r="P93" s="5">
        <v>22253059025</v>
      </c>
    </row>
    <row r="94" spans="3:16" ht="15.5" x14ac:dyDescent="0.35">
      <c r="C94" t="s">
        <v>236</v>
      </c>
      <c r="M94" s="5">
        <v>24499802274</v>
      </c>
      <c r="N94" s="5">
        <v>20999971365</v>
      </c>
      <c r="O94" s="5">
        <v>13963228417</v>
      </c>
      <c r="P94" s="5">
        <v>15372267764</v>
      </c>
    </row>
    <row r="95" spans="3:16" ht="15.5" x14ac:dyDescent="0.35">
      <c r="C95" t="s">
        <v>230</v>
      </c>
      <c r="D95" s="5">
        <v>2142336043</v>
      </c>
      <c r="E95" s="5">
        <v>833044343</v>
      </c>
      <c r="F95" s="5">
        <v>970850180</v>
      </c>
      <c r="G95" s="5">
        <v>843318523</v>
      </c>
      <c r="I95" s="5">
        <v>970850180</v>
      </c>
      <c r="J95" s="5">
        <v>854619612</v>
      </c>
      <c r="K95" s="5">
        <v>1500120163</v>
      </c>
      <c r="L95" s="5">
        <v>164853656</v>
      </c>
      <c r="M95" s="5">
        <v>465230034</v>
      </c>
      <c r="N95" s="5">
        <v>373269929</v>
      </c>
      <c r="O95" s="5">
        <v>351203051</v>
      </c>
      <c r="P95" s="5">
        <v>3446162079</v>
      </c>
    </row>
    <row r="96" spans="3:16" ht="15.5" x14ac:dyDescent="0.35">
      <c r="C96" t="s">
        <v>121</v>
      </c>
      <c r="O96" s="5">
        <v>772102166</v>
      </c>
      <c r="P96" s="5">
        <v>237533723</v>
      </c>
    </row>
    <row r="97" spans="3:16" ht="15.5" x14ac:dyDescent="0.35">
      <c r="C97" t="s">
        <v>219</v>
      </c>
      <c r="D97" s="5">
        <v>552584975</v>
      </c>
      <c r="E97" s="5">
        <v>287685564</v>
      </c>
      <c r="F97" s="5">
        <v>298923894</v>
      </c>
      <c r="G97" s="5">
        <v>239745728</v>
      </c>
      <c r="I97" s="5">
        <v>298923894</v>
      </c>
      <c r="J97" s="5">
        <v>286670405</v>
      </c>
      <c r="K97" s="5">
        <v>755562756</v>
      </c>
      <c r="L97" s="5">
        <v>366528717</v>
      </c>
      <c r="M97" s="5">
        <v>983168048</v>
      </c>
      <c r="N97" s="5">
        <v>914540569</v>
      </c>
    </row>
    <row r="98" spans="3:16" ht="15.5" x14ac:dyDescent="0.35">
      <c r="C98" t="s">
        <v>218</v>
      </c>
      <c r="L98" s="5">
        <v>135000000</v>
      </c>
      <c r="M98" s="5">
        <v>1015000000</v>
      </c>
    </row>
    <row r="99" spans="3:16" ht="15.5" x14ac:dyDescent="0.35">
      <c r="C99" t="s">
        <v>232</v>
      </c>
      <c r="D99" s="5">
        <v>552584975</v>
      </c>
      <c r="E99" s="5">
        <v>287685564</v>
      </c>
      <c r="F99" s="5">
        <v>298923894</v>
      </c>
      <c r="G99" s="5">
        <v>239745728</v>
      </c>
      <c r="I99" s="5">
        <v>298923894</v>
      </c>
      <c r="J99" s="5">
        <v>286670405</v>
      </c>
      <c r="K99" s="5">
        <v>755562756</v>
      </c>
      <c r="L99" s="5">
        <v>501528717</v>
      </c>
      <c r="M99" s="5">
        <v>1998168048</v>
      </c>
      <c r="N99" s="5">
        <v>914540569</v>
      </c>
      <c r="O99" s="5">
        <v>772102166</v>
      </c>
      <c r="P99" s="5">
        <v>237533723</v>
      </c>
    </row>
    <row r="100" spans="3:16" ht="15.5" x14ac:dyDescent="0.35">
      <c r="C100" t="s">
        <v>233</v>
      </c>
      <c r="D100" s="5">
        <v>446828481</v>
      </c>
      <c r="E100" s="5">
        <v>744305402</v>
      </c>
      <c r="F100" s="5">
        <v>224072493</v>
      </c>
      <c r="G100" s="5">
        <v>187283544</v>
      </c>
      <c r="I100" s="5">
        <v>224072493</v>
      </c>
      <c r="J100" s="5">
        <v>197912661</v>
      </c>
      <c r="K100" s="5">
        <v>235261802</v>
      </c>
      <c r="L100" s="5">
        <v>477178756</v>
      </c>
      <c r="M100" s="5">
        <v>322419073</v>
      </c>
      <c r="N100" s="5">
        <v>78998791</v>
      </c>
      <c r="O100" s="5">
        <v>246597013</v>
      </c>
      <c r="P100" s="5">
        <v>161296370</v>
      </c>
    </row>
    <row r="101" spans="3:16" ht="15.5" x14ac:dyDescent="0.35">
      <c r="C101" t="s">
        <v>285</v>
      </c>
    </row>
    <row r="102" spans="3:16" ht="15.5" x14ac:dyDescent="0.35">
      <c r="C102" t="s">
        <v>286</v>
      </c>
      <c r="N102" s="5">
        <v>71996648</v>
      </c>
      <c r="O102" s="5">
        <v>837866260</v>
      </c>
      <c r="P102" s="5">
        <v>1159049700</v>
      </c>
    </row>
    <row r="103" spans="3:16" ht="15.5" x14ac:dyDescent="0.35">
      <c r="C103" t="s">
        <v>371</v>
      </c>
      <c r="G103" s="5">
        <v>49899019</v>
      </c>
      <c r="K103" s="5">
        <v>336230217</v>
      </c>
      <c r="L103" s="5">
        <v>469893461</v>
      </c>
      <c r="M103" s="5">
        <v>1618844389</v>
      </c>
      <c r="N103" s="5">
        <v>895643147</v>
      </c>
      <c r="O103" s="5">
        <v>526227419</v>
      </c>
      <c r="P103" s="5">
        <v>1294295788</v>
      </c>
    </row>
    <row r="104" spans="3:16" ht="15.5" x14ac:dyDescent="0.35">
      <c r="C104" t="s">
        <v>287</v>
      </c>
      <c r="E104" s="5">
        <v>244471981</v>
      </c>
      <c r="F104" s="5">
        <v>12685575</v>
      </c>
      <c r="I104" s="5">
        <v>12685575</v>
      </c>
      <c r="J104" s="5">
        <v>197177990</v>
      </c>
      <c r="M104" s="5">
        <v>113037010</v>
      </c>
    </row>
    <row r="105" spans="3:16" ht="15.5" x14ac:dyDescent="0.35">
      <c r="C105" t="s">
        <v>288</v>
      </c>
      <c r="D105" s="5">
        <v>755740273</v>
      </c>
      <c r="E105" s="5">
        <v>906984535</v>
      </c>
      <c r="F105" s="5">
        <v>1013141226</v>
      </c>
      <c r="G105" s="5">
        <v>1093198982</v>
      </c>
      <c r="I105" s="5">
        <v>1013141226</v>
      </c>
      <c r="J105" s="5">
        <v>1520094344</v>
      </c>
      <c r="K105" s="5">
        <v>948844430</v>
      </c>
      <c r="L105" s="5">
        <v>1137216794</v>
      </c>
      <c r="M105" s="5">
        <v>1695744863</v>
      </c>
      <c r="N105" s="5">
        <v>1455684862</v>
      </c>
      <c r="O105" s="5">
        <v>2377865916</v>
      </c>
      <c r="P105" s="5">
        <v>3035799089</v>
      </c>
    </row>
    <row r="106" spans="3:16" ht="15.5" x14ac:dyDescent="0.35">
      <c r="C106" t="s">
        <v>237</v>
      </c>
      <c r="D106" s="5">
        <v>455559677</v>
      </c>
      <c r="E106" s="5">
        <v>455559677</v>
      </c>
      <c r="F106" s="5">
        <v>468245252</v>
      </c>
      <c r="G106" s="5">
        <v>1354572289</v>
      </c>
      <c r="I106" s="5">
        <v>468245252</v>
      </c>
      <c r="J106" s="5">
        <v>1501851260</v>
      </c>
      <c r="K106" s="5">
        <v>855343408</v>
      </c>
      <c r="L106" s="5">
        <v>927202336</v>
      </c>
      <c r="M106" s="5">
        <v>2067345824</v>
      </c>
      <c r="N106" s="5">
        <v>1363153612</v>
      </c>
      <c r="O106" s="5">
        <v>6329094428</v>
      </c>
      <c r="P106" s="5">
        <v>3685949622</v>
      </c>
    </row>
    <row r="107" spans="3:16" ht="15.5" x14ac:dyDescent="0.35">
      <c r="C107" t="s">
        <v>238</v>
      </c>
      <c r="D107" s="5">
        <v>455559677</v>
      </c>
      <c r="E107" s="5">
        <v>455559677</v>
      </c>
      <c r="F107" s="5">
        <v>468245252</v>
      </c>
      <c r="G107" s="5">
        <v>1354572289</v>
      </c>
      <c r="I107" s="5">
        <v>468245252</v>
      </c>
      <c r="J107" s="5">
        <v>1501851260</v>
      </c>
      <c r="K107" s="5">
        <v>855343408</v>
      </c>
      <c r="L107" s="5">
        <v>927202336</v>
      </c>
      <c r="M107" s="5">
        <v>2067345824</v>
      </c>
      <c r="N107" s="5">
        <v>1363153612</v>
      </c>
      <c r="O107" s="5">
        <v>6329094428</v>
      </c>
      <c r="P107" s="5">
        <v>3685949622</v>
      </c>
    </row>
    <row r="108" spans="3:16" ht="15.5" x14ac:dyDescent="0.35">
      <c r="C108" t="s">
        <v>239</v>
      </c>
    </row>
    <row r="109" spans="3:16" ht="15.5" x14ac:dyDescent="0.35">
      <c r="C109" t="s">
        <v>290</v>
      </c>
      <c r="D109" s="5">
        <v>244471981</v>
      </c>
      <c r="E109" s="5">
        <v>244471981</v>
      </c>
      <c r="F109" s="5">
        <v>257157556</v>
      </c>
      <c r="G109" s="5">
        <v>962147183</v>
      </c>
      <c r="I109" s="5">
        <v>257157556</v>
      </c>
      <c r="J109" s="5">
        <v>1109426154</v>
      </c>
      <c r="K109" s="5">
        <v>491226991</v>
      </c>
      <c r="L109" s="5">
        <v>469893461</v>
      </c>
      <c r="M109" s="5">
        <v>1731881399</v>
      </c>
      <c r="N109" s="5">
        <v>967639795</v>
      </c>
      <c r="O109" s="5">
        <v>1364093679</v>
      </c>
      <c r="P109" s="5">
        <v>2453345488</v>
      </c>
    </row>
    <row r="110" spans="3:16" ht="15.5" x14ac:dyDescent="0.35">
      <c r="C110" t="s">
        <v>240</v>
      </c>
      <c r="D110" s="5">
        <v>13064871</v>
      </c>
      <c r="E110" s="5">
        <v>13064871</v>
      </c>
      <c r="F110" s="5">
        <v>13064871</v>
      </c>
      <c r="G110" s="5">
        <v>231183144</v>
      </c>
      <c r="I110" s="5">
        <v>13064871</v>
      </c>
      <c r="J110" s="5">
        <v>231183144</v>
      </c>
      <c r="K110" s="5">
        <v>218918090</v>
      </c>
      <c r="L110" s="5">
        <v>155606847</v>
      </c>
    </row>
    <row r="111" spans="3:16" ht="15.5" x14ac:dyDescent="0.35">
      <c r="C111" t="s">
        <v>291</v>
      </c>
      <c r="O111" s="5">
        <v>3840000000</v>
      </c>
    </row>
    <row r="112" spans="3:16" ht="15.5" x14ac:dyDescent="0.35">
      <c r="C112" t="s">
        <v>128</v>
      </c>
      <c r="D112" s="5">
        <v>4353049449</v>
      </c>
      <c r="E112" s="5">
        <v>3227579521</v>
      </c>
      <c r="F112" s="5">
        <v>2975233045</v>
      </c>
      <c r="G112" s="5">
        <v>3761641941</v>
      </c>
      <c r="I112" s="5">
        <v>2975233045</v>
      </c>
      <c r="J112" s="5">
        <v>4365059993</v>
      </c>
      <c r="K112" s="5">
        <v>4295132559</v>
      </c>
      <c r="L112" s="5">
        <v>3217041702</v>
      </c>
      <c r="M112" s="5">
        <v>31052264665</v>
      </c>
      <c r="N112" s="5">
        <v>25185619128</v>
      </c>
      <c r="O112" s="5">
        <v>24040090991</v>
      </c>
      <c r="P112" s="5">
        <v>25939008647</v>
      </c>
    </row>
    <row r="113" spans="2:16" ht="15.5" x14ac:dyDescent="0.35">
      <c r="C113" t="s">
        <v>129</v>
      </c>
    </row>
    <row r="114" spans="2:16" ht="15.5" x14ac:dyDescent="0.35">
      <c r="C114" t="s">
        <v>130</v>
      </c>
      <c r="D114" s="5">
        <v>55497692350</v>
      </c>
      <c r="E114" s="5">
        <v>55497692350</v>
      </c>
      <c r="F114" s="5">
        <v>55497692350</v>
      </c>
      <c r="G114" s="5">
        <v>55497692350</v>
      </c>
      <c r="I114" s="5">
        <v>55497692350</v>
      </c>
      <c r="J114" s="5">
        <v>55497692350</v>
      </c>
      <c r="K114" s="5">
        <v>55497692350</v>
      </c>
      <c r="L114" s="5">
        <v>55496854150</v>
      </c>
      <c r="M114" s="5">
        <v>32017385350</v>
      </c>
      <c r="N114" s="5">
        <v>32000000250</v>
      </c>
      <c r="O114" s="5">
        <v>32000000000</v>
      </c>
      <c r="P114" s="5">
        <v>6000000000</v>
      </c>
    </row>
    <row r="115" spans="2:16" ht="15.5" x14ac:dyDescent="0.35">
      <c r="C115" t="s">
        <v>131</v>
      </c>
      <c r="D115" s="5">
        <v>35169720603</v>
      </c>
      <c r="E115" s="5">
        <v>35169720603</v>
      </c>
      <c r="F115" s="5">
        <v>35169720603</v>
      </c>
      <c r="G115" s="5">
        <v>35169720603</v>
      </c>
      <c r="I115" s="5">
        <v>35169720603</v>
      </c>
      <c r="J115" s="5">
        <v>35169720603</v>
      </c>
      <c r="K115" s="5">
        <v>35169720603</v>
      </c>
      <c r="L115" s="5">
        <v>35168547123</v>
      </c>
      <c r="M115" s="5">
        <v>17834864330</v>
      </c>
      <c r="N115" s="5">
        <v>17768800950</v>
      </c>
      <c r="O115" s="5">
        <v>17768800000</v>
      </c>
    </row>
    <row r="116" spans="2:16" ht="15.5" x14ac:dyDescent="0.35">
      <c r="C116" t="s">
        <v>132</v>
      </c>
      <c r="D116" s="5">
        <v>8581301227</v>
      </c>
      <c r="E116" s="5">
        <v>8475364430</v>
      </c>
      <c r="F116" s="5">
        <v>6759381667</v>
      </c>
      <c r="G116" s="5">
        <v>7094452667</v>
      </c>
      <c r="I116" s="5">
        <v>6759381667</v>
      </c>
      <c r="J116" s="5">
        <v>5875796048</v>
      </c>
      <c r="K116" s="5">
        <v>4996245804</v>
      </c>
      <c r="L116" s="5">
        <v>4118722375</v>
      </c>
      <c r="M116" s="5">
        <v>3202023611</v>
      </c>
      <c r="N116" s="5">
        <v>2590590412</v>
      </c>
      <c r="O116" s="5">
        <v>1444754423</v>
      </c>
      <c r="P116" s="5">
        <v>2253187611</v>
      </c>
    </row>
    <row r="117" spans="2:16" ht="15.5" x14ac:dyDescent="0.35">
      <c r="C117" t="s">
        <v>133</v>
      </c>
      <c r="D117" s="5">
        <v>650000000</v>
      </c>
      <c r="E117" s="5">
        <v>600000000</v>
      </c>
      <c r="F117" s="5">
        <v>600000000</v>
      </c>
      <c r="G117" s="5">
        <v>600000000</v>
      </c>
      <c r="I117" s="5">
        <v>600000000</v>
      </c>
      <c r="J117" s="5">
        <v>300000000</v>
      </c>
      <c r="K117" s="5">
        <v>250000000</v>
      </c>
      <c r="L117" s="5">
        <v>200000000</v>
      </c>
      <c r="M117" s="5">
        <v>150000000</v>
      </c>
      <c r="N117" s="5">
        <v>100000000</v>
      </c>
      <c r="O117" s="5">
        <v>50000000</v>
      </c>
    </row>
    <row r="118" spans="2:16" ht="15.5" x14ac:dyDescent="0.35">
      <c r="C118" t="s">
        <v>134</v>
      </c>
      <c r="D118" s="5">
        <v>7931301227</v>
      </c>
      <c r="E118" s="5">
        <v>7875364430</v>
      </c>
      <c r="F118" s="5">
        <v>6159381667</v>
      </c>
      <c r="G118" s="5">
        <v>6494452667</v>
      </c>
      <c r="I118" s="5">
        <v>6159381667</v>
      </c>
      <c r="J118" s="5">
        <v>5575796048</v>
      </c>
      <c r="K118" s="5">
        <v>4746245804</v>
      </c>
      <c r="L118" s="5">
        <v>3918722375</v>
      </c>
      <c r="M118" s="5">
        <v>3052023611</v>
      </c>
      <c r="N118" s="5">
        <v>2490590412</v>
      </c>
      <c r="O118" s="5">
        <v>1394754423</v>
      </c>
      <c r="P118" s="5">
        <v>2253187611</v>
      </c>
    </row>
    <row r="119" spans="2:16" ht="15.5" x14ac:dyDescent="0.35">
      <c r="C119" t="s">
        <v>135</v>
      </c>
      <c r="D119" s="5">
        <v>8581301227</v>
      </c>
      <c r="E119" s="5">
        <v>8475364430</v>
      </c>
      <c r="F119" s="5">
        <v>6759381667</v>
      </c>
      <c r="G119" s="5">
        <v>7094452667</v>
      </c>
      <c r="I119" s="5">
        <v>6759381667</v>
      </c>
      <c r="J119" s="5">
        <v>5875796048</v>
      </c>
      <c r="K119" s="5">
        <v>4996245804</v>
      </c>
      <c r="L119" s="5">
        <v>4118722375</v>
      </c>
      <c r="M119" s="5">
        <v>3202023611</v>
      </c>
      <c r="N119" s="5">
        <v>2590590412</v>
      </c>
      <c r="O119" s="5">
        <v>1444754423</v>
      </c>
      <c r="P119" s="5">
        <v>2253187611</v>
      </c>
    </row>
    <row r="120" spans="2:16" ht="15.5" x14ac:dyDescent="0.35">
      <c r="C120" t="s">
        <v>10</v>
      </c>
      <c r="D120" s="5">
        <v>99925593419</v>
      </c>
      <c r="E120" s="5">
        <v>99819656622</v>
      </c>
      <c r="F120" s="5">
        <v>98103673859</v>
      </c>
      <c r="G120" s="5">
        <v>98434720954</v>
      </c>
      <c r="I120" s="5">
        <v>98103673859</v>
      </c>
      <c r="J120" s="5">
        <v>97216064335</v>
      </c>
      <c r="K120" s="5">
        <v>96319119704</v>
      </c>
      <c r="L120" s="5">
        <v>95281193870</v>
      </c>
      <c r="M120" s="5">
        <v>53530399178</v>
      </c>
      <c r="N120" s="5">
        <v>52738502512</v>
      </c>
      <c r="O120" s="5">
        <v>51569251042</v>
      </c>
      <c r="P120" s="5">
        <v>14719999413</v>
      </c>
    </row>
    <row r="121" spans="2:16" ht="15.5" x14ac:dyDescent="0.35">
      <c r="C121" t="s">
        <v>137</v>
      </c>
      <c r="D121" s="5">
        <v>104278642868</v>
      </c>
      <c r="E121" s="5">
        <v>103047236143</v>
      </c>
      <c r="F121" s="5">
        <v>101078906904</v>
      </c>
      <c r="G121" s="5">
        <v>102196362895</v>
      </c>
      <c r="I121" s="5">
        <v>101078906904</v>
      </c>
      <c r="J121" s="5">
        <v>101581124328</v>
      </c>
      <c r="K121" s="5">
        <v>100614252263</v>
      </c>
      <c r="L121" s="5">
        <v>98498235572</v>
      </c>
      <c r="M121" s="5">
        <v>84582663843</v>
      </c>
      <c r="N121" s="5">
        <v>77924121640</v>
      </c>
      <c r="O121" s="5">
        <v>75609342033</v>
      </c>
      <c r="P121" s="5">
        <v>40659008060</v>
      </c>
    </row>
    <row r="122" spans="2:16" ht="15.5" x14ac:dyDescent="0.35">
      <c r="C122" t="s">
        <v>138</v>
      </c>
      <c r="D122" s="5">
        <v>1109953847</v>
      </c>
      <c r="E122" s="5">
        <v>1109953847</v>
      </c>
      <c r="F122" s="5">
        <v>1109953847</v>
      </c>
      <c r="G122" s="5">
        <v>1109953847</v>
      </c>
      <c r="I122" s="5">
        <v>1109953847</v>
      </c>
      <c r="J122" s="5">
        <v>1109953847</v>
      </c>
      <c r="K122" s="5">
        <v>1109953847</v>
      </c>
      <c r="L122" s="5">
        <v>1109937083</v>
      </c>
      <c r="M122" s="5">
        <v>640347707</v>
      </c>
      <c r="N122" s="5">
        <v>640000005</v>
      </c>
      <c r="O122" s="5">
        <v>640000000</v>
      </c>
      <c r="P122" s="5">
        <v>6000000</v>
      </c>
    </row>
    <row r="124" spans="2:16" ht="15.5" x14ac:dyDescent="0.35">
      <c r="B124" t="s">
        <v>139</v>
      </c>
      <c r="C124" t="s">
        <v>140</v>
      </c>
      <c r="D124" s="5">
        <v>-982700915</v>
      </c>
      <c r="E124" s="5">
        <v>-3925401</v>
      </c>
      <c r="F124" s="5">
        <v>2286600101</v>
      </c>
      <c r="G124" s="5">
        <v>939540025</v>
      </c>
      <c r="I124" s="5">
        <v>4372262414</v>
      </c>
      <c r="J124" s="5">
        <v>2625265720</v>
      </c>
      <c r="K124" s="5">
        <v>3600888328</v>
      </c>
      <c r="L124" s="5">
        <v>2247758662</v>
      </c>
      <c r="M124" s="5">
        <v>-914049870</v>
      </c>
      <c r="N124" s="5">
        <v>1435906694</v>
      </c>
      <c r="O124" s="5">
        <v>3888588119</v>
      </c>
      <c r="P124" s="5">
        <v>-806515006</v>
      </c>
    </row>
    <row r="125" spans="2:16" ht="15.5" x14ac:dyDescent="0.35">
      <c r="C125" t="s">
        <v>292</v>
      </c>
      <c r="D125" s="5">
        <v>15678966830</v>
      </c>
      <c r="E125" s="5">
        <v>13624267532</v>
      </c>
      <c r="F125" s="5">
        <v>14259698650</v>
      </c>
      <c r="G125" s="5">
        <v>14561032853</v>
      </c>
      <c r="I125" s="5">
        <v>58291788292</v>
      </c>
      <c r="J125" s="5">
        <v>62334048872</v>
      </c>
      <c r="K125" s="5">
        <v>67163508514</v>
      </c>
      <c r="L125" s="5">
        <v>60071269123</v>
      </c>
      <c r="M125" s="5">
        <v>52397247641</v>
      </c>
      <c r="N125" s="5">
        <v>46769987253</v>
      </c>
      <c r="O125" s="5">
        <v>53500246511</v>
      </c>
      <c r="P125" s="5">
        <v>48082036022</v>
      </c>
    </row>
    <row r="126" spans="2:16" ht="15.5" x14ac:dyDescent="0.35">
      <c r="C126" t="s">
        <v>1132</v>
      </c>
    </row>
    <row r="127" spans="2:16" ht="15.5" x14ac:dyDescent="0.35">
      <c r="C127" t="s">
        <v>1133</v>
      </c>
      <c r="D127" s="5">
        <v>-15610775465</v>
      </c>
      <c r="E127" s="5">
        <v>-13085395081</v>
      </c>
      <c r="F127" s="5">
        <v>-11083787310</v>
      </c>
      <c r="G127" s="5">
        <v>-12783886947</v>
      </c>
      <c r="I127" s="5">
        <v>-50776289039</v>
      </c>
      <c r="J127" s="5">
        <v>-56084466667</v>
      </c>
      <c r="K127" s="5">
        <v>-60750527103</v>
      </c>
      <c r="L127" s="5">
        <v>-54093982871</v>
      </c>
      <c r="M127" s="5">
        <v>-46820599389</v>
      </c>
      <c r="N127" s="5">
        <v>-38690592410</v>
      </c>
      <c r="O127" s="5">
        <v>-45118962566</v>
      </c>
      <c r="P127" s="5">
        <v>-44353855656</v>
      </c>
    </row>
    <row r="128" spans="2:16" ht="15.5" x14ac:dyDescent="0.35">
      <c r="C128" t="s">
        <v>87</v>
      </c>
      <c r="D128" s="5">
        <v>-774942192</v>
      </c>
      <c r="E128" s="5">
        <v>-744150884</v>
      </c>
      <c r="F128" s="5">
        <v>-669661951</v>
      </c>
      <c r="G128" s="5">
        <v>-846764854</v>
      </c>
      <c r="I128" s="5">
        <v>-2989876416</v>
      </c>
      <c r="J128" s="5">
        <v>-3383107620</v>
      </c>
      <c r="K128" s="5">
        <v>-2468719384</v>
      </c>
      <c r="L128" s="5">
        <v>-2499122155</v>
      </c>
      <c r="M128" s="5">
        <v>-3398538471</v>
      </c>
      <c r="N128" s="5">
        <v>-3742035524</v>
      </c>
      <c r="O128" s="5">
        <v>-1807179470</v>
      </c>
      <c r="P128" s="5">
        <v>-1271738420</v>
      </c>
    </row>
    <row r="129" spans="3:16" ht="15.5" x14ac:dyDescent="0.35">
      <c r="C129" t="s">
        <v>766</v>
      </c>
      <c r="D129" s="5">
        <v>-16385717657</v>
      </c>
      <c r="E129" s="5">
        <v>-13829545965</v>
      </c>
      <c r="F129" s="5">
        <v>-11753449261</v>
      </c>
      <c r="G129" s="5">
        <v>-13630651801</v>
      </c>
      <c r="I129" s="5">
        <v>-53766165455</v>
      </c>
      <c r="J129" s="5">
        <v>-59467574287</v>
      </c>
      <c r="K129" s="5">
        <v>-63219246487</v>
      </c>
      <c r="L129" s="5">
        <v>-56593105026</v>
      </c>
      <c r="M129" s="5">
        <v>-50219137860</v>
      </c>
      <c r="N129" s="5">
        <v>-42432627934</v>
      </c>
      <c r="O129" s="5">
        <v>-46926142036</v>
      </c>
      <c r="P129" s="5">
        <v>-45625594076</v>
      </c>
    </row>
    <row r="130" spans="3:16" ht="15.5" x14ac:dyDescent="0.35">
      <c r="C130" t="s">
        <v>530</v>
      </c>
      <c r="D130" s="5">
        <v>-122643915</v>
      </c>
      <c r="E130" s="5">
        <v>-7883137</v>
      </c>
      <c r="F130" s="5">
        <v>-62788581</v>
      </c>
      <c r="G130" s="5">
        <v>-16115420</v>
      </c>
      <c r="I130" s="5">
        <v>-196920638</v>
      </c>
      <c r="J130" s="5">
        <v>-136431889</v>
      </c>
      <c r="K130" s="5">
        <v>-172910790</v>
      </c>
      <c r="L130" s="5">
        <v>-93671393</v>
      </c>
      <c r="M130" s="5">
        <v>-168961734</v>
      </c>
      <c r="N130" s="5">
        <v>-393877610</v>
      </c>
      <c r="O130" s="5">
        <v>-275785808</v>
      </c>
      <c r="P130" s="5">
        <v>-443640691</v>
      </c>
    </row>
    <row r="131" spans="3:16" ht="15.5" x14ac:dyDescent="0.35">
      <c r="C131" t="s">
        <v>326</v>
      </c>
      <c r="D131" s="5">
        <v>-174063388</v>
      </c>
      <c r="E131" s="5">
        <v>161285309</v>
      </c>
      <c r="F131" s="5">
        <v>-11092768</v>
      </c>
      <c r="G131" s="5">
        <v>-16852434</v>
      </c>
      <c r="I131" s="5">
        <v>-93100690</v>
      </c>
      <c r="J131" s="5">
        <v>-130218287</v>
      </c>
      <c r="K131" s="5">
        <v>-179737852</v>
      </c>
      <c r="L131" s="5">
        <v>-1165270448</v>
      </c>
      <c r="M131" s="5">
        <v>-2931396189</v>
      </c>
      <c r="N131" s="5">
        <v>-2511483746</v>
      </c>
      <c r="O131" s="5">
        <v>-2345682089</v>
      </c>
      <c r="P131" s="5">
        <v>-2770810913</v>
      </c>
    </row>
    <row r="132" spans="3:16" ht="15.5" x14ac:dyDescent="0.35">
      <c r="C132" t="s">
        <v>413</v>
      </c>
      <c r="D132" s="5">
        <v>20757215</v>
      </c>
      <c r="E132" s="5">
        <v>47950860</v>
      </c>
      <c r="F132" s="5">
        <v>-145767939</v>
      </c>
      <c r="G132" s="5">
        <v>42126827</v>
      </c>
      <c r="I132" s="5">
        <v>136660905</v>
      </c>
      <c r="J132" s="5">
        <v>25441311</v>
      </c>
      <c r="K132" s="5">
        <v>9274943</v>
      </c>
      <c r="L132" s="5">
        <v>28536406</v>
      </c>
      <c r="M132" s="5">
        <v>8198272</v>
      </c>
      <c r="N132" s="5">
        <v>3908731</v>
      </c>
      <c r="O132" s="5">
        <v>-64048459</v>
      </c>
      <c r="P132" s="5">
        <v>-48505348</v>
      </c>
    </row>
    <row r="133" spans="3:16" ht="15.5" x14ac:dyDescent="0.35">
      <c r="C133" t="s">
        <v>317</v>
      </c>
    </row>
    <row r="134" spans="3:16" ht="15.5" x14ac:dyDescent="0.35">
      <c r="C134" t="s">
        <v>149</v>
      </c>
      <c r="D134" s="5">
        <v>-151244262</v>
      </c>
      <c r="E134" s="5">
        <v>-118842266</v>
      </c>
      <c r="F134" s="5">
        <v>-1739412593</v>
      </c>
      <c r="G134" s="5">
        <v>-217808049</v>
      </c>
      <c r="I134" s="5">
        <v>-2313586926</v>
      </c>
      <c r="J134" s="5">
        <v>-1420586718</v>
      </c>
      <c r="K134" s="5">
        <v>-662892171</v>
      </c>
      <c r="L134" s="5">
        <v>13477833312</v>
      </c>
      <c r="M134" s="5">
        <v>3321571060</v>
      </c>
      <c r="N134" s="5">
        <v>1282325804</v>
      </c>
      <c r="O134" s="5">
        <v>35952575671</v>
      </c>
      <c r="P134" s="5">
        <v>997214261</v>
      </c>
    </row>
    <row r="135" spans="3:16" ht="15.5" x14ac:dyDescent="0.35">
      <c r="C135" t="s">
        <v>150</v>
      </c>
      <c r="D135" s="5">
        <v>-816342260</v>
      </c>
      <c r="E135" s="5">
        <v>-277694019</v>
      </c>
      <c r="F135" s="5">
        <v>706795715</v>
      </c>
      <c r="G135" s="5">
        <v>-693154890</v>
      </c>
      <c r="I135" s="5">
        <v>-566264735</v>
      </c>
      <c r="J135" s="5">
        <v>-685173739</v>
      </c>
      <c r="K135" s="5">
        <v>-1467260646</v>
      </c>
      <c r="L135" s="5">
        <v>-15002841831</v>
      </c>
      <c r="M135" s="5">
        <v>-2492354807</v>
      </c>
      <c r="N135" s="5">
        <v>-2393965358</v>
      </c>
      <c r="O135" s="5">
        <v>-39324955204</v>
      </c>
      <c r="P135" s="5">
        <v>-180200000</v>
      </c>
    </row>
    <row r="136" spans="3:16" ht="15.5" x14ac:dyDescent="0.35">
      <c r="C136" t="s">
        <v>253</v>
      </c>
      <c r="D136" s="5">
        <v>-499999999</v>
      </c>
      <c r="E136" s="5">
        <v>-25018650</v>
      </c>
      <c r="F136" s="5">
        <v>641026930</v>
      </c>
      <c r="G136" s="5">
        <v>-693154891</v>
      </c>
      <c r="J136" s="5">
        <v>-114333300</v>
      </c>
      <c r="K136" s="5">
        <v>-113166667</v>
      </c>
      <c r="L136" s="5">
        <v>-227378125</v>
      </c>
      <c r="M136" s="5">
        <v>-2081204808</v>
      </c>
      <c r="N136" s="5">
        <v>-1795729651</v>
      </c>
      <c r="O136" s="5">
        <v>-30325000000</v>
      </c>
    </row>
    <row r="137" spans="3:16" ht="15.5" x14ac:dyDescent="0.35">
      <c r="C137" t="s">
        <v>158</v>
      </c>
      <c r="D137" s="5">
        <v>-569017630</v>
      </c>
      <c r="F137" s="5">
        <v>33768785</v>
      </c>
      <c r="G137" s="5">
        <v>1</v>
      </c>
      <c r="I137" s="5">
        <v>-598264735</v>
      </c>
      <c r="J137" s="5">
        <v>-905840439</v>
      </c>
      <c r="K137" s="5">
        <v>-1354093979</v>
      </c>
      <c r="L137" s="5">
        <v>-14388363706</v>
      </c>
      <c r="M137" s="5">
        <v>-410149999</v>
      </c>
      <c r="N137" s="5">
        <v>-579237607</v>
      </c>
      <c r="O137" s="5">
        <v>-8999955204</v>
      </c>
      <c r="P137" s="5">
        <v>-180200000</v>
      </c>
    </row>
    <row r="138" spans="3:16" ht="15.5" x14ac:dyDescent="0.35">
      <c r="C138" t="s">
        <v>254</v>
      </c>
      <c r="J138" s="5">
        <v>-95000000</v>
      </c>
      <c r="L138" s="5">
        <v>-387100000</v>
      </c>
      <c r="M138" s="5">
        <v>-1000000</v>
      </c>
      <c r="N138" s="5">
        <v>-18998100</v>
      </c>
    </row>
    <row r="139" spans="3:16" ht="15.5" x14ac:dyDescent="0.35">
      <c r="C139" t="s">
        <v>160</v>
      </c>
      <c r="F139" s="5">
        <v>32000000</v>
      </c>
      <c r="I139" s="5">
        <v>32000000</v>
      </c>
      <c r="J139" s="5">
        <v>430000000</v>
      </c>
    </row>
    <row r="140" spans="3:16" ht="15.5" x14ac:dyDescent="0.35">
      <c r="C140" t="s">
        <v>1612</v>
      </c>
    </row>
    <row r="141" spans="3:16" ht="15.5" x14ac:dyDescent="0.35">
      <c r="C141" t="s">
        <v>679</v>
      </c>
    </row>
    <row r="142" spans="3:16" ht="15.5" x14ac:dyDescent="0.35">
      <c r="C142" t="s">
        <v>1613</v>
      </c>
      <c r="D142" s="5">
        <v>252675369</v>
      </c>
      <c r="E142" s="5">
        <v>-252675369</v>
      </c>
    </row>
    <row r="143" spans="3:16" ht="15.5" x14ac:dyDescent="0.35">
      <c r="C143" t="s">
        <v>161</v>
      </c>
      <c r="D143" s="5">
        <v>-151244262</v>
      </c>
      <c r="E143" s="5">
        <v>-118842266</v>
      </c>
      <c r="F143" s="5">
        <v>-1739412593</v>
      </c>
      <c r="G143" s="5">
        <v>-217808049</v>
      </c>
      <c r="I143" s="5">
        <v>-2313586926</v>
      </c>
      <c r="J143" s="5">
        <v>-1420586718</v>
      </c>
      <c r="K143" s="5">
        <v>-662892171</v>
      </c>
      <c r="L143" s="5">
        <v>13477833312</v>
      </c>
      <c r="M143" s="5">
        <v>3321571060</v>
      </c>
      <c r="N143" s="5">
        <v>1282325804</v>
      </c>
      <c r="O143" s="5">
        <v>35952575671</v>
      </c>
      <c r="P143" s="5">
        <v>997214261</v>
      </c>
    </row>
    <row r="144" spans="3:16" ht="15.5" x14ac:dyDescent="0.35">
      <c r="C144" t="s">
        <v>432</v>
      </c>
      <c r="O144" s="5">
        <v>27268800000</v>
      </c>
    </row>
    <row r="145" spans="3:16" ht="15.5" x14ac:dyDescent="0.35">
      <c r="C145" t="s">
        <v>1148</v>
      </c>
      <c r="L145" s="5">
        <v>40813151593</v>
      </c>
    </row>
    <row r="146" spans="3:16" ht="15.5" x14ac:dyDescent="0.35">
      <c r="C146" t="s">
        <v>1614</v>
      </c>
      <c r="K146" s="5">
        <v>2011680</v>
      </c>
    </row>
    <row r="147" spans="3:16" ht="15.5" x14ac:dyDescent="0.35">
      <c r="C147" t="s">
        <v>551</v>
      </c>
      <c r="L147" s="5">
        <v>-32529802476</v>
      </c>
      <c r="M147" s="5">
        <v>-13768689647</v>
      </c>
      <c r="N147" s="5">
        <v>-34580495716</v>
      </c>
      <c r="O147" s="5">
        <v>-19720393440</v>
      </c>
      <c r="P147" s="5">
        <v>-347422399</v>
      </c>
    </row>
    <row r="148" spans="3:16" ht="15.5" x14ac:dyDescent="0.35">
      <c r="C148" t="s">
        <v>597</v>
      </c>
      <c r="L148" s="5">
        <v>7958535799</v>
      </c>
      <c r="M148" s="5">
        <v>16502181731</v>
      </c>
      <c r="N148" s="5">
        <v>40759434089</v>
      </c>
      <c r="O148" s="5">
        <v>18000000000</v>
      </c>
      <c r="P148" s="5">
        <v>99200883</v>
      </c>
    </row>
    <row r="149" spans="3:16" ht="15.5" x14ac:dyDescent="0.35">
      <c r="C149" t="s">
        <v>632</v>
      </c>
      <c r="M149" s="5">
        <v>83448480</v>
      </c>
      <c r="N149" s="5">
        <v>1200</v>
      </c>
      <c r="O149" s="5">
        <v>10000000000</v>
      </c>
      <c r="P149" s="5">
        <v>2000000000</v>
      </c>
    </row>
    <row r="150" spans="3:16" ht="15.5" x14ac:dyDescent="0.35">
      <c r="C150" t="s">
        <v>121</v>
      </c>
      <c r="L150" s="5">
        <v>-1015000000</v>
      </c>
      <c r="M150" s="5">
        <v>1015000000</v>
      </c>
      <c r="N150" s="5">
        <v>-3840000000</v>
      </c>
      <c r="O150" s="5">
        <v>3840000000</v>
      </c>
    </row>
    <row r="151" spans="3:16" ht="15.5" x14ac:dyDescent="0.35">
      <c r="C151" t="s">
        <v>168</v>
      </c>
      <c r="F151" s="5">
        <v>-780000000</v>
      </c>
      <c r="G151" s="5">
        <v>-288803034</v>
      </c>
      <c r="I151" s="5">
        <v>-780000000</v>
      </c>
      <c r="J151" s="5">
        <v>-530000000</v>
      </c>
      <c r="K151" s="5">
        <v>-60000000</v>
      </c>
    </row>
    <row r="152" spans="3:16" ht="15.5" x14ac:dyDescent="0.35">
      <c r="C152" t="s">
        <v>314</v>
      </c>
      <c r="D152" s="5">
        <v>-151244262</v>
      </c>
      <c r="E152" s="5">
        <v>-118842266</v>
      </c>
      <c r="F152" s="5">
        <v>-721724995</v>
      </c>
      <c r="G152" s="5">
        <v>288803034</v>
      </c>
      <c r="I152" s="5">
        <v>-432921961</v>
      </c>
      <c r="J152" s="5">
        <v>-122548355</v>
      </c>
      <c r="K152" s="5">
        <v>-113037730</v>
      </c>
      <c r="L152" s="5">
        <v>-363709824</v>
      </c>
      <c r="M152" s="5">
        <v>-218210907</v>
      </c>
    </row>
    <row r="153" spans="3:16" ht="15.5" x14ac:dyDescent="0.35">
      <c r="C153" t="s">
        <v>167</v>
      </c>
      <c r="F153" s="5">
        <v>317289326</v>
      </c>
      <c r="G153" s="5">
        <v>-217808049</v>
      </c>
      <c r="I153" s="5">
        <v>-545688041</v>
      </c>
      <c r="J153" s="5">
        <v>-768038363</v>
      </c>
      <c r="K153" s="5">
        <v>-491866121</v>
      </c>
      <c r="L153" s="5">
        <v>-1385341780</v>
      </c>
      <c r="M153" s="5">
        <v>-1018452624</v>
      </c>
      <c r="N153" s="5">
        <v>-1610400363</v>
      </c>
      <c r="O153" s="5">
        <v>-2400905889</v>
      </c>
      <c r="P153" s="5">
        <v>-754564223</v>
      </c>
    </row>
    <row r="154" spans="3:16" ht="15.5" x14ac:dyDescent="0.35">
      <c r="C154" t="s">
        <v>162</v>
      </c>
      <c r="F154" s="5">
        <v>-554976924</v>
      </c>
      <c r="I154" s="5">
        <v>-554976924</v>
      </c>
      <c r="N154" s="5">
        <v>-595783406</v>
      </c>
      <c r="O154" s="5">
        <v>-2000000000</v>
      </c>
    </row>
    <row r="155" spans="3:16" ht="15.5" x14ac:dyDescent="0.35">
      <c r="C155" t="s">
        <v>816</v>
      </c>
      <c r="M155" s="5">
        <v>726294027</v>
      </c>
      <c r="N155" s="5">
        <v>1149570000</v>
      </c>
      <c r="O155" s="5">
        <v>965075000</v>
      </c>
    </row>
    <row r="156" spans="3:16" ht="15.5" x14ac:dyDescent="0.35">
      <c r="C156" t="s">
        <v>1087</v>
      </c>
    </row>
    <row r="157" spans="3:16" ht="15.5" x14ac:dyDescent="0.35">
      <c r="C157" t="s">
        <v>173</v>
      </c>
      <c r="D157" s="5">
        <v>-1950287437</v>
      </c>
      <c r="E157" s="5">
        <v>-400461686</v>
      </c>
      <c r="F157" s="5">
        <v>1253983223</v>
      </c>
      <c r="G157" s="5">
        <v>28577086</v>
      </c>
      <c r="I157" s="5">
        <v>1492410753</v>
      </c>
      <c r="J157" s="5">
        <v>519505263</v>
      </c>
      <c r="K157" s="5">
        <v>1470735511</v>
      </c>
      <c r="L157" s="5">
        <v>722750143</v>
      </c>
      <c r="M157" s="5">
        <v>-84833617</v>
      </c>
      <c r="N157" s="5">
        <v>324267140</v>
      </c>
      <c r="O157" s="5">
        <v>516208586</v>
      </c>
      <c r="P157" s="5">
        <v>10499255</v>
      </c>
    </row>
    <row r="158" spans="3:16" ht="15.5" x14ac:dyDescent="0.35">
      <c r="C158" t="s">
        <v>176</v>
      </c>
      <c r="E158" s="5">
        <v>5579211081</v>
      </c>
      <c r="I158" s="5">
        <v>4086800328</v>
      </c>
      <c r="J158" s="5">
        <v>3567295065</v>
      </c>
      <c r="K158" s="5">
        <v>2096559554</v>
      </c>
      <c r="L158" s="5">
        <v>1373809411</v>
      </c>
      <c r="M158" s="5">
        <v>1458643028</v>
      </c>
      <c r="N158" s="5">
        <v>1134375888</v>
      </c>
      <c r="O158" s="5">
        <v>618167302</v>
      </c>
      <c r="P158" s="5">
        <v>607668047</v>
      </c>
    </row>
    <row r="159" spans="3:16" ht="15.5" x14ac:dyDescent="0.35">
      <c r="C159" t="s">
        <v>174</v>
      </c>
    </row>
    <row r="160" spans="3:16" ht="15.5" x14ac:dyDescent="0.35">
      <c r="C160" t="s">
        <v>177</v>
      </c>
      <c r="D160" s="5">
        <v>-1950287437</v>
      </c>
      <c r="E160" s="5">
        <v>5178749395</v>
      </c>
      <c r="F160" s="5">
        <v>1253983223</v>
      </c>
      <c r="G160" s="5">
        <v>28577086</v>
      </c>
      <c r="I160" s="5">
        <v>5579211081</v>
      </c>
      <c r="J160" s="5">
        <v>4086800328</v>
      </c>
      <c r="K160" s="5">
        <v>3567295065</v>
      </c>
      <c r="L160" s="5">
        <v>2096559554</v>
      </c>
      <c r="M160" s="5">
        <v>1373809411</v>
      </c>
      <c r="N160" s="5">
        <v>1458643028</v>
      </c>
      <c r="O160" s="5">
        <v>1134375888</v>
      </c>
      <c r="P160" s="5">
        <v>618167302</v>
      </c>
    </row>
    <row r="162" spans="2:16" ht="15.5" x14ac:dyDescent="0.35">
      <c r="B162" t="s">
        <v>178</v>
      </c>
      <c r="C162" t="s">
        <v>12</v>
      </c>
      <c r="D162" s="5">
        <v>1110000000</v>
      </c>
      <c r="E162" s="5">
        <v>1110000000</v>
      </c>
      <c r="F162" s="5">
        <v>1110000000</v>
      </c>
      <c r="G162" s="5">
        <v>1110000000</v>
      </c>
      <c r="I162" s="5">
        <v>1110000000</v>
      </c>
      <c r="J162" s="5">
        <v>1110000000</v>
      </c>
      <c r="K162" s="5">
        <v>1110000000</v>
      </c>
      <c r="L162" s="5">
        <v>1110000000</v>
      </c>
      <c r="M162" s="5">
        <v>640000000</v>
      </c>
      <c r="N162" s="5">
        <v>640000000</v>
      </c>
      <c r="O162" s="5">
        <v>640000000</v>
      </c>
      <c r="P162" s="5">
        <v>10000000</v>
      </c>
    </row>
    <row r="163" spans="2:16" ht="15.5" x14ac:dyDescent="0.35">
      <c r="C163" t="s">
        <v>179</v>
      </c>
      <c r="D163" s="6">
        <v>0.1</v>
      </c>
      <c r="E163" s="6">
        <v>1.55</v>
      </c>
      <c r="F163" s="6">
        <v>0.2</v>
      </c>
      <c r="G163" s="6">
        <v>0.28000000000000003</v>
      </c>
    </row>
    <row r="164" spans="2:16" ht="15.5" x14ac:dyDescent="0.35">
      <c r="C164" t="s">
        <v>180</v>
      </c>
      <c r="D164" s="5">
        <v>1280</v>
      </c>
      <c r="E164" s="6">
        <v>38.71</v>
      </c>
      <c r="F164" s="5">
        <v>415</v>
      </c>
      <c r="G164" s="6">
        <v>285.70999999999998</v>
      </c>
    </row>
    <row r="165" spans="2:16" ht="15.5" x14ac:dyDescent="0.35">
      <c r="C165" t="s">
        <v>64</v>
      </c>
      <c r="D165" s="6">
        <v>8.43</v>
      </c>
      <c r="E165" s="6">
        <v>4.53</v>
      </c>
      <c r="F165" s="6">
        <v>6.49</v>
      </c>
      <c r="G165" s="6">
        <v>6.31</v>
      </c>
    </row>
    <row r="166" spans="2:16" ht="15.5" x14ac:dyDescent="0.35">
      <c r="C166" t="s">
        <v>181</v>
      </c>
      <c r="D166" s="5">
        <v>610000000</v>
      </c>
      <c r="E166" s="5">
        <v>2560000000</v>
      </c>
      <c r="F166" s="5">
        <v>1470000000</v>
      </c>
      <c r="G166" s="5">
        <v>820000000</v>
      </c>
    </row>
    <row r="167" spans="2:16" ht="15.5" x14ac:dyDescent="0.35">
      <c r="C167" t="s">
        <v>182</v>
      </c>
      <c r="D167" s="6">
        <v>1E-3</v>
      </c>
      <c r="E167" s="6">
        <v>1.67E-2</v>
      </c>
      <c r="F167" s="6">
        <v>2.2000000000000001E-3</v>
      </c>
      <c r="G167" s="6">
        <v>3.0000000000000001E-3</v>
      </c>
    </row>
    <row r="168" spans="2:16" ht="15.5" x14ac:dyDescent="0.35">
      <c r="C168" t="s">
        <v>183</v>
      </c>
      <c r="D168" s="6">
        <v>1.1000000000000001E-3</v>
      </c>
      <c r="E168" s="6">
        <v>1.72E-2</v>
      </c>
      <c r="F168" s="6">
        <v>2.2000000000000001E-3</v>
      </c>
      <c r="G168" s="6">
        <v>3.2000000000000002E-3</v>
      </c>
    </row>
    <row r="169" spans="2:16" ht="15.5" x14ac:dyDescent="0.35">
      <c r="C169" t="s">
        <v>184</v>
      </c>
      <c r="D169" s="6">
        <v>8.0000000000000004E-4</v>
      </c>
      <c r="E169" s="6">
        <v>2.0499999999999997E-2</v>
      </c>
      <c r="F169" s="6">
        <v>2.5999999999999999E-3</v>
      </c>
      <c r="G169" s="6">
        <v>2.8999999999999998E-3</v>
      </c>
    </row>
    <row r="170" spans="2:16" ht="15.5" x14ac:dyDescent="0.35">
      <c r="C170" t="s">
        <v>185</v>
      </c>
      <c r="D170" s="6">
        <v>17.239999999999998</v>
      </c>
      <c r="E170" s="6">
        <v>258.13</v>
      </c>
      <c r="F170" s="6">
        <v>23.14</v>
      </c>
      <c r="G170" s="6">
        <v>17.149999999999999</v>
      </c>
    </row>
    <row r="171" spans="2:16" ht="15.5" x14ac:dyDescent="0.35">
      <c r="C171" t="s">
        <v>186</v>
      </c>
      <c r="D171" s="5">
        <v>100000000000</v>
      </c>
      <c r="E171" s="5">
        <v>100000000000</v>
      </c>
      <c r="F171" s="5">
        <v>98000000000</v>
      </c>
      <c r="G171" s="5">
        <v>98000000000</v>
      </c>
    </row>
    <row r="172" spans="2:16" ht="15.5" x14ac:dyDescent="0.35">
      <c r="C172" t="s">
        <v>187</v>
      </c>
      <c r="D172" s="6">
        <v>1.42</v>
      </c>
      <c r="E172" s="6">
        <v>0.67</v>
      </c>
      <c r="F172" s="6">
        <v>0.94</v>
      </c>
      <c r="G172" s="6">
        <v>0.9</v>
      </c>
    </row>
    <row r="173" spans="2:16" ht="15.5" x14ac:dyDescent="0.35">
      <c r="C173" t="s">
        <v>188</v>
      </c>
      <c r="D173" s="6">
        <v>90.03</v>
      </c>
      <c r="E173" s="6">
        <v>89.93</v>
      </c>
      <c r="F173" s="6">
        <v>88.39</v>
      </c>
      <c r="G173" s="6">
        <v>88.68</v>
      </c>
    </row>
    <row r="174" spans="2:16" ht="15.5" x14ac:dyDescent="0.35">
      <c r="C174" t="s">
        <v>189</v>
      </c>
      <c r="D174" s="6">
        <v>1.42</v>
      </c>
      <c r="E174" s="6">
        <v>0.67</v>
      </c>
      <c r="F174" s="6">
        <v>0.94</v>
      </c>
      <c r="G174" s="6">
        <v>0.9</v>
      </c>
    </row>
    <row r="175" spans="2:16" ht="15.5" x14ac:dyDescent="0.35">
      <c r="C175" t="s">
        <v>190</v>
      </c>
      <c r="D175" s="6">
        <v>90.03</v>
      </c>
      <c r="E175" s="6">
        <v>89.93</v>
      </c>
      <c r="F175" s="6">
        <v>88.39</v>
      </c>
      <c r="G175" s="6">
        <v>88.68</v>
      </c>
    </row>
    <row r="176" spans="2:16" ht="15.5" x14ac:dyDescent="0.35">
      <c r="C176" t="s">
        <v>191</v>
      </c>
      <c r="D176" s="5">
        <v>0</v>
      </c>
      <c r="E176" s="5">
        <v>0</v>
      </c>
      <c r="F176" s="5">
        <v>0</v>
      </c>
      <c r="G176" s="5">
        <v>0</v>
      </c>
    </row>
    <row r="177" spans="3:16" ht="15.5" x14ac:dyDescent="0.35">
      <c r="C177" t="s">
        <v>192</v>
      </c>
      <c r="E177" s="5">
        <v>0</v>
      </c>
      <c r="F177" s="5">
        <v>0</v>
      </c>
      <c r="G177" s="5">
        <v>0</v>
      </c>
    </row>
    <row r="178" spans="3:16" ht="15.5" x14ac:dyDescent="0.35">
      <c r="C178" t="s">
        <v>193</v>
      </c>
      <c r="D178" s="5">
        <v>100000000000</v>
      </c>
      <c r="E178" s="5">
        <v>100000000000</v>
      </c>
      <c r="F178" s="5">
        <v>98000000000</v>
      </c>
      <c r="G178" s="5">
        <v>98000000000</v>
      </c>
    </row>
    <row r="179" spans="3:16" ht="15.5" x14ac:dyDescent="0.35">
      <c r="C179" t="s">
        <v>24</v>
      </c>
      <c r="D179" s="5">
        <v>0</v>
      </c>
      <c r="E179" s="5">
        <v>0</v>
      </c>
      <c r="F179" s="5">
        <v>0</v>
      </c>
      <c r="G179" s="5">
        <v>0</v>
      </c>
    </row>
    <row r="180" spans="3:16" ht="15.5" x14ac:dyDescent="0.35">
      <c r="C180" t="s">
        <v>21</v>
      </c>
      <c r="D180" s="5">
        <v>-3000000000</v>
      </c>
      <c r="E180" s="5">
        <v>-5000000000</v>
      </c>
      <c r="F180" s="5">
        <v>-5000000000</v>
      </c>
      <c r="G180" s="5">
        <v>-4000000000</v>
      </c>
    </row>
    <row r="181" spans="3:16" ht="15.5" x14ac:dyDescent="0.35">
      <c r="C181" t="s">
        <v>194</v>
      </c>
      <c r="D181" s="5">
        <v>38000000000</v>
      </c>
      <c r="E181" s="5">
        <v>38000000000</v>
      </c>
      <c r="F181" s="5">
        <v>36000000000</v>
      </c>
      <c r="G181" s="5">
        <v>36000000000</v>
      </c>
    </row>
    <row r="182" spans="3:16" ht="15.5" x14ac:dyDescent="0.35">
      <c r="C182" t="s">
        <v>195</v>
      </c>
      <c r="D182" s="5">
        <v>-1000000000</v>
      </c>
      <c r="E182" s="5">
        <v>0</v>
      </c>
      <c r="F182" s="5">
        <v>2000000000</v>
      </c>
      <c r="G182" s="5">
        <v>1000000000</v>
      </c>
    </row>
    <row r="183" spans="3:16" ht="15.5" x14ac:dyDescent="0.35">
      <c r="C183" t="s">
        <v>196</v>
      </c>
      <c r="D183" s="5">
        <v>-1000000000</v>
      </c>
      <c r="E183" s="5">
        <v>0</v>
      </c>
      <c r="F183" s="5">
        <v>1000000000</v>
      </c>
      <c r="G183" s="5">
        <v>-1000000000</v>
      </c>
    </row>
    <row r="184" spans="3:16" ht="15.5" x14ac:dyDescent="0.35">
      <c r="C184" t="s">
        <v>13</v>
      </c>
      <c r="D184" s="5">
        <v>-2000000000</v>
      </c>
      <c r="E184" s="5">
        <v>0</v>
      </c>
      <c r="F184" s="5">
        <v>3000000000</v>
      </c>
      <c r="G184" s="5">
        <v>0</v>
      </c>
    </row>
    <row r="185" spans="3:16" ht="15.5" x14ac:dyDescent="0.35">
      <c r="C185" t="s">
        <v>16</v>
      </c>
      <c r="D185" s="6">
        <v>-1.85</v>
      </c>
      <c r="E185" s="6">
        <v>-0.03</v>
      </c>
      <c r="F185" s="6">
        <v>2.67</v>
      </c>
      <c r="G185" s="6">
        <v>0.22</v>
      </c>
    </row>
    <row r="186" spans="3:16" ht="15.5" x14ac:dyDescent="0.35">
      <c r="C186" t="s">
        <v>49</v>
      </c>
      <c r="I186" s="6">
        <v>1.3</v>
      </c>
      <c r="J186" s="6">
        <v>0.79</v>
      </c>
      <c r="K186" s="6">
        <v>0.79</v>
      </c>
      <c r="L186" s="6">
        <v>0.83</v>
      </c>
      <c r="M186" s="6">
        <v>0.95</v>
      </c>
      <c r="N186" s="6">
        <v>2.72</v>
      </c>
      <c r="O186" s="6">
        <v>1.86</v>
      </c>
      <c r="P186" s="6">
        <v>208.86</v>
      </c>
    </row>
    <row r="187" spans="3:16" ht="15.5" x14ac:dyDescent="0.35">
      <c r="C187" t="s">
        <v>63</v>
      </c>
      <c r="I187" s="6">
        <v>63.85</v>
      </c>
      <c r="J187" s="6">
        <v>27.85</v>
      </c>
      <c r="K187" s="6">
        <v>63.29</v>
      </c>
      <c r="L187" s="6">
        <v>69.88</v>
      </c>
      <c r="M187" s="6">
        <v>130.53</v>
      </c>
      <c r="N187" s="6">
        <v>37.869999999999997</v>
      </c>
      <c r="O187" s="6">
        <v>161.29</v>
      </c>
      <c r="P187" s="5">
        <v>0</v>
      </c>
    </row>
    <row r="188" spans="3:16" ht="15.5" x14ac:dyDescent="0.35">
      <c r="C188" t="s">
        <v>66</v>
      </c>
      <c r="I188" s="6">
        <v>1.59</v>
      </c>
      <c r="J188" s="6">
        <v>0.4</v>
      </c>
      <c r="K188" s="6">
        <v>0.89</v>
      </c>
      <c r="L188" s="6">
        <v>0.99</v>
      </c>
      <c r="M188" s="6">
        <v>1.47</v>
      </c>
      <c r="N188" s="6">
        <v>1.39</v>
      </c>
      <c r="O188" s="6">
        <v>3.59</v>
      </c>
      <c r="P188" s="5">
        <v>0</v>
      </c>
    </row>
    <row r="189" spans="3:16" ht="15.5" x14ac:dyDescent="0.35">
      <c r="C189" t="s">
        <v>197</v>
      </c>
      <c r="I189" s="6">
        <v>4230000000.0000005</v>
      </c>
      <c r="J189" s="5">
        <v>3480000000</v>
      </c>
      <c r="K189" s="5">
        <v>2850000000</v>
      </c>
      <c r="L189" s="6">
        <v>4280000000.0000005</v>
      </c>
      <c r="M189" s="5">
        <v>5400000000</v>
      </c>
      <c r="N189" s="5">
        <v>6170000000</v>
      </c>
      <c r="O189" s="5">
        <v>5560000000</v>
      </c>
      <c r="P189" s="5">
        <v>5750000000</v>
      </c>
    </row>
    <row r="190" spans="3:16" ht="15.5" x14ac:dyDescent="0.35">
      <c r="C190" t="s">
        <v>198</v>
      </c>
      <c r="I190" s="6">
        <v>1.4199999999999999E-2</v>
      </c>
      <c r="J190" s="6">
        <v>8.6999999999999994E-3</v>
      </c>
      <c r="K190" s="6">
        <v>8.6999999999999994E-3</v>
      </c>
      <c r="L190" s="6">
        <v>9.300000000000001E-3</v>
      </c>
      <c r="M190" s="6">
        <v>7.1999999999999998E-3</v>
      </c>
      <c r="N190" s="6">
        <v>2.2400000000000003E-2</v>
      </c>
      <c r="O190" s="6">
        <v>1.5800000000000002E-2</v>
      </c>
      <c r="P190" s="6">
        <v>3.0800000000000001E-2</v>
      </c>
    </row>
    <row r="191" spans="3:16" ht="15.5" x14ac:dyDescent="0.35">
      <c r="C191" t="s">
        <v>199</v>
      </c>
      <c r="I191" s="6">
        <v>1.47E-2</v>
      </c>
      <c r="J191" s="6">
        <v>9.0000000000000011E-3</v>
      </c>
      <c r="K191" s="6">
        <v>9.1000000000000004E-3</v>
      </c>
      <c r="L191" s="6">
        <v>9.5999999999999992E-3</v>
      </c>
      <c r="M191" s="6">
        <v>1.1399999999999999E-2</v>
      </c>
      <c r="N191" s="6">
        <v>3.3000000000000002E-2</v>
      </c>
      <c r="O191" s="6">
        <v>2.3099999999999999E-2</v>
      </c>
      <c r="P191" s="6">
        <v>8.5099999999999995E-2</v>
      </c>
    </row>
    <row r="192" spans="3:16" ht="15.5" x14ac:dyDescent="0.35">
      <c r="C192" t="s">
        <v>200</v>
      </c>
      <c r="I192" s="6">
        <v>1.4199999999999999E-2</v>
      </c>
      <c r="J192" s="6">
        <v>1.1299999999999999E-2</v>
      </c>
      <c r="K192" s="6">
        <v>1.23E-2</v>
      </c>
      <c r="L192" s="6">
        <v>3.1400000000000004E-2</v>
      </c>
      <c r="M192" s="6">
        <v>6.8099999999999994E-2</v>
      </c>
      <c r="N192" s="6">
        <v>8.1500000000000003E-2</v>
      </c>
      <c r="O192" s="6">
        <v>9.9700000000000011E-2</v>
      </c>
      <c r="P192" s="6">
        <v>0.46729999999999999</v>
      </c>
    </row>
    <row r="193" spans="3:16" ht="15.5" x14ac:dyDescent="0.35">
      <c r="C193" t="s">
        <v>201</v>
      </c>
      <c r="I193" s="6">
        <v>15.02</v>
      </c>
      <c r="J193" s="6">
        <v>8.51</v>
      </c>
      <c r="K193" s="6">
        <v>6.59</v>
      </c>
      <c r="L193" s="6">
        <v>2.0499999999999998</v>
      </c>
      <c r="M193" s="6">
        <v>1.27</v>
      </c>
      <c r="N193" s="6">
        <v>1.82</v>
      </c>
      <c r="O193" s="6">
        <v>1.62</v>
      </c>
      <c r="P193" s="6">
        <v>1.55</v>
      </c>
    </row>
    <row r="194" spans="3:16" ht="15.5" x14ac:dyDescent="0.35">
      <c r="C194" t="s">
        <v>60</v>
      </c>
      <c r="I194" s="6">
        <v>0.94</v>
      </c>
      <c r="J194" s="6">
        <v>0.25</v>
      </c>
      <c r="K194" s="6">
        <v>0.57999999999999996</v>
      </c>
      <c r="L194" s="6">
        <v>0.68</v>
      </c>
      <c r="M194" s="6">
        <v>1.48</v>
      </c>
      <c r="N194" s="6">
        <v>1.25</v>
      </c>
      <c r="O194" s="6">
        <v>3.72</v>
      </c>
      <c r="P194" s="5">
        <v>0</v>
      </c>
    </row>
    <row r="195" spans="3:16" ht="15.5" x14ac:dyDescent="0.35">
      <c r="C195" t="s">
        <v>57</v>
      </c>
      <c r="I195" s="6">
        <v>88.39</v>
      </c>
      <c r="J195" s="6">
        <v>87.59</v>
      </c>
      <c r="K195" s="6">
        <v>86.78</v>
      </c>
      <c r="L195" s="6">
        <v>85.84</v>
      </c>
      <c r="M195" s="6">
        <v>83.6</v>
      </c>
      <c r="N195" s="6">
        <v>82.4</v>
      </c>
      <c r="O195" s="6">
        <v>80.58</v>
      </c>
      <c r="P195" s="6">
        <v>2453.33</v>
      </c>
    </row>
    <row r="196" spans="3:16" ht="15.5" x14ac:dyDescent="0.35">
      <c r="C196" t="s">
        <v>202</v>
      </c>
      <c r="I196" s="6">
        <v>0.94</v>
      </c>
      <c r="J196" s="6">
        <v>0.25</v>
      </c>
      <c r="K196" s="6">
        <v>0.57999999999999996</v>
      </c>
      <c r="L196" s="6">
        <v>0.68</v>
      </c>
      <c r="M196" s="6">
        <v>1.48</v>
      </c>
      <c r="N196" s="6">
        <v>1.25</v>
      </c>
      <c r="O196" s="6">
        <v>3.72</v>
      </c>
      <c r="P196" s="5">
        <v>0</v>
      </c>
    </row>
    <row r="197" spans="3:16" ht="15.5" x14ac:dyDescent="0.35">
      <c r="C197" t="s">
        <v>203</v>
      </c>
      <c r="I197" s="6">
        <v>88.39</v>
      </c>
      <c r="J197" s="6">
        <v>87.59</v>
      </c>
      <c r="K197" s="6">
        <v>86.78</v>
      </c>
      <c r="L197" s="6">
        <v>85.84</v>
      </c>
      <c r="M197" s="6">
        <v>83.6</v>
      </c>
      <c r="N197" s="6">
        <v>82.4</v>
      </c>
      <c r="O197" s="6">
        <v>80.58</v>
      </c>
      <c r="P197" s="6">
        <v>2453.33</v>
      </c>
    </row>
    <row r="198" spans="3:16" ht="15.5" x14ac:dyDescent="0.35">
      <c r="C198" t="s">
        <v>204</v>
      </c>
      <c r="I198" s="5">
        <v>0</v>
      </c>
      <c r="J198" s="5">
        <v>1000000000</v>
      </c>
      <c r="K198" s="5">
        <v>1000000000</v>
      </c>
      <c r="L198" s="5">
        <v>1000000000</v>
      </c>
      <c r="M198" s="5">
        <v>26000000000</v>
      </c>
      <c r="N198" s="5">
        <v>22000000000</v>
      </c>
      <c r="O198" s="5">
        <v>16000000000</v>
      </c>
      <c r="P198" s="5">
        <v>18000000000</v>
      </c>
    </row>
    <row r="199" spans="3:16" ht="15.5" x14ac:dyDescent="0.35">
      <c r="C199" t="s">
        <v>205</v>
      </c>
      <c r="I199" s="5">
        <v>0</v>
      </c>
      <c r="J199" s="5">
        <v>0</v>
      </c>
      <c r="K199" s="5">
        <v>0</v>
      </c>
      <c r="L199" s="5">
        <v>0</v>
      </c>
      <c r="M199" s="5">
        <v>2000000000</v>
      </c>
      <c r="N199" s="5">
        <v>1000000000</v>
      </c>
      <c r="O199" s="5">
        <v>5000000000</v>
      </c>
      <c r="P199" s="5">
        <v>2000000000</v>
      </c>
    </row>
    <row r="200" spans="3:16" ht="15.5" x14ac:dyDescent="0.35">
      <c r="C200" t="s">
        <v>26</v>
      </c>
      <c r="I200" s="5">
        <v>0</v>
      </c>
      <c r="J200" s="5">
        <v>1000000000</v>
      </c>
      <c r="K200" s="5">
        <v>1000000000</v>
      </c>
      <c r="L200" s="5">
        <v>2000000000</v>
      </c>
      <c r="M200" s="5">
        <v>28000000000</v>
      </c>
      <c r="N200" s="5">
        <v>23000000000</v>
      </c>
      <c r="O200" s="5">
        <v>22000000000</v>
      </c>
      <c r="P200" s="5">
        <v>21000000000</v>
      </c>
    </row>
    <row r="201" spans="3:16" ht="15.5" x14ac:dyDescent="0.35">
      <c r="C201" t="s">
        <v>23</v>
      </c>
      <c r="I201" s="5">
        <v>-5000000000</v>
      </c>
      <c r="J201" s="5">
        <v>-3000000000</v>
      </c>
      <c r="K201" s="5">
        <v>-2000000000</v>
      </c>
      <c r="L201" s="5">
        <v>0</v>
      </c>
      <c r="M201" s="5">
        <v>27000000000</v>
      </c>
      <c r="N201" s="5">
        <v>22000000000</v>
      </c>
      <c r="O201" s="5">
        <v>20000000000</v>
      </c>
      <c r="P201" s="5">
        <v>20000000000</v>
      </c>
    </row>
    <row r="202" spans="3:16" ht="15.5" x14ac:dyDescent="0.35">
      <c r="C202" t="s">
        <v>206</v>
      </c>
      <c r="I202" s="5">
        <v>36000000000</v>
      </c>
      <c r="J202" s="5">
        <v>35000000000</v>
      </c>
      <c r="K202" s="5">
        <v>34000000000</v>
      </c>
      <c r="L202" s="5">
        <v>33000000000</v>
      </c>
      <c r="M202" s="5">
        <v>6000000000</v>
      </c>
      <c r="N202" s="5">
        <v>7000000000</v>
      </c>
      <c r="O202" s="5">
        <v>12000000000</v>
      </c>
      <c r="P202" s="5">
        <v>10000000000</v>
      </c>
    </row>
    <row r="203" spans="3:16" ht="15.5" x14ac:dyDescent="0.35">
      <c r="C203" t="s">
        <v>207</v>
      </c>
      <c r="I203" s="5">
        <v>4000000000</v>
      </c>
      <c r="J203" s="5">
        <v>3000000000</v>
      </c>
      <c r="K203" s="5">
        <v>4000000000</v>
      </c>
      <c r="L203" s="5">
        <v>2000000000</v>
      </c>
      <c r="M203" s="5">
        <v>-1000000000</v>
      </c>
      <c r="N203" s="5">
        <v>1000000000</v>
      </c>
      <c r="O203" s="5">
        <v>4000000000</v>
      </c>
      <c r="P203" s="5">
        <v>-1000000000</v>
      </c>
    </row>
    <row r="204" spans="3:16" ht="15.5" x14ac:dyDescent="0.35">
      <c r="C204" t="s">
        <v>208</v>
      </c>
      <c r="I204" s="5">
        <v>-1000000000</v>
      </c>
      <c r="J204" s="5">
        <v>-1000000000</v>
      </c>
      <c r="K204" s="5">
        <v>-1000000000</v>
      </c>
      <c r="L204" s="5">
        <v>-15000000000</v>
      </c>
      <c r="M204" s="5">
        <v>-2000000000</v>
      </c>
      <c r="N204" s="5">
        <v>-2000000000</v>
      </c>
      <c r="O204" s="5">
        <v>-39000000000</v>
      </c>
      <c r="P204" s="5">
        <v>0</v>
      </c>
    </row>
    <row r="205" spans="3:16" ht="15.5" x14ac:dyDescent="0.35">
      <c r="C205" t="s">
        <v>15</v>
      </c>
      <c r="I205" s="5">
        <v>4000000000</v>
      </c>
      <c r="J205" s="5">
        <v>2000000000</v>
      </c>
      <c r="K205" s="5">
        <v>2000000000</v>
      </c>
      <c r="L205" s="5">
        <v>-13000000000</v>
      </c>
      <c r="M205" s="5">
        <v>-3000000000</v>
      </c>
      <c r="N205" s="5">
        <v>-1000000000</v>
      </c>
      <c r="O205" s="5">
        <v>-35000000000</v>
      </c>
      <c r="P205" s="5">
        <v>-1000000000</v>
      </c>
    </row>
    <row r="206" spans="3:16" ht="15.5" x14ac:dyDescent="0.35">
      <c r="C206" t="s">
        <v>17</v>
      </c>
      <c r="I206" s="6">
        <v>3.4</v>
      </c>
      <c r="J206" s="6">
        <v>1.36</v>
      </c>
      <c r="K206" s="6">
        <v>1.92</v>
      </c>
      <c r="L206" s="6">
        <v>-11.49</v>
      </c>
      <c r="M206" s="6">
        <v>-5.32</v>
      </c>
      <c r="N206" s="6">
        <v>-1.5</v>
      </c>
      <c r="O206" s="6">
        <v>-55.37</v>
      </c>
      <c r="P206" s="6">
        <v>-164.45</v>
      </c>
    </row>
  </sheetData>
  <pageMargins left="0.7" right="0.7" top="0.75" bottom="0.75" header="0.3" footer="0.3"/>
  <ignoredErrors>
    <ignoredError sqref="A1:P207" numberStoredAsText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P20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1615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1616</v>
      </c>
      <c r="D2" s="2" vm="462">
        <f ca="1">IFERROR(_xlfn.STOCKHISTORY("XIDX:" &amp; $C$1, D3, , 0, 0, 1), "Libur")</f>
        <v>1265</v>
      </c>
      <c r="E2" s="2" vm="463">
        <f ca="1">IFERROR(_xlfn.STOCKHISTORY("XIDX:" &amp; $C$1, E3, , 0, 0, 1), "Libur")</f>
        <v>950</v>
      </c>
      <c r="H2" s="2" vm="463">
        <f ca="1">IFERROR(INDEX(D2:G2,COUNT(D2:G2)),"")</f>
        <v>950</v>
      </c>
      <c r="I2" s="2" vm="464">
        <f t="shared" ref="I2:P2" ca="1" si="0">IFERROR(_xlfn.STOCKHISTORY("XIDX:" &amp; $C$1, I1, , 0, 0, 1), "Libur")</f>
        <v>2610</v>
      </c>
      <c r="J2" s="2" vm="36">
        <f t="shared" ca="1" si="0"/>
        <v>625</v>
      </c>
      <c r="K2" s="2" vm="292">
        <f t="shared" ca="1" si="0"/>
        <v>780</v>
      </c>
      <c r="L2" s="2" vm="100">
        <f t="shared" ca="1" si="0"/>
        <v>850</v>
      </c>
      <c r="M2" s="2" vm="96">
        <f t="shared" ca="1" si="0"/>
        <v>655</v>
      </c>
      <c r="N2" s="2" vm="44">
        <f t="shared" ca="1" si="0"/>
        <v>530</v>
      </c>
      <c r="O2" s="2" vm="465">
        <f t="shared" ca="1" si="0"/>
        <v>1835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91867970000</v>
      </c>
      <c r="E4" s="2">
        <f>IFERROR(INDEX(E51:E500,MATCH($C$4,$C$51:$C$500,0)),"")</f>
        <v>85026621000</v>
      </c>
      <c r="H4" s="2">
        <f>IFERROR(SUM(D4:G4)*(4/MAX(1,COUNT(D4:G4))),"")</f>
        <v>353789182000</v>
      </c>
      <c r="I4" s="2">
        <f t="shared" ref="I4:P4" si="1">IFERROR(INDEX(I51:I500,MATCH($C$4,$C$51:$C$500,0)),"")</f>
        <v>483192085000</v>
      </c>
      <c r="J4" s="2">
        <f t="shared" si="1"/>
        <v>566674463000</v>
      </c>
      <c r="K4" s="2">
        <f t="shared" si="1"/>
        <v>632232808000</v>
      </c>
      <c r="L4" s="2">
        <f t="shared" si="1"/>
        <v>781793751000</v>
      </c>
      <c r="M4" s="2">
        <f t="shared" si="1"/>
        <v>448008428000</v>
      </c>
      <c r="N4" s="2">
        <f t="shared" si="1"/>
        <v>197952877000</v>
      </c>
      <c r="O4" s="2">
        <f t="shared" si="1"/>
        <v>379904122000</v>
      </c>
      <c r="P4" s="2">
        <f t="shared" si="1"/>
        <v>295394538000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8329680000</v>
      </c>
      <c r="E5" s="2">
        <f>IFERROR(INDEX(E51:E500,MATCH($C$5,$C$51:$C$500,0)),"")</f>
        <v>11631770000</v>
      </c>
      <c r="H5" s="2">
        <f>IFERROR(SUM(D5:G5)*(4/MAX(1,COUNT(D5:G5))),"")</f>
        <v>39922900000</v>
      </c>
      <c r="I5" s="2">
        <f t="shared" ref="I5:P5" si="2">IFERROR(INDEX(I51:I500,MATCH($C$5,$C$51:$C$500,0)),"")</f>
        <v>133277937000</v>
      </c>
      <c r="J5" s="2">
        <f t="shared" si="2"/>
        <v>133539836000</v>
      </c>
      <c r="K5" s="2">
        <f t="shared" si="2"/>
        <v>220361239000</v>
      </c>
      <c r="L5" s="2">
        <f t="shared" si="2"/>
        <v>328771374000</v>
      </c>
      <c r="M5" s="2">
        <f t="shared" si="2"/>
        <v>163692309000</v>
      </c>
      <c r="N5" s="2">
        <f t="shared" si="2"/>
        <v>3805128000</v>
      </c>
      <c r="O5" s="2">
        <f t="shared" si="2"/>
        <v>45077722000</v>
      </c>
      <c r="P5" s="2">
        <f t="shared" si="2"/>
        <v>202738574000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1043892612000</v>
      </c>
      <c r="E6" s="2">
        <f>IFERROR(INDEX(E51:E500,MATCH($C$6,$C$51:$C$500,0)),"")</f>
        <v>1236709599000</v>
      </c>
      <c r="H6" s="2">
        <f>IFERROR(INDEX(D6:G6,COUNT(D6:G6)),"")</f>
        <v>1236709599000</v>
      </c>
      <c r="I6" s="2">
        <f t="shared" ref="I6:P6" si="3">IFERROR(INDEX(I51:I500,MATCH($C$6,$C$51:$C$500,0)),"")</f>
        <v>1225038992000</v>
      </c>
      <c r="J6" s="2">
        <f t="shared" si="3"/>
        <v>1091697526000</v>
      </c>
      <c r="K6" s="2">
        <f t="shared" si="3"/>
        <v>1087089561000</v>
      </c>
      <c r="L6" s="2">
        <f t="shared" si="3"/>
        <v>1054312117000</v>
      </c>
      <c r="M6" s="2">
        <f t="shared" si="3"/>
        <v>813864394000</v>
      </c>
      <c r="N6" s="2">
        <f t="shared" si="3"/>
        <v>655378970000</v>
      </c>
      <c r="O6" s="2">
        <f t="shared" si="3"/>
        <v>659578434000</v>
      </c>
      <c r="P6" s="2">
        <f t="shared" si="3"/>
        <v>581377958000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1.28</v>
      </c>
      <c r="E7" s="3">
        <f>IFERROR(INDEX(E51:E500,MATCH($C$7,$C$51:$C$500,0))/1000000000,"")</f>
        <v>1.28</v>
      </c>
      <c r="H7" s="3">
        <f>IFERROR(INDEX(D7:G7,COUNT(D7:G7)),"")</f>
        <v>1.28</v>
      </c>
      <c r="I7" s="3">
        <f t="shared" ref="I7:P7" si="4">IFERROR(INDEX(I51:I500,MATCH($C$7,$C$51:$C$500,0))/1000000000,"")</f>
        <v>1.28</v>
      </c>
      <c r="J7" s="3">
        <f t="shared" si="4"/>
        <v>1.28</v>
      </c>
      <c r="K7" s="3">
        <f t="shared" si="4"/>
        <v>1.28</v>
      </c>
      <c r="L7" s="3">
        <f t="shared" si="4"/>
        <v>1.28</v>
      </c>
      <c r="M7" s="3">
        <f t="shared" si="4"/>
        <v>1.28</v>
      </c>
      <c r="N7" s="3">
        <f t="shared" si="4"/>
        <v>1.28</v>
      </c>
      <c r="O7" s="3">
        <f t="shared" si="4"/>
        <v>1</v>
      </c>
      <c r="P7" s="3">
        <f t="shared" si="4"/>
        <v>1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5000000000</v>
      </c>
      <c r="E8" s="2">
        <f>IFERROR(INDEX(E51:E500,MATCH("Free cash flow (Quarter)",$C$51:$C$500,0)),"")</f>
        <v>-28000000000</v>
      </c>
      <c r="H8" s="2">
        <f>IFERROR(INDEX(D8:G8,COUNT(D8:G8)),"")</f>
        <v>-28000000000</v>
      </c>
      <c r="I8" s="2">
        <f t="shared" ref="I8:P8" si="5">IFERROR(INDEX(I51:I500,MATCH($C$8,$C$51:$C$500,0)),"")</f>
        <v>190000000000</v>
      </c>
      <c r="J8" s="2">
        <f t="shared" si="5"/>
        <v>154000000000</v>
      </c>
      <c r="K8" s="2">
        <f t="shared" si="5"/>
        <v>209000000000</v>
      </c>
      <c r="L8" s="2">
        <f t="shared" si="5"/>
        <v>299000000000</v>
      </c>
      <c r="M8" s="2">
        <f t="shared" si="5"/>
        <v>276000000000</v>
      </c>
      <c r="N8" s="2">
        <f t="shared" si="5"/>
        <v>65000000000</v>
      </c>
      <c r="O8" s="2">
        <f t="shared" si="5"/>
        <v>70000000000</v>
      </c>
      <c r="P8" s="2">
        <f t="shared" si="5"/>
        <v>49000000000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3.7</v>
      </c>
      <c r="E9" s="3">
        <f>IFERROR(INDEX(E51:E500,MATCH("Free cash flow per share (Quarter)",$C$51:$C$500,0)),"")</f>
        <v>-22.01</v>
      </c>
      <c r="H9" s="3">
        <f>IFERROR(INDEX(D9:G9,COUNT(D9:G9)),"")</f>
        <v>-22.01</v>
      </c>
      <c r="I9" s="3">
        <f t="shared" ref="I9:P9" si="6">IFERROR(INDEX(I51:I500,MATCH($C$9,$C$51:$C$500,0)),"")</f>
        <v>147.47</v>
      </c>
      <c r="J9" s="3">
        <f t="shared" si="6"/>
        <v>119.55</v>
      </c>
      <c r="K9" s="3">
        <f t="shared" si="6"/>
        <v>162.72999999999999</v>
      </c>
      <c r="L9" s="3">
        <f t="shared" si="6"/>
        <v>232.86</v>
      </c>
      <c r="M9" s="3">
        <f t="shared" si="6"/>
        <v>214.81</v>
      </c>
      <c r="N9" s="3">
        <f t="shared" si="6"/>
        <v>50.49</v>
      </c>
      <c r="O9" s="3">
        <f t="shared" si="6"/>
        <v>70.12</v>
      </c>
      <c r="P9" s="3">
        <f t="shared" si="6"/>
        <v>49.32</v>
      </c>
    </row>
    <row r="10" spans="1:16" ht="15.5" x14ac:dyDescent="0.35">
      <c r="C10" t="s">
        <v>18</v>
      </c>
      <c r="D10" s="3">
        <f ca="1">IFERROR(IF(D9=0,"",D2/D9),"")</f>
        <v>341.89189189189187</v>
      </c>
      <c r="E10" s="3">
        <f ca="1">IFERROR(IF(E9=0,"",E2/E9),"")</f>
        <v>-43.162199000454336</v>
      </c>
      <c r="I10" s="3">
        <f t="shared" ref="I10:P10" ca="1" si="7">IFERROR(IF(I9=0,"",I2/I9),"")</f>
        <v>17.698514952193666</v>
      </c>
      <c r="J10" s="3">
        <f t="shared" ca="1" si="7"/>
        <v>5.2279381012128816</v>
      </c>
      <c r="K10" s="3">
        <f t="shared" ca="1" si="7"/>
        <v>4.793215756160512</v>
      </c>
      <c r="L10" s="3">
        <f t="shared" ca="1" si="7"/>
        <v>3.6502619599759512</v>
      </c>
      <c r="M10" s="3">
        <f t="shared" ca="1" si="7"/>
        <v>3.0492062753130673</v>
      </c>
      <c r="N10" s="3">
        <f t="shared" ca="1" si="7"/>
        <v>10.497128144186968</v>
      </c>
      <c r="O10" s="3">
        <f t="shared" ca="1" si="7"/>
        <v>26.169423844837421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433412670000</v>
      </c>
      <c r="E11" s="2">
        <f>IFERROR(INDEX(E51:E500,MATCH($C$11,$C$51:$C$500,0)),"")</f>
        <v>594984679000</v>
      </c>
      <c r="H11" s="2">
        <f>IFERROR(INDEX(D11:G11,COUNT(D11:G11)),"")</f>
        <v>594984679000</v>
      </c>
      <c r="I11" s="2">
        <f t="shared" ref="I11:P11" si="8">IFERROR(INDEX(I51:I500,MATCH($C$11,$C$51:$C$500,0)),"")</f>
        <v>651557393000</v>
      </c>
      <c r="J11" s="2">
        <f t="shared" si="8"/>
        <v>452463562000</v>
      </c>
      <c r="K11" s="2">
        <f t="shared" si="8"/>
        <v>403394691000</v>
      </c>
      <c r="L11" s="2">
        <f t="shared" si="8"/>
        <v>409185230000</v>
      </c>
      <c r="M11" s="2">
        <f t="shared" si="8"/>
        <v>251984806000</v>
      </c>
      <c r="N11" s="2">
        <f t="shared" si="8"/>
        <v>45361957000</v>
      </c>
      <c r="O11" s="2">
        <f t="shared" si="8"/>
        <v>40352281000</v>
      </c>
      <c r="P11" s="2">
        <f t="shared" si="8"/>
        <v>46923233000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-433000000000</v>
      </c>
      <c r="E12" s="2">
        <f>IFERROR(INDEX(E51:E500,MATCH("Net Debt (Quarter)",$C$51:$C$500,0)),"")</f>
        <v>-595000000000</v>
      </c>
      <c r="H12" s="2">
        <f>IFERROR(INDEX(D12:G12,COUNT(D12:G12)),"")</f>
        <v>-595000000000</v>
      </c>
      <c r="I12" s="2">
        <f t="shared" ref="I12:P12" si="9">IFERROR(INDEX(I51:I500,MATCH($C$12,$C$51:$C$500,0)),"")</f>
        <v>-652000000000</v>
      </c>
      <c r="J12" s="2">
        <f t="shared" si="9"/>
        <v>-452000000000</v>
      </c>
      <c r="K12" s="2">
        <f t="shared" si="9"/>
        <v>-403000000000</v>
      </c>
      <c r="L12" s="2">
        <f t="shared" si="9"/>
        <v>-275000000000</v>
      </c>
      <c r="M12" s="2">
        <f t="shared" si="9"/>
        <v>-165000000000</v>
      </c>
      <c r="N12" s="2">
        <f t="shared" si="9"/>
        <v>80000000000</v>
      </c>
      <c r="O12" s="2">
        <f t="shared" si="9"/>
        <v>130000000000</v>
      </c>
      <c r="P12" s="2">
        <f t="shared" si="9"/>
        <v>170000000000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135000000000</v>
      </c>
      <c r="M13" s="2">
        <f t="shared" si="10"/>
        <v>87000000000</v>
      </c>
      <c r="N13" s="2">
        <f t="shared" si="10"/>
        <v>126000000000</v>
      </c>
      <c r="O13" s="2">
        <f t="shared" si="10"/>
        <v>170000000000</v>
      </c>
      <c r="P13" s="2">
        <f t="shared" si="10"/>
        <v>217000000000</v>
      </c>
    </row>
    <row r="14" spans="1:16" ht="15.5" x14ac:dyDescent="0.35">
      <c r="C14" t="s">
        <v>27</v>
      </c>
      <c r="D14" s="2">
        <f>IFERROR(INDEX(D51:D500,MATCH($C$14,$C$51:$C$500,0)),"")</f>
        <v>-12251000</v>
      </c>
      <c r="E14" s="2">
        <f>IFERROR(INDEX(E51:E500,MATCH($C$14,$C$51:$C$500,0)),"")</f>
        <v>-10638000</v>
      </c>
      <c r="H14" s="2">
        <f>IFERROR(SUM(D14:G14)*(4/MAX(1,COUNT(D14:G14))),"")</f>
        <v>-45778000</v>
      </c>
      <c r="I14" s="2">
        <f t="shared" ref="I14:P14" si="11">IFERROR(INDEX(I51:I500,MATCH($C$14,$C$51:$C$500,0)),"")</f>
        <v>-26527000</v>
      </c>
      <c r="J14" s="2">
        <f t="shared" si="11"/>
        <v>-30299000</v>
      </c>
      <c r="K14" s="2">
        <f t="shared" si="11"/>
        <v>-4654519000</v>
      </c>
      <c r="L14" s="2">
        <f t="shared" si="11"/>
        <v>-7755597000</v>
      </c>
      <c r="M14" s="2">
        <f t="shared" si="11"/>
        <v>-12644998000</v>
      </c>
      <c r="N14" s="2">
        <f t="shared" si="11"/>
        <v>-16893063000</v>
      </c>
      <c r="O14" s="2">
        <f t="shared" si="11"/>
        <v>-24079962000</v>
      </c>
      <c r="P14" s="2">
        <f t="shared" si="11"/>
        <v>-18771293000</v>
      </c>
    </row>
    <row r="15" spans="1:16" ht="15.5" x14ac:dyDescent="0.35">
      <c r="C15" t="s">
        <v>28</v>
      </c>
      <c r="D15" s="2">
        <f>IFERROR(INDEX(D51:D500,MATCH($C$15,$C$51:$C$500,0)),"")</f>
        <v>-4280989000</v>
      </c>
      <c r="E15" s="2">
        <f>IFERROR(INDEX(E51:E500,MATCH($C$15,$C$51:$C$500,0)),"")</f>
        <v>-2003665000</v>
      </c>
      <c r="H15" s="2">
        <f>IFERROR(SUM(D15:G15)*(4/MAX(1,COUNT(D15:G15))),"")</f>
        <v>-12569308000</v>
      </c>
      <c r="I15" s="2">
        <f t="shared" ref="I15:P15" si="12">IFERROR(INDEX(I51:I500,MATCH($C$15,$C$51:$C$500,0)),"")</f>
        <v>-44338891000</v>
      </c>
      <c r="J15" s="2">
        <f t="shared" si="12"/>
        <v>-38025779000</v>
      </c>
      <c r="K15" s="2">
        <f t="shared" si="12"/>
        <v>-76253140000</v>
      </c>
      <c r="L15" s="2">
        <f t="shared" si="12"/>
        <v>-95272023000</v>
      </c>
      <c r="M15" s="2">
        <f t="shared" si="12"/>
        <v>-37276200000</v>
      </c>
      <c r="N15" s="2">
        <f t="shared" si="12"/>
        <v>-458210000</v>
      </c>
      <c r="O15" s="2">
        <f t="shared" si="12"/>
        <v>-17723497000</v>
      </c>
      <c r="P15" s="2">
        <f t="shared" si="12"/>
        <v>-22890523000</v>
      </c>
    </row>
    <row r="16" spans="1:16" ht="15.5" x14ac:dyDescent="0.35">
      <c r="C16" t="s">
        <v>29</v>
      </c>
      <c r="D16" s="2">
        <f>IFERROR(INDEX(D51:D500,MATCH($C$16,$C$51:$C$500,0)),"")</f>
        <v>12685377000</v>
      </c>
      <c r="E16" s="2">
        <f>IFERROR(INDEX(E51:E500,MATCH($C$16,$C$51:$C$500,0)),"")</f>
        <v>13676272000</v>
      </c>
      <c r="H16" s="2">
        <f>IFERROR(SUM(D16:G16)*(4/MAX(1,COUNT(D16:G16))),"")</f>
        <v>52723298000</v>
      </c>
      <c r="I16" s="2">
        <f t="shared" ref="I16:P16" si="13">IFERROR(INDEX(I51:I500,MATCH($C$16,$C$51:$C$500,0)),"")</f>
        <v>177924770000</v>
      </c>
      <c r="J16" s="2">
        <f t="shared" si="13"/>
        <v>172213909000</v>
      </c>
      <c r="K16" s="2">
        <f t="shared" si="13"/>
        <v>297964736000</v>
      </c>
      <c r="L16" s="2">
        <f t="shared" si="13"/>
        <v>423102362000</v>
      </c>
      <c r="M16" s="2">
        <f t="shared" si="13"/>
        <v>202891081000</v>
      </c>
      <c r="N16" s="2">
        <f t="shared" si="13"/>
        <v>-2066794000</v>
      </c>
      <c r="O16" s="2">
        <f t="shared" si="13"/>
        <v>63678070000</v>
      </c>
      <c r="P16" s="2">
        <f t="shared" si="13"/>
        <v>227543801000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1619200000000</v>
      </c>
      <c r="E20" s="2">
        <f ca="1">IFERROR(E21*E2,"")</f>
        <v>1216000000000</v>
      </c>
      <c r="H20" s="2">
        <f t="shared" ref="H20:P20" ca="1" si="14">IFERROR(H21*H2,"")</f>
        <v>1216000000000</v>
      </c>
      <c r="I20" s="2">
        <f t="shared" ca="1" si="14"/>
        <v>3340800000000</v>
      </c>
      <c r="J20" s="2">
        <f t="shared" ca="1" si="14"/>
        <v>800000000000</v>
      </c>
      <c r="K20" s="2">
        <f t="shared" ca="1" si="14"/>
        <v>998400000000</v>
      </c>
      <c r="L20" s="2">
        <f t="shared" ca="1" si="14"/>
        <v>1088000000000</v>
      </c>
      <c r="M20" s="2">
        <f t="shared" ca="1" si="14"/>
        <v>838400000000</v>
      </c>
      <c r="N20" s="2">
        <f t="shared" ca="1" si="14"/>
        <v>678400000000</v>
      </c>
      <c r="O20" s="2">
        <f t="shared" ca="1" si="14"/>
        <v>1835000000000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1280000000</v>
      </c>
      <c r="E21" s="2">
        <f>IFERROR(INDEX(E51:E500,MATCH($C$7,$C$51:$C$500,0)),"")</f>
        <v>1280000000</v>
      </c>
      <c r="H21" s="2">
        <f>IFERROR(INDEX(D21:G21,COUNT(D21:G21)),"")</f>
        <v>1280000000</v>
      </c>
      <c r="I21" s="2">
        <f t="shared" ref="I21:P21" si="15">IFERROR(INDEX(I51:I500,MATCH($C$7,$C$51:$C$500,0)),"")</f>
        <v>1280000000</v>
      </c>
      <c r="J21" s="2">
        <f t="shared" si="15"/>
        <v>1280000000</v>
      </c>
      <c r="K21" s="2">
        <f t="shared" si="15"/>
        <v>1280000000</v>
      </c>
      <c r="L21" s="2">
        <f t="shared" si="15"/>
        <v>1280000000</v>
      </c>
      <c r="M21" s="2">
        <f t="shared" si="15"/>
        <v>1280000000</v>
      </c>
      <c r="N21" s="2">
        <f t="shared" si="15"/>
        <v>1280000000</v>
      </c>
      <c r="O21" s="2">
        <f t="shared" si="15"/>
        <v>1000000000</v>
      </c>
      <c r="P21" s="2">
        <f t="shared" si="15"/>
        <v>1000000000</v>
      </c>
    </row>
    <row r="23" spans="1:16" ht="15.5" x14ac:dyDescent="0.35">
      <c r="B23" t="s">
        <v>45</v>
      </c>
      <c r="C23" t="s">
        <v>46</v>
      </c>
      <c r="D23" s="3">
        <f>IFERROR(D5/D6*100,"")</f>
        <v>0.79794414715141215</v>
      </c>
      <c r="E23" s="3">
        <f>IFERROR(E5/E6*100,"")</f>
        <v>0.94054174152164893</v>
      </c>
      <c r="H23" s="3">
        <f t="shared" ref="H23:P23" si="16">IFERROR(H5/H6*100,"")</f>
        <v>3.2281547771830628</v>
      </c>
      <c r="I23" s="3">
        <f t="shared" si="16"/>
        <v>10.879485295599473</v>
      </c>
      <c r="J23" s="3">
        <f t="shared" si="16"/>
        <v>12.232310948738013</v>
      </c>
      <c r="K23" s="3">
        <f t="shared" si="16"/>
        <v>20.270752926492321</v>
      </c>
      <c r="L23" s="3">
        <f t="shared" si="16"/>
        <v>31.183495731368893</v>
      </c>
      <c r="M23" s="3">
        <f t="shared" si="16"/>
        <v>20.112970933091344</v>
      </c>
      <c r="N23" s="3">
        <f t="shared" si="16"/>
        <v>0.5805996490854749</v>
      </c>
      <c r="O23" s="3">
        <f t="shared" si="16"/>
        <v>6.8343232095426574</v>
      </c>
      <c r="P23" s="3">
        <f t="shared" si="16"/>
        <v>34.872077829961349</v>
      </c>
    </row>
    <row r="24" spans="1:16" ht="15.5" x14ac:dyDescent="0.35">
      <c r="C24" t="s">
        <v>47</v>
      </c>
      <c r="D24" s="4">
        <f>IFERROR(_xlfn.RRI(5,I23,D23),"")</f>
        <v>-0.40697523675379499</v>
      </c>
      <c r="E24" s="4">
        <f>IFERROR(_xlfn.RRI(5,J23,E23),"")</f>
        <v>-0.40134872416657041</v>
      </c>
      <c r="H24" s="4">
        <f t="shared" ref="H24:P24" si="17">IFERROR(_xlfn.RRI(5,M23,H23),"")</f>
        <v>-0.30642149597205315</v>
      </c>
      <c r="I24" s="4">
        <f t="shared" si="17"/>
        <v>0.79699271343260913</v>
      </c>
      <c r="J24" s="4">
        <f t="shared" si="17"/>
        <v>0.12347289680910323</v>
      </c>
      <c r="K24" s="4">
        <f t="shared" si="17"/>
        <v>-0.10282242262936026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103.29</v>
      </c>
      <c r="J25" s="3">
        <f t="shared" si="18"/>
        <v>103.65</v>
      </c>
      <c r="K25" s="3">
        <f t="shared" si="18"/>
        <v>171.31</v>
      </c>
      <c r="L25" s="3">
        <f t="shared" si="18"/>
        <v>253.26</v>
      </c>
      <c r="M25" s="3">
        <f t="shared" si="18"/>
        <v>127.87</v>
      </c>
      <c r="N25" s="3">
        <f t="shared" si="18"/>
        <v>-1.94</v>
      </c>
      <c r="O25" s="3">
        <f t="shared" si="18"/>
        <v>45.56</v>
      </c>
      <c r="P25" s="3">
        <f t="shared" si="18"/>
        <v>204.14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0.17868326706982529</v>
      </c>
      <c r="K26" s="4">
        <f t="shared" si="19"/>
        <v>-3.4458553413464044E-2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71.771851562500004</v>
      </c>
      <c r="E27" s="3">
        <f>IFERROR(E4/E21,"")</f>
        <v>66.427047656249997</v>
      </c>
      <c r="H27" s="3">
        <f t="shared" ref="H27:P27" si="20">IFERROR(H4/H21,"")</f>
        <v>276.3977984375</v>
      </c>
      <c r="I27" s="3">
        <f t="shared" si="20"/>
        <v>377.49381640625001</v>
      </c>
      <c r="J27" s="3">
        <f t="shared" si="20"/>
        <v>442.71442421875003</v>
      </c>
      <c r="K27" s="3">
        <f t="shared" si="20"/>
        <v>493.93188125</v>
      </c>
      <c r="L27" s="3">
        <f t="shared" si="20"/>
        <v>610.77636796875004</v>
      </c>
      <c r="M27" s="3">
        <f t="shared" si="20"/>
        <v>350.00658437499999</v>
      </c>
      <c r="N27" s="3">
        <f t="shared" si="20"/>
        <v>154.65068515625001</v>
      </c>
      <c r="O27" s="3">
        <f t="shared" si="20"/>
        <v>379.90412199999997</v>
      </c>
      <c r="P27" s="3">
        <f t="shared" si="20"/>
        <v>295.39453800000001</v>
      </c>
    </row>
    <row r="28" spans="1:16" ht="15.5" x14ac:dyDescent="0.35">
      <c r="C28" t="s">
        <v>52</v>
      </c>
      <c r="D28" s="4">
        <f>IFERROR(_xlfn.RRI(5,I27,D27),"")</f>
        <v>-0.28252154932469797</v>
      </c>
      <c r="E28" s="4">
        <f>IFERROR(_xlfn.RRI(5,J27,E27),"")</f>
        <v>-0.31570359923143909</v>
      </c>
      <c r="H28" s="4">
        <f t="shared" ref="H28:P28" si="21">IFERROR(_xlfn.RRI(5,M27,H27),"")</f>
        <v>-4.6124546568747093E-2</v>
      </c>
      <c r="I28" s="4">
        <f t="shared" si="21"/>
        <v>0.19539545070973885</v>
      </c>
      <c r="J28" s="4">
        <f t="shared" si="21"/>
        <v>3.1074231796285767E-2</v>
      </c>
      <c r="K28" s="4">
        <f t="shared" si="21"/>
        <v>0.10828873678837092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-3.4732272069464489E-3</v>
      </c>
      <c r="J29" s="4">
        <f t="shared" si="22"/>
        <v>-0.39495651158718109</v>
      </c>
      <c r="K29" s="4">
        <f t="shared" si="22"/>
        <v>-0.32358051014767431</v>
      </c>
      <c r="L29" s="4">
        <f t="shared" si="22"/>
        <v>0.98060530226010778</v>
      </c>
      <c r="M29" s="4">
        <f t="shared" si="22"/>
        <v>-66.912371134020617</v>
      </c>
      <c r="N29" s="4">
        <f t="shared" si="22"/>
        <v>-1.0425812115891131</v>
      </c>
      <c r="O29" s="4">
        <f t="shared" si="22"/>
        <v>-0.77681982952875472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-0.26780840791297317</v>
      </c>
      <c r="I30" s="4">
        <f t="shared" si="23"/>
        <v>-0.14731981666871058</v>
      </c>
      <c r="J30" s="4">
        <f t="shared" si="23"/>
        <v>-0.10369336132268538</v>
      </c>
      <c r="K30" s="4">
        <f t="shared" si="23"/>
        <v>-0.1913048586135348</v>
      </c>
      <c r="L30" s="4">
        <f t="shared" si="23"/>
        <v>0.74504250844138153</v>
      </c>
      <c r="M30" s="4">
        <f t="shared" si="23"/>
        <v>1.2632074602280217</v>
      </c>
      <c r="N30" s="4">
        <f t="shared" si="23"/>
        <v>-0.59292180263248095</v>
      </c>
      <c r="O30" s="4">
        <f t="shared" si="23"/>
        <v>0.28609054375947857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807.04</v>
      </c>
      <c r="E32" s="3">
        <f>IFERROR(INDEX(E51:E500,MATCH($A$32,$C$51:$C$500,0)),"")</f>
        <v>956.56</v>
      </c>
      <c r="H32" s="3">
        <f>IFERROR(INDEX(D32:G32,COUNT(D32:G32)),"")</f>
        <v>956.56</v>
      </c>
      <c r="I32" s="3">
        <f t="shared" ref="I32:P32" si="24">IFERROR(INDEX(I51:I500,MATCH($C$32,$C$51:$C$500,0)),"")</f>
        <v>947.51</v>
      </c>
      <c r="J32" s="3">
        <f t="shared" si="24"/>
        <v>843.79</v>
      </c>
      <c r="K32" s="3">
        <f t="shared" si="24"/>
        <v>839.87</v>
      </c>
      <c r="L32" s="3">
        <f t="shared" si="24"/>
        <v>814.38</v>
      </c>
      <c r="M32" s="3">
        <f t="shared" si="24"/>
        <v>628.53</v>
      </c>
      <c r="N32" s="3">
        <f t="shared" si="24"/>
        <v>506.04</v>
      </c>
      <c r="O32" s="3">
        <f t="shared" si="24"/>
        <v>654.39</v>
      </c>
      <c r="P32" s="3">
        <f t="shared" si="24"/>
        <v>576.59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1.18</v>
      </c>
      <c r="E33" s="3">
        <f>IFERROR(INDEX(E51:E500,MATCH($A$33,$C$51:$C$500,0)),"")</f>
        <v>1.33</v>
      </c>
      <c r="H33" s="3">
        <f>IFERROR(INDEX(D33:G33,COUNT(D33:G33)),"")</f>
        <v>1.33</v>
      </c>
      <c r="I33" s="3">
        <f t="shared" ref="I33:P33" si="25">IFERROR(INDEX(I51:I500,MATCH($C$33,$C$51:$C$500,0)),"")</f>
        <v>2.75</v>
      </c>
      <c r="J33" s="3">
        <f t="shared" si="25"/>
        <v>0.74</v>
      </c>
      <c r="K33" s="3">
        <f t="shared" si="25"/>
        <v>0.93</v>
      </c>
      <c r="L33" s="3">
        <f t="shared" si="25"/>
        <v>1.04</v>
      </c>
      <c r="M33" s="3">
        <f t="shared" si="25"/>
        <v>1.04</v>
      </c>
      <c r="N33" s="3">
        <f t="shared" si="25"/>
        <v>1.05</v>
      </c>
      <c r="O33" s="3">
        <f t="shared" si="25"/>
        <v>2.8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146.6</v>
      </c>
      <c r="E34" s="3">
        <f>IFERROR(INDEX(E51:E500,MATCH($A$34,$C$51:$C$500,0)),"")</f>
        <v>140.88</v>
      </c>
      <c r="H34" s="3">
        <f>IFERROR(INDEX(D34:G34,COUNT(D34:G34)),"")</f>
        <v>140.88</v>
      </c>
      <c r="I34" s="3">
        <f t="shared" ref="I34:P34" si="26">IFERROR(INDEX(I51:I500,MATCH($C$34,$C$51:$C$500,0)),"")</f>
        <v>25.27</v>
      </c>
      <c r="J34" s="3">
        <f t="shared" si="26"/>
        <v>6.03</v>
      </c>
      <c r="K34" s="3">
        <f t="shared" si="26"/>
        <v>4.55</v>
      </c>
      <c r="L34" s="3">
        <f t="shared" si="26"/>
        <v>3.36</v>
      </c>
      <c r="M34" s="3">
        <f t="shared" si="26"/>
        <v>5.12</v>
      </c>
      <c r="N34" s="3">
        <f t="shared" si="26"/>
        <v>-273.2</v>
      </c>
      <c r="O34" s="3">
        <f t="shared" si="26"/>
        <v>40.28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13.29</v>
      </c>
      <c r="E35" s="3">
        <f>IFERROR(INDEX(E51:E500,MATCH($A$35,$C$51:$C$500,0)),"")</f>
        <v>19.27</v>
      </c>
      <c r="H35" s="3">
        <f>IFERROR(INDEX(D35:G35,COUNT(D35:G35)),"")</f>
        <v>19.27</v>
      </c>
      <c r="I35" s="3">
        <f t="shared" ref="I35:P35" si="27">IFERROR(INDEX(I51:I500,MATCH($C$35,$C$51:$C$500,0)),"")</f>
        <v>6.94</v>
      </c>
      <c r="J35" s="3">
        <f t="shared" si="27"/>
        <v>1.42</v>
      </c>
      <c r="K35" s="3">
        <f t="shared" si="27"/>
        <v>1.59</v>
      </c>
      <c r="L35" s="3">
        <f t="shared" si="27"/>
        <v>1.4</v>
      </c>
      <c r="M35" s="3">
        <f t="shared" si="27"/>
        <v>1.88</v>
      </c>
      <c r="N35" s="3">
        <f t="shared" si="27"/>
        <v>3.44</v>
      </c>
      <c r="O35" s="3">
        <f t="shared" si="27"/>
        <v>4.83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91867970000</v>
      </c>
      <c r="E51" s="5">
        <v>85026621000</v>
      </c>
      <c r="F51" s="5">
        <v>159813655000</v>
      </c>
      <c r="G51" s="5">
        <v>152446797000</v>
      </c>
      <c r="I51" s="5">
        <v>483192085000</v>
      </c>
      <c r="J51" s="5">
        <v>566674463000</v>
      </c>
      <c r="K51" s="5">
        <v>632232808000</v>
      </c>
      <c r="L51" s="5">
        <v>781793751000</v>
      </c>
      <c r="M51" s="5">
        <v>448008428000</v>
      </c>
      <c r="N51" s="5">
        <v>197952877000</v>
      </c>
      <c r="O51" s="5">
        <v>379904122000</v>
      </c>
      <c r="P51" s="5">
        <v>295394538000</v>
      </c>
    </row>
    <row r="52" spans="2:16" ht="15.5" x14ac:dyDescent="0.35">
      <c r="C52" t="s">
        <v>211</v>
      </c>
      <c r="D52" s="5">
        <v>-79259105000</v>
      </c>
      <c r="E52" s="5">
        <v>-70853870000</v>
      </c>
      <c r="F52" s="5">
        <v>-89320435000</v>
      </c>
      <c r="G52" s="5">
        <v>-76480275000</v>
      </c>
      <c r="I52" s="5">
        <v>-284402600000</v>
      </c>
      <c r="J52" s="5">
        <v>-326990814000</v>
      </c>
      <c r="K52" s="5">
        <v>-302612397000</v>
      </c>
      <c r="L52" s="5">
        <v>-319527366000</v>
      </c>
      <c r="M52" s="5">
        <v>-206885261000</v>
      </c>
      <c r="N52" s="5">
        <v>-160440171000</v>
      </c>
      <c r="O52" s="5">
        <v>-264399058000</v>
      </c>
      <c r="P52" s="5">
        <v>-172415522000</v>
      </c>
    </row>
    <row r="53" spans="2:16" ht="15.5" x14ac:dyDescent="0.35">
      <c r="C53" t="s">
        <v>212</v>
      </c>
      <c r="D53" s="5">
        <v>12608865000</v>
      </c>
      <c r="E53" s="5">
        <v>14172751000</v>
      </c>
      <c r="F53" s="5">
        <v>70493220000</v>
      </c>
      <c r="G53" s="5">
        <v>75966522000</v>
      </c>
      <c r="I53" s="5">
        <v>198789485000</v>
      </c>
      <c r="J53" s="5">
        <v>239683649000</v>
      </c>
      <c r="K53" s="5">
        <v>329620411000</v>
      </c>
      <c r="L53" s="5">
        <v>462266385000</v>
      </c>
      <c r="M53" s="5">
        <v>241123167000</v>
      </c>
      <c r="N53" s="5">
        <v>37512706000</v>
      </c>
      <c r="O53" s="5">
        <v>115505064000</v>
      </c>
      <c r="P53" s="5">
        <v>122979016000</v>
      </c>
    </row>
    <row r="54" spans="2:16" ht="15.5" x14ac:dyDescent="0.35">
      <c r="C54" t="s">
        <v>82</v>
      </c>
      <c r="D54" s="5">
        <v>-5689435000</v>
      </c>
      <c r="E54" s="5">
        <v>-5137231000</v>
      </c>
      <c r="F54" s="5">
        <v>-9777112000</v>
      </c>
      <c r="G54" s="5">
        <v>-11206276000</v>
      </c>
      <c r="I54" s="5">
        <v>-45080164000</v>
      </c>
      <c r="J54" s="5">
        <v>-81847886000</v>
      </c>
      <c r="K54" s="5">
        <v>-44223921000</v>
      </c>
      <c r="L54" s="5">
        <v>-44250820000</v>
      </c>
      <c r="M54" s="5">
        <v>-32772589000</v>
      </c>
      <c r="N54" s="5">
        <v>-26851053000</v>
      </c>
      <c r="O54" s="5">
        <v>-30370769000</v>
      </c>
      <c r="P54" s="5">
        <v>-19080701000</v>
      </c>
    </row>
    <row r="55" spans="2:16" ht="15.5" x14ac:dyDescent="0.35">
      <c r="C55" t="s">
        <v>213</v>
      </c>
      <c r="D55" s="5">
        <v>-5689435000</v>
      </c>
      <c r="E55" s="5">
        <v>-5137231000</v>
      </c>
      <c r="F55" s="5">
        <v>-9777112000</v>
      </c>
      <c r="G55" s="5">
        <v>-11206276000</v>
      </c>
      <c r="I55" s="5">
        <v>-45080164000</v>
      </c>
      <c r="J55" s="5">
        <v>-81847886000</v>
      </c>
      <c r="K55" s="5">
        <v>-44223921000</v>
      </c>
      <c r="L55" s="5">
        <v>-44250820000</v>
      </c>
      <c r="M55" s="5">
        <v>-32772589000</v>
      </c>
      <c r="N55" s="5">
        <v>-26851053000</v>
      </c>
      <c r="O55" s="5">
        <v>-30370769000</v>
      </c>
      <c r="P55" s="5">
        <v>-19080701000</v>
      </c>
    </row>
    <row r="56" spans="2:16" ht="15.5" x14ac:dyDescent="0.35">
      <c r="C56" t="s">
        <v>89</v>
      </c>
      <c r="D56" s="5">
        <v>6919430000</v>
      </c>
      <c r="E56" s="5">
        <v>9035520000</v>
      </c>
      <c r="F56" s="5">
        <v>60716108000</v>
      </c>
      <c r="G56" s="5">
        <v>64760246000</v>
      </c>
      <c r="I56" s="5">
        <v>153709321000</v>
      </c>
      <c r="J56" s="5">
        <v>157835763000</v>
      </c>
      <c r="K56" s="5">
        <v>285396490000</v>
      </c>
      <c r="L56" s="5">
        <v>418015565000</v>
      </c>
      <c r="M56" s="5">
        <v>208350578000</v>
      </c>
      <c r="N56" s="5">
        <v>10661653000</v>
      </c>
      <c r="O56" s="5">
        <v>85134295000</v>
      </c>
      <c r="P56" s="5">
        <v>103898315000</v>
      </c>
    </row>
    <row r="57" spans="2:16" ht="15.5" x14ac:dyDescent="0.35">
      <c r="C57" t="s">
        <v>90</v>
      </c>
      <c r="D57" s="5">
        <v>5765947000</v>
      </c>
      <c r="E57" s="5">
        <v>4640752000</v>
      </c>
      <c r="F57" s="5">
        <v>13689193000</v>
      </c>
      <c r="G57" s="5">
        <v>3682580000</v>
      </c>
      <c r="I57" s="5">
        <v>24215449000</v>
      </c>
      <c r="J57" s="5">
        <v>14378146000</v>
      </c>
      <c r="K57" s="5">
        <v>12568246000</v>
      </c>
      <c r="L57" s="5">
        <v>5086797000</v>
      </c>
      <c r="M57" s="5">
        <v>-5459497000</v>
      </c>
      <c r="N57" s="5">
        <v>-12728447000</v>
      </c>
      <c r="O57" s="5">
        <v>-21456225000</v>
      </c>
      <c r="P57" s="5">
        <v>123645486000</v>
      </c>
    </row>
    <row r="58" spans="2:16" ht="15.5" x14ac:dyDescent="0.35">
      <c r="C58" t="s">
        <v>215</v>
      </c>
      <c r="D58" s="5">
        <v>5265637000</v>
      </c>
      <c r="E58" s="5">
        <v>3043602000</v>
      </c>
      <c r="F58" s="5">
        <v>3844694000</v>
      </c>
      <c r="G58" s="5">
        <v>4022745000</v>
      </c>
      <c r="I58" s="5">
        <v>14461475000</v>
      </c>
      <c r="J58" s="5">
        <v>13739032000</v>
      </c>
      <c r="K58" s="5">
        <v>15643476000</v>
      </c>
      <c r="L58" s="5">
        <v>10669291000</v>
      </c>
      <c r="M58" s="5">
        <v>3445884000</v>
      </c>
      <c r="N58" s="5">
        <v>1206251000</v>
      </c>
      <c r="O58" s="5">
        <v>2280739000</v>
      </c>
      <c r="P58" s="5">
        <v>17791738000</v>
      </c>
    </row>
    <row r="59" spans="2:16" ht="15.5" x14ac:dyDescent="0.35">
      <c r="C59" t="s">
        <v>27</v>
      </c>
      <c r="D59" s="5">
        <v>-12251000</v>
      </c>
      <c r="E59" s="5">
        <v>-10638000</v>
      </c>
      <c r="F59" s="5">
        <v>661599000</v>
      </c>
      <c r="G59" s="5">
        <v>-490564000</v>
      </c>
      <c r="I59" s="5">
        <v>-26527000</v>
      </c>
      <c r="J59" s="5">
        <v>-30299000</v>
      </c>
      <c r="K59" s="5">
        <v>-4654519000</v>
      </c>
      <c r="L59" s="5">
        <v>-7755597000</v>
      </c>
      <c r="M59" s="5">
        <v>-12644998000</v>
      </c>
      <c r="N59" s="5">
        <v>-16893063000</v>
      </c>
      <c r="O59" s="5">
        <v>-24079962000</v>
      </c>
      <c r="P59" s="5">
        <v>-18771293000</v>
      </c>
    </row>
    <row r="60" spans="2:16" ht="15.5" x14ac:dyDescent="0.35">
      <c r="C60" t="s">
        <v>81</v>
      </c>
      <c r="D60" s="5">
        <v>74708000</v>
      </c>
      <c r="E60" s="5">
        <v>40837000</v>
      </c>
      <c r="F60" s="5">
        <v>318811000</v>
      </c>
      <c r="G60" s="5">
        <v>373189000</v>
      </c>
      <c r="I60" s="5">
        <v>860151000</v>
      </c>
      <c r="J60" s="5">
        <v>999514000</v>
      </c>
      <c r="K60" s="5">
        <v>1579410000</v>
      </c>
      <c r="L60" s="5">
        <v>2387724000</v>
      </c>
      <c r="M60" s="5">
        <v>1309480000</v>
      </c>
      <c r="N60" s="5">
        <v>-15270000</v>
      </c>
      <c r="O60" s="5">
        <v>395167000</v>
      </c>
      <c r="P60" s="5">
        <v>514159000</v>
      </c>
    </row>
    <row r="61" spans="2:16" ht="15.5" x14ac:dyDescent="0.35">
      <c r="C61" t="s">
        <v>92</v>
      </c>
      <c r="D61" s="5">
        <v>5765947000</v>
      </c>
      <c r="E61" s="5">
        <v>4640752000</v>
      </c>
      <c r="F61" s="5">
        <v>13689193000</v>
      </c>
      <c r="G61" s="5">
        <v>3682580000</v>
      </c>
      <c r="I61" s="5">
        <v>24215449000</v>
      </c>
      <c r="J61" s="5">
        <v>14378146000</v>
      </c>
      <c r="K61" s="5">
        <v>12568246000</v>
      </c>
      <c r="L61" s="5">
        <v>5086797000</v>
      </c>
      <c r="M61" s="5">
        <v>-5459497000</v>
      </c>
      <c r="N61" s="5">
        <v>-12728447000</v>
      </c>
      <c r="O61" s="5">
        <v>-21456225000</v>
      </c>
      <c r="P61" s="5">
        <v>123645486000</v>
      </c>
    </row>
    <row r="62" spans="2:16" ht="15.5" x14ac:dyDescent="0.35">
      <c r="C62" t="s">
        <v>29</v>
      </c>
      <c r="D62" s="5">
        <v>12685377000</v>
      </c>
      <c r="E62" s="5">
        <v>13676272000</v>
      </c>
      <c r="F62" s="5">
        <v>74405301000</v>
      </c>
      <c r="G62" s="5">
        <v>68442826000</v>
      </c>
      <c r="I62" s="5">
        <v>177924770000</v>
      </c>
      <c r="J62" s="5">
        <v>172213909000</v>
      </c>
      <c r="K62" s="5">
        <v>297964736000</v>
      </c>
      <c r="L62" s="5">
        <v>423102362000</v>
      </c>
      <c r="M62" s="5">
        <v>202891081000</v>
      </c>
      <c r="N62" s="5">
        <v>-2066794000</v>
      </c>
      <c r="O62" s="5">
        <v>63678070000</v>
      </c>
      <c r="P62" s="5">
        <v>227543801000</v>
      </c>
    </row>
    <row r="63" spans="2:16" ht="15.5" x14ac:dyDescent="0.35">
      <c r="C63" t="s">
        <v>28</v>
      </c>
      <c r="D63" s="5">
        <v>-4280989000</v>
      </c>
      <c r="E63" s="5">
        <v>-2003665000</v>
      </c>
      <c r="F63" s="5">
        <v>-22703501000</v>
      </c>
      <c r="G63" s="5">
        <v>-14296214000</v>
      </c>
      <c r="I63" s="5">
        <v>-44338891000</v>
      </c>
      <c r="J63" s="5">
        <v>-38025779000</v>
      </c>
      <c r="K63" s="5">
        <v>-76253140000</v>
      </c>
      <c r="L63" s="5">
        <v>-95272023000</v>
      </c>
      <c r="M63" s="5">
        <v>-37276200000</v>
      </c>
      <c r="N63" s="5">
        <v>-458210000</v>
      </c>
      <c r="O63" s="5">
        <v>-17723497000</v>
      </c>
      <c r="P63" s="5">
        <v>-22890523000</v>
      </c>
    </row>
    <row r="64" spans="2:16" ht="15.5" x14ac:dyDescent="0.35">
      <c r="C64" t="s">
        <v>95</v>
      </c>
      <c r="D64" s="5">
        <v>8404388000</v>
      </c>
      <c r="E64" s="5">
        <v>11672607000</v>
      </c>
      <c r="F64" s="5">
        <v>51701800000</v>
      </c>
      <c r="G64" s="5">
        <v>54146612000</v>
      </c>
      <c r="I64" s="5">
        <v>133585879000</v>
      </c>
      <c r="J64" s="5">
        <v>134188130000</v>
      </c>
      <c r="K64" s="5">
        <v>221711596000</v>
      </c>
      <c r="L64" s="5">
        <v>327830339000</v>
      </c>
      <c r="M64" s="5">
        <v>165614881000</v>
      </c>
      <c r="N64" s="5">
        <v>-2525004000</v>
      </c>
      <c r="O64" s="5">
        <v>45954573000</v>
      </c>
      <c r="P64" s="5">
        <v>204653278000</v>
      </c>
    </row>
    <row r="65" spans="2:16" ht="15.5" x14ac:dyDescent="0.35">
      <c r="C65" t="s">
        <v>96</v>
      </c>
      <c r="F65" s="5">
        <v>288795000</v>
      </c>
      <c r="G65" s="5">
        <v>263414000</v>
      </c>
      <c r="I65" s="5">
        <v>552209000</v>
      </c>
      <c r="J65" s="5">
        <v>351220000</v>
      </c>
      <c r="K65" s="5">
        <v>229053000</v>
      </c>
      <c r="L65" s="5">
        <v>3328759000</v>
      </c>
      <c r="M65" s="5">
        <v>-613092000</v>
      </c>
      <c r="N65" s="5">
        <v>6314862000</v>
      </c>
      <c r="O65" s="5">
        <v>-481684000</v>
      </c>
      <c r="P65" s="5">
        <v>-1400545000</v>
      </c>
    </row>
    <row r="66" spans="2:16" ht="15.5" x14ac:dyDescent="0.35">
      <c r="C66" t="s">
        <v>97</v>
      </c>
      <c r="D66" s="5">
        <v>8404388000</v>
      </c>
      <c r="E66" s="5">
        <v>11672607000</v>
      </c>
      <c r="F66" s="5">
        <v>51990595000</v>
      </c>
      <c r="G66" s="5">
        <v>54410026000</v>
      </c>
      <c r="I66" s="5">
        <v>134138088000</v>
      </c>
      <c r="J66" s="5">
        <v>134539350000</v>
      </c>
      <c r="K66" s="5">
        <v>221940649000</v>
      </c>
      <c r="L66" s="5">
        <v>331159098000</v>
      </c>
      <c r="M66" s="5">
        <v>165001789000</v>
      </c>
      <c r="N66" s="5">
        <v>3789858000</v>
      </c>
      <c r="O66" s="5">
        <v>45472889000</v>
      </c>
      <c r="P66" s="5">
        <v>203252733000</v>
      </c>
    </row>
    <row r="67" spans="2:16" ht="15.5" x14ac:dyDescent="0.35">
      <c r="C67" t="s">
        <v>98</v>
      </c>
      <c r="D67" s="5">
        <v>8404388000</v>
      </c>
      <c r="E67" s="5">
        <v>11672607000</v>
      </c>
      <c r="F67" s="5">
        <v>51701800000</v>
      </c>
      <c r="G67" s="5">
        <v>54146612000</v>
      </c>
      <c r="I67" s="5">
        <v>133585879000</v>
      </c>
      <c r="J67" s="5">
        <v>134188130000</v>
      </c>
      <c r="K67" s="5">
        <v>221711596000</v>
      </c>
      <c r="L67" s="5">
        <v>327830339000</v>
      </c>
      <c r="M67" s="5">
        <v>165614881000</v>
      </c>
      <c r="N67" s="5">
        <v>-2525004000</v>
      </c>
      <c r="O67" s="5">
        <v>45954573000</v>
      </c>
      <c r="P67" s="5">
        <v>204653278000</v>
      </c>
    </row>
    <row r="68" spans="2:16" ht="15.5" x14ac:dyDescent="0.35">
      <c r="C68" t="s">
        <v>8</v>
      </c>
      <c r="D68" s="5">
        <v>8329680000</v>
      </c>
      <c r="E68" s="5">
        <v>11631770000</v>
      </c>
      <c r="F68" s="5">
        <v>51671784000</v>
      </c>
      <c r="G68" s="5">
        <v>54036837000</v>
      </c>
      <c r="I68" s="5">
        <v>133277937000</v>
      </c>
      <c r="J68" s="5">
        <v>133539836000</v>
      </c>
      <c r="K68" s="5">
        <v>220361239000</v>
      </c>
      <c r="L68" s="5">
        <v>328771374000</v>
      </c>
      <c r="M68" s="5">
        <v>163692309000</v>
      </c>
      <c r="N68" s="5">
        <v>3805128000</v>
      </c>
      <c r="O68" s="5">
        <v>45077722000</v>
      </c>
      <c r="P68" s="5">
        <v>202738574000</v>
      </c>
    </row>
    <row r="69" spans="2:16" ht="15.5" x14ac:dyDescent="0.35">
      <c r="C69" t="s">
        <v>100</v>
      </c>
      <c r="D69" s="5">
        <v>8404388000</v>
      </c>
      <c r="E69" s="5">
        <v>11672607000</v>
      </c>
      <c r="F69" s="5">
        <v>51701800000</v>
      </c>
      <c r="G69" s="5">
        <v>54146612000</v>
      </c>
      <c r="I69" s="5">
        <v>133585879000</v>
      </c>
      <c r="J69" s="5">
        <v>134188130000</v>
      </c>
      <c r="K69" s="5">
        <v>221711596000</v>
      </c>
      <c r="L69" s="5">
        <v>327830339000</v>
      </c>
      <c r="M69" s="5">
        <v>165614881000</v>
      </c>
      <c r="N69" s="5">
        <v>-2525004000</v>
      </c>
      <c r="O69" s="5">
        <v>45954573000</v>
      </c>
      <c r="P69" s="5">
        <v>204653278000</v>
      </c>
    </row>
    <row r="70" spans="2:16" ht="15.5" x14ac:dyDescent="0.35">
      <c r="C70" t="s">
        <v>101</v>
      </c>
      <c r="D70" s="5">
        <v>8404388000</v>
      </c>
      <c r="E70" s="5">
        <v>11672607000</v>
      </c>
      <c r="F70" s="5">
        <v>51990595000</v>
      </c>
      <c r="G70" s="5">
        <v>54410026000</v>
      </c>
      <c r="I70" s="5">
        <v>134138088000</v>
      </c>
      <c r="J70" s="5">
        <v>134539350000</v>
      </c>
      <c r="K70" s="5">
        <v>221940649000</v>
      </c>
      <c r="L70" s="5">
        <v>331159098000</v>
      </c>
      <c r="M70" s="5">
        <v>165001789000</v>
      </c>
      <c r="N70" s="5">
        <v>3789858000</v>
      </c>
      <c r="O70" s="5">
        <v>45472889000</v>
      </c>
      <c r="P70" s="5">
        <v>203252733000</v>
      </c>
    </row>
    <row r="71" spans="2:16" ht="15.5" x14ac:dyDescent="0.35">
      <c r="C71" t="s">
        <v>102</v>
      </c>
      <c r="D71" s="5">
        <v>8404388000</v>
      </c>
      <c r="E71" s="5">
        <v>11672607000</v>
      </c>
      <c r="F71" s="5">
        <v>51990595000</v>
      </c>
      <c r="G71" s="5">
        <v>54410026000</v>
      </c>
      <c r="I71" s="5">
        <v>134138088000</v>
      </c>
      <c r="J71" s="5">
        <v>134539350000</v>
      </c>
      <c r="K71" s="5">
        <v>221940649000</v>
      </c>
      <c r="L71" s="5">
        <v>331159098000</v>
      </c>
      <c r="M71" s="5">
        <v>165001789000</v>
      </c>
      <c r="N71" s="5">
        <v>3789858000</v>
      </c>
      <c r="O71" s="5">
        <v>45472889000</v>
      </c>
      <c r="P71" s="5">
        <v>203252733000</v>
      </c>
    </row>
    <row r="73" spans="2:16" ht="15.5" x14ac:dyDescent="0.35">
      <c r="B73" t="s">
        <v>103</v>
      </c>
      <c r="C73" t="s">
        <v>104</v>
      </c>
    </row>
    <row r="74" spans="2:16" ht="15.5" x14ac:dyDescent="0.35">
      <c r="C74" t="s">
        <v>216</v>
      </c>
    </row>
    <row r="75" spans="2:16" ht="15.5" x14ac:dyDescent="0.35">
      <c r="C75" t="s">
        <v>20</v>
      </c>
      <c r="D75" s="5">
        <v>433412670000</v>
      </c>
      <c r="E75" s="5">
        <v>594984679000</v>
      </c>
      <c r="F75" s="5">
        <v>651557393000</v>
      </c>
      <c r="G75" s="5">
        <v>581483004000</v>
      </c>
      <c r="I75" s="5">
        <v>651557393000</v>
      </c>
      <c r="J75" s="5">
        <v>452463562000</v>
      </c>
      <c r="K75" s="5">
        <v>403394691000</v>
      </c>
      <c r="L75" s="5">
        <v>409185230000</v>
      </c>
      <c r="M75" s="5">
        <v>251984806000</v>
      </c>
      <c r="N75" s="5">
        <v>45361957000</v>
      </c>
      <c r="O75" s="5">
        <v>40352281000</v>
      </c>
      <c r="P75" s="5">
        <v>46923233000</v>
      </c>
    </row>
    <row r="76" spans="2:16" ht="15.5" x14ac:dyDescent="0.35">
      <c r="C76" t="s">
        <v>217</v>
      </c>
      <c r="D76" s="5">
        <v>27464962000</v>
      </c>
      <c r="E76" s="5">
        <v>34234207000</v>
      </c>
      <c r="F76" s="5">
        <v>25069719000</v>
      </c>
      <c r="G76" s="5">
        <v>26406336000</v>
      </c>
      <c r="I76" s="5">
        <v>25069719000</v>
      </c>
      <c r="J76" s="5">
        <v>24051131000</v>
      </c>
      <c r="K76" s="5">
        <v>32652043000</v>
      </c>
      <c r="L76" s="5">
        <v>34761114000</v>
      </c>
      <c r="M76" s="5">
        <v>25726691000</v>
      </c>
      <c r="N76" s="5">
        <v>32650180000</v>
      </c>
      <c r="O76" s="5">
        <v>60870323000</v>
      </c>
      <c r="P76" s="5">
        <v>64495761000</v>
      </c>
    </row>
    <row r="77" spans="2:16" ht="15.5" x14ac:dyDescent="0.35">
      <c r="C77" t="s">
        <v>218</v>
      </c>
      <c r="J77" s="5">
        <v>43324000</v>
      </c>
      <c r="L77" s="5">
        <v>124000</v>
      </c>
      <c r="N77" s="5">
        <v>7500000000</v>
      </c>
      <c r="O77" s="5">
        <v>1705478000</v>
      </c>
      <c r="P77" s="5">
        <v>1782035000</v>
      </c>
    </row>
    <row r="78" spans="2:16" ht="15.5" x14ac:dyDescent="0.35">
      <c r="C78" t="s">
        <v>219</v>
      </c>
      <c r="D78" s="5">
        <v>76332000</v>
      </c>
      <c r="E78" s="5">
        <v>158825000</v>
      </c>
      <c r="F78" s="5">
        <v>77062000</v>
      </c>
      <c r="G78" s="5">
        <v>449944000</v>
      </c>
      <c r="I78" s="5">
        <v>77062000</v>
      </c>
      <c r="J78" s="5">
        <v>83594000</v>
      </c>
      <c r="K78" s="5">
        <v>77209000</v>
      </c>
      <c r="L78" s="5">
        <v>76373000</v>
      </c>
      <c r="M78" s="5">
        <v>71435000</v>
      </c>
      <c r="N78" s="5">
        <v>1760700000</v>
      </c>
      <c r="O78" s="5">
        <v>91631000</v>
      </c>
      <c r="P78" s="5">
        <v>7500000000</v>
      </c>
    </row>
    <row r="79" spans="2:16" ht="15.5" x14ac:dyDescent="0.35">
      <c r="C79" t="s">
        <v>220</v>
      </c>
      <c r="D79" s="5">
        <v>27464962000</v>
      </c>
      <c r="E79" s="5">
        <v>34234207000</v>
      </c>
      <c r="F79" s="5">
        <v>25069719000</v>
      </c>
      <c r="G79" s="5">
        <v>26406336000</v>
      </c>
      <c r="I79" s="5">
        <v>25069719000</v>
      </c>
      <c r="J79" s="5">
        <v>24051131000</v>
      </c>
      <c r="K79" s="5">
        <v>32652043000</v>
      </c>
      <c r="L79" s="5">
        <v>34761114000</v>
      </c>
      <c r="M79" s="5">
        <v>25726691000</v>
      </c>
      <c r="N79" s="5">
        <v>32650180000</v>
      </c>
      <c r="O79" s="5">
        <v>60870323000</v>
      </c>
      <c r="P79" s="5">
        <v>64495761000</v>
      </c>
    </row>
    <row r="80" spans="2:16" ht="15.5" x14ac:dyDescent="0.35">
      <c r="C80" t="s">
        <v>110</v>
      </c>
      <c r="D80" s="5">
        <v>314883000</v>
      </c>
      <c r="E80" s="5">
        <v>310015000</v>
      </c>
      <c r="F80" s="5">
        <v>305200000</v>
      </c>
      <c r="G80" s="5">
        <v>311604000</v>
      </c>
      <c r="I80" s="5">
        <v>305200000</v>
      </c>
      <c r="J80" s="5">
        <v>296999000</v>
      </c>
      <c r="K80" s="5">
        <v>277603000</v>
      </c>
      <c r="L80" s="5">
        <v>258197000</v>
      </c>
      <c r="M80" s="5">
        <v>187120000</v>
      </c>
    </row>
    <row r="81" spans="3:16" ht="15.5" x14ac:dyDescent="0.35">
      <c r="C81" t="s">
        <v>221</v>
      </c>
      <c r="D81" s="5">
        <v>314883000</v>
      </c>
      <c r="E81" s="5">
        <v>310015000</v>
      </c>
      <c r="F81" s="5">
        <v>305200000</v>
      </c>
      <c r="G81" s="5">
        <v>311604000</v>
      </c>
      <c r="I81" s="5">
        <v>305200000</v>
      </c>
      <c r="J81" s="5">
        <v>296999000</v>
      </c>
      <c r="K81" s="5">
        <v>277603000</v>
      </c>
      <c r="L81" s="5">
        <v>258197000</v>
      </c>
      <c r="M81" s="5">
        <v>187120000</v>
      </c>
    </row>
    <row r="82" spans="3:16" ht="15.5" x14ac:dyDescent="0.35">
      <c r="C82" t="s">
        <v>222</v>
      </c>
      <c r="D82" s="5">
        <v>10637847000</v>
      </c>
      <c r="E82" s="5">
        <v>11288496000</v>
      </c>
      <c r="F82" s="5">
        <v>9185825000</v>
      </c>
      <c r="G82" s="5">
        <v>8950088000</v>
      </c>
      <c r="I82" s="5">
        <v>9185825000</v>
      </c>
      <c r="J82" s="5">
        <v>9058119000</v>
      </c>
      <c r="K82" s="5">
        <v>9462091000</v>
      </c>
      <c r="L82" s="5">
        <v>6924796000</v>
      </c>
      <c r="M82" s="5">
        <v>4962981000</v>
      </c>
      <c r="N82" s="5">
        <v>3593709000</v>
      </c>
      <c r="O82" s="5">
        <v>3611412000</v>
      </c>
      <c r="P82" s="5">
        <v>3444531000</v>
      </c>
    </row>
    <row r="83" spans="3:16" ht="15.5" x14ac:dyDescent="0.35">
      <c r="C83" t="s">
        <v>81</v>
      </c>
      <c r="D83" s="5">
        <v>129305000</v>
      </c>
      <c r="E83" s="5">
        <v>129305000</v>
      </c>
      <c r="F83" s="5">
        <v>126539000</v>
      </c>
      <c r="G83" s="5">
        <v>126539000</v>
      </c>
      <c r="I83" s="5">
        <v>126539000</v>
      </c>
      <c r="J83" s="5">
        <v>126539000</v>
      </c>
      <c r="K83" s="5">
        <v>126539000</v>
      </c>
      <c r="L83" s="5">
        <v>126539000</v>
      </c>
      <c r="M83" s="5">
        <v>126539000</v>
      </c>
      <c r="O83" s="5">
        <v>306467904000</v>
      </c>
      <c r="P83" s="5">
        <v>274000000000</v>
      </c>
    </row>
    <row r="84" spans="3:16" ht="15.5" x14ac:dyDescent="0.35">
      <c r="C84" t="s">
        <v>223</v>
      </c>
      <c r="D84" s="5">
        <v>507466757000</v>
      </c>
      <c r="E84" s="5">
        <v>689980758000</v>
      </c>
      <c r="F84" s="5">
        <v>688674539000</v>
      </c>
      <c r="G84" s="5">
        <v>620400309000</v>
      </c>
      <c r="I84" s="5">
        <v>688674539000</v>
      </c>
      <c r="J84" s="5">
        <v>490969528000</v>
      </c>
      <c r="K84" s="5">
        <v>449977658000</v>
      </c>
      <c r="L84" s="5">
        <v>454419703000</v>
      </c>
      <c r="M84" s="5">
        <v>291282052000</v>
      </c>
      <c r="N84" s="5">
        <v>82923190000</v>
      </c>
      <c r="O84" s="5">
        <v>161552193000</v>
      </c>
      <c r="P84" s="5">
        <v>132483874000</v>
      </c>
    </row>
    <row r="85" spans="3:16" ht="15.5" x14ac:dyDescent="0.35">
      <c r="C85" t="s">
        <v>224</v>
      </c>
    </row>
    <row r="86" spans="3:16" ht="15.5" x14ac:dyDescent="0.35">
      <c r="C86" t="s">
        <v>114</v>
      </c>
      <c r="D86" s="5">
        <v>4198276000</v>
      </c>
      <c r="E86" s="5">
        <v>3951107000</v>
      </c>
      <c r="F86" s="5">
        <v>4505265000</v>
      </c>
      <c r="G86" s="5">
        <v>10584075000</v>
      </c>
      <c r="I86" s="5">
        <v>4505265000</v>
      </c>
      <c r="J86" s="5">
        <v>9954825000</v>
      </c>
      <c r="K86" s="5">
        <v>7417834000</v>
      </c>
      <c r="L86" s="5">
        <v>15679215000</v>
      </c>
      <c r="M86" s="5">
        <v>14851435000</v>
      </c>
      <c r="N86" s="5">
        <v>3822494000</v>
      </c>
      <c r="O86" s="5">
        <v>2788858000</v>
      </c>
      <c r="P86" s="5">
        <v>1998656000</v>
      </c>
    </row>
    <row r="87" spans="3:16" ht="15.5" x14ac:dyDescent="0.35">
      <c r="C87" t="s">
        <v>111</v>
      </c>
      <c r="D87" s="5">
        <v>527129905000</v>
      </c>
      <c r="E87" s="5">
        <v>540654740000</v>
      </c>
      <c r="F87" s="5">
        <v>553242702000</v>
      </c>
      <c r="G87" s="5">
        <v>567870822000</v>
      </c>
      <c r="I87" s="5">
        <v>553242702000</v>
      </c>
      <c r="J87" s="5">
        <v>611761573000</v>
      </c>
      <c r="K87" s="5">
        <v>675509740000</v>
      </c>
      <c r="L87" s="5">
        <v>729157314000</v>
      </c>
      <c r="M87" s="5">
        <v>663913777000</v>
      </c>
      <c r="N87" s="5">
        <v>710388981000</v>
      </c>
      <c r="O87" s="5">
        <v>714312453000</v>
      </c>
      <c r="P87" s="5">
        <v>756644642000</v>
      </c>
    </row>
    <row r="88" spans="3:16" ht="15.5" x14ac:dyDescent="0.35">
      <c r="C88" t="s">
        <v>228</v>
      </c>
      <c r="D88" s="5">
        <v>587377615000</v>
      </c>
      <c r="E88" s="5">
        <v>595118816000</v>
      </c>
      <c r="F88" s="5">
        <v>600108717000</v>
      </c>
      <c r="G88" s="5">
        <v>625882495000</v>
      </c>
      <c r="I88" s="5">
        <v>600108717000</v>
      </c>
      <c r="J88" s="5">
        <v>670365093000</v>
      </c>
      <c r="K88" s="5">
        <v>700922996000</v>
      </c>
      <c r="L88" s="5">
        <v>848085684000</v>
      </c>
      <c r="M88" s="5">
        <v>697778862000</v>
      </c>
      <c r="N88" s="5">
        <v>751115725000</v>
      </c>
      <c r="O88" s="5">
        <v>737361697000</v>
      </c>
      <c r="P88" s="5">
        <v>760013543000</v>
      </c>
    </row>
    <row r="89" spans="3:16" ht="15.5" x14ac:dyDescent="0.35">
      <c r="C89" t="s">
        <v>115</v>
      </c>
      <c r="D89" s="5">
        <v>1094844372000</v>
      </c>
      <c r="E89" s="5">
        <v>1285099574000</v>
      </c>
      <c r="F89" s="5">
        <v>1288783256000</v>
      </c>
      <c r="G89" s="5">
        <v>1246282804000</v>
      </c>
      <c r="I89" s="5">
        <v>1288783256000</v>
      </c>
      <c r="J89" s="5">
        <v>1161334621000</v>
      </c>
      <c r="K89" s="5">
        <v>1150900654000</v>
      </c>
      <c r="L89" s="5">
        <v>1302505387000</v>
      </c>
      <c r="M89" s="5">
        <v>989060914000</v>
      </c>
      <c r="N89" s="5">
        <v>834038915000</v>
      </c>
      <c r="O89" s="5">
        <v>898913890000</v>
      </c>
      <c r="P89" s="5">
        <v>892497417000</v>
      </c>
    </row>
    <row r="90" spans="3:16" ht="15.5" x14ac:dyDescent="0.35">
      <c r="C90" t="s">
        <v>116</v>
      </c>
    </row>
    <row r="91" spans="3:16" ht="15.5" x14ac:dyDescent="0.35">
      <c r="C91" t="s">
        <v>117</v>
      </c>
    </row>
    <row r="92" spans="3:16" ht="15.5" x14ac:dyDescent="0.35">
      <c r="C92" t="s">
        <v>229</v>
      </c>
      <c r="D92" s="5">
        <v>39564277000</v>
      </c>
      <c r="E92" s="5">
        <v>38125984000</v>
      </c>
      <c r="F92" s="5">
        <v>54189707000</v>
      </c>
      <c r="G92" s="5">
        <v>52054126000</v>
      </c>
      <c r="I92" s="5">
        <v>54189707000</v>
      </c>
      <c r="J92" s="5">
        <v>51269874000</v>
      </c>
      <c r="K92" s="5">
        <v>47641053000</v>
      </c>
      <c r="L92" s="5">
        <v>235004803000</v>
      </c>
      <c r="M92" s="5">
        <v>116195378000</v>
      </c>
      <c r="N92" s="5">
        <v>78671662000</v>
      </c>
      <c r="O92" s="5">
        <v>120301292000</v>
      </c>
      <c r="P92" s="5">
        <v>194724784000</v>
      </c>
    </row>
    <row r="93" spans="3:16" ht="15.5" x14ac:dyDescent="0.35">
      <c r="C93" t="s">
        <v>236</v>
      </c>
      <c r="L93" s="5">
        <v>90000000000</v>
      </c>
    </row>
    <row r="94" spans="3:16" ht="15.5" x14ac:dyDescent="0.35">
      <c r="C94" t="s">
        <v>230</v>
      </c>
    </row>
    <row r="95" spans="3:16" ht="15.5" x14ac:dyDescent="0.35">
      <c r="C95" t="s">
        <v>231</v>
      </c>
      <c r="D95" s="5">
        <v>16638658000</v>
      </c>
      <c r="E95" s="5">
        <v>10167528000</v>
      </c>
      <c r="F95" s="5">
        <v>22437681000</v>
      </c>
      <c r="G95" s="5">
        <v>19325769000</v>
      </c>
      <c r="I95" s="5">
        <v>22437681000</v>
      </c>
      <c r="J95" s="5">
        <v>25260418000</v>
      </c>
      <c r="K95" s="5">
        <v>20971621000</v>
      </c>
      <c r="L95" s="5">
        <v>23911514000</v>
      </c>
      <c r="M95" s="5">
        <v>17089624000</v>
      </c>
      <c r="N95" s="5">
        <v>8682213000</v>
      </c>
      <c r="O95" s="5">
        <v>23025704000</v>
      </c>
      <c r="P95" s="5">
        <v>27308915000</v>
      </c>
    </row>
    <row r="96" spans="3:16" ht="15.5" x14ac:dyDescent="0.35">
      <c r="C96" t="s">
        <v>121</v>
      </c>
    </row>
    <row r="97" spans="3:16" ht="15.5" x14ac:dyDescent="0.35">
      <c r="C97" t="s">
        <v>232</v>
      </c>
      <c r="D97" s="5">
        <v>76332000</v>
      </c>
      <c r="E97" s="5">
        <v>158825000</v>
      </c>
      <c r="F97" s="5">
        <v>77062000</v>
      </c>
      <c r="G97" s="5">
        <v>449944000</v>
      </c>
      <c r="I97" s="5">
        <v>77062000</v>
      </c>
      <c r="J97" s="5">
        <v>126918000</v>
      </c>
      <c r="K97" s="5">
        <v>77209000</v>
      </c>
      <c r="L97" s="5">
        <v>76497000</v>
      </c>
      <c r="M97" s="5">
        <v>71435000</v>
      </c>
      <c r="N97" s="5">
        <v>9260700000</v>
      </c>
      <c r="O97" s="5">
        <v>1797109000</v>
      </c>
      <c r="P97" s="5">
        <v>9282035000</v>
      </c>
    </row>
    <row r="98" spans="3:16" ht="15.5" x14ac:dyDescent="0.35">
      <c r="C98" t="s">
        <v>233</v>
      </c>
      <c r="D98" s="5">
        <v>5014376000</v>
      </c>
      <c r="E98" s="5">
        <v>7564585000</v>
      </c>
      <c r="F98" s="5">
        <v>8904223000</v>
      </c>
      <c r="G98" s="5">
        <v>7991115000</v>
      </c>
      <c r="I98" s="5">
        <v>8904223000</v>
      </c>
      <c r="J98" s="5">
        <v>12047144000</v>
      </c>
      <c r="K98" s="5">
        <v>7279610000</v>
      </c>
      <c r="L98" s="5">
        <v>61010484000</v>
      </c>
      <c r="M98" s="5">
        <v>39133402000</v>
      </c>
      <c r="N98" s="5">
        <v>9367006000</v>
      </c>
      <c r="O98" s="5">
        <v>15521875000</v>
      </c>
      <c r="P98" s="5">
        <v>26353223000</v>
      </c>
    </row>
    <row r="99" spans="3:16" ht="15.5" x14ac:dyDescent="0.35">
      <c r="C99" t="s">
        <v>120</v>
      </c>
      <c r="D99" s="5">
        <v>8810996000</v>
      </c>
      <c r="E99" s="5">
        <v>9738421000</v>
      </c>
      <c r="F99" s="5">
        <v>7987463000</v>
      </c>
      <c r="G99" s="5">
        <v>7649164000</v>
      </c>
      <c r="I99" s="5">
        <v>7987463000</v>
      </c>
      <c r="J99" s="5">
        <v>7889119000</v>
      </c>
      <c r="K99" s="5">
        <v>5704060000</v>
      </c>
      <c r="L99" s="5">
        <v>6551878000</v>
      </c>
      <c r="M99" s="5">
        <v>4320262000</v>
      </c>
      <c r="N99" s="5">
        <v>5228712000</v>
      </c>
      <c r="O99" s="5">
        <v>6819971000</v>
      </c>
      <c r="P99" s="5">
        <v>14342949000</v>
      </c>
    </row>
    <row r="100" spans="3:16" ht="15.5" x14ac:dyDescent="0.35">
      <c r="C100" t="s">
        <v>285</v>
      </c>
    </row>
    <row r="101" spans="3:16" ht="15.5" x14ac:dyDescent="0.35">
      <c r="C101" t="s">
        <v>370</v>
      </c>
      <c r="M101" s="5">
        <v>44550000000</v>
      </c>
      <c r="N101" s="5">
        <v>87150000000</v>
      </c>
      <c r="O101" s="5">
        <v>100600000000</v>
      </c>
      <c r="P101" s="5">
        <v>98511756000</v>
      </c>
    </row>
    <row r="102" spans="3:16" ht="15.5" x14ac:dyDescent="0.35">
      <c r="C102" t="s">
        <v>371</v>
      </c>
      <c r="O102" s="5">
        <v>1649860000</v>
      </c>
      <c r="P102" s="5">
        <v>5469448000</v>
      </c>
    </row>
    <row r="103" spans="3:16" ht="15.5" x14ac:dyDescent="0.35">
      <c r="C103" t="s">
        <v>288</v>
      </c>
      <c r="L103" s="5">
        <v>44550000000</v>
      </c>
      <c r="M103" s="5">
        <v>42600000000</v>
      </c>
      <c r="N103" s="5">
        <v>38568461000</v>
      </c>
      <c r="O103" s="5">
        <v>67724134000</v>
      </c>
      <c r="P103" s="5">
        <v>113150262000</v>
      </c>
    </row>
    <row r="104" spans="3:16" ht="15.5" x14ac:dyDescent="0.35">
      <c r="C104" t="s">
        <v>237</v>
      </c>
      <c r="D104" s="5">
        <v>11387483000</v>
      </c>
      <c r="E104" s="5">
        <v>10263991000</v>
      </c>
      <c r="F104" s="5">
        <v>9554557000</v>
      </c>
      <c r="G104" s="5">
        <v>21180281000</v>
      </c>
      <c r="I104" s="5">
        <v>9554557000</v>
      </c>
      <c r="J104" s="5">
        <v>18367221000</v>
      </c>
      <c r="K104" s="5">
        <v>16170040000</v>
      </c>
      <c r="L104" s="5">
        <v>13188467000</v>
      </c>
      <c r="M104" s="5">
        <v>59001142000</v>
      </c>
      <c r="N104" s="5">
        <v>99988283000</v>
      </c>
      <c r="O104" s="5">
        <v>119034164000</v>
      </c>
      <c r="P104" s="5">
        <v>116394675000</v>
      </c>
    </row>
    <row r="105" spans="3:16" ht="15.5" x14ac:dyDescent="0.35">
      <c r="C105" t="s">
        <v>238</v>
      </c>
      <c r="D105" s="5">
        <v>11387483000</v>
      </c>
      <c r="E105" s="5">
        <v>10263991000</v>
      </c>
      <c r="F105" s="5">
        <v>9554557000</v>
      </c>
      <c r="G105" s="5">
        <v>21180281000</v>
      </c>
      <c r="I105" s="5">
        <v>9554557000</v>
      </c>
      <c r="J105" s="5">
        <v>18367221000</v>
      </c>
      <c r="K105" s="5">
        <v>16170040000</v>
      </c>
      <c r="L105" s="5">
        <v>13188467000</v>
      </c>
      <c r="M105" s="5">
        <v>59001142000</v>
      </c>
      <c r="N105" s="5">
        <v>99988283000</v>
      </c>
      <c r="O105" s="5">
        <v>119034164000</v>
      </c>
      <c r="P105" s="5">
        <v>116394675000</v>
      </c>
    </row>
    <row r="106" spans="3:16" ht="15.5" x14ac:dyDescent="0.35">
      <c r="C106" t="s">
        <v>239</v>
      </c>
    </row>
    <row r="107" spans="3:16" ht="15.5" x14ac:dyDescent="0.35">
      <c r="C107" t="s">
        <v>290</v>
      </c>
      <c r="D107" s="5">
        <v>11387483000</v>
      </c>
      <c r="E107" s="5">
        <v>10263991000</v>
      </c>
      <c r="F107" s="5">
        <v>9554557000</v>
      </c>
      <c r="G107" s="5">
        <v>21180281000</v>
      </c>
      <c r="I107" s="5">
        <v>9554557000</v>
      </c>
      <c r="J107" s="5">
        <v>18367221000</v>
      </c>
      <c r="K107" s="5">
        <v>16170040000</v>
      </c>
      <c r="L107" s="5">
        <v>13188467000</v>
      </c>
      <c r="M107" s="5">
        <v>59001142000</v>
      </c>
      <c r="N107" s="5">
        <v>99988283000</v>
      </c>
      <c r="O107" s="5">
        <v>119034164000</v>
      </c>
      <c r="P107" s="5">
        <v>116394675000</v>
      </c>
    </row>
    <row r="108" spans="3:16" ht="15.5" x14ac:dyDescent="0.35">
      <c r="C108" t="s">
        <v>128</v>
      </c>
      <c r="D108" s="5">
        <v>50951760000</v>
      </c>
      <c r="E108" s="5">
        <v>48389975000</v>
      </c>
      <c r="F108" s="5">
        <v>63744264000</v>
      </c>
      <c r="G108" s="5">
        <v>73234407000</v>
      </c>
      <c r="I108" s="5">
        <v>63744264000</v>
      </c>
      <c r="J108" s="5">
        <v>69637095000</v>
      </c>
      <c r="K108" s="5">
        <v>63811093000</v>
      </c>
      <c r="L108" s="5">
        <v>248193270000</v>
      </c>
      <c r="M108" s="5">
        <v>175196520000</v>
      </c>
      <c r="N108" s="5">
        <v>178659945000</v>
      </c>
      <c r="O108" s="5">
        <v>239335456000</v>
      </c>
      <c r="P108" s="5">
        <v>311119459000</v>
      </c>
    </row>
    <row r="109" spans="3:16" ht="15.5" x14ac:dyDescent="0.35">
      <c r="C109" t="s">
        <v>129</v>
      </c>
    </row>
    <row r="110" spans="3:16" ht="15.5" x14ac:dyDescent="0.35">
      <c r="C110" t="s">
        <v>130</v>
      </c>
      <c r="D110" s="5">
        <v>128500000000</v>
      </c>
      <c r="E110" s="5">
        <v>128500000000</v>
      </c>
      <c r="F110" s="5">
        <v>128500000000</v>
      </c>
      <c r="G110" s="5">
        <v>128500000000</v>
      </c>
      <c r="I110" s="5">
        <v>128500000000</v>
      </c>
      <c r="J110" s="5">
        <v>128500000000</v>
      </c>
      <c r="K110" s="5">
        <v>128500000000</v>
      </c>
      <c r="L110" s="5">
        <v>128500000000</v>
      </c>
      <c r="M110" s="5">
        <v>128500000000</v>
      </c>
      <c r="N110" s="5">
        <v>128500000000</v>
      </c>
      <c r="O110" s="5">
        <v>100000000000</v>
      </c>
      <c r="P110" s="5">
        <v>100000000000</v>
      </c>
    </row>
    <row r="111" spans="3:16" ht="15.5" x14ac:dyDescent="0.35">
      <c r="C111" t="s">
        <v>131</v>
      </c>
      <c r="D111" s="5">
        <v>284499425000</v>
      </c>
      <c r="E111" s="5">
        <v>277967904000</v>
      </c>
      <c r="F111" s="5">
        <v>277967904000</v>
      </c>
      <c r="G111" s="5">
        <v>277967904000</v>
      </c>
      <c r="I111" s="5">
        <v>277967904000</v>
      </c>
      <c r="J111" s="5">
        <v>277967904000</v>
      </c>
      <c r="K111" s="5">
        <v>277967904000</v>
      </c>
      <c r="L111" s="5">
        <v>277967904000</v>
      </c>
      <c r="M111" s="5">
        <v>277967904000</v>
      </c>
      <c r="N111" s="5">
        <v>277967904000</v>
      </c>
    </row>
    <row r="112" spans="3:16" ht="15.5" x14ac:dyDescent="0.35">
      <c r="C112" t="s">
        <v>132</v>
      </c>
      <c r="D112" s="5">
        <v>623919724000</v>
      </c>
      <c r="E112" s="5">
        <v>822582567000</v>
      </c>
      <c r="F112" s="5">
        <v>810950797000</v>
      </c>
      <c r="G112" s="5">
        <v>759279013000</v>
      </c>
      <c r="I112" s="5">
        <v>810950797000</v>
      </c>
      <c r="J112" s="5">
        <v>677672860000</v>
      </c>
      <c r="K112" s="5">
        <v>672633024000</v>
      </c>
      <c r="L112" s="5">
        <v>639881785000</v>
      </c>
      <c r="M112" s="5">
        <v>401060411000</v>
      </c>
      <c r="N112" s="5">
        <v>243793102000</v>
      </c>
      <c r="O112" s="5">
        <v>247926296000</v>
      </c>
      <c r="P112" s="5">
        <v>202588891000</v>
      </c>
    </row>
    <row r="113" spans="2:16" ht="15.5" x14ac:dyDescent="0.35">
      <c r="C113" t="s">
        <v>133</v>
      </c>
      <c r="D113" s="5">
        <v>25810000000</v>
      </c>
      <c r="E113" s="5">
        <v>25810000000</v>
      </c>
      <c r="F113" s="5">
        <v>110000000</v>
      </c>
      <c r="G113" s="5">
        <v>110000000</v>
      </c>
      <c r="I113" s="5">
        <v>110000000</v>
      </c>
      <c r="J113" s="5">
        <v>110000000</v>
      </c>
      <c r="K113" s="5">
        <v>110000000</v>
      </c>
      <c r="L113" s="5">
        <v>110000000</v>
      </c>
      <c r="M113" s="5">
        <v>110000000</v>
      </c>
      <c r="N113" s="5">
        <v>110000000</v>
      </c>
      <c r="O113" s="5">
        <v>110000000</v>
      </c>
    </row>
    <row r="114" spans="2:16" ht="15.5" x14ac:dyDescent="0.35">
      <c r="C114" t="s">
        <v>134</v>
      </c>
      <c r="D114" s="5">
        <v>598109724000</v>
      </c>
      <c r="E114" s="5">
        <v>796772567000</v>
      </c>
      <c r="F114" s="5">
        <v>810840797000</v>
      </c>
      <c r="G114" s="5">
        <v>759169013000</v>
      </c>
      <c r="I114" s="5">
        <v>810840797000</v>
      </c>
      <c r="J114" s="5">
        <v>677562860000</v>
      </c>
      <c r="K114" s="5">
        <v>672523024000</v>
      </c>
      <c r="L114" s="5">
        <v>639771785000</v>
      </c>
      <c r="M114" s="5">
        <v>400950411000</v>
      </c>
      <c r="N114" s="5">
        <v>243683102000</v>
      </c>
      <c r="O114" s="5">
        <v>247816296000</v>
      </c>
      <c r="P114" s="5">
        <v>202588891000</v>
      </c>
    </row>
    <row r="115" spans="2:16" ht="15.5" x14ac:dyDescent="0.35">
      <c r="C115" t="s">
        <v>135</v>
      </c>
      <c r="D115" s="5">
        <v>623919724000</v>
      </c>
      <c r="E115" s="5">
        <v>822582567000</v>
      </c>
      <c r="F115" s="5">
        <v>810950797000</v>
      </c>
      <c r="G115" s="5">
        <v>759279013000</v>
      </c>
      <c r="I115" s="5">
        <v>810950797000</v>
      </c>
      <c r="J115" s="5">
        <v>677672860000</v>
      </c>
      <c r="K115" s="5">
        <v>672633024000</v>
      </c>
      <c r="L115" s="5">
        <v>639881785000</v>
      </c>
      <c r="M115" s="5">
        <v>401060411000</v>
      </c>
      <c r="N115" s="5">
        <v>243793102000</v>
      </c>
      <c r="O115" s="5">
        <v>247926296000</v>
      </c>
      <c r="P115" s="5">
        <v>202588891000</v>
      </c>
    </row>
    <row r="116" spans="2:16" ht="15.5" x14ac:dyDescent="0.35">
      <c r="C116" t="s">
        <v>136</v>
      </c>
      <c r="D116" s="5">
        <v>6844158000</v>
      </c>
      <c r="E116" s="5">
        <v>7529823000</v>
      </c>
      <c r="F116" s="5">
        <v>7493752000</v>
      </c>
      <c r="G116" s="5">
        <v>7174941000</v>
      </c>
      <c r="I116" s="5">
        <v>7493752000</v>
      </c>
      <c r="J116" s="5">
        <v>7430223000</v>
      </c>
      <c r="K116" s="5">
        <v>7862094000</v>
      </c>
      <c r="L116" s="5">
        <v>7835889000</v>
      </c>
      <c r="M116" s="5">
        <v>6209540000</v>
      </c>
      <c r="N116" s="5">
        <v>5117964000</v>
      </c>
      <c r="O116" s="5">
        <v>5184234000</v>
      </c>
      <c r="P116" s="5">
        <v>4789067000</v>
      </c>
    </row>
    <row r="117" spans="2:16" ht="15.5" x14ac:dyDescent="0.35">
      <c r="C117" t="s">
        <v>10</v>
      </c>
      <c r="D117" s="5">
        <v>1043892612000</v>
      </c>
      <c r="E117" s="5">
        <v>1236709599000</v>
      </c>
      <c r="F117" s="5">
        <v>1225038992000</v>
      </c>
      <c r="G117" s="5">
        <v>1173048397000</v>
      </c>
      <c r="I117" s="5">
        <v>1225038992000</v>
      </c>
      <c r="J117" s="5">
        <v>1091697526000</v>
      </c>
      <c r="K117" s="5">
        <v>1087089561000</v>
      </c>
      <c r="L117" s="5">
        <v>1054312117000</v>
      </c>
      <c r="M117" s="5">
        <v>813864394000</v>
      </c>
      <c r="N117" s="5">
        <v>655378970000</v>
      </c>
      <c r="O117" s="5">
        <v>659578434000</v>
      </c>
      <c r="P117" s="5">
        <v>581377958000</v>
      </c>
    </row>
    <row r="118" spans="2:16" ht="15.5" x14ac:dyDescent="0.35">
      <c r="C118" t="s">
        <v>137</v>
      </c>
      <c r="D118" s="5">
        <v>1094844372000</v>
      </c>
      <c r="E118" s="5">
        <v>1285099574000</v>
      </c>
      <c r="F118" s="5">
        <v>1288783256000</v>
      </c>
      <c r="G118" s="5">
        <v>1246282804000</v>
      </c>
      <c r="I118" s="5">
        <v>1288783256000</v>
      </c>
      <c r="J118" s="5">
        <v>1161334621000</v>
      </c>
      <c r="K118" s="5">
        <v>1150900654000</v>
      </c>
      <c r="L118" s="5">
        <v>1302505387000</v>
      </c>
      <c r="M118" s="5">
        <v>989060914000</v>
      </c>
      <c r="N118" s="5">
        <v>834038915000</v>
      </c>
      <c r="O118" s="5">
        <v>898913890000</v>
      </c>
      <c r="P118" s="5">
        <v>892497417000</v>
      </c>
    </row>
    <row r="119" spans="2:16" ht="15.5" x14ac:dyDescent="0.35">
      <c r="C119" t="s">
        <v>138</v>
      </c>
      <c r="D119" s="5">
        <v>1285000000</v>
      </c>
      <c r="E119" s="5">
        <v>1285000000</v>
      </c>
      <c r="F119" s="5">
        <v>1285000000</v>
      </c>
      <c r="G119" s="5">
        <v>1285000000</v>
      </c>
      <c r="I119" s="5">
        <v>1285000000</v>
      </c>
      <c r="J119" s="5">
        <v>1285000000</v>
      </c>
      <c r="K119" s="5">
        <v>1285000000</v>
      </c>
      <c r="L119" s="5">
        <v>1285000000</v>
      </c>
      <c r="M119" s="5">
        <v>1285000000</v>
      </c>
      <c r="N119" s="5">
        <v>1285000000</v>
      </c>
      <c r="O119" s="5">
        <v>1000000000</v>
      </c>
      <c r="P119" s="5">
        <v>1000000000</v>
      </c>
    </row>
    <row r="121" spans="2:16" ht="15.5" x14ac:dyDescent="0.35">
      <c r="B121" t="s">
        <v>139</v>
      </c>
      <c r="C121" t="s">
        <v>140</v>
      </c>
      <c r="D121" s="5">
        <v>5378472000</v>
      </c>
      <c r="E121" s="5">
        <v>-26139881000</v>
      </c>
      <c r="F121" s="5">
        <v>70750294000</v>
      </c>
      <c r="G121" s="5">
        <v>78341694000</v>
      </c>
      <c r="I121" s="5">
        <v>190416665000</v>
      </c>
      <c r="J121" s="5">
        <v>163358963000</v>
      </c>
      <c r="K121" s="5">
        <v>214813512000</v>
      </c>
      <c r="L121" s="5">
        <v>410703546000</v>
      </c>
      <c r="M121" s="5">
        <v>281080742000</v>
      </c>
      <c r="N121" s="5">
        <v>67033007000</v>
      </c>
      <c r="O121" s="5">
        <v>84576972000</v>
      </c>
      <c r="P121" s="5">
        <v>142002749000</v>
      </c>
    </row>
    <row r="122" spans="2:16" ht="15.5" x14ac:dyDescent="0.35">
      <c r="C122" t="s">
        <v>292</v>
      </c>
      <c r="D122" s="5">
        <v>97164505000</v>
      </c>
      <c r="E122" s="5">
        <v>71575480000</v>
      </c>
      <c r="F122" s="5">
        <v>159489408000</v>
      </c>
      <c r="G122" s="5">
        <v>152962669000</v>
      </c>
      <c r="I122" s="5">
        <v>489121176000</v>
      </c>
      <c r="J122" s="5">
        <v>566853337000</v>
      </c>
      <c r="K122" s="5">
        <v>638494489000</v>
      </c>
      <c r="L122" s="5">
        <v>768069352000</v>
      </c>
      <c r="M122" s="5">
        <v>460719545000</v>
      </c>
      <c r="N122" s="5">
        <v>228311671000</v>
      </c>
      <c r="O122" s="5">
        <v>384654659000</v>
      </c>
      <c r="P122" s="5">
        <v>238546312000</v>
      </c>
    </row>
    <row r="123" spans="2:16" ht="15.5" x14ac:dyDescent="0.35">
      <c r="C123" t="s">
        <v>293</v>
      </c>
      <c r="D123" s="5">
        <v>-68958081000</v>
      </c>
      <c r="E123" s="5">
        <v>-74702328000</v>
      </c>
      <c r="F123" s="5">
        <v>-59626805000</v>
      </c>
      <c r="G123" s="5">
        <v>-55139295000</v>
      </c>
      <c r="I123" s="5">
        <v>-218199262000</v>
      </c>
      <c r="J123" s="5">
        <v>-256099754000</v>
      </c>
      <c r="K123" s="5">
        <v>-252938490000</v>
      </c>
      <c r="L123" s="5">
        <v>-259676135000</v>
      </c>
      <c r="M123" s="5">
        <v>-143083391000</v>
      </c>
      <c r="N123" s="5">
        <v>-120010438000</v>
      </c>
      <c r="O123" s="5">
        <v>-272668540000</v>
      </c>
      <c r="P123" s="5">
        <v>-91430100000</v>
      </c>
    </row>
    <row r="124" spans="2:16" ht="15.5" x14ac:dyDescent="0.35">
      <c r="C124" t="s">
        <v>393</v>
      </c>
      <c r="D124" s="5">
        <v>-12099460000</v>
      </c>
      <c r="E124" s="5">
        <v>-13651963000</v>
      </c>
      <c r="F124" s="5">
        <v>-15945372000</v>
      </c>
      <c r="G124" s="5">
        <v>-9573164000</v>
      </c>
      <c r="I124" s="5">
        <v>-44060695000</v>
      </c>
      <c r="J124" s="5">
        <v>-79650320000</v>
      </c>
      <c r="K124" s="5">
        <v>-33914837000</v>
      </c>
      <c r="L124" s="5">
        <v>-35300290000</v>
      </c>
      <c r="M124" s="5">
        <v>-17194662000</v>
      </c>
      <c r="N124" s="5">
        <v>-15101150000</v>
      </c>
      <c r="O124" s="5">
        <v>-14134825000</v>
      </c>
      <c r="P124" s="5">
        <v>-3707694000</v>
      </c>
    </row>
    <row r="125" spans="2:16" ht="15.5" x14ac:dyDescent="0.35">
      <c r="C125" t="s">
        <v>148</v>
      </c>
      <c r="D125" s="5">
        <v>-11969678000</v>
      </c>
      <c r="E125" s="5">
        <v>-9361070000</v>
      </c>
      <c r="F125" s="5">
        <v>-13166937000</v>
      </c>
      <c r="G125" s="5">
        <v>-9908516000</v>
      </c>
      <c r="I125" s="5">
        <v>-48939973000</v>
      </c>
      <c r="J125" s="5">
        <v>-67744300000</v>
      </c>
      <c r="K125" s="5">
        <v>-136827650000</v>
      </c>
      <c r="L125" s="5">
        <v>-77240460000</v>
      </c>
      <c r="M125" s="5">
        <v>-20805281000</v>
      </c>
      <c r="N125" s="5">
        <v>-26167076000</v>
      </c>
      <c r="O125" s="5">
        <v>-13274322000</v>
      </c>
      <c r="P125" s="5">
        <v>-1405769000</v>
      </c>
    </row>
    <row r="126" spans="2:16" ht="15.5" x14ac:dyDescent="0.35">
      <c r="C126" t="s">
        <v>1617</v>
      </c>
      <c r="D126" s="5">
        <v>1241186000</v>
      </c>
      <c r="I126" s="5">
        <v>12495419000</v>
      </c>
      <c r="L126" s="5">
        <v>14851079000</v>
      </c>
      <c r="M126" s="5">
        <v>1444531000</v>
      </c>
    </row>
    <row r="127" spans="2:16" ht="15.5" x14ac:dyDescent="0.35">
      <c r="C127" t="s">
        <v>149</v>
      </c>
      <c r="D127" s="5">
        <v>-200460000000</v>
      </c>
      <c r="I127" s="5">
        <v>-839946000</v>
      </c>
      <c r="J127" s="5">
        <v>-130165949000</v>
      </c>
      <c r="K127" s="5">
        <v>-328569873000</v>
      </c>
      <c r="L127" s="5">
        <v>-50947334000</v>
      </c>
      <c r="M127" s="5">
        <v>-65084239000</v>
      </c>
      <c r="N127" s="5">
        <v>-60526724000</v>
      </c>
      <c r="O127" s="5">
        <v>-28430841000</v>
      </c>
      <c r="P127" s="5">
        <v>305937411000</v>
      </c>
    </row>
    <row r="128" spans="2:16" ht="15.5" x14ac:dyDescent="0.35">
      <c r="C128" t="s">
        <v>150</v>
      </c>
      <c r="D128" s="5">
        <v>33509519000</v>
      </c>
      <c r="E128" s="5">
        <v>-30432833000</v>
      </c>
      <c r="F128" s="5">
        <v>-675905000</v>
      </c>
      <c r="G128" s="5">
        <v>4186922000</v>
      </c>
      <c r="I128" s="5">
        <v>9517112000</v>
      </c>
      <c r="J128" s="5">
        <v>15875857000</v>
      </c>
      <c r="K128" s="5">
        <v>7459516000</v>
      </c>
      <c r="L128" s="5">
        <v>-102049482000</v>
      </c>
      <c r="M128" s="5">
        <v>-9373654000</v>
      </c>
      <c r="N128" s="5">
        <v>-1496607000</v>
      </c>
      <c r="O128" s="5">
        <v>-62717083000</v>
      </c>
      <c r="P128" s="5">
        <v>-403728549000</v>
      </c>
    </row>
    <row r="129" spans="3:16" ht="15.5" x14ac:dyDescent="0.35">
      <c r="C129" t="s">
        <v>152</v>
      </c>
      <c r="D129" s="5">
        <v>3864890000</v>
      </c>
      <c r="E129" s="5">
        <v>1771846000</v>
      </c>
      <c r="F129" s="5">
        <v>10668195000</v>
      </c>
      <c r="G129" s="5">
        <v>-6337540000</v>
      </c>
      <c r="I129" s="5">
        <v>10668195000</v>
      </c>
      <c r="J129" s="5">
        <v>11832707000</v>
      </c>
      <c r="K129" s="5">
        <v>13298117000</v>
      </c>
      <c r="L129" s="5">
        <v>9343923000</v>
      </c>
      <c r="M129" s="5">
        <v>2615134000</v>
      </c>
      <c r="N129" s="5">
        <v>138635000</v>
      </c>
      <c r="O129" s="5">
        <v>2280739000</v>
      </c>
      <c r="P129" s="5">
        <v>17791738000</v>
      </c>
    </row>
    <row r="130" spans="3:16" ht="15.5" x14ac:dyDescent="0.35">
      <c r="C130" t="s">
        <v>1076</v>
      </c>
      <c r="G130" s="5">
        <v>4173000</v>
      </c>
      <c r="I130" s="5">
        <v>73598000</v>
      </c>
      <c r="J130" s="5">
        <v>-4921000</v>
      </c>
      <c r="K130" s="5">
        <v>-46415000</v>
      </c>
      <c r="L130" s="5">
        <v>105915000</v>
      </c>
      <c r="M130" s="5">
        <v>-97790000</v>
      </c>
      <c r="N130" s="5">
        <v>819951000</v>
      </c>
    </row>
    <row r="131" spans="3:16" ht="15.5" x14ac:dyDescent="0.35">
      <c r="C131" t="s">
        <v>870</v>
      </c>
      <c r="K131" s="5">
        <v>-312500000</v>
      </c>
      <c r="M131" s="5">
        <v>-6658530000</v>
      </c>
      <c r="N131" s="5">
        <v>-41970000</v>
      </c>
      <c r="O131" s="5">
        <v>-49677722000</v>
      </c>
      <c r="P131" s="5">
        <v>-4229336000</v>
      </c>
    </row>
    <row r="132" spans="3:16" ht="15.5" x14ac:dyDescent="0.35">
      <c r="C132" t="s">
        <v>1618</v>
      </c>
      <c r="F132" s="5">
        <v>311604000</v>
      </c>
      <c r="G132" s="5">
        <v>-311604000</v>
      </c>
      <c r="J132" s="5">
        <v>-19580000</v>
      </c>
      <c r="L132" s="5">
        <v>-54469000</v>
      </c>
      <c r="M132" s="5">
        <v>-186270000</v>
      </c>
    </row>
    <row r="133" spans="3:16" ht="15.5" x14ac:dyDescent="0.35">
      <c r="C133" t="s">
        <v>158</v>
      </c>
      <c r="D133" s="5">
        <v>-625012000</v>
      </c>
      <c r="E133" s="5">
        <v>-2137111000</v>
      </c>
      <c r="F133" s="5">
        <v>-200494000</v>
      </c>
      <c r="G133" s="5">
        <v>-310817000</v>
      </c>
      <c r="I133" s="5">
        <v>-912181000</v>
      </c>
      <c r="J133" s="5">
        <v>-9732349000</v>
      </c>
      <c r="K133" s="5">
        <v>-5704911000</v>
      </c>
      <c r="L133" s="5">
        <v>-111473659000</v>
      </c>
      <c r="M133" s="5">
        <v>-5046198000</v>
      </c>
      <c r="N133" s="5">
        <v>-2158737000</v>
      </c>
      <c r="O133" s="5">
        <v>-14453131000</v>
      </c>
      <c r="P133" s="5">
        <v>-92682656000</v>
      </c>
    </row>
    <row r="134" spans="3:16" ht="15.5" x14ac:dyDescent="0.35">
      <c r="C134" t="s">
        <v>160</v>
      </c>
      <c r="E134" s="5">
        <v>1432432000</v>
      </c>
      <c r="J134" s="5">
        <v>13800000000</v>
      </c>
      <c r="K134" s="5">
        <v>225225000</v>
      </c>
      <c r="L134" s="5">
        <v>83808000</v>
      </c>
      <c r="O134" s="5">
        <v>8273000</v>
      </c>
      <c r="P134" s="5">
        <v>22983548000</v>
      </c>
    </row>
    <row r="135" spans="3:16" ht="15.5" x14ac:dyDescent="0.35">
      <c r="C135" t="s">
        <v>1619</v>
      </c>
      <c r="D135" s="5">
        <v>30375000000</v>
      </c>
      <c r="E135" s="5">
        <v>-31500000000</v>
      </c>
    </row>
    <row r="136" spans="3:16" ht="15.5" x14ac:dyDescent="0.35">
      <c r="C136" t="s">
        <v>716</v>
      </c>
      <c r="D136" s="5">
        <v>-105359000</v>
      </c>
      <c r="F136" s="5">
        <v>-11455210000</v>
      </c>
      <c r="G136" s="5">
        <v>11142710000</v>
      </c>
      <c r="I136" s="5">
        <v>-312500000</v>
      </c>
      <c r="L136" s="5">
        <v>-55000000</v>
      </c>
      <c r="N136" s="5">
        <v>-254486000</v>
      </c>
      <c r="O136" s="5">
        <v>-875242000</v>
      </c>
      <c r="P136" s="5">
        <v>-1370245000</v>
      </c>
    </row>
    <row r="137" spans="3:16" ht="15.5" x14ac:dyDescent="0.35">
      <c r="C137" t="s">
        <v>1620</v>
      </c>
      <c r="P137" s="5">
        <v>-346221598000</v>
      </c>
    </row>
    <row r="138" spans="3:16" ht="15.5" x14ac:dyDescent="0.35">
      <c r="C138" t="s">
        <v>161</v>
      </c>
      <c r="D138" s="5">
        <v>-200460000000</v>
      </c>
      <c r="I138" s="5">
        <v>-839946000</v>
      </c>
      <c r="J138" s="5">
        <v>-130165949000</v>
      </c>
      <c r="K138" s="5">
        <v>-328569873000</v>
      </c>
      <c r="L138" s="5">
        <v>-50947334000</v>
      </c>
      <c r="M138" s="5">
        <v>-65084239000</v>
      </c>
      <c r="N138" s="5">
        <v>-60526724000</v>
      </c>
      <c r="O138" s="5">
        <v>-28430841000</v>
      </c>
      <c r="P138" s="5">
        <v>305937411000</v>
      </c>
    </row>
    <row r="139" spans="3:16" ht="15.5" x14ac:dyDescent="0.35">
      <c r="C139" t="s">
        <v>717</v>
      </c>
      <c r="F139" s="5">
        <v>-43324000</v>
      </c>
      <c r="I139" s="5">
        <v>-43324000</v>
      </c>
      <c r="O139" s="5">
        <v>10883639000</v>
      </c>
    </row>
    <row r="140" spans="3:16" ht="15.5" x14ac:dyDescent="0.35">
      <c r="C140" t="s">
        <v>306</v>
      </c>
      <c r="J140" s="5">
        <v>43324000</v>
      </c>
      <c r="K140" s="5">
        <v>-124000</v>
      </c>
      <c r="L140" s="5">
        <v>124000</v>
      </c>
      <c r="M140" s="5">
        <v>-7500000000</v>
      </c>
      <c r="N140" s="5">
        <v>5794522000</v>
      </c>
      <c r="O140" s="5">
        <v>-728076000</v>
      </c>
      <c r="P140" s="5">
        <v>-10981639000</v>
      </c>
    </row>
    <row r="141" spans="3:16" ht="15.5" x14ac:dyDescent="0.35">
      <c r="C141" t="s">
        <v>1621</v>
      </c>
      <c r="O141" s="5">
        <v>415255000</v>
      </c>
      <c r="P141" s="5">
        <v>1782035000</v>
      </c>
    </row>
    <row r="142" spans="3:16" ht="15.5" x14ac:dyDescent="0.35">
      <c r="C142" t="s">
        <v>1085</v>
      </c>
      <c r="G142" s="5">
        <v>43324000</v>
      </c>
      <c r="O142" s="5">
        <v>-491812000</v>
      </c>
      <c r="P142" s="5">
        <v>-4893230000</v>
      </c>
    </row>
    <row r="143" spans="3:16" ht="15.5" x14ac:dyDescent="0.35">
      <c r="C143" t="s">
        <v>1356</v>
      </c>
      <c r="J143" s="5">
        <v>-271230000</v>
      </c>
      <c r="K143" s="5">
        <v>-133461000</v>
      </c>
      <c r="M143" s="5">
        <v>-13420000</v>
      </c>
      <c r="N143" s="5">
        <v>-142370000</v>
      </c>
    </row>
    <row r="144" spans="3:16" ht="15.5" x14ac:dyDescent="0.35">
      <c r="C144" t="s">
        <v>311</v>
      </c>
      <c r="O144" s="5">
        <v>110000000000</v>
      </c>
      <c r="P144" s="5">
        <v>228185000000</v>
      </c>
    </row>
    <row r="145" spans="2:16" ht="15.5" x14ac:dyDescent="0.35">
      <c r="C145" t="s">
        <v>271</v>
      </c>
      <c r="K145" s="5">
        <v>-44550000000</v>
      </c>
      <c r="L145" s="5">
        <v>-42600000000</v>
      </c>
      <c r="M145" s="5">
        <v>-38197407000</v>
      </c>
      <c r="N145" s="5">
        <v>-39625685000</v>
      </c>
      <c r="O145" s="5">
        <v>-141413581000</v>
      </c>
      <c r="P145" s="5">
        <v>-250645997000</v>
      </c>
    </row>
    <row r="146" spans="2:16" ht="15.5" x14ac:dyDescent="0.35">
      <c r="C146" t="s">
        <v>168</v>
      </c>
      <c r="M146" s="5">
        <v>-371054000</v>
      </c>
      <c r="N146" s="5">
        <v>-4629848000</v>
      </c>
      <c r="O146" s="5">
        <v>-15743891000</v>
      </c>
      <c r="P146" s="5">
        <v>-9010373000</v>
      </c>
    </row>
    <row r="147" spans="2:16" ht="15.5" x14ac:dyDescent="0.35">
      <c r="C147" t="s">
        <v>1622</v>
      </c>
      <c r="O147" s="5">
        <v>32467904000</v>
      </c>
    </row>
    <row r="148" spans="2:16" ht="15.5" x14ac:dyDescent="0.35">
      <c r="C148" t="s">
        <v>1623</v>
      </c>
      <c r="O148" s="5">
        <v>259683000</v>
      </c>
    </row>
    <row r="149" spans="2:16" ht="15.5" x14ac:dyDescent="0.35">
      <c r="C149" t="s">
        <v>162</v>
      </c>
      <c r="D149" s="5">
        <v>-200460000000</v>
      </c>
      <c r="F149" s="5">
        <v>-753298000</v>
      </c>
      <c r="G149" s="5">
        <v>753298000</v>
      </c>
      <c r="I149" s="5">
        <v>-796622000</v>
      </c>
      <c r="J149" s="5">
        <v>-129931385000</v>
      </c>
      <c r="K149" s="5">
        <v>-189163205000</v>
      </c>
      <c r="L149" s="5">
        <v>-90711375000</v>
      </c>
      <c r="M149" s="5">
        <v>-6425000000</v>
      </c>
      <c r="N149" s="5">
        <v>-5140000000</v>
      </c>
    </row>
    <row r="150" spans="2:16" ht="15.5" x14ac:dyDescent="0.35">
      <c r="C150" t="s">
        <v>274</v>
      </c>
      <c r="P150" s="5">
        <v>92000000000</v>
      </c>
    </row>
    <row r="151" spans="2:16" ht="15.5" x14ac:dyDescent="0.35">
      <c r="C151" t="s">
        <v>1624</v>
      </c>
      <c r="P151" s="5">
        <v>274000000000</v>
      </c>
    </row>
    <row r="152" spans="2:16" ht="15.5" x14ac:dyDescent="0.35">
      <c r="C152" t="s">
        <v>395</v>
      </c>
    </row>
    <row r="153" spans="2:16" ht="15.5" x14ac:dyDescent="0.35">
      <c r="C153" t="s">
        <v>1625</v>
      </c>
      <c r="P153" s="5">
        <v>4272908000</v>
      </c>
    </row>
    <row r="154" spans="2:16" ht="15.5" x14ac:dyDescent="0.35">
      <c r="C154" t="s">
        <v>346</v>
      </c>
      <c r="F154" s="5">
        <v>796622000</v>
      </c>
      <c r="G154" s="5">
        <v>-796622000</v>
      </c>
      <c r="J154" s="5">
        <v>-6658000</v>
      </c>
      <c r="K154" s="5">
        <v>-4723083000</v>
      </c>
      <c r="L154" s="5">
        <v>-7636083000</v>
      </c>
      <c r="M154" s="5">
        <v>-12577358000</v>
      </c>
      <c r="N154" s="5">
        <v>-16783343000</v>
      </c>
      <c r="O154" s="5">
        <v>-24079962000</v>
      </c>
      <c r="P154" s="5">
        <v>-18771293000</v>
      </c>
    </row>
    <row r="155" spans="2:16" ht="15.5" x14ac:dyDescent="0.35">
      <c r="C155" t="s">
        <v>173</v>
      </c>
      <c r="D155" s="5">
        <v>-161572009000</v>
      </c>
      <c r="E155" s="5">
        <v>-56572714000</v>
      </c>
      <c r="F155" s="5">
        <v>70074389000</v>
      </c>
      <c r="G155" s="5">
        <v>82528616000</v>
      </c>
      <c r="I155" s="5">
        <v>199093831000</v>
      </c>
      <c r="J155" s="5">
        <v>49068871000</v>
      </c>
      <c r="K155" s="5">
        <v>-106296845000</v>
      </c>
      <c r="L155" s="5">
        <v>257706730000</v>
      </c>
      <c r="M155" s="5">
        <v>206622849000</v>
      </c>
      <c r="N155" s="5">
        <v>5009676000</v>
      </c>
      <c r="O155" s="5">
        <v>-6570952000</v>
      </c>
      <c r="P155" s="5">
        <v>44211611000</v>
      </c>
    </row>
    <row r="156" spans="2:16" ht="15.5" x14ac:dyDescent="0.35">
      <c r="C156" t="s">
        <v>176</v>
      </c>
      <c r="E156" s="5">
        <v>651557393000</v>
      </c>
      <c r="I156" s="5">
        <v>452463562000</v>
      </c>
      <c r="J156" s="5">
        <v>403394691000</v>
      </c>
      <c r="K156" s="5">
        <v>409185230000</v>
      </c>
      <c r="L156" s="5">
        <v>251984806000</v>
      </c>
      <c r="M156" s="5">
        <v>45361957000</v>
      </c>
      <c r="N156" s="5">
        <v>40352281000</v>
      </c>
      <c r="O156" s="5">
        <v>46923233000</v>
      </c>
      <c r="P156" s="5">
        <v>2711622000</v>
      </c>
    </row>
    <row r="157" spans="2:16" ht="15.5" x14ac:dyDescent="0.35">
      <c r="C157" t="s">
        <v>1626</v>
      </c>
      <c r="K157" s="5">
        <v>100506306000</v>
      </c>
      <c r="L157" s="5">
        <v>-100506306000</v>
      </c>
    </row>
    <row r="158" spans="2:16" ht="15.5" x14ac:dyDescent="0.35">
      <c r="C158" t="s">
        <v>177</v>
      </c>
      <c r="D158" s="5">
        <v>-161572009000</v>
      </c>
      <c r="E158" s="5">
        <v>594984679000</v>
      </c>
      <c r="F158" s="5">
        <v>70074389000</v>
      </c>
      <c r="G158" s="5">
        <v>82528616000</v>
      </c>
      <c r="I158" s="5">
        <v>651557393000</v>
      </c>
      <c r="J158" s="5">
        <v>452463562000</v>
      </c>
      <c r="K158" s="5">
        <v>403394691000</v>
      </c>
      <c r="L158" s="5">
        <v>409185230000</v>
      </c>
      <c r="M158" s="5">
        <v>251984806000</v>
      </c>
      <c r="N158" s="5">
        <v>45361957000</v>
      </c>
      <c r="O158" s="5">
        <v>40352281000</v>
      </c>
      <c r="P158" s="5">
        <v>46923233000</v>
      </c>
    </row>
    <row r="160" spans="2:16" ht="15.5" x14ac:dyDescent="0.35">
      <c r="B160" t="s">
        <v>178</v>
      </c>
      <c r="C160" t="s">
        <v>12</v>
      </c>
      <c r="D160" s="5">
        <v>1280000000</v>
      </c>
      <c r="E160" s="5">
        <v>1280000000</v>
      </c>
      <c r="F160" s="5">
        <v>1280000000</v>
      </c>
      <c r="G160" s="5">
        <v>1280000000</v>
      </c>
      <c r="I160" s="5">
        <v>1280000000</v>
      </c>
      <c r="J160" s="5">
        <v>1280000000</v>
      </c>
      <c r="K160" s="5">
        <v>1280000000</v>
      </c>
      <c r="L160" s="5">
        <v>1280000000</v>
      </c>
      <c r="M160" s="5">
        <v>1280000000</v>
      </c>
      <c r="N160" s="5">
        <v>1280000000</v>
      </c>
      <c r="O160" s="5">
        <v>1000000000</v>
      </c>
      <c r="P160" s="5">
        <v>1000000000</v>
      </c>
    </row>
    <row r="161" spans="3:7" ht="15.5" x14ac:dyDescent="0.35">
      <c r="C161" t="s">
        <v>179</v>
      </c>
      <c r="D161" s="6">
        <v>6.48</v>
      </c>
      <c r="E161" s="6">
        <v>9.0500000000000007</v>
      </c>
      <c r="F161" s="6">
        <v>39.99</v>
      </c>
      <c r="G161" s="6">
        <v>41.85</v>
      </c>
    </row>
    <row r="162" spans="3:7" ht="15.5" x14ac:dyDescent="0.35">
      <c r="C162" t="s">
        <v>180</v>
      </c>
      <c r="D162" s="6">
        <v>146.6</v>
      </c>
      <c r="E162" s="6">
        <v>140.88</v>
      </c>
      <c r="F162" s="6">
        <v>65.27</v>
      </c>
      <c r="G162" s="6">
        <v>67.38</v>
      </c>
    </row>
    <row r="163" spans="3:7" ht="15.5" x14ac:dyDescent="0.35">
      <c r="C163" t="s">
        <v>64</v>
      </c>
      <c r="D163" s="6">
        <v>13.29</v>
      </c>
      <c r="E163" s="6">
        <v>19.27</v>
      </c>
      <c r="F163" s="6">
        <v>20.99</v>
      </c>
      <c r="G163" s="6">
        <v>23.77</v>
      </c>
    </row>
    <row r="164" spans="3:7" ht="15.5" x14ac:dyDescent="0.35">
      <c r="C164" t="s">
        <v>181</v>
      </c>
      <c r="D164" s="5">
        <v>20970000000</v>
      </c>
      <c r="E164" s="5">
        <v>23960000000</v>
      </c>
      <c r="F164" s="5">
        <v>75540000000</v>
      </c>
      <c r="G164" s="5">
        <v>79600000000</v>
      </c>
    </row>
    <row r="165" spans="3:7" ht="15.5" x14ac:dyDescent="0.35">
      <c r="C165" t="s">
        <v>182</v>
      </c>
      <c r="D165" s="6">
        <v>7.6E-3</v>
      </c>
      <c r="E165" s="6">
        <v>9.1000000000000004E-3</v>
      </c>
      <c r="F165" s="6">
        <v>3.9900000000000005E-2</v>
      </c>
      <c r="G165" s="6">
        <v>4.3099999999999999E-2</v>
      </c>
    </row>
    <row r="166" spans="3:7" ht="15.5" x14ac:dyDescent="0.35">
      <c r="C166" t="s">
        <v>183</v>
      </c>
      <c r="D166" s="6">
        <v>8.0000000000000002E-3</v>
      </c>
      <c r="E166" s="6">
        <v>9.4999999999999998E-3</v>
      </c>
      <c r="F166" s="6">
        <v>4.2199999999999994E-2</v>
      </c>
      <c r="G166" s="6">
        <v>4.6100000000000002E-2</v>
      </c>
    </row>
    <row r="167" spans="3:7" ht="15.5" x14ac:dyDescent="0.35">
      <c r="C167" t="s">
        <v>184</v>
      </c>
      <c r="D167" s="6">
        <v>6.0000000000000001E-3</v>
      </c>
      <c r="E167" s="6">
        <v>7.3000000000000001E-3</v>
      </c>
      <c r="F167" s="6">
        <v>0.05</v>
      </c>
      <c r="G167" s="6">
        <v>5.5500000000000001E-2</v>
      </c>
    </row>
    <row r="168" spans="3:7" ht="15.5" x14ac:dyDescent="0.35">
      <c r="C168" t="s">
        <v>185</v>
      </c>
      <c r="D168" s="6">
        <v>564.80999999999995</v>
      </c>
      <c r="E168" s="6">
        <v>849.36</v>
      </c>
      <c r="F168" s="6">
        <v>91.77</v>
      </c>
      <c r="G168" s="6">
        <v>132.01</v>
      </c>
    </row>
    <row r="169" spans="3:7" ht="15.5" x14ac:dyDescent="0.35">
      <c r="C169" t="s">
        <v>186</v>
      </c>
      <c r="D169" s="5">
        <v>1044000000000</v>
      </c>
      <c r="E169" s="5">
        <v>1237000000000</v>
      </c>
      <c r="F169" s="5">
        <v>1225000000000</v>
      </c>
      <c r="G169" s="5">
        <v>1173000000000</v>
      </c>
    </row>
    <row r="170" spans="3:7" ht="15.5" x14ac:dyDescent="0.35">
      <c r="C170" t="s">
        <v>187</v>
      </c>
      <c r="D170" s="6">
        <v>1.18</v>
      </c>
      <c r="E170" s="6">
        <v>1.33</v>
      </c>
      <c r="F170" s="6">
        <v>2.75</v>
      </c>
      <c r="G170" s="6">
        <v>3.11</v>
      </c>
    </row>
    <row r="171" spans="3:7" ht="15.5" x14ac:dyDescent="0.35">
      <c r="C171" t="s">
        <v>188</v>
      </c>
      <c r="D171" s="6">
        <v>807.04</v>
      </c>
      <c r="E171" s="6">
        <v>956.56</v>
      </c>
      <c r="F171" s="6">
        <v>947.51</v>
      </c>
      <c r="G171" s="6">
        <v>907.29</v>
      </c>
    </row>
    <row r="172" spans="3:7" ht="15.5" x14ac:dyDescent="0.35">
      <c r="C172" t="s">
        <v>189</v>
      </c>
      <c r="D172" s="6">
        <v>1.18</v>
      </c>
      <c r="E172" s="6">
        <v>1.33</v>
      </c>
      <c r="F172" s="6">
        <v>2.75</v>
      </c>
      <c r="G172" s="6">
        <v>3.11</v>
      </c>
    </row>
    <row r="173" spans="3:7" ht="15.5" x14ac:dyDescent="0.35">
      <c r="C173" t="s">
        <v>190</v>
      </c>
      <c r="D173" s="6">
        <v>807.04</v>
      </c>
      <c r="E173" s="6">
        <v>956.56</v>
      </c>
      <c r="F173" s="6">
        <v>947.51</v>
      </c>
      <c r="G173" s="6">
        <v>907.29</v>
      </c>
    </row>
    <row r="174" spans="3:7" ht="15.5" x14ac:dyDescent="0.35">
      <c r="C174" t="s">
        <v>191</v>
      </c>
    </row>
    <row r="175" spans="3:7" ht="15.5" x14ac:dyDescent="0.35">
      <c r="C175" t="s">
        <v>192</v>
      </c>
    </row>
    <row r="176" spans="3:7" ht="15.5" x14ac:dyDescent="0.35">
      <c r="C176" t="s">
        <v>193</v>
      </c>
      <c r="D176" s="5">
        <v>1037000000000</v>
      </c>
      <c r="E176" s="5">
        <v>1229000000000</v>
      </c>
      <c r="F176" s="5">
        <v>1218000000000</v>
      </c>
      <c r="G176" s="5">
        <v>1166000000000</v>
      </c>
    </row>
    <row r="177" spans="3:16" ht="15.5" x14ac:dyDescent="0.35">
      <c r="C177" t="s">
        <v>24</v>
      </c>
    </row>
    <row r="178" spans="3:16" ht="15.5" x14ac:dyDescent="0.35">
      <c r="C178" t="s">
        <v>21</v>
      </c>
      <c r="D178" s="5">
        <v>-433000000000</v>
      </c>
      <c r="E178" s="5">
        <v>-595000000000</v>
      </c>
      <c r="F178" s="5">
        <v>-652000000000</v>
      </c>
      <c r="G178" s="5">
        <v>-581000000000</v>
      </c>
    </row>
    <row r="179" spans="3:16" ht="15.5" x14ac:dyDescent="0.35">
      <c r="C179" t="s">
        <v>194</v>
      </c>
      <c r="D179" s="5">
        <v>468000000000</v>
      </c>
      <c r="E179" s="5">
        <v>652000000000</v>
      </c>
      <c r="F179" s="5">
        <v>634000000000</v>
      </c>
      <c r="G179" s="5">
        <v>568000000000</v>
      </c>
    </row>
    <row r="180" spans="3:16" ht="15.5" x14ac:dyDescent="0.35">
      <c r="C180" t="s">
        <v>195</v>
      </c>
      <c r="D180" s="5">
        <v>5000000000</v>
      </c>
      <c r="E180" s="5">
        <v>-26000000000</v>
      </c>
      <c r="F180" s="5">
        <v>71000000000</v>
      </c>
      <c r="G180" s="5">
        <v>78000000000</v>
      </c>
    </row>
    <row r="181" spans="3:16" ht="15.5" x14ac:dyDescent="0.35">
      <c r="C181" t="s">
        <v>196</v>
      </c>
      <c r="D181" s="5">
        <v>-1000000000</v>
      </c>
      <c r="E181" s="5">
        <v>-2000000000</v>
      </c>
      <c r="F181" s="5">
        <v>0</v>
      </c>
      <c r="G181" s="5">
        <v>0</v>
      </c>
    </row>
    <row r="182" spans="3:16" ht="15.5" x14ac:dyDescent="0.35">
      <c r="C182" t="s">
        <v>13</v>
      </c>
      <c r="D182" s="5">
        <v>5000000000</v>
      </c>
      <c r="E182" s="5">
        <v>-28000000000</v>
      </c>
      <c r="F182" s="5">
        <v>71000000000</v>
      </c>
      <c r="G182" s="5">
        <v>78000000000</v>
      </c>
    </row>
    <row r="183" spans="3:16" ht="15.5" x14ac:dyDescent="0.35">
      <c r="C183" t="s">
        <v>16</v>
      </c>
      <c r="D183" s="6">
        <v>3.7</v>
      </c>
      <c r="E183" s="6">
        <v>-22.01</v>
      </c>
      <c r="F183" s="6">
        <v>54.9</v>
      </c>
      <c r="G183" s="6">
        <v>60.72</v>
      </c>
    </row>
    <row r="184" spans="3:16" ht="15.5" x14ac:dyDescent="0.35">
      <c r="C184" t="s">
        <v>49</v>
      </c>
      <c r="I184" s="6">
        <v>103.29</v>
      </c>
      <c r="J184" s="6">
        <v>103.65</v>
      </c>
      <c r="K184" s="6">
        <v>171.31</v>
      </c>
      <c r="L184" s="6">
        <v>253.26</v>
      </c>
      <c r="M184" s="6">
        <v>127.87</v>
      </c>
      <c r="N184" s="6">
        <v>-1.94</v>
      </c>
      <c r="O184" s="6">
        <v>45.56</v>
      </c>
      <c r="P184" s="6">
        <v>204.14</v>
      </c>
    </row>
    <row r="185" spans="3:16" ht="15.5" x14ac:dyDescent="0.35">
      <c r="C185" t="s">
        <v>63</v>
      </c>
      <c r="I185" s="6">
        <v>25.27</v>
      </c>
      <c r="J185" s="6">
        <v>6.03</v>
      </c>
      <c r="K185" s="6">
        <v>4.55</v>
      </c>
      <c r="L185" s="6">
        <v>3.36</v>
      </c>
      <c r="M185" s="6">
        <v>5.12</v>
      </c>
      <c r="N185" s="6">
        <v>-273.2</v>
      </c>
      <c r="O185" s="6">
        <v>40.28</v>
      </c>
      <c r="P185" s="5">
        <v>0</v>
      </c>
    </row>
    <row r="186" spans="3:16" ht="15.5" x14ac:dyDescent="0.35">
      <c r="C186" t="s">
        <v>66</v>
      </c>
      <c r="I186" s="6">
        <v>6.94</v>
      </c>
      <c r="J186" s="6">
        <v>1.42</v>
      </c>
      <c r="K186" s="6">
        <v>1.59</v>
      </c>
      <c r="L186" s="6">
        <v>1.4</v>
      </c>
      <c r="M186" s="6">
        <v>1.88</v>
      </c>
      <c r="N186" s="6">
        <v>3.44</v>
      </c>
      <c r="O186" s="6">
        <v>4.83</v>
      </c>
      <c r="P186" s="5">
        <v>0</v>
      </c>
    </row>
    <row r="187" spans="3:16" ht="15.5" x14ac:dyDescent="0.35">
      <c r="C187" t="s">
        <v>197</v>
      </c>
      <c r="I187" s="5">
        <v>213090000000</v>
      </c>
      <c r="J187" s="5">
        <v>218090000000</v>
      </c>
      <c r="K187" s="5">
        <v>345090000000</v>
      </c>
      <c r="L187" s="5">
        <v>470340000000</v>
      </c>
      <c r="M187" s="6">
        <v>259720000000.00003</v>
      </c>
      <c r="N187" s="5">
        <v>66750000000</v>
      </c>
      <c r="O187" s="5">
        <v>141920000000</v>
      </c>
      <c r="P187" s="6">
        <v>132020000000.00002</v>
      </c>
    </row>
    <row r="188" spans="3:16" ht="15.5" x14ac:dyDescent="0.35">
      <c r="C188" t="s">
        <v>198</v>
      </c>
      <c r="I188" s="6">
        <v>0.10300000000000001</v>
      </c>
      <c r="J188" s="6">
        <v>0.11470000000000001</v>
      </c>
      <c r="K188" s="6">
        <v>0.1913</v>
      </c>
      <c r="L188" s="6">
        <v>0.24989999999999998</v>
      </c>
      <c r="M188" s="6">
        <v>0.1661</v>
      </c>
      <c r="N188" s="6">
        <v>-3.0000000000000001E-3</v>
      </c>
      <c r="O188" s="6">
        <v>5.0700000000000002E-2</v>
      </c>
      <c r="P188" s="6">
        <v>0.22870000000000001</v>
      </c>
    </row>
    <row r="189" spans="3:16" ht="15.5" x14ac:dyDescent="0.35">
      <c r="C189" t="s">
        <v>199</v>
      </c>
      <c r="I189" s="6">
        <v>0.109</v>
      </c>
      <c r="J189" s="6">
        <v>0.12279999999999999</v>
      </c>
      <c r="K189" s="6">
        <v>0.20399999999999999</v>
      </c>
      <c r="L189" s="6">
        <v>0.311</v>
      </c>
      <c r="M189" s="6">
        <v>0.2034</v>
      </c>
      <c r="N189" s="6">
        <v>-3.8E-3</v>
      </c>
      <c r="O189" s="6">
        <v>6.9599999999999995E-2</v>
      </c>
      <c r="P189" s="6">
        <v>0.35399999999999998</v>
      </c>
    </row>
    <row r="190" spans="3:16" ht="15.5" x14ac:dyDescent="0.35">
      <c r="C190" t="s">
        <v>200</v>
      </c>
      <c r="I190" s="6">
        <v>0.13109999999999999</v>
      </c>
      <c r="J190" s="6">
        <v>0.1426</v>
      </c>
      <c r="K190" s="6">
        <v>0.26289999999999997</v>
      </c>
      <c r="L190" s="6">
        <v>0.43090000000000006</v>
      </c>
      <c r="M190" s="6">
        <v>0.25590000000000002</v>
      </c>
      <c r="N190" s="6">
        <v>1.3899999999999999E-2</v>
      </c>
      <c r="O190" s="6">
        <v>0.1153</v>
      </c>
      <c r="P190" s="6">
        <v>0.29780000000000001</v>
      </c>
    </row>
    <row r="191" spans="3:16" ht="15.5" x14ac:dyDescent="0.35">
      <c r="C191" t="s">
        <v>201</v>
      </c>
      <c r="I191" s="6">
        <v>5794.45</v>
      </c>
      <c r="J191" s="6">
        <v>5209.2700000000004</v>
      </c>
      <c r="K191" s="6">
        <v>61.32</v>
      </c>
      <c r="L191" s="6">
        <v>53.9</v>
      </c>
      <c r="M191" s="6">
        <v>16.48</v>
      </c>
      <c r="N191" s="6">
        <v>0.63</v>
      </c>
      <c r="O191" s="6">
        <v>3.54</v>
      </c>
      <c r="P191" s="6">
        <v>5.53</v>
      </c>
    </row>
    <row r="192" spans="3:16" ht="15.5" x14ac:dyDescent="0.35">
      <c r="C192" t="s">
        <v>60</v>
      </c>
      <c r="I192" s="6">
        <v>2.75</v>
      </c>
      <c r="J192" s="6">
        <v>0.74</v>
      </c>
      <c r="K192" s="6">
        <v>0.93</v>
      </c>
      <c r="L192" s="6">
        <v>1.04</v>
      </c>
      <c r="M192" s="6">
        <v>1.04</v>
      </c>
      <c r="N192" s="6">
        <v>1.05</v>
      </c>
      <c r="O192" s="6">
        <v>2.8</v>
      </c>
      <c r="P192" s="5">
        <v>0</v>
      </c>
    </row>
    <row r="193" spans="3:16" ht="15.5" x14ac:dyDescent="0.35">
      <c r="C193" t="s">
        <v>57</v>
      </c>
      <c r="I193" s="6">
        <v>947.51</v>
      </c>
      <c r="J193" s="6">
        <v>843.79</v>
      </c>
      <c r="K193" s="6">
        <v>839.87</v>
      </c>
      <c r="L193" s="6">
        <v>814.38</v>
      </c>
      <c r="M193" s="6">
        <v>628.53</v>
      </c>
      <c r="N193" s="6">
        <v>506.04</v>
      </c>
      <c r="O193" s="6">
        <v>654.39</v>
      </c>
      <c r="P193" s="6">
        <v>576.59</v>
      </c>
    </row>
    <row r="194" spans="3:16" ht="15.5" x14ac:dyDescent="0.35">
      <c r="C194" t="s">
        <v>202</v>
      </c>
      <c r="I194" s="6">
        <v>2.75</v>
      </c>
      <c r="J194" s="6">
        <v>0.74</v>
      </c>
      <c r="K194" s="6">
        <v>0.93</v>
      </c>
      <c r="L194" s="6">
        <v>1.04</v>
      </c>
      <c r="M194" s="6">
        <v>1.04</v>
      </c>
      <c r="N194" s="6">
        <v>1.05</v>
      </c>
      <c r="O194" s="6">
        <v>2.8</v>
      </c>
      <c r="P194" s="5">
        <v>0</v>
      </c>
    </row>
    <row r="195" spans="3:16" ht="15.5" x14ac:dyDescent="0.35">
      <c r="C195" t="s">
        <v>203</v>
      </c>
      <c r="I195" s="6">
        <v>947.51</v>
      </c>
      <c r="J195" s="6">
        <v>843.79</v>
      </c>
      <c r="K195" s="6">
        <v>839.87</v>
      </c>
      <c r="L195" s="6">
        <v>814.38</v>
      </c>
      <c r="M195" s="6">
        <v>628.53</v>
      </c>
      <c r="N195" s="6">
        <v>506.04</v>
      </c>
      <c r="O195" s="6">
        <v>654.39</v>
      </c>
      <c r="P195" s="6">
        <v>576.59</v>
      </c>
    </row>
    <row r="196" spans="3:16" ht="15.5" x14ac:dyDescent="0.35">
      <c r="C196" t="s">
        <v>204</v>
      </c>
      <c r="L196" s="5">
        <v>135000000000</v>
      </c>
      <c r="M196" s="5">
        <v>43000000000</v>
      </c>
      <c r="N196" s="5">
        <v>39000000000</v>
      </c>
      <c r="O196" s="5">
        <v>68000000000</v>
      </c>
      <c r="P196" s="5">
        <v>113000000000</v>
      </c>
    </row>
    <row r="197" spans="3:16" ht="15.5" x14ac:dyDescent="0.35">
      <c r="C197" t="s">
        <v>205</v>
      </c>
      <c r="M197" s="5">
        <v>45000000000</v>
      </c>
      <c r="N197" s="5">
        <v>87000000000</v>
      </c>
      <c r="O197" s="5">
        <v>102000000000</v>
      </c>
      <c r="P197" s="5">
        <v>104000000000</v>
      </c>
    </row>
    <row r="198" spans="3:16" ht="15.5" x14ac:dyDescent="0.35">
      <c r="C198" t="s">
        <v>26</v>
      </c>
      <c r="L198" s="5">
        <v>135000000000</v>
      </c>
      <c r="M198" s="5">
        <v>87000000000</v>
      </c>
      <c r="N198" s="5">
        <v>126000000000</v>
      </c>
      <c r="O198" s="5">
        <v>170000000000</v>
      </c>
      <c r="P198" s="5">
        <v>217000000000</v>
      </c>
    </row>
    <row r="199" spans="3:16" ht="15.5" x14ac:dyDescent="0.35">
      <c r="C199" t="s">
        <v>23</v>
      </c>
      <c r="I199" s="5">
        <v>-652000000000</v>
      </c>
      <c r="J199" s="5">
        <v>-452000000000</v>
      </c>
      <c r="K199" s="5">
        <v>-403000000000</v>
      </c>
      <c r="L199" s="5">
        <v>-275000000000</v>
      </c>
      <c r="M199" s="5">
        <v>-165000000000</v>
      </c>
      <c r="N199" s="5">
        <v>80000000000</v>
      </c>
      <c r="O199" s="5">
        <v>130000000000</v>
      </c>
      <c r="P199" s="5">
        <v>170000000000</v>
      </c>
    </row>
    <row r="200" spans="3:16" ht="15.5" x14ac:dyDescent="0.35">
      <c r="C200" t="s">
        <v>206</v>
      </c>
      <c r="I200" s="5">
        <v>634000000000</v>
      </c>
      <c r="J200" s="5">
        <v>440000000000</v>
      </c>
      <c r="K200" s="5">
        <v>402000000000</v>
      </c>
      <c r="L200" s="5">
        <v>219000000000</v>
      </c>
      <c r="M200" s="5">
        <v>175000000000</v>
      </c>
      <c r="N200" s="5">
        <v>4000000000</v>
      </c>
      <c r="O200" s="5">
        <v>41000000000</v>
      </c>
      <c r="P200" s="5">
        <v>-62000000000</v>
      </c>
    </row>
    <row r="201" spans="3:16" ht="15.5" x14ac:dyDescent="0.35">
      <c r="C201" t="s">
        <v>207</v>
      </c>
      <c r="I201" s="5">
        <v>190000000000</v>
      </c>
      <c r="J201" s="5">
        <v>163000000000</v>
      </c>
      <c r="K201" s="5">
        <v>215000000000</v>
      </c>
      <c r="L201" s="5">
        <v>411000000000</v>
      </c>
      <c r="M201" s="5">
        <v>281000000000</v>
      </c>
      <c r="N201" s="5">
        <v>67000000000</v>
      </c>
      <c r="O201" s="5">
        <v>85000000000</v>
      </c>
      <c r="P201" s="5">
        <v>142000000000</v>
      </c>
    </row>
    <row r="202" spans="3:16" ht="15.5" x14ac:dyDescent="0.35">
      <c r="C202" t="s">
        <v>208</v>
      </c>
      <c r="I202" s="5">
        <v>-1000000000</v>
      </c>
      <c r="J202" s="5">
        <v>-10000000000</v>
      </c>
      <c r="K202" s="5">
        <v>-6000000000</v>
      </c>
      <c r="L202" s="5">
        <v>-111000000000</v>
      </c>
      <c r="M202" s="5">
        <v>-5000000000</v>
      </c>
      <c r="N202" s="5">
        <v>-2000000000</v>
      </c>
      <c r="O202" s="5">
        <v>-14000000000</v>
      </c>
      <c r="P202" s="5">
        <v>-93000000000</v>
      </c>
    </row>
    <row r="203" spans="3:16" ht="15.5" x14ac:dyDescent="0.35">
      <c r="C203" t="s">
        <v>15</v>
      </c>
      <c r="I203" s="5">
        <v>190000000000</v>
      </c>
      <c r="J203" s="5">
        <v>154000000000</v>
      </c>
      <c r="K203" s="5">
        <v>209000000000</v>
      </c>
      <c r="L203" s="5">
        <v>299000000000</v>
      </c>
      <c r="M203" s="5">
        <v>276000000000</v>
      </c>
      <c r="N203" s="5">
        <v>65000000000</v>
      </c>
      <c r="O203" s="5">
        <v>70000000000</v>
      </c>
      <c r="P203" s="5">
        <v>49000000000</v>
      </c>
    </row>
    <row r="204" spans="3:16" ht="15.5" x14ac:dyDescent="0.35">
      <c r="C204" t="s">
        <v>17</v>
      </c>
      <c r="I204" s="6">
        <v>147.47</v>
      </c>
      <c r="J204" s="6">
        <v>119.55</v>
      </c>
      <c r="K204" s="6">
        <v>162.72999999999999</v>
      </c>
      <c r="L204" s="6">
        <v>232.86</v>
      </c>
      <c r="M204" s="6">
        <v>214.81</v>
      </c>
      <c r="N204" s="6">
        <v>50.49</v>
      </c>
      <c r="O204" s="6">
        <v>70.12</v>
      </c>
      <c r="P204" s="6">
        <v>49.32</v>
      </c>
    </row>
  </sheetData>
  <pageMargins left="0.7" right="0.7" top="0.75" bottom="0.75" header="0.3" footer="0.3"/>
  <ignoredErrors>
    <ignoredError sqref="A1:P205" numberStoredAsText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P210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1627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1628</v>
      </c>
      <c r="D2" s="2" vm="303">
        <f ca="1">IFERROR(_xlfn.STOCKHISTORY("XIDX:" &amp; $C$1, D3, , 0, 0, 1), "Libur")</f>
        <v>540</v>
      </c>
      <c r="E2" s="2" vm="195">
        <f ca="1">IFERROR(_xlfn.STOCKHISTORY("XIDX:" &amp; $C$1, E3, , 0, 0, 1), "Libur")</f>
        <v>545</v>
      </c>
      <c r="H2" s="2" vm="195">
        <f ca="1">IFERROR(INDEX(D2:G2,COUNT(D2:G2)),"")</f>
        <v>545</v>
      </c>
      <c r="I2" s="2" vm="62">
        <f t="shared" ref="I2:P2" ca="1" si="0">IFERROR(_xlfn.STOCKHISTORY("XIDX:" &amp; $C$1, I1, , 0, 0, 1), "Libur")</f>
        <v>680</v>
      </c>
      <c r="J2" s="2" vm="466">
        <f t="shared" ca="1" si="0"/>
        <v>810</v>
      </c>
      <c r="K2" s="2" vm="467">
        <f t="shared" ca="1" si="0"/>
        <v>308.00389999999999</v>
      </c>
      <c r="L2" s="2" vm="468">
        <f t="shared" ca="1" si="0"/>
        <v>381.3381</v>
      </c>
      <c r="M2" s="2" vm="469">
        <f t="shared" ca="1" si="0"/>
        <v>316.00400000000002</v>
      </c>
      <c r="N2" s="2" vm="470">
        <f t="shared" ca="1" si="0"/>
        <v>361.33789999999999</v>
      </c>
      <c r="O2" s="2" vm="471">
        <f t="shared" ca="1" si="0"/>
        <v>250.66980000000001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484559772415</v>
      </c>
      <c r="E4" s="2">
        <f>IFERROR(INDEX(E51:E500,MATCH($C$4,$C$51:$C$500,0)),"")</f>
        <v>475537441996</v>
      </c>
      <c r="H4" s="2">
        <f>IFERROR(SUM(D4:G4)*(4/MAX(1,COUNT(D4:G4))),"")</f>
        <v>1920194428822</v>
      </c>
      <c r="I4" s="2">
        <f t="shared" ref="I4:P4" si="1">IFERROR(INDEX(I51:I500,MATCH($C$4,$C$51:$C$500,0)),"")</f>
        <v>1506300329890</v>
      </c>
      <c r="J4" s="2">
        <f t="shared" si="1"/>
        <v>1264335961440</v>
      </c>
      <c r="K4" s="2">
        <f t="shared" si="1"/>
        <v>1019669802028</v>
      </c>
      <c r="L4" s="2">
        <f t="shared" si="1"/>
        <v>1044368857579</v>
      </c>
      <c r="M4" s="2">
        <f t="shared" si="1"/>
        <v>1042307144847</v>
      </c>
      <c r="N4" s="2">
        <f t="shared" si="1"/>
        <v>900852668263</v>
      </c>
      <c r="O4" s="2">
        <f t="shared" si="1"/>
        <v>978806205312</v>
      </c>
      <c r="P4" s="2">
        <f t="shared" si="1"/>
        <v>856750384301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50079450600</v>
      </c>
      <c r="E5" s="2">
        <f>IFERROR(INDEX(E51:E500,MATCH($C$5,$C$51:$C$500,0)),"")</f>
        <v>56103178315</v>
      </c>
      <c r="H5" s="2">
        <f>IFERROR(SUM(D5:G5)*(4/MAX(1,COUNT(D5:G5))),"")</f>
        <v>212365257830</v>
      </c>
      <c r="I5" s="2">
        <f t="shared" ref="I5:P5" si="2">IFERROR(INDEX(I51:I500,MATCH($C$5,$C$51:$C$500,0)),"")</f>
        <v>178344706176</v>
      </c>
      <c r="J5" s="2">
        <f t="shared" si="2"/>
        <v>147097824189</v>
      </c>
      <c r="K5" s="2">
        <f t="shared" si="2"/>
        <v>79767139075</v>
      </c>
      <c r="L5" s="2">
        <f t="shared" si="2"/>
        <v>117680290350</v>
      </c>
      <c r="M5" s="2">
        <f t="shared" si="2"/>
        <v>144924564869</v>
      </c>
      <c r="N5" s="2">
        <f t="shared" si="2"/>
        <v>125847453006</v>
      </c>
      <c r="O5" s="2">
        <f t="shared" si="2"/>
        <v>96693241870</v>
      </c>
      <c r="P5" s="2">
        <f t="shared" si="2"/>
        <v>67985055613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853174480968</v>
      </c>
      <c r="E6" s="2">
        <f>IFERROR(INDEX(E51:E500,MATCH($C$6,$C$51:$C$500,0)),"")</f>
        <v>897713266191</v>
      </c>
      <c r="H6" s="2">
        <f>IFERROR(INDEX(D6:G6,COUNT(D6:G6)),"")</f>
        <v>897713266191</v>
      </c>
      <c r="I6" s="2">
        <f t="shared" ref="I6:P6" si="3">IFERROR(INDEX(I51:I500,MATCH($C$6,$C$51:$C$500,0)),"")</f>
        <v>845087434790</v>
      </c>
      <c r="J6" s="2">
        <f t="shared" si="3"/>
        <v>739867728601</v>
      </c>
      <c r="K6" s="2">
        <f t="shared" si="3"/>
        <v>670772958412</v>
      </c>
      <c r="L6" s="2">
        <f t="shared" si="3"/>
        <v>703505819337</v>
      </c>
      <c r="M6" s="2">
        <f t="shared" si="3"/>
        <v>585825528987</v>
      </c>
      <c r="N6" s="2">
        <f t="shared" si="3"/>
        <v>440900964118</v>
      </c>
      <c r="O6" s="2">
        <f t="shared" si="3"/>
        <v>435693976887</v>
      </c>
      <c r="P6" s="2">
        <f t="shared" si="3"/>
        <v>374784906962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5.62</v>
      </c>
      <c r="E7" s="3">
        <f>IFERROR(INDEX(E51:E500,MATCH($C$7,$C$51:$C$500,0))/1000000000,"")</f>
        <v>5.62</v>
      </c>
      <c r="H7" s="3">
        <f>IFERROR(INDEX(D7:G7,COUNT(D7:G7)),"")</f>
        <v>5.62</v>
      </c>
      <c r="I7" s="3">
        <f t="shared" ref="I7:P7" si="4">IFERROR(INDEX(I51:I500,MATCH($C$7,$C$51:$C$500,0))/1000000000,"")</f>
        <v>5.62</v>
      </c>
      <c r="J7" s="3">
        <f t="shared" si="4"/>
        <v>1.5</v>
      </c>
      <c r="K7" s="3">
        <f t="shared" si="4"/>
        <v>1.5</v>
      </c>
      <c r="L7" s="3">
        <f t="shared" si="4"/>
        <v>1.5</v>
      </c>
      <c r="M7" s="3">
        <f t="shared" si="4"/>
        <v>1.5</v>
      </c>
      <c r="N7" s="3">
        <f t="shared" si="4"/>
        <v>1.5</v>
      </c>
      <c r="O7" s="3">
        <f t="shared" si="4"/>
        <v>1.5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-129000000000</v>
      </c>
      <c r="E8" s="2">
        <f>IFERROR(INDEX(E51:E500,MATCH("Free cash flow (Quarter)",$C$51:$C$500,0)),"")</f>
        <v>35000000000</v>
      </c>
      <c r="H8" s="2">
        <f>IFERROR(INDEX(D8:G8,COUNT(D8:G8)),"")</f>
        <v>35000000000</v>
      </c>
      <c r="I8" s="2">
        <f t="shared" ref="I8:P8" si="5">IFERROR(INDEX(I51:I500,MATCH($C$8,$C$51:$C$500,0)),"")</f>
        <v>44000000000</v>
      </c>
      <c r="J8" s="2">
        <f t="shared" si="5"/>
        <v>212000000000</v>
      </c>
      <c r="K8" s="2">
        <f t="shared" si="5"/>
        <v>35000000000</v>
      </c>
      <c r="L8" s="2">
        <f t="shared" si="5"/>
        <v>-20000000000</v>
      </c>
      <c r="M8" s="2">
        <f t="shared" si="5"/>
        <v>57000000000</v>
      </c>
      <c r="N8" s="2">
        <f t="shared" si="5"/>
        <v>208000000000</v>
      </c>
      <c r="O8" s="2">
        <f t="shared" si="5"/>
        <v>183000000000</v>
      </c>
      <c r="P8" s="2">
        <f t="shared" si="5"/>
        <v>28000000000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-23.01</v>
      </c>
      <c r="E9" s="3">
        <f>IFERROR(INDEX(E51:E500,MATCH("Free cash flow per share (Quarter)",$C$51:$C$500,0)),"")</f>
        <v>6.24</v>
      </c>
      <c r="H9" s="3">
        <f>IFERROR(INDEX(D9:G9,COUNT(D9:G9)),"")</f>
        <v>6.24</v>
      </c>
      <c r="I9" s="3">
        <f t="shared" ref="I9:P9" si="6">IFERROR(INDEX(I51:I500,MATCH($C$9,$C$51:$C$500,0)),"")</f>
        <v>7.81</v>
      </c>
      <c r="J9" s="3">
        <f t="shared" si="6"/>
        <v>141.51</v>
      </c>
      <c r="K9" s="3">
        <f t="shared" si="6"/>
        <v>23.36</v>
      </c>
      <c r="L9" s="3">
        <f t="shared" si="6"/>
        <v>-13.21</v>
      </c>
      <c r="M9" s="3">
        <f t="shared" si="6"/>
        <v>37.840000000000003</v>
      </c>
      <c r="N9" s="3">
        <f t="shared" si="6"/>
        <v>138.77000000000001</v>
      </c>
      <c r="O9" s="3">
        <f t="shared" si="6"/>
        <v>121.69</v>
      </c>
      <c r="P9" s="3">
        <f t="shared" si="6"/>
        <v>468465.55</v>
      </c>
    </row>
    <row r="10" spans="1:16" ht="15.5" x14ac:dyDescent="0.35">
      <c r="C10" t="s">
        <v>18</v>
      </c>
      <c r="D10" s="3">
        <f ca="1">IFERROR(IF(D9=0,"",D2/D9),"")</f>
        <v>-23.468057366362448</v>
      </c>
      <c r="E10" s="3">
        <f ca="1">IFERROR(IF(E9=0,"",E2/E9),"")</f>
        <v>87.339743589743591</v>
      </c>
      <c r="I10" s="3">
        <f t="shared" ref="I10:P10" ca="1" si="7">IFERROR(IF(I9=0,"",I2/I9),"")</f>
        <v>87.067861715749046</v>
      </c>
      <c r="J10" s="3">
        <f t="shared" ca="1" si="7"/>
        <v>5.7239771040915839</v>
      </c>
      <c r="K10" s="3">
        <f t="shared" ca="1" si="7"/>
        <v>13.185098458904109</v>
      </c>
      <c r="L10" s="3">
        <f t="shared" ca="1" si="7"/>
        <v>-28.867380772142315</v>
      </c>
      <c r="M10" s="3">
        <f t="shared" ca="1" si="7"/>
        <v>8.3510570824524315</v>
      </c>
      <c r="N10" s="3">
        <f t="shared" ca="1" si="7"/>
        <v>2.6038617856885491</v>
      </c>
      <c r="O10" s="3">
        <f t="shared" ca="1" si="7"/>
        <v>2.0599046758155972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166673078923</v>
      </c>
      <c r="E11" s="2">
        <f>IFERROR(INDEX(E51:E500,MATCH($C$11,$C$51:$C$500,0)),"")</f>
        <v>290580052749</v>
      </c>
      <c r="H11" s="2">
        <f>IFERROR(INDEX(D11:G11,COUNT(D11:G11)),"")</f>
        <v>290580052749</v>
      </c>
      <c r="I11" s="2">
        <f t="shared" ref="I11:P11" si="8">IFERROR(INDEX(I51:I500,MATCH($C$11,$C$51:$C$500,0)),"")</f>
        <v>258775229158</v>
      </c>
      <c r="J11" s="2">
        <f t="shared" si="8"/>
        <v>288060198929</v>
      </c>
      <c r="K11" s="2">
        <f t="shared" si="8"/>
        <v>152549470989</v>
      </c>
      <c r="L11" s="2">
        <f t="shared" si="8"/>
        <v>131685970327</v>
      </c>
      <c r="M11" s="2">
        <f t="shared" si="8"/>
        <v>159541793979</v>
      </c>
      <c r="N11" s="2">
        <f t="shared" si="8"/>
        <v>215476932540</v>
      </c>
      <c r="O11" s="2">
        <f t="shared" si="8"/>
        <v>188992680487</v>
      </c>
      <c r="P11" s="2">
        <f t="shared" si="8"/>
        <v>23220021152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-65000000000</v>
      </c>
      <c r="E12" s="2">
        <f>IFERROR(INDEX(E51:E500,MATCH("Net Debt (Quarter)",$C$51:$C$500,0)),"")</f>
        <v>-289000000000</v>
      </c>
      <c r="H12" s="2">
        <f>IFERROR(INDEX(D12:G12,COUNT(D12:G12)),"")</f>
        <v>-289000000000</v>
      </c>
      <c r="I12" s="2">
        <f t="shared" ref="I12:P12" si="9">IFERROR(INDEX(I51:I500,MATCH($C$12,$C$51:$C$500,0)),"")</f>
        <v>-257000000000</v>
      </c>
      <c r="J12" s="2">
        <f t="shared" si="9"/>
        <v>-285000000000</v>
      </c>
      <c r="K12" s="2">
        <f t="shared" si="9"/>
        <v>-150000000000</v>
      </c>
      <c r="L12" s="2">
        <f t="shared" si="9"/>
        <v>-129000000000</v>
      </c>
      <c r="M12" s="2">
        <f t="shared" si="9"/>
        <v>-158000000000</v>
      </c>
      <c r="N12" s="2">
        <f t="shared" si="9"/>
        <v>-210000000000</v>
      </c>
      <c r="O12" s="2">
        <f t="shared" si="9"/>
        <v>-185000000000</v>
      </c>
      <c r="P12" s="2">
        <f t="shared" si="9"/>
        <v>30000000000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101000000000</v>
      </c>
      <c r="E13" s="2">
        <f>IFERROR(INDEX(E51:E500,MATCH("Total Debt (Quarter)",$C$51:$C$500,0)),"")</f>
        <v>1000000000</v>
      </c>
      <c r="H13" s="2">
        <f>IFERROR(INDEX(D13:G13,COUNT(D13:G13)),"")</f>
        <v>1000000000</v>
      </c>
      <c r="I13" s="2">
        <f t="shared" ref="I13:P13" si="10">IFERROR(INDEX(I51:I500,MATCH($C$13,$C$51:$C$500,0)),"")</f>
        <v>2000000000</v>
      </c>
      <c r="J13" s="2">
        <f t="shared" si="10"/>
        <v>3000000000</v>
      </c>
      <c r="K13" s="2">
        <f t="shared" si="10"/>
        <v>2000000000</v>
      </c>
      <c r="L13" s="2">
        <f t="shared" si="10"/>
        <v>2000000000</v>
      </c>
      <c r="M13" s="2">
        <f t="shared" si="10"/>
        <v>2000000000</v>
      </c>
      <c r="N13" s="2">
        <f t="shared" si="10"/>
        <v>6000000000</v>
      </c>
      <c r="O13" s="2">
        <f t="shared" si="10"/>
        <v>4000000000</v>
      </c>
      <c r="P13" s="2">
        <f t="shared" si="10"/>
        <v>54000000000</v>
      </c>
    </row>
    <row r="14" spans="1:16" ht="15.5" x14ac:dyDescent="0.35">
      <c r="C14" t="s">
        <v>27</v>
      </c>
      <c r="D14" s="2">
        <f>IFERROR(INDEX(D51:D500,MATCH($C$14,$C$51:$C$500,0)),"")</f>
        <v>-415779315</v>
      </c>
      <c r="E14" s="2">
        <f>IFERROR(INDEX(E51:E500,MATCH($C$14,$C$51:$C$500,0)),"")</f>
        <v>-769308511</v>
      </c>
      <c r="H14" s="2">
        <f>IFERROR(SUM(D14:G14)*(4/MAX(1,COUNT(D14:G14))),"")</f>
        <v>-2370175652</v>
      </c>
      <c r="I14" s="2">
        <f t="shared" ref="I14:P14" si="11">IFERROR(INDEX(I51:I500,MATCH($C$14,$C$51:$C$500,0)),"")</f>
        <v>-399241934</v>
      </c>
      <c r="J14" s="2">
        <f t="shared" si="11"/>
        <v>-238796739</v>
      </c>
      <c r="K14" s="2">
        <f t="shared" si="11"/>
        <v>-1058466028</v>
      </c>
      <c r="L14" s="2">
        <f t="shared" si="11"/>
        <v>-868933617</v>
      </c>
      <c r="M14" s="2">
        <f t="shared" si="11"/>
        <v>-1598715839</v>
      </c>
      <c r="N14" s="2">
        <f t="shared" si="11"/>
        <v>-2794899407</v>
      </c>
      <c r="O14" s="2">
        <f t="shared" si="11"/>
        <v>-1623561354</v>
      </c>
      <c r="P14" s="2">
        <f t="shared" si="11"/>
        <v>-3294780947</v>
      </c>
    </row>
    <row r="15" spans="1:16" ht="15.5" x14ac:dyDescent="0.35">
      <c r="C15" t="s">
        <v>28</v>
      </c>
      <c r="D15" s="2">
        <f>IFERROR(INDEX(D51:D500,MATCH($C$15,$C$51:$C$500,0)),"")</f>
        <v>-13676805946</v>
      </c>
      <c r="E15" s="2">
        <f>IFERROR(INDEX(E51:E500,MATCH($C$15,$C$51:$C$500,0)),"")</f>
        <v>-15133474223</v>
      </c>
      <c r="H15" s="2">
        <f>IFERROR(SUM(D15:G15)*(4/MAX(1,COUNT(D15:G15))),"")</f>
        <v>-57620560338</v>
      </c>
      <c r="I15" s="2">
        <f t="shared" ref="I15:P15" si="12">IFERROR(INDEX(I51:I500,MATCH($C$15,$C$51:$C$500,0)),"")</f>
        <v>-47106978940</v>
      </c>
      <c r="J15" s="2">
        <f t="shared" si="12"/>
        <v>-39115890080</v>
      </c>
      <c r="K15" s="2">
        <f t="shared" si="12"/>
        <v>-22638254124</v>
      </c>
      <c r="L15" s="2">
        <f t="shared" si="12"/>
        <v>-33019161585</v>
      </c>
      <c r="M15" s="2">
        <f t="shared" si="12"/>
        <v>-38470328811</v>
      </c>
      <c r="N15" s="2">
        <f t="shared" si="12"/>
        <v>-36207240010</v>
      </c>
      <c r="O15" s="2">
        <f t="shared" si="12"/>
        <v>-38578081614</v>
      </c>
      <c r="P15" s="2">
        <f t="shared" si="12"/>
        <v>-25759996627</v>
      </c>
    </row>
    <row r="16" spans="1:16" ht="15.5" x14ac:dyDescent="0.35">
      <c r="C16" t="s">
        <v>29</v>
      </c>
      <c r="D16" s="2">
        <f>IFERROR(INDEX(D51:D500,MATCH($C$16,$C$51:$C$500,0)),"")</f>
        <v>63520576871</v>
      </c>
      <c r="E16" s="2">
        <f>IFERROR(INDEX(E51:E500,MATCH($C$16,$C$51:$C$500,0)),"")</f>
        <v>70791453347</v>
      </c>
      <c r="H16" s="2">
        <f>IFERROR(SUM(D16:G16)*(4/MAX(1,COUNT(D16:G16))),"")</f>
        <v>268624060436</v>
      </c>
      <c r="I16" s="2">
        <f t="shared" ref="I16:P16" si="13">IFERROR(INDEX(I51:I500,MATCH($C$16,$C$51:$C$500,0)),"")</f>
        <v>226553777985</v>
      </c>
      <c r="J16" s="2">
        <f t="shared" si="13"/>
        <v>185996427344</v>
      </c>
      <c r="K16" s="2">
        <f t="shared" si="13"/>
        <v>102980669381</v>
      </c>
      <c r="L16" s="2">
        <f t="shared" si="13"/>
        <v>150389911968</v>
      </c>
      <c r="M16" s="2">
        <f t="shared" si="13"/>
        <v>183170597779</v>
      </c>
      <c r="N16" s="2">
        <f t="shared" si="13"/>
        <v>157207256439</v>
      </c>
      <c r="O16" s="2">
        <f t="shared" si="13"/>
        <v>136625747757</v>
      </c>
      <c r="P16" s="2">
        <f t="shared" si="13"/>
        <v>93239157599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3034800000000</v>
      </c>
      <c r="E20" s="2">
        <f ca="1">IFERROR(E21*E2,"")</f>
        <v>3062900000000</v>
      </c>
      <c r="H20" s="2">
        <f t="shared" ref="H20:P20" ca="1" si="14">IFERROR(H21*H2,"")</f>
        <v>3062900000000</v>
      </c>
      <c r="I20" s="2">
        <f t="shared" ca="1" si="14"/>
        <v>3821600000000</v>
      </c>
      <c r="J20" s="2">
        <f t="shared" ca="1" si="14"/>
        <v>1215000000000</v>
      </c>
      <c r="K20" s="2">
        <f t="shared" ca="1" si="14"/>
        <v>462005850000</v>
      </c>
      <c r="L20" s="2">
        <f t="shared" ca="1" si="14"/>
        <v>572007150000</v>
      </c>
      <c r="M20" s="2">
        <f t="shared" ca="1" si="14"/>
        <v>474006000000</v>
      </c>
      <c r="N20" s="2">
        <f t="shared" ca="1" si="14"/>
        <v>542006850000</v>
      </c>
      <c r="O20" s="2">
        <f t="shared" ca="1" si="14"/>
        <v>376004700000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5620000000</v>
      </c>
      <c r="E21" s="2">
        <f>IFERROR(INDEX(E51:E500,MATCH($C$7,$C$51:$C$500,0)),"")</f>
        <v>5620000000</v>
      </c>
      <c r="H21" s="2">
        <f>IFERROR(INDEX(D21:G21,COUNT(D21:G21)),"")</f>
        <v>5620000000</v>
      </c>
      <c r="I21" s="2">
        <f t="shared" ref="I21:P21" si="15">IFERROR(INDEX(I51:I500,MATCH($C$7,$C$51:$C$500,0)),"")</f>
        <v>5620000000</v>
      </c>
      <c r="J21" s="2">
        <f t="shared" si="15"/>
        <v>1500000000</v>
      </c>
      <c r="K21" s="2">
        <f t="shared" si="15"/>
        <v>1500000000</v>
      </c>
      <c r="L21" s="2">
        <f t="shared" si="15"/>
        <v>1500000000</v>
      </c>
      <c r="M21" s="2">
        <f t="shared" si="15"/>
        <v>1500000000</v>
      </c>
      <c r="N21" s="2">
        <f t="shared" si="15"/>
        <v>1500000000</v>
      </c>
      <c r="O21" s="2">
        <f t="shared" si="15"/>
        <v>1500000000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5.8697783064468299</v>
      </c>
      <c r="E23" s="3">
        <f>IFERROR(E5/E6*100,"")</f>
        <v>6.2495654712830468</v>
      </c>
      <c r="H23" s="3">
        <f t="shared" ref="H23:P23" si="16">IFERROR(H5/H6*100,"")</f>
        <v>23.65624591146641</v>
      </c>
      <c r="I23" s="3">
        <f t="shared" si="16"/>
        <v>21.103698722052087</v>
      </c>
      <c r="J23" s="3">
        <f t="shared" si="16"/>
        <v>19.881638095926164</v>
      </c>
      <c r="K23" s="3">
        <f t="shared" si="16"/>
        <v>11.89182391368939</v>
      </c>
      <c r="L23" s="3">
        <f t="shared" si="16"/>
        <v>16.727692524406493</v>
      </c>
      <c r="M23" s="3">
        <f t="shared" si="16"/>
        <v>24.738519866077059</v>
      </c>
      <c r="N23" s="3">
        <f t="shared" si="16"/>
        <v>28.543247406535261</v>
      </c>
      <c r="O23" s="3">
        <f t="shared" si="16"/>
        <v>22.192925998395889</v>
      </c>
      <c r="P23" s="3">
        <f t="shared" si="16"/>
        <v>18.139752788895823</v>
      </c>
    </row>
    <row r="24" spans="1:16" ht="15.5" x14ac:dyDescent="0.35">
      <c r="C24" t="s">
        <v>47</v>
      </c>
      <c r="D24" s="4">
        <f>IFERROR(_xlfn.RRI(5,I23,D23),"")</f>
        <v>-0.22580096773377045</v>
      </c>
      <c r="E24" s="4">
        <f>IFERROR(_xlfn.RRI(5,J23,E23),"")</f>
        <v>-0.20662313612368322</v>
      </c>
      <c r="H24" s="4">
        <f t="shared" ref="H24:P24" si="17">IFERROR(_xlfn.RRI(5,M23,H23),"")</f>
        <v>-8.9069677964143112E-3</v>
      </c>
      <c r="I24" s="4">
        <f t="shared" si="17"/>
        <v>-5.8606838283708718E-2</v>
      </c>
      <c r="J24" s="4">
        <f t="shared" si="17"/>
        <v>-2.1755263537188152E-2</v>
      </c>
      <c r="K24" s="4">
        <f t="shared" si="17"/>
        <v>-8.0983262211585805E-2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31.9</v>
      </c>
      <c r="J25" s="3">
        <f t="shared" si="18"/>
        <v>97.92</v>
      </c>
      <c r="K25" s="3">
        <f t="shared" si="18"/>
        <v>53.56</v>
      </c>
      <c r="L25" s="3">
        <f t="shared" si="18"/>
        <v>78.25</v>
      </c>
      <c r="M25" s="3">
        <f t="shared" si="18"/>
        <v>96.47</v>
      </c>
      <c r="N25" s="3">
        <f t="shared" si="18"/>
        <v>80.67</v>
      </c>
      <c r="O25" s="3">
        <f t="shared" si="18"/>
        <v>65.37</v>
      </c>
      <c r="P25" s="3">
        <f t="shared" si="18"/>
        <v>1124652.68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-0.16935448357242588</v>
      </c>
      <c r="J26" s="4">
        <f t="shared" si="19"/>
        <v>8.4172991162106969E-2</v>
      </c>
      <c r="K26" s="4">
        <f t="shared" si="19"/>
        <v>-0.86336422351901387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86.220600073843414</v>
      </c>
      <c r="E27" s="3">
        <f>IFERROR(E4/E21,"")</f>
        <v>84.615203202135234</v>
      </c>
      <c r="H27" s="3">
        <f t="shared" ref="H27:P27" si="20">IFERROR(H4/H21,"")</f>
        <v>341.67160655195727</v>
      </c>
      <c r="I27" s="3">
        <f t="shared" si="20"/>
        <v>268.02496973131673</v>
      </c>
      <c r="J27" s="3">
        <f t="shared" si="20"/>
        <v>842.89064096000004</v>
      </c>
      <c r="K27" s="3">
        <f t="shared" si="20"/>
        <v>679.77986801866666</v>
      </c>
      <c r="L27" s="3">
        <f t="shared" si="20"/>
        <v>696.24590505266667</v>
      </c>
      <c r="M27" s="3">
        <f t="shared" si="20"/>
        <v>694.87142989799997</v>
      </c>
      <c r="N27" s="3">
        <f t="shared" si="20"/>
        <v>600.56844550866663</v>
      </c>
      <c r="O27" s="3">
        <f t="shared" si="20"/>
        <v>652.53747020799995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-0.20294708011421947</v>
      </c>
      <c r="E28" s="4">
        <f>IFERROR(_xlfn.RRI(5,J27,E27),"")</f>
        <v>-0.36855513767894299</v>
      </c>
      <c r="H28" s="4">
        <f t="shared" ref="H28:P28" si="21">IFERROR(_xlfn.RRI(5,M27,H27),"")</f>
        <v>-0.13235736063766135</v>
      </c>
      <c r="I28" s="4">
        <f t="shared" si="21"/>
        <v>-0.14901373792840689</v>
      </c>
      <c r="J28" s="4">
        <f t="shared" si="21"/>
        <v>5.2526781736731643E-2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-0.67422385620915037</v>
      </c>
      <c r="J29" s="4">
        <f t="shared" si="22"/>
        <v>0.82823002240477961</v>
      </c>
      <c r="K29" s="4">
        <f t="shared" si="22"/>
        <v>-0.31552715654952074</v>
      </c>
      <c r="L29" s="4">
        <f t="shared" si="22"/>
        <v>-0.1888670052866176</v>
      </c>
      <c r="M29" s="4">
        <f t="shared" si="22"/>
        <v>0.1958596752200322</v>
      </c>
      <c r="N29" s="4">
        <f t="shared" si="22"/>
        <v>0.23405231757687006</v>
      </c>
      <c r="O29" s="4">
        <f t="shared" si="22"/>
        <v>-0.99994187538858659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0.27477528267037232</v>
      </c>
      <c r="I30" s="4">
        <f t="shared" si="23"/>
        <v>-0.68201691096480455</v>
      </c>
      <c r="J30" s="4">
        <f t="shared" si="23"/>
        <v>0.23994646004558401</v>
      </c>
      <c r="K30" s="4">
        <f t="shared" si="23"/>
        <v>-2.3649743451998408E-2</v>
      </c>
      <c r="L30" s="4">
        <f t="shared" si="23"/>
        <v>1.9780280142881346E-3</v>
      </c>
      <c r="M30" s="4">
        <f t="shared" si="23"/>
        <v>0.15702287573477333</v>
      </c>
      <c r="N30" s="4">
        <f t="shared" si="23"/>
        <v>-7.9641441406832783E-2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151.68</v>
      </c>
      <c r="E32" s="3">
        <f>IFERROR(INDEX(E51:E500,MATCH($A$32,$C$51:$C$500,0)),"")</f>
        <v>159.59</v>
      </c>
      <c r="H32" s="3">
        <f>IFERROR(INDEX(D32:G32,COUNT(D32:G32)),"")</f>
        <v>159.59</v>
      </c>
      <c r="I32" s="3">
        <f t="shared" ref="I32:P32" si="24">IFERROR(INDEX(I51:I500,MATCH($C$32,$C$51:$C$500,0)),"")</f>
        <v>150.24</v>
      </c>
      <c r="J32" s="3">
        <f t="shared" si="24"/>
        <v>493.25</v>
      </c>
      <c r="K32" s="3">
        <f t="shared" si="24"/>
        <v>447.18</v>
      </c>
      <c r="L32" s="3">
        <f t="shared" si="24"/>
        <v>469</v>
      </c>
      <c r="M32" s="3">
        <f t="shared" si="24"/>
        <v>390.55</v>
      </c>
      <c r="N32" s="3">
        <f t="shared" si="24"/>
        <v>293.93</v>
      </c>
      <c r="O32" s="3">
        <f t="shared" si="24"/>
        <v>290.45999999999998</v>
      </c>
      <c r="P32" s="3">
        <f t="shared" si="24"/>
        <v>6246415.1200000001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3.59</v>
      </c>
      <c r="E33" s="3">
        <f>IFERROR(INDEX(E51:E500,MATCH($A$33,$C$51:$C$500,0)),"")</f>
        <v>3.32</v>
      </c>
      <c r="H33" s="3">
        <f>IFERROR(INDEX(D33:G33,COUNT(D33:G33)),"")</f>
        <v>3.32</v>
      </c>
      <c r="I33" s="3">
        <f t="shared" ref="I33:P33" si="25">IFERROR(INDEX(I51:I500,MATCH($C$33,$C$51:$C$500,0)),"")</f>
        <v>4.53</v>
      </c>
      <c r="J33" s="3">
        <f t="shared" si="25"/>
        <v>1.64</v>
      </c>
      <c r="K33" s="3">
        <f t="shared" si="25"/>
        <v>2.58</v>
      </c>
      <c r="L33" s="3">
        <f t="shared" si="25"/>
        <v>3.05</v>
      </c>
      <c r="M33" s="3">
        <f t="shared" si="25"/>
        <v>3.03</v>
      </c>
      <c r="N33" s="3">
        <f t="shared" si="25"/>
        <v>4.6100000000000003</v>
      </c>
      <c r="O33" s="3">
        <f t="shared" si="25"/>
        <v>3.24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61.51</v>
      </c>
      <c r="E34" s="3">
        <f>IFERROR(INDEX(E51:E500,MATCH($A$34,$C$51:$C$500,0)),"")</f>
        <v>53.59</v>
      </c>
      <c r="H34" s="3">
        <f>IFERROR(INDEX(D34:G34,COUNT(D34:G34)),"")</f>
        <v>53.59</v>
      </c>
      <c r="I34" s="3">
        <f t="shared" ref="I34:P34" si="26">IFERROR(INDEX(I51:I500,MATCH($C$34,$C$51:$C$500,0)),"")</f>
        <v>21.32</v>
      </c>
      <c r="J34" s="3">
        <f t="shared" si="26"/>
        <v>8.27</v>
      </c>
      <c r="K34" s="3">
        <f t="shared" si="26"/>
        <v>21.56</v>
      </c>
      <c r="L34" s="3">
        <f t="shared" si="26"/>
        <v>18.27</v>
      </c>
      <c r="M34" s="3">
        <f t="shared" si="26"/>
        <v>12.28</v>
      </c>
      <c r="N34" s="3">
        <f t="shared" si="26"/>
        <v>16.8</v>
      </c>
      <c r="O34" s="3">
        <f t="shared" si="26"/>
        <v>14.38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6.33</v>
      </c>
      <c r="E35" s="3">
        <f>IFERROR(INDEX(E51:E500,MATCH($A$35,$C$51:$C$500,0)),"")</f>
        <v>6.27</v>
      </c>
      <c r="H35" s="3">
        <f>IFERROR(INDEX(D35:G35,COUNT(D35:G35)),"")</f>
        <v>6.27</v>
      </c>
      <c r="I35" s="3">
        <f t="shared" ref="I35:P35" si="27">IFERROR(INDEX(I51:I500,MATCH($C$35,$C$51:$C$500,0)),"")</f>
        <v>2.54</v>
      </c>
      <c r="J35" s="3">
        <f t="shared" si="27"/>
        <v>0.96</v>
      </c>
      <c r="K35" s="3">
        <f t="shared" si="27"/>
        <v>1.7</v>
      </c>
      <c r="L35" s="3">
        <f t="shared" si="27"/>
        <v>2.0499999999999998</v>
      </c>
      <c r="M35" s="3">
        <f t="shared" si="27"/>
        <v>1.71</v>
      </c>
      <c r="N35" s="3">
        <f t="shared" si="27"/>
        <v>2.2599999999999998</v>
      </c>
      <c r="O35" s="3">
        <f t="shared" si="27"/>
        <v>1.44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484559772415</v>
      </c>
      <c r="E51" s="5">
        <v>475537441996</v>
      </c>
      <c r="F51" s="5">
        <v>417529708711</v>
      </c>
      <c r="G51" s="5">
        <v>407408899806</v>
      </c>
      <c r="I51" s="5">
        <v>1506300329890</v>
      </c>
      <c r="J51" s="5">
        <v>1264335961440</v>
      </c>
      <c r="K51" s="5">
        <v>1019669802028</v>
      </c>
      <c r="L51" s="5">
        <v>1044368857579</v>
      </c>
      <c r="M51" s="5">
        <v>1042307144847</v>
      </c>
      <c r="N51" s="5">
        <v>900852668263</v>
      </c>
      <c r="O51" s="5">
        <v>978806205312</v>
      </c>
      <c r="P51" s="5">
        <v>856750384301</v>
      </c>
    </row>
    <row r="52" spans="2:16" ht="15.5" x14ac:dyDescent="0.35">
      <c r="C52" t="s">
        <v>211</v>
      </c>
      <c r="D52" s="5">
        <v>-357421798430</v>
      </c>
      <c r="E52" s="5">
        <v>-351049142289</v>
      </c>
      <c r="F52" s="5">
        <v>-298777519356</v>
      </c>
      <c r="G52" s="5">
        <v>-282373953082</v>
      </c>
      <c r="I52" s="5">
        <v>-1051004222155</v>
      </c>
      <c r="J52" s="5">
        <v>-890588425661</v>
      </c>
      <c r="K52" s="5">
        <v>-756669855452</v>
      </c>
      <c r="L52" s="5">
        <v>-748863690551</v>
      </c>
      <c r="M52" s="5">
        <v>-705320179436</v>
      </c>
      <c r="N52" s="5">
        <v>-610850195613</v>
      </c>
      <c r="O52" s="5">
        <v>-623784665515</v>
      </c>
      <c r="P52" s="5">
        <v>-555042585618</v>
      </c>
    </row>
    <row r="53" spans="2:16" ht="15.5" x14ac:dyDescent="0.35">
      <c r="C53" t="s">
        <v>212</v>
      </c>
      <c r="D53" s="5">
        <v>127137973985</v>
      </c>
      <c r="E53" s="5">
        <v>124488299707</v>
      </c>
      <c r="F53" s="5">
        <v>118752189355</v>
      </c>
      <c r="G53" s="5">
        <v>125034946724</v>
      </c>
      <c r="I53" s="5">
        <v>455296107735</v>
      </c>
      <c r="J53" s="5">
        <v>373747535779</v>
      </c>
      <c r="K53" s="5">
        <v>262999946576</v>
      </c>
      <c r="L53" s="5">
        <v>295505167028</v>
      </c>
      <c r="M53" s="5">
        <v>336986965411</v>
      </c>
      <c r="N53" s="5">
        <v>290002472650</v>
      </c>
      <c r="O53" s="5">
        <v>355021539797</v>
      </c>
      <c r="P53" s="5">
        <v>301707798683</v>
      </c>
    </row>
    <row r="54" spans="2:16" ht="15.5" x14ac:dyDescent="0.35">
      <c r="C54" t="s">
        <v>82</v>
      </c>
      <c r="D54" s="5">
        <v>-65008187437</v>
      </c>
      <c r="E54" s="5">
        <v>-55496759390</v>
      </c>
      <c r="F54" s="5">
        <v>-82326238782</v>
      </c>
      <c r="G54" s="5">
        <v>-57144985307</v>
      </c>
      <c r="I54" s="5">
        <v>-244013938036</v>
      </c>
      <c r="J54" s="5">
        <v>-196255264298</v>
      </c>
      <c r="K54" s="5">
        <v>-165911008915</v>
      </c>
      <c r="L54" s="5">
        <v>-152406891212</v>
      </c>
      <c r="M54" s="5">
        <v>-160970622572</v>
      </c>
      <c r="N54" s="5">
        <v>-135784142104</v>
      </c>
      <c r="O54" s="5">
        <v>-218072369036</v>
      </c>
      <c r="P54" s="5">
        <v>-205721017234</v>
      </c>
    </row>
    <row r="55" spans="2:16" ht="15.5" x14ac:dyDescent="0.35">
      <c r="C55" t="s">
        <v>284</v>
      </c>
      <c r="D55" s="5">
        <v>-42375133131</v>
      </c>
      <c r="E55" s="5">
        <v>-34872374958</v>
      </c>
      <c r="F55" s="5">
        <v>-58352624464</v>
      </c>
      <c r="G55" s="5">
        <v>-31133970767</v>
      </c>
      <c r="I55" s="5">
        <v>-147580467324</v>
      </c>
      <c r="J55" s="5">
        <v>-121550231989</v>
      </c>
      <c r="K55" s="5">
        <v>-107787346970</v>
      </c>
      <c r="L55" s="5">
        <v>-111041147112</v>
      </c>
      <c r="M55" s="5">
        <v>-98306756950</v>
      </c>
      <c r="N55" s="5">
        <v>-114037904664</v>
      </c>
      <c r="O55" s="5">
        <v>-190933841644</v>
      </c>
      <c r="P55" s="5">
        <v>-175978684559</v>
      </c>
    </row>
    <row r="56" spans="2:16" ht="15.5" x14ac:dyDescent="0.35">
      <c r="C56" t="s">
        <v>213</v>
      </c>
      <c r="D56" s="5">
        <v>-24625418473</v>
      </c>
      <c r="E56" s="5">
        <v>-20953384877</v>
      </c>
      <c r="F56" s="5">
        <v>-24270645730</v>
      </c>
      <c r="G56" s="5">
        <v>-26734867493</v>
      </c>
      <c r="I56" s="5">
        <v>-97204218854</v>
      </c>
      <c r="J56" s="5">
        <v>-72453177443</v>
      </c>
      <c r="K56" s="5">
        <v>-56167178273</v>
      </c>
      <c r="L56" s="5">
        <v>-45646728618</v>
      </c>
      <c r="M56" s="5">
        <v>-64091341469</v>
      </c>
      <c r="N56" s="5">
        <v>-27757363797</v>
      </c>
      <c r="O56" s="5">
        <v>-23843523817</v>
      </c>
      <c r="P56" s="5">
        <v>-22971515012</v>
      </c>
    </row>
    <row r="57" spans="2:16" ht="15.5" x14ac:dyDescent="0.35">
      <c r="C57" t="s">
        <v>81</v>
      </c>
    </row>
    <row r="58" spans="2:16" ht="15.5" x14ac:dyDescent="0.35">
      <c r="C58" t="s">
        <v>89</v>
      </c>
      <c r="D58" s="5">
        <v>62129786548</v>
      </c>
      <c r="E58" s="5">
        <v>68991540317</v>
      </c>
      <c r="F58" s="5">
        <v>36425950573</v>
      </c>
      <c r="G58" s="5">
        <v>67889961417</v>
      </c>
      <c r="I58" s="5">
        <v>211282169699</v>
      </c>
      <c r="J58" s="5">
        <v>177492271481</v>
      </c>
      <c r="K58" s="5">
        <v>97088937661</v>
      </c>
      <c r="L58" s="5">
        <v>143098275816</v>
      </c>
      <c r="M58" s="5">
        <v>176016342839</v>
      </c>
      <c r="N58" s="5">
        <v>154218330546</v>
      </c>
      <c r="O58" s="5">
        <v>136949170761</v>
      </c>
      <c r="P58" s="5">
        <v>95986781449</v>
      </c>
    </row>
    <row r="59" spans="2:16" ht="15.5" x14ac:dyDescent="0.35">
      <c r="C59" t="s">
        <v>90</v>
      </c>
      <c r="D59" s="5">
        <v>1390790323</v>
      </c>
      <c r="E59" s="5">
        <v>1799913030</v>
      </c>
      <c r="F59" s="5">
        <v>3300175102</v>
      </c>
      <c r="G59" s="5">
        <v>3625972454</v>
      </c>
      <c r="I59" s="5">
        <v>15271608286</v>
      </c>
      <c r="J59" s="5">
        <v>8504155863</v>
      </c>
      <c r="K59" s="5">
        <v>5891731720</v>
      </c>
      <c r="L59" s="5">
        <v>7291636152</v>
      </c>
      <c r="M59" s="5">
        <v>7154254940</v>
      </c>
      <c r="N59" s="5">
        <v>2988925893</v>
      </c>
      <c r="O59" s="5">
        <v>-323423004</v>
      </c>
      <c r="P59" s="5">
        <v>-2747623850</v>
      </c>
    </row>
    <row r="60" spans="2:16" ht="15.5" x14ac:dyDescent="0.35">
      <c r="C60" t="s">
        <v>215</v>
      </c>
      <c r="D60" s="5">
        <v>1806569638</v>
      </c>
      <c r="E60" s="5">
        <v>2569221541</v>
      </c>
      <c r="F60" s="5">
        <v>3421474760</v>
      </c>
      <c r="G60" s="5">
        <v>3701681863</v>
      </c>
      <c r="I60" s="5">
        <v>15670850220</v>
      </c>
      <c r="J60" s="5">
        <v>8742952602</v>
      </c>
      <c r="K60" s="5">
        <v>6950197748</v>
      </c>
      <c r="L60" s="5">
        <v>8160569769</v>
      </c>
      <c r="M60" s="5">
        <v>8752970779</v>
      </c>
      <c r="N60" s="5">
        <v>5783825300</v>
      </c>
      <c r="O60" s="5">
        <v>1300138350</v>
      </c>
      <c r="P60" s="5">
        <v>547157097</v>
      </c>
    </row>
    <row r="61" spans="2:16" ht="15.5" x14ac:dyDescent="0.35">
      <c r="C61" t="s">
        <v>27</v>
      </c>
      <c r="D61" s="5">
        <v>-415779315</v>
      </c>
      <c r="E61" s="5">
        <v>-769308511</v>
      </c>
      <c r="F61" s="5">
        <v>-121299658</v>
      </c>
      <c r="G61" s="5">
        <v>-75709409</v>
      </c>
      <c r="I61" s="5">
        <v>-399241934</v>
      </c>
      <c r="J61" s="5">
        <v>-238796739</v>
      </c>
      <c r="K61" s="5">
        <v>-1058466028</v>
      </c>
      <c r="L61" s="5">
        <v>-868933617</v>
      </c>
      <c r="M61" s="5">
        <v>-1598715839</v>
      </c>
      <c r="N61" s="5">
        <v>-2794899407</v>
      </c>
      <c r="O61" s="5">
        <v>-1623561354</v>
      </c>
      <c r="P61" s="5">
        <v>-3294780947</v>
      </c>
    </row>
    <row r="62" spans="2:16" ht="15.5" x14ac:dyDescent="0.35">
      <c r="C62" t="s">
        <v>92</v>
      </c>
      <c r="D62" s="5">
        <v>1390790323</v>
      </c>
      <c r="E62" s="5">
        <v>1799913030</v>
      </c>
      <c r="F62" s="5">
        <v>3300175102</v>
      </c>
      <c r="G62" s="5">
        <v>3625972454</v>
      </c>
      <c r="I62" s="5">
        <v>15271608286</v>
      </c>
      <c r="J62" s="5">
        <v>8504155863</v>
      </c>
      <c r="K62" s="5">
        <v>5891731720</v>
      </c>
      <c r="L62" s="5">
        <v>7291636152</v>
      </c>
      <c r="M62" s="5">
        <v>7154254940</v>
      </c>
      <c r="N62" s="5">
        <v>2988925893</v>
      </c>
      <c r="O62" s="5">
        <v>-323423004</v>
      </c>
      <c r="P62" s="5">
        <v>-2747623850</v>
      </c>
    </row>
    <row r="63" spans="2:16" ht="15.5" x14ac:dyDescent="0.35">
      <c r="C63" t="s">
        <v>29</v>
      </c>
      <c r="D63" s="5">
        <v>63520576871</v>
      </c>
      <c r="E63" s="5">
        <v>70791453347</v>
      </c>
      <c r="F63" s="5">
        <v>39726125675</v>
      </c>
      <c r="G63" s="5">
        <v>71515933871</v>
      </c>
      <c r="I63" s="5">
        <v>226553777985</v>
      </c>
      <c r="J63" s="5">
        <v>185996427344</v>
      </c>
      <c r="K63" s="5">
        <v>102980669381</v>
      </c>
      <c r="L63" s="5">
        <v>150389911968</v>
      </c>
      <c r="M63" s="5">
        <v>183170597779</v>
      </c>
      <c r="N63" s="5">
        <v>157207256439</v>
      </c>
      <c r="O63" s="5">
        <v>136625747757</v>
      </c>
      <c r="P63" s="5">
        <v>93239157599</v>
      </c>
    </row>
    <row r="64" spans="2:16" ht="15.5" x14ac:dyDescent="0.35">
      <c r="C64" t="s">
        <v>28</v>
      </c>
      <c r="D64" s="5">
        <v>-13676805946</v>
      </c>
      <c r="E64" s="5">
        <v>-15133474223</v>
      </c>
      <c r="F64" s="5">
        <v>-8152791312</v>
      </c>
      <c r="G64" s="5">
        <v>-15113720887</v>
      </c>
      <c r="I64" s="5">
        <v>-47106978940</v>
      </c>
      <c r="J64" s="5">
        <v>-39115890080</v>
      </c>
      <c r="K64" s="5">
        <v>-22638254124</v>
      </c>
      <c r="L64" s="5">
        <v>-33019161585</v>
      </c>
      <c r="M64" s="5">
        <v>-38470328811</v>
      </c>
      <c r="N64" s="5">
        <v>-36207240010</v>
      </c>
      <c r="O64" s="5">
        <v>-38578081614</v>
      </c>
      <c r="P64" s="5">
        <v>-25759996627</v>
      </c>
    </row>
    <row r="65" spans="2:16" ht="15.5" x14ac:dyDescent="0.35">
      <c r="C65" t="s">
        <v>95</v>
      </c>
      <c r="D65" s="5">
        <v>49843770925</v>
      </c>
      <c r="E65" s="5">
        <v>55657979124</v>
      </c>
      <c r="F65" s="5">
        <v>31573334363</v>
      </c>
      <c r="G65" s="5">
        <v>56402212984</v>
      </c>
      <c r="I65" s="5">
        <v>179446799045</v>
      </c>
      <c r="J65" s="5">
        <v>146880537264</v>
      </c>
      <c r="K65" s="5">
        <v>80342415257</v>
      </c>
      <c r="L65" s="5">
        <v>117370750383</v>
      </c>
      <c r="M65" s="5">
        <v>144700268968</v>
      </c>
      <c r="N65" s="5">
        <v>121000016429</v>
      </c>
      <c r="O65" s="5">
        <v>98047666143</v>
      </c>
      <c r="P65" s="5">
        <v>67479160972</v>
      </c>
    </row>
    <row r="66" spans="2:16" ht="15.5" x14ac:dyDescent="0.35">
      <c r="C66" t="s">
        <v>96</v>
      </c>
      <c r="D66" s="5">
        <v>235679675</v>
      </c>
      <c r="E66" s="5">
        <v>445199191</v>
      </c>
      <c r="F66" s="5">
        <v>-456643959</v>
      </c>
      <c r="G66" s="5">
        <v>-473046323</v>
      </c>
      <c r="I66" s="5">
        <v>-1102092869</v>
      </c>
      <c r="J66" s="5">
        <v>217286925</v>
      </c>
      <c r="K66" s="5">
        <v>-575276182</v>
      </c>
      <c r="L66" s="5">
        <v>309539967</v>
      </c>
      <c r="M66" s="5">
        <v>224295901</v>
      </c>
      <c r="N66" s="5">
        <v>4847436577</v>
      </c>
      <c r="O66" s="5">
        <v>-1354424273</v>
      </c>
      <c r="P66" s="5">
        <v>505894641</v>
      </c>
    </row>
    <row r="67" spans="2:16" ht="15.5" x14ac:dyDescent="0.35">
      <c r="C67" t="s">
        <v>97</v>
      </c>
      <c r="D67" s="5">
        <v>50079450600</v>
      </c>
      <c r="E67" s="5">
        <v>56103178315</v>
      </c>
      <c r="F67" s="5">
        <v>31116690404</v>
      </c>
      <c r="G67" s="5">
        <v>55929166661</v>
      </c>
      <c r="I67" s="5">
        <v>178344706176</v>
      </c>
      <c r="J67" s="5">
        <v>147097824189</v>
      </c>
      <c r="K67" s="5">
        <v>79767139075</v>
      </c>
      <c r="L67" s="5">
        <v>117680290350</v>
      </c>
      <c r="M67" s="5">
        <v>144924564869</v>
      </c>
      <c r="N67" s="5">
        <v>125847453006</v>
      </c>
      <c r="O67" s="5">
        <v>96693241870</v>
      </c>
      <c r="P67" s="5">
        <v>67985055613</v>
      </c>
    </row>
    <row r="68" spans="2:16" ht="15.5" x14ac:dyDescent="0.35">
      <c r="C68" t="s">
        <v>98</v>
      </c>
      <c r="D68" s="5">
        <v>49843770925</v>
      </c>
      <c r="E68" s="5">
        <v>55657979124</v>
      </c>
      <c r="F68" s="5">
        <v>31573334363</v>
      </c>
      <c r="G68" s="5">
        <v>56402212984</v>
      </c>
      <c r="I68" s="5">
        <v>179446799045</v>
      </c>
      <c r="J68" s="5">
        <v>146880537264</v>
      </c>
      <c r="K68" s="5">
        <v>80342415257</v>
      </c>
      <c r="L68" s="5">
        <v>117370750383</v>
      </c>
      <c r="M68" s="5">
        <v>144700268968</v>
      </c>
      <c r="N68" s="5">
        <v>121000016429</v>
      </c>
      <c r="O68" s="5">
        <v>98047666143</v>
      </c>
      <c r="P68" s="5">
        <v>67479160972</v>
      </c>
    </row>
    <row r="69" spans="2:16" ht="15.5" x14ac:dyDescent="0.35">
      <c r="C69" t="s">
        <v>8</v>
      </c>
      <c r="D69" s="5">
        <v>50079450600</v>
      </c>
      <c r="E69" s="5">
        <v>56103178315</v>
      </c>
      <c r="F69" s="5">
        <v>31116690404</v>
      </c>
      <c r="G69" s="5">
        <v>55929166661</v>
      </c>
      <c r="I69" s="5">
        <v>178344706176</v>
      </c>
      <c r="J69" s="5">
        <v>147097824189</v>
      </c>
      <c r="K69" s="5">
        <v>79767139075</v>
      </c>
      <c r="L69" s="5">
        <v>117680290350</v>
      </c>
      <c r="M69" s="5">
        <v>144924564869</v>
      </c>
      <c r="N69" s="5">
        <v>125847453006</v>
      </c>
      <c r="O69" s="5">
        <v>96693241870</v>
      </c>
      <c r="P69" s="5">
        <v>67985055613</v>
      </c>
    </row>
    <row r="70" spans="2:16" ht="15.5" x14ac:dyDescent="0.35">
      <c r="C70" t="s">
        <v>100</v>
      </c>
      <c r="D70" s="5">
        <v>49843770925</v>
      </c>
      <c r="E70" s="5">
        <v>55657979124</v>
      </c>
      <c r="F70" s="5">
        <v>31573334363</v>
      </c>
      <c r="G70" s="5">
        <v>56402212984</v>
      </c>
      <c r="I70" s="5">
        <v>179446799045</v>
      </c>
      <c r="J70" s="5">
        <v>146880537264</v>
      </c>
      <c r="K70" s="5">
        <v>80342415257</v>
      </c>
      <c r="L70" s="5">
        <v>117370750383</v>
      </c>
      <c r="M70" s="5">
        <v>144700268968</v>
      </c>
      <c r="N70" s="5">
        <v>121000016429</v>
      </c>
      <c r="O70" s="5">
        <v>98047666143</v>
      </c>
      <c r="P70" s="5">
        <v>67479160972</v>
      </c>
    </row>
    <row r="71" spans="2:16" ht="15.5" x14ac:dyDescent="0.35">
      <c r="C71" t="s">
        <v>101</v>
      </c>
      <c r="D71" s="5">
        <v>50079450600</v>
      </c>
      <c r="E71" s="5">
        <v>56103178315</v>
      </c>
      <c r="F71" s="5">
        <v>31116690404</v>
      </c>
      <c r="G71" s="5">
        <v>55929166661</v>
      </c>
      <c r="I71" s="5">
        <v>178344706176</v>
      </c>
      <c r="J71" s="5">
        <v>147097824189</v>
      </c>
      <c r="K71" s="5">
        <v>79767139075</v>
      </c>
      <c r="L71" s="5">
        <v>117680290350</v>
      </c>
      <c r="M71" s="5">
        <v>144924564869</v>
      </c>
      <c r="N71" s="5">
        <v>125847453006</v>
      </c>
      <c r="O71" s="5">
        <v>96693241870</v>
      </c>
      <c r="P71" s="5">
        <v>67985055613</v>
      </c>
    </row>
    <row r="72" spans="2:16" ht="15.5" x14ac:dyDescent="0.35">
      <c r="C72" t="s">
        <v>102</v>
      </c>
      <c r="D72" s="5">
        <v>50079450600</v>
      </c>
      <c r="E72" s="5">
        <v>56103178315</v>
      </c>
      <c r="F72" s="5">
        <v>31116690404</v>
      </c>
      <c r="G72" s="5">
        <v>55929166661</v>
      </c>
      <c r="I72" s="5">
        <v>178344706176</v>
      </c>
      <c r="J72" s="5">
        <v>147097824189</v>
      </c>
      <c r="K72" s="5">
        <v>79767139075</v>
      </c>
      <c r="L72" s="5">
        <v>117680290350</v>
      </c>
      <c r="M72" s="5">
        <v>144924564869</v>
      </c>
      <c r="N72" s="5">
        <v>125847453006</v>
      </c>
      <c r="O72" s="5">
        <v>96693241870</v>
      </c>
      <c r="P72" s="5">
        <v>67985055613</v>
      </c>
    </row>
    <row r="74" spans="2:16" ht="15.5" x14ac:dyDescent="0.35">
      <c r="B74" t="s">
        <v>103</v>
      </c>
      <c r="C74" t="s">
        <v>104</v>
      </c>
    </row>
    <row r="75" spans="2:16" ht="15.5" x14ac:dyDescent="0.35">
      <c r="C75" t="s">
        <v>216</v>
      </c>
    </row>
    <row r="76" spans="2:16" ht="15.5" x14ac:dyDescent="0.35">
      <c r="C76" t="s">
        <v>20</v>
      </c>
      <c r="D76" s="5">
        <v>166673078923</v>
      </c>
      <c r="E76" s="5">
        <v>290580052749</v>
      </c>
      <c r="F76" s="5">
        <v>258775229158</v>
      </c>
      <c r="G76" s="5">
        <v>310880260955</v>
      </c>
      <c r="I76" s="5">
        <v>258775229158</v>
      </c>
      <c r="J76" s="5">
        <v>288060198929</v>
      </c>
      <c r="K76" s="5">
        <v>152549470989</v>
      </c>
      <c r="L76" s="5">
        <v>131685970327</v>
      </c>
      <c r="M76" s="5">
        <v>159541793979</v>
      </c>
      <c r="N76" s="5">
        <v>215476932540</v>
      </c>
      <c r="O76" s="5">
        <v>188992680487</v>
      </c>
      <c r="P76" s="5">
        <v>23220021152</v>
      </c>
    </row>
    <row r="77" spans="2:16" ht="15.5" x14ac:dyDescent="0.35">
      <c r="C77" t="s">
        <v>217</v>
      </c>
      <c r="D77" s="5">
        <v>220133903312</v>
      </c>
      <c r="E77" s="5">
        <v>181937203105</v>
      </c>
      <c r="F77" s="5">
        <v>159873459550</v>
      </c>
      <c r="G77" s="5">
        <v>175929886085</v>
      </c>
      <c r="I77" s="5">
        <v>159873459550</v>
      </c>
      <c r="J77" s="5">
        <v>140132545047</v>
      </c>
      <c r="K77" s="5">
        <v>135472427311</v>
      </c>
      <c r="L77" s="5">
        <v>133225962688</v>
      </c>
      <c r="M77" s="5">
        <v>132808383537</v>
      </c>
      <c r="N77" s="5">
        <v>119295592039</v>
      </c>
      <c r="O77" s="5">
        <v>136029196167</v>
      </c>
      <c r="P77" s="5">
        <v>122576561645</v>
      </c>
    </row>
    <row r="78" spans="2:16" ht="15.5" x14ac:dyDescent="0.35">
      <c r="C78" t="s">
        <v>218</v>
      </c>
      <c r="D78" s="5">
        <v>6222590944</v>
      </c>
      <c r="E78" s="5">
        <v>2832629949</v>
      </c>
      <c r="F78" s="5">
        <v>4505020014</v>
      </c>
      <c r="G78" s="5">
        <v>7785181224</v>
      </c>
      <c r="I78" s="5">
        <v>4505020014</v>
      </c>
      <c r="J78" s="5">
        <v>4188324814</v>
      </c>
      <c r="K78" s="5">
        <v>325149983</v>
      </c>
      <c r="L78" s="5">
        <v>1127769878</v>
      </c>
      <c r="M78" s="5">
        <v>226495843</v>
      </c>
      <c r="N78" s="5">
        <v>4933494596</v>
      </c>
      <c r="O78" s="5">
        <v>49671757142</v>
      </c>
      <c r="P78" s="5">
        <v>222222222</v>
      </c>
    </row>
    <row r="79" spans="2:16" ht="15.5" x14ac:dyDescent="0.35">
      <c r="C79" t="s">
        <v>219</v>
      </c>
      <c r="D79" s="5">
        <v>25186058067</v>
      </c>
      <c r="E79" s="5">
        <v>55243822552</v>
      </c>
      <c r="F79" s="5">
        <v>80080638905</v>
      </c>
      <c r="G79" s="5">
        <v>55083375611</v>
      </c>
      <c r="I79" s="5">
        <v>80080638905</v>
      </c>
      <c r="J79" s="5">
        <v>11873566568</v>
      </c>
      <c r="K79" s="5">
        <v>8989615152</v>
      </c>
      <c r="L79" s="5">
        <v>12059177768</v>
      </c>
      <c r="M79" s="5">
        <v>5415640022</v>
      </c>
      <c r="N79" s="5">
        <v>3693709686</v>
      </c>
      <c r="O79" s="5">
        <v>2343711855</v>
      </c>
      <c r="P79" s="5">
        <v>757984579</v>
      </c>
    </row>
    <row r="80" spans="2:16" ht="15.5" x14ac:dyDescent="0.35">
      <c r="C80" t="s">
        <v>220</v>
      </c>
      <c r="D80" s="5">
        <v>220133903312</v>
      </c>
      <c r="E80" s="5">
        <v>181937203105</v>
      </c>
      <c r="F80" s="5">
        <v>159873459550</v>
      </c>
      <c r="G80" s="5">
        <v>175929886085</v>
      </c>
      <c r="I80" s="5">
        <v>159873459550</v>
      </c>
      <c r="J80" s="5">
        <v>140132545047</v>
      </c>
      <c r="K80" s="5">
        <v>135472427311</v>
      </c>
      <c r="L80" s="5">
        <v>133225962688</v>
      </c>
      <c r="M80" s="5">
        <v>132808383537</v>
      </c>
      <c r="N80" s="5">
        <v>119295592039</v>
      </c>
      <c r="O80" s="5">
        <v>136029196167</v>
      </c>
      <c r="P80" s="5">
        <v>122576561645</v>
      </c>
    </row>
    <row r="81" spans="3:16" ht="15.5" x14ac:dyDescent="0.35">
      <c r="C81" t="s">
        <v>110</v>
      </c>
      <c r="D81" s="5">
        <v>4047647849</v>
      </c>
      <c r="E81" s="5">
        <v>3753478942</v>
      </c>
      <c r="F81" s="5">
        <v>1354865013</v>
      </c>
      <c r="G81" s="5">
        <v>3423747188</v>
      </c>
      <c r="I81" s="5">
        <v>1354865013</v>
      </c>
      <c r="J81" s="5">
        <v>1237159649</v>
      </c>
      <c r="K81" s="5">
        <v>707759164</v>
      </c>
      <c r="L81" s="5">
        <v>2045199529</v>
      </c>
      <c r="M81" s="5">
        <v>2323229739</v>
      </c>
      <c r="N81" s="5">
        <v>1144181803</v>
      </c>
      <c r="O81" s="5">
        <v>1188959542</v>
      </c>
      <c r="P81" s="5">
        <v>740682420</v>
      </c>
    </row>
    <row r="82" spans="3:16" ht="15.5" x14ac:dyDescent="0.35">
      <c r="C82" t="s">
        <v>221</v>
      </c>
      <c r="D82" s="5">
        <v>4047647849</v>
      </c>
      <c r="E82" s="5">
        <v>3753478942</v>
      </c>
      <c r="F82" s="5">
        <v>1354865013</v>
      </c>
      <c r="G82" s="5">
        <v>3423747188</v>
      </c>
      <c r="I82" s="5">
        <v>1354865013</v>
      </c>
      <c r="J82" s="5">
        <v>1237159649</v>
      </c>
      <c r="K82" s="5">
        <v>707759164</v>
      </c>
      <c r="L82" s="5">
        <v>2045199529</v>
      </c>
      <c r="M82" s="5">
        <v>2323229739</v>
      </c>
      <c r="N82" s="5">
        <v>1144181803</v>
      </c>
      <c r="O82" s="5">
        <v>1188959542</v>
      </c>
      <c r="P82" s="5">
        <v>740682420</v>
      </c>
    </row>
    <row r="83" spans="3:16" ht="15.5" x14ac:dyDescent="0.35">
      <c r="C83" t="s">
        <v>222</v>
      </c>
      <c r="D83" s="5">
        <v>316426225845</v>
      </c>
      <c r="E83" s="5">
        <v>287041823774</v>
      </c>
      <c r="F83" s="5">
        <v>318399112305</v>
      </c>
      <c r="G83" s="5">
        <v>213247127744</v>
      </c>
      <c r="I83" s="5">
        <v>318399112305</v>
      </c>
      <c r="J83" s="5">
        <v>237933407402</v>
      </c>
      <c r="K83" s="5">
        <v>330657972916</v>
      </c>
      <c r="L83" s="5">
        <v>268394685832</v>
      </c>
      <c r="M83" s="5">
        <v>194845187006</v>
      </c>
      <c r="N83" s="5">
        <v>158855752455</v>
      </c>
      <c r="O83" s="5">
        <v>168211360663</v>
      </c>
      <c r="P83" s="5">
        <v>171582356959</v>
      </c>
    </row>
    <row r="84" spans="3:16" ht="15.5" x14ac:dyDescent="0.35">
      <c r="C84" t="s">
        <v>81</v>
      </c>
      <c r="D84" s="5">
        <v>-3134463131</v>
      </c>
      <c r="E84" s="5">
        <v>1374104233</v>
      </c>
      <c r="F84" s="5">
        <v>4406251956</v>
      </c>
      <c r="G84" s="5">
        <v>4862895915</v>
      </c>
      <c r="I84" s="5">
        <v>4406251956</v>
      </c>
      <c r="J84" s="5">
        <v>211758344775</v>
      </c>
      <c r="K84" s="5">
        <v>5291057900</v>
      </c>
      <c r="L84" s="5">
        <v>5866334082</v>
      </c>
      <c r="M84" s="5">
        <v>5556794115</v>
      </c>
      <c r="N84" s="5">
        <v>5332498214</v>
      </c>
      <c r="O84" s="5">
        <v>485061637</v>
      </c>
      <c r="P84" s="5">
        <v>1839485910</v>
      </c>
    </row>
    <row r="85" spans="3:16" ht="15.5" x14ac:dyDescent="0.35">
      <c r="C85" t="s">
        <v>223</v>
      </c>
      <c r="D85" s="5">
        <v>713052263827</v>
      </c>
      <c r="E85" s="5">
        <v>788342088965</v>
      </c>
      <c r="F85" s="5">
        <v>756232840845</v>
      </c>
      <c r="G85" s="5">
        <v>736621062632</v>
      </c>
      <c r="I85" s="5">
        <v>756232840845</v>
      </c>
      <c r="J85" s="5">
        <v>675847013685</v>
      </c>
      <c r="K85" s="5">
        <v>626945337747</v>
      </c>
      <c r="L85" s="5">
        <v>641093981245</v>
      </c>
      <c r="M85" s="5">
        <v>497681274294</v>
      </c>
      <c r="N85" s="5">
        <v>500560734326</v>
      </c>
      <c r="O85" s="5">
        <v>498883575576</v>
      </c>
      <c r="P85" s="5">
        <v>322856090927</v>
      </c>
    </row>
    <row r="86" spans="3:16" ht="15.5" x14ac:dyDescent="0.35">
      <c r="C86" t="s">
        <v>224</v>
      </c>
    </row>
    <row r="87" spans="3:16" ht="15.5" x14ac:dyDescent="0.35">
      <c r="C87" t="s">
        <v>111</v>
      </c>
      <c r="D87" s="5">
        <v>525570724551</v>
      </c>
      <c r="E87" s="5">
        <v>471636951412</v>
      </c>
      <c r="F87" s="5">
        <v>439377982502</v>
      </c>
      <c r="G87" s="5">
        <v>354696171563</v>
      </c>
      <c r="I87" s="5">
        <v>439377982502</v>
      </c>
      <c r="J87" s="5">
        <v>250957800549</v>
      </c>
      <c r="K87" s="5">
        <v>182854467625</v>
      </c>
      <c r="L87" s="5">
        <v>200543193693</v>
      </c>
      <c r="M87" s="5">
        <v>128944476290</v>
      </c>
      <c r="N87" s="5">
        <v>131897013807</v>
      </c>
      <c r="O87" s="5">
        <v>138148991989</v>
      </c>
      <c r="P87" s="5">
        <v>182939273529</v>
      </c>
    </row>
    <row r="88" spans="3:16" ht="15.5" x14ac:dyDescent="0.35">
      <c r="C88" t="s">
        <v>114</v>
      </c>
      <c r="D88" s="5">
        <v>37736598259</v>
      </c>
      <c r="E88" s="5">
        <v>37541600639</v>
      </c>
      <c r="F88" s="5">
        <v>32807138465</v>
      </c>
      <c r="G88" s="5">
        <v>26823638824</v>
      </c>
      <c r="I88" s="5">
        <v>32807138465</v>
      </c>
      <c r="J88" s="5">
        <v>24187754939</v>
      </c>
      <c r="K88" s="5">
        <v>14612861557</v>
      </c>
      <c r="L88" s="5">
        <v>11038675456</v>
      </c>
      <c r="M88" s="5">
        <v>11612505177</v>
      </c>
      <c r="N88" s="5">
        <v>6206889558</v>
      </c>
      <c r="O88" s="5">
        <v>12068818902</v>
      </c>
      <c r="P88" s="5">
        <v>5419725258</v>
      </c>
    </row>
    <row r="89" spans="3:16" ht="15.5" x14ac:dyDescent="0.35">
      <c r="C89" t="s">
        <v>105</v>
      </c>
      <c r="P89" s="5">
        <v>22513407966</v>
      </c>
    </row>
    <row r="90" spans="3:16" ht="15.5" x14ac:dyDescent="0.35">
      <c r="C90" t="s">
        <v>228</v>
      </c>
      <c r="D90" s="5">
        <v>625030369291</v>
      </c>
      <c r="E90" s="5">
        <v>538315114642</v>
      </c>
      <c r="F90" s="5">
        <v>495249039880</v>
      </c>
      <c r="G90" s="5">
        <v>408136277970</v>
      </c>
      <c r="I90" s="5">
        <v>495249039880</v>
      </c>
      <c r="J90" s="5">
        <v>298210842831</v>
      </c>
      <c r="K90" s="5">
        <v>201433016260</v>
      </c>
      <c r="L90" s="5">
        <v>219006377744</v>
      </c>
      <c r="M90" s="5">
        <v>270045009819</v>
      </c>
      <c r="N90" s="5">
        <v>174246175711</v>
      </c>
      <c r="O90" s="5">
        <v>167429811097</v>
      </c>
      <c r="P90" s="5">
        <v>213618119576</v>
      </c>
    </row>
    <row r="91" spans="3:16" ht="15.5" x14ac:dyDescent="0.35">
      <c r="C91" t="s">
        <v>115</v>
      </c>
      <c r="D91" s="5">
        <v>1338082633118</v>
      </c>
      <c r="E91" s="5">
        <v>1326657203607</v>
      </c>
      <c r="F91" s="5">
        <v>1251481880725</v>
      </c>
      <c r="G91" s="5">
        <v>1144757340602</v>
      </c>
      <c r="I91" s="5">
        <v>1251481880725</v>
      </c>
      <c r="J91" s="5">
        <v>974057856516</v>
      </c>
      <c r="K91" s="5">
        <v>828378354007</v>
      </c>
      <c r="L91" s="5">
        <v>860100358989</v>
      </c>
      <c r="M91" s="5">
        <v>767726284113</v>
      </c>
      <c r="N91" s="5">
        <v>674806910037</v>
      </c>
      <c r="O91" s="5">
        <v>666313386673</v>
      </c>
      <c r="P91" s="5">
        <v>536474210503</v>
      </c>
    </row>
    <row r="92" spans="3:16" ht="15.5" x14ac:dyDescent="0.35">
      <c r="C92" t="s">
        <v>116</v>
      </c>
    </row>
    <row r="93" spans="3:16" ht="15.5" x14ac:dyDescent="0.35">
      <c r="C93" t="s">
        <v>117</v>
      </c>
    </row>
    <row r="94" spans="3:16" ht="15.5" x14ac:dyDescent="0.35">
      <c r="C94" t="s">
        <v>229</v>
      </c>
      <c r="D94" s="5">
        <v>402371350370</v>
      </c>
      <c r="E94" s="5">
        <v>427248323522</v>
      </c>
      <c r="F94" s="5">
        <v>404740713527</v>
      </c>
      <c r="G94" s="5">
        <v>324408542836</v>
      </c>
      <c r="I94" s="5">
        <v>404740713527</v>
      </c>
      <c r="J94" s="5">
        <v>231156952579</v>
      </c>
      <c r="K94" s="5">
        <v>155478057562</v>
      </c>
      <c r="L94" s="5">
        <v>153894624540</v>
      </c>
      <c r="M94" s="5">
        <v>176772189231</v>
      </c>
      <c r="N94" s="5">
        <v>197366118342</v>
      </c>
      <c r="O94" s="5">
        <v>201269847299</v>
      </c>
      <c r="P94" s="5">
        <v>140400984686</v>
      </c>
    </row>
    <row r="95" spans="3:16" ht="15.5" x14ac:dyDescent="0.35">
      <c r="C95" t="s">
        <v>236</v>
      </c>
      <c r="P95" s="5">
        <v>40971324838</v>
      </c>
    </row>
    <row r="96" spans="3:16" ht="15.5" x14ac:dyDescent="0.35">
      <c r="C96" t="s">
        <v>230</v>
      </c>
    </row>
    <row r="97" spans="3:16" ht="15.5" x14ac:dyDescent="0.35">
      <c r="C97" t="s">
        <v>231</v>
      </c>
      <c r="D97" s="5">
        <v>130361477618</v>
      </c>
      <c r="E97" s="5">
        <v>141772376463</v>
      </c>
      <c r="F97" s="5">
        <v>144570865843</v>
      </c>
      <c r="G97" s="5">
        <v>113821577360</v>
      </c>
      <c r="I97" s="5">
        <v>144570865843</v>
      </c>
      <c r="J97" s="5">
        <v>69740747049</v>
      </c>
      <c r="K97" s="5">
        <v>53508991551</v>
      </c>
      <c r="L97" s="5">
        <v>76685125443</v>
      </c>
      <c r="M97" s="5">
        <v>75657709365</v>
      </c>
      <c r="N97" s="5">
        <v>90731717648</v>
      </c>
      <c r="O97" s="5">
        <v>76174014656</v>
      </c>
      <c r="P97" s="5">
        <v>50644079584</v>
      </c>
    </row>
    <row r="98" spans="3:16" ht="15.5" x14ac:dyDescent="0.35">
      <c r="C98" t="s">
        <v>121</v>
      </c>
    </row>
    <row r="99" spans="3:16" ht="15.5" x14ac:dyDescent="0.35">
      <c r="C99" t="s">
        <v>232</v>
      </c>
      <c r="D99" s="5">
        <v>31408649011</v>
      </c>
      <c r="E99" s="5">
        <v>58076452501</v>
      </c>
      <c r="F99" s="5">
        <v>84585658919</v>
      </c>
      <c r="G99" s="5">
        <v>62868556835</v>
      </c>
      <c r="I99" s="5">
        <v>84585658919</v>
      </c>
      <c r="J99" s="5">
        <v>16061891382</v>
      </c>
      <c r="K99" s="5">
        <v>9314765135</v>
      </c>
      <c r="L99" s="5">
        <v>13186947646</v>
      </c>
      <c r="M99" s="5">
        <v>5642135865</v>
      </c>
      <c r="N99" s="5">
        <v>8627204282</v>
      </c>
      <c r="O99" s="5">
        <v>52015468997</v>
      </c>
      <c r="P99" s="5">
        <v>980206801</v>
      </c>
    </row>
    <row r="100" spans="3:16" ht="15.5" x14ac:dyDescent="0.35">
      <c r="C100" t="s">
        <v>1504</v>
      </c>
      <c r="P100" s="5">
        <v>147541030</v>
      </c>
    </row>
    <row r="101" spans="3:16" ht="15.5" x14ac:dyDescent="0.35">
      <c r="C101" t="s">
        <v>120</v>
      </c>
      <c r="D101" s="5">
        <v>178450362167</v>
      </c>
      <c r="E101" s="5">
        <v>174505588003</v>
      </c>
      <c r="F101" s="5">
        <v>125522748789</v>
      </c>
      <c r="G101" s="5">
        <v>106095821041</v>
      </c>
      <c r="I101" s="5">
        <v>125522748789</v>
      </c>
      <c r="J101" s="5">
        <v>100140781459</v>
      </c>
      <c r="K101" s="5">
        <v>60817050931</v>
      </c>
      <c r="L101" s="5">
        <v>50660232701</v>
      </c>
      <c r="M101" s="5">
        <v>43766766278</v>
      </c>
      <c r="N101" s="5">
        <v>68288348707</v>
      </c>
      <c r="O101" s="5">
        <v>45803050244</v>
      </c>
      <c r="P101" s="5">
        <v>28128565668</v>
      </c>
    </row>
    <row r="102" spans="3:16" ht="15.5" x14ac:dyDescent="0.35">
      <c r="C102" t="s">
        <v>233</v>
      </c>
      <c r="D102" s="5">
        <v>15568653723</v>
      </c>
      <c r="E102" s="5">
        <v>27798319021</v>
      </c>
      <c r="F102" s="5">
        <v>17240497484</v>
      </c>
      <c r="G102" s="5">
        <v>17350159408</v>
      </c>
      <c r="I102" s="5">
        <v>17240497484</v>
      </c>
      <c r="J102" s="5">
        <v>25480663435</v>
      </c>
      <c r="K102" s="5">
        <v>13999692279</v>
      </c>
      <c r="L102" s="5">
        <v>3926431538</v>
      </c>
      <c r="M102" s="5">
        <v>23958845489</v>
      </c>
      <c r="N102" s="5">
        <v>13300845406</v>
      </c>
      <c r="O102" s="5">
        <v>26184020297</v>
      </c>
      <c r="P102" s="5">
        <v>14573324064</v>
      </c>
    </row>
    <row r="103" spans="3:16" ht="15.5" x14ac:dyDescent="0.35">
      <c r="C103" t="s">
        <v>285</v>
      </c>
    </row>
    <row r="104" spans="3:16" ht="15.5" x14ac:dyDescent="0.35">
      <c r="C104" t="s">
        <v>370</v>
      </c>
      <c r="D104" s="5">
        <v>80000000000</v>
      </c>
      <c r="P104" s="5">
        <v>5744087076</v>
      </c>
    </row>
    <row r="105" spans="3:16" ht="15.5" x14ac:dyDescent="0.35">
      <c r="C105" t="s">
        <v>287</v>
      </c>
      <c r="N105" s="5">
        <v>2436867999</v>
      </c>
      <c r="O105" s="5">
        <v>1086057644</v>
      </c>
      <c r="P105" s="5">
        <v>670882720</v>
      </c>
    </row>
    <row r="106" spans="3:16" ht="15.5" x14ac:dyDescent="0.35">
      <c r="C106" t="s">
        <v>371</v>
      </c>
      <c r="O106" s="5">
        <v>165172927</v>
      </c>
    </row>
    <row r="107" spans="3:16" ht="15.5" x14ac:dyDescent="0.35">
      <c r="C107" t="s">
        <v>288</v>
      </c>
      <c r="D107" s="5">
        <v>20000000000</v>
      </c>
      <c r="L107" s="5">
        <v>2098927774</v>
      </c>
      <c r="M107" s="5">
        <v>10345275433</v>
      </c>
      <c r="N107" s="5">
        <v>16418002299</v>
      </c>
      <c r="O107" s="5">
        <v>1093293105</v>
      </c>
      <c r="P107" s="5">
        <v>4955942701</v>
      </c>
    </row>
    <row r="108" spans="3:16" ht="15.5" x14ac:dyDescent="0.35">
      <c r="C108" t="s">
        <v>237</v>
      </c>
      <c r="D108" s="5">
        <v>82536801780</v>
      </c>
      <c r="E108" s="5">
        <v>1695613894</v>
      </c>
      <c r="F108" s="5">
        <v>1653732408</v>
      </c>
      <c r="G108" s="5">
        <v>6378053380</v>
      </c>
      <c r="I108" s="5">
        <v>1653732408</v>
      </c>
      <c r="J108" s="5">
        <v>3033175336</v>
      </c>
      <c r="K108" s="5">
        <v>2127338033</v>
      </c>
      <c r="L108" s="5">
        <v>2699915112</v>
      </c>
      <c r="M108" s="5">
        <v>5128565895</v>
      </c>
      <c r="N108" s="5">
        <v>36539827577</v>
      </c>
      <c r="O108" s="5">
        <v>29349562487</v>
      </c>
      <c r="P108" s="5">
        <v>21288318855</v>
      </c>
    </row>
    <row r="109" spans="3:16" ht="15.5" x14ac:dyDescent="0.35">
      <c r="C109" t="s">
        <v>238</v>
      </c>
      <c r="D109" s="5">
        <v>82536801780</v>
      </c>
      <c r="E109" s="5">
        <v>1695613894</v>
      </c>
      <c r="F109" s="5">
        <v>1653732408</v>
      </c>
      <c r="G109" s="5">
        <v>6378053380</v>
      </c>
      <c r="I109" s="5">
        <v>1653732408</v>
      </c>
      <c r="J109" s="5">
        <v>3033175336</v>
      </c>
      <c r="K109" s="5">
        <v>2127338033</v>
      </c>
      <c r="L109" s="5">
        <v>2699915112</v>
      </c>
      <c r="M109" s="5">
        <v>5128565895</v>
      </c>
      <c r="N109" s="5">
        <v>36539827577</v>
      </c>
      <c r="O109" s="5">
        <v>29349562487</v>
      </c>
      <c r="P109" s="5">
        <v>21288318855</v>
      </c>
    </row>
    <row r="110" spans="3:16" ht="15.5" x14ac:dyDescent="0.35">
      <c r="C110" t="s">
        <v>239</v>
      </c>
    </row>
    <row r="111" spans="3:16" ht="15.5" x14ac:dyDescent="0.35">
      <c r="C111" t="s">
        <v>290</v>
      </c>
      <c r="D111" s="5">
        <v>80000000000</v>
      </c>
      <c r="L111" s="5">
        <v>139152247</v>
      </c>
      <c r="M111" s="5">
        <v>2341020526</v>
      </c>
      <c r="N111" s="5">
        <v>25558396173</v>
      </c>
      <c r="O111" s="5">
        <v>1251230571</v>
      </c>
      <c r="P111" s="5">
        <v>6414969796</v>
      </c>
    </row>
    <row r="112" spans="3:16" ht="15.5" x14ac:dyDescent="0.35">
      <c r="C112" t="s">
        <v>291</v>
      </c>
      <c r="D112" s="5">
        <v>1200699315</v>
      </c>
      <c r="E112" s="5">
        <v>1371128431</v>
      </c>
      <c r="F112" s="5">
        <v>1653732408</v>
      </c>
      <c r="G112" s="5">
        <v>2121150920</v>
      </c>
      <c r="I112" s="5">
        <v>1653732408</v>
      </c>
      <c r="J112" s="5">
        <v>2627998492</v>
      </c>
      <c r="K112" s="5">
        <v>2127338033</v>
      </c>
      <c r="L112" s="5">
        <v>2223070467</v>
      </c>
      <c r="M112" s="5">
        <v>1850064849</v>
      </c>
      <c r="N112" s="5">
        <v>1381703198</v>
      </c>
      <c r="O112" s="5">
        <v>1689128395</v>
      </c>
      <c r="P112" s="5">
        <v>1177395765</v>
      </c>
    </row>
    <row r="113" spans="2:16" ht="15.5" x14ac:dyDescent="0.35">
      <c r="C113" t="s">
        <v>128</v>
      </c>
      <c r="D113" s="5">
        <v>484908152150</v>
      </c>
      <c r="E113" s="5">
        <v>428943937416</v>
      </c>
      <c r="F113" s="5">
        <v>406394445935</v>
      </c>
      <c r="G113" s="5">
        <v>330786596216</v>
      </c>
      <c r="I113" s="5">
        <v>406394445935</v>
      </c>
      <c r="J113" s="5">
        <v>234190127915</v>
      </c>
      <c r="K113" s="5">
        <v>157605395595</v>
      </c>
      <c r="L113" s="5">
        <v>156594539652</v>
      </c>
      <c r="M113" s="5">
        <v>181900755126</v>
      </c>
      <c r="N113" s="5">
        <v>233905945919</v>
      </c>
      <c r="O113" s="5">
        <v>230619409786</v>
      </c>
      <c r="P113" s="5">
        <v>161689303541</v>
      </c>
    </row>
    <row r="114" spans="2:16" ht="15.5" x14ac:dyDescent="0.35">
      <c r="C114" t="s">
        <v>129</v>
      </c>
    </row>
    <row r="115" spans="2:16" ht="15.5" x14ac:dyDescent="0.35">
      <c r="C115" t="s">
        <v>130</v>
      </c>
      <c r="D115" s="5">
        <v>281249999950</v>
      </c>
      <c r="E115" s="5">
        <v>281249999950</v>
      </c>
      <c r="F115" s="5">
        <v>281249999950</v>
      </c>
      <c r="G115" s="5">
        <v>281249999950</v>
      </c>
      <c r="I115" s="5">
        <v>281249999950</v>
      </c>
      <c r="J115" s="5">
        <v>75000000000</v>
      </c>
      <c r="K115" s="5">
        <v>75000000000</v>
      </c>
      <c r="L115" s="5">
        <v>75000000000</v>
      </c>
      <c r="M115" s="5">
        <v>75000000000</v>
      </c>
      <c r="N115" s="5">
        <v>75000000000</v>
      </c>
      <c r="O115" s="5">
        <v>75000000000</v>
      </c>
      <c r="P115" s="5">
        <v>60000000000</v>
      </c>
    </row>
    <row r="116" spans="2:16" ht="15.5" x14ac:dyDescent="0.35">
      <c r="C116" t="s">
        <v>131</v>
      </c>
      <c r="D116" s="5">
        <v>1740551883</v>
      </c>
      <c r="E116" s="5">
        <v>1740551883</v>
      </c>
      <c r="F116" s="5">
        <v>1740551883</v>
      </c>
      <c r="G116" s="5">
        <v>1740551883</v>
      </c>
      <c r="I116" s="5">
        <v>1740551883</v>
      </c>
      <c r="J116" s="5">
        <v>1740551883</v>
      </c>
      <c r="K116" s="5">
        <v>206493605833</v>
      </c>
      <c r="L116" s="5">
        <v>206493605833</v>
      </c>
      <c r="M116" s="5">
        <v>206493605833</v>
      </c>
      <c r="N116" s="5">
        <v>206493605833</v>
      </c>
      <c r="O116" s="5">
        <v>206493605833</v>
      </c>
    </row>
    <row r="117" spans="2:16" ht="15.5" x14ac:dyDescent="0.35">
      <c r="C117" t="s">
        <v>132</v>
      </c>
      <c r="D117" s="5">
        <v>573318392266</v>
      </c>
      <c r="E117" s="5">
        <v>613348610125</v>
      </c>
      <c r="F117" s="5">
        <v>557690631001</v>
      </c>
      <c r="G117" s="5">
        <v>526117296638</v>
      </c>
      <c r="I117" s="5">
        <v>557690631001</v>
      </c>
      <c r="J117" s="5">
        <v>451368831943</v>
      </c>
      <c r="K117" s="5">
        <v>383988294679</v>
      </c>
      <c r="L117" s="5">
        <v>416145879422</v>
      </c>
      <c r="M117" s="5">
        <v>298775129039</v>
      </c>
      <c r="N117" s="5">
        <v>154074860071</v>
      </c>
      <c r="O117" s="5">
        <v>153715309417</v>
      </c>
      <c r="P117" s="5">
        <v>312945421052</v>
      </c>
    </row>
    <row r="118" spans="2:16" ht="15.5" x14ac:dyDescent="0.35">
      <c r="C118" t="s">
        <v>133</v>
      </c>
      <c r="D118" s="5">
        <v>18200000000</v>
      </c>
      <c r="E118" s="5">
        <v>18000000000</v>
      </c>
      <c r="F118" s="5">
        <v>18000000000</v>
      </c>
      <c r="G118" s="5">
        <v>18000000000</v>
      </c>
      <c r="I118" s="5">
        <v>18000000000</v>
      </c>
      <c r="J118" s="5">
        <v>16000000000</v>
      </c>
      <c r="K118" s="5">
        <v>16000000000</v>
      </c>
      <c r="L118" s="5">
        <v>16000000000</v>
      </c>
      <c r="M118" s="5">
        <v>16000000000</v>
      </c>
      <c r="N118" s="5">
        <v>15000000000</v>
      </c>
    </row>
    <row r="119" spans="2:16" ht="15.5" x14ac:dyDescent="0.35">
      <c r="C119" t="s">
        <v>134</v>
      </c>
      <c r="D119" s="5">
        <v>555118392266</v>
      </c>
      <c r="E119" s="5">
        <v>595348610125</v>
      </c>
      <c r="F119" s="5">
        <v>539690631001</v>
      </c>
      <c r="G119" s="5">
        <v>508117296638</v>
      </c>
      <c r="I119" s="5">
        <v>539690631001</v>
      </c>
      <c r="J119" s="5">
        <v>435368831943</v>
      </c>
      <c r="K119" s="5">
        <v>367988294679</v>
      </c>
      <c r="L119" s="5">
        <v>400145879422</v>
      </c>
      <c r="M119" s="5">
        <v>282775129039</v>
      </c>
      <c r="N119" s="5">
        <v>139074860071</v>
      </c>
    </row>
    <row r="120" spans="2:16" ht="15.5" x14ac:dyDescent="0.35">
      <c r="C120" t="s">
        <v>135</v>
      </c>
      <c r="D120" s="5">
        <v>573318392266</v>
      </c>
      <c r="E120" s="5">
        <v>613348610125</v>
      </c>
      <c r="F120" s="5">
        <v>557690631001</v>
      </c>
      <c r="G120" s="5">
        <v>526117296638</v>
      </c>
      <c r="I120" s="5">
        <v>557690631001</v>
      </c>
      <c r="J120" s="5">
        <v>451368831943</v>
      </c>
      <c r="K120" s="5">
        <v>383988294679</v>
      </c>
      <c r="L120" s="5">
        <v>416145879422</v>
      </c>
      <c r="M120" s="5">
        <v>298775129039</v>
      </c>
      <c r="N120" s="5">
        <v>154074860071</v>
      </c>
      <c r="O120" s="5">
        <v>153715309417</v>
      </c>
      <c r="P120" s="5">
        <v>312945421052</v>
      </c>
    </row>
    <row r="121" spans="2:16" ht="15.5" x14ac:dyDescent="0.35">
      <c r="C121" t="s">
        <v>10</v>
      </c>
      <c r="D121" s="5">
        <v>853174480968</v>
      </c>
      <c r="E121" s="5">
        <v>897713266191</v>
      </c>
      <c r="F121" s="5">
        <v>845087434790</v>
      </c>
      <c r="G121" s="5">
        <v>813970744386</v>
      </c>
      <c r="I121" s="5">
        <v>845087434790</v>
      </c>
      <c r="J121" s="5">
        <v>739867728601</v>
      </c>
      <c r="K121" s="5">
        <v>670772958412</v>
      </c>
      <c r="L121" s="5">
        <v>703505819337</v>
      </c>
      <c r="M121" s="5">
        <v>585825528987</v>
      </c>
      <c r="N121" s="5">
        <v>440900964118</v>
      </c>
      <c r="O121" s="5">
        <v>435693976887</v>
      </c>
      <c r="P121" s="5">
        <v>374784906962</v>
      </c>
    </row>
    <row r="122" spans="2:16" ht="15.5" x14ac:dyDescent="0.35">
      <c r="C122" t="s">
        <v>137</v>
      </c>
      <c r="D122" s="5">
        <v>1338082633118</v>
      </c>
      <c r="E122" s="5">
        <v>1326657203607</v>
      </c>
      <c r="F122" s="5">
        <v>1251481880725</v>
      </c>
      <c r="G122" s="5">
        <v>1144757340602</v>
      </c>
      <c r="I122" s="5">
        <v>1251481880725</v>
      </c>
      <c r="J122" s="5">
        <v>974057856516</v>
      </c>
      <c r="K122" s="5">
        <v>828378354007</v>
      </c>
      <c r="L122" s="5">
        <v>860100358989</v>
      </c>
      <c r="M122" s="5">
        <v>767726284113</v>
      </c>
      <c r="N122" s="5">
        <v>674806910037</v>
      </c>
      <c r="O122" s="5">
        <v>666313386673</v>
      </c>
      <c r="P122" s="5">
        <v>536474210503</v>
      </c>
    </row>
    <row r="123" spans="2:16" ht="15.5" x14ac:dyDescent="0.35">
      <c r="C123" t="s">
        <v>138</v>
      </c>
      <c r="D123" s="5">
        <v>5624999999</v>
      </c>
      <c r="E123" s="5">
        <v>5624999999</v>
      </c>
      <c r="F123" s="5">
        <v>5624999999</v>
      </c>
      <c r="G123" s="5">
        <v>5624999999</v>
      </c>
      <c r="I123" s="5">
        <v>5624999999</v>
      </c>
      <c r="J123" s="5">
        <v>1500000000</v>
      </c>
      <c r="K123" s="5">
        <v>1500000000</v>
      </c>
      <c r="L123" s="5">
        <v>1500000000</v>
      </c>
      <c r="M123" s="5">
        <v>1500000000</v>
      </c>
      <c r="N123" s="5">
        <v>1500000000</v>
      </c>
      <c r="O123" s="5">
        <v>1500000000</v>
      </c>
      <c r="P123" s="5">
        <v>60000</v>
      </c>
    </row>
    <row r="125" spans="2:16" ht="15.5" x14ac:dyDescent="0.35">
      <c r="B125" t="s">
        <v>139</v>
      </c>
      <c r="C125" t="s">
        <v>140</v>
      </c>
      <c r="D125" s="5">
        <v>-35211626456</v>
      </c>
      <c r="E125" s="5">
        <v>117097288320</v>
      </c>
      <c r="F125" s="5">
        <v>-9617473231</v>
      </c>
      <c r="G125" s="5">
        <v>80918703163</v>
      </c>
      <c r="I125" s="5">
        <v>214546204095</v>
      </c>
      <c r="J125" s="5">
        <v>328266036369</v>
      </c>
      <c r="K125" s="5">
        <v>46446502735</v>
      </c>
      <c r="L125" s="5">
        <v>64694068640</v>
      </c>
      <c r="M125" s="5">
        <v>97933973535</v>
      </c>
      <c r="N125" s="5">
        <v>212500750913</v>
      </c>
      <c r="O125" s="5">
        <v>201156380130</v>
      </c>
      <c r="P125" s="5">
        <v>35252085422</v>
      </c>
    </row>
    <row r="126" spans="2:16" ht="15.5" x14ac:dyDescent="0.35">
      <c r="C126" t="s">
        <v>241</v>
      </c>
      <c r="D126" s="5">
        <v>420081991036</v>
      </c>
      <c r="E126" s="5">
        <v>507706331724</v>
      </c>
      <c r="F126" s="5">
        <v>447037007308</v>
      </c>
      <c r="G126" s="5">
        <v>383891057755</v>
      </c>
      <c r="I126" s="5">
        <v>1510849968057</v>
      </c>
      <c r="J126" s="5">
        <v>1274760800597</v>
      </c>
      <c r="K126" s="5">
        <v>1023354986239</v>
      </c>
      <c r="L126" s="5">
        <v>1044167717706</v>
      </c>
      <c r="M126" s="5">
        <v>1030831900207</v>
      </c>
      <c r="N126" s="5">
        <v>919473493515</v>
      </c>
      <c r="O126" s="5">
        <v>966331700476</v>
      </c>
      <c r="P126" s="5">
        <v>846990231523</v>
      </c>
    </row>
    <row r="127" spans="2:16" ht="15.5" x14ac:dyDescent="0.35">
      <c r="C127" t="s">
        <v>242</v>
      </c>
      <c r="D127" s="5">
        <v>-396624633820</v>
      </c>
      <c r="E127" s="5">
        <v>-324365717002</v>
      </c>
      <c r="F127" s="5">
        <v>-402716577300</v>
      </c>
      <c r="G127" s="5">
        <v>-269951034226</v>
      </c>
      <c r="I127" s="5">
        <v>-1110291336989</v>
      </c>
      <c r="J127" s="5">
        <v>-782137825145</v>
      </c>
      <c r="K127" s="5">
        <v>-850244038780</v>
      </c>
      <c r="L127" s="5">
        <v>-801512238946</v>
      </c>
      <c r="M127" s="5">
        <v>-783516800523</v>
      </c>
      <c r="N127" s="5">
        <v>-512647083289</v>
      </c>
      <c r="O127" s="5">
        <v>-500339958299</v>
      </c>
      <c r="P127" s="5">
        <v>-565456108396</v>
      </c>
    </row>
    <row r="128" spans="2:16" ht="15.5" x14ac:dyDescent="0.35">
      <c r="C128" t="s">
        <v>345</v>
      </c>
      <c r="D128" s="5">
        <v>-39134481949</v>
      </c>
      <c r="E128" s="5">
        <v>-52458241596</v>
      </c>
      <c r="F128" s="5">
        <v>-36069577037</v>
      </c>
      <c r="G128" s="5">
        <v>-31614283076</v>
      </c>
      <c r="I128" s="5">
        <v>-141234182690</v>
      </c>
      <c r="J128" s="5">
        <v>-129220100967</v>
      </c>
      <c r="K128" s="5">
        <v>-116521406903</v>
      </c>
      <c r="L128" s="5">
        <v>-131696114599</v>
      </c>
      <c r="M128" s="5">
        <v>-123263776974</v>
      </c>
      <c r="N128" s="5">
        <v>-100903844223</v>
      </c>
      <c r="O128" s="5">
        <v>-92137045654</v>
      </c>
      <c r="P128" s="5">
        <v>-95171341444</v>
      </c>
    </row>
    <row r="129" spans="3:16" ht="15.5" x14ac:dyDescent="0.35">
      <c r="C129" t="s">
        <v>294</v>
      </c>
      <c r="N129" s="5">
        <v>-68765972364</v>
      </c>
      <c r="O129" s="5">
        <v>-138358445415</v>
      </c>
      <c r="P129" s="5">
        <v>-115713510531</v>
      </c>
    </row>
    <row r="130" spans="3:16" ht="15.5" x14ac:dyDescent="0.35">
      <c r="C130" t="s">
        <v>1629</v>
      </c>
      <c r="N130" s="5">
        <v>16459334658</v>
      </c>
      <c r="O130" s="5">
        <v>4232193644</v>
      </c>
      <c r="P130" s="5">
        <v>5305116114</v>
      </c>
    </row>
    <row r="131" spans="3:16" ht="15.5" x14ac:dyDescent="0.35">
      <c r="C131" t="s">
        <v>646</v>
      </c>
      <c r="N131" s="5">
        <v>6361969035</v>
      </c>
      <c r="O131" s="5">
        <v>1718942953</v>
      </c>
      <c r="P131" s="5">
        <v>2210250773</v>
      </c>
    </row>
    <row r="132" spans="3:16" ht="15.5" x14ac:dyDescent="0.35">
      <c r="C132" t="s">
        <v>148</v>
      </c>
      <c r="D132" s="5">
        <v>-20925292046</v>
      </c>
      <c r="E132" s="5">
        <v>-15584997836</v>
      </c>
      <c r="F132" s="5">
        <v>-21168501304</v>
      </c>
      <c r="G132" s="5">
        <v>-5033009744</v>
      </c>
      <c r="I132" s="5">
        <v>-60049852569</v>
      </c>
      <c r="J132" s="5">
        <v>-43301952883</v>
      </c>
      <c r="K132" s="5">
        <v>-16201255409</v>
      </c>
      <c r="L132" s="5">
        <v>-53569920697</v>
      </c>
      <c r="M132" s="5">
        <v>-32975215226</v>
      </c>
      <c r="N132" s="5">
        <v>-41075921197</v>
      </c>
      <c r="O132" s="5">
        <v>-37296447311</v>
      </c>
      <c r="P132" s="5">
        <v>-23232336395</v>
      </c>
    </row>
    <row r="133" spans="3:16" ht="15.5" x14ac:dyDescent="0.35">
      <c r="C133" t="s">
        <v>325</v>
      </c>
      <c r="D133" s="5">
        <v>1806569638</v>
      </c>
      <c r="E133" s="5">
        <v>2569221541</v>
      </c>
      <c r="F133" s="5">
        <v>3421474760</v>
      </c>
      <c r="G133" s="5">
        <v>3701681863</v>
      </c>
      <c r="I133" s="5">
        <v>15670850220</v>
      </c>
      <c r="J133" s="5">
        <v>8403911506</v>
      </c>
      <c r="K133" s="5">
        <v>6950197748</v>
      </c>
      <c r="L133" s="5">
        <v>7717577769</v>
      </c>
      <c r="M133" s="5">
        <v>8456581890</v>
      </c>
    </row>
    <row r="134" spans="3:16" ht="15.5" x14ac:dyDescent="0.35">
      <c r="C134" t="s">
        <v>467</v>
      </c>
      <c r="D134" s="5">
        <v>-415779315</v>
      </c>
      <c r="E134" s="5">
        <v>-769308511</v>
      </c>
      <c r="F134" s="5">
        <v>-121299658</v>
      </c>
      <c r="G134" s="5">
        <v>-75709409</v>
      </c>
      <c r="I134" s="5">
        <v>-399241934</v>
      </c>
      <c r="J134" s="5">
        <v>-238796739</v>
      </c>
      <c r="K134" s="5">
        <v>-891980160</v>
      </c>
      <c r="L134" s="5">
        <v>-412952593</v>
      </c>
      <c r="M134" s="5">
        <v>-1598715839</v>
      </c>
      <c r="N134" s="5">
        <v>-2794899407</v>
      </c>
      <c r="O134" s="5">
        <v>-1884858950</v>
      </c>
      <c r="P134" s="5">
        <v>-3556078542</v>
      </c>
    </row>
    <row r="135" spans="3:16" ht="15.5" x14ac:dyDescent="0.35">
      <c r="C135" t="s">
        <v>658</v>
      </c>
      <c r="N135" s="5">
        <v>-2369989657</v>
      </c>
      <c r="O135" s="5">
        <v>-969700427</v>
      </c>
      <c r="P135" s="5">
        <v>-4264589456</v>
      </c>
    </row>
    <row r="136" spans="3:16" ht="15.5" x14ac:dyDescent="0.35">
      <c r="C136" t="s">
        <v>1215</v>
      </c>
      <c r="N136" s="5">
        <v>-1236336158</v>
      </c>
      <c r="O136" s="5">
        <v>-140000887</v>
      </c>
      <c r="P136" s="5">
        <v>-11859548224</v>
      </c>
    </row>
    <row r="137" spans="3:16" ht="15.5" x14ac:dyDescent="0.35">
      <c r="C137" t="s">
        <v>149</v>
      </c>
      <c r="D137" s="5">
        <v>5381764177</v>
      </c>
      <c r="E137" s="5">
        <v>-3477346914</v>
      </c>
      <c r="I137" s="5">
        <v>-73124999987</v>
      </c>
      <c r="J137" s="5">
        <v>-78003054000</v>
      </c>
      <c r="K137" s="5">
        <v>-114904565889</v>
      </c>
      <c r="L137" s="5">
        <v>-10311269543</v>
      </c>
      <c r="M137" s="5">
        <v>-17829321216</v>
      </c>
      <c r="N137" s="5">
        <v>-182097789167</v>
      </c>
      <c r="O137" s="5">
        <v>-38501965326</v>
      </c>
      <c r="P137" s="5">
        <v>-31416627961</v>
      </c>
    </row>
    <row r="138" spans="3:16" ht="15.5" x14ac:dyDescent="0.35">
      <c r="C138" t="s">
        <v>150</v>
      </c>
      <c r="D138" s="5">
        <v>-94077111547</v>
      </c>
      <c r="E138" s="5">
        <v>-81815117815</v>
      </c>
      <c r="F138" s="5">
        <v>-42487558566</v>
      </c>
      <c r="G138" s="5">
        <v>-71885617317</v>
      </c>
      <c r="I138" s="5">
        <v>-170706173879</v>
      </c>
      <c r="J138" s="5">
        <v>-114752254429</v>
      </c>
      <c r="K138" s="5">
        <v>89321563816</v>
      </c>
      <c r="L138" s="5">
        <v>-82238622749</v>
      </c>
      <c r="M138" s="5">
        <v>-136039790880</v>
      </c>
      <c r="N138" s="5">
        <v>-3918709693</v>
      </c>
      <c r="O138" s="5">
        <v>3118244531</v>
      </c>
      <c r="P138" s="5">
        <v>-6259420374</v>
      </c>
    </row>
    <row r="139" spans="3:16" ht="15.5" x14ac:dyDescent="0.35">
      <c r="C139" t="s">
        <v>644</v>
      </c>
      <c r="O139" s="5">
        <v>22513407966</v>
      </c>
    </row>
    <row r="140" spans="3:16" ht="15.5" x14ac:dyDescent="0.35">
      <c r="C140" t="s">
        <v>558</v>
      </c>
      <c r="D140" s="5">
        <v>128077859</v>
      </c>
      <c r="E140" s="5">
        <v>186030968</v>
      </c>
      <c r="F140" s="5">
        <v>487567568</v>
      </c>
      <c r="G140" s="5">
        <v>322551532</v>
      </c>
      <c r="I140" s="5">
        <v>1129176533</v>
      </c>
      <c r="J140" s="5">
        <v>4182973884</v>
      </c>
      <c r="K140" s="5">
        <v>2180634591</v>
      </c>
      <c r="L140" s="5">
        <v>3868311964</v>
      </c>
      <c r="M140" s="5">
        <v>8139514540</v>
      </c>
      <c r="N140" s="5">
        <v>1962006362</v>
      </c>
      <c r="O140" s="5">
        <v>380687726</v>
      </c>
      <c r="P140" s="5">
        <v>1287558181</v>
      </c>
    </row>
    <row r="141" spans="3:16" ht="15.5" x14ac:dyDescent="0.35">
      <c r="C141" t="s">
        <v>253</v>
      </c>
      <c r="D141" s="5">
        <v>-49380903676</v>
      </c>
      <c r="E141" s="5">
        <v>-25975133715</v>
      </c>
      <c r="F141" s="5">
        <v>74593538556</v>
      </c>
      <c r="G141" s="5">
        <v>-23481854230</v>
      </c>
      <c r="N141" s="5">
        <v>-2498554204</v>
      </c>
      <c r="O141" s="5">
        <v>-17229251746</v>
      </c>
      <c r="P141" s="5">
        <v>-1291854359</v>
      </c>
    </row>
    <row r="142" spans="3:16" ht="15.5" x14ac:dyDescent="0.35">
      <c r="C142" t="s">
        <v>537</v>
      </c>
      <c r="F142" s="5">
        <v>1217384417</v>
      </c>
      <c r="G142" s="5">
        <v>-98440277</v>
      </c>
    </row>
    <row r="143" spans="3:16" ht="15.5" x14ac:dyDescent="0.35">
      <c r="C143" t="s">
        <v>158</v>
      </c>
      <c r="D143" s="5">
        <v>-44824285730</v>
      </c>
      <c r="E143" s="5">
        <v>-56026015068</v>
      </c>
      <c r="F143" s="5">
        <v>-117568664690</v>
      </c>
      <c r="G143" s="5">
        <v>-48627874342</v>
      </c>
      <c r="I143" s="5">
        <v>-170617965995</v>
      </c>
      <c r="J143" s="5">
        <v>-116005660828</v>
      </c>
      <c r="K143" s="5">
        <v>-11408734455</v>
      </c>
      <c r="L143" s="5">
        <v>-84506073488</v>
      </c>
      <c r="M143" s="5">
        <v>-41172160516</v>
      </c>
      <c r="N143" s="5">
        <v>-1849750151</v>
      </c>
      <c r="O143" s="5">
        <v>-1396744415</v>
      </c>
      <c r="P143" s="5">
        <v>-5852298196</v>
      </c>
    </row>
    <row r="144" spans="3:16" ht="15.5" x14ac:dyDescent="0.35">
      <c r="C144" t="s">
        <v>782</v>
      </c>
      <c r="M144" s="5">
        <v>-100000000000</v>
      </c>
    </row>
    <row r="145" spans="3:16" ht="15.5" x14ac:dyDescent="0.35">
      <c r="C145" t="s">
        <v>1630</v>
      </c>
      <c r="K145" s="5">
        <v>100000000000</v>
      </c>
    </row>
    <row r="146" spans="3:16" ht="15.5" x14ac:dyDescent="0.35">
      <c r="C146" t="s">
        <v>1631</v>
      </c>
      <c r="N146" s="5">
        <v>-1532411700</v>
      </c>
      <c r="O146" s="5">
        <v>-1149855000</v>
      </c>
      <c r="P146" s="5">
        <v>-402826000</v>
      </c>
    </row>
    <row r="147" spans="3:16" ht="15.5" x14ac:dyDescent="0.35">
      <c r="C147" t="s">
        <v>781</v>
      </c>
      <c r="F147" s="5">
        <v>-1217384417</v>
      </c>
      <c r="I147" s="5">
        <v>-1217384417</v>
      </c>
      <c r="J147" s="5">
        <v>-2929567485</v>
      </c>
      <c r="K147" s="5">
        <v>-1450336320</v>
      </c>
      <c r="L147" s="5">
        <v>-1600861225</v>
      </c>
      <c r="M147" s="5">
        <v>-3007144904</v>
      </c>
    </row>
    <row r="148" spans="3:16" ht="15.5" x14ac:dyDescent="0.35">
      <c r="C148" t="s">
        <v>161</v>
      </c>
      <c r="D148" s="5">
        <v>5381764177</v>
      </c>
      <c r="E148" s="5">
        <v>-3477346914</v>
      </c>
      <c r="I148" s="5">
        <v>-73124999987</v>
      </c>
      <c r="J148" s="5">
        <v>-78003054000</v>
      </c>
      <c r="K148" s="5">
        <v>-114904565889</v>
      </c>
      <c r="L148" s="5">
        <v>-10311269543</v>
      </c>
      <c r="M148" s="5">
        <v>-17829321216</v>
      </c>
      <c r="N148" s="5">
        <v>-182097789167</v>
      </c>
      <c r="O148" s="5">
        <v>-38501965326</v>
      </c>
      <c r="P148" s="5">
        <v>-31416627961</v>
      </c>
    </row>
    <row r="149" spans="3:16" ht="15.5" x14ac:dyDescent="0.35">
      <c r="C149" t="s">
        <v>1008</v>
      </c>
      <c r="O149" s="5">
        <v>150000000000</v>
      </c>
    </row>
    <row r="150" spans="3:16" ht="15.5" x14ac:dyDescent="0.35">
      <c r="C150" t="s">
        <v>168</v>
      </c>
      <c r="K150" s="5">
        <v>-2404565889</v>
      </c>
      <c r="L150" s="5">
        <v>-10311269543</v>
      </c>
      <c r="M150" s="5">
        <v>-17829321216</v>
      </c>
      <c r="N150" s="5">
        <v>-11031699901</v>
      </c>
    </row>
    <row r="151" spans="3:16" ht="15.5" x14ac:dyDescent="0.35">
      <c r="C151" t="s">
        <v>572</v>
      </c>
      <c r="O151" s="5">
        <v>75000000000</v>
      </c>
    </row>
    <row r="152" spans="3:16" ht="15.5" x14ac:dyDescent="0.35">
      <c r="C152" t="s">
        <v>312</v>
      </c>
      <c r="D152" s="5">
        <v>100000000000</v>
      </c>
    </row>
    <row r="153" spans="3:16" ht="15.5" x14ac:dyDescent="0.35">
      <c r="C153" t="s">
        <v>311</v>
      </c>
      <c r="K153" s="5">
        <v>51660001750</v>
      </c>
      <c r="O153" s="5">
        <v>13953137784</v>
      </c>
      <c r="P153" s="5">
        <v>635596626993</v>
      </c>
    </row>
    <row r="154" spans="3:16" ht="15.5" x14ac:dyDescent="0.35">
      <c r="C154" t="s">
        <v>271</v>
      </c>
      <c r="O154" s="5">
        <v>-9834816487</v>
      </c>
      <c r="P154" s="5">
        <v>-6668153654</v>
      </c>
    </row>
    <row r="155" spans="3:16" ht="15.5" x14ac:dyDescent="0.35">
      <c r="C155" t="s">
        <v>276</v>
      </c>
      <c r="D155" s="5">
        <v>-89873988784</v>
      </c>
      <c r="I155" s="5">
        <v>-73124999987</v>
      </c>
      <c r="J155" s="5">
        <v>-79500000000</v>
      </c>
      <c r="K155" s="5">
        <v>-112500000000</v>
      </c>
      <c r="N155" s="5">
        <v>-169500000000</v>
      </c>
      <c r="O155" s="5">
        <v>-208000000000</v>
      </c>
      <c r="P155" s="5">
        <v>-48666666666</v>
      </c>
    </row>
    <row r="156" spans="3:16" ht="15.5" x14ac:dyDescent="0.35">
      <c r="C156" t="s">
        <v>797</v>
      </c>
      <c r="D156" s="5">
        <v>-4744247039</v>
      </c>
      <c r="E156" s="5">
        <v>-3477346914</v>
      </c>
      <c r="J156" s="5">
        <v>-7485654000</v>
      </c>
    </row>
    <row r="157" spans="3:16" ht="15.5" x14ac:dyDescent="0.35">
      <c r="C157" t="s">
        <v>1632</v>
      </c>
      <c r="J157" s="5">
        <v>8982600000</v>
      </c>
    </row>
    <row r="158" spans="3:16" ht="15.5" x14ac:dyDescent="0.35">
      <c r="C158" t="s">
        <v>795</v>
      </c>
      <c r="O158" s="5">
        <v>-3506394167</v>
      </c>
    </row>
    <row r="159" spans="3:16" ht="15.5" x14ac:dyDescent="0.35">
      <c r="C159" t="s">
        <v>314</v>
      </c>
      <c r="N159" s="5">
        <v>-1417206263</v>
      </c>
      <c r="O159" s="5">
        <v>-1052331719</v>
      </c>
      <c r="P159" s="5">
        <v>-1214179990</v>
      </c>
    </row>
    <row r="160" spans="3:16" ht="15.5" x14ac:dyDescent="0.35">
      <c r="C160" t="s">
        <v>167</v>
      </c>
      <c r="N160" s="5">
        <v>-148883003</v>
      </c>
      <c r="O160" s="5">
        <v>-137098115</v>
      </c>
    </row>
    <row r="161" spans="2:16" ht="15.5" x14ac:dyDescent="0.35">
      <c r="C161" t="s">
        <v>173</v>
      </c>
      <c r="D161" s="5">
        <v>-123906973826</v>
      </c>
      <c r="E161" s="5">
        <v>31804823591</v>
      </c>
      <c r="F161" s="5">
        <v>-52105031797</v>
      </c>
      <c r="G161" s="5">
        <v>9033085846</v>
      </c>
      <c r="I161" s="5">
        <v>-29284969771</v>
      </c>
      <c r="J161" s="5">
        <v>135510727940</v>
      </c>
      <c r="K161" s="5">
        <v>20863500662</v>
      </c>
      <c r="L161" s="5">
        <v>-27855823652</v>
      </c>
      <c r="M161" s="5">
        <v>-55935138561</v>
      </c>
      <c r="N161" s="5">
        <v>26484252053</v>
      </c>
      <c r="O161" s="5">
        <v>165772659335</v>
      </c>
      <c r="P161" s="5">
        <v>-2423962913</v>
      </c>
    </row>
    <row r="162" spans="2:16" ht="15.5" x14ac:dyDescent="0.35">
      <c r="C162" t="s">
        <v>1633</v>
      </c>
    </row>
    <row r="163" spans="2:16" ht="15.5" x14ac:dyDescent="0.35">
      <c r="C163" t="s">
        <v>176</v>
      </c>
      <c r="E163" s="5">
        <v>258775229158</v>
      </c>
      <c r="I163" s="5">
        <v>288060198929</v>
      </c>
      <c r="J163" s="5">
        <v>152549470989</v>
      </c>
      <c r="K163" s="5">
        <v>131685970327</v>
      </c>
      <c r="L163" s="5">
        <v>159541793979</v>
      </c>
      <c r="M163" s="5">
        <v>215476932540</v>
      </c>
      <c r="N163" s="5">
        <v>188992680487</v>
      </c>
      <c r="O163" s="5">
        <v>23220021152</v>
      </c>
      <c r="P163" s="5">
        <v>25643984065</v>
      </c>
    </row>
    <row r="164" spans="2:16" ht="15.5" x14ac:dyDescent="0.35">
      <c r="C164" t="s">
        <v>177</v>
      </c>
      <c r="D164" s="5">
        <v>-123906973826</v>
      </c>
      <c r="E164" s="5">
        <v>290580052749</v>
      </c>
      <c r="F164" s="5">
        <v>-52105031797</v>
      </c>
      <c r="G164" s="5">
        <v>9033085846</v>
      </c>
      <c r="I164" s="5">
        <v>258775229158</v>
      </c>
      <c r="J164" s="5">
        <v>288060198929</v>
      </c>
      <c r="K164" s="5">
        <v>152549470989</v>
      </c>
      <c r="L164" s="5">
        <v>131685970327</v>
      </c>
      <c r="M164" s="5">
        <v>159541793979</v>
      </c>
      <c r="N164" s="5">
        <v>215476932540</v>
      </c>
      <c r="O164" s="5">
        <v>188992680487</v>
      </c>
      <c r="P164" s="5">
        <v>23220021152</v>
      </c>
    </row>
    <row r="166" spans="2:16" ht="15.5" x14ac:dyDescent="0.35">
      <c r="B166" t="s">
        <v>178</v>
      </c>
      <c r="C166" t="s">
        <v>12</v>
      </c>
      <c r="D166" s="5">
        <v>5620000000</v>
      </c>
      <c r="E166" s="5">
        <v>5620000000</v>
      </c>
      <c r="F166" s="5">
        <v>5620000000</v>
      </c>
      <c r="G166" s="5">
        <v>5620000000</v>
      </c>
      <c r="I166" s="5">
        <v>5620000000</v>
      </c>
      <c r="J166" s="5">
        <v>1500000000</v>
      </c>
      <c r="K166" s="5">
        <v>1500000000</v>
      </c>
      <c r="L166" s="5">
        <v>1500000000</v>
      </c>
      <c r="M166" s="5">
        <v>1500000000</v>
      </c>
      <c r="N166" s="5">
        <v>1500000000</v>
      </c>
      <c r="O166" s="5">
        <v>1500000000</v>
      </c>
      <c r="P166" s="5">
        <v>0</v>
      </c>
    </row>
    <row r="167" spans="2:16" ht="15.5" x14ac:dyDescent="0.35">
      <c r="C167" t="s">
        <v>179</v>
      </c>
      <c r="D167" s="6">
        <v>8.86</v>
      </c>
      <c r="E167" s="6">
        <v>9.89</v>
      </c>
      <c r="F167" s="6">
        <v>5.61</v>
      </c>
      <c r="G167" s="6">
        <v>10.029999999999999</v>
      </c>
    </row>
    <row r="168" spans="2:16" ht="15.5" x14ac:dyDescent="0.35">
      <c r="C168" t="s">
        <v>180</v>
      </c>
      <c r="D168" s="6">
        <v>61.51</v>
      </c>
      <c r="E168" s="6">
        <v>53.59</v>
      </c>
      <c r="F168" s="6">
        <v>121.21</v>
      </c>
      <c r="G168" s="6">
        <v>62.31</v>
      </c>
    </row>
    <row r="169" spans="2:16" ht="15.5" x14ac:dyDescent="0.35">
      <c r="C169" t="s">
        <v>64</v>
      </c>
      <c r="D169" s="6">
        <v>6.33</v>
      </c>
      <c r="E169" s="6">
        <v>6.27</v>
      </c>
      <c r="F169" s="6">
        <v>9.16</v>
      </c>
      <c r="G169" s="6">
        <v>8.6300000000000008</v>
      </c>
    </row>
    <row r="170" spans="2:16" ht="15.5" x14ac:dyDescent="0.35">
      <c r="C170" t="s">
        <v>181</v>
      </c>
      <c r="D170" s="6">
        <v>68099999999.999992</v>
      </c>
      <c r="E170" s="5">
        <v>74890000000</v>
      </c>
      <c r="F170" s="5">
        <v>42860000000</v>
      </c>
      <c r="G170" s="5">
        <v>74340000000</v>
      </c>
    </row>
    <row r="171" spans="2:16" ht="15.5" x14ac:dyDescent="0.35">
      <c r="C171" t="s">
        <v>182</v>
      </c>
      <c r="D171" s="6">
        <v>3.73E-2</v>
      </c>
      <c r="E171" s="6">
        <v>4.2000000000000003E-2</v>
      </c>
      <c r="F171" s="6">
        <v>2.52E-2</v>
      </c>
      <c r="G171" s="6">
        <v>4.9299999999999997E-2</v>
      </c>
    </row>
    <row r="172" spans="2:16" ht="15.5" x14ac:dyDescent="0.35">
      <c r="C172" t="s">
        <v>183</v>
      </c>
      <c r="D172" s="6">
        <v>5.8400000000000001E-2</v>
      </c>
      <c r="E172" s="6">
        <v>6.2E-2</v>
      </c>
      <c r="F172" s="6">
        <v>3.7400000000000003E-2</v>
      </c>
      <c r="G172" s="6">
        <v>6.93E-2</v>
      </c>
    </row>
    <row r="173" spans="2:16" ht="15.5" x14ac:dyDescent="0.35">
      <c r="C173" t="s">
        <v>184</v>
      </c>
      <c r="D173" s="6">
        <v>6.7699999999999996E-2</v>
      </c>
      <c r="E173" s="6">
        <v>7.9000000000000001E-2</v>
      </c>
      <c r="F173" s="6">
        <v>4.3700000000000003E-2</v>
      </c>
      <c r="G173" s="6">
        <v>8.5800000000000001E-2</v>
      </c>
    </row>
    <row r="174" spans="2:16" ht="15.5" x14ac:dyDescent="0.35">
      <c r="C174" t="s">
        <v>185</v>
      </c>
      <c r="D174" s="6">
        <v>149.43</v>
      </c>
      <c r="E174" s="6">
        <v>89.68</v>
      </c>
      <c r="F174" s="6">
        <v>300.3</v>
      </c>
      <c r="G174" s="6">
        <v>896.72</v>
      </c>
    </row>
    <row r="175" spans="2:16" ht="15.5" x14ac:dyDescent="0.35">
      <c r="C175" t="s">
        <v>186</v>
      </c>
      <c r="D175" s="5">
        <v>853000000000</v>
      </c>
      <c r="E175" s="5">
        <v>898000000000</v>
      </c>
      <c r="F175" s="5">
        <v>845000000000</v>
      </c>
      <c r="G175" s="5">
        <v>814000000000</v>
      </c>
    </row>
    <row r="176" spans="2:16" ht="15.5" x14ac:dyDescent="0.35">
      <c r="C176" t="s">
        <v>187</v>
      </c>
      <c r="D176" s="6">
        <v>3.59</v>
      </c>
      <c r="E176" s="6">
        <v>3.32</v>
      </c>
      <c r="F176" s="6">
        <v>4.53</v>
      </c>
      <c r="G176" s="6">
        <v>4.32</v>
      </c>
    </row>
    <row r="177" spans="3:16" ht="15.5" x14ac:dyDescent="0.35">
      <c r="C177" t="s">
        <v>188</v>
      </c>
      <c r="D177" s="6">
        <v>151.68</v>
      </c>
      <c r="E177" s="6">
        <v>159.59</v>
      </c>
      <c r="F177" s="6">
        <v>150.24</v>
      </c>
      <c r="G177" s="6">
        <v>144.71</v>
      </c>
    </row>
    <row r="178" spans="3:16" ht="15.5" x14ac:dyDescent="0.35">
      <c r="C178" t="s">
        <v>189</v>
      </c>
      <c r="D178" s="6">
        <v>3.59</v>
      </c>
      <c r="E178" s="6">
        <v>3.32</v>
      </c>
      <c r="F178" s="6">
        <v>4.53</v>
      </c>
      <c r="G178" s="6">
        <v>4.32</v>
      </c>
    </row>
    <row r="179" spans="3:16" ht="15.5" x14ac:dyDescent="0.35">
      <c r="C179" t="s">
        <v>190</v>
      </c>
      <c r="D179" s="6">
        <v>151.68</v>
      </c>
      <c r="E179" s="6">
        <v>159.59</v>
      </c>
      <c r="F179" s="6">
        <v>150.24</v>
      </c>
      <c r="G179" s="6">
        <v>144.71</v>
      </c>
    </row>
    <row r="180" spans="3:16" ht="15.5" x14ac:dyDescent="0.35">
      <c r="C180" t="s">
        <v>191</v>
      </c>
      <c r="D180" s="5">
        <v>20000000000</v>
      </c>
    </row>
    <row r="181" spans="3:16" ht="15.5" x14ac:dyDescent="0.35">
      <c r="C181" t="s">
        <v>192</v>
      </c>
      <c r="D181" s="5">
        <v>81000000000</v>
      </c>
      <c r="E181" s="5">
        <v>1000000000</v>
      </c>
      <c r="F181" s="5">
        <v>2000000000</v>
      </c>
      <c r="G181" s="5">
        <v>2000000000</v>
      </c>
    </row>
    <row r="182" spans="3:16" ht="15.5" x14ac:dyDescent="0.35">
      <c r="C182" t="s">
        <v>193</v>
      </c>
      <c r="D182" s="5">
        <v>853000000000</v>
      </c>
      <c r="E182" s="5">
        <v>898000000000</v>
      </c>
      <c r="F182" s="5">
        <v>845000000000</v>
      </c>
      <c r="G182" s="5">
        <v>814000000000</v>
      </c>
    </row>
    <row r="183" spans="3:16" ht="15.5" x14ac:dyDescent="0.35">
      <c r="C183" t="s">
        <v>24</v>
      </c>
      <c r="D183" s="5">
        <v>101000000000</v>
      </c>
      <c r="E183" s="5">
        <v>1000000000</v>
      </c>
      <c r="F183" s="5">
        <v>2000000000</v>
      </c>
      <c r="G183" s="5">
        <v>2000000000</v>
      </c>
    </row>
    <row r="184" spans="3:16" ht="15.5" x14ac:dyDescent="0.35">
      <c r="C184" t="s">
        <v>21</v>
      </c>
      <c r="D184" s="5">
        <v>-65000000000</v>
      </c>
      <c r="E184" s="5">
        <v>-289000000000</v>
      </c>
      <c r="F184" s="5">
        <v>-257000000000</v>
      </c>
      <c r="G184" s="5">
        <v>-309000000000</v>
      </c>
    </row>
    <row r="185" spans="3:16" ht="15.5" x14ac:dyDescent="0.35">
      <c r="C185" t="s">
        <v>194</v>
      </c>
      <c r="D185" s="5">
        <v>311000000000</v>
      </c>
      <c r="E185" s="5">
        <v>361000000000</v>
      </c>
      <c r="F185" s="5">
        <v>351000000000</v>
      </c>
      <c r="G185" s="5">
        <v>412000000000</v>
      </c>
    </row>
    <row r="186" spans="3:16" ht="15.5" x14ac:dyDescent="0.35">
      <c r="C186" t="s">
        <v>195</v>
      </c>
      <c r="D186" s="5">
        <v>-35000000000</v>
      </c>
      <c r="E186" s="5">
        <v>117000000000</v>
      </c>
      <c r="F186" s="5">
        <v>-10000000000</v>
      </c>
      <c r="G186" s="5">
        <v>81000000000</v>
      </c>
    </row>
    <row r="187" spans="3:16" ht="15.5" x14ac:dyDescent="0.35">
      <c r="C187" t="s">
        <v>196</v>
      </c>
      <c r="D187" s="5">
        <v>-94000000000</v>
      </c>
      <c r="E187" s="5">
        <v>-82000000000</v>
      </c>
      <c r="F187" s="5">
        <v>-43000000000</v>
      </c>
      <c r="G187" s="5">
        <v>-72000000000</v>
      </c>
    </row>
    <row r="188" spans="3:16" ht="15.5" x14ac:dyDescent="0.35">
      <c r="C188" t="s">
        <v>13</v>
      </c>
      <c r="D188" s="5">
        <v>-129000000000</v>
      </c>
      <c r="E188" s="5">
        <v>35000000000</v>
      </c>
      <c r="F188" s="5">
        <v>-53000000000</v>
      </c>
      <c r="G188" s="5">
        <v>9000000000</v>
      </c>
    </row>
    <row r="189" spans="3:16" ht="15.5" x14ac:dyDescent="0.35">
      <c r="C189" t="s">
        <v>16</v>
      </c>
      <c r="D189" s="6">
        <v>-23.01</v>
      </c>
      <c r="E189" s="6">
        <v>6.24</v>
      </c>
      <c r="F189" s="6">
        <v>-9.35</v>
      </c>
      <c r="G189" s="6">
        <v>1.57</v>
      </c>
    </row>
    <row r="190" spans="3:16" ht="15.5" x14ac:dyDescent="0.35">
      <c r="C190" t="s">
        <v>49</v>
      </c>
      <c r="I190" s="6">
        <v>31.9</v>
      </c>
      <c r="J190" s="6">
        <v>97.92</v>
      </c>
      <c r="K190" s="6">
        <v>53.56</v>
      </c>
      <c r="L190" s="6">
        <v>78.25</v>
      </c>
      <c r="M190" s="6">
        <v>96.47</v>
      </c>
      <c r="N190" s="6">
        <v>80.67</v>
      </c>
      <c r="O190" s="6">
        <v>65.37</v>
      </c>
      <c r="P190" s="6">
        <v>1124652.68</v>
      </c>
    </row>
    <row r="191" spans="3:16" ht="15.5" x14ac:dyDescent="0.35">
      <c r="C191" t="s">
        <v>63</v>
      </c>
      <c r="I191" s="6">
        <v>21.32</v>
      </c>
      <c r="J191" s="6">
        <v>8.27</v>
      </c>
      <c r="K191" s="6">
        <v>21.56</v>
      </c>
      <c r="L191" s="6">
        <v>18.27</v>
      </c>
      <c r="M191" s="6">
        <v>12.28</v>
      </c>
      <c r="N191" s="6">
        <v>16.8</v>
      </c>
      <c r="O191" s="6">
        <v>14.38</v>
      </c>
      <c r="P191" s="5">
        <v>0</v>
      </c>
    </row>
    <row r="192" spans="3:16" ht="15.5" x14ac:dyDescent="0.35">
      <c r="C192" t="s">
        <v>66</v>
      </c>
      <c r="I192" s="6">
        <v>2.54</v>
      </c>
      <c r="J192" s="6">
        <v>0.96</v>
      </c>
      <c r="K192" s="6">
        <v>1.7</v>
      </c>
      <c r="L192" s="6">
        <v>2.0499999999999998</v>
      </c>
      <c r="M192" s="6">
        <v>1.71</v>
      </c>
      <c r="N192" s="6">
        <v>2.2599999999999998</v>
      </c>
      <c r="O192" s="6">
        <v>1.44</v>
      </c>
      <c r="P192" s="5">
        <v>0</v>
      </c>
    </row>
    <row r="193" spans="3:16" ht="15.5" x14ac:dyDescent="0.35">
      <c r="C193" t="s">
        <v>197</v>
      </c>
      <c r="I193" s="5">
        <v>238040000000</v>
      </c>
      <c r="J193" s="5">
        <v>206630000000</v>
      </c>
      <c r="K193" s="6">
        <v>130289999999.99998</v>
      </c>
      <c r="L193" s="5">
        <v>177470000000</v>
      </c>
      <c r="M193" s="5">
        <v>210470000000</v>
      </c>
      <c r="N193" s="5">
        <v>193500000000</v>
      </c>
      <c r="O193" s="5">
        <v>182020000000</v>
      </c>
      <c r="P193" s="5">
        <v>123810000000</v>
      </c>
    </row>
    <row r="194" spans="3:16" ht="15.5" x14ac:dyDescent="0.35">
      <c r="C194" t="s">
        <v>198</v>
      </c>
      <c r="I194" s="6">
        <v>0.1434</v>
      </c>
      <c r="J194" s="6">
        <v>0.15079999999999999</v>
      </c>
      <c r="K194" s="6">
        <v>9.6999999999999989E-2</v>
      </c>
      <c r="L194" s="6">
        <v>0.13650000000000001</v>
      </c>
      <c r="M194" s="6">
        <v>0.1885</v>
      </c>
      <c r="N194" s="6">
        <v>0.17929999999999999</v>
      </c>
      <c r="O194" s="6">
        <v>0.14710000000000001</v>
      </c>
      <c r="P194" s="6">
        <v>0.1258</v>
      </c>
    </row>
    <row r="195" spans="3:16" ht="15.5" x14ac:dyDescent="0.35">
      <c r="C195" t="s">
        <v>199</v>
      </c>
      <c r="I195" s="6">
        <v>0.21230000000000002</v>
      </c>
      <c r="J195" s="6">
        <v>0.19850000000000001</v>
      </c>
      <c r="K195" s="6">
        <v>0.1198</v>
      </c>
      <c r="L195" s="6">
        <v>0.1668</v>
      </c>
      <c r="M195" s="6">
        <v>0.247</v>
      </c>
      <c r="N195" s="6">
        <v>0.27440000000000003</v>
      </c>
      <c r="O195" s="6">
        <v>0.22500000000000001</v>
      </c>
      <c r="P195" s="6">
        <v>0.18</v>
      </c>
    </row>
    <row r="196" spans="3:16" ht="15.5" x14ac:dyDescent="0.35">
      <c r="C196" t="s">
        <v>200</v>
      </c>
      <c r="I196" s="6">
        <v>0.26579999999999998</v>
      </c>
      <c r="J196" s="6">
        <v>0.25069999999999998</v>
      </c>
      <c r="K196" s="6">
        <v>0.14080000000000001</v>
      </c>
      <c r="L196" s="6">
        <v>0.22059999999999999</v>
      </c>
      <c r="M196" s="6">
        <v>0.32950000000000002</v>
      </c>
      <c r="N196" s="6">
        <v>0.32729999999999998</v>
      </c>
      <c r="O196" s="6">
        <v>0.31809999999999999</v>
      </c>
      <c r="P196" s="6">
        <v>0.48469999999999996</v>
      </c>
    </row>
    <row r="197" spans="3:16" ht="15.5" x14ac:dyDescent="0.35">
      <c r="C197" t="s">
        <v>201</v>
      </c>
      <c r="I197" s="6">
        <v>529.21</v>
      </c>
      <c r="J197" s="6">
        <v>743.28</v>
      </c>
      <c r="K197" s="6">
        <v>91.73</v>
      </c>
      <c r="L197" s="6">
        <v>164.68</v>
      </c>
      <c r="M197" s="6">
        <v>110.1</v>
      </c>
      <c r="N197" s="6">
        <v>55.18</v>
      </c>
      <c r="O197" s="6">
        <v>84.35</v>
      </c>
      <c r="P197" s="6">
        <v>29.13</v>
      </c>
    </row>
    <row r="198" spans="3:16" ht="15.5" x14ac:dyDescent="0.35">
      <c r="C198" t="s">
        <v>60</v>
      </c>
      <c r="I198" s="6">
        <v>4.53</v>
      </c>
      <c r="J198" s="6">
        <v>1.64</v>
      </c>
      <c r="K198" s="6">
        <v>2.58</v>
      </c>
      <c r="L198" s="6">
        <v>3.05</v>
      </c>
      <c r="M198" s="6">
        <v>3.03</v>
      </c>
      <c r="N198" s="6">
        <v>4.6100000000000003</v>
      </c>
      <c r="O198" s="6">
        <v>3.24</v>
      </c>
      <c r="P198" s="5">
        <v>0</v>
      </c>
    </row>
    <row r="199" spans="3:16" ht="15.5" x14ac:dyDescent="0.35">
      <c r="C199" t="s">
        <v>57</v>
      </c>
      <c r="I199" s="6">
        <v>150.24</v>
      </c>
      <c r="J199" s="6">
        <v>493.25</v>
      </c>
      <c r="K199" s="6">
        <v>447.18</v>
      </c>
      <c r="L199" s="5">
        <v>469</v>
      </c>
      <c r="M199" s="6">
        <v>390.55</v>
      </c>
      <c r="N199" s="6">
        <v>293.93</v>
      </c>
      <c r="O199" s="6">
        <v>290.45999999999998</v>
      </c>
      <c r="P199" s="6">
        <v>6246415.1200000001</v>
      </c>
    </row>
    <row r="200" spans="3:16" ht="15.5" x14ac:dyDescent="0.35">
      <c r="C200" t="s">
        <v>202</v>
      </c>
      <c r="I200" s="6">
        <v>4.53</v>
      </c>
      <c r="J200" s="6">
        <v>1.64</v>
      </c>
      <c r="K200" s="6">
        <v>2.58</v>
      </c>
      <c r="L200" s="6">
        <v>3.05</v>
      </c>
      <c r="M200" s="6">
        <v>3.03</v>
      </c>
      <c r="N200" s="6">
        <v>4.6100000000000003</v>
      </c>
      <c r="O200" s="6">
        <v>3.24</v>
      </c>
      <c r="P200" s="5">
        <v>0</v>
      </c>
    </row>
    <row r="201" spans="3:16" ht="15.5" x14ac:dyDescent="0.35">
      <c r="C201" t="s">
        <v>203</v>
      </c>
      <c r="I201" s="6">
        <v>150.24</v>
      </c>
      <c r="J201" s="6">
        <v>493.25</v>
      </c>
      <c r="K201" s="6">
        <v>447.18</v>
      </c>
      <c r="L201" s="5">
        <v>469</v>
      </c>
      <c r="M201" s="6">
        <v>390.55</v>
      </c>
      <c r="N201" s="6">
        <v>293.93</v>
      </c>
      <c r="O201" s="6">
        <v>290.45999999999998</v>
      </c>
      <c r="P201" s="6">
        <v>6246415.1200000001</v>
      </c>
    </row>
    <row r="202" spans="3:16" ht="15.5" x14ac:dyDescent="0.35">
      <c r="C202" t="s">
        <v>204</v>
      </c>
      <c r="N202" s="5">
        <v>2000000000</v>
      </c>
      <c r="O202" s="5">
        <v>1000000000</v>
      </c>
      <c r="P202" s="5">
        <v>46000000000</v>
      </c>
    </row>
    <row r="203" spans="3:16" ht="15.5" x14ac:dyDescent="0.35">
      <c r="C203" t="s">
        <v>205</v>
      </c>
      <c r="I203" s="5">
        <v>2000000000</v>
      </c>
      <c r="J203" s="5">
        <v>3000000000</v>
      </c>
      <c r="K203" s="5">
        <v>2000000000</v>
      </c>
      <c r="L203" s="5">
        <v>2000000000</v>
      </c>
      <c r="M203" s="5">
        <v>2000000000</v>
      </c>
      <c r="N203" s="5">
        <v>4000000000</v>
      </c>
      <c r="O203" s="5">
        <v>3000000000</v>
      </c>
      <c r="P203" s="5">
        <v>8000000000</v>
      </c>
    </row>
    <row r="204" spans="3:16" ht="15.5" x14ac:dyDescent="0.35">
      <c r="C204" t="s">
        <v>26</v>
      </c>
      <c r="I204" s="5">
        <v>2000000000</v>
      </c>
      <c r="J204" s="5">
        <v>3000000000</v>
      </c>
      <c r="K204" s="5">
        <v>2000000000</v>
      </c>
      <c r="L204" s="5">
        <v>2000000000</v>
      </c>
      <c r="M204" s="5">
        <v>2000000000</v>
      </c>
      <c r="N204" s="5">
        <v>6000000000</v>
      </c>
      <c r="O204" s="5">
        <v>4000000000</v>
      </c>
      <c r="P204" s="5">
        <v>54000000000</v>
      </c>
    </row>
    <row r="205" spans="3:16" ht="15.5" x14ac:dyDescent="0.35">
      <c r="C205" t="s">
        <v>23</v>
      </c>
      <c r="I205" s="5">
        <v>-257000000000</v>
      </c>
      <c r="J205" s="5">
        <v>-285000000000</v>
      </c>
      <c r="K205" s="5">
        <v>-150000000000</v>
      </c>
      <c r="L205" s="5">
        <v>-129000000000</v>
      </c>
      <c r="M205" s="5">
        <v>-158000000000</v>
      </c>
      <c r="N205" s="5">
        <v>-210000000000</v>
      </c>
      <c r="O205" s="5">
        <v>-185000000000</v>
      </c>
      <c r="P205" s="5">
        <v>30000000000</v>
      </c>
    </row>
    <row r="206" spans="3:16" ht="15.5" x14ac:dyDescent="0.35">
      <c r="C206" t="s">
        <v>206</v>
      </c>
      <c r="I206" s="5">
        <v>351000000000</v>
      </c>
      <c r="J206" s="5">
        <v>445000000000</v>
      </c>
      <c r="K206" s="5">
        <v>471000000000</v>
      </c>
      <c r="L206" s="5">
        <v>487000000000</v>
      </c>
      <c r="M206" s="5">
        <v>321000000000</v>
      </c>
      <c r="N206" s="5">
        <v>303000000000</v>
      </c>
      <c r="O206" s="5">
        <v>298000000000</v>
      </c>
      <c r="P206" s="5">
        <v>182000000000</v>
      </c>
    </row>
    <row r="207" spans="3:16" ht="15.5" x14ac:dyDescent="0.35">
      <c r="C207" t="s">
        <v>207</v>
      </c>
      <c r="I207" s="5">
        <v>215000000000</v>
      </c>
      <c r="J207" s="5">
        <v>328000000000</v>
      </c>
      <c r="K207" s="5">
        <v>46000000000</v>
      </c>
      <c r="L207" s="5">
        <v>65000000000</v>
      </c>
      <c r="M207" s="5">
        <v>98000000000</v>
      </c>
      <c r="N207" s="5">
        <v>213000000000</v>
      </c>
      <c r="O207" s="5">
        <v>201000000000</v>
      </c>
      <c r="P207" s="5">
        <v>35000000000</v>
      </c>
    </row>
    <row r="208" spans="3:16" ht="15.5" x14ac:dyDescent="0.35">
      <c r="C208" t="s">
        <v>208</v>
      </c>
      <c r="I208" s="5">
        <v>-171000000000</v>
      </c>
      <c r="J208" s="5">
        <v>-116000000000</v>
      </c>
      <c r="K208" s="5">
        <v>-11000000000</v>
      </c>
      <c r="L208" s="5">
        <v>-85000000000</v>
      </c>
      <c r="M208" s="5">
        <v>-41000000000</v>
      </c>
      <c r="N208" s="5">
        <v>-4000000000</v>
      </c>
      <c r="O208" s="5">
        <v>-19000000000</v>
      </c>
      <c r="P208" s="5">
        <v>-7000000000</v>
      </c>
    </row>
    <row r="209" spans="3:16" ht="15.5" x14ac:dyDescent="0.35">
      <c r="C209" t="s">
        <v>15</v>
      </c>
      <c r="I209" s="5">
        <v>44000000000</v>
      </c>
      <c r="J209" s="5">
        <v>212000000000</v>
      </c>
      <c r="K209" s="5">
        <v>35000000000</v>
      </c>
      <c r="L209" s="5">
        <v>-20000000000</v>
      </c>
      <c r="M209" s="5">
        <v>57000000000</v>
      </c>
      <c r="N209" s="5">
        <v>208000000000</v>
      </c>
      <c r="O209" s="5">
        <v>183000000000</v>
      </c>
      <c r="P209" s="5">
        <v>28000000000</v>
      </c>
    </row>
    <row r="210" spans="3:16" ht="15.5" x14ac:dyDescent="0.35">
      <c r="C210" t="s">
        <v>17</v>
      </c>
      <c r="I210" s="6">
        <v>7.81</v>
      </c>
      <c r="J210" s="6">
        <v>141.51</v>
      </c>
      <c r="K210" s="6">
        <v>23.36</v>
      </c>
      <c r="L210" s="6">
        <v>-13.21</v>
      </c>
      <c r="M210" s="6">
        <v>37.840000000000003</v>
      </c>
      <c r="N210" s="6">
        <v>138.77000000000001</v>
      </c>
      <c r="O210" s="6">
        <v>121.69</v>
      </c>
      <c r="P210" s="6">
        <v>468465.55</v>
      </c>
    </row>
  </sheetData>
  <pageMargins left="0.7" right="0.7" top="0.75" bottom="0.75" header="0.3" footer="0.3"/>
  <ignoredErrors>
    <ignoredError sqref="A1:P211" numberStoredAsText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P22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1634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1635</v>
      </c>
      <c r="D2" s="2" vm="472">
        <f ca="1">IFERROR(_xlfn.STOCKHISTORY("XIDX:" &amp; $C$1, D3, , 0, 0, 1), "Libur")</f>
        <v>196</v>
      </c>
      <c r="E2" s="2" vm="473">
        <f ca="1">IFERROR(_xlfn.STOCKHISTORY("XIDX:" &amp; $C$1, E3, , 0, 0, 1), "Libur")</f>
        <v>194</v>
      </c>
      <c r="H2" s="2" vm="473">
        <f ca="1">IFERROR(INDEX(D2:G2,COUNT(D2:G2)),"")</f>
        <v>194</v>
      </c>
      <c r="I2" s="2" vm="133">
        <f t="shared" ref="I2:P2" ca="1" si="0">IFERROR(_xlfn.STOCKHISTORY("XIDX:" &amp; $C$1, I1, , 0, 0, 1), "Libur")</f>
        <v>208</v>
      </c>
      <c r="J2" s="2" vm="373">
        <f t="shared" ca="1" si="0"/>
        <v>189</v>
      </c>
      <c r="K2" s="2" vm="237">
        <f t="shared" ca="1" si="0"/>
        <v>133</v>
      </c>
      <c r="L2" s="2" vm="199">
        <f t="shared" ca="1" si="0"/>
        <v>146</v>
      </c>
      <c r="M2" s="2" vm="474">
        <f t="shared" ca="1" si="0"/>
        <v>216</v>
      </c>
      <c r="N2" s="2" vm="283">
        <f t="shared" ca="1" si="0"/>
        <v>119</v>
      </c>
      <c r="O2" s="2" vm="35">
        <f t="shared" ca="1" si="0"/>
        <v>200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674249695217</v>
      </c>
      <c r="E4" s="2">
        <f>IFERROR(INDEX(E51:E500,MATCH($C$4,$C$51:$C$500,0)),"")</f>
        <v>527946010582</v>
      </c>
      <c r="H4" s="2">
        <f>IFERROR(SUM(D4:G4)*(4/MAX(1,COUNT(D4:G4))),"")</f>
        <v>2404391411598</v>
      </c>
      <c r="I4" s="2">
        <f t="shared" ref="I4:P4" si="1">IFERROR(INDEX(I51:I500,MATCH($C$4,$C$51:$C$500,0)),"")</f>
        <v>2552818121689</v>
      </c>
      <c r="J4" s="2">
        <f t="shared" si="1"/>
        <v>2127994680911</v>
      </c>
      <c r="K4" s="2">
        <f t="shared" si="1"/>
        <v>2049487832334</v>
      </c>
      <c r="L4" s="2">
        <f t="shared" si="1"/>
        <v>1972824875264</v>
      </c>
      <c r="M4" s="2">
        <f t="shared" si="1"/>
        <v>1766254650794</v>
      </c>
      <c r="N4" s="2">
        <f t="shared" si="1"/>
        <v>930503571803</v>
      </c>
      <c r="O4" s="2">
        <f t="shared" si="1"/>
        <v>728562875731</v>
      </c>
      <c r="P4" s="2">
        <f t="shared" si="1"/>
        <v>689687909455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92067101400</v>
      </c>
      <c r="E5" s="2">
        <f>IFERROR(INDEX(E51:E500,MATCH($C$5,$C$51:$C$500,0)),"")</f>
        <v>77279016188</v>
      </c>
      <c r="H5" s="2">
        <f>IFERROR(SUM(D5:G5)*(4/MAX(1,COUNT(D5:G5))),"")</f>
        <v>338692235176</v>
      </c>
      <c r="I5" s="2">
        <f t="shared" ref="I5:P5" si="2">IFERROR(INDEX(I51:I500,MATCH($C$5,$C$51:$C$500,0)),"")</f>
        <v>440125793531</v>
      </c>
      <c r="J5" s="2">
        <f t="shared" si="2"/>
        <v>354389785332</v>
      </c>
      <c r="K5" s="2">
        <f t="shared" si="2"/>
        <v>551018821828</v>
      </c>
      <c r="L5" s="2">
        <f t="shared" si="2"/>
        <v>261260047104</v>
      </c>
      <c r="M5" s="2">
        <f t="shared" si="2"/>
        <v>214824099030</v>
      </c>
      <c r="N5" s="2">
        <f t="shared" si="2"/>
        <v>33488185144</v>
      </c>
      <c r="O5" s="2">
        <f t="shared" si="2"/>
        <v>-163966839369</v>
      </c>
      <c r="P5" s="2">
        <f t="shared" si="2"/>
        <v>-178959156112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2786292387901</v>
      </c>
      <c r="E6" s="2">
        <f>IFERROR(INDEX(E51:E500,MATCH($C$6,$C$51:$C$500,0)),"")</f>
        <v>2807325282680</v>
      </c>
      <c r="H6" s="2">
        <f>IFERROR(INDEX(D6:G6,COUNT(D6:G6)),"")</f>
        <v>2807325282680</v>
      </c>
      <c r="I6" s="2">
        <f t="shared" ref="I6:P6" si="3">IFERROR(INDEX(I51:I500,MATCH($C$6,$C$51:$C$500,0)),"")</f>
        <v>2730046305349</v>
      </c>
      <c r="J6" s="2">
        <f t="shared" si="3"/>
        <v>2440710565529</v>
      </c>
      <c r="K6" s="2">
        <f t="shared" si="3"/>
        <v>2237120695275</v>
      </c>
      <c r="L6" s="2">
        <f t="shared" si="3"/>
        <v>1686092119450</v>
      </c>
      <c r="M6" s="2">
        <f t="shared" si="3"/>
        <v>1424812031387</v>
      </c>
      <c r="N6" s="2">
        <f t="shared" si="3"/>
        <v>1210227962735</v>
      </c>
      <c r="O6" s="2">
        <f t="shared" si="3"/>
        <v>1177120908313</v>
      </c>
      <c r="P6" s="2">
        <f t="shared" si="3"/>
        <v>600004785290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18.850000000000001</v>
      </c>
      <c r="E7" s="3">
        <f>IFERROR(INDEX(E51:E500,MATCH($C$7,$C$51:$C$500,0))/1000000000,"")</f>
        <v>18.850000000000001</v>
      </c>
      <c r="H7" s="3">
        <f>IFERROR(INDEX(D7:G7,COUNT(D7:G7)),"")</f>
        <v>18.850000000000001</v>
      </c>
      <c r="I7" s="3">
        <f t="shared" ref="I7:P7" si="4">IFERROR(INDEX(I51:I500,MATCH($C$7,$C$51:$C$500,0))/1000000000,"")</f>
        <v>18.850000000000001</v>
      </c>
      <c r="J7" s="3">
        <f t="shared" si="4"/>
        <v>18.850000000000001</v>
      </c>
      <c r="K7" s="3">
        <f t="shared" si="4"/>
        <v>18.850000000000001</v>
      </c>
      <c r="L7" s="3">
        <f t="shared" si="4"/>
        <v>18.850000000000001</v>
      </c>
      <c r="M7" s="3">
        <f t="shared" si="4"/>
        <v>18.850000000000001</v>
      </c>
      <c r="N7" s="3">
        <f t="shared" si="4"/>
        <v>18.850000000000001</v>
      </c>
      <c r="O7" s="3">
        <f t="shared" si="4"/>
        <v>18.850000000000001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255000000000</v>
      </c>
      <c r="E8" s="2">
        <f>IFERROR(INDEX(E51:E500,MATCH("Free cash flow (Quarter)",$C$51:$C$500,0)),"")</f>
        <v>196000000000</v>
      </c>
      <c r="H8" s="2">
        <f>IFERROR(INDEX(D8:G8,COUNT(D8:G8)),"")</f>
        <v>196000000000</v>
      </c>
      <c r="I8" s="2">
        <f t="shared" ref="I8:P8" si="5">IFERROR(INDEX(I51:I500,MATCH($C$8,$C$51:$C$500,0)),"")</f>
        <v>511000000000</v>
      </c>
      <c r="J8" s="2">
        <f t="shared" si="5"/>
        <v>266000000000</v>
      </c>
      <c r="K8" s="2">
        <f t="shared" si="5"/>
        <v>600000000000</v>
      </c>
      <c r="L8" s="2">
        <f t="shared" si="5"/>
        <v>474000000000</v>
      </c>
      <c r="M8" s="2">
        <f t="shared" si="5"/>
        <v>312000000000</v>
      </c>
      <c r="N8" s="2">
        <f t="shared" si="5"/>
        <v>91000000000</v>
      </c>
      <c r="O8" s="2">
        <f t="shared" si="5"/>
        <v>-38000000000</v>
      </c>
      <c r="P8" s="2">
        <f t="shared" si="5"/>
        <v>40000000000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13.55</v>
      </c>
      <c r="E9" s="3">
        <f>IFERROR(INDEX(E51:E500,MATCH("Free cash flow per share (Quarter)",$C$51:$C$500,0)),"")</f>
        <v>10.41</v>
      </c>
      <c r="H9" s="3">
        <f>IFERROR(INDEX(D9:G9,COUNT(D9:G9)),"")</f>
        <v>10.41</v>
      </c>
      <c r="I9" s="3">
        <f t="shared" ref="I9:P9" si="6">IFERROR(INDEX(I51:I500,MATCH($C$9,$C$51:$C$500,0)),"")</f>
        <v>27.08</v>
      </c>
      <c r="J9" s="3">
        <f t="shared" si="6"/>
        <v>14.1</v>
      </c>
      <c r="K9" s="3">
        <f t="shared" si="6"/>
        <v>31.86</v>
      </c>
      <c r="L9" s="3">
        <f t="shared" si="6"/>
        <v>25.13</v>
      </c>
      <c r="M9" s="3">
        <f t="shared" si="6"/>
        <v>16.54</v>
      </c>
      <c r="N9" s="3">
        <f t="shared" si="6"/>
        <v>4.84</v>
      </c>
      <c r="O9" s="3">
        <f t="shared" si="6"/>
        <v>-2.04</v>
      </c>
      <c r="P9" s="3">
        <f t="shared" si="6"/>
        <v>48193.97</v>
      </c>
    </row>
    <row r="10" spans="1:16" ht="15.5" x14ac:dyDescent="0.35">
      <c r="C10" t="s">
        <v>18</v>
      </c>
      <c r="D10" s="3">
        <f ca="1">IFERROR(IF(D9=0,"",D2/D9),"")</f>
        <v>14.464944649446494</v>
      </c>
      <c r="E10" s="3">
        <f ca="1">IFERROR(IF(E9=0,"",E2/E9),"")</f>
        <v>18.635926993275696</v>
      </c>
      <c r="I10" s="3">
        <f t="shared" ref="I10:P10" ca="1" si="7">IFERROR(IF(I9=0,"",I2/I9),"")</f>
        <v>7.6809453471196463</v>
      </c>
      <c r="J10" s="3">
        <f t="shared" ca="1" si="7"/>
        <v>13.404255319148936</v>
      </c>
      <c r="K10" s="3">
        <f t="shared" ca="1" si="7"/>
        <v>4.1745134965473953</v>
      </c>
      <c r="L10" s="3">
        <f t="shared" ca="1" si="7"/>
        <v>5.809789096697175</v>
      </c>
      <c r="M10" s="3">
        <f t="shared" ca="1" si="7"/>
        <v>13.059250302297462</v>
      </c>
      <c r="N10" s="3">
        <f t="shared" ca="1" si="7"/>
        <v>24.586776859504134</v>
      </c>
      <c r="O10" s="3">
        <f t="shared" ca="1" si="7"/>
        <v>-98.039215686274503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559379327402</v>
      </c>
      <c r="E11" s="2">
        <f>IFERROR(INDEX(E51:E500,MATCH($C$11,$C$51:$C$500,0)),"")</f>
        <v>441805661675</v>
      </c>
      <c r="H11" s="2">
        <f>IFERROR(INDEX(D11:G11,COUNT(D11:G11)),"")</f>
        <v>441805661675</v>
      </c>
      <c r="I11" s="2">
        <f t="shared" ref="I11:P11" si="8">IFERROR(INDEX(I51:I500,MATCH($C$11,$C$51:$C$500,0)),"")</f>
        <v>1145604223051</v>
      </c>
      <c r="J11" s="2">
        <f t="shared" si="8"/>
        <v>1161820981781</v>
      </c>
      <c r="K11" s="2">
        <f t="shared" si="8"/>
        <v>1543774350608</v>
      </c>
      <c r="L11" s="2">
        <f t="shared" si="8"/>
        <v>807149997106</v>
      </c>
      <c r="M11" s="2">
        <f t="shared" si="8"/>
        <v>367456523185</v>
      </c>
      <c r="N11" s="2">
        <f t="shared" si="8"/>
        <v>200611439139</v>
      </c>
      <c r="O11" s="2">
        <f t="shared" si="8"/>
        <v>406858214792</v>
      </c>
      <c r="P11" s="2">
        <f t="shared" si="8"/>
        <v>572229348351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-424000000000</v>
      </c>
      <c r="E12" s="2">
        <f>IFERROR(INDEX(E51:E500,MATCH("Net Debt (Quarter)",$C$51:$C$500,0)),"")</f>
        <v>-301000000000</v>
      </c>
      <c r="H12" s="2">
        <f>IFERROR(INDEX(D12:G12,COUNT(D12:G12)),"")</f>
        <v>-301000000000</v>
      </c>
      <c r="I12" s="2">
        <f t="shared" ref="I12:P12" si="9">IFERROR(INDEX(I51:I500,MATCH($C$12,$C$51:$C$500,0)),"")</f>
        <v>-129000000000</v>
      </c>
      <c r="J12" s="2">
        <f t="shared" si="9"/>
        <v>62000000000</v>
      </c>
      <c r="K12" s="2">
        <f t="shared" si="9"/>
        <v>31000000000</v>
      </c>
      <c r="L12" s="2">
        <f t="shared" si="9"/>
        <v>1339000000000</v>
      </c>
      <c r="M12" s="2">
        <f t="shared" si="9"/>
        <v>1676000000000</v>
      </c>
      <c r="N12" s="2">
        <f t="shared" si="9"/>
        <v>1772000000000</v>
      </c>
      <c r="O12" s="2">
        <f t="shared" si="9"/>
        <v>1475000000000</v>
      </c>
      <c r="P12" s="2">
        <f t="shared" si="9"/>
        <v>2022000000000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136000000000</v>
      </c>
      <c r="E13" s="2">
        <f>IFERROR(INDEX(E51:E500,MATCH("Total Debt (Quarter)",$C$51:$C$500,0)),"")</f>
        <v>140000000000</v>
      </c>
      <c r="H13" s="2">
        <f>IFERROR(INDEX(D13:G13,COUNT(D13:G13)),"")</f>
        <v>140000000000</v>
      </c>
      <c r="I13" s="2">
        <f t="shared" ref="I13:P13" si="10">IFERROR(INDEX(I51:I500,MATCH($C$13,$C$51:$C$500,0)),"")</f>
        <v>1017000000000</v>
      </c>
      <c r="J13" s="2">
        <f t="shared" si="10"/>
        <v>1224000000000</v>
      </c>
      <c r="K13" s="2">
        <f t="shared" si="10"/>
        <v>1575000000000</v>
      </c>
      <c r="L13" s="2">
        <f t="shared" si="10"/>
        <v>2146000000000</v>
      </c>
      <c r="M13" s="2">
        <f t="shared" si="10"/>
        <v>2043000000000</v>
      </c>
      <c r="N13" s="2">
        <f t="shared" si="10"/>
        <v>1972000000000</v>
      </c>
      <c r="O13" s="2">
        <f t="shared" si="10"/>
        <v>1882000000000</v>
      </c>
      <c r="P13" s="2">
        <f t="shared" si="10"/>
        <v>2594000000000</v>
      </c>
    </row>
    <row r="14" spans="1:16" ht="15.5" x14ac:dyDescent="0.35">
      <c r="C14" t="s">
        <v>27</v>
      </c>
      <c r="D14" s="2">
        <f>IFERROR(INDEX(D51:D500,MATCH($C$14,$C$51:$C$500,0)),"")</f>
        <v>-833576991</v>
      </c>
      <c r="E14" s="2">
        <f>IFERROR(INDEX(E51:E500,MATCH($C$14,$C$51:$C$500,0)),"")</f>
        <v>-14124240519</v>
      </c>
      <c r="H14" s="2">
        <f>IFERROR(SUM(D14:G14)*(4/MAX(1,COUNT(D14:G14))),"")</f>
        <v>-29915635020</v>
      </c>
      <c r="I14" s="2">
        <f t="shared" ref="I14:P14" si="11">IFERROR(INDEX(I51:I500,MATCH($C$14,$C$51:$C$500,0)),"")</f>
        <v>-82855850584</v>
      </c>
      <c r="J14" s="2">
        <f t="shared" si="11"/>
        <v>-104374534379</v>
      </c>
      <c r="K14" s="2">
        <f t="shared" si="11"/>
        <v>-147501136045</v>
      </c>
      <c r="L14" s="2">
        <f t="shared" si="11"/>
        <v>-152580803674</v>
      </c>
      <c r="M14" s="2">
        <f t="shared" si="11"/>
        <v>-147615795149</v>
      </c>
      <c r="N14" s="2">
        <f t="shared" si="11"/>
        <v>-148232698976</v>
      </c>
      <c r="O14" s="2">
        <f t="shared" si="11"/>
        <v>-137568182636</v>
      </c>
      <c r="P14" s="2">
        <f t="shared" si="11"/>
        <v>-95058567720</v>
      </c>
    </row>
    <row r="15" spans="1:16" ht="15.5" x14ac:dyDescent="0.35">
      <c r="C15" t="s">
        <v>28</v>
      </c>
      <c r="D15" s="2">
        <f>IFERROR(INDEX(D51:D500,MATCH($C$15,$C$51:$C$500,0)),"")</f>
        <v>-25294040645</v>
      </c>
      <c r="E15" s="2">
        <f>IFERROR(INDEX(E51:E500,MATCH($C$15,$C$51:$C$500,0)),"")</f>
        <v>-19088275835</v>
      </c>
      <c r="H15" s="2">
        <f>IFERROR(SUM(D15:G15)*(4/MAX(1,COUNT(D15:G15))),"")</f>
        <v>-88764632960</v>
      </c>
      <c r="I15" s="2">
        <f t="shared" ref="I15:P15" si="12">IFERROR(INDEX(I51:I500,MATCH($C$15,$C$51:$C$500,0)),"")</f>
        <v>-112599869529</v>
      </c>
      <c r="J15" s="2">
        <f t="shared" si="12"/>
        <v>-89013296912</v>
      </c>
      <c r="K15" s="2">
        <f t="shared" si="12"/>
        <v>-110710705679</v>
      </c>
      <c r="L15" s="2">
        <f t="shared" si="12"/>
        <v>-61013511197</v>
      </c>
      <c r="M15" s="2">
        <f t="shared" si="12"/>
        <v>-11269803793</v>
      </c>
      <c r="N15" s="2">
        <f t="shared" si="12"/>
        <v>-7469833523</v>
      </c>
      <c r="O15" s="2">
        <f t="shared" si="12"/>
        <v>15251912753</v>
      </c>
      <c r="P15" s="2">
        <f t="shared" si="12"/>
        <v>-64150304213</v>
      </c>
    </row>
    <row r="16" spans="1:16" ht="15.5" x14ac:dyDescent="0.35">
      <c r="C16" t="s">
        <v>29</v>
      </c>
      <c r="D16" s="2">
        <f>IFERROR(INDEX(D51:D500,MATCH($C$16,$C$51:$C$500,0)),"")</f>
        <v>118041952784</v>
      </c>
      <c r="E16" s="2">
        <f>IFERROR(INDEX(E51:E500,MATCH($C$16,$C$51:$C$500,0)),"")</f>
        <v>97048044585</v>
      </c>
      <c r="H16" s="2">
        <f>IFERROR(SUM(D16:G16)*(4/MAX(1,COUNT(D16:G16))),"")</f>
        <v>430179994738</v>
      </c>
      <c r="I16" s="2">
        <f t="shared" ref="I16:P16" si="13">IFERROR(INDEX(I51:I500,MATCH($C$16,$C$51:$C$500,0)),"")</f>
        <v>555448810022</v>
      </c>
      <c r="J16" s="2">
        <f t="shared" si="13"/>
        <v>439660771183</v>
      </c>
      <c r="K16" s="2">
        <f t="shared" si="13"/>
        <v>659954710565</v>
      </c>
      <c r="L16" s="2">
        <f t="shared" si="13"/>
        <v>318695641894</v>
      </c>
      <c r="M16" s="2">
        <f t="shared" si="13"/>
        <v>225111763613</v>
      </c>
      <c r="N16" s="2">
        <f t="shared" si="13"/>
        <v>33970467891</v>
      </c>
      <c r="O16" s="2">
        <f t="shared" si="13"/>
        <v>-176239532205</v>
      </c>
      <c r="P16" s="2">
        <f t="shared" si="13"/>
        <v>-119005756321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3694600000000</v>
      </c>
      <c r="E20" s="2">
        <f ca="1">IFERROR(E21*E2,"")</f>
        <v>3656900000000</v>
      </c>
      <c r="H20" s="2">
        <f t="shared" ref="H20:P20" ca="1" si="14">IFERROR(H21*H2,"")</f>
        <v>3656900000000</v>
      </c>
      <c r="I20" s="2">
        <f t="shared" ca="1" si="14"/>
        <v>3920800000000</v>
      </c>
      <c r="J20" s="2">
        <f t="shared" ca="1" si="14"/>
        <v>3562650000000</v>
      </c>
      <c r="K20" s="2">
        <f t="shared" ca="1" si="14"/>
        <v>2507050000000</v>
      </c>
      <c r="L20" s="2">
        <f t="shared" ca="1" si="14"/>
        <v>2752100000000</v>
      </c>
      <c r="M20" s="2">
        <f t="shared" ca="1" si="14"/>
        <v>4071600000000</v>
      </c>
      <c r="N20" s="2">
        <f t="shared" ca="1" si="14"/>
        <v>2243150000000</v>
      </c>
      <c r="O20" s="2">
        <f t="shared" ca="1" si="14"/>
        <v>3770000000000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18850000000</v>
      </c>
      <c r="E21" s="2">
        <f>IFERROR(INDEX(E51:E500,MATCH($C$7,$C$51:$C$500,0)),"")</f>
        <v>18850000000</v>
      </c>
      <c r="H21" s="2">
        <f>IFERROR(INDEX(D21:G21,COUNT(D21:G21)),"")</f>
        <v>18850000000</v>
      </c>
      <c r="I21" s="2">
        <f t="shared" ref="I21:P21" si="15">IFERROR(INDEX(I51:I500,MATCH($C$7,$C$51:$C$500,0)),"")</f>
        <v>18850000000</v>
      </c>
      <c r="J21" s="2">
        <f t="shared" si="15"/>
        <v>18850000000</v>
      </c>
      <c r="K21" s="2">
        <f t="shared" si="15"/>
        <v>18850000000</v>
      </c>
      <c r="L21" s="2">
        <f t="shared" si="15"/>
        <v>18850000000</v>
      </c>
      <c r="M21" s="2">
        <f t="shared" si="15"/>
        <v>18850000000</v>
      </c>
      <c r="N21" s="2">
        <f t="shared" si="15"/>
        <v>18850000000</v>
      </c>
      <c r="O21" s="2">
        <f t="shared" si="15"/>
        <v>18850000000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3.3042871523385595</v>
      </c>
      <c r="E23" s="3">
        <f>IFERROR(E5/E6*100,"")</f>
        <v>2.7527631608912078</v>
      </c>
      <c r="H23" s="3">
        <f t="shared" ref="H23:P23" si="16">IFERROR(H5/H6*100,"")</f>
        <v>12.064588213755872</v>
      </c>
      <c r="I23" s="3">
        <f t="shared" si="16"/>
        <v>16.121550490504806</v>
      </c>
      <c r="J23" s="3">
        <f t="shared" si="16"/>
        <v>14.519943099242063</v>
      </c>
      <c r="K23" s="3">
        <f t="shared" si="16"/>
        <v>24.630714962844934</v>
      </c>
      <c r="L23" s="3">
        <f t="shared" si="16"/>
        <v>15.495004341116459</v>
      </c>
      <c r="M23" s="3">
        <f t="shared" si="16"/>
        <v>15.077364192445577</v>
      </c>
      <c r="N23" s="3">
        <f t="shared" si="16"/>
        <v>2.7670972887058309</v>
      </c>
      <c r="O23" s="3">
        <f t="shared" si="16"/>
        <v>-13.929481518087242</v>
      </c>
      <c r="P23" s="3">
        <f t="shared" si="16"/>
        <v>-29.826288139602713</v>
      </c>
    </row>
    <row r="24" spans="1:16" ht="15.5" x14ac:dyDescent="0.35">
      <c r="C24" t="s">
        <v>47</v>
      </c>
      <c r="D24" s="4">
        <f>IFERROR(_xlfn.RRI(5,I23,D23),"")</f>
        <v>-0.27165994466209265</v>
      </c>
      <c r="E24" s="4">
        <f>IFERROR(_xlfn.RRI(5,J23,E23),"")</f>
        <v>-0.28293126590213569</v>
      </c>
      <c r="H24" s="4">
        <f t="shared" ref="H24:P24" si="17">IFERROR(_xlfn.RRI(5,M23,H23),"")</f>
        <v>-4.3604738790509301E-2</v>
      </c>
      <c r="I24" s="4">
        <f t="shared" si="17"/>
        <v>0.42257926990952477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23.49</v>
      </c>
      <c r="J25" s="3">
        <f t="shared" si="18"/>
        <v>18.600000000000001</v>
      </c>
      <c r="K25" s="3">
        <f t="shared" si="18"/>
        <v>29.14</v>
      </c>
      <c r="L25" s="3">
        <f t="shared" si="18"/>
        <v>13.67</v>
      </c>
      <c r="M25" s="3">
        <f t="shared" si="18"/>
        <v>11.34</v>
      </c>
      <c r="N25" s="3">
        <f t="shared" si="18"/>
        <v>1.41</v>
      </c>
      <c r="O25" s="3">
        <f t="shared" si="18"/>
        <v>-8.5399999999999991</v>
      </c>
      <c r="P25" s="3">
        <f t="shared" si="18"/>
        <v>-213865.28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0.7552249386157277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35.769214600371356</v>
      </c>
      <c r="E27" s="3">
        <f>IFERROR(E4/E21,"")</f>
        <v>28.007745919469496</v>
      </c>
      <c r="H27" s="3">
        <f t="shared" ref="H27:P27" si="20">IFERROR(H4/H21,"")</f>
        <v>127.5539210396817</v>
      </c>
      <c r="I27" s="3">
        <f t="shared" si="20"/>
        <v>135.42801706572945</v>
      </c>
      <c r="J27" s="3">
        <f t="shared" si="20"/>
        <v>112.89096450456233</v>
      </c>
      <c r="K27" s="3">
        <f t="shared" si="20"/>
        <v>108.72614495140583</v>
      </c>
      <c r="L27" s="3">
        <f t="shared" si="20"/>
        <v>104.65914457633953</v>
      </c>
      <c r="M27" s="3">
        <f t="shared" si="20"/>
        <v>93.700511978461535</v>
      </c>
      <c r="N27" s="3">
        <f t="shared" si="20"/>
        <v>49.363584711034484</v>
      </c>
      <c r="O27" s="3">
        <f t="shared" si="20"/>
        <v>38.650550436657824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-0.2337681913319215</v>
      </c>
      <c r="E28" s="4">
        <f>IFERROR(_xlfn.RRI(5,J27,E27),"")</f>
        <v>-0.24329989386308848</v>
      </c>
      <c r="H28" s="4">
        <f t="shared" ref="H28:P28" si="21">IFERROR(_xlfn.RRI(5,M27,H27),"")</f>
        <v>6.3629489810395512E-2</v>
      </c>
      <c r="I28" s="4">
        <f t="shared" si="21"/>
        <v>0.22365887922693495</v>
      </c>
      <c r="J28" s="4">
        <f t="shared" si="21"/>
        <v>0.23908386015590111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0.26290322580645142</v>
      </c>
      <c r="J29" s="4">
        <f t="shared" si="22"/>
        <v>-0.36170212765957444</v>
      </c>
      <c r="K29" s="4">
        <f t="shared" si="22"/>
        <v>1.1316752011704463</v>
      </c>
      <c r="L29" s="4">
        <f t="shared" si="22"/>
        <v>0.20546737213403882</v>
      </c>
      <c r="M29" s="4">
        <f t="shared" si="22"/>
        <v>7.042553191489362</v>
      </c>
      <c r="N29" s="4">
        <f t="shared" si="22"/>
        <v>-1.1651053864168619</v>
      </c>
      <c r="O29" s="4">
        <f t="shared" si="22"/>
        <v>-0.9999600683196449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-5.8142297263542531E-2</v>
      </c>
      <c r="I30" s="4">
        <f t="shared" si="23"/>
        <v>0.19963557455704359</v>
      </c>
      <c r="J30" s="4">
        <f t="shared" si="23"/>
        <v>3.8305593884690139E-2</v>
      </c>
      <c r="K30" s="4">
        <f t="shared" si="23"/>
        <v>3.8859484200157828E-2</v>
      </c>
      <c r="L30" s="4">
        <f t="shared" si="23"/>
        <v>0.11695381771656702</v>
      </c>
      <c r="M30" s="4">
        <f t="shared" si="23"/>
        <v>0.89817073713279583</v>
      </c>
      <c r="N30" s="4">
        <f t="shared" si="23"/>
        <v>0.27717675824393856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147.80000000000001</v>
      </c>
      <c r="E32" s="3">
        <f>IFERROR(INDEX(E51:E500,MATCH($A$32,$C$51:$C$500,0)),"")</f>
        <v>148.91</v>
      </c>
      <c r="H32" s="3">
        <f>IFERROR(INDEX(D32:G32,COUNT(D32:G32)),"")</f>
        <v>148.91</v>
      </c>
      <c r="I32" s="3">
        <f t="shared" ref="I32:P32" si="24">IFERROR(INDEX(I51:I500,MATCH($C$32,$C$51:$C$500,0)),"")</f>
        <v>144.81</v>
      </c>
      <c r="J32" s="3">
        <f t="shared" si="24"/>
        <v>129.46</v>
      </c>
      <c r="K32" s="3">
        <f t="shared" si="24"/>
        <v>118.66</v>
      </c>
      <c r="L32" s="3">
        <f t="shared" si="24"/>
        <v>89.43</v>
      </c>
      <c r="M32" s="3">
        <f t="shared" si="24"/>
        <v>75.569999999999993</v>
      </c>
      <c r="N32" s="3">
        <f t="shared" si="24"/>
        <v>64.180000000000007</v>
      </c>
      <c r="O32" s="3">
        <f t="shared" si="24"/>
        <v>62.42</v>
      </c>
      <c r="P32" s="3">
        <f t="shared" si="24"/>
        <v>689506.37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1.31</v>
      </c>
      <c r="E33" s="3">
        <f>IFERROR(INDEX(E51:E500,MATCH($A$33,$C$51:$C$500,0)),"")</f>
        <v>1.32</v>
      </c>
      <c r="H33" s="3">
        <f>IFERROR(INDEX(D33:G33,COUNT(D33:G33)),"")</f>
        <v>1.32</v>
      </c>
      <c r="I33" s="3">
        <f t="shared" ref="I33:P33" si="25">IFERROR(INDEX(I51:I500,MATCH($C$33,$C$51:$C$500,0)),"")</f>
        <v>1.44</v>
      </c>
      <c r="J33" s="3">
        <f t="shared" si="25"/>
        <v>1.46</v>
      </c>
      <c r="K33" s="3">
        <f t="shared" si="25"/>
        <v>1.1200000000000001</v>
      </c>
      <c r="L33" s="3">
        <f t="shared" si="25"/>
        <v>1.63</v>
      </c>
      <c r="M33" s="3">
        <f t="shared" si="25"/>
        <v>2.86</v>
      </c>
      <c r="N33" s="3">
        <f t="shared" si="25"/>
        <v>1.85</v>
      </c>
      <c r="O33" s="3">
        <f t="shared" si="25"/>
        <v>3.2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39.43</v>
      </c>
      <c r="E34" s="3">
        <f>IFERROR(INDEX(E51:E500,MATCH($A$34,$C$51:$C$500,0)),"")</f>
        <v>47.34</v>
      </c>
      <c r="H34" s="3">
        <f>IFERROR(INDEX(D34:G34,COUNT(D34:G34)),"")</f>
        <v>47.34</v>
      </c>
      <c r="I34" s="3">
        <f t="shared" ref="I34:P34" si="26">IFERROR(INDEX(I51:I500,MATCH($C$34,$C$51:$C$500,0)),"")</f>
        <v>8.85</v>
      </c>
      <c r="J34" s="3">
        <f t="shared" si="26"/>
        <v>10.16</v>
      </c>
      <c r="K34" s="3">
        <f t="shared" si="26"/>
        <v>4.5599999999999996</v>
      </c>
      <c r="L34" s="3">
        <f t="shared" si="26"/>
        <v>10.68</v>
      </c>
      <c r="M34" s="3">
        <f t="shared" si="26"/>
        <v>19.05</v>
      </c>
      <c r="N34" s="3">
        <f t="shared" si="26"/>
        <v>84.4</v>
      </c>
      <c r="O34" s="3">
        <f t="shared" si="26"/>
        <v>-23.42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5.42</v>
      </c>
      <c r="E35" s="3">
        <f>IFERROR(INDEX(E51:E500,MATCH($A$35,$C$51:$C$500,0)),"")</f>
        <v>7</v>
      </c>
      <c r="H35" s="3">
        <f>IFERROR(INDEX(D35:G35,COUNT(D35:G35)),"")</f>
        <v>7</v>
      </c>
      <c r="I35" s="3">
        <f t="shared" ref="I35:P35" si="27">IFERROR(INDEX(I51:I500,MATCH($C$35,$C$51:$C$500,0)),"")</f>
        <v>1.54</v>
      </c>
      <c r="J35" s="3">
        <f t="shared" si="27"/>
        <v>1.67</v>
      </c>
      <c r="K35" s="3">
        <f t="shared" si="27"/>
        <v>1.22</v>
      </c>
      <c r="L35" s="3">
        <f t="shared" si="27"/>
        <v>1.4</v>
      </c>
      <c r="M35" s="3">
        <f t="shared" si="27"/>
        <v>2.31</v>
      </c>
      <c r="N35" s="3">
        <f t="shared" si="27"/>
        <v>2.41</v>
      </c>
      <c r="O35" s="3">
        <f t="shared" si="27"/>
        <v>5.17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674249695217</v>
      </c>
      <c r="E51" s="5">
        <v>527946010582</v>
      </c>
      <c r="F51" s="5">
        <v>731387263982</v>
      </c>
      <c r="G51" s="5">
        <v>538520671275</v>
      </c>
      <c r="I51" s="5">
        <v>2552818121689</v>
      </c>
      <c r="J51" s="5">
        <v>2127994680911</v>
      </c>
      <c r="K51" s="5">
        <v>2049487832334</v>
      </c>
      <c r="L51" s="5">
        <v>1972824875264</v>
      </c>
      <c r="M51" s="5">
        <v>1766254650794</v>
      </c>
      <c r="N51" s="5">
        <v>930503571803</v>
      </c>
      <c r="O51" s="5">
        <v>728562875731</v>
      </c>
      <c r="P51" s="5">
        <v>689687909455</v>
      </c>
    </row>
    <row r="52" spans="2:16" ht="15.5" x14ac:dyDescent="0.35">
      <c r="C52" t="s">
        <v>211</v>
      </c>
      <c r="D52" s="5">
        <v>-451902843587</v>
      </c>
      <c r="E52" s="5">
        <v>-336737373031</v>
      </c>
      <c r="F52" s="5">
        <v>-486970459480</v>
      </c>
      <c r="G52" s="5">
        <v>-378645732128</v>
      </c>
      <c r="I52" s="5">
        <v>-1761916439940</v>
      </c>
      <c r="J52" s="5">
        <v>-1464049136046</v>
      </c>
      <c r="K52" s="5">
        <v>-1480090120840</v>
      </c>
      <c r="L52" s="5">
        <v>-1408515884939</v>
      </c>
      <c r="M52" s="5">
        <v>-1329816431726</v>
      </c>
      <c r="N52" s="5">
        <v>-662204251049</v>
      </c>
      <c r="O52" s="5">
        <v>-600698443331</v>
      </c>
      <c r="P52" s="5">
        <v>-520403352844</v>
      </c>
    </row>
    <row r="53" spans="2:16" ht="15.5" x14ac:dyDescent="0.35">
      <c r="C53" t="s">
        <v>212</v>
      </c>
      <c r="D53" s="5">
        <v>222346851630</v>
      </c>
      <c r="E53" s="5">
        <v>191208637551</v>
      </c>
      <c r="F53" s="5">
        <v>244416804502</v>
      </c>
      <c r="G53" s="5">
        <v>159874939147</v>
      </c>
      <c r="I53" s="5">
        <v>790901681749</v>
      </c>
      <c r="J53" s="5">
        <v>663945544865</v>
      </c>
      <c r="K53" s="5">
        <v>569397711494</v>
      </c>
      <c r="L53" s="5">
        <v>564308990325</v>
      </c>
      <c r="M53" s="5">
        <v>436438219068</v>
      </c>
      <c r="N53" s="5">
        <v>268299320754</v>
      </c>
      <c r="O53" s="5">
        <v>127864432400</v>
      </c>
      <c r="P53" s="5">
        <v>169284556611</v>
      </c>
    </row>
    <row r="54" spans="2:16" ht="15.5" x14ac:dyDescent="0.35">
      <c r="C54" t="s">
        <v>82</v>
      </c>
      <c r="D54" s="5">
        <v>-105754195888</v>
      </c>
      <c r="E54" s="5">
        <v>-87298303991</v>
      </c>
      <c r="F54" s="5">
        <v>-43669954733</v>
      </c>
      <c r="G54" s="5">
        <v>-54142837869</v>
      </c>
      <c r="I54" s="5">
        <v>-196296620405</v>
      </c>
      <c r="J54" s="5">
        <v>-167853911059</v>
      </c>
      <c r="K54" s="5">
        <v>-181625040180</v>
      </c>
      <c r="L54" s="5">
        <v>-100677946312</v>
      </c>
      <c r="M54" s="5">
        <v>-68359472291</v>
      </c>
      <c r="N54" s="5">
        <v>-91625368338</v>
      </c>
      <c r="O54" s="5">
        <v>-170760163430</v>
      </c>
      <c r="P54" s="5">
        <v>-197644816189</v>
      </c>
    </row>
    <row r="55" spans="2:16" ht="15.5" x14ac:dyDescent="0.35">
      <c r="C55" t="s">
        <v>284</v>
      </c>
      <c r="D55" s="5">
        <v>-27121479251</v>
      </c>
      <c r="E55" s="5">
        <v>-19690938962</v>
      </c>
      <c r="F55" s="5">
        <v>-24567716480</v>
      </c>
      <c r="G55" s="5">
        <v>-22528313875</v>
      </c>
      <c r="I55" s="5">
        <v>-95499750855</v>
      </c>
      <c r="J55" s="5">
        <v>-76293614862</v>
      </c>
      <c r="K55" s="5">
        <v>-98277208307</v>
      </c>
      <c r="L55" s="5">
        <v>-69486391517</v>
      </c>
      <c r="M55" s="5">
        <v>-52453229704</v>
      </c>
      <c r="N55" s="5">
        <v>-52738774571</v>
      </c>
      <c r="O55" s="5">
        <v>-68057630333</v>
      </c>
      <c r="P55" s="5">
        <v>-52345421355</v>
      </c>
    </row>
    <row r="56" spans="2:16" ht="15.5" x14ac:dyDescent="0.35">
      <c r="C56" t="s">
        <v>213</v>
      </c>
      <c r="D56" s="5">
        <v>-44943533478</v>
      </c>
      <c r="E56" s="5">
        <v>-54237494578</v>
      </c>
      <c r="F56" s="5">
        <v>-30793485400</v>
      </c>
      <c r="G56" s="5">
        <v>-38805380321</v>
      </c>
      <c r="I56" s="5">
        <v>-147670319337</v>
      </c>
      <c r="J56" s="5">
        <v>-134117657528</v>
      </c>
      <c r="K56" s="5">
        <v>-119683689183</v>
      </c>
      <c r="L56" s="5">
        <v>-101120157521</v>
      </c>
      <c r="M56" s="5">
        <v>-75312489010</v>
      </c>
      <c r="N56" s="5">
        <v>-81852164025</v>
      </c>
      <c r="O56" s="5">
        <v>-86749002475</v>
      </c>
      <c r="P56" s="5">
        <v>-86536028854</v>
      </c>
    </row>
    <row r="57" spans="2:16" ht="15.5" x14ac:dyDescent="0.35">
      <c r="C57" t="s">
        <v>81</v>
      </c>
      <c r="D57" s="5">
        <v>19321</v>
      </c>
      <c r="E57" s="5">
        <v>-38857</v>
      </c>
      <c r="F57" s="5">
        <v>-71174</v>
      </c>
      <c r="G57" s="5">
        <v>-10845</v>
      </c>
      <c r="I57" s="5">
        <v>-18711</v>
      </c>
      <c r="J57" s="5">
        <v>101922</v>
      </c>
      <c r="K57" s="5">
        <v>-211603</v>
      </c>
      <c r="L57" s="5">
        <v>40959</v>
      </c>
      <c r="M57" s="5">
        <v>-30378</v>
      </c>
      <c r="N57" s="5">
        <v>-212683</v>
      </c>
      <c r="O57" s="5">
        <v>150740</v>
      </c>
      <c r="P57" s="5">
        <v>-6710745851</v>
      </c>
    </row>
    <row r="58" spans="2:16" ht="15.5" x14ac:dyDescent="0.35">
      <c r="C58" t="s">
        <v>89</v>
      </c>
      <c r="D58" s="5">
        <v>116592655742</v>
      </c>
      <c r="E58" s="5">
        <v>103910333560</v>
      </c>
      <c r="F58" s="5">
        <v>200746849769</v>
      </c>
      <c r="G58" s="5">
        <v>105732101278</v>
      </c>
      <c r="I58" s="5">
        <v>594605061344</v>
      </c>
      <c r="J58" s="5">
        <v>496091633806</v>
      </c>
      <c r="K58" s="5">
        <v>387772671314</v>
      </c>
      <c r="L58" s="5">
        <v>463631044013</v>
      </c>
      <c r="M58" s="5">
        <v>368078746777</v>
      </c>
      <c r="N58" s="5">
        <v>176673952416</v>
      </c>
      <c r="O58" s="5">
        <v>-42895731030</v>
      </c>
      <c r="P58" s="5">
        <v>-28360259578</v>
      </c>
    </row>
    <row r="59" spans="2:16" ht="15.5" x14ac:dyDescent="0.35">
      <c r="C59" t="s">
        <v>90</v>
      </c>
      <c r="D59" s="5">
        <v>1449297042</v>
      </c>
      <c r="E59" s="5">
        <v>-6862288975</v>
      </c>
      <c r="F59" s="5">
        <v>-9352472304</v>
      </c>
      <c r="G59" s="5">
        <v>-9499378369</v>
      </c>
      <c r="I59" s="5">
        <v>-39156251322</v>
      </c>
      <c r="J59" s="5">
        <v>-56430862623</v>
      </c>
      <c r="K59" s="5">
        <v>272182039251</v>
      </c>
      <c r="L59" s="5">
        <v>-144935402119</v>
      </c>
      <c r="M59" s="5">
        <v>-142966983164</v>
      </c>
      <c r="N59" s="5">
        <v>-142703484525</v>
      </c>
      <c r="O59" s="5">
        <v>-133343801175</v>
      </c>
      <c r="P59" s="5">
        <v>-90645496743</v>
      </c>
    </row>
    <row r="60" spans="2:16" ht="15.5" x14ac:dyDescent="0.35">
      <c r="C60" t="s">
        <v>27</v>
      </c>
      <c r="D60" s="5">
        <v>-833576991</v>
      </c>
      <c r="E60" s="5">
        <v>-14124240519</v>
      </c>
      <c r="F60" s="5">
        <v>-18821761786</v>
      </c>
      <c r="G60" s="5">
        <v>-20268728958</v>
      </c>
      <c r="I60" s="5">
        <v>-82855850584</v>
      </c>
      <c r="J60" s="5">
        <v>-104374534379</v>
      </c>
      <c r="K60" s="5">
        <v>-147501136045</v>
      </c>
      <c r="L60" s="5">
        <v>-152580803674</v>
      </c>
      <c r="M60" s="5">
        <v>-147615795149</v>
      </c>
      <c r="N60" s="5">
        <v>-148232698976</v>
      </c>
      <c r="O60" s="5">
        <v>-137568182636</v>
      </c>
      <c r="P60" s="5">
        <v>-95058567720</v>
      </c>
    </row>
    <row r="61" spans="2:16" ht="15.5" x14ac:dyDescent="0.35">
      <c r="C61" t="s">
        <v>215</v>
      </c>
      <c r="D61" s="5">
        <v>2870901122</v>
      </c>
      <c r="E61" s="5">
        <v>9141333416</v>
      </c>
      <c r="F61" s="5">
        <v>11836611853</v>
      </c>
      <c r="G61" s="5">
        <v>13380815682</v>
      </c>
      <c r="I61" s="5">
        <v>54624499078</v>
      </c>
      <c r="J61" s="5">
        <v>59929589695</v>
      </c>
      <c r="K61" s="5">
        <v>24926313078</v>
      </c>
      <c r="L61" s="5">
        <v>9556751944</v>
      </c>
      <c r="M61" s="5">
        <v>5811014981</v>
      </c>
      <c r="N61" s="5">
        <v>6911518064</v>
      </c>
      <c r="O61" s="5">
        <v>5280476826</v>
      </c>
      <c r="P61" s="5">
        <v>5516338721</v>
      </c>
    </row>
    <row r="62" spans="2:16" ht="15.5" x14ac:dyDescent="0.35">
      <c r="C62" t="s">
        <v>317</v>
      </c>
    </row>
    <row r="63" spans="2:16" ht="15.5" x14ac:dyDescent="0.35">
      <c r="C63" t="s">
        <v>92</v>
      </c>
      <c r="D63" s="5">
        <v>1449297042</v>
      </c>
      <c r="E63" s="5">
        <v>-6862288975</v>
      </c>
      <c r="F63" s="5">
        <v>-9352472304</v>
      </c>
      <c r="G63" s="5">
        <v>-9499378369</v>
      </c>
      <c r="I63" s="5">
        <v>-39156251322</v>
      </c>
      <c r="J63" s="5">
        <v>-56430862623</v>
      </c>
      <c r="K63" s="5">
        <v>272182039251</v>
      </c>
      <c r="L63" s="5">
        <v>-144935402119</v>
      </c>
      <c r="M63" s="5">
        <v>-142966983164</v>
      </c>
      <c r="N63" s="5">
        <v>-142703484525</v>
      </c>
      <c r="O63" s="5">
        <v>-133343801175</v>
      </c>
      <c r="P63" s="5">
        <v>-90645496743</v>
      </c>
    </row>
    <row r="64" spans="2:16" ht="15.5" x14ac:dyDescent="0.35">
      <c r="C64" t="s">
        <v>29</v>
      </c>
      <c r="D64" s="5">
        <v>118041952784</v>
      </c>
      <c r="E64" s="5">
        <v>97048044585</v>
      </c>
      <c r="F64" s="5">
        <v>191394377465</v>
      </c>
      <c r="G64" s="5">
        <v>96232722909</v>
      </c>
      <c r="I64" s="5">
        <v>555448810022</v>
      </c>
      <c r="J64" s="5">
        <v>439660771183</v>
      </c>
      <c r="K64" s="5">
        <v>659954710565</v>
      </c>
      <c r="L64" s="5">
        <v>318695641894</v>
      </c>
      <c r="M64" s="5">
        <v>225111763613</v>
      </c>
      <c r="N64" s="5">
        <v>33970467891</v>
      </c>
      <c r="O64" s="5">
        <v>-176239532205</v>
      </c>
      <c r="P64" s="5">
        <v>-119005756321</v>
      </c>
    </row>
    <row r="65" spans="2:16" ht="15.5" x14ac:dyDescent="0.35">
      <c r="C65" t="s">
        <v>28</v>
      </c>
      <c r="D65" s="5">
        <v>-25294040645</v>
      </c>
      <c r="E65" s="5">
        <v>-19088275835</v>
      </c>
      <c r="F65" s="5">
        <v>-39030252937</v>
      </c>
      <c r="G65" s="5">
        <v>-19305278062</v>
      </c>
      <c r="I65" s="5">
        <v>-112599869529</v>
      </c>
      <c r="J65" s="5">
        <v>-89013296912</v>
      </c>
      <c r="K65" s="5">
        <v>-110710705679</v>
      </c>
      <c r="L65" s="5">
        <v>-61013511197</v>
      </c>
      <c r="M65" s="5">
        <v>-11269803793</v>
      </c>
      <c r="N65" s="5">
        <v>-7469833523</v>
      </c>
      <c r="O65" s="5">
        <v>15251912753</v>
      </c>
      <c r="P65" s="5">
        <v>-64150304213</v>
      </c>
    </row>
    <row r="66" spans="2:16" ht="15.5" x14ac:dyDescent="0.35">
      <c r="C66" t="s">
        <v>404</v>
      </c>
      <c r="F66" s="5">
        <v>-38929161621</v>
      </c>
      <c r="I66" s="5">
        <v>-112346347070</v>
      </c>
      <c r="J66" s="5">
        <v>-88486017851</v>
      </c>
      <c r="K66" s="5">
        <v>-110383707164</v>
      </c>
      <c r="L66" s="5">
        <v>-60851959498</v>
      </c>
    </row>
    <row r="67" spans="2:16" ht="15.5" x14ac:dyDescent="0.35">
      <c r="C67" t="s">
        <v>405</v>
      </c>
    </row>
    <row r="68" spans="2:16" ht="15.5" x14ac:dyDescent="0.35">
      <c r="C68" t="s">
        <v>368</v>
      </c>
      <c r="F68" s="5">
        <v>-101091316</v>
      </c>
      <c r="I68" s="5">
        <v>-253522459</v>
      </c>
      <c r="J68" s="5">
        <v>-527279061</v>
      </c>
      <c r="K68" s="5">
        <v>-326998515</v>
      </c>
      <c r="L68" s="5">
        <v>-161551699</v>
      </c>
    </row>
    <row r="69" spans="2:16" ht="15.5" x14ac:dyDescent="0.35">
      <c r="C69" t="s">
        <v>406</v>
      </c>
      <c r="D69" s="5">
        <v>-25294040645</v>
      </c>
      <c r="E69" s="5">
        <v>-19088275835</v>
      </c>
      <c r="F69" s="5">
        <v>-39030252937</v>
      </c>
      <c r="G69" s="5">
        <v>-19305278062</v>
      </c>
      <c r="I69" s="5">
        <v>-112599869529</v>
      </c>
      <c r="J69" s="5">
        <v>-89013296912</v>
      </c>
      <c r="K69" s="5">
        <v>-110710705679</v>
      </c>
      <c r="L69" s="5">
        <v>-61013511197</v>
      </c>
      <c r="M69" s="5">
        <v>-11269803793</v>
      </c>
      <c r="N69" s="5">
        <v>-7469833523</v>
      </c>
      <c r="O69" s="5">
        <v>15251912753</v>
      </c>
      <c r="P69" s="5">
        <v>-64150304213</v>
      </c>
    </row>
    <row r="70" spans="2:16" ht="15.5" x14ac:dyDescent="0.35">
      <c r="C70" t="s">
        <v>95</v>
      </c>
      <c r="D70" s="5">
        <v>92747912139</v>
      </c>
      <c r="E70" s="5">
        <v>77959768750</v>
      </c>
      <c r="F70" s="5">
        <v>152364124528</v>
      </c>
      <c r="G70" s="5">
        <v>76927444847</v>
      </c>
      <c r="I70" s="5">
        <v>442848940493</v>
      </c>
      <c r="J70" s="5">
        <v>350647474271</v>
      </c>
      <c r="K70" s="5">
        <v>549244004886</v>
      </c>
      <c r="L70" s="5">
        <v>257682130697</v>
      </c>
      <c r="M70" s="5">
        <v>213841959820</v>
      </c>
      <c r="N70" s="5">
        <v>26500634368</v>
      </c>
      <c r="O70" s="5">
        <v>-160987619452</v>
      </c>
      <c r="P70" s="5">
        <v>-183156060534</v>
      </c>
    </row>
    <row r="71" spans="2:16" ht="15.5" x14ac:dyDescent="0.35">
      <c r="C71" t="s">
        <v>96</v>
      </c>
      <c r="D71" s="5">
        <v>-680791418</v>
      </c>
      <c r="E71" s="5">
        <v>-680791419</v>
      </c>
      <c r="F71" s="5">
        <v>-5529975409</v>
      </c>
      <c r="G71" s="5">
        <v>935603245</v>
      </c>
      <c r="I71" s="5">
        <v>-2723165673</v>
      </c>
      <c r="J71" s="5">
        <v>3742412983</v>
      </c>
      <c r="K71" s="5">
        <v>1774605339</v>
      </c>
      <c r="L71" s="5">
        <v>3577957366</v>
      </c>
      <c r="M71" s="5">
        <v>982108832</v>
      </c>
      <c r="N71" s="5">
        <v>6987338093</v>
      </c>
      <c r="O71" s="5">
        <v>-2979069177</v>
      </c>
      <c r="P71" s="5">
        <v>-2513841429</v>
      </c>
    </row>
    <row r="72" spans="2:16" ht="15.5" x14ac:dyDescent="0.35">
      <c r="C72" t="s">
        <v>97</v>
      </c>
      <c r="D72" s="5">
        <v>92067120721</v>
      </c>
      <c r="E72" s="5">
        <v>77278977331</v>
      </c>
      <c r="F72" s="5">
        <v>146834149119</v>
      </c>
      <c r="G72" s="5">
        <v>77863048092</v>
      </c>
      <c r="I72" s="5">
        <v>440125774820</v>
      </c>
      <c r="J72" s="5">
        <v>354389887254</v>
      </c>
      <c r="K72" s="5">
        <v>551018610225</v>
      </c>
      <c r="L72" s="5">
        <v>261260088063</v>
      </c>
      <c r="M72" s="5">
        <v>214824068652</v>
      </c>
      <c r="N72" s="5">
        <v>33487972461</v>
      </c>
      <c r="O72" s="5">
        <v>-163966688629</v>
      </c>
      <c r="P72" s="5">
        <v>-185669901963</v>
      </c>
    </row>
    <row r="73" spans="2:16" ht="15.5" x14ac:dyDescent="0.35">
      <c r="C73" t="s">
        <v>98</v>
      </c>
      <c r="D73" s="5">
        <v>92747912139</v>
      </c>
      <c r="E73" s="5">
        <v>77959768750</v>
      </c>
      <c r="F73" s="5">
        <v>152364124528</v>
      </c>
      <c r="G73" s="5">
        <v>76927444847</v>
      </c>
      <c r="I73" s="5">
        <v>442848940493</v>
      </c>
      <c r="J73" s="5">
        <v>350647474271</v>
      </c>
      <c r="K73" s="5">
        <v>549244004886</v>
      </c>
      <c r="L73" s="5">
        <v>257682130697</v>
      </c>
      <c r="M73" s="5">
        <v>213841959820</v>
      </c>
      <c r="N73" s="5">
        <v>26500634368</v>
      </c>
      <c r="O73" s="5">
        <v>-160987619452</v>
      </c>
      <c r="P73" s="5">
        <v>-183156060534</v>
      </c>
    </row>
    <row r="74" spans="2:16" ht="15.5" x14ac:dyDescent="0.35">
      <c r="C74" t="s">
        <v>8</v>
      </c>
      <c r="D74" s="5">
        <v>92067101400</v>
      </c>
      <c r="E74" s="5">
        <v>77279016188</v>
      </c>
      <c r="F74" s="5">
        <v>146834220293</v>
      </c>
      <c r="G74" s="5">
        <v>77863058937</v>
      </c>
      <c r="I74" s="5">
        <v>440125793531</v>
      </c>
      <c r="J74" s="5">
        <v>354389785332</v>
      </c>
      <c r="K74" s="5">
        <v>551018821828</v>
      </c>
      <c r="L74" s="5">
        <v>261260047104</v>
      </c>
      <c r="M74" s="5">
        <v>214824099030</v>
      </c>
      <c r="N74" s="5">
        <v>33488185144</v>
      </c>
      <c r="O74" s="5">
        <v>-163966839369</v>
      </c>
      <c r="P74" s="5">
        <v>-178959156112</v>
      </c>
    </row>
    <row r="75" spans="2:16" ht="15.5" x14ac:dyDescent="0.35">
      <c r="C75" t="s">
        <v>100</v>
      </c>
      <c r="D75" s="5">
        <v>92747912139</v>
      </c>
      <c r="E75" s="5">
        <v>77959768750</v>
      </c>
      <c r="F75" s="5">
        <v>152364124528</v>
      </c>
      <c r="G75" s="5">
        <v>76927444847</v>
      </c>
      <c r="I75" s="5">
        <v>442848940493</v>
      </c>
      <c r="J75" s="5">
        <v>350647474271</v>
      </c>
      <c r="K75" s="5">
        <v>549244004886</v>
      </c>
      <c r="L75" s="5">
        <v>257682130697</v>
      </c>
      <c r="M75" s="5">
        <v>213841959820</v>
      </c>
      <c r="N75" s="5">
        <v>26500634368</v>
      </c>
      <c r="O75" s="5">
        <v>-160987619452</v>
      </c>
      <c r="P75" s="5">
        <v>-183156060534</v>
      </c>
    </row>
    <row r="76" spans="2:16" ht="15.5" x14ac:dyDescent="0.35">
      <c r="C76" t="s">
        <v>101</v>
      </c>
      <c r="D76" s="5">
        <v>92067120721</v>
      </c>
      <c r="E76" s="5">
        <v>77278977331</v>
      </c>
      <c r="F76" s="5">
        <v>146834149119</v>
      </c>
      <c r="G76" s="5">
        <v>77863048092</v>
      </c>
      <c r="I76" s="5">
        <v>440125774820</v>
      </c>
      <c r="J76" s="5">
        <v>354389887254</v>
      </c>
      <c r="K76" s="5">
        <v>551018610225</v>
      </c>
      <c r="L76" s="5">
        <v>261260088063</v>
      </c>
      <c r="M76" s="5">
        <v>214824068652</v>
      </c>
      <c r="N76" s="5">
        <v>33487972461</v>
      </c>
      <c r="O76" s="5">
        <v>-163966688629</v>
      </c>
      <c r="P76" s="5">
        <v>-185669901963</v>
      </c>
    </row>
    <row r="77" spans="2:16" ht="15.5" x14ac:dyDescent="0.35">
      <c r="C77" t="s">
        <v>102</v>
      </c>
      <c r="D77" s="5">
        <v>92067120721</v>
      </c>
      <c r="E77" s="5">
        <v>77278977331</v>
      </c>
      <c r="F77" s="5">
        <v>146834149119</v>
      </c>
      <c r="G77" s="5">
        <v>77863048092</v>
      </c>
      <c r="I77" s="5">
        <v>440125774820</v>
      </c>
      <c r="J77" s="5">
        <v>354389887254</v>
      </c>
      <c r="K77" s="5">
        <v>551018610225</v>
      </c>
      <c r="L77" s="5">
        <v>261260088063</v>
      </c>
      <c r="M77" s="5">
        <v>214824068652</v>
      </c>
      <c r="N77" s="5">
        <v>33487972461</v>
      </c>
      <c r="O77" s="5">
        <v>-163966688629</v>
      </c>
      <c r="P77" s="5">
        <v>-185669901963</v>
      </c>
    </row>
    <row r="79" spans="2:16" ht="15.5" x14ac:dyDescent="0.35">
      <c r="B79" t="s">
        <v>103</v>
      </c>
      <c r="C79" t="s">
        <v>104</v>
      </c>
    </row>
    <row r="80" spans="2:16" ht="15.5" x14ac:dyDescent="0.35">
      <c r="C80" t="s">
        <v>216</v>
      </c>
    </row>
    <row r="81" spans="3:16" ht="15.5" x14ac:dyDescent="0.35">
      <c r="C81" t="s">
        <v>20</v>
      </c>
      <c r="D81" s="5">
        <v>559379327402</v>
      </c>
      <c r="E81" s="5">
        <v>441805661675</v>
      </c>
      <c r="F81" s="5">
        <v>1145604223051</v>
      </c>
      <c r="G81" s="5">
        <v>1178302666499</v>
      </c>
      <c r="I81" s="5">
        <v>1145604223051</v>
      </c>
      <c r="J81" s="5">
        <v>1161820981781</v>
      </c>
      <c r="K81" s="5">
        <v>1543774350608</v>
      </c>
      <c r="L81" s="5">
        <v>807149997106</v>
      </c>
      <c r="M81" s="5">
        <v>367456523185</v>
      </c>
      <c r="N81" s="5">
        <v>200611439139</v>
      </c>
      <c r="O81" s="5">
        <v>406858214792</v>
      </c>
      <c r="P81" s="5">
        <v>572229348351</v>
      </c>
    </row>
    <row r="82" spans="3:16" ht="15.5" x14ac:dyDescent="0.35">
      <c r="C82" t="s">
        <v>217</v>
      </c>
      <c r="D82" s="5">
        <v>54398342991</v>
      </c>
      <c r="E82" s="5">
        <v>133751579980</v>
      </c>
      <c r="F82" s="5">
        <v>208545701463</v>
      </c>
      <c r="G82" s="5">
        <v>103103448550</v>
      </c>
      <c r="I82" s="5">
        <v>208545701463</v>
      </c>
      <c r="J82" s="5">
        <v>140059373434</v>
      </c>
      <c r="K82" s="5">
        <v>19211818078</v>
      </c>
      <c r="L82" s="5">
        <v>63233660124</v>
      </c>
      <c r="M82" s="5">
        <v>154862853172</v>
      </c>
      <c r="N82" s="5">
        <v>32675472987</v>
      </c>
      <c r="O82" s="5">
        <v>10176660650</v>
      </c>
      <c r="P82" s="5">
        <v>15434022470</v>
      </c>
    </row>
    <row r="83" spans="3:16" ht="15.5" x14ac:dyDescent="0.35">
      <c r="C83" t="s">
        <v>219</v>
      </c>
      <c r="D83" s="5">
        <v>20457622130</v>
      </c>
      <c r="E83" s="5">
        <v>25794949755</v>
      </c>
      <c r="F83" s="5">
        <v>29050041273</v>
      </c>
      <c r="G83" s="5">
        <v>29236732139</v>
      </c>
      <c r="I83" s="5">
        <v>29050041273</v>
      </c>
      <c r="J83" s="5">
        <v>16090689806</v>
      </c>
      <c r="K83" s="5">
        <v>41471659883</v>
      </c>
      <c r="L83" s="5">
        <v>14860276831</v>
      </c>
      <c r="M83" s="5">
        <v>30241629253</v>
      </c>
      <c r="N83" s="5">
        <v>31597451109</v>
      </c>
      <c r="O83" s="5">
        <v>53048299829</v>
      </c>
      <c r="P83" s="5">
        <v>24370138822</v>
      </c>
    </row>
    <row r="84" spans="3:16" ht="15.5" x14ac:dyDescent="0.35">
      <c r="C84" t="s">
        <v>218</v>
      </c>
      <c r="D84" s="5">
        <v>2544872480</v>
      </c>
      <c r="E84" s="5">
        <v>2154441907</v>
      </c>
      <c r="F84" s="5">
        <v>1010246729</v>
      </c>
      <c r="G84" s="5">
        <v>1117247062</v>
      </c>
      <c r="I84" s="5">
        <v>1010246729</v>
      </c>
      <c r="K84" s="5">
        <v>1642752112</v>
      </c>
      <c r="L84" s="5">
        <v>635701637</v>
      </c>
      <c r="M84" s="5">
        <v>324010000</v>
      </c>
      <c r="N84" s="5">
        <v>1141013854</v>
      </c>
    </row>
    <row r="85" spans="3:16" ht="15.5" x14ac:dyDescent="0.35">
      <c r="C85" t="s">
        <v>220</v>
      </c>
      <c r="D85" s="5">
        <v>54398342991</v>
      </c>
      <c r="E85" s="5">
        <v>133751579980</v>
      </c>
      <c r="F85" s="5">
        <v>208545701463</v>
      </c>
      <c r="G85" s="5">
        <v>103103448550</v>
      </c>
      <c r="I85" s="5">
        <v>208545701463</v>
      </c>
      <c r="J85" s="5">
        <v>140059373434</v>
      </c>
      <c r="K85" s="5">
        <v>19211818078</v>
      </c>
      <c r="L85" s="5">
        <v>63233660124</v>
      </c>
      <c r="M85" s="5">
        <v>154862853172</v>
      </c>
      <c r="N85" s="5">
        <v>32675472987</v>
      </c>
      <c r="O85" s="5">
        <v>10176660650</v>
      </c>
      <c r="P85" s="5">
        <v>15434022470</v>
      </c>
    </row>
    <row r="86" spans="3:16" ht="15.5" x14ac:dyDescent="0.35">
      <c r="C86" t="s">
        <v>110</v>
      </c>
      <c r="D86" s="5">
        <v>4168691466</v>
      </c>
      <c r="E86" s="5">
        <v>5636688259</v>
      </c>
      <c r="F86" s="5">
        <v>5625158124</v>
      </c>
      <c r="G86" s="5">
        <v>7376838909</v>
      </c>
      <c r="I86" s="5">
        <v>5625158124</v>
      </c>
      <c r="J86" s="5">
        <v>3891630701</v>
      </c>
      <c r="K86" s="5">
        <v>27460441678</v>
      </c>
      <c r="L86" s="5">
        <v>17519179875</v>
      </c>
      <c r="M86" s="5">
        <v>2115420665</v>
      </c>
      <c r="N86" s="5">
        <v>1865390260</v>
      </c>
      <c r="O86" s="5">
        <v>709766719</v>
      </c>
      <c r="P86" s="5">
        <v>2489742623</v>
      </c>
    </row>
    <row r="87" spans="3:16" ht="15.5" x14ac:dyDescent="0.35">
      <c r="C87" t="s">
        <v>221</v>
      </c>
      <c r="D87" s="5">
        <v>4168691466</v>
      </c>
      <c r="E87" s="5">
        <v>5636688259</v>
      </c>
      <c r="F87" s="5">
        <v>5625158124</v>
      </c>
      <c r="G87" s="5">
        <v>7376838909</v>
      </c>
      <c r="I87" s="5">
        <v>5625158124</v>
      </c>
      <c r="J87" s="5">
        <v>3891630701</v>
      </c>
      <c r="K87" s="5">
        <v>27460441678</v>
      </c>
      <c r="L87" s="5">
        <v>17519179875</v>
      </c>
      <c r="M87" s="5">
        <v>2115420665</v>
      </c>
      <c r="N87" s="5">
        <v>1865390260</v>
      </c>
      <c r="O87" s="5">
        <v>709766719</v>
      </c>
      <c r="P87" s="5">
        <v>2489742623</v>
      </c>
    </row>
    <row r="88" spans="3:16" ht="15.5" x14ac:dyDescent="0.35">
      <c r="C88" t="s">
        <v>222</v>
      </c>
      <c r="D88" s="5">
        <v>147383818207</v>
      </c>
      <c r="E88" s="5">
        <v>171503603072</v>
      </c>
      <c r="F88" s="5">
        <v>77519735391</v>
      </c>
      <c r="G88" s="5">
        <v>167933996678</v>
      </c>
      <c r="I88" s="5">
        <v>77519735391</v>
      </c>
      <c r="J88" s="5">
        <v>116349328922</v>
      </c>
      <c r="K88" s="5">
        <v>132409222491</v>
      </c>
      <c r="L88" s="5">
        <v>222781901492</v>
      </c>
      <c r="M88" s="5">
        <v>73945211110</v>
      </c>
      <c r="N88" s="5">
        <v>53554982341</v>
      </c>
      <c r="O88" s="5">
        <v>73043971220</v>
      </c>
      <c r="P88" s="5">
        <v>117671457114</v>
      </c>
    </row>
    <row r="89" spans="3:16" ht="15.5" x14ac:dyDescent="0.35">
      <c r="C89" t="s">
        <v>81</v>
      </c>
      <c r="D89" s="5">
        <v>3977395866</v>
      </c>
      <c r="E89" s="5">
        <v>4658187162</v>
      </c>
      <c r="F89" s="5">
        <v>5338978458</v>
      </c>
      <c r="G89" s="5">
        <v>10868952922</v>
      </c>
      <c r="I89" s="5">
        <v>5338978458</v>
      </c>
      <c r="J89" s="5">
        <v>8062143456</v>
      </c>
      <c r="K89" s="5">
        <v>4319730742</v>
      </c>
      <c r="L89" s="5">
        <v>2545125930</v>
      </c>
      <c r="M89" s="5">
        <v>-1032830323</v>
      </c>
      <c r="N89" s="5">
        <v>-2014938807</v>
      </c>
      <c r="O89" s="5">
        <v>-9002275379</v>
      </c>
      <c r="P89" s="5">
        <v>260755469372</v>
      </c>
    </row>
    <row r="90" spans="3:16" ht="15.5" x14ac:dyDescent="0.35">
      <c r="C90" t="s">
        <v>223</v>
      </c>
      <c r="D90" s="5">
        <v>923984082640</v>
      </c>
      <c r="E90" s="5">
        <v>939345774094</v>
      </c>
      <c r="F90" s="5">
        <v>1668085378583</v>
      </c>
      <c r="G90" s="5">
        <v>1656013711733</v>
      </c>
      <c r="I90" s="5">
        <v>1668085378583</v>
      </c>
      <c r="J90" s="5">
        <v>1623238575978</v>
      </c>
      <c r="K90" s="5">
        <v>1865395461793</v>
      </c>
      <c r="L90" s="5">
        <v>1304904227804</v>
      </c>
      <c r="M90" s="5">
        <v>953903389311</v>
      </c>
      <c r="N90" s="5">
        <v>560100591588</v>
      </c>
      <c r="O90" s="5">
        <v>632248405126</v>
      </c>
      <c r="P90" s="5">
        <v>807190714652</v>
      </c>
    </row>
    <row r="91" spans="3:16" ht="15.5" x14ac:dyDescent="0.35">
      <c r="C91" t="s">
        <v>224</v>
      </c>
    </row>
    <row r="92" spans="3:16" ht="15.5" x14ac:dyDescent="0.35">
      <c r="C92" t="s">
        <v>111</v>
      </c>
      <c r="D92" s="5">
        <v>1093763886509</v>
      </c>
      <c r="E92" s="5">
        <v>1103613278526</v>
      </c>
      <c r="F92" s="5">
        <v>1098098557812</v>
      </c>
      <c r="G92" s="5">
        <v>1101610102345</v>
      </c>
      <c r="I92" s="5">
        <v>1098098557812</v>
      </c>
      <c r="J92" s="5">
        <v>1108507928304</v>
      </c>
      <c r="K92" s="5">
        <v>1041527142683</v>
      </c>
      <c r="L92" s="5">
        <v>1108936889645</v>
      </c>
      <c r="M92" s="5">
        <v>971692187639</v>
      </c>
      <c r="N92" s="5">
        <v>950537353785</v>
      </c>
      <c r="O92" s="5">
        <v>675575979658</v>
      </c>
      <c r="P92" s="5">
        <v>617939747151</v>
      </c>
    </row>
    <row r="93" spans="3:16" ht="15.5" x14ac:dyDescent="0.35">
      <c r="C93" t="s">
        <v>113</v>
      </c>
      <c r="D93" s="5">
        <v>709503583</v>
      </c>
      <c r="E93" s="5">
        <v>776486959</v>
      </c>
      <c r="F93" s="5">
        <v>53720335</v>
      </c>
      <c r="G93" s="5">
        <v>73318709</v>
      </c>
      <c r="I93" s="5">
        <v>53720335</v>
      </c>
      <c r="J93" s="5">
        <v>139226198</v>
      </c>
      <c r="K93" s="5">
        <v>238650886</v>
      </c>
      <c r="L93" s="5">
        <v>353192241</v>
      </c>
      <c r="M93" s="5">
        <v>143310094</v>
      </c>
      <c r="N93" s="5">
        <v>224244503</v>
      </c>
      <c r="O93" s="5">
        <v>518189376</v>
      </c>
      <c r="P93" s="5">
        <v>751399547</v>
      </c>
    </row>
    <row r="94" spans="3:16" ht="15.5" x14ac:dyDescent="0.35">
      <c r="C94" t="s">
        <v>369</v>
      </c>
      <c r="P94" s="5">
        <v>5000000</v>
      </c>
    </row>
    <row r="95" spans="3:16" ht="15.5" x14ac:dyDescent="0.35">
      <c r="C95" t="s">
        <v>114</v>
      </c>
      <c r="D95" s="5">
        <v>7614533890</v>
      </c>
      <c r="E95" s="5">
        <v>8552431937</v>
      </c>
      <c r="F95" s="5">
        <v>6601626932</v>
      </c>
      <c r="G95" s="5">
        <v>11085429088</v>
      </c>
      <c r="I95" s="5">
        <v>6601626932</v>
      </c>
      <c r="J95" s="5">
        <v>13119655834</v>
      </c>
      <c r="K95" s="5">
        <v>7474761728</v>
      </c>
      <c r="L95" s="5">
        <v>15922910291</v>
      </c>
      <c r="M95" s="5">
        <v>32199565831</v>
      </c>
      <c r="N95" s="5">
        <v>37157091372</v>
      </c>
      <c r="O95" s="5">
        <v>42796960167</v>
      </c>
      <c r="P95" s="5">
        <v>36252807514</v>
      </c>
    </row>
    <row r="96" spans="3:16" ht="15.5" x14ac:dyDescent="0.35">
      <c r="C96" t="s">
        <v>228</v>
      </c>
      <c r="D96" s="5">
        <v>2279043020980</v>
      </c>
      <c r="E96" s="5">
        <v>2313359367933</v>
      </c>
      <c r="F96" s="5">
        <v>2327211373318</v>
      </c>
      <c r="G96" s="5">
        <v>2358081540230</v>
      </c>
      <c r="I96" s="5">
        <v>2327211373318</v>
      </c>
      <c r="J96" s="5">
        <v>2327086333037</v>
      </c>
      <c r="K96" s="5">
        <v>2315788301308</v>
      </c>
      <c r="L96" s="5">
        <v>2835952839383</v>
      </c>
      <c r="M96" s="5">
        <v>2778004263458</v>
      </c>
      <c r="N96" s="5">
        <v>2841622806853</v>
      </c>
      <c r="O96" s="5">
        <v>2623358704447</v>
      </c>
      <c r="P96" s="5">
        <v>2549878020878</v>
      </c>
    </row>
    <row r="97" spans="3:16" ht="15.5" x14ac:dyDescent="0.35">
      <c r="C97" t="s">
        <v>115</v>
      </c>
      <c r="D97" s="5">
        <v>3203027103620</v>
      </c>
      <c r="E97" s="5">
        <v>3252705142027</v>
      </c>
      <c r="F97" s="5">
        <v>3995296751901</v>
      </c>
      <c r="G97" s="5">
        <v>4014095251963</v>
      </c>
      <c r="I97" s="5">
        <v>3995296751901</v>
      </c>
      <c r="J97" s="5">
        <v>3950324909015</v>
      </c>
      <c r="K97" s="5">
        <v>4181183763101</v>
      </c>
      <c r="L97" s="5">
        <v>4140857067187</v>
      </c>
      <c r="M97" s="5">
        <v>3731907652769</v>
      </c>
      <c r="N97" s="5">
        <v>3401723398441</v>
      </c>
      <c r="O97" s="5">
        <v>3255607109573</v>
      </c>
      <c r="P97" s="5">
        <v>3357068735530</v>
      </c>
    </row>
    <row r="98" spans="3:16" ht="15.5" x14ac:dyDescent="0.35">
      <c r="C98" t="s">
        <v>116</v>
      </c>
    </row>
    <row r="99" spans="3:16" ht="15.5" x14ac:dyDescent="0.35">
      <c r="C99" t="s">
        <v>117</v>
      </c>
    </row>
    <row r="100" spans="3:16" ht="15.5" x14ac:dyDescent="0.35">
      <c r="C100" t="s">
        <v>229</v>
      </c>
      <c r="D100" s="5">
        <v>317422149716</v>
      </c>
      <c r="E100" s="5">
        <v>337449941794</v>
      </c>
      <c r="F100" s="5">
        <v>559883224646</v>
      </c>
      <c r="G100" s="5">
        <v>670060461809</v>
      </c>
      <c r="I100" s="5">
        <v>559883224646</v>
      </c>
      <c r="J100" s="5">
        <v>581639479501</v>
      </c>
      <c r="K100" s="5">
        <v>673506196655</v>
      </c>
      <c r="L100" s="5">
        <v>650908995178</v>
      </c>
      <c r="M100" s="5">
        <v>418048143349</v>
      </c>
      <c r="N100" s="5">
        <v>289509974222</v>
      </c>
      <c r="O100" s="5">
        <v>250921416903</v>
      </c>
      <c r="P100" s="5">
        <v>1183463200849</v>
      </c>
    </row>
    <row r="101" spans="3:16" ht="15.5" x14ac:dyDescent="0.35">
      <c r="C101" t="s">
        <v>236</v>
      </c>
      <c r="D101" s="5">
        <v>124700000000</v>
      </c>
      <c r="E101" s="5">
        <v>124550000000</v>
      </c>
      <c r="F101" s="5">
        <v>149347916666</v>
      </c>
      <c r="G101" s="5">
        <v>124756250000</v>
      </c>
      <c r="I101" s="5">
        <v>149347916666</v>
      </c>
      <c r="J101" s="5">
        <v>124025000000</v>
      </c>
      <c r="K101" s="5">
        <v>124048000000</v>
      </c>
      <c r="L101" s="5">
        <v>211757953063</v>
      </c>
      <c r="M101" s="5">
        <v>69941381049</v>
      </c>
      <c r="N101" s="5">
        <v>34937261207</v>
      </c>
      <c r="O101" s="5">
        <v>31497922880</v>
      </c>
      <c r="P101" s="5">
        <v>1017009995532</v>
      </c>
    </row>
    <row r="102" spans="3:16" ht="15.5" x14ac:dyDescent="0.35">
      <c r="C102" t="s">
        <v>230</v>
      </c>
    </row>
    <row r="103" spans="3:16" ht="15.5" x14ac:dyDescent="0.35">
      <c r="C103" t="s">
        <v>231</v>
      </c>
      <c r="D103" s="5">
        <v>68229258044</v>
      </c>
      <c r="E103" s="5">
        <v>85823998506</v>
      </c>
      <c r="F103" s="5">
        <v>33627590935</v>
      </c>
      <c r="G103" s="5">
        <v>61796437570</v>
      </c>
      <c r="I103" s="5">
        <v>33627590935</v>
      </c>
      <c r="J103" s="5">
        <v>51264104782</v>
      </c>
      <c r="K103" s="5">
        <v>30440726960</v>
      </c>
      <c r="L103" s="5">
        <v>71735285886</v>
      </c>
      <c r="M103" s="5">
        <v>72833798645</v>
      </c>
      <c r="N103" s="5">
        <v>11193852140</v>
      </c>
      <c r="O103" s="5">
        <v>11188755989</v>
      </c>
      <c r="P103" s="5">
        <v>19650458731</v>
      </c>
    </row>
    <row r="104" spans="3:16" ht="15.5" x14ac:dyDescent="0.35">
      <c r="C104" t="s">
        <v>121</v>
      </c>
    </row>
    <row r="105" spans="3:16" ht="15.5" x14ac:dyDescent="0.35">
      <c r="C105" t="s">
        <v>232</v>
      </c>
      <c r="D105" s="5">
        <v>23002494610</v>
      </c>
      <c r="E105" s="5">
        <v>27949391662</v>
      </c>
      <c r="F105" s="5">
        <v>30060288002</v>
      </c>
      <c r="G105" s="5">
        <v>30353979201</v>
      </c>
      <c r="I105" s="5">
        <v>30060288002</v>
      </c>
      <c r="J105" s="5">
        <v>16090689806</v>
      </c>
      <c r="K105" s="5">
        <v>43114411995</v>
      </c>
      <c r="L105" s="5">
        <v>15495978468</v>
      </c>
      <c r="M105" s="5">
        <v>30565639253</v>
      </c>
      <c r="N105" s="5">
        <v>32738464963</v>
      </c>
      <c r="O105" s="5">
        <v>53048299829</v>
      </c>
      <c r="P105" s="5">
        <v>24370138822</v>
      </c>
    </row>
    <row r="106" spans="3:16" ht="15.5" x14ac:dyDescent="0.35">
      <c r="C106" t="s">
        <v>233</v>
      </c>
      <c r="D106" s="5">
        <v>40708321219</v>
      </c>
      <c r="E106" s="5">
        <v>42272373455</v>
      </c>
      <c r="F106" s="5">
        <v>38284780164</v>
      </c>
      <c r="G106" s="5">
        <v>27763291388</v>
      </c>
      <c r="I106" s="5">
        <v>38284780164</v>
      </c>
      <c r="J106" s="5">
        <v>32243198057</v>
      </c>
      <c r="K106" s="5">
        <v>61920074948</v>
      </c>
      <c r="L106" s="5">
        <v>27320465475</v>
      </c>
      <c r="M106" s="5">
        <v>12331383309</v>
      </c>
      <c r="N106" s="5">
        <v>3930358832</v>
      </c>
      <c r="O106" s="5">
        <v>3426511072</v>
      </c>
      <c r="P106" s="5">
        <v>2691039534</v>
      </c>
    </row>
    <row r="107" spans="3:16" ht="15.5" x14ac:dyDescent="0.35">
      <c r="C107" t="s">
        <v>120</v>
      </c>
      <c r="D107" s="5">
        <v>33020901928</v>
      </c>
      <c r="E107" s="5">
        <v>14952949322</v>
      </c>
      <c r="F107" s="5">
        <v>24857898559</v>
      </c>
      <c r="G107" s="5">
        <v>27537594170</v>
      </c>
      <c r="I107" s="5">
        <v>24857898559</v>
      </c>
      <c r="J107" s="5">
        <v>20070732218</v>
      </c>
      <c r="K107" s="5">
        <v>19385720275</v>
      </c>
      <c r="L107" s="5">
        <v>23161192068</v>
      </c>
      <c r="M107" s="5">
        <v>21865597787</v>
      </c>
      <c r="N107" s="5">
        <v>22715086908</v>
      </c>
      <c r="O107" s="5">
        <v>20490466747</v>
      </c>
      <c r="P107" s="5">
        <v>18759187587</v>
      </c>
    </row>
    <row r="108" spans="3:16" ht="15.5" x14ac:dyDescent="0.35">
      <c r="C108" t="s">
        <v>285</v>
      </c>
    </row>
    <row r="109" spans="3:16" ht="15.5" x14ac:dyDescent="0.35">
      <c r="C109" t="s">
        <v>370</v>
      </c>
      <c r="F109" s="5">
        <v>611884240942</v>
      </c>
      <c r="G109" s="5">
        <v>670436281258</v>
      </c>
      <c r="I109" s="5">
        <v>611884240942</v>
      </c>
      <c r="J109" s="5">
        <v>846092402209</v>
      </c>
      <c r="K109" s="5">
        <v>1180853109824</v>
      </c>
      <c r="L109" s="5">
        <v>1707285498814</v>
      </c>
      <c r="M109" s="5">
        <v>1824220152468</v>
      </c>
      <c r="N109" s="5">
        <v>1835263371009</v>
      </c>
      <c r="O109" s="5">
        <v>1761177681796</v>
      </c>
      <c r="P109" s="5">
        <v>1530986269915</v>
      </c>
    </row>
    <row r="110" spans="3:16" ht="15.5" x14ac:dyDescent="0.35">
      <c r="C110" t="s">
        <v>371</v>
      </c>
      <c r="O110" s="5">
        <v>8460420183</v>
      </c>
      <c r="P110" s="5">
        <v>4684579249</v>
      </c>
    </row>
    <row r="111" spans="3:16" ht="15.5" x14ac:dyDescent="0.35">
      <c r="C111" t="s">
        <v>287</v>
      </c>
      <c r="D111" s="5">
        <v>3123209897</v>
      </c>
      <c r="E111" s="5">
        <v>4012668726</v>
      </c>
      <c r="F111" s="5">
        <v>4956624280</v>
      </c>
      <c r="G111" s="5">
        <v>7029295642</v>
      </c>
      <c r="I111" s="5">
        <v>4956624280</v>
      </c>
      <c r="J111" s="5">
        <v>12700008417</v>
      </c>
      <c r="K111" s="5">
        <v>36952543957</v>
      </c>
      <c r="L111" s="5">
        <v>38178294562</v>
      </c>
      <c r="M111" s="5">
        <v>14806437482</v>
      </c>
      <c r="N111" s="5">
        <v>13443043297</v>
      </c>
      <c r="O111" s="5">
        <v>8565972656</v>
      </c>
      <c r="P111" s="5">
        <v>2101821572</v>
      </c>
    </row>
    <row r="112" spans="3:16" ht="15.5" x14ac:dyDescent="0.35">
      <c r="C112" t="s">
        <v>288</v>
      </c>
      <c r="D112" s="5">
        <v>16536948822</v>
      </c>
      <c r="E112" s="5">
        <v>20583818278</v>
      </c>
      <c r="F112" s="5">
        <v>259549999061</v>
      </c>
      <c r="G112" s="5">
        <v>257149306221</v>
      </c>
      <c r="I112" s="5">
        <v>259549999061</v>
      </c>
      <c r="J112" s="5">
        <v>253987524004</v>
      </c>
      <c r="K112" s="5">
        <v>247851435427</v>
      </c>
      <c r="L112" s="5">
        <v>208229908640</v>
      </c>
      <c r="M112" s="5">
        <v>138204602805</v>
      </c>
      <c r="N112" s="5">
        <v>97302150172</v>
      </c>
      <c r="O112" s="5">
        <v>72220166361</v>
      </c>
      <c r="P112" s="5">
        <v>39525738463</v>
      </c>
    </row>
    <row r="113" spans="3:16" ht="15.5" x14ac:dyDescent="0.35">
      <c r="C113" t="s">
        <v>237</v>
      </c>
      <c r="D113" s="5">
        <v>99312566003</v>
      </c>
      <c r="E113" s="5">
        <v>107929917553</v>
      </c>
      <c r="F113" s="5">
        <v>705367221906</v>
      </c>
      <c r="G113" s="5">
        <v>760832633924</v>
      </c>
      <c r="I113" s="5">
        <v>705367221906</v>
      </c>
      <c r="J113" s="5">
        <v>927974863985</v>
      </c>
      <c r="K113" s="5">
        <v>1270556871171</v>
      </c>
      <c r="L113" s="5">
        <v>1803855952559</v>
      </c>
      <c r="M113" s="5">
        <v>1889047478033</v>
      </c>
      <c r="N113" s="5">
        <v>1901985461484</v>
      </c>
      <c r="O113" s="5">
        <v>1827564784357</v>
      </c>
      <c r="P113" s="5">
        <v>1573600749391</v>
      </c>
    </row>
    <row r="114" spans="3:16" ht="15.5" x14ac:dyDescent="0.35">
      <c r="C114" t="s">
        <v>238</v>
      </c>
      <c r="D114" s="5">
        <v>99312566003</v>
      </c>
      <c r="E114" s="5">
        <v>107929917553</v>
      </c>
      <c r="F114" s="5">
        <v>705367221906</v>
      </c>
      <c r="G114" s="5">
        <v>760832633924</v>
      </c>
      <c r="I114" s="5">
        <v>705367221906</v>
      </c>
      <c r="J114" s="5">
        <v>927974863985</v>
      </c>
      <c r="K114" s="5">
        <v>1270556871171</v>
      </c>
      <c r="L114" s="5">
        <v>1803855952559</v>
      </c>
      <c r="M114" s="5">
        <v>1889047478033</v>
      </c>
      <c r="N114" s="5">
        <v>1901985461484</v>
      </c>
      <c r="O114" s="5">
        <v>1827564784357</v>
      </c>
      <c r="P114" s="5">
        <v>1573600749391</v>
      </c>
    </row>
    <row r="115" spans="3:16" ht="15.5" x14ac:dyDescent="0.35">
      <c r="C115" t="s">
        <v>239</v>
      </c>
    </row>
    <row r="116" spans="3:16" ht="15.5" x14ac:dyDescent="0.35">
      <c r="C116" t="s">
        <v>290</v>
      </c>
      <c r="D116" s="5">
        <v>5968283767</v>
      </c>
      <c r="E116" s="5">
        <v>7190679244</v>
      </c>
      <c r="F116" s="5">
        <v>620351812390</v>
      </c>
      <c r="G116" s="5">
        <v>681285513996</v>
      </c>
      <c r="I116" s="5">
        <v>620351812390</v>
      </c>
      <c r="J116" s="5">
        <v>863539317512</v>
      </c>
      <c r="K116" s="5">
        <v>1220021576183</v>
      </c>
      <c r="L116" s="5">
        <v>1757967539492</v>
      </c>
      <c r="M116" s="5">
        <v>1844135292347</v>
      </c>
      <c r="N116" s="5">
        <v>1852499891402</v>
      </c>
      <c r="O116" s="5">
        <v>1778204074635</v>
      </c>
      <c r="P116" s="5">
        <v>1537772670736</v>
      </c>
    </row>
    <row r="117" spans="3:16" ht="15.5" x14ac:dyDescent="0.35">
      <c r="C117" t="s">
        <v>240</v>
      </c>
      <c r="D117" s="5">
        <v>19501116555</v>
      </c>
      <c r="E117" s="5">
        <v>24282898886</v>
      </c>
      <c r="F117" s="5">
        <v>26500502884</v>
      </c>
      <c r="G117" s="5">
        <v>26110433664</v>
      </c>
      <c r="I117" s="5">
        <v>26500502884</v>
      </c>
      <c r="J117" s="5">
        <v>18954730013</v>
      </c>
      <c r="K117" s="5">
        <v>12488727323</v>
      </c>
      <c r="L117" s="5">
        <v>11492439427</v>
      </c>
      <c r="M117" s="5">
        <v>6391015310</v>
      </c>
      <c r="N117" s="5">
        <v>8285842984</v>
      </c>
      <c r="O117" s="5">
        <v>8387182600</v>
      </c>
      <c r="P117" s="5">
        <v>5966174469</v>
      </c>
    </row>
    <row r="118" spans="3:16" ht="15.5" x14ac:dyDescent="0.35">
      <c r="C118" t="s">
        <v>128</v>
      </c>
      <c r="D118" s="5">
        <v>416734715719</v>
      </c>
      <c r="E118" s="5">
        <v>445379859347</v>
      </c>
      <c r="F118" s="5">
        <v>1265250446552</v>
      </c>
      <c r="G118" s="5">
        <v>1430893095733</v>
      </c>
      <c r="I118" s="5">
        <v>1265250446552</v>
      </c>
      <c r="J118" s="5">
        <v>1509614343486</v>
      </c>
      <c r="K118" s="5">
        <v>1944063067826</v>
      </c>
      <c r="L118" s="5">
        <v>2454764947737</v>
      </c>
      <c r="M118" s="5">
        <v>2307095621382</v>
      </c>
      <c r="N118" s="5">
        <v>2191495435706</v>
      </c>
      <c r="O118" s="5">
        <v>2078486201260</v>
      </c>
      <c r="P118" s="5">
        <v>2757063950240</v>
      </c>
    </row>
    <row r="119" spans="3:16" ht="15.5" x14ac:dyDescent="0.35">
      <c r="C119" t="s">
        <v>129</v>
      </c>
    </row>
    <row r="120" spans="3:16" ht="15.5" x14ac:dyDescent="0.35">
      <c r="C120" t="s">
        <v>130</v>
      </c>
      <c r="D120" s="5">
        <v>1885000000000</v>
      </c>
      <c r="E120" s="5">
        <v>1885000000000</v>
      </c>
      <c r="F120" s="5">
        <v>1885000000000</v>
      </c>
      <c r="G120" s="5">
        <v>1885000000000</v>
      </c>
      <c r="I120" s="5">
        <v>1885000000000</v>
      </c>
      <c r="J120" s="5">
        <v>1885000000000</v>
      </c>
      <c r="K120" s="5">
        <v>1885000000000</v>
      </c>
      <c r="L120" s="5">
        <v>1885000000000</v>
      </c>
      <c r="M120" s="5">
        <v>1885000000000</v>
      </c>
      <c r="N120" s="5">
        <v>1885000000000</v>
      </c>
      <c r="O120" s="5">
        <v>1885000000000</v>
      </c>
      <c r="P120" s="5">
        <v>825000000000</v>
      </c>
    </row>
    <row r="121" spans="3:16" ht="15.5" x14ac:dyDescent="0.35">
      <c r="C121" t="s">
        <v>131</v>
      </c>
      <c r="D121" s="5">
        <v>-21549145012</v>
      </c>
      <c r="E121" s="5">
        <v>-21549145012</v>
      </c>
      <c r="F121" s="5">
        <v>-21549145012</v>
      </c>
      <c r="G121" s="5">
        <v>-21549145012</v>
      </c>
      <c r="I121" s="5">
        <v>-21549145012</v>
      </c>
      <c r="J121" s="5">
        <v>-21549145012</v>
      </c>
      <c r="K121" s="5">
        <v>-21549145012</v>
      </c>
      <c r="L121" s="5">
        <v>-21549145012</v>
      </c>
      <c r="M121" s="5">
        <v>-21549145012</v>
      </c>
      <c r="N121" s="5">
        <v>-21549145012</v>
      </c>
      <c r="O121" s="5">
        <v>-21549145012</v>
      </c>
      <c r="P121" s="5">
        <v>-60567311</v>
      </c>
    </row>
    <row r="122" spans="3:16" ht="15.5" x14ac:dyDescent="0.35">
      <c r="C122" t="s">
        <v>132</v>
      </c>
      <c r="D122" s="5">
        <v>918552344606</v>
      </c>
      <c r="E122" s="5">
        <v>938904451910</v>
      </c>
      <c r="F122" s="5">
        <v>860944644426</v>
      </c>
      <c r="G122" s="5">
        <v>708580449669</v>
      </c>
      <c r="I122" s="5">
        <v>860944644426</v>
      </c>
      <c r="J122" s="5">
        <v>568895685897</v>
      </c>
      <c r="K122" s="5">
        <v>369048313279</v>
      </c>
      <c r="L122" s="5">
        <v>-180195903737</v>
      </c>
      <c r="M122" s="5">
        <v>-437877994588</v>
      </c>
      <c r="N122" s="5">
        <v>-651719985134</v>
      </c>
      <c r="O122" s="5">
        <v>-677839915667</v>
      </c>
      <c r="P122" s="5">
        <v>-516852143951</v>
      </c>
    </row>
    <row r="123" spans="3:16" ht="15.5" x14ac:dyDescent="0.35">
      <c r="C123" t="s">
        <v>133</v>
      </c>
      <c r="D123" s="5">
        <v>277000000000</v>
      </c>
      <c r="E123" s="5">
        <v>177000000000</v>
      </c>
      <c r="F123" s="5">
        <v>177000000000</v>
      </c>
      <c r="G123" s="5">
        <v>177000000000</v>
      </c>
      <c r="I123" s="5">
        <v>177000000000</v>
      </c>
      <c r="J123" s="5">
        <v>94250000000</v>
      </c>
    </row>
    <row r="124" spans="3:16" ht="15.5" x14ac:dyDescent="0.35">
      <c r="C124" t="s">
        <v>134</v>
      </c>
      <c r="D124" s="5">
        <v>641552344606</v>
      </c>
      <c r="E124" s="5">
        <v>761904451910</v>
      </c>
      <c r="F124" s="5">
        <v>683944644426</v>
      </c>
      <c r="G124" s="5">
        <v>531580449669</v>
      </c>
      <c r="I124" s="5">
        <v>683944644426</v>
      </c>
      <c r="J124" s="5">
        <v>474645685897</v>
      </c>
      <c r="K124" s="5">
        <v>369048313279</v>
      </c>
    </row>
    <row r="125" spans="3:16" ht="15.5" x14ac:dyDescent="0.35">
      <c r="C125" t="s">
        <v>135</v>
      </c>
      <c r="D125" s="5">
        <v>918552344606</v>
      </c>
      <c r="E125" s="5">
        <v>938904451910</v>
      </c>
      <c r="F125" s="5">
        <v>860944644426</v>
      </c>
      <c r="G125" s="5">
        <v>708580449669</v>
      </c>
      <c r="I125" s="5">
        <v>860944644426</v>
      </c>
      <c r="J125" s="5">
        <v>568895685897</v>
      </c>
      <c r="K125" s="5">
        <v>369048313279</v>
      </c>
      <c r="L125" s="5">
        <v>-180195903737</v>
      </c>
      <c r="M125" s="5">
        <v>-437877994588</v>
      </c>
      <c r="N125" s="5">
        <v>-651719985134</v>
      </c>
      <c r="O125" s="5">
        <v>-677839915667</v>
      </c>
      <c r="P125" s="5">
        <v>-516852143951</v>
      </c>
    </row>
    <row r="126" spans="3:16" ht="15.5" x14ac:dyDescent="0.35">
      <c r="C126" t="s">
        <v>136</v>
      </c>
      <c r="D126" s="5">
        <v>311792441</v>
      </c>
      <c r="E126" s="5">
        <v>311788620</v>
      </c>
      <c r="F126" s="5">
        <v>311827477</v>
      </c>
      <c r="G126" s="5">
        <v>301898651</v>
      </c>
      <c r="I126" s="5">
        <v>311827477</v>
      </c>
      <c r="J126" s="5">
        <v>301881188</v>
      </c>
      <c r="K126" s="5">
        <v>301796266</v>
      </c>
      <c r="L126" s="5">
        <v>292042269</v>
      </c>
      <c r="M126" s="5">
        <v>272001310</v>
      </c>
      <c r="N126" s="5">
        <v>512031688</v>
      </c>
      <c r="O126" s="5">
        <v>512244371</v>
      </c>
      <c r="P126" s="5">
        <v>31162027180</v>
      </c>
    </row>
    <row r="127" spans="3:16" ht="15.5" x14ac:dyDescent="0.35">
      <c r="C127" t="s">
        <v>10</v>
      </c>
      <c r="D127" s="5">
        <v>2786292387901</v>
      </c>
      <c r="E127" s="5">
        <v>2807325282680</v>
      </c>
      <c r="F127" s="5">
        <v>2730046305349</v>
      </c>
      <c r="G127" s="5">
        <v>2583202156230</v>
      </c>
      <c r="I127" s="5">
        <v>2730046305349</v>
      </c>
      <c r="J127" s="5">
        <v>2440710565529</v>
      </c>
      <c r="K127" s="5">
        <v>2237120695275</v>
      </c>
      <c r="L127" s="5">
        <v>1686092119450</v>
      </c>
      <c r="M127" s="5">
        <v>1424812031387</v>
      </c>
      <c r="N127" s="5">
        <v>1210227962735</v>
      </c>
      <c r="O127" s="5">
        <v>1177120908313</v>
      </c>
      <c r="P127" s="5">
        <v>600004785290</v>
      </c>
    </row>
    <row r="128" spans="3:16" ht="15.5" x14ac:dyDescent="0.35">
      <c r="C128" t="s">
        <v>137</v>
      </c>
      <c r="D128" s="5">
        <v>3203027103620</v>
      </c>
      <c r="E128" s="5">
        <v>3252705142027</v>
      </c>
      <c r="F128" s="5">
        <v>3995296751901</v>
      </c>
      <c r="G128" s="5">
        <v>4014095251963</v>
      </c>
      <c r="I128" s="5">
        <v>3995296751901</v>
      </c>
      <c r="J128" s="5">
        <v>3950324909015</v>
      </c>
      <c r="K128" s="5">
        <v>4181183763101</v>
      </c>
      <c r="L128" s="5">
        <v>4140857067187</v>
      </c>
      <c r="M128" s="5">
        <v>3731907652769</v>
      </c>
      <c r="N128" s="5">
        <v>3401723398441</v>
      </c>
      <c r="O128" s="5">
        <v>3255607109573</v>
      </c>
      <c r="P128" s="5">
        <v>3357068735530</v>
      </c>
    </row>
    <row r="129" spans="2:16" ht="15.5" x14ac:dyDescent="0.35">
      <c r="C129" t="s">
        <v>138</v>
      </c>
      <c r="D129" s="5">
        <v>18850000000</v>
      </c>
      <c r="E129" s="5">
        <v>18850000000</v>
      </c>
      <c r="F129" s="5">
        <v>18850000000</v>
      </c>
      <c r="G129" s="5">
        <v>18850000000</v>
      </c>
      <c r="I129" s="5">
        <v>18850000000</v>
      </c>
      <c r="J129" s="5">
        <v>18850000000</v>
      </c>
      <c r="K129" s="5">
        <v>18850000000</v>
      </c>
      <c r="L129" s="5">
        <v>18850000000</v>
      </c>
      <c r="M129" s="5">
        <v>18850000000</v>
      </c>
      <c r="N129" s="5">
        <v>18850000000</v>
      </c>
      <c r="O129" s="5">
        <v>18850000000</v>
      </c>
      <c r="P129" s="5">
        <v>825000</v>
      </c>
    </row>
    <row r="131" spans="2:16" ht="15.5" x14ac:dyDescent="0.35">
      <c r="B131" t="s">
        <v>139</v>
      </c>
      <c r="C131" t="s">
        <v>140</v>
      </c>
      <c r="D131" s="5">
        <v>275569030601</v>
      </c>
      <c r="E131" s="5">
        <v>218109047472</v>
      </c>
      <c r="F131" s="5">
        <v>50541199336</v>
      </c>
      <c r="G131" s="5">
        <v>184609932872</v>
      </c>
      <c r="I131" s="5">
        <v>593318194506</v>
      </c>
      <c r="J131" s="5">
        <v>382079622470</v>
      </c>
      <c r="K131" s="5">
        <v>672217912692</v>
      </c>
      <c r="L131" s="5">
        <v>534655519938</v>
      </c>
      <c r="M131" s="5">
        <v>369004599899</v>
      </c>
      <c r="N131" s="5">
        <v>279405793342</v>
      </c>
      <c r="O131" s="5">
        <v>68517135164</v>
      </c>
      <c r="P131" s="5">
        <v>61397753868</v>
      </c>
    </row>
    <row r="132" spans="2:16" ht="15.5" x14ac:dyDescent="0.35">
      <c r="C132" t="s">
        <v>292</v>
      </c>
      <c r="D132" s="5">
        <v>740185732206</v>
      </c>
      <c r="E132" s="5">
        <v>616157332065</v>
      </c>
      <c r="F132" s="5">
        <v>513519599470</v>
      </c>
      <c r="G132" s="5">
        <v>653057071402</v>
      </c>
      <c r="I132" s="5">
        <v>2436993593660</v>
      </c>
      <c r="J132" s="5">
        <v>1962109775555</v>
      </c>
      <c r="K132" s="5">
        <v>2109331962369</v>
      </c>
      <c r="L132" s="5">
        <v>2061304584646</v>
      </c>
      <c r="M132" s="5">
        <v>1624545291812</v>
      </c>
      <c r="N132" s="5">
        <v>935391967386</v>
      </c>
      <c r="O132" s="5">
        <v>724527167467</v>
      </c>
      <c r="P132" s="5">
        <v>690800069049</v>
      </c>
    </row>
    <row r="133" spans="2:16" ht="15.5" x14ac:dyDescent="0.35">
      <c r="C133" t="s">
        <v>1005</v>
      </c>
      <c r="E133" s="5">
        <v>34450785039</v>
      </c>
      <c r="F133" s="5">
        <v>-48947893905</v>
      </c>
      <c r="G133" s="5">
        <v>10921402966</v>
      </c>
    </row>
    <row r="134" spans="2:16" ht="15.5" x14ac:dyDescent="0.35">
      <c r="C134" t="s">
        <v>689</v>
      </c>
      <c r="D134" s="5">
        <v>30616610369</v>
      </c>
      <c r="E134" s="5">
        <v>-14068459466</v>
      </c>
      <c r="F134" s="5">
        <v>6638959897</v>
      </c>
      <c r="G134" s="5">
        <v>5697703372</v>
      </c>
      <c r="I134" s="5">
        <v>25421497014</v>
      </c>
      <c r="J134" s="5">
        <v>48176326087</v>
      </c>
      <c r="K134" s="5">
        <v>55351857853</v>
      </c>
      <c r="L134" s="5">
        <v>48265436463</v>
      </c>
      <c r="M134" s="5">
        <v>18956886974</v>
      </c>
      <c r="N134" s="5">
        <v>35029741788</v>
      </c>
      <c r="O134" s="5">
        <v>7569914360</v>
      </c>
      <c r="P134" s="5">
        <v>-764690295</v>
      </c>
    </row>
    <row r="135" spans="2:16" ht="15.5" x14ac:dyDescent="0.35">
      <c r="C135" t="s">
        <v>614</v>
      </c>
      <c r="D135" s="5">
        <v>2296720897</v>
      </c>
      <c r="E135" s="5">
        <v>7313066733</v>
      </c>
      <c r="F135" s="5">
        <v>9469289482</v>
      </c>
      <c r="G135" s="5">
        <v>10704652546</v>
      </c>
      <c r="I135" s="5">
        <v>43699599262</v>
      </c>
      <c r="J135" s="5">
        <v>47943671756</v>
      </c>
      <c r="K135" s="5">
        <v>19941050462</v>
      </c>
      <c r="L135" s="5">
        <v>7645401555</v>
      </c>
      <c r="M135" s="5">
        <v>4648811985</v>
      </c>
      <c r="N135" s="5">
        <v>5529214451</v>
      </c>
      <c r="O135" s="5">
        <v>4224381461</v>
      </c>
      <c r="P135" s="5">
        <v>4413070977</v>
      </c>
    </row>
    <row r="136" spans="2:16" ht="15.5" x14ac:dyDescent="0.35">
      <c r="C136" t="s">
        <v>293</v>
      </c>
      <c r="D136" s="5">
        <v>-355430740633</v>
      </c>
      <c r="E136" s="5">
        <v>-315129239528</v>
      </c>
      <c r="F136" s="5">
        <v>-367418236628</v>
      </c>
      <c r="G136" s="5">
        <v>-334342761891</v>
      </c>
      <c r="I136" s="5">
        <v>-1447446053462</v>
      </c>
      <c r="J136" s="5">
        <v>-1154410332290</v>
      </c>
      <c r="K136" s="5">
        <v>-1096500186888</v>
      </c>
      <c r="L136" s="5">
        <v>-1289766524544</v>
      </c>
      <c r="M136" s="5">
        <v>-1092102480009</v>
      </c>
      <c r="N136" s="5">
        <v>-477022344346</v>
      </c>
      <c r="O136" s="5">
        <v>-415911818346</v>
      </c>
      <c r="P136" s="5">
        <v>-533616349851</v>
      </c>
    </row>
    <row r="137" spans="2:16" ht="15.5" x14ac:dyDescent="0.35">
      <c r="C137" t="s">
        <v>1636</v>
      </c>
      <c r="D137" s="5">
        <v>-16724167259</v>
      </c>
      <c r="E137" s="5">
        <v>-23536472551</v>
      </c>
      <c r="F137" s="5">
        <v>44210657607</v>
      </c>
      <c r="G137" s="5">
        <v>-43166000218</v>
      </c>
      <c r="I137" s="5">
        <v>-72671599418</v>
      </c>
      <c r="J137" s="5">
        <v>-132721924965</v>
      </c>
      <c r="K137" s="5">
        <v>-73921254002</v>
      </c>
      <c r="L137" s="5">
        <v>-88116077661</v>
      </c>
      <c r="M137" s="5">
        <v>-42456587426</v>
      </c>
      <c r="N137" s="5">
        <v>-84899947125</v>
      </c>
      <c r="O137" s="5">
        <v>-133608484936</v>
      </c>
      <c r="P137" s="5">
        <v>-52636109637</v>
      </c>
    </row>
    <row r="138" spans="2:16" ht="15.5" x14ac:dyDescent="0.35">
      <c r="C138" t="s">
        <v>393</v>
      </c>
      <c r="D138" s="5">
        <v>-73616482834</v>
      </c>
      <c r="E138" s="5">
        <v>-72628247045</v>
      </c>
      <c r="F138" s="5">
        <v>-80088577452</v>
      </c>
      <c r="G138" s="5">
        <v>-77162273481</v>
      </c>
      <c r="I138" s="5">
        <v>-282144490492</v>
      </c>
      <c r="J138" s="5">
        <v>-261626881225</v>
      </c>
      <c r="K138" s="5">
        <v>-278249539552</v>
      </c>
      <c r="L138" s="5">
        <v>-173646066320</v>
      </c>
      <c r="M138" s="5">
        <v>-141301938150</v>
      </c>
      <c r="N138" s="5">
        <v>-134185041992</v>
      </c>
      <c r="O138" s="5">
        <v>-116738875568</v>
      </c>
      <c r="P138" s="5">
        <v>-44350112184</v>
      </c>
    </row>
    <row r="139" spans="2:16" ht="15.5" x14ac:dyDescent="0.35">
      <c r="C139" t="s">
        <v>530</v>
      </c>
      <c r="D139" s="5">
        <v>-51758642145</v>
      </c>
      <c r="E139" s="5">
        <v>-14449717775</v>
      </c>
      <c r="F139" s="5">
        <v>-26842599135</v>
      </c>
      <c r="G139" s="5">
        <v>-41099861824</v>
      </c>
      <c r="I139" s="5">
        <v>-110534352058</v>
      </c>
      <c r="J139" s="5">
        <v>-127391012448</v>
      </c>
      <c r="K139" s="5">
        <v>-63735977550</v>
      </c>
      <c r="L139" s="5">
        <v>-31031234201</v>
      </c>
      <c r="M139" s="5">
        <v>-3285385287</v>
      </c>
      <c r="N139" s="5">
        <v>-437796820</v>
      </c>
      <c r="O139" s="5">
        <v>-1545149274</v>
      </c>
      <c r="P139" s="5">
        <v>-2448124191</v>
      </c>
    </row>
    <row r="140" spans="2:16" ht="15.5" x14ac:dyDescent="0.35">
      <c r="C140" t="s">
        <v>149</v>
      </c>
      <c r="D140" s="5">
        <v>-118872090369</v>
      </c>
      <c r="E140" s="5">
        <v>-892437221259</v>
      </c>
      <c r="F140" s="5">
        <v>-52352151510</v>
      </c>
      <c r="G140" s="5">
        <v>-81869789527</v>
      </c>
      <c r="I140" s="5">
        <v>-454810078992</v>
      </c>
      <c r="J140" s="5">
        <v>-619105560066</v>
      </c>
      <c r="K140" s="5">
        <v>-333076299618</v>
      </c>
      <c r="L140" s="5">
        <v>-117465834583</v>
      </c>
      <c r="M140" s="5">
        <v>-120412747858</v>
      </c>
      <c r="N140" s="5">
        <v>-96485813106</v>
      </c>
      <c r="O140" s="5">
        <v>216698827588</v>
      </c>
      <c r="P140" s="5">
        <v>677827596688</v>
      </c>
    </row>
    <row r="141" spans="2:16" ht="15.5" x14ac:dyDescent="0.35">
      <c r="C141" t="s">
        <v>150</v>
      </c>
      <c r="D141" s="5">
        <v>-39123274505</v>
      </c>
      <c r="E141" s="5">
        <v>-29470387589</v>
      </c>
      <c r="F141" s="5">
        <v>-30887491274</v>
      </c>
      <c r="G141" s="5">
        <v>-43442538578</v>
      </c>
      <c r="I141" s="5">
        <v>-154724874244</v>
      </c>
      <c r="J141" s="5">
        <v>-144927431231</v>
      </c>
      <c r="K141" s="5">
        <v>420052370095</v>
      </c>
      <c r="L141" s="5">
        <v>22503788566</v>
      </c>
      <c r="M141" s="5">
        <v>-81746767995</v>
      </c>
      <c r="N141" s="5">
        <v>-389166755889</v>
      </c>
      <c r="O141" s="5">
        <v>-439893517247</v>
      </c>
      <c r="P141" s="5">
        <v>-300337712647</v>
      </c>
    </row>
    <row r="142" spans="2:16" ht="15.5" x14ac:dyDescent="0.35">
      <c r="C142" t="s">
        <v>558</v>
      </c>
      <c r="K142" s="5">
        <v>568242969000</v>
      </c>
      <c r="O142" s="5">
        <v>5098211237</v>
      </c>
    </row>
    <row r="143" spans="2:16" ht="15.5" x14ac:dyDescent="0.35">
      <c r="C143" t="s">
        <v>158</v>
      </c>
      <c r="D143" s="5">
        <v>-20227768241</v>
      </c>
      <c r="E143" s="5">
        <v>-21862617287</v>
      </c>
      <c r="F143" s="5">
        <v>-24628908956</v>
      </c>
      <c r="G143" s="5">
        <v>-19441085927</v>
      </c>
      <c r="I143" s="5">
        <v>-82774245876</v>
      </c>
      <c r="J143" s="5">
        <v>-116251952831</v>
      </c>
      <c r="K143" s="5">
        <v>-71719403272</v>
      </c>
      <c r="L143" s="5">
        <v>-60867360930</v>
      </c>
      <c r="M143" s="5">
        <v>-57143619423</v>
      </c>
      <c r="N143" s="5">
        <v>-188088072787</v>
      </c>
      <c r="O143" s="5">
        <v>-106938478653</v>
      </c>
      <c r="P143" s="5">
        <v>-21637726953</v>
      </c>
    </row>
    <row r="144" spans="2:16" ht="15.5" x14ac:dyDescent="0.35">
      <c r="C144" t="s">
        <v>1637</v>
      </c>
      <c r="E144" s="5">
        <v>16070000000</v>
      </c>
    </row>
    <row r="145" spans="3:16" ht="15.5" x14ac:dyDescent="0.35">
      <c r="C145" t="s">
        <v>398</v>
      </c>
      <c r="D145" s="5">
        <v>1501801801</v>
      </c>
      <c r="E145" s="5">
        <v>607027030</v>
      </c>
      <c r="F145" s="5">
        <v>666291108</v>
      </c>
      <c r="G145" s="5">
        <v>16216220</v>
      </c>
      <c r="I145" s="5">
        <v>688376078</v>
      </c>
      <c r="J145" s="5">
        <v>1635162200</v>
      </c>
      <c r="K145" s="5">
        <v>149549573</v>
      </c>
      <c r="L145" s="5">
        <v>927067978</v>
      </c>
      <c r="N145" s="5">
        <v>3917788616</v>
      </c>
      <c r="O145" s="5">
        <v>3611681822</v>
      </c>
      <c r="P145" s="5">
        <v>5330361489</v>
      </c>
    </row>
    <row r="146" spans="3:16" ht="15.5" x14ac:dyDescent="0.35">
      <c r="C146" t="s">
        <v>424</v>
      </c>
      <c r="E146" s="5">
        <v>-758160000</v>
      </c>
      <c r="L146" s="5">
        <v>-313574000</v>
      </c>
      <c r="M146" s="5">
        <v>-48224746</v>
      </c>
      <c r="O146" s="5">
        <v>-90699999</v>
      </c>
      <c r="P146" s="5">
        <v>-169500000</v>
      </c>
    </row>
    <row r="147" spans="3:16" ht="15.5" x14ac:dyDescent="0.35">
      <c r="C147" t="s">
        <v>422</v>
      </c>
    </row>
    <row r="148" spans="3:16" ht="15.5" x14ac:dyDescent="0.35">
      <c r="C148" t="s">
        <v>1638</v>
      </c>
      <c r="F148" s="5">
        <v>-101250000</v>
      </c>
      <c r="I148" s="5">
        <v>-101250000</v>
      </c>
      <c r="J148" s="5">
        <v>-1950000000</v>
      </c>
    </row>
    <row r="149" spans="3:16" ht="15.5" x14ac:dyDescent="0.35">
      <c r="C149" t="s">
        <v>1639</v>
      </c>
      <c r="D149" s="5">
        <v>-2943801872</v>
      </c>
      <c r="E149" s="5">
        <v>652802463</v>
      </c>
      <c r="F149" s="5">
        <v>5896711770</v>
      </c>
      <c r="G149" s="5">
        <v>-1251965513</v>
      </c>
      <c r="I149" s="5">
        <v>-10160550183</v>
      </c>
      <c r="J149" s="5">
        <v>9228627926</v>
      </c>
      <c r="K149" s="5">
        <v>28767778083</v>
      </c>
      <c r="L149" s="5">
        <v>104073452760</v>
      </c>
      <c r="M149" s="5">
        <v>146252781859</v>
      </c>
      <c r="N149" s="5">
        <v>-67231127198</v>
      </c>
      <c r="O149" s="5">
        <v>-65489031584</v>
      </c>
      <c r="P149" s="5">
        <v>-47720918273</v>
      </c>
    </row>
    <row r="150" spans="3:16" ht="15.5" x14ac:dyDescent="0.35">
      <c r="C150" t="s">
        <v>1640</v>
      </c>
      <c r="D150" s="5">
        <v>-7918857023</v>
      </c>
      <c r="E150" s="5">
        <v>-5330709567</v>
      </c>
      <c r="F150" s="5">
        <v>-4142402239</v>
      </c>
      <c r="G150" s="5">
        <v>-161149044</v>
      </c>
      <c r="I150" s="5">
        <v>-5448709073</v>
      </c>
      <c r="J150" s="5">
        <v>-545197186</v>
      </c>
      <c r="K150" s="5">
        <v>-8802255480</v>
      </c>
      <c r="L150" s="5">
        <v>-28256781099</v>
      </c>
      <c r="M150" s="5">
        <v>-53561179756</v>
      </c>
      <c r="N150" s="5">
        <v>-83150103884</v>
      </c>
      <c r="O150" s="5">
        <v>-25628347098</v>
      </c>
      <c r="P150" s="5">
        <v>-183727596008</v>
      </c>
    </row>
    <row r="151" spans="3:16" ht="15.5" x14ac:dyDescent="0.35">
      <c r="C151" t="s">
        <v>1641</v>
      </c>
      <c r="D151" s="5">
        <v>-6581130911</v>
      </c>
      <c r="E151" s="5">
        <v>-6152832829</v>
      </c>
      <c r="F151" s="5">
        <v>-8971680955</v>
      </c>
      <c r="G151" s="5">
        <v>-1958996085</v>
      </c>
      <c r="I151" s="5">
        <v>-11104842140</v>
      </c>
      <c r="K151" s="5">
        <v>-31092360</v>
      </c>
      <c r="L151" s="5">
        <v>-176092316</v>
      </c>
      <c r="M151" s="5">
        <v>-8201507090</v>
      </c>
      <c r="N151" s="5">
        <v>-16295827230</v>
      </c>
      <c r="O151" s="5">
        <v>-49681027150</v>
      </c>
      <c r="P151" s="5">
        <v>-42383417053</v>
      </c>
    </row>
    <row r="152" spans="3:16" ht="15.5" x14ac:dyDescent="0.35">
      <c r="C152" t="s">
        <v>1642</v>
      </c>
      <c r="D152" s="5">
        <v>-818773835</v>
      </c>
      <c r="E152" s="5">
        <v>-760138642</v>
      </c>
      <c r="F152" s="5">
        <v>-772772081</v>
      </c>
      <c r="G152" s="5">
        <v>-1863508788</v>
      </c>
      <c r="I152" s="5">
        <v>-6978988202</v>
      </c>
      <c r="J152" s="5">
        <v>-4403988424</v>
      </c>
      <c r="K152" s="5">
        <v>-1510067870</v>
      </c>
      <c r="L152" s="5">
        <v>-1391974183</v>
      </c>
      <c r="M152" s="5">
        <v>-4343757431</v>
      </c>
      <c r="N152" s="5">
        <v>-5596225252</v>
      </c>
      <c r="O152" s="5">
        <v>-9312797197</v>
      </c>
      <c r="P152" s="5">
        <v>-6831823846</v>
      </c>
    </row>
    <row r="153" spans="3:16" ht="15.5" x14ac:dyDescent="0.35">
      <c r="C153" t="s">
        <v>1643</v>
      </c>
      <c r="M153" s="5">
        <v>-7814571305</v>
      </c>
      <c r="N153" s="5">
        <v>-14481196338</v>
      </c>
    </row>
    <row r="154" spans="3:16" ht="15.5" x14ac:dyDescent="0.35">
      <c r="C154" t="s">
        <v>1165</v>
      </c>
      <c r="J154" s="5">
        <v>2460000000</v>
      </c>
      <c r="K154" s="5">
        <v>-4182688866</v>
      </c>
      <c r="L154" s="5">
        <v>70556735747</v>
      </c>
      <c r="M154" s="5">
        <v>-93188572807</v>
      </c>
      <c r="P154" s="5">
        <v>50000000000</v>
      </c>
    </row>
    <row r="155" spans="3:16" ht="15.5" x14ac:dyDescent="0.35">
      <c r="C155" t="s">
        <v>161</v>
      </c>
      <c r="D155" s="5">
        <v>-118872090369</v>
      </c>
      <c r="E155" s="5">
        <v>-892437221259</v>
      </c>
      <c r="F155" s="5">
        <v>-52352151510</v>
      </c>
      <c r="G155" s="5">
        <v>-81869789527</v>
      </c>
      <c r="I155" s="5">
        <v>-454810078992</v>
      </c>
      <c r="J155" s="5">
        <v>-619105560066</v>
      </c>
      <c r="K155" s="5">
        <v>-333076299618</v>
      </c>
      <c r="L155" s="5">
        <v>-117465834583</v>
      </c>
      <c r="M155" s="5">
        <v>-120412747858</v>
      </c>
      <c r="N155" s="5">
        <v>-96485813106</v>
      </c>
      <c r="O155" s="5">
        <v>216698827588</v>
      </c>
      <c r="P155" s="5">
        <v>677827596688</v>
      </c>
    </row>
    <row r="156" spans="3:16" ht="15.5" x14ac:dyDescent="0.35">
      <c r="C156" t="s">
        <v>998</v>
      </c>
      <c r="O156" s="5">
        <v>507800000000</v>
      </c>
    </row>
    <row r="157" spans="3:16" ht="15.5" x14ac:dyDescent="0.35">
      <c r="C157" t="s">
        <v>1644</v>
      </c>
      <c r="O157" s="5">
        <v>293753716675</v>
      </c>
    </row>
    <row r="158" spans="3:16" ht="15.5" x14ac:dyDescent="0.35">
      <c r="C158" t="s">
        <v>1260</v>
      </c>
      <c r="K158" s="5">
        <v>44152125786</v>
      </c>
      <c r="L158" s="5">
        <v>42866861000</v>
      </c>
      <c r="M158" s="5">
        <v>111072706000</v>
      </c>
      <c r="N158" s="5">
        <v>148681285000</v>
      </c>
      <c r="O158" s="5">
        <v>288224561000</v>
      </c>
      <c r="P158" s="5">
        <v>1490886000000</v>
      </c>
    </row>
    <row r="159" spans="3:16" ht="15.5" x14ac:dyDescent="0.35">
      <c r="C159" t="s">
        <v>656</v>
      </c>
      <c r="O159" s="5">
        <v>5000000</v>
      </c>
      <c r="P159" s="5">
        <v>135000000</v>
      </c>
    </row>
    <row r="160" spans="3:16" ht="15.5" x14ac:dyDescent="0.35">
      <c r="C160" t="s">
        <v>609</v>
      </c>
      <c r="K160" s="5">
        <v>-87350453063</v>
      </c>
      <c r="L160" s="5">
        <v>142409072014</v>
      </c>
      <c r="M160" s="5">
        <v>35004119842</v>
      </c>
      <c r="N160" s="5">
        <v>3439338327</v>
      </c>
      <c r="O160" s="5">
        <v>-642224890432</v>
      </c>
      <c r="P160" s="5">
        <v>363270695243</v>
      </c>
    </row>
    <row r="161" spans="3:16" ht="15.5" x14ac:dyDescent="0.35">
      <c r="C161" t="s">
        <v>326</v>
      </c>
      <c r="D161" s="5">
        <v>-564869559</v>
      </c>
      <c r="E161" s="5">
        <v>-14164866064</v>
      </c>
      <c r="F161" s="5">
        <v>-18941560645</v>
      </c>
      <c r="G161" s="5">
        <v>-19892852844</v>
      </c>
      <c r="I161" s="5">
        <v>-82076171769</v>
      </c>
      <c r="J161" s="5">
        <v>-103870827017</v>
      </c>
      <c r="K161" s="5">
        <v>-150255074071</v>
      </c>
      <c r="L161" s="5">
        <v>-158335374267</v>
      </c>
      <c r="M161" s="5">
        <v>-164226932945</v>
      </c>
      <c r="N161" s="5">
        <v>-176829611821</v>
      </c>
      <c r="O161" s="5">
        <v>-179433586306</v>
      </c>
      <c r="P161" s="5">
        <v>-155837864960</v>
      </c>
    </row>
    <row r="162" spans="3:16" ht="15.5" x14ac:dyDescent="0.35">
      <c r="C162" t="s">
        <v>1261</v>
      </c>
      <c r="E162" s="5">
        <v>-847812620000</v>
      </c>
      <c r="F162" s="5">
        <v>-52546000000</v>
      </c>
      <c r="G162" s="5">
        <v>-53146000000</v>
      </c>
      <c r="I162" s="5">
        <v>-211984000000</v>
      </c>
      <c r="J162" s="5">
        <v>-322865476300</v>
      </c>
      <c r="K162" s="5">
        <v>-182659000000</v>
      </c>
      <c r="L162" s="5">
        <v>-119756000000</v>
      </c>
      <c r="M162" s="5">
        <v>-81500000000</v>
      </c>
      <c r="N162" s="5">
        <v>-55350000000</v>
      </c>
      <c r="O162" s="5">
        <v>-29200000000</v>
      </c>
      <c r="P162" s="5">
        <v>-1011078321000</v>
      </c>
    </row>
    <row r="163" spans="3:16" ht="15.5" x14ac:dyDescent="0.35">
      <c r="C163" t="s">
        <v>167</v>
      </c>
      <c r="D163" s="5">
        <v>-4806244060</v>
      </c>
      <c r="E163" s="5">
        <v>-5058773945</v>
      </c>
      <c r="F163" s="5">
        <v>-5473629615</v>
      </c>
      <c r="G163" s="5">
        <v>-8323177466</v>
      </c>
      <c r="I163" s="5">
        <v>-31140104819</v>
      </c>
      <c r="J163" s="5">
        <v>-35629237467</v>
      </c>
      <c r="K163" s="5">
        <v>-36552081546</v>
      </c>
      <c r="L163" s="5">
        <v>-18979959571</v>
      </c>
      <c r="M163" s="5">
        <v>-11116300698</v>
      </c>
      <c r="N163" s="5">
        <v>-7181434146</v>
      </c>
      <c r="O163" s="5">
        <v>-14388223349</v>
      </c>
      <c r="P163" s="5">
        <v>-12247912595</v>
      </c>
    </row>
    <row r="164" spans="3:16" ht="15.5" x14ac:dyDescent="0.35">
      <c r="C164" t="s">
        <v>168</v>
      </c>
      <c r="D164" s="5">
        <v>400961250</v>
      </c>
      <c r="E164" s="5">
        <v>-400961250</v>
      </c>
    </row>
    <row r="165" spans="3:16" ht="15.5" x14ac:dyDescent="0.35">
      <c r="C165" t="s">
        <v>1645</v>
      </c>
      <c r="D165" s="5">
        <v>-801922500</v>
      </c>
      <c r="G165" s="5">
        <v>2911046937</v>
      </c>
    </row>
    <row r="166" spans="3:16" ht="15.5" x14ac:dyDescent="0.35">
      <c r="C166" t="s">
        <v>1646</v>
      </c>
      <c r="K166" s="5">
        <v>87674202417</v>
      </c>
    </row>
    <row r="167" spans="3:16" ht="15.5" x14ac:dyDescent="0.35">
      <c r="C167" t="s">
        <v>1647</v>
      </c>
    </row>
    <row r="168" spans="3:16" ht="15.5" x14ac:dyDescent="0.35">
      <c r="C168" t="s">
        <v>808</v>
      </c>
      <c r="O168" s="5">
        <v>-7837750000</v>
      </c>
    </row>
    <row r="169" spans="3:16" ht="15.5" x14ac:dyDescent="0.35">
      <c r="C169" t="s">
        <v>1648</v>
      </c>
      <c r="F169" s="5">
        <v>-400961250</v>
      </c>
      <c r="G169" s="5">
        <v>-3418806154</v>
      </c>
      <c r="I169" s="5">
        <v>-3819767404</v>
      </c>
      <c r="J169" s="5">
        <v>-5940002282</v>
      </c>
      <c r="K169" s="5">
        <v>-8095984741</v>
      </c>
      <c r="L169" s="5">
        <v>-5690433759</v>
      </c>
      <c r="M169" s="5">
        <v>-9406340057</v>
      </c>
      <c r="N169" s="5">
        <v>-9245390466</v>
      </c>
    </row>
    <row r="170" spans="3:16" ht="15.5" x14ac:dyDescent="0.35">
      <c r="C170" t="s">
        <v>1649</v>
      </c>
      <c r="P170" s="5">
        <v>2700000000</v>
      </c>
    </row>
    <row r="171" spans="3:16" ht="15.5" x14ac:dyDescent="0.35">
      <c r="C171" t="s">
        <v>1650</v>
      </c>
      <c r="K171" s="5">
        <v>10000000</v>
      </c>
      <c r="L171" s="5">
        <v>20000000</v>
      </c>
      <c r="M171" s="5">
        <v>-240000000</v>
      </c>
    </row>
    <row r="172" spans="3:16" ht="15.5" x14ac:dyDescent="0.35">
      <c r="C172" t="s">
        <v>276</v>
      </c>
      <c r="D172" s="5">
        <v>-113100015500</v>
      </c>
      <c r="F172" s="5">
        <v>35000</v>
      </c>
      <c r="I172" s="5">
        <v>-150800000000</v>
      </c>
      <c r="J172" s="5">
        <v>-150800000000</v>
      </c>
    </row>
    <row r="173" spans="3:16" ht="15.5" x14ac:dyDescent="0.35">
      <c r="C173" t="s">
        <v>1651</v>
      </c>
      <c r="F173" s="5">
        <v>10000000</v>
      </c>
      <c r="I173" s="5">
        <v>10000000</v>
      </c>
    </row>
    <row r="174" spans="3:16" ht="15.5" x14ac:dyDescent="0.35">
      <c r="C174" t="s">
        <v>271</v>
      </c>
      <c r="E174" s="5">
        <v>-25000000000</v>
      </c>
    </row>
    <row r="175" spans="3:16" ht="15.5" x14ac:dyDescent="0.35">
      <c r="C175" t="s">
        <v>1652</v>
      </c>
      <c r="F175" s="5">
        <v>25000000000</v>
      </c>
      <c r="I175" s="5">
        <v>25000000000</v>
      </c>
    </row>
    <row r="176" spans="3:16" ht="15.5" x14ac:dyDescent="0.35">
      <c r="C176" t="s">
        <v>1198</v>
      </c>
      <c r="F176" s="5">
        <v>-35000</v>
      </c>
      <c r="I176" s="5">
        <v>-35000</v>
      </c>
      <c r="J176" s="5">
        <v>-17000</v>
      </c>
      <c r="K176" s="5">
        <v>-34400</v>
      </c>
    </row>
    <row r="177" spans="2:16" ht="15.5" x14ac:dyDescent="0.35">
      <c r="C177" t="s">
        <v>173</v>
      </c>
      <c r="D177" s="5">
        <v>117573665727</v>
      </c>
      <c r="E177" s="5">
        <v>-703798561376</v>
      </c>
      <c r="F177" s="5">
        <v>-32698443448</v>
      </c>
      <c r="G177" s="5">
        <v>59297604767</v>
      </c>
      <c r="I177" s="5">
        <v>-16216758730</v>
      </c>
      <c r="J177" s="5">
        <v>-381953368827</v>
      </c>
      <c r="K177" s="5">
        <v>759193983169</v>
      </c>
      <c r="L177" s="5">
        <v>439693473921</v>
      </c>
      <c r="M177" s="5">
        <v>166845084046</v>
      </c>
      <c r="N177" s="5">
        <v>-206246775653</v>
      </c>
      <c r="O177" s="5">
        <v>-154677554495</v>
      </c>
      <c r="P177" s="5">
        <v>438887637909</v>
      </c>
    </row>
    <row r="178" spans="2:16" ht="15.5" x14ac:dyDescent="0.35">
      <c r="C178" t="s">
        <v>520</v>
      </c>
      <c r="K178" s="5">
        <v>-22569629667</v>
      </c>
      <c r="O178" s="5">
        <v>-10693579064</v>
      </c>
    </row>
    <row r="179" spans="2:16" ht="15.5" x14ac:dyDescent="0.35">
      <c r="C179" t="s">
        <v>176</v>
      </c>
      <c r="E179" s="5">
        <v>1145604223051</v>
      </c>
      <c r="I179" s="5">
        <v>1161820981781</v>
      </c>
      <c r="J179" s="5">
        <v>1543774350608</v>
      </c>
      <c r="K179" s="5">
        <v>807149997106</v>
      </c>
      <c r="L179" s="5">
        <v>367456523185</v>
      </c>
      <c r="M179" s="5">
        <v>200611439139</v>
      </c>
      <c r="N179" s="5">
        <v>406858214792</v>
      </c>
      <c r="O179" s="5">
        <v>572229348351</v>
      </c>
      <c r="P179" s="5">
        <v>133341710442</v>
      </c>
    </row>
    <row r="180" spans="2:16" ht="15.5" x14ac:dyDescent="0.35">
      <c r="C180" t="s">
        <v>177</v>
      </c>
      <c r="D180" s="5">
        <v>117573665727</v>
      </c>
      <c r="E180" s="5">
        <v>441805661675</v>
      </c>
      <c r="F180" s="5">
        <v>-32698443448</v>
      </c>
      <c r="G180" s="5">
        <v>59297604767</v>
      </c>
      <c r="I180" s="5">
        <v>1145604223051</v>
      </c>
      <c r="J180" s="5">
        <v>1161820981781</v>
      </c>
      <c r="K180" s="5">
        <v>1543774350608</v>
      </c>
      <c r="L180" s="5">
        <v>807149997106</v>
      </c>
      <c r="M180" s="5">
        <v>367456523185</v>
      </c>
      <c r="N180" s="5">
        <v>200611439139</v>
      </c>
      <c r="O180" s="5">
        <v>406858214792</v>
      </c>
      <c r="P180" s="5">
        <v>572229348351</v>
      </c>
    </row>
    <row r="182" spans="2:16" ht="15.5" x14ac:dyDescent="0.35">
      <c r="B182" t="s">
        <v>178</v>
      </c>
      <c r="C182" t="s">
        <v>12</v>
      </c>
      <c r="D182" s="5">
        <v>18850000000</v>
      </c>
      <c r="E182" s="5">
        <v>18850000000</v>
      </c>
      <c r="F182" s="5">
        <v>18850000000</v>
      </c>
      <c r="G182" s="5">
        <v>18850000000</v>
      </c>
      <c r="I182" s="5">
        <v>18850000000</v>
      </c>
      <c r="J182" s="5">
        <v>18850000000</v>
      </c>
      <c r="K182" s="5">
        <v>18850000000</v>
      </c>
      <c r="L182" s="5">
        <v>18850000000</v>
      </c>
      <c r="M182" s="5">
        <v>18850000000</v>
      </c>
      <c r="N182" s="5">
        <v>18850000000</v>
      </c>
      <c r="O182" s="5">
        <v>18850000000</v>
      </c>
      <c r="P182" s="5">
        <v>0</v>
      </c>
    </row>
    <row r="183" spans="2:16" ht="15.5" x14ac:dyDescent="0.35">
      <c r="C183" t="s">
        <v>179</v>
      </c>
      <c r="D183" s="6">
        <v>4.92</v>
      </c>
      <c r="E183" s="6">
        <v>4.1399999999999997</v>
      </c>
      <c r="F183" s="6">
        <v>8.08</v>
      </c>
      <c r="G183" s="6">
        <v>4.08</v>
      </c>
    </row>
    <row r="184" spans="2:16" ht="15.5" x14ac:dyDescent="0.35">
      <c r="C184" t="s">
        <v>180</v>
      </c>
      <c r="D184" s="6">
        <v>39.43</v>
      </c>
      <c r="E184" s="6">
        <v>47.34</v>
      </c>
      <c r="F184" s="6">
        <v>25.74</v>
      </c>
      <c r="G184" s="6">
        <v>53.92</v>
      </c>
    </row>
    <row r="185" spans="2:16" ht="15.5" x14ac:dyDescent="0.35">
      <c r="C185" t="s">
        <v>64</v>
      </c>
      <c r="D185" s="6">
        <v>5.42</v>
      </c>
      <c r="E185" s="5">
        <v>7</v>
      </c>
      <c r="F185" s="6">
        <v>5.36</v>
      </c>
      <c r="G185" s="6">
        <v>7.7</v>
      </c>
    </row>
    <row r="186" spans="2:16" ht="15.5" x14ac:dyDescent="0.35">
      <c r="C186" t="s">
        <v>181</v>
      </c>
      <c r="D186" s="5">
        <v>159030000000</v>
      </c>
      <c r="E186" s="5">
        <v>146000000000</v>
      </c>
      <c r="F186" s="5">
        <v>241660000000</v>
      </c>
      <c r="G186" s="5">
        <v>146290000000</v>
      </c>
    </row>
    <row r="187" spans="2:16" ht="15.5" x14ac:dyDescent="0.35">
      <c r="C187" t="s">
        <v>182</v>
      </c>
      <c r="D187" s="6">
        <v>2.8999999999999998E-2</v>
      </c>
      <c r="E187" s="6">
        <v>2.4E-2</v>
      </c>
      <c r="F187" s="6">
        <v>3.8100000000000002E-2</v>
      </c>
      <c r="G187" s="6">
        <v>1.9199999999999998E-2</v>
      </c>
    </row>
    <row r="188" spans="2:16" ht="15.5" x14ac:dyDescent="0.35">
      <c r="C188" t="s">
        <v>183</v>
      </c>
      <c r="D188" s="6">
        <v>3.3300000000000003E-2</v>
      </c>
      <c r="E188" s="6">
        <v>2.7799999999999998E-2</v>
      </c>
      <c r="F188" s="6">
        <v>5.5800000000000002E-2</v>
      </c>
      <c r="G188" s="6">
        <v>2.98E-2</v>
      </c>
    </row>
    <row r="189" spans="2:16" ht="15.5" x14ac:dyDescent="0.35">
      <c r="C189" t="s">
        <v>184</v>
      </c>
      <c r="D189" s="6">
        <v>4.0199999999999993E-2</v>
      </c>
      <c r="E189" s="6">
        <v>3.27E-2</v>
      </c>
      <c r="F189" s="6">
        <v>5.9200000000000003E-2</v>
      </c>
      <c r="G189" s="6">
        <v>3.1699999999999999E-2</v>
      </c>
    </row>
    <row r="190" spans="2:16" ht="15.5" x14ac:dyDescent="0.35">
      <c r="C190" t="s">
        <v>185</v>
      </c>
      <c r="D190" s="6">
        <v>139.87</v>
      </c>
      <c r="E190" s="6">
        <v>7.36</v>
      </c>
      <c r="F190" s="6">
        <v>10.67</v>
      </c>
      <c r="G190" s="6">
        <v>5.22</v>
      </c>
    </row>
    <row r="191" spans="2:16" ht="15.5" x14ac:dyDescent="0.35">
      <c r="C191" t="s">
        <v>186</v>
      </c>
      <c r="D191" s="5">
        <v>2786000000000</v>
      </c>
      <c r="E191" s="5">
        <v>2807000000000</v>
      </c>
      <c r="F191" s="5">
        <v>2730000000000</v>
      </c>
      <c r="G191" s="5">
        <v>2583000000000</v>
      </c>
    </row>
    <row r="192" spans="2:16" ht="15.5" x14ac:dyDescent="0.35">
      <c r="C192" t="s">
        <v>187</v>
      </c>
      <c r="D192" s="6">
        <v>1.31</v>
      </c>
      <c r="E192" s="6">
        <v>1.32</v>
      </c>
      <c r="F192" s="6">
        <v>1.44</v>
      </c>
      <c r="G192" s="6">
        <v>1.61</v>
      </c>
    </row>
    <row r="193" spans="3:16" ht="15.5" x14ac:dyDescent="0.35">
      <c r="C193" t="s">
        <v>188</v>
      </c>
      <c r="D193" s="6">
        <v>147.80000000000001</v>
      </c>
      <c r="E193" s="6">
        <v>148.91</v>
      </c>
      <c r="F193" s="6">
        <v>144.81</v>
      </c>
      <c r="G193" s="6">
        <v>137.02000000000001</v>
      </c>
    </row>
    <row r="194" spans="3:16" ht="15.5" x14ac:dyDescent="0.35">
      <c r="C194" t="s">
        <v>189</v>
      </c>
      <c r="D194" s="6">
        <v>1.31</v>
      </c>
      <c r="E194" s="6">
        <v>1.32</v>
      </c>
      <c r="F194" s="6">
        <v>1.44</v>
      </c>
      <c r="G194" s="6">
        <v>1.61</v>
      </c>
    </row>
    <row r="195" spans="3:16" ht="15.5" x14ac:dyDescent="0.35">
      <c r="C195" t="s">
        <v>190</v>
      </c>
      <c r="D195" s="6">
        <v>147.76</v>
      </c>
      <c r="E195" s="6">
        <v>148.87</v>
      </c>
      <c r="F195" s="6">
        <v>144.81</v>
      </c>
      <c r="G195" s="6">
        <v>137.02000000000001</v>
      </c>
    </row>
    <row r="196" spans="3:16" ht="15.5" x14ac:dyDescent="0.35">
      <c r="C196" t="s">
        <v>191</v>
      </c>
      <c r="D196" s="5">
        <v>133000000000</v>
      </c>
      <c r="E196" s="5">
        <v>136000000000</v>
      </c>
      <c r="F196" s="5">
        <v>400000000000</v>
      </c>
      <c r="G196" s="5">
        <v>373000000000</v>
      </c>
    </row>
    <row r="197" spans="3:16" ht="15.5" x14ac:dyDescent="0.35">
      <c r="C197" t="s">
        <v>192</v>
      </c>
      <c r="D197" s="5">
        <v>3000000000</v>
      </c>
      <c r="E197" s="5">
        <v>4000000000</v>
      </c>
      <c r="F197" s="5">
        <v>617000000000</v>
      </c>
      <c r="G197" s="5">
        <v>677000000000</v>
      </c>
    </row>
    <row r="198" spans="3:16" ht="15.5" x14ac:dyDescent="0.35">
      <c r="C198" t="s">
        <v>193</v>
      </c>
      <c r="D198" s="5">
        <v>2786000000000</v>
      </c>
      <c r="E198" s="5">
        <v>2807000000000</v>
      </c>
      <c r="F198" s="5">
        <v>2730000000000</v>
      </c>
      <c r="G198" s="5">
        <v>2583000000000</v>
      </c>
    </row>
    <row r="199" spans="3:16" ht="15.5" x14ac:dyDescent="0.35">
      <c r="C199" t="s">
        <v>24</v>
      </c>
      <c r="D199" s="5">
        <v>136000000000</v>
      </c>
      <c r="E199" s="5">
        <v>140000000000</v>
      </c>
      <c r="F199" s="5">
        <v>1017000000000</v>
      </c>
      <c r="G199" s="5">
        <v>1050000000000</v>
      </c>
    </row>
    <row r="200" spans="3:16" ht="15.5" x14ac:dyDescent="0.35">
      <c r="C200" t="s">
        <v>21</v>
      </c>
      <c r="D200" s="5">
        <v>-424000000000</v>
      </c>
      <c r="E200" s="5">
        <v>-301000000000</v>
      </c>
      <c r="F200" s="5">
        <v>-129000000000</v>
      </c>
      <c r="G200" s="5">
        <v>-128000000000</v>
      </c>
    </row>
    <row r="201" spans="3:16" ht="15.5" x14ac:dyDescent="0.35">
      <c r="C201" t="s">
        <v>194</v>
      </c>
      <c r="D201" s="5">
        <v>607000000000</v>
      </c>
      <c r="E201" s="5">
        <v>602000000000</v>
      </c>
      <c r="F201" s="5">
        <v>1108000000000</v>
      </c>
      <c r="G201" s="5">
        <v>986000000000</v>
      </c>
    </row>
    <row r="202" spans="3:16" ht="15.5" x14ac:dyDescent="0.35">
      <c r="C202" t="s">
        <v>195</v>
      </c>
      <c r="D202" s="5">
        <v>276000000000</v>
      </c>
      <c r="E202" s="5">
        <v>218000000000</v>
      </c>
      <c r="F202" s="5">
        <v>51000000000</v>
      </c>
      <c r="G202" s="5">
        <v>185000000000</v>
      </c>
    </row>
    <row r="203" spans="3:16" ht="15.5" x14ac:dyDescent="0.35">
      <c r="C203" t="s">
        <v>196</v>
      </c>
      <c r="D203" s="5">
        <v>-20000000000</v>
      </c>
      <c r="E203" s="5">
        <v>-22000000000</v>
      </c>
      <c r="F203" s="5">
        <v>-25000000000</v>
      </c>
      <c r="G203" s="5">
        <v>-19000000000</v>
      </c>
    </row>
    <row r="204" spans="3:16" ht="15.5" x14ac:dyDescent="0.35">
      <c r="C204" t="s">
        <v>13</v>
      </c>
      <c r="D204" s="5">
        <v>255000000000</v>
      </c>
      <c r="E204" s="5">
        <v>196000000000</v>
      </c>
      <c r="F204" s="5">
        <v>26000000000</v>
      </c>
      <c r="G204" s="5">
        <v>165000000000</v>
      </c>
    </row>
    <row r="205" spans="3:16" ht="15.5" x14ac:dyDescent="0.35">
      <c r="C205" t="s">
        <v>16</v>
      </c>
      <c r="D205" s="6">
        <v>13.55</v>
      </c>
      <c r="E205" s="6">
        <v>10.41</v>
      </c>
      <c r="F205" s="6">
        <v>1.37</v>
      </c>
      <c r="G205" s="6">
        <v>8.76</v>
      </c>
    </row>
    <row r="206" spans="3:16" ht="15.5" x14ac:dyDescent="0.35">
      <c r="C206" t="s">
        <v>49</v>
      </c>
      <c r="I206" s="6">
        <v>23.49</v>
      </c>
      <c r="J206" s="6">
        <v>18.600000000000001</v>
      </c>
      <c r="K206" s="6">
        <v>29.14</v>
      </c>
      <c r="L206" s="6">
        <v>13.67</v>
      </c>
      <c r="M206" s="6">
        <v>11.34</v>
      </c>
      <c r="N206" s="6">
        <v>1.41</v>
      </c>
      <c r="O206" s="6">
        <v>-8.5399999999999991</v>
      </c>
      <c r="P206" s="6">
        <v>-213865.28</v>
      </c>
    </row>
    <row r="207" spans="3:16" ht="15.5" x14ac:dyDescent="0.35">
      <c r="C207" t="s">
        <v>63</v>
      </c>
      <c r="I207" s="6">
        <v>8.85</v>
      </c>
      <c r="J207" s="6">
        <v>10.16</v>
      </c>
      <c r="K207" s="6">
        <v>4.5599999999999996</v>
      </c>
      <c r="L207" s="6">
        <v>10.68</v>
      </c>
      <c r="M207" s="6">
        <v>19.05</v>
      </c>
      <c r="N207" s="6">
        <v>84.4</v>
      </c>
      <c r="O207" s="6">
        <v>-23.42</v>
      </c>
      <c r="P207" s="5">
        <v>0</v>
      </c>
    </row>
    <row r="208" spans="3:16" ht="15.5" x14ac:dyDescent="0.35">
      <c r="C208" t="s">
        <v>66</v>
      </c>
      <c r="I208" s="6">
        <v>1.54</v>
      </c>
      <c r="J208" s="6">
        <v>1.67</v>
      </c>
      <c r="K208" s="6">
        <v>1.22</v>
      </c>
      <c r="L208" s="6">
        <v>1.4</v>
      </c>
      <c r="M208" s="6">
        <v>2.31</v>
      </c>
      <c r="N208" s="6">
        <v>2.41</v>
      </c>
      <c r="O208" s="6">
        <v>5.17</v>
      </c>
      <c r="P208" s="5">
        <v>0</v>
      </c>
    </row>
    <row r="209" spans="3:16" ht="15.5" x14ac:dyDescent="0.35">
      <c r="C209" t="s">
        <v>197</v>
      </c>
      <c r="I209" s="5">
        <v>755290000000</v>
      </c>
      <c r="J209" s="5">
        <v>649810000000</v>
      </c>
      <c r="K209" s="5">
        <v>546250000000</v>
      </c>
      <c r="L209" s="5">
        <v>613160000000</v>
      </c>
      <c r="M209" s="5">
        <v>490120000000</v>
      </c>
      <c r="N209" s="5">
        <v>287300000000</v>
      </c>
      <c r="O209" s="5">
        <v>51240000000</v>
      </c>
      <c r="P209" s="5">
        <v>48500000000</v>
      </c>
    </row>
    <row r="210" spans="3:16" ht="15.5" x14ac:dyDescent="0.35">
      <c r="C210" t="s">
        <v>198</v>
      </c>
      <c r="I210" s="6">
        <v>0.1108</v>
      </c>
      <c r="J210" s="6">
        <v>8.8800000000000004E-2</v>
      </c>
      <c r="K210" s="6">
        <v>0.13140000000000002</v>
      </c>
      <c r="L210" s="6">
        <v>6.2199999999999998E-2</v>
      </c>
      <c r="M210" s="6">
        <v>5.7300000000000004E-2</v>
      </c>
      <c r="N210" s="6">
        <v>7.8000000000000005E-3</v>
      </c>
      <c r="O210" s="6">
        <v>-4.9400000000000006E-2</v>
      </c>
      <c r="P210" s="6">
        <v>-5.2600000000000001E-2</v>
      </c>
    </row>
    <row r="211" spans="3:16" ht="15.5" x14ac:dyDescent="0.35">
      <c r="C211" t="s">
        <v>199</v>
      </c>
      <c r="I211" s="6">
        <v>0.16219999999999998</v>
      </c>
      <c r="J211" s="6">
        <v>0.14369999999999999</v>
      </c>
      <c r="K211" s="6">
        <v>0.2455</v>
      </c>
      <c r="L211" s="6">
        <v>0.15289999999999998</v>
      </c>
      <c r="M211" s="6">
        <v>0.15010000000000001</v>
      </c>
      <c r="N211" s="6">
        <v>2.1899999999999999E-2</v>
      </c>
      <c r="O211" s="6">
        <v>-0.1368</v>
      </c>
      <c r="P211" s="6">
        <v>-0.31019999999999998</v>
      </c>
    </row>
    <row r="212" spans="3:16" ht="15.5" x14ac:dyDescent="0.35">
      <c r="C212" t="s">
        <v>200</v>
      </c>
      <c r="I212" s="6">
        <v>0.17480000000000001</v>
      </c>
      <c r="J212" s="6">
        <v>0.14429999999999998</v>
      </c>
      <c r="K212" s="6">
        <v>0.1108</v>
      </c>
      <c r="L212" s="6">
        <v>0.1363</v>
      </c>
      <c r="M212" s="6">
        <v>0.11460000000000001</v>
      </c>
      <c r="N212" s="6">
        <v>5.7800000000000004E-2</v>
      </c>
      <c r="O212" s="6">
        <v>-1.66E-2</v>
      </c>
      <c r="P212" s="6">
        <v>-2.6099999999999998E-2</v>
      </c>
    </row>
    <row r="213" spans="3:16" ht="15.5" x14ac:dyDescent="0.35">
      <c r="C213" t="s">
        <v>201</v>
      </c>
      <c r="I213" s="6">
        <v>7.18</v>
      </c>
      <c r="J213" s="6">
        <v>4.75</v>
      </c>
      <c r="K213" s="6">
        <v>2.63</v>
      </c>
      <c r="L213" s="6">
        <v>3.04</v>
      </c>
      <c r="M213" s="6">
        <v>2.4900000000000002</v>
      </c>
      <c r="N213" s="6">
        <v>1.19</v>
      </c>
      <c r="O213" s="6">
        <v>-0.31</v>
      </c>
      <c r="P213" s="6">
        <v>-0.3</v>
      </c>
    </row>
    <row r="214" spans="3:16" ht="15.5" x14ac:dyDescent="0.35">
      <c r="C214" t="s">
        <v>60</v>
      </c>
      <c r="I214" s="6">
        <v>1.44</v>
      </c>
      <c r="J214" s="6">
        <v>1.46</v>
      </c>
      <c r="K214" s="6">
        <v>1.1200000000000001</v>
      </c>
      <c r="L214" s="6">
        <v>1.63</v>
      </c>
      <c r="M214" s="6">
        <v>2.86</v>
      </c>
      <c r="N214" s="6">
        <v>1.85</v>
      </c>
      <c r="O214" s="6">
        <v>3.2</v>
      </c>
      <c r="P214" s="5">
        <v>0</v>
      </c>
    </row>
    <row r="215" spans="3:16" ht="15.5" x14ac:dyDescent="0.35">
      <c r="C215" t="s">
        <v>57</v>
      </c>
      <c r="I215" s="6">
        <v>144.81</v>
      </c>
      <c r="J215" s="6">
        <v>129.46</v>
      </c>
      <c r="K215" s="6">
        <v>118.66</v>
      </c>
      <c r="L215" s="6">
        <v>89.43</v>
      </c>
      <c r="M215" s="6">
        <v>75.569999999999993</v>
      </c>
      <c r="N215" s="6">
        <v>64.180000000000007</v>
      </c>
      <c r="O215" s="6">
        <v>62.42</v>
      </c>
      <c r="P215" s="6">
        <v>689506.37</v>
      </c>
    </row>
    <row r="216" spans="3:16" ht="15.5" x14ac:dyDescent="0.35">
      <c r="C216" t="s">
        <v>202</v>
      </c>
      <c r="I216" s="6">
        <v>1.44</v>
      </c>
      <c r="J216" s="6">
        <v>1.46</v>
      </c>
      <c r="K216" s="6">
        <v>1.1200000000000001</v>
      </c>
      <c r="L216" s="6">
        <v>1.63</v>
      </c>
      <c r="M216" s="6">
        <v>2.86</v>
      </c>
      <c r="N216" s="6">
        <v>1.85</v>
      </c>
      <c r="O216" s="6">
        <v>3.21</v>
      </c>
      <c r="P216" s="5">
        <v>0</v>
      </c>
    </row>
    <row r="217" spans="3:16" ht="15.5" x14ac:dyDescent="0.35">
      <c r="C217" t="s">
        <v>203</v>
      </c>
      <c r="I217" s="6">
        <v>144.81</v>
      </c>
      <c r="J217" s="6">
        <v>129.46</v>
      </c>
      <c r="K217" s="6">
        <v>118.65</v>
      </c>
      <c r="L217" s="6">
        <v>89.41</v>
      </c>
      <c r="M217" s="6">
        <v>75.56</v>
      </c>
      <c r="N217" s="6">
        <v>64.16</v>
      </c>
      <c r="O217" s="6">
        <v>62.39</v>
      </c>
      <c r="P217" s="6">
        <v>688595.59</v>
      </c>
    </row>
    <row r="218" spans="3:16" ht="15.5" x14ac:dyDescent="0.35">
      <c r="C218" t="s">
        <v>204</v>
      </c>
      <c r="I218" s="5">
        <v>400000000000</v>
      </c>
      <c r="J218" s="5">
        <v>365000000000</v>
      </c>
      <c r="K218" s="5">
        <v>357000000000</v>
      </c>
      <c r="L218" s="5">
        <v>401000000000</v>
      </c>
      <c r="M218" s="5">
        <v>204000000000</v>
      </c>
      <c r="N218" s="5">
        <v>124000000000</v>
      </c>
      <c r="O218" s="5">
        <v>104000000000</v>
      </c>
      <c r="P218" s="5">
        <v>1057000000000</v>
      </c>
    </row>
    <row r="219" spans="3:16" ht="15.5" x14ac:dyDescent="0.35">
      <c r="C219" t="s">
        <v>205</v>
      </c>
      <c r="I219" s="5">
        <v>617000000000</v>
      </c>
      <c r="J219" s="5">
        <v>859000000000</v>
      </c>
      <c r="K219" s="5">
        <v>1218000000000</v>
      </c>
      <c r="L219" s="5">
        <v>1745000000000</v>
      </c>
      <c r="M219" s="5">
        <v>1839000000000</v>
      </c>
      <c r="N219" s="5">
        <v>1849000000000</v>
      </c>
      <c r="O219" s="5">
        <v>1778000000000</v>
      </c>
      <c r="P219" s="5">
        <v>1538000000000</v>
      </c>
    </row>
    <row r="220" spans="3:16" ht="15.5" x14ac:dyDescent="0.35">
      <c r="C220" t="s">
        <v>26</v>
      </c>
      <c r="I220" s="5">
        <v>1017000000000</v>
      </c>
      <c r="J220" s="5">
        <v>1224000000000</v>
      </c>
      <c r="K220" s="5">
        <v>1575000000000</v>
      </c>
      <c r="L220" s="5">
        <v>2146000000000</v>
      </c>
      <c r="M220" s="5">
        <v>2043000000000</v>
      </c>
      <c r="N220" s="5">
        <v>1972000000000</v>
      </c>
      <c r="O220" s="5">
        <v>1882000000000</v>
      </c>
      <c r="P220" s="5">
        <v>2594000000000</v>
      </c>
    </row>
    <row r="221" spans="3:16" ht="15.5" x14ac:dyDescent="0.35">
      <c r="C221" t="s">
        <v>23</v>
      </c>
      <c r="I221" s="5">
        <v>-129000000000</v>
      </c>
      <c r="J221" s="5">
        <v>62000000000</v>
      </c>
      <c r="K221" s="5">
        <v>31000000000</v>
      </c>
      <c r="L221" s="5">
        <v>1339000000000</v>
      </c>
      <c r="M221" s="5">
        <v>1676000000000</v>
      </c>
      <c r="N221" s="5">
        <v>1772000000000</v>
      </c>
      <c r="O221" s="5">
        <v>1475000000000</v>
      </c>
      <c r="P221" s="5">
        <v>2022000000000</v>
      </c>
    </row>
    <row r="222" spans="3:16" ht="15.5" x14ac:dyDescent="0.35">
      <c r="C222" t="s">
        <v>206</v>
      </c>
      <c r="I222" s="5">
        <v>1108000000000</v>
      </c>
      <c r="J222" s="5">
        <v>1042000000000</v>
      </c>
      <c r="K222" s="5">
        <v>1192000000000</v>
      </c>
      <c r="L222" s="5">
        <v>654000000000</v>
      </c>
      <c r="M222" s="5">
        <v>536000000000</v>
      </c>
      <c r="N222" s="5">
        <v>271000000000</v>
      </c>
      <c r="O222" s="5">
        <v>381000000000</v>
      </c>
      <c r="P222" s="5">
        <v>-376000000000</v>
      </c>
    </row>
    <row r="223" spans="3:16" ht="15.5" x14ac:dyDescent="0.35">
      <c r="C223" t="s">
        <v>207</v>
      </c>
      <c r="I223" s="5">
        <v>593000000000</v>
      </c>
      <c r="J223" s="5">
        <v>382000000000</v>
      </c>
      <c r="K223" s="5">
        <v>672000000000</v>
      </c>
      <c r="L223" s="5">
        <v>535000000000</v>
      </c>
      <c r="M223" s="5">
        <v>369000000000</v>
      </c>
      <c r="N223" s="5">
        <v>279000000000</v>
      </c>
      <c r="O223" s="5">
        <v>69000000000</v>
      </c>
      <c r="P223" s="5">
        <v>61000000000</v>
      </c>
    </row>
    <row r="224" spans="3:16" ht="15.5" x14ac:dyDescent="0.35">
      <c r="C224" t="s">
        <v>208</v>
      </c>
      <c r="I224" s="5">
        <v>-83000000000</v>
      </c>
      <c r="J224" s="5">
        <v>-116000000000</v>
      </c>
      <c r="K224" s="5">
        <v>-72000000000</v>
      </c>
      <c r="L224" s="5">
        <v>-61000000000</v>
      </c>
      <c r="M224" s="5">
        <v>-57000000000</v>
      </c>
      <c r="N224" s="5">
        <v>-188000000000</v>
      </c>
      <c r="O224" s="5">
        <v>-107000000000</v>
      </c>
      <c r="P224" s="5">
        <v>-22000000000</v>
      </c>
    </row>
    <row r="225" spans="3:16" ht="15.5" x14ac:dyDescent="0.35">
      <c r="C225" t="s">
        <v>15</v>
      </c>
      <c r="I225" s="5">
        <v>511000000000</v>
      </c>
      <c r="J225" s="5">
        <v>266000000000</v>
      </c>
      <c r="K225" s="5">
        <v>600000000000</v>
      </c>
      <c r="L225" s="5">
        <v>474000000000</v>
      </c>
      <c r="M225" s="5">
        <v>312000000000</v>
      </c>
      <c r="N225" s="5">
        <v>91000000000</v>
      </c>
      <c r="O225" s="5">
        <v>-38000000000</v>
      </c>
      <c r="P225" s="5">
        <v>40000000000</v>
      </c>
    </row>
    <row r="226" spans="3:16" ht="15.5" x14ac:dyDescent="0.35">
      <c r="C226" t="s">
        <v>17</v>
      </c>
      <c r="I226" s="6">
        <v>27.08</v>
      </c>
      <c r="J226" s="6">
        <v>14.1</v>
      </c>
      <c r="K226" s="6">
        <v>31.86</v>
      </c>
      <c r="L226" s="6">
        <v>25.13</v>
      </c>
      <c r="M226" s="6">
        <v>16.54</v>
      </c>
      <c r="N226" s="6">
        <v>4.84</v>
      </c>
      <c r="O226" s="6">
        <v>-2.04</v>
      </c>
      <c r="P226" s="6">
        <v>48193.97</v>
      </c>
    </row>
  </sheetData>
  <pageMargins left="0.7" right="0.7" top="0.75" bottom="0.75" header="0.3" footer="0.3"/>
  <ignoredErrors>
    <ignoredError sqref="A1:P227" numberStoredAsText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P19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1653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1654</v>
      </c>
      <c r="D2" s="2" vm="212">
        <f ca="1">IFERROR(_xlfn.STOCKHISTORY("XIDX:" &amp; $C$1, D3, , 0, 0, 1), "Libur")</f>
        <v>202</v>
      </c>
      <c r="E2" s="2" vm="212">
        <f ca="1">IFERROR(_xlfn.STOCKHISTORY("XIDX:" &amp; $C$1, E3, , 0, 0, 1), "Libur")</f>
        <v>202</v>
      </c>
      <c r="H2" s="2" vm="212">
        <f ca="1">IFERROR(INDEX(D2:G2,COUNT(D2:G2)),"")</f>
        <v>202</v>
      </c>
      <c r="I2" s="2" vm="418">
        <f t="shared" ref="I2:P2" ca="1" si="0">IFERROR(_xlfn.STOCKHISTORY("XIDX:" &amp; $C$1, I1, , 0, 0, 1), "Libur")</f>
        <v>236</v>
      </c>
      <c r="J2" s="2" vm="475">
        <f t="shared" ca="1" si="0"/>
        <v>226</v>
      </c>
      <c r="K2" s="2" t="str">
        <f t="shared" ca="1" si="0"/>
        <v>Libur</v>
      </c>
      <c r="L2" s="2" vm="34">
        <f t="shared" ca="1" si="0"/>
        <v>278</v>
      </c>
      <c r="M2" s="2" vm="476">
        <f t="shared" ca="1" si="0"/>
        <v>368</v>
      </c>
      <c r="N2" s="2" vm="163">
        <f t="shared" ca="1" si="0"/>
        <v>398</v>
      </c>
      <c r="O2" s="2" vm="206">
        <f t="shared" ca="1" si="0"/>
        <v>396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95710082705</v>
      </c>
      <c r="E4" s="2">
        <f>IFERROR(INDEX(E51:E500,MATCH($C$4,$C$51:$C$500,0)),"")</f>
        <v>46210698056</v>
      </c>
      <c r="H4" s="2">
        <f>IFERROR(SUM(D4:G4)*(4/MAX(1,COUNT(D4:G4))),"")</f>
        <v>283841561522</v>
      </c>
      <c r="I4" s="2">
        <f t="shared" ref="I4:P4" si="1">IFERROR(INDEX(I51:I500,MATCH($C$4,$C$51:$C$500,0)),"")</f>
        <v>234569706036</v>
      </c>
      <c r="J4" s="2">
        <f t="shared" si="1"/>
        <v>336667143228</v>
      </c>
      <c r="K4" s="2">
        <f t="shared" si="1"/>
        <v>437698250180</v>
      </c>
      <c r="L4" s="2">
        <f t="shared" si="1"/>
        <v>540850470104</v>
      </c>
      <c r="M4" s="2">
        <f t="shared" si="1"/>
        <v>392655804739</v>
      </c>
      <c r="N4" s="2">
        <f t="shared" si="1"/>
        <v>329428302218</v>
      </c>
      <c r="O4" s="2">
        <f t="shared" si="1"/>
        <v>381389700300</v>
      </c>
      <c r="P4" s="2">
        <f t="shared" si="1"/>
        <v>350266613026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-79608984</v>
      </c>
      <c r="E5" s="2">
        <f>IFERROR(INDEX(E51:E500,MATCH($C$5,$C$51:$C$500,0)),"")</f>
        <v>1100958879</v>
      </c>
      <c r="H5" s="2">
        <f>IFERROR(SUM(D5:G5)*(4/MAX(1,COUNT(D5:G5))),"")</f>
        <v>2042699790</v>
      </c>
      <c r="I5" s="2">
        <f t="shared" ref="I5:P5" si="2">IFERROR(INDEX(I51:I500,MATCH($C$5,$C$51:$C$500,0)),"")</f>
        <v>1784107847</v>
      </c>
      <c r="J5" s="2">
        <f t="shared" si="2"/>
        <v>3265441259</v>
      </c>
      <c r="K5" s="2">
        <f t="shared" si="2"/>
        <v>165668039</v>
      </c>
      <c r="L5" s="2">
        <f t="shared" si="2"/>
        <v>-1740268685</v>
      </c>
      <c r="M5" s="2">
        <f t="shared" si="2"/>
        <v>1995003381</v>
      </c>
      <c r="N5" s="2">
        <f t="shared" si="2"/>
        <v>-728952529</v>
      </c>
      <c r="O5" s="2">
        <f t="shared" si="2"/>
        <v>578358913</v>
      </c>
      <c r="P5" s="2">
        <f t="shared" si="2"/>
        <v>1626824341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113036686736</v>
      </c>
      <c r="E6" s="2">
        <f>IFERROR(INDEX(E51:E500,MATCH($C$6,$C$51:$C$500,0)),"")</f>
        <v>113116277398</v>
      </c>
      <c r="H6" s="2">
        <f>IFERROR(INDEX(D6:G6,COUNT(D6:G6)),"")</f>
        <v>113116277398</v>
      </c>
      <c r="I6" s="2">
        <f t="shared" ref="I6:P6" si="3">IFERROR(INDEX(I51:I500,MATCH($C$6,$C$51:$C$500,0)),"")</f>
        <v>112015297575</v>
      </c>
      <c r="J6" s="2">
        <f t="shared" si="3"/>
        <v>110231134226</v>
      </c>
      <c r="K6" s="2">
        <f t="shared" si="3"/>
        <v>106965772756</v>
      </c>
      <c r="L6" s="2">
        <f t="shared" si="3"/>
        <v>106800156233</v>
      </c>
      <c r="M6" s="2">
        <f t="shared" si="3"/>
        <v>108540393159</v>
      </c>
      <c r="N6" s="2">
        <f t="shared" si="3"/>
        <v>106545389778</v>
      </c>
      <c r="O6" s="2">
        <f t="shared" si="3"/>
        <v>108902558034</v>
      </c>
      <c r="P6" s="2">
        <f t="shared" si="3"/>
        <v>40266396019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</v>
      </c>
      <c r="E7" s="3">
        <f>IFERROR(INDEX(E51:E500,MATCH($C$7,$C$51:$C$500,0))/1000000000,"")</f>
        <v>1</v>
      </c>
      <c r="H7" s="3">
        <f>IFERROR(INDEX(D7:G7,COUNT(D7:G7)),"")</f>
        <v>1</v>
      </c>
      <c r="I7" s="3">
        <f t="shared" ref="I7:P7" si="4">IFERROR(INDEX(I51:I500,MATCH($C$7,$C$51:$C$500,0))/1000000000,"")</f>
        <v>1</v>
      </c>
      <c r="J7" s="3">
        <f t="shared" si="4"/>
        <v>1</v>
      </c>
      <c r="K7" s="3">
        <f t="shared" si="4"/>
        <v>1</v>
      </c>
      <c r="L7" s="3">
        <f t="shared" si="4"/>
        <v>1</v>
      </c>
      <c r="M7" s="3">
        <f t="shared" si="4"/>
        <v>1</v>
      </c>
      <c r="N7" s="3">
        <f t="shared" si="4"/>
        <v>1</v>
      </c>
      <c r="O7" s="3">
        <f t="shared" si="4"/>
        <v>0.75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-5000000000</v>
      </c>
      <c r="E8" s="2">
        <f>IFERROR(INDEX(E51:E500,MATCH("Free cash flow (Quarter)",$C$51:$C$500,0)),"")</f>
        <v>17000000000</v>
      </c>
      <c r="H8" s="2">
        <f>IFERROR(INDEX(D8:G8,COUNT(D8:G8)),"")</f>
        <v>17000000000</v>
      </c>
      <c r="I8" s="2">
        <f t="shared" ref="I8:P8" si="5">IFERROR(INDEX(I51:I500,MATCH($C$8,$C$51:$C$500,0)),"")</f>
        <v>13000000000</v>
      </c>
      <c r="J8" s="2">
        <f t="shared" si="5"/>
        <v>-13000000000</v>
      </c>
      <c r="K8" s="2">
        <f t="shared" si="5"/>
        <v>-11000000000</v>
      </c>
      <c r="L8" s="2">
        <f t="shared" si="5"/>
        <v>-5000000000</v>
      </c>
      <c r="M8" s="2">
        <f t="shared" si="5"/>
        <v>8000000000</v>
      </c>
      <c r="N8" s="2">
        <f t="shared" si="5"/>
        <v>9000000000</v>
      </c>
      <c r="O8" s="2">
        <f t="shared" si="5"/>
        <v>-72000000000</v>
      </c>
      <c r="P8" s="2">
        <f t="shared" si="5"/>
        <v>-32000000000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-5.0199999999999996</v>
      </c>
      <c r="E9" s="3">
        <f>IFERROR(INDEX(E51:E500,MATCH("Free cash flow per share (Quarter)",$C$51:$C$500,0)),"")</f>
        <v>16.64</v>
      </c>
      <c r="H9" s="3">
        <f>IFERROR(INDEX(D9:G9,COUNT(D9:G9)),"")</f>
        <v>16.64</v>
      </c>
      <c r="I9" s="3">
        <f t="shared" ref="I9:P9" si="6">IFERROR(INDEX(I51:I500,MATCH($C$9,$C$51:$C$500,0)),"")</f>
        <v>13.08</v>
      </c>
      <c r="J9" s="3">
        <f t="shared" si="6"/>
        <v>-13.44</v>
      </c>
      <c r="K9" s="3">
        <f t="shared" si="6"/>
        <v>-11.07</v>
      </c>
      <c r="L9" s="3">
        <f t="shared" si="6"/>
        <v>-5.4</v>
      </c>
      <c r="M9" s="3">
        <f t="shared" si="6"/>
        <v>7.97</v>
      </c>
      <c r="N9" s="3">
        <f t="shared" si="6"/>
        <v>8.9</v>
      </c>
      <c r="O9" s="3">
        <f t="shared" si="6"/>
        <v>-96.07</v>
      </c>
      <c r="P9" s="3">
        <f t="shared" si="6"/>
        <v>-2950484.53</v>
      </c>
    </row>
    <row r="10" spans="1:16" ht="15.5" x14ac:dyDescent="0.35">
      <c r="C10" t="s">
        <v>18</v>
      </c>
      <c r="D10" s="3">
        <f ca="1">IFERROR(IF(D9=0,"",D2/D9),"")</f>
        <v>-40.239043824701199</v>
      </c>
      <c r="E10" s="3">
        <f ca="1">IFERROR(IF(E9=0,"",E2/E9),"")</f>
        <v>12.139423076923077</v>
      </c>
      <c r="I10" s="3">
        <f t="shared" ref="I10:P10" ca="1" si="7">IFERROR(IF(I9=0,"",I2/I9),"")</f>
        <v>18.042813455657491</v>
      </c>
      <c r="J10" s="3">
        <f t="shared" ca="1" si="7"/>
        <v>-16.81547619047619</v>
      </c>
      <c r="K10" s="3" t="str">
        <f t="shared" ca="1" si="7"/>
        <v/>
      </c>
      <c r="L10" s="3">
        <f t="shared" ca="1" si="7"/>
        <v>-51.481481481481481</v>
      </c>
      <c r="M10" s="3">
        <f t="shared" ca="1" si="7"/>
        <v>46.173149309912169</v>
      </c>
      <c r="N10" s="3">
        <f t="shared" ca="1" si="7"/>
        <v>44.719101123595507</v>
      </c>
      <c r="O10" s="3">
        <f t="shared" ca="1" si="7"/>
        <v>-4.1219943790985747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7439065694</v>
      </c>
      <c r="E11" s="2">
        <f>IFERROR(INDEX(E51:E500,MATCH($C$11,$C$51:$C$500,0)),"")</f>
        <v>3475730080</v>
      </c>
      <c r="H11" s="2">
        <f>IFERROR(INDEX(D11:G11,COUNT(D11:G11)),"")</f>
        <v>3475730080</v>
      </c>
      <c r="I11" s="2">
        <f t="shared" ref="I11:P11" si="8">IFERROR(INDEX(I51:I500,MATCH($C$11,$C$51:$C$500,0)),"")</f>
        <v>4419555043</v>
      </c>
      <c r="J11" s="2">
        <f t="shared" si="8"/>
        <v>9188729780</v>
      </c>
      <c r="K11" s="2">
        <f t="shared" si="8"/>
        <v>3695355161</v>
      </c>
      <c r="L11" s="2">
        <f t="shared" si="8"/>
        <v>25911737517</v>
      </c>
      <c r="M11" s="2">
        <f t="shared" si="8"/>
        <v>8208762363</v>
      </c>
      <c r="N11" s="2">
        <f t="shared" si="8"/>
        <v>1393336654</v>
      </c>
      <c r="O11" s="2">
        <f t="shared" si="8"/>
        <v>4134748397</v>
      </c>
      <c r="P11" s="2">
        <f t="shared" si="8"/>
        <v>13153559526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42000000000</v>
      </c>
      <c r="E12" s="2">
        <f>IFERROR(INDEX(E51:E500,MATCH("Net Debt (Quarter)",$C$51:$C$500,0)),"")</f>
        <v>36000000000</v>
      </c>
      <c r="H12" s="2">
        <f>IFERROR(INDEX(D12:G12,COUNT(D12:G12)),"")</f>
        <v>36000000000</v>
      </c>
      <c r="I12" s="2">
        <f t="shared" ref="I12:P12" si="9">IFERROR(INDEX(I51:I500,MATCH($C$12,$C$51:$C$500,0)),"")</f>
        <v>55000000000</v>
      </c>
      <c r="J12" s="2">
        <f t="shared" si="9"/>
        <v>75000000000</v>
      </c>
      <c r="K12" s="2">
        <f t="shared" si="9"/>
        <v>63000000000</v>
      </c>
      <c r="L12" s="2">
        <f t="shared" si="9"/>
        <v>55000000000</v>
      </c>
      <c r="M12" s="2">
        <f t="shared" si="9"/>
        <v>50000000000</v>
      </c>
      <c r="N12" s="2">
        <f t="shared" si="9"/>
        <v>50000000000</v>
      </c>
      <c r="O12" s="2">
        <f t="shared" si="9"/>
        <v>59000000000</v>
      </c>
      <c r="P12" s="2">
        <f t="shared" si="9"/>
        <v>35000000000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49000000000</v>
      </c>
      <c r="E13" s="2">
        <f>IFERROR(INDEX(E51:E500,MATCH("Total Debt (Quarter)",$C$51:$C$500,0)),"")</f>
        <v>40000000000</v>
      </c>
      <c r="H13" s="2">
        <f>IFERROR(INDEX(D13:G13,COUNT(D13:G13)),"")</f>
        <v>40000000000</v>
      </c>
      <c r="I13" s="2">
        <f t="shared" ref="I13:P13" si="10">IFERROR(INDEX(I51:I500,MATCH($C$13,$C$51:$C$500,0)),"")</f>
        <v>59000000000</v>
      </c>
      <c r="J13" s="2">
        <f t="shared" si="10"/>
        <v>84000000000</v>
      </c>
      <c r="K13" s="2">
        <f t="shared" si="10"/>
        <v>67000000000</v>
      </c>
      <c r="L13" s="2">
        <f t="shared" si="10"/>
        <v>81000000000</v>
      </c>
      <c r="M13" s="2">
        <f t="shared" si="10"/>
        <v>58000000000</v>
      </c>
      <c r="N13" s="2">
        <f t="shared" si="10"/>
        <v>52000000000</v>
      </c>
      <c r="O13" s="2">
        <f t="shared" si="10"/>
        <v>63000000000</v>
      </c>
      <c r="P13" s="2">
        <f t="shared" si="10"/>
        <v>48000000000</v>
      </c>
    </row>
    <row r="14" spans="1:16" ht="15.5" x14ac:dyDescent="0.35">
      <c r="C14" t="s">
        <v>27</v>
      </c>
      <c r="D14" s="2">
        <f>IFERROR(INDEX(D51:D500,MATCH($C$14,$C$51:$C$500,0)),"")</f>
        <v>577091344</v>
      </c>
      <c r="E14" s="2">
        <f>IFERROR(INDEX(E51:E500,MATCH($C$14,$C$51:$C$500,0)),"")</f>
        <v>-577091344</v>
      </c>
      <c r="H14" s="2">
        <f>IFERROR(SUM(D14:G14)*(4/MAX(1,COUNT(D14:G14))),"")</f>
        <v>0</v>
      </c>
      <c r="I14" s="2">
        <f t="shared" ref="I14:P14" si="11">IFERROR(INDEX(I51:I500,MATCH($C$14,$C$51:$C$500,0)),"")</f>
        <v>-4356837938</v>
      </c>
      <c r="J14" s="2">
        <f t="shared" si="11"/>
        <v>-5206929387</v>
      </c>
      <c r="K14" s="2">
        <f t="shared" si="11"/>
        <v>-5951134658</v>
      </c>
      <c r="L14" s="2">
        <f t="shared" si="11"/>
        <v>-4872849881</v>
      </c>
      <c r="M14" s="2">
        <f t="shared" si="11"/>
        <v>-5612722498</v>
      </c>
      <c r="N14" s="2">
        <f t="shared" si="11"/>
        <v>-5226626044</v>
      </c>
      <c r="O14" s="2">
        <f t="shared" si="11"/>
        <v>-10053636124</v>
      </c>
      <c r="P14" s="2">
        <f t="shared" si="11"/>
        <v>-4540204083</v>
      </c>
    </row>
    <row r="15" spans="1:16" ht="15.5" x14ac:dyDescent="0.35">
      <c r="C15" t="s">
        <v>28</v>
      </c>
      <c r="D15" s="2">
        <f>IFERROR(INDEX(D51:D500,MATCH($C$15,$C$51:$C$500,0)),"")</f>
        <v>56013540</v>
      </c>
      <c r="E15" s="2">
        <f>IFERROR(INDEX(E51:E500,MATCH($C$15,$C$51:$C$500,0)),"")</f>
        <v>-223223440</v>
      </c>
      <c r="H15" s="2">
        <f>IFERROR(SUM(D15:G15)*(4/MAX(1,COUNT(D15:G15))),"")</f>
        <v>-334419800</v>
      </c>
      <c r="I15" s="2">
        <f t="shared" ref="I15:P15" si="12">IFERROR(INDEX(I51:I500,MATCH($C$15,$C$51:$C$500,0)),"")</f>
        <v>-1090406576</v>
      </c>
      <c r="J15" s="2">
        <f t="shared" si="12"/>
        <v>-992304479</v>
      </c>
      <c r="K15" s="2">
        <f t="shared" si="12"/>
        <v>-56872584</v>
      </c>
      <c r="L15" s="2">
        <f t="shared" si="12"/>
        <v>-82022383</v>
      </c>
      <c r="M15" s="2">
        <f t="shared" si="12"/>
        <v>-489250585</v>
      </c>
      <c r="N15" s="2">
        <f t="shared" si="12"/>
        <v>-3231554</v>
      </c>
      <c r="O15" s="2">
        <f t="shared" si="12"/>
        <v>-338923919</v>
      </c>
      <c r="P15" s="2">
        <f t="shared" si="12"/>
        <v>-607891035</v>
      </c>
    </row>
    <row r="16" spans="1:16" ht="15.5" x14ac:dyDescent="0.35">
      <c r="C16" t="s">
        <v>29</v>
      </c>
      <c r="D16" s="2">
        <f>IFERROR(INDEX(D51:D500,MATCH($C$16,$C$51:$C$500,0)),"")</f>
        <v>-135604202</v>
      </c>
      <c r="E16" s="2">
        <f>IFERROR(INDEX(E51:E500,MATCH($C$16,$C$51:$C$500,0)),"")</f>
        <v>1324203263</v>
      </c>
      <c r="H16" s="2">
        <f>IFERROR(SUM(D16:G16)*(4/MAX(1,COUNT(D16:G16))),"")</f>
        <v>2377198122</v>
      </c>
      <c r="I16" s="2">
        <f t="shared" ref="I16:P16" si="13">IFERROR(INDEX(I51:I500,MATCH($C$16,$C$51:$C$500,0)),"")</f>
        <v>3126667241</v>
      </c>
      <c r="J16" s="2">
        <f t="shared" si="13"/>
        <v>4325867890</v>
      </c>
      <c r="K16" s="2">
        <f t="shared" si="13"/>
        <v>74096977</v>
      </c>
      <c r="L16" s="2">
        <f t="shared" si="13"/>
        <v>-1840511359</v>
      </c>
      <c r="M16" s="2">
        <f t="shared" si="13"/>
        <v>2165784223</v>
      </c>
      <c r="N16" s="2">
        <f t="shared" si="13"/>
        <v>-761443309</v>
      </c>
      <c r="O16" s="2">
        <f t="shared" si="13"/>
        <v>763378490</v>
      </c>
      <c r="P16" s="2">
        <f t="shared" si="13"/>
        <v>2096374888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202000000000</v>
      </c>
      <c r="E20" s="2">
        <f ca="1">IFERROR(E21*E2,"")</f>
        <v>202000000000</v>
      </c>
      <c r="H20" s="2">
        <f t="shared" ref="H20:P20" ca="1" si="14">IFERROR(H21*H2,"")</f>
        <v>202000000000</v>
      </c>
      <c r="I20" s="2">
        <f t="shared" ca="1" si="14"/>
        <v>236000000000</v>
      </c>
      <c r="J20" s="2">
        <f t="shared" ca="1" si="14"/>
        <v>226000000000</v>
      </c>
      <c r="K20" s="2" t="str">
        <f t="shared" ca="1" si="14"/>
        <v/>
      </c>
      <c r="L20" s="2">
        <f t="shared" ca="1" si="14"/>
        <v>278000000000</v>
      </c>
      <c r="M20" s="2">
        <f t="shared" ca="1" si="14"/>
        <v>368000000000</v>
      </c>
      <c r="N20" s="2">
        <f t="shared" ca="1" si="14"/>
        <v>398000000000</v>
      </c>
      <c r="O20" s="2">
        <f t="shared" ca="1" si="14"/>
        <v>297000000000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1000000000</v>
      </c>
      <c r="E21" s="2">
        <f>IFERROR(INDEX(E51:E500,MATCH($C$7,$C$51:$C$500,0)),"")</f>
        <v>1000000000</v>
      </c>
      <c r="H21" s="2">
        <f>IFERROR(INDEX(D21:G21,COUNT(D21:G21)),"")</f>
        <v>1000000000</v>
      </c>
      <c r="I21" s="2">
        <f t="shared" ref="I21:P21" si="15">IFERROR(INDEX(I51:I500,MATCH($C$7,$C$51:$C$500,0)),"")</f>
        <v>1000000000</v>
      </c>
      <c r="J21" s="2">
        <f t="shared" si="15"/>
        <v>1000000000</v>
      </c>
      <c r="K21" s="2">
        <f t="shared" si="15"/>
        <v>1000000000</v>
      </c>
      <c r="L21" s="2">
        <f t="shared" si="15"/>
        <v>1000000000</v>
      </c>
      <c r="M21" s="2">
        <f t="shared" si="15"/>
        <v>1000000000</v>
      </c>
      <c r="N21" s="2">
        <f t="shared" si="15"/>
        <v>1000000000</v>
      </c>
      <c r="O21" s="2">
        <f t="shared" si="15"/>
        <v>750000000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-7.0427563208685304E-2</v>
      </c>
      <c r="E23" s="3">
        <f>IFERROR(E5/E6*100,"")</f>
        <v>0.97329836547420356</v>
      </c>
      <c r="H23" s="3">
        <f t="shared" ref="H23:P23" si="16">IFERROR(H5/H6*100,"")</f>
        <v>1.8058407127497258</v>
      </c>
      <c r="I23" s="3">
        <f t="shared" si="16"/>
        <v>1.5927358902077176</v>
      </c>
      <c r="J23" s="3">
        <f t="shared" si="16"/>
        <v>2.962358395319665</v>
      </c>
      <c r="K23" s="3">
        <f t="shared" si="16"/>
        <v>0.15487948596221143</v>
      </c>
      <c r="L23" s="3">
        <f t="shared" si="16"/>
        <v>-1.6294626771924863</v>
      </c>
      <c r="M23" s="3">
        <f t="shared" si="16"/>
        <v>1.8380285190947618</v>
      </c>
      <c r="N23" s="3">
        <f t="shared" si="16"/>
        <v>-0.68417087826968326</v>
      </c>
      <c r="O23" s="3">
        <f t="shared" si="16"/>
        <v>0.53107927255430765</v>
      </c>
      <c r="P23" s="3">
        <f t="shared" si="16"/>
        <v>4.0401538300879247</v>
      </c>
    </row>
    <row r="24" spans="1:16" ht="15.5" x14ac:dyDescent="0.35">
      <c r="C24" t="s">
        <v>47</v>
      </c>
      <c r="D24" s="4" t="str">
        <f>IFERROR(_xlfn.RRI(5,I23,D23),"")</f>
        <v/>
      </c>
      <c r="E24" s="4">
        <f>IFERROR(_xlfn.RRI(5,J23,E23),"")</f>
        <v>-0.1995730939134841</v>
      </c>
      <c r="H24" s="4">
        <f t="shared" ref="H24:P24" si="17">IFERROR(_xlfn.RRI(5,M23,H23),"")</f>
        <v>-3.5272222853570678E-3</v>
      </c>
      <c r="I24" s="4" t="str">
        <f t="shared" si="17"/>
        <v/>
      </c>
      <c r="J24" s="4">
        <f t="shared" si="17"/>
        <v>0.41024851015179631</v>
      </c>
      <c r="K24" s="4">
        <f t="shared" si="17"/>
        <v>-0.47914216736192061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2.04</v>
      </c>
      <c r="J25" s="3">
        <f t="shared" si="18"/>
        <v>3.33</v>
      </c>
      <c r="K25" s="3">
        <f t="shared" si="18"/>
        <v>0.02</v>
      </c>
      <c r="L25" s="3">
        <f t="shared" si="18"/>
        <v>-1.92</v>
      </c>
      <c r="M25" s="3">
        <f t="shared" si="18"/>
        <v>1.68</v>
      </c>
      <c r="N25" s="3">
        <f t="shared" si="18"/>
        <v>-0.76</v>
      </c>
      <c r="O25" s="3">
        <f t="shared" si="18"/>
        <v>0.56999999999999995</v>
      </c>
      <c r="P25" s="3">
        <f t="shared" si="18"/>
        <v>135316.71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0.4233571115347321</v>
      </c>
      <c r="K26" s="4">
        <f t="shared" si="19"/>
        <v>-0.956953711393564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95.710082705000005</v>
      </c>
      <c r="E27" s="3">
        <f>IFERROR(E4/E21,"")</f>
        <v>46.210698055999998</v>
      </c>
      <c r="H27" s="3">
        <f t="shared" ref="H27:P27" si="20">IFERROR(H4/H21,"")</f>
        <v>283.84156152200001</v>
      </c>
      <c r="I27" s="3">
        <f t="shared" si="20"/>
        <v>234.56970603600001</v>
      </c>
      <c r="J27" s="3">
        <f t="shared" si="20"/>
        <v>336.66714322799999</v>
      </c>
      <c r="K27" s="3">
        <f t="shared" si="20"/>
        <v>437.69825018</v>
      </c>
      <c r="L27" s="3">
        <f t="shared" si="20"/>
        <v>540.85047010400001</v>
      </c>
      <c r="M27" s="3">
        <f t="shared" si="20"/>
        <v>392.65580473900002</v>
      </c>
      <c r="N27" s="3">
        <f t="shared" si="20"/>
        <v>329.428302218</v>
      </c>
      <c r="O27" s="3">
        <f t="shared" si="20"/>
        <v>508.5196004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-0.16413305014493917</v>
      </c>
      <c r="E28" s="4">
        <f>IFERROR(_xlfn.RRI(5,J27,E27),"")</f>
        <v>-0.32778475262418194</v>
      </c>
      <c r="H28" s="4">
        <f t="shared" ref="H28:P28" si="21">IFERROR(_xlfn.RRI(5,M27,H27),"")</f>
        <v>-6.2842051396939436E-2</v>
      </c>
      <c r="I28" s="4">
        <f t="shared" si="21"/>
        <v>-6.5665892018309302E-2</v>
      </c>
      <c r="J28" s="4">
        <f t="shared" si="21"/>
        <v>-7.9171807564576646E-2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-0.38738738738738737</v>
      </c>
      <c r="J29" s="4">
        <f t="shared" si="22"/>
        <v>165.5</v>
      </c>
      <c r="K29" s="4">
        <f t="shared" si="22"/>
        <v>-1.0104166666666667</v>
      </c>
      <c r="L29" s="4">
        <f t="shared" si="22"/>
        <v>-2.1428571428571428</v>
      </c>
      <c r="M29" s="4">
        <f t="shared" si="22"/>
        <v>-3.2105263157894735</v>
      </c>
      <c r="N29" s="4">
        <f t="shared" si="22"/>
        <v>-2.3333333333333335</v>
      </c>
      <c r="O29" s="4">
        <f t="shared" si="22"/>
        <v>-0.99999578765992758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0.2100520835305055</v>
      </c>
      <c r="I30" s="4">
        <f t="shared" si="23"/>
        <v>-0.30325928515945749</v>
      </c>
      <c r="J30" s="4">
        <f t="shared" si="23"/>
        <v>-0.23082364827926946</v>
      </c>
      <c r="K30" s="4">
        <f t="shared" si="23"/>
        <v>-0.19072225250015015</v>
      </c>
      <c r="L30" s="4">
        <f t="shared" si="23"/>
        <v>0.37741620925101466</v>
      </c>
      <c r="M30" s="4">
        <f t="shared" si="23"/>
        <v>0.19193099711013617</v>
      </c>
      <c r="N30" s="4">
        <f t="shared" si="23"/>
        <v>-0.3521817016318099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113.04</v>
      </c>
      <c r="E32" s="3">
        <f>IFERROR(INDEX(E51:E500,MATCH($A$32,$C$51:$C$500,0)),"")</f>
        <v>113.12</v>
      </c>
      <c r="H32" s="3">
        <f>IFERROR(INDEX(D32:G32,COUNT(D32:G32)),"")</f>
        <v>113.12</v>
      </c>
      <c r="I32" s="3">
        <f t="shared" ref="I32:P32" si="24">IFERROR(INDEX(I51:I500,MATCH($C$32,$C$51:$C$500,0)),"")</f>
        <v>112.02</v>
      </c>
      <c r="J32" s="3">
        <f t="shared" si="24"/>
        <v>110.23</v>
      </c>
      <c r="K32" s="3">
        <f t="shared" si="24"/>
        <v>106.97</v>
      </c>
      <c r="L32" s="3">
        <f t="shared" si="24"/>
        <v>106.8</v>
      </c>
      <c r="M32" s="3">
        <f t="shared" si="24"/>
        <v>108.54</v>
      </c>
      <c r="N32" s="3">
        <f t="shared" si="24"/>
        <v>106.55</v>
      </c>
      <c r="O32" s="3">
        <f t="shared" si="24"/>
        <v>145.19999999999999</v>
      </c>
      <c r="P32" s="3">
        <f t="shared" si="24"/>
        <v>3660581.46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1.79</v>
      </c>
      <c r="E33" s="3">
        <f>IFERROR(INDEX(E51:E500,MATCH($A$33,$C$51:$C$500,0)),"")</f>
        <v>1.8</v>
      </c>
      <c r="H33" s="3">
        <f>IFERROR(INDEX(D33:G33,COUNT(D33:G33)),"")</f>
        <v>1.8</v>
      </c>
      <c r="I33" s="3">
        <f t="shared" ref="I33:P33" si="25">IFERROR(INDEX(I51:I500,MATCH($C$33,$C$51:$C$500,0)),"")</f>
        <v>2.11</v>
      </c>
      <c r="J33" s="3">
        <f t="shared" si="25"/>
        <v>2.0499999999999998</v>
      </c>
      <c r="K33" s="3">
        <f t="shared" si="25"/>
        <v>0.99</v>
      </c>
      <c r="L33" s="3">
        <f t="shared" si="25"/>
        <v>2.6</v>
      </c>
      <c r="M33" s="3">
        <f t="shared" si="25"/>
        <v>3.39</v>
      </c>
      <c r="N33" s="3">
        <f t="shared" si="25"/>
        <v>3.74</v>
      </c>
      <c r="O33" s="3">
        <f t="shared" si="25"/>
        <v>2.73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-2525</v>
      </c>
      <c r="E34" s="3">
        <f>IFERROR(INDEX(E51:E500,MATCH($A$34,$C$51:$C$500,0)),"")</f>
        <v>185.45</v>
      </c>
      <c r="H34" s="3">
        <f>IFERROR(INDEX(D34:G34,COUNT(D34:G34)),"")</f>
        <v>185.45</v>
      </c>
      <c r="I34" s="3">
        <f t="shared" ref="I34:P34" si="26">IFERROR(INDEX(I51:I500,MATCH($C$34,$C$51:$C$500,0)),"")</f>
        <v>115.69</v>
      </c>
      <c r="J34" s="3">
        <f t="shared" si="26"/>
        <v>67.87</v>
      </c>
      <c r="K34" s="3">
        <f t="shared" si="26"/>
        <v>5300</v>
      </c>
      <c r="L34" s="3">
        <f t="shared" si="26"/>
        <v>-144.79</v>
      </c>
      <c r="M34" s="3">
        <f t="shared" si="26"/>
        <v>219.05</v>
      </c>
      <c r="N34" s="3">
        <f t="shared" si="26"/>
        <v>-523.67999999999995</v>
      </c>
      <c r="O34" s="3">
        <f t="shared" si="26"/>
        <v>694.74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2.11</v>
      </c>
      <c r="E35" s="3">
        <f>IFERROR(INDEX(E51:E500,MATCH($A$35,$C$51:$C$500,0)),"")</f>
        <v>4.41</v>
      </c>
      <c r="H35" s="3">
        <f>IFERROR(INDEX(D35:G35,COUNT(D35:G35)),"")</f>
        <v>4.41</v>
      </c>
      <c r="I35" s="3">
        <f t="shared" ref="I35:P35" si="27">IFERROR(INDEX(I51:I500,MATCH($C$35,$C$51:$C$500,0)),"")</f>
        <v>1.01</v>
      </c>
      <c r="J35" s="3">
        <f t="shared" si="27"/>
        <v>0.67</v>
      </c>
      <c r="K35" s="3">
        <f t="shared" si="27"/>
        <v>0.24</v>
      </c>
      <c r="L35" s="3">
        <f t="shared" si="27"/>
        <v>0.51</v>
      </c>
      <c r="M35" s="3">
        <f t="shared" si="27"/>
        <v>0.94</v>
      </c>
      <c r="N35" s="3">
        <f t="shared" si="27"/>
        <v>1.21</v>
      </c>
      <c r="O35" s="3">
        <f t="shared" si="27"/>
        <v>0.78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95710082705</v>
      </c>
      <c r="E51" s="5">
        <v>46210698056</v>
      </c>
      <c r="F51" s="5">
        <v>66041413163</v>
      </c>
      <c r="G51" s="5">
        <v>79547308300</v>
      </c>
      <c r="I51" s="5">
        <v>234569706036</v>
      </c>
      <c r="J51" s="5">
        <v>336667143228</v>
      </c>
      <c r="K51" s="5">
        <v>437698250180</v>
      </c>
      <c r="L51" s="5">
        <v>540850470104</v>
      </c>
      <c r="M51" s="5">
        <v>392655804739</v>
      </c>
      <c r="N51" s="5">
        <v>329428302218</v>
      </c>
      <c r="O51" s="5">
        <v>381389700300</v>
      </c>
      <c r="P51" s="5">
        <v>350266613026</v>
      </c>
    </row>
    <row r="52" spans="2:16" ht="15.5" x14ac:dyDescent="0.35">
      <c r="C52" t="s">
        <v>211</v>
      </c>
      <c r="D52" s="5">
        <v>-90209111944</v>
      </c>
      <c r="E52" s="5">
        <v>-40874406324</v>
      </c>
      <c r="F52" s="5">
        <v>-57147572777</v>
      </c>
      <c r="G52" s="5">
        <v>-73513584660</v>
      </c>
      <c r="I52" s="5">
        <v>-213212261949</v>
      </c>
      <c r="J52" s="5">
        <v>-305856193118</v>
      </c>
      <c r="K52" s="5">
        <v>-402631597459</v>
      </c>
      <c r="L52" s="5">
        <v>-502049636989</v>
      </c>
      <c r="M52" s="5">
        <v>-359459706358</v>
      </c>
      <c r="N52" s="5">
        <v>-308010991502</v>
      </c>
      <c r="O52" s="5">
        <v>-356380179846</v>
      </c>
      <c r="P52" s="5">
        <v>-332840866627</v>
      </c>
    </row>
    <row r="53" spans="2:16" ht="15.5" x14ac:dyDescent="0.35">
      <c r="C53" t="s">
        <v>212</v>
      </c>
      <c r="D53" s="5">
        <v>5500970761</v>
      </c>
      <c r="E53" s="5">
        <v>5336291732</v>
      </c>
      <c r="F53" s="5">
        <v>8893840386</v>
      </c>
      <c r="G53" s="5">
        <v>6033723640</v>
      </c>
      <c r="I53" s="5">
        <v>21357444087</v>
      </c>
      <c r="J53" s="5">
        <v>30810950110</v>
      </c>
      <c r="K53" s="5">
        <v>35066652721</v>
      </c>
      <c r="L53" s="5">
        <v>38800833115</v>
      </c>
      <c r="M53" s="5">
        <v>33196098381</v>
      </c>
      <c r="N53" s="5">
        <v>21417310716</v>
      </c>
      <c r="O53" s="5">
        <v>25009520454</v>
      </c>
      <c r="P53" s="5">
        <v>17425746399</v>
      </c>
    </row>
    <row r="54" spans="2:16" ht="15.5" x14ac:dyDescent="0.35">
      <c r="C54" t="s">
        <v>82</v>
      </c>
      <c r="D54" s="5">
        <v>-6213666307</v>
      </c>
      <c r="E54" s="5">
        <v>-3434997125</v>
      </c>
      <c r="F54" s="5">
        <v>-2826380404</v>
      </c>
      <c r="G54" s="5">
        <v>-551524586</v>
      </c>
      <c r="I54" s="5">
        <v>-13873938908</v>
      </c>
      <c r="J54" s="5">
        <v>-21278152833</v>
      </c>
      <c r="K54" s="5">
        <v>-29041421086</v>
      </c>
      <c r="L54" s="5">
        <v>-35768494593</v>
      </c>
      <c r="M54" s="5">
        <v>-25417591660</v>
      </c>
      <c r="N54" s="5">
        <v>-16952127981</v>
      </c>
      <c r="O54" s="5">
        <v>-14192505840</v>
      </c>
      <c r="P54" s="5">
        <v>-10789167428</v>
      </c>
    </row>
    <row r="55" spans="2:16" ht="15.5" x14ac:dyDescent="0.35">
      <c r="C55" t="s">
        <v>87</v>
      </c>
      <c r="D55" s="5">
        <v>-5393985957</v>
      </c>
      <c r="E55" s="5">
        <v>-3480043368</v>
      </c>
      <c r="F55" s="5">
        <v>-19783638916</v>
      </c>
      <c r="G55" s="5">
        <v>8207380786</v>
      </c>
      <c r="I55" s="5">
        <v>-19783638916</v>
      </c>
      <c r="J55" s="5">
        <v>-22474009070</v>
      </c>
      <c r="K55" s="5">
        <v>-30154243955</v>
      </c>
      <c r="L55" s="5">
        <v>-36007849313</v>
      </c>
      <c r="M55" s="5">
        <v>-25892201747</v>
      </c>
      <c r="N55" s="5">
        <v>-17243922233</v>
      </c>
      <c r="O55" s="5">
        <v>-14540162734</v>
      </c>
      <c r="P55" s="5">
        <v>-14062275801</v>
      </c>
    </row>
    <row r="56" spans="2:16" ht="15.5" x14ac:dyDescent="0.35">
      <c r="C56" t="s">
        <v>284</v>
      </c>
      <c r="F56" s="5">
        <v>12835639932</v>
      </c>
      <c r="G56" s="5">
        <v>-12835639932</v>
      </c>
    </row>
    <row r="57" spans="2:16" ht="15.5" x14ac:dyDescent="0.35">
      <c r="C57" t="s">
        <v>213</v>
      </c>
    </row>
    <row r="58" spans="2:16" ht="15.5" x14ac:dyDescent="0.35">
      <c r="C58" t="s">
        <v>81</v>
      </c>
      <c r="D58" s="5">
        <v>18322</v>
      </c>
      <c r="E58" s="5">
        <v>20944</v>
      </c>
      <c r="F58" s="5">
        <v>-111533</v>
      </c>
      <c r="G58" s="5">
        <v>205058</v>
      </c>
      <c r="I58" s="5">
        <v>55502</v>
      </c>
      <c r="J58" s="5">
        <v>-79789</v>
      </c>
      <c r="K58" s="5">
        <v>-51516</v>
      </c>
      <c r="L58" s="5">
        <v>-155608</v>
      </c>
    </row>
    <row r="59" spans="2:16" ht="15.5" x14ac:dyDescent="0.35">
      <c r="C59" t="s">
        <v>89</v>
      </c>
      <c r="D59" s="5">
        <v>-712695546</v>
      </c>
      <c r="E59" s="5">
        <v>1901294607</v>
      </c>
      <c r="F59" s="5">
        <v>6067459982</v>
      </c>
      <c r="G59" s="5">
        <v>5482199054</v>
      </c>
      <c r="I59" s="5">
        <v>7483505179</v>
      </c>
      <c r="J59" s="5">
        <v>9532797277</v>
      </c>
      <c r="K59" s="5">
        <v>6025231635</v>
      </c>
      <c r="L59" s="5">
        <v>3032338522</v>
      </c>
      <c r="M59" s="5">
        <v>7778506721</v>
      </c>
      <c r="N59" s="5">
        <v>4465182735</v>
      </c>
      <c r="O59" s="5">
        <v>10817014614</v>
      </c>
      <c r="P59" s="5">
        <v>6636578971</v>
      </c>
    </row>
    <row r="60" spans="2:16" ht="15.5" x14ac:dyDescent="0.35">
      <c r="C60" t="s">
        <v>90</v>
      </c>
      <c r="D60" s="5">
        <v>577091344</v>
      </c>
      <c r="E60" s="5">
        <v>-577091344</v>
      </c>
      <c r="F60" s="5">
        <v>-4356837938</v>
      </c>
      <c r="I60" s="5">
        <v>-4356837938</v>
      </c>
      <c r="J60" s="5">
        <v>-5206929387</v>
      </c>
      <c r="K60" s="5">
        <v>-5951134658</v>
      </c>
      <c r="L60" s="5">
        <v>-4872849881</v>
      </c>
      <c r="M60" s="5">
        <v>-5612722498</v>
      </c>
      <c r="N60" s="5">
        <v>-5226626044</v>
      </c>
      <c r="O60" s="5">
        <v>-10053636124</v>
      </c>
      <c r="P60" s="5">
        <v>-4540204083</v>
      </c>
    </row>
    <row r="61" spans="2:16" ht="15.5" x14ac:dyDescent="0.35">
      <c r="C61" t="s">
        <v>27</v>
      </c>
      <c r="D61" s="5">
        <v>577091344</v>
      </c>
      <c r="E61" s="5">
        <v>-577091344</v>
      </c>
      <c r="F61" s="5">
        <v>-4356837938</v>
      </c>
      <c r="I61" s="5">
        <v>-4356837938</v>
      </c>
      <c r="J61" s="5">
        <v>-5206929387</v>
      </c>
      <c r="K61" s="5">
        <v>-5951134658</v>
      </c>
      <c r="L61" s="5">
        <v>-4872849881</v>
      </c>
      <c r="M61" s="5">
        <v>-5612722498</v>
      </c>
      <c r="N61" s="5">
        <v>-5226626044</v>
      </c>
      <c r="O61" s="5">
        <v>-10053636124</v>
      </c>
      <c r="P61" s="5">
        <v>-4540204083</v>
      </c>
    </row>
    <row r="62" spans="2:16" ht="15.5" x14ac:dyDescent="0.35">
      <c r="C62" t="s">
        <v>92</v>
      </c>
      <c r="D62" s="5">
        <v>577091344</v>
      </c>
      <c r="E62" s="5">
        <v>-577091344</v>
      </c>
      <c r="F62" s="5">
        <v>-4356837938</v>
      </c>
      <c r="I62" s="5">
        <v>-4356837938</v>
      </c>
      <c r="J62" s="5">
        <v>-5206929387</v>
      </c>
      <c r="K62" s="5">
        <v>-5951134658</v>
      </c>
      <c r="L62" s="5">
        <v>-4872849881</v>
      </c>
      <c r="M62" s="5">
        <v>-5612722498</v>
      </c>
      <c r="N62" s="5">
        <v>-5226626044</v>
      </c>
      <c r="O62" s="5">
        <v>-10053636124</v>
      </c>
      <c r="P62" s="5">
        <v>-4540204083</v>
      </c>
    </row>
    <row r="63" spans="2:16" ht="15.5" x14ac:dyDescent="0.35">
      <c r="C63" t="s">
        <v>29</v>
      </c>
      <c r="D63" s="5">
        <v>-135604202</v>
      </c>
      <c r="E63" s="5">
        <v>1324203263</v>
      </c>
      <c r="F63" s="5">
        <v>1710622044</v>
      </c>
      <c r="G63" s="5">
        <v>5482199054</v>
      </c>
      <c r="I63" s="5">
        <v>3126667241</v>
      </c>
      <c r="J63" s="5">
        <v>4325867890</v>
      </c>
      <c r="K63" s="5">
        <v>74096977</v>
      </c>
      <c r="L63" s="5">
        <v>-1840511359</v>
      </c>
      <c r="M63" s="5">
        <v>2165784223</v>
      </c>
      <c r="N63" s="5">
        <v>-761443309</v>
      </c>
      <c r="O63" s="5">
        <v>763378490</v>
      </c>
      <c r="P63" s="5">
        <v>2096374888</v>
      </c>
    </row>
    <row r="64" spans="2:16" ht="15.5" x14ac:dyDescent="0.35">
      <c r="C64" t="s">
        <v>28</v>
      </c>
      <c r="D64" s="5">
        <v>56013540</v>
      </c>
      <c r="E64" s="5">
        <v>-223223440</v>
      </c>
      <c r="F64" s="5">
        <v>-1090406576</v>
      </c>
      <c r="I64" s="5">
        <v>-1090406576</v>
      </c>
      <c r="J64" s="5">
        <v>-992304479</v>
      </c>
      <c r="K64" s="5">
        <v>-56872584</v>
      </c>
      <c r="L64" s="5">
        <v>-82022383</v>
      </c>
      <c r="M64" s="5">
        <v>-489250585</v>
      </c>
      <c r="N64" s="5">
        <v>-3231554</v>
      </c>
      <c r="O64" s="5">
        <v>-338923919</v>
      </c>
      <c r="P64" s="5">
        <v>-607891035</v>
      </c>
    </row>
    <row r="65" spans="2:16" ht="15.5" x14ac:dyDescent="0.35">
      <c r="C65" t="s">
        <v>404</v>
      </c>
      <c r="F65" s="5">
        <v>-1090406576</v>
      </c>
      <c r="I65" s="5">
        <v>-1090406576</v>
      </c>
      <c r="J65" s="5">
        <v>-992304479</v>
      </c>
      <c r="K65" s="5">
        <v>-56872584</v>
      </c>
      <c r="L65" s="5">
        <v>-82022383</v>
      </c>
      <c r="M65" s="5">
        <v>-489250585</v>
      </c>
      <c r="N65" s="5">
        <v>-3231554</v>
      </c>
      <c r="O65" s="5">
        <v>-368027873</v>
      </c>
      <c r="P65" s="5">
        <v>-635201795</v>
      </c>
    </row>
    <row r="66" spans="2:16" ht="15.5" x14ac:dyDescent="0.35">
      <c r="C66" t="s">
        <v>405</v>
      </c>
      <c r="O66" s="5">
        <v>29103954</v>
      </c>
      <c r="P66" s="5">
        <v>27310760</v>
      </c>
    </row>
    <row r="67" spans="2:16" ht="15.5" x14ac:dyDescent="0.35">
      <c r="C67" t="s">
        <v>406</v>
      </c>
      <c r="D67" s="5">
        <v>56013540</v>
      </c>
      <c r="E67" s="5">
        <v>-223223440</v>
      </c>
      <c r="F67" s="5">
        <v>-1090406576</v>
      </c>
      <c r="I67" s="5">
        <v>-1090406576</v>
      </c>
      <c r="J67" s="5">
        <v>-992304479</v>
      </c>
      <c r="K67" s="5">
        <v>-56872584</v>
      </c>
      <c r="L67" s="5">
        <v>-82022383</v>
      </c>
      <c r="M67" s="5">
        <v>-489250585</v>
      </c>
      <c r="N67" s="5">
        <v>-3231554</v>
      </c>
      <c r="O67" s="5">
        <v>-338923919</v>
      </c>
      <c r="P67" s="5">
        <v>-607891035</v>
      </c>
    </row>
    <row r="68" spans="2:16" ht="15.5" x14ac:dyDescent="0.35">
      <c r="C68" t="s">
        <v>95</v>
      </c>
      <c r="D68" s="5">
        <v>-79590662</v>
      </c>
      <c r="E68" s="5">
        <v>1100979823</v>
      </c>
      <c r="F68" s="5">
        <v>620215468</v>
      </c>
      <c r="G68" s="5">
        <v>5482199054</v>
      </c>
      <c r="I68" s="5">
        <v>2036260665</v>
      </c>
      <c r="J68" s="5">
        <v>3333563411</v>
      </c>
      <c r="K68" s="5">
        <v>17224393</v>
      </c>
      <c r="L68" s="5">
        <v>-1922533742</v>
      </c>
      <c r="M68" s="5">
        <v>1676533638</v>
      </c>
      <c r="N68" s="5">
        <v>-764674863</v>
      </c>
      <c r="O68" s="5">
        <v>424454571</v>
      </c>
      <c r="P68" s="5">
        <v>1488483853</v>
      </c>
    </row>
    <row r="69" spans="2:16" ht="15.5" x14ac:dyDescent="0.35">
      <c r="C69" t="s">
        <v>96</v>
      </c>
      <c r="F69" s="5">
        <v>-252097316</v>
      </c>
      <c r="I69" s="5">
        <v>-252097316</v>
      </c>
      <c r="J69" s="5">
        <v>-68201941</v>
      </c>
      <c r="K69" s="5">
        <v>148392130</v>
      </c>
      <c r="L69" s="5">
        <v>182109449</v>
      </c>
      <c r="M69" s="5">
        <v>318469743</v>
      </c>
      <c r="N69" s="5">
        <v>35722334</v>
      </c>
      <c r="O69" s="5">
        <v>153904342</v>
      </c>
      <c r="P69" s="5">
        <v>138340488</v>
      </c>
    </row>
    <row r="70" spans="2:16" ht="15.5" x14ac:dyDescent="0.35">
      <c r="C70" t="s">
        <v>97</v>
      </c>
      <c r="D70" s="5">
        <v>-79590662</v>
      </c>
      <c r="E70" s="5">
        <v>1100979823</v>
      </c>
      <c r="F70" s="5">
        <v>368118152</v>
      </c>
      <c r="G70" s="5">
        <v>5482199054</v>
      </c>
      <c r="I70" s="5">
        <v>1784163349</v>
      </c>
      <c r="J70" s="5">
        <v>3265361470</v>
      </c>
      <c r="K70" s="5">
        <v>165616523</v>
      </c>
      <c r="L70" s="5">
        <v>-1740424293</v>
      </c>
      <c r="M70" s="5">
        <v>1995003381</v>
      </c>
      <c r="N70" s="5">
        <v>-728952529</v>
      </c>
      <c r="O70" s="5">
        <v>578358913</v>
      </c>
      <c r="P70" s="5">
        <v>1626824341</v>
      </c>
    </row>
    <row r="71" spans="2:16" ht="15.5" x14ac:dyDescent="0.35">
      <c r="C71" t="s">
        <v>98</v>
      </c>
      <c r="D71" s="5">
        <v>-79590662</v>
      </c>
      <c r="E71" s="5">
        <v>1100979823</v>
      </c>
      <c r="F71" s="5">
        <v>620215468</v>
      </c>
      <c r="G71" s="5">
        <v>5482199054</v>
      </c>
      <c r="I71" s="5">
        <v>2036260665</v>
      </c>
      <c r="J71" s="5">
        <v>3333563411</v>
      </c>
      <c r="K71" s="5">
        <v>17224393</v>
      </c>
      <c r="L71" s="5">
        <v>-1922533742</v>
      </c>
      <c r="M71" s="5">
        <v>1676533638</v>
      </c>
      <c r="N71" s="5">
        <v>-764674863</v>
      </c>
      <c r="O71" s="5">
        <v>424454571</v>
      </c>
      <c r="P71" s="5">
        <v>1488483853</v>
      </c>
    </row>
    <row r="72" spans="2:16" ht="15.5" x14ac:dyDescent="0.35">
      <c r="C72" t="s">
        <v>8</v>
      </c>
      <c r="D72" s="5">
        <v>-79608984</v>
      </c>
      <c r="E72" s="5">
        <v>1100958879</v>
      </c>
      <c r="F72" s="5">
        <v>368229685</v>
      </c>
      <c r="G72" s="5">
        <v>5481993996</v>
      </c>
      <c r="I72" s="5">
        <v>1784107847</v>
      </c>
      <c r="J72" s="5">
        <v>3265441259</v>
      </c>
      <c r="K72" s="5">
        <v>165668039</v>
      </c>
      <c r="L72" s="5">
        <v>-1740268685</v>
      </c>
      <c r="M72" s="5">
        <v>1995003381</v>
      </c>
      <c r="N72" s="5">
        <v>-728952529</v>
      </c>
      <c r="O72" s="5">
        <v>578358913</v>
      </c>
      <c r="P72" s="5">
        <v>1626824341</v>
      </c>
    </row>
    <row r="73" spans="2:16" ht="15.5" x14ac:dyDescent="0.35">
      <c r="C73" t="s">
        <v>100</v>
      </c>
      <c r="D73" s="5">
        <v>-79590662</v>
      </c>
      <c r="E73" s="5">
        <v>1100979823</v>
      </c>
      <c r="F73" s="5">
        <v>620215468</v>
      </c>
      <c r="G73" s="5">
        <v>5482199054</v>
      </c>
      <c r="I73" s="5">
        <v>2036260665</v>
      </c>
      <c r="J73" s="5">
        <v>3333563411</v>
      </c>
      <c r="K73" s="5">
        <v>17224393</v>
      </c>
      <c r="L73" s="5">
        <v>-1922533742</v>
      </c>
      <c r="M73" s="5">
        <v>1676533638</v>
      </c>
      <c r="N73" s="5">
        <v>-764674863</v>
      </c>
      <c r="O73" s="5">
        <v>424454571</v>
      </c>
      <c r="P73" s="5">
        <v>1488483853</v>
      </c>
    </row>
    <row r="74" spans="2:16" ht="15.5" x14ac:dyDescent="0.35">
      <c r="C74" t="s">
        <v>101</v>
      </c>
      <c r="D74" s="5">
        <v>-79590662</v>
      </c>
      <c r="E74" s="5">
        <v>1100979823</v>
      </c>
      <c r="F74" s="5">
        <v>368118152</v>
      </c>
      <c r="G74" s="5">
        <v>5482199054</v>
      </c>
      <c r="I74" s="5">
        <v>1784163349</v>
      </c>
      <c r="J74" s="5">
        <v>3265361470</v>
      </c>
      <c r="K74" s="5">
        <v>165616523</v>
      </c>
      <c r="L74" s="5">
        <v>-1740424293</v>
      </c>
      <c r="M74" s="5">
        <v>1995003381</v>
      </c>
      <c r="N74" s="5">
        <v>-728952529</v>
      </c>
      <c r="O74" s="5">
        <v>578358913</v>
      </c>
      <c r="P74" s="5">
        <v>1626824341</v>
      </c>
    </row>
    <row r="75" spans="2:16" ht="15.5" x14ac:dyDescent="0.35">
      <c r="C75" t="s">
        <v>102</v>
      </c>
      <c r="D75" s="5">
        <v>-79590662</v>
      </c>
      <c r="E75" s="5">
        <v>1100979823</v>
      </c>
      <c r="F75" s="5">
        <v>368118152</v>
      </c>
      <c r="G75" s="5">
        <v>5482199054</v>
      </c>
      <c r="I75" s="5">
        <v>1784163349</v>
      </c>
      <c r="J75" s="5">
        <v>3265361470</v>
      </c>
      <c r="K75" s="5">
        <v>165616523</v>
      </c>
      <c r="L75" s="5">
        <v>-1740424293</v>
      </c>
      <c r="M75" s="5">
        <v>1995003381</v>
      </c>
      <c r="N75" s="5">
        <v>-728952529</v>
      </c>
      <c r="O75" s="5">
        <v>578358913</v>
      </c>
      <c r="P75" s="5">
        <v>1626824341</v>
      </c>
    </row>
    <row r="77" spans="2:16" ht="15.5" x14ac:dyDescent="0.35">
      <c r="B77" t="s">
        <v>103</v>
      </c>
      <c r="C77" t="s">
        <v>104</v>
      </c>
    </row>
    <row r="78" spans="2:16" ht="15.5" x14ac:dyDescent="0.35">
      <c r="C78" t="s">
        <v>216</v>
      </c>
    </row>
    <row r="79" spans="2:16" ht="15.5" x14ac:dyDescent="0.35">
      <c r="C79" t="s">
        <v>20</v>
      </c>
      <c r="D79" s="5">
        <v>7439065694</v>
      </c>
      <c r="E79" s="5">
        <v>3475730080</v>
      </c>
      <c r="F79" s="5">
        <v>4419555043</v>
      </c>
      <c r="G79" s="5">
        <v>4341285331</v>
      </c>
      <c r="I79" s="5">
        <v>4419555043</v>
      </c>
      <c r="J79" s="5">
        <v>9188729780</v>
      </c>
      <c r="K79" s="5">
        <v>3695355161</v>
      </c>
      <c r="L79" s="5">
        <v>25911737517</v>
      </c>
      <c r="M79" s="5">
        <v>8208762363</v>
      </c>
      <c r="N79" s="5">
        <v>1393336654</v>
      </c>
      <c r="O79" s="5">
        <v>4134748397</v>
      </c>
      <c r="P79" s="5">
        <v>13153559526</v>
      </c>
    </row>
    <row r="80" spans="2:16" ht="15.5" x14ac:dyDescent="0.35">
      <c r="C80" t="s">
        <v>217</v>
      </c>
      <c r="D80" s="5">
        <v>41941709807</v>
      </c>
      <c r="E80" s="5">
        <v>23054122127</v>
      </c>
      <c r="F80" s="5">
        <v>32387645138</v>
      </c>
      <c r="G80" s="5">
        <v>38751404244</v>
      </c>
      <c r="I80" s="5">
        <v>32387645138</v>
      </c>
      <c r="J80" s="5">
        <v>80155506365</v>
      </c>
      <c r="K80" s="5">
        <v>32464698432</v>
      </c>
      <c r="L80" s="5">
        <v>36321525642</v>
      </c>
      <c r="M80" s="5">
        <v>26237238891</v>
      </c>
      <c r="N80" s="5">
        <v>45462190929</v>
      </c>
      <c r="O80" s="5">
        <v>67068240304</v>
      </c>
      <c r="P80" s="5">
        <v>41204151582</v>
      </c>
    </row>
    <row r="81" spans="3:16" ht="15.5" x14ac:dyDescent="0.35">
      <c r="C81" t="s">
        <v>219</v>
      </c>
      <c r="D81" s="5">
        <v>15098348175</v>
      </c>
      <c r="E81" s="5">
        <v>150790836</v>
      </c>
      <c r="F81" s="5">
        <v>150540689</v>
      </c>
      <c r="I81" s="5">
        <v>150540689</v>
      </c>
      <c r="J81" s="5">
        <v>150268284</v>
      </c>
    </row>
    <row r="82" spans="3:16" ht="15.5" x14ac:dyDescent="0.35">
      <c r="C82" t="s">
        <v>218</v>
      </c>
      <c r="D82" s="5">
        <v>14475800000</v>
      </c>
      <c r="E82" s="5">
        <v>14475800000</v>
      </c>
      <c r="F82" s="5">
        <v>14475800000</v>
      </c>
      <c r="I82" s="5">
        <v>14475800000</v>
      </c>
    </row>
    <row r="83" spans="3:16" ht="15.5" x14ac:dyDescent="0.35">
      <c r="C83" t="s">
        <v>220</v>
      </c>
      <c r="D83" s="5">
        <v>41941709807</v>
      </c>
      <c r="E83" s="5">
        <v>23054122127</v>
      </c>
      <c r="F83" s="5">
        <v>32387645138</v>
      </c>
      <c r="G83" s="5">
        <v>38751404244</v>
      </c>
      <c r="I83" s="5">
        <v>32387645138</v>
      </c>
      <c r="J83" s="5">
        <v>80155506365</v>
      </c>
      <c r="K83" s="5">
        <v>32464698432</v>
      </c>
      <c r="L83" s="5">
        <v>36321525642</v>
      </c>
      <c r="M83" s="5">
        <v>26237238891</v>
      </c>
      <c r="N83" s="5">
        <v>45462190929</v>
      </c>
      <c r="O83" s="5">
        <v>67068240304</v>
      </c>
      <c r="P83" s="5">
        <v>41204151582</v>
      </c>
    </row>
    <row r="84" spans="3:16" ht="15.5" x14ac:dyDescent="0.35">
      <c r="C84" t="s">
        <v>110</v>
      </c>
      <c r="D84" s="5">
        <v>656767</v>
      </c>
      <c r="E84" s="5">
        <v>656767</v>
      </c>
      <c r="F84" s="5">
        <v>656767</v>
      </c>
      <c r="G84" s="5">
        <v>1295020</v>
      </c>
      <c r="I84" s="5">
        <v>656767</v>
      </c>
      <c r="J84" s="5">
        <v>147621740</v>
      </c>
      <c r="K84" s="5">
        <v>2500000</v>
      </c>
      <c r="M84" s="5">
        <v>60000000</v>
      </c>
      <c r="N84" s="5">
        <v>228952800</v>
      </c>
      <c r="O84" s="5">
        <v>227952800</v>
      </c>
      <c r="P84" s="5">
        <v>174750000</v>
      </c>
    </row>
    <row r="85" spans="3:16" ht="15.5" x14ac:dyDescent="0.35">
      <c r="C85" t="s">
        <v>222</v>
      </c>
      <c r="D85" s="5">
        <v>78584160240</v>
      </c>
      <c r="E85" s="5">
        <v>78323172951</v>
      </c>
      <c r="F85" s="5">
        <v>83897636850</v>
      </c>
      <c r="G85" s="5">
        <v>85784531593</v>
      </c>
      <c r="I85" s="5">
        <v>83897636850</v>
      </c>
      <c r="J85" s="5">
        <v>33575367360</v>
      </c>
      <c r="K85" s="5">
        <v>85546941781</v>
      </c>
      <c r="L85" s="5">
        <v>63068539973</v>
      </c>
      <c r="M85" s="5">
        <v>73417537512</v>
      </c>
      <c r="N85" s="5">
        <v>65991307469</v>
      </c>
      <c r="O85" s="5">
        <v>70603346028</v>
      </c>
      <c r="P85" s="5">
        <v>45131533461</v>
      </c>
    </row>
    <row r="86" spans="3:16" ht="15.5" x14ac:dyDescent="0.35">
      <c r="C86" t="s">
        <v>81</v>
      </c>
      <c r="D86" s="5">
        <v>2579372836</v>
      </c>
      <c r="E86" s="5">
        <v>2579372836</v>
      </c>
      <c r="F86" s="5">
        <v>2579372836</v>
      </c>
      <c r="G86" s="5">
        <v>2831470152</v>
      </c>
      <c r="I86" s="5">
        <v>2579372836</v>
      </c>
      <c r="J86" s="5">
        <v>2831470152</v>
      </c>
      <c r="K86" s="5">
        <v>2899672093</v>
      </c>
      <c r="L86" s="5">
        <v>2751279963</v>
      </c>
      <c r="M86" s="5">
        <v>2569170514</v>
      </c>
      <c r="N86" s="5">
        <v>2250700771</v>
      </c>
      <c r="O86" s="5">
        <v>29775613382</v>
      </c>
      <c r="P86" s="5">
        <v>2121709040</v>
      </c>
    </row>
    <row r="87" spans="3:16" ht="15.5" x14ac:dyDescent="0.35">
      <c r="C87" t="s">
        <v>223</v>
      </c>
      <c r="D87" s="5">
        <v>153448499297</v>
      </c>
      <c r="E87" s="5">
        <v>125043876719</v>
      </c>
      <c r="F87" s="5">
        <v>142472996973</v>
      </c>
      <c r="G87" s="5">
        <v>149244456444</v>
      </c>
      <c r="I87" s="5">
        <v>142472996973</v>
      </c>
      <c r="J87" s="5">
        <v>144220318034</v>
      </c>
      <c r="K87" s="5">
        <v>143541791622</v>
      </c>
      <c r="L87" s="5">
        <v>146496898223</v>
      </c>
      <c r="M87" s="5">
        <v>132333523487</v>
      </c>
      <c r="N87" s="5">
        <v>123787972495</v>
      </c>
      <c r="O87" s="5">
        <v>149270222780</v>
      </c>
      <c r="P87" s="5">
        <v>102914443283</v>
      </c>
    </row>
    <row r="88" spans="3:16" ht="15.5" x14ac:dyDescent="0.35">
      <c r="C88" t="s">
        <v>224</v>
      </c>
    </row>
    <row r="89" spans="3:16" ht="15.5" x14ac:dyDescent="0.35">
      <c r="C89" t="s">
        <v>111</v>
      </c>
      <c r="D89" s="5">
        <v>54723964221</v>
      </c>
      <c r="E89" s="5">
        <v>55437708178</v>
      </c>
      <c r="F89" s="5">
        <v>56141168322</v>
      </c>
      <c r="G89" s="5">
        <v>58704619905</v>
      </c>
      <c r="I89" s="5">
        <v>56141168322</v>
      </c>
      <c r="J89" s="5">
        <v>60608460313</v>
      </c>
      <c r="K89" s="5">
        <v>44794282323</v>
      </c>
      <c r="L89" s="5">
        <v>46564588723</v>
      </c>
      <c r="M89" s="5">
        <v>46602524743</v>
      </c>
      <c r="N89" s="5">
        <v>46841229653</v>
      </c>
      <c r="O89" s="5">
        <v>45753082317</v>
      </c>
      <c r="P89" s="5">
        <v>18950135958</v>
      </c>
    </row>
    <row r="90" spans="3:16" ht="15.5" x14ac:dyDescent="0.35">
      <c r="C90" t="s">
        <v>114</v>
      </c>
      <c r="D90" s="5">
        <v>1306996076</v>
      </c>
      <c r="E90" s="5">
        <v>1306996076</v>
      </c>
      <c r="F90" s="5">
        <v>1306996076</v>
      </c>
      <c r="G90" s="5">
        <v>1554626911</v>
      </c>
      <c r="I90" s="5">
        <v>1306996076</v>
      </c>
      <c r="J90" s="5">
        <v>1554626911</v>
      </c>
      <c r="K90" s="5">
        <v>1071584465</v>
      </c>
      <c r="L90" s="5">
        <v>721555900</v>
      </c>
      <c r="M90" s="5">
        <v>253509454</v>
      </c>
      <c r="N90" s="5">
        <v>309540634</v>
      </c>
      <c r="O90" s="5">
        <v>306283270</v>
      </c>
      <c r="P90" s="5">
        <v>277179316</v>
      </c>
    </row>
    <row r="91" spans="3:16" ht="15.5" x14ac:dyDescent="0.35">
      <c r="C91" t="s">
        <v>225</v>
      </c>
      <c r="D91" s="5">
        <v>5321917155</v>
      </c>
      <c r="E91" s="5">
        <v>5321917155</v>
      </c>
      <c r="F91" s="5">
        <v>5321917155</v>
      </c>
      <c r="G91" s="5">
        <v>5321917155</v>
      </c>
      <c r="I91" s="5">
        <v>5321917155</v>
      </c>
      <c r="J91" s="5">
        <v>5321917155</v>
      </c>
      <c r="K91" s="5">
        <v>5321917155</v>
      </c>
      <c r="L91" s="5">
        <v>5321917155</v>
      </c>
    </row>
    <row r="92" spans="3:16" ht="15.5" x14ac:dyDescent="0.35">
      <c r="C92" t="s">
        <v>228</v>
      </c>
      <c r="D92" s="5">
        <v>61352877452</v>
      </c>
      <c r="E92" s="5">
        <v>62066621409</v>
      </c>
      <c r="F92" s="5">
        <v>62770081553</v>
      </c>
      <c r="G92" s="5">
        <v>68050442782</v>
      </c>
      <c r="I92" s="5">
        <v>62770081553</v>
      </c>
      <c r="J92" s="5">
        <v>67485004379</v>
      </c>
      <c r="K92" s="5">
        <v>53373108248</v>
      </c>
      <c r="L92" s="5">
        <v>52608061778</v>
      </c>
      <c r="M92" s="5">
        <v>46856034197</v>
      </c>
      <c r="N92" s="5">
        <v>47338291906</v>
      </c>
      <c r="O92" s="5">
        <v>47551282036</v>
      </c>
      <c r="P92" s="5">
        <v>19227315274</v>
      </c>
    </row>
    <row r="93" spans="3:16" ht="15.5" x14ac:dyDescent="0.35">
      <c r="C93" t="s">
        <v>115</v>
      </c>
      <c r="D93" s="5">
        <v>214801376749</v>
      </c>
      <c r="E93" s="5">
        <v>187110498128</v>
      </c>
      <c r="F93" s="5">
        <v>205243078526</v>
      </c>
      <c r="G93" s="5">
        <v>217294899226</v>
      </c>
      <c r="I93" s="5">
        <v>205243078526</v>
      </c>
      <c r="J93" s="5">
        <v>211705322413</v>
      </c>
      <c r="K93" s="5">
        <v>196914899870</v>
      </c>
      <c r="L93" s="5">
        <v>199104960001</v>
      </c>
      <c r="M93" s="5">
        <v>179189557684</v>
      </c>
      <c r="N93" s="5">
        <v>171126264401</v>
      </c>
      <c r="O93" s="5">
        <v>196821504816</v>
      </c>
      <c r="P93" s="5">
        <v>122141758557</v>
      </c>
    </row>
    <row r="94" spans="3:16" ht="15.5" x14ac:dyDescent="0.35">
      <c r="C94" t="s">
        <v>116</v>
      </c>
    </row>
    <row r="95" spans="3:16" ht="15.5" x14ac:dyDescent="0.35">
      <c r="C95" t="s">
        <v>117</v>
      </c>
    </row>
    <row r="96" spans="3:16" ht="15.5" x14ac:dyDescent="0.35">
      <c r="C96" t="s">
        <v>229</v>
      </c>
      <c r="D96" s="5">
        <v>92395454636</v>
      </c>
      <c r="E96" s="5">
        <v>64954854312</v>
      </c>
      <c r="F96" s="5">
        <v>83534533812</v>
      </c>
      <c r="G96" s="5">
        <v>102001537053</v>
      </c>
      <c r="I96" s="5">
        <v>83534533812</v>
      </c>
      <c r="J96" s="5">
        <v>87355171126</v>
      </c>
      <c r="K96" s="5">
        <v>81650705594</v>
      </c>
      <c r="L96" s="5">
        <v>81161628489</v>
      </c>
      <c r="M96" s="5">
        <v>59410870171</v>
      </c>
      <c r="N96" s="5">
        <v>50567914794</v>
      </c>
      <c r="O96" s="5">
        <v>71930448814</v>
      </c>
      <c r="P96" s="5">
        <v>65911872029</v>
      </c>
    </row>
    <row r="97" spans="3:16" ht="15.5" x14ac:dyDescent="0.35">
      <c r="C97" t="s">
        <v>230</v>
      </c>
    </row>
    <row r="98" spans="3:16" ht="15.5" x14ac:dyDescent="0.35">
      <c r="C98" t="s">
        <v>231</v>
      </c>
      <c r="D98" s="5">
        <v>18787397577</v>
      </c>
      <c r="E98" s="5">
        <v>17142288709</v>
      </c>
      <c r="F98" s="5">
        <v>17561014902</v>
      </c>
      <c r="G98" s="5">
        <v>55279912453</v>
      </c>
      <c r="I98" s="5">
        <v>17561014902</v>
      </c>
      <c r="J98" s="5">
        <v>7376462828</v>
      </c>
      <c r="K98" s="5">
        <v>13638407079</v>
      </c>
      <c r="L98" s="5">
        <v>9636363154</v>
      </c>
      <c r="M98" s="5">
        <v>10621016566</v>
      </c>
      <c r="N98" s="5">
        <v>11317932932</v>
      </c>
      <c r="O98" s="5">
        <v>22951440078</v>
      </c>
      <c r="P98" s="5">
        <v>29812396118</v>
      </c>
    </row>
    <row r="99" spans="3:16" ht="15.5" x14ac:dyDescent="0.35">
      <c r="C99" t="s">
        <v>121</v>
      </c>
      <c r="G99" s="5">
        <v>149264284</v>
      </c>
      <c r="K99" s="5">
        <v>149264284</v>
      </c>
      <c r="L99" s="5">
        <v>128833300</v>
      </c>
      <c r="M99" s="5">
        <v>98833300</v>
      </c>
      <c r="N99" s="5">
        <v>91333300</v>
      </c>
    </row>
    <row r="100" spans="3:16" ht="15.5" x14ac:dyDescent="0.35">
      <c r="C100" t="s">
        <v>232</v>
      </c>
      <c r="D100" s="5">
        <v>29574148175</v>
      </c>
      <c r="E100" s="5">
        <v>14626590836</v>
      </c>
      <c r="F100" s="5">
        <v>14626340689</v>
      </c>
      <c r="G100" s="5">
        <v>149264284</v>
      </c>
      <c r="I100" s="5">
        <v>14626340689</v>
      </c>
      <c r="J100" s="5">
        <v>150268284</v>
      </c>
      <c r="K100" s="5">
        <v>149264284</v>
      </c>
      <c r="L100" s="5">
        <v>128833300</v>
      </c>
      <c r="M100" s="5">
        <v>98833300</v>
      </c>
      <c r="N100" s="5">
        <v>91333300</v>
      </c>
    </row>
    <row r="101" spans="3:16" ht="15.5" x14ac:dyDescent="0.35">
      <c r="C101" t="s">
        <v>120</v>
      </c>
      <c r="D101" s="5">
        <v>207598391</v>
      </c>
      <c r="E101" s="5">
        <v>312670918</v>
      </c>
      <c r="F101" s="5">
        <v>269294918</v>
      </c>
      <c r="G101" s="5">
        <v>105807417</v>
      </c>
      <c r="I101" s="5">
        <v>269294918</v>
      </c>
      <c r="J101" s="5">
        <v>26001285</v>
      </c>
      <c r="K101" s="5">
        <v>121770667</v>
      </c>
      <c r="L101" s="5">
        <v>51296034</v>
      </c>
      <c r="M101" s="5">
        <v>40024437</v>
      </c>
      <c r="N101" s="5">
        <v>56120300</v>
      </c>
      <c r="O101" s="5">
        <v>239328160</v>
      </c>
      <c r="P101" s="5">
        <v>2463502416</v>
      </c>
    </row>
    <row r="102" spans="3:16" ht="15.5" x14ac:dyDescent="0.35">
      <c r="C102" t="s">
        <v>233</v>
      </c>
      <c r="D102" s="5">
        <v>575793189</v>
      </c>
      <c r="E102" s="5">
        <v>452984909</v>
      </c>
      <c r="F102" s="5">
        <v>118902999</v>
      </c>
      <c r="G102" s="5">
        <v>123836022</v>
      </c>
      <c r="I102" s="5">
        <v>118902999</v>
      </c>
      <c r="J102" s="5">
        <v>965460009</v>
      </c>
      <c r="K102" s="5">
        <v>198937025</v>
      </c>
      <c r="L102" s="5">
        <v>242928894</v>
      </c>
      <c r="M102" s="5">
        <v>340916848</v>
      </c>
      <c r="N102" s="5">
        <v>44941411</v>
      </c>
      <c r="O102" s="5">
        <v>201805945</v>
      </c>
      <c r="P102" s="5">
        <v>473664973</v>
      </c>
    </row>
    <row r="103" spans="3:16" ht="15.5" x14ac:dyDescent="0.35">
      <c r="C103" t="s">
        <v>236</v>
      </c>
      <c r="D103" s="5">
        <v>7049108104</v>
      </c>
      <c r="E103" s="5">
        <v>6408596140</v>
      </c>
      <c r="F103" s="5">
        <v>8935459304</v>
      </c>
      <c r="G103" s="5">
        <v>12714965877</v>
      </c>
      <c r="I103" s="5">
        <v>8935459304</v>
      </c>
      <c r="J103" s="5">
        <v>10499654280</v>
      </c>
      <c r="K103" s="5">
        <v>13695686883</v>
      </c>
      <c r="L103" s="5">
        <v>17090545322</v>
      </c>
      <c r="M103" s="5">
        <v>36569064194</v>
      </c>
      <c r="N103" s="5">
        <v>11731499792</v>
      </c>
      <c r="O103" s="5">
        <v>22273550100</v>
      </c>
      <c r="P103" s="5">
        <v>11347719029</v>
      </c>
    </row>
    <row r="104" spans="3:16" ht="15.5" x14ac:dyDescent="0.35">
      <c r="C104" t="s">
        <v>390</v>
      </c>
      <c r="D104" s="5">
        <v>34201409200</v>
      </c>
      <c r="E104" s="5">
        <v>26011722800</v>
      </c>
      <c r="F104" s="5">
        <v>42023521000</v>
      </c>
      <c r="G104" s="5">
        <v>33627751000</v>
      </c>
      <c r="I104" s="5">
        <v>42023521000</v>
      </c>
      <c r="J104" s="5">
        <v>60394220440</v>
      </c>
      <c r="K104" s="5">
        <v>45836639656</v>
      </c>
      <c r="L104" s="5">
        <v>53935821517</v>
      </c>
      <c r="M104" s="5">
        <v>11357116100</v>
      </c>
      <c r="N104" s="5">
        <v>27326087059</v>
      </c>
      <c r="O104" s="5">
        <v>26264324531</v>
      </c>
      <c r="P104" s="5">
        <v>21814589493</v>
      </c>
    </row>
    <row r="105" spans="3:16" ht="15.5" x14ac:dyDescent="0.35">
      <c r="C105" t="s">
        <v>237</v>
      </c>
      <c r="D105" s="5">
        <v>9369235377</v>
      </c>
      <c r="E105" s="5">
        <v>9039366418</v>
      </c>
      <c r="F105" s="5">
        <v>9693247139</v>
      </c>
      <c r="G105" s="5">
        <v>3646182750</v>
      </c>
      <c r="I105" s="5">
        <v>9693247139</v>
      </c>
      <c r="J105" s="5">
        <v>14119017061</v>
      </c>
      <c r="K105" s="5">
        <v>8298421520</v>
      </c>
      <c r="L105" s="5">
        <v>11143175279</v>
      </c>
      <c r="M105" s="5">
        <v>11238294354</v>
      </c>
      <c r="N105" s="5">
        <v>14012959829</v>
      </c>
      <c r="O105" s="5">
        <v>15988497968</v>
      </c>
      <c r="P105" s="5">
        <v>15963490509</v>
      </c>
    </row>
    <row r="106" spans="3:16" ht="15.5" x14ac:dyDescent="0.35">
      <c r="C106" t="s">
        <v>238</v>
      </c>
      <c r="D106" s="5">
        <v>9369235377</v>
      </c>
      <c r="E106" s="5">
        <v>9039366418</v>
      </c>
      <c r="F106" s="5">
        <v>9693247139</v>
      </c>
      <c r="G106" s="5">
        <v>3646182750</v>
      </c>
      <c r="I106" s="5">
        <v>9693247139</v>
      </c>
      <c r="J106" s="5">
        <v>14119017061</v>
      </c>
      <c r="K106" s="5">
        <v>8298421520</v>
      </c>
      <c r="L106" s="5">
        <v>11143175279</v>
      </c>
      <c r="M106" s="5">
        <v>11238294354</v>
      </c>
      <c r="N106" s="5">
        <v>14012959829</v>
      </c>
      <c r="O106" s="5">
        <v>15988497968</v>
      </c>
      <c r="P106" s="5">
        <v>15963490509</v>
      </c>
    </row>
    <row r="107" spans="3:16" ht="15.5" x14ac:dyDescent="0.35">
      <c r="C107" t="s">
        <v>239</v>
      </c>
    </row>
    <row r="108" spans="3:16" ht="15.5" x14ac:dyDescent="0.35">
      <c r="C108" t="s">
        <v>371</v>
      </c>
      <c r="D108" s="5">
        <v>464703878</v>
      </c>
      <c r="E108" s="5">
        <v>1161759758</v>
      </c>
      <c r="F108" s="5">
        <v>1858815638</v>
      </c>
      <c r="G108" s="5">
        <v>2555871518</v>
      </c>
      <c r="I108" s="5">
        <v>1858815638</v>
      </c>
      <c r="J108" s="5">
        <v>4647039158</v>
      </c>
      <c r="K108" s="5">
        <v>7435262678</v>
      </c>
      <c r="L108" s="5">
        <v>10223486198</v>
      </c>
      <c r="M108" s="5">
        <v>10223486198</v>
      </c>
      <c r="N108" s="5">
        <v>12717995775</v>
      </c>
      <c r="O108" s="5">
        <v>14877190606</v>
      </c>
      <c r="P108" s="5">
        <v>14877180912</v>
      </c>
    </row>
    <row r="109" spans="3:16" ht="15.5" x14ac:dyDescent="0.35">
      <c r="C109" t="s">
        <v>370</v>
      </c>
      <c r="D109" s="5">
        <v>7311766673</v>
      </c>
      <c r="E109" s="5">
        <v>6284841834</v>
      </c>
      <c r="F109" s="5">
        <v>6241666675</v>
      </c>
      <c r="I109" s="5">
        <v>6241666675</v>
      </c>
      <c r="J109" s="5">
        <v>8381666671</v>
      </c>
    </row>
    <row r="110" spans="3:16" ht="15.5" x14ac:dyDescent="0.35">
      <c r="C110" t="s">
        <v>290</v>
      </c>
      <c r="D110" s="5">
        <v>7776470551</v>
      </c>
      <c r="E110" s="5">
        <v>7446601592</v>
      </c>
      <c r="F110" s="5">
        <v>8100482313</v>
      </c>
      <c r="G110" s="5">
        <v>2555871518</v>
      </c>
      <c r="I110" s="5">
        <v>8100482313</v>
      </c>
      <c r="J110" s="5">
        <v>13028705829</v>
      </c>
      <c r="K110" s="5">
        <v>7435262678</v>
      </c>
      <c r="L110" s="5">
        <v>10223486198</v>
      </c>
      <c r="M110" s="5">
        <v>10223486198</v>
      </c>
      <c r="N110" s="5">
        <v>12717995775</v>
      </c>
      <c r="O110" s="5">
        <v>14877190606</v>
      </c>
      <c r="P110" s="5">
        <v>14877180912</v>
      </c>
    </row>
    <row r="111" spans="3:16" ht="15.5" x14ac:dyDescent="0.35">
      <c r="C111" t="s">
        <v>128</v>
      </c>
      <c r="D111" s="5">
        <v>101764690013</v>
      </c>
      <c r="E111" s="5">
        <v>73994220730</v>
      </c>
      <c r="F111" s="5">
        <v>93227780951</v>
      </c>
      <c r="G111" s="5">
        <v>105647719803</v>
      </c>
      <c r="I111" s="5">
        <v>93227780951</v>
      </c>
      <c r="J111" s="5">
        <v>101474188187</v>
      </c>
      <c r="K111" s="5">
        <v>89949127114</v>
      </c>
      <c r="L111" s="5">
        <v>92304803768</v>
      </c>
      <c r="M111" s="5">
        <v>70649164525</v>
      </c>
      <c r="N111" s="5">
        <v>64580874623</v>
      </c>
      <c r="O111" s="5">
        <v>87918946782</v>
      </c>
      <c r="P111" s="5">
        <v>81875362538</v>
      </c>
    </row>
    <row r="112" spans="3:16" ht="15.5" x14ac:dyDescent="0.35">
      <c r="C112" t="s">
        <v>129</v>
      </c>
    </row>
    <row r="113" spans="2:16" ht="15.5" x14ac:dyDescent="0.35">
      <c r="C113" t="s">
        <v>130</v>
      </c>
      <c r="D113" s="5">
        <v>100000000000</v>
      </c>
      <c r="E113" s="5">
        <v>100000000000</v>
      </c>
      <c r="F113" s="5">
        <v>100000000000</v>
      </c>
      <c r="G113" s="5">
        <v>100000000000</v>
      </c>
      <c r="I113" s="5">
        <v>100000000000</v>
      </c>
      <c r="J113" s="5">
        <v>100000000000</v>
      </c>
      <c r="K113" s="5">
        <v>100000000000</v>
      </c>
      <c r="L113" s="5">
        <v>100000000000</v>
      </c>
      <c r="M113" s="5">
        <v>100000000000</v>
      </c>
      <c r="N113" s="5">
        <v>100000000000</v>
      </c>
      <c r="O113" s="5">
        <v>75000000000</v>
      </c>
      <c r="P113" s="5">
        <v>11000000000</v>
      </c>
    </row>
    <row r="114" spans="2:16" ht="15.5" x14ac:dyDescent="0.35">
      <c r="C114" t="s">
        <v>131</v>
      </c>
      <c r="D114" s="5">
        <v>3008083551</v>
      </c>
      <c r="E114" s="5">
        <v>3008083551</v>
      </c>
      <c r="F114" s="5">
        <v>3008083551</v>
      </c>
      <c r="G114" s="5">
        <v>3008083551</v>
      </c>
      <c r="I114" s="5">
        <v>3008083551</v>
      </c>
      <c r="J114" s="5">
        <v>3008083551</v>
      </c>
      <c r="K114" s="5">
        <v>3008083551</v>
      </c>
      <c r="L114" s="5">
        <v>3008083551</v>
      </c>
      <c r="M114" s="5">
        <v>3008083551</v>
      </c>
      <c r="N114" s="5">
        <v>3008083551</v>
      </c>
      <c r="O114" s="5">
        <v>2000000000</v>
      </c>
      <c r="P114" s="5">
        <v>25000000000</v>
      </c>
    </row>
    <row r="115" spans="2:16" ht="15.5" x14ac:dyDescent="0.35">
      <c r="C115" t="s">
        <v>132</v>
      </c>
      <c r="D115" s="5">
        <v>7449235127</v>
      </c>
      <c r="E115" s="5">
        <v>7528844111</v>
      </c>
      <c r="F115" s="5">
        <v>6427885232</v>
      </c>
      <c r="G115" s="5">
        <v>5807558231</v>
      </c>
      <c r="I115" s="5">
        <v>6427885232</v>
      </c>
      <c r="J115" s="5">
        <v>4391680069</v>
      </c>
      <c r="K115" s="5">
        <v>1058036869</v>
      </c>
      <c r="L115" s="5">
        <v>1040760960</v>
      </c>
      <c r="M115" s="5">
        <v>2963139094</v>
      </c>
      <c r="N115" s="5">
        <v>1286605456</v>
      </c>
      <c r="O115" s="5">
        <v>2126944652</v>
      </c>
      <c r="P115" s="5">
        <v>2144686979</v>
      </c>
    </row>
    <row r="116" spans="2:16" ht="15.5" x14ac:dyDescent="0.35">
      <c r="C116" t="s">
        <v>136</v>
      </c>
      <c r="D116" s="5">
        <v>-4778</v>
      </c>
      <c r="E116" s="5">
        <v>-23100</v>
      </c>
      <c r="F116" s="5">
        <v>-44044</v>
      </c>
      <c r="G116" s="5">
        <v>67489</v>
      </c>
      <c r="I116" s="5">
        <v>-44044</v>
      </c>
      <c r="J116" s="5">
        <v>-99546</v>
      </c>
      <c r="K116" s="5">
        <v>-19757</v>
      </c>
      <c r="L116" s="5">
        <v>31759</v>
      </c>
    </row>
    <row r="117" spans="2:16" ht="15.5" x14ac:dyDescent="0.35">
      <c r="C117" t="s">
        <v>10</v>
      </c>
      <c r="D117" s="5">
        <v>113036686736</v>
      </c>
      <c r="E117" s="5">
        <v>113116277398</v>
      </c>
      <c r="F117" s="5">
        <v>112015297575</v>
      </c>
      <c r="G117" s="5">
        <v>111647179423</v>
      </c>
      <c r="I117" s="5">
        <v>112015297575</v>
      </c>
      <c r="J117" s="5">
        <v>110231134226</v>
      </c>
      <c r="K117" s="5">
        <v>106965772756</v>
      </c>
      <c r="L117" s="5">
        <v>106800156233</v>
      </c>
      <c r="M117" s="5">
        <v>108540393159</v>
      </c>
      <c r="N117" s="5">
        <v>106545389778</v>
      </c>
      <c r="O117" s="5">
        <v>108902558034</v>
      </c>
      <c r="P117" s="5">
        <v>40266396019</v>
      </c>
    </row>
    <row r="118" spans="2:16" ht="15.5" x14ac:dyDescent="0.35">
      <c r="C118" t="s">
        <v>137</v>
      </c>
      <c r="D118" s="5">
        <v>214801376749</v>
      </c>
      <c r="E118" s="5">
        <v>187110498128</v>
      </c>
      <c r="F118" s="5">
        <v>205243078526</v>
      </c>
      <c r="G118" s="5">
        <v>217294899226</v>
      </c>
      <c r="I118" s="5">
        <v>205243078526</v>
      </c>
      <c r="J118" s="5">
        <v>211705322413</v>
      </c>
      <c r="K118" s="5">
        <v>196914899870</v>
      </c>
      <c r="L118" s="5">
        <v>199104960001</v>
      </c>
      <c r="M118" s="5">
        <v>179189557684</v>
      </c>
      <c r="N118" s="5">
        <v>171126264401</v>
      </c>
      <c r="O118" s="5">
        <v>196821504816</v>
      </c>
      <c r="P118" s="5">
        <v>122141758557</v>
      </c>
    </row>
    <row r="119" spans="2:16" ht="15.5" x14ac:dyDescent="0.35">
      <c r="C119" t="s">
        <v>138</v>
      </c>
      <c r="D119" s="5">
        <v>1000000000</v>
      </c>
      <c r="E119" s="5">
        <v>1000000000</v>
      </c>
      <c r="F119" s="5">
        <v>1000000000</v>
      </c>
      <c r="G119" s="5">
        <v>1000000000</v>
      </c>
      <c r="I119" s="5">
        <v>1000000000</v>
      </c>
      <c r="J119" s="5">
        <v>1000000000</v>
      </c>
      <c r="K119" s="5">
        <v>1000000000</v>
      </c>
      <c r="L119" s="5">
        <v>1000000000</v>
      </c>
      <c r="M119" s="5">
        <v>1000000000</v>
      </c>
      <c r="N119" s="5">
        <v>1000000000</v>
      </c>
      <c r="O119" s="5">
        <v>750000000</v>
      </c>
      <c r="P119" s="5">
        <v>11000</v>
      </c>
    </row>
    <row r="121" spans="2:16" ht="15.5" x14ac:dyDescent="0.35">
      <c r="B121" t="s">
        <v>139</v>
      </c>
      <c r="C121" t="s">
        <v>140</v>
      </c>
      <c r="D121" s="5">
        <v>-5009719133</v>
      </c>
      <c r="E121" s="5">
        <v>16657573522</v>
      </c>
      <c r="F121" s="5">
        <v>-16139292496</v>
      </c>
      <c r="G121" s="5">
        <v>2305650278</v>
      </c>
      <c r="I121" s="5">
        <v>13428455339</v>
      </c>
      <c r="J121" s="5">
        <v>-6569268825</v>
      </c>
      <c r="K121" s="5">
        <v>-10362073886</v>
      </c>
      <c r="L121" s="5">
        <v>-5397211391</v>
      </c>
      <c r="M121" s="5">
        <v>8190783341</v>
      </c>
      <c r="N121" s="5">
        <v>11370280933</v>
      </c>
      <c r="O121" s="5">
        <v>-72048941708</v>
      </c>
      <c r="P121" s="5">
        <v>-20809900793</v>
      </c>
    </row>
    <row r="122" spans="2:16" ht="15.5" x14ac:dyDescent="0.35">
      <c r="C122" t="s">
        <v>292</v>
      </c>
      <c r="D122" s="5">
        <v>76822495025</v>
      </c>
      <c r="E122" s="5">
        <v>55544221067</v>
      </c>
      <c r="F122" s="5">
        <v>80508764846</v>
      </c>
      <c r="G122" s="5">
        <v>102211073078</v>
      </c>
      <c r="I122" s="5">
        <v>290587486560</v>
      </c>
      <c r="J122" s="5">
        <v>286800985298</v>
      </c>
      <c r="K122" s="5">
        <v>435003168705</v>
      </c>
      <c r="L122" s="5">
        <v>530826183352</v>
      </c>
      <c r="M122" s="5">
        <v>411865563227</v>
      </c>
      <c r="N122" s="5">
        <v>348448204753</v>
      </c>
      <c r="O122" s="5">
        <v>371282853091</v>
      </c>
      <c r="P122" s="5">
        <v>340864254828</v>
      </c>
    </row>
    <row r="123" spans="2:16" ht="15.5" x14ac:dyDescent="0.35">
      <c r="C123" t="s">
        <v>293</v>
      </c>
      <c r="D123" s="5">
        <v>-79001248682</v>
      </c>
      <c r="E123" s="5">
        <v>-35626274071</v>
      </c>
      <c r="F123" s="5">
        <v>-105882020665</v>
      </c>
      <c r="G123" s="5">
        <v>-98878920644</v>
      </c>
      <c r="I123" s="5">
        <v>-266621128614</v>
      </c>
      <c r="J123" s="5">
        <v>-279006682645</v>
      </c>
      <c r="K123" s="5">
        <v>-432343447428</v>
      </c>
      <c r="L123" s="5">
        <v>-489488035640</v>
      </c>
      <c r="M123" s="5">
        <v>-393466700488</v>
      </c>
      <c r="N123" s="5">
        <v>-327372127137</v>
      </c>
      <c r="O123" s="5">
        <v>-385243079017</v>
      </c>
      <c r="P123" s="5">
        <v>-343896098114</v>
      </c>
    </row>
    <row r="124" spans="2:16" ht="15.5" x14ac:dyDescent="0.35">
      <c r="C124" t="s">
        <v>410</v>
      </c>
      <c r="D124" s="5">
        <v>-3034558375</v>
      </c>
      <c r="E124" s="5">
        <v>-3388825639</v>
      </c>
      <c r="F124" s="5">
        <v>23275496535</v>
      </c>
      <c r="G124" s="5">
        <v>-5602946918</v>
      </c>
      <c r="O124" s="5">
        <v>-46798631517</v>
      </c>
      <c r="P124" s="5">
        <v>-16050770781</v>
      </c>
    </row>
    <row r="125" spans="2:16" ht="15.5" x14ac:dyDescent="0.35">
      <c r="C125" t="s">
        <v>411</v>
      </c>
      <c r="O125" s="5">
        <v>-3469869436</v>
      </c>
      <c r="P125" s="5">
        <v>20339739769</v>
      </c>
    </row>
    <row r="126" spans="2:16" ht="15.5" x14ac:dyDescent="0.35">
      <c r="C126" t="s">
        <v>488</v>
      </c>
      <c r="F126" s="5">
        <v>-3136216704</v>
      </c>
      <c r="I126" s="5">
        <v>-3136216704</v>
      </c>
      <c r="J126" s="5">
        <v>-5354811680</v>
      </c>
      <c r="K126" s="5">
        <v>-4676087544</v>
      </c>
      <c r="M126" s="5">
        <v>-6961669515</v>
      </c>
      <c r="N126" s="5">
        <v>-7030918339</v>
      </c>
      <c r="O126" s="5">
        <v>-7639424530</v>
      </c>
      <c r="P126" s="5">
        <v>-4437026680</v>
      </c>
    </row>
    <row r="127" spans="2:16" ht="15.5" x14ac:dyDescent="0.35">
      <c r="C127" t="s">
        <v>749</v>
      </c>
      <c r="F127" s="5">
        <v>-5060583093</v>
      </c>
      <c r="I127" s="5">
        <v>-5060583093</v>
      </c>
      <c r="J127" s="5">
        <v>-7562941542</v>
      </c>
      <c r="K127" s="5">
        <v>-6917648506</v>
      </c>
      <c r="L127" s="5">
        <v>-36054543640</v>
      </c>
      <c r="M127" s="5">
        <v>-3663481183</v>
      </c>
      <c r="N127" s="5">
        <v>-2531982447</v>
      </c>
    </row>
    <row r="128" spans="2:16" ht="15.5" x14ac:dyDescent="0.35">
      <c r="C128" t="s">
        <v>583</v>
      </c>
      <c r="L128" s="5">
        <v>239354720</v>
      </c>
      <c r="M128" s="5">
        <v>-30253984</v>
      </c>
      <c r="N128" s="5">
        <v>42763705</v>
      </c>
    </row>
    <row r="129" spans="3:16" ht="15.5" x14ac:dyDescent="0.35">
      <c r="C129" t="s">
        <v>1655</v>
      </c>
      <c r="F129" s="5">
        <v>161152090</v>
      </c>
      <c r="I129" s="5">
        <v>161152090</v>
      </c>
      <c r="J129" s="5">
        <v>-215793381</v>
      </c>
      <c r="K129" s="5">
        <v>499218</v>
      </c>
      <c r="L129" s="5">
        <v>-4639188862</v>
      </c>
      <c r="M129" s="5">
        <v>879664690</v>
      </c>
      <c r="N129" s="5">
        <v>125284114</v>
      </c>
    </row>
    <row r="130" spans="3:16" ht="15.5" x14ac:dyDescent="0.35">
      <c r="C130" t="s">
        <v>609</v>
      </c>
      <c r="D130" s="5">
        <v>46311298</v>
      </c>
      <c r="E130" s="5">
        <v>45046243</v>
      </c>
      <c r="F130" s="5">
        <v>-5059558366</v>
      </c>
      <c r="G130" s="5">
        <v>4908578807</v>
      </c>
      <c r="O130" s="5">
        <v>-1152139985</v>
      </c>
      <c r="P130" s="5">
        <v>3109930970</v>
      </c>
    </row>
    <row r="131" spans="3:16" ht="15.5" x14ac:dyDescent="0.35">
      <c r="C131" t="s">
        <v>149</v>
      </c>
      <c r="D131" s="5">
        <v>9160067323</v>
      </c>
      <c r="E131" s="5">
        <v>-19192542085</v>
      </c>
      <c r="F131" s="5">
        <v>17957713668</v>
      </c>
      <c r="G131" s="5">
        <v>1249604425</v>
      </c>
      <c r="I131" s="5">
        <v>-17066278486</v>
      </c>
      <c r="J131" s="5">
        <v>18689305820</v>
      </c>
      <c r="K131" s="5">
        <v>-6254972835</v>
      </c>
      <c r="L131" s="5">
        <v>23100186545</v>
      </c>
      <c r="M131" s="5">
        <v>-1158366533</v>
      </c>
      <c r="N131" s="5">
        <v>-11639485726</v>
      </c>
      <c r="O131" s="5">
        <v>63030130564</v>
      </c>
      <c r="P131" s="5">
        <v>45339739769</v>
      </c>
    </row>
    <row r="132" spans="3:16" ht="15.5" x14ac:dyDescent="0.35">
      <c r="C132" t="s">
        <v>150</v>
      </c>
      <c r="D132" s="5">
        <v>-10052900</v>
      </c>
      <c r="E132" s="5">
        <v>-25056400</v>
      </c>
      <c r="F132" s="5">
        <v>-62551460</v>
      </c>
      <c r="G132" s="5">
        <v>-22867000</v>
      </c>
      <c r="I132" s="5">
        <v>-346751590</v>
      </c>
      <c r="J132" s="5">
        <v>-6871062376</v>
      </c>
      <c r="K132" s="5">
        <v>-611535635</v>
      </c>
      <c r="M132" s="5">
        <v>-216991100</v>
      </c>
      <c r="N132" s="5">
        <v>-2472206950</v>
      </c>
      <c r="P132" s="5">
        <v>-11645429000</v>
      </c>
    </row>
    <row r="133" spans="3:16" ht="15.5" x14ac:dyDescent="0.35">
      <c r="C133" t="s">
        <v>332</v>
      </c>
      <c r="K133" s="5">
        <v>95000000</v>
      </c>
    </row>
    <row r="134" spans="3:16" ht="15.5" x14ac:dyDescent="0.35">
      <c r="C134" t="s">
        <v>158</v>
      </c>
      <c r="D134" s="5">
        <v>-10052900</v>
      </c>
      <c r="E134" s="5">
        <v>-22028200</v>
      </c>
      <c r="F134" s="5">
        <v>-77398460</v>
      </c>
      <c r="G134" s="5">
        <v>-8020000</v>
      </c>
      <c r="I134" s="5">
        <v>-346751590</v>
      </c>
      <c r="J134" s="5">
        <v>-6871062376</v>
      </c>
      <c r="K134" s="5">
        <v>-706535635</v>
      </c>
      <c r="M134" s="5">
        <v>-216991100</v>
      </c>
      <c r="N134" s="5">
        <v>-2472206950</v>
      </c>
      <c r="P134" s="5">
        <v>-11645429000</v>
      </c>
    </row>
    <row r="135" spans="3:16" ht="15.5" x14ac:dyDescent="0.35">
      <c r="C135" t="s">
        <v>1656</v>
      </c>
      <c r="E135" s="5">
        <v>-3028200</v>
      </c>
      <c r="F135" s="5">
        <v>14847000</v>
      </c>
      <c r="G135" s="5">
        <v>-14847000</v>
      </c>
    </row>
    <row r="136" spans="3:16" ht="15.5" x14ac:dyDescent="0.35">
      <c r="C136" t="s">
        <v>887</v>
      </c>
    </row>
    <row r="137" spans="3:16" ht="15.5" x14ac:dyDescent="0.35">
      <c r="C137" t="s">
        <v>161</v>
      </c>
      <c r="D137" s="5">
        <v>9160067323</v>
      </c>
      <c r="E137" s="5">
        <v>-19192542085</v>
      </c>
      <c r="F137" s="5">
        <v>17957713668</v>
      </c>
      <c r="G137" s="5">
        <v>1249604425</v>
      </c>
      <c r="I137" s="5">
        <v>-17066278486</v>
      </c>
      <c r="J137" s="5">
        <v>18689305820</v>
      </c>
      <c r="K137" s="5">
        <v>-6254972835</v>
      </c>
      <c r="L137" s="5">
        <v>23100186545</v>
      </c>
      <c r="M137" s="5">
        <v>-1158366533</v>
      </c>
      <c r="N137" s="5">
        <v>-11639485726</v>
      </c>
      <c r="O137" s="5">
        <v>63030130564</v>
      </c>
      <c r="P137" s="5">
        <v>45339739769</v>
      </c>
    </row>
    <row r="138" spans="3:16" ht="15.5" x14ac:dyDescent="0.35">
      <c r="C138" t="s">
        <v>1657</v>
      </c>
      <c r="O138" s="5">
        <v>39000000000</v>
      </c>
      <c r="P138" s="5">
        <v>25000000000</v>
      </c>
    </row>
    <row r="139" spans="3:16" ht="15.5" x14ac:dyDescent="0.35">
      <c r="C139" t="s">
        <v>478</v>
      </c>
      <c r="O139" s="5">
        <v>27500000000</v>
      </c>
    </row>
    <row r="140" spans="3:16" ht="15.5" x14ac:dyDescent="0.35">
      <c r="C140" t="s">
        <v>996</v>
      </c>
      <c r="F140" s="5">
        <v>16019663605</v>
      </c>
      <c r="I140" s="5">
        <v>16019663605</v>
      </c>
      <c r="K140" s="5">
        <v>20430985</v>
      </c>
    </row>
    <row r="141" spans="3:16" ht="15.5" x14ac:dyDescent="0.35">
      <c r="C141" t="s">
        <v>271</v>
      </c>
      <c r="D141" s="5">
        <v>-697055880</v>
      </c>
      <c r="E141" s="5">
        <v>-697055880</v>
      </c>
      <c r="G141" s="5">
        <v>1394111760</v>
      </c>
    </row>
    <row r="142" spans="3:16" ht="15.5" x14ac:dyDescent="0.35">
      <c r="C142" t="s">
        <v>457</v>
      </c>
      <c r="F142" s="5">
        <v>2091167640</v>
      </c>
      <c r="G142" s="5">
        <v>-2091167640</v>
      </c>
    </row>
    <row r="143" spans="3:16" ht="15.5" x14ac:dyDescent="0.35">
      <c r="C143" t="s">
        <v>742</v>
      </c>
      <c r="F143" s="5">
        <v>15006077395</v>
      </c>
      <c r="G143" s="5">
        <v>-32932824514</v>
      </c>
      <c r="I143" s="5">
        <v>-17926747119</v>
      </c>
      <c r="J143" s="5">
        <v>13503691317</v>
      </c>
      <c r="K143" s="5">
        <v>-9686221959</v>
      </c>
      <c r="M143" s="5">
        <v>-13673628490</v>
      </c>
      <c r="N143" s="5">
        <v>-1097435418</v>
      </c>
    </row>
    <row r="144" spans="3:16" ht="15.5" x14ac:dyDescent="0.35">
      <c r="C144" t="s">
        <v>1658</v>
      </c>
      <c r="D144" s="5">
        <v>9857123203</v>
      </c>
      <c r="E144" s="5">
        <v>-18495486205</v>
      </c>
      <c r="G144" s="5">
        <v>34879484819</v>
      </c>
    </row>
    <row r="145" spans="2:16" ht="15.5" x14ac:dyDescent="0.35">
      <c r="C145" t="s">
        <v>173</v>
      </c>
      <c r="D145" s="5">
        <v>4140295290</v>
      </c>
      <c r="E145" s="5">
        <v>-2560024963</v>
      </c>
      <c r="F145" s="5">
        <v>1755869712</v>
      </c>
      <c r="G145" s="5">
        <v>3532387703</v>
      </c>
      <c r="I145" s="5">
        <v>-3984574737</v>
      </c>
      <c r="J145" s="5">
        <v>5248974619</v>
      </c>
      <c r="K145" s="5">
        <v>-17228582356</v>
      </c>
      <c r="L145" s="5">
        <v>17702975154</v>
      </c>
      <c r="M145" s="5">
        <v>6815425708</v>
      </c>
      <c r="N145" s="5">
        <v>-2741411743</v>
      </c>
      <c r="O145" s="5">
        <v>-9018811144</v>
      </c>
      <c r="P145" s="5">
        <v>12884409976</v>
      </c>
    </row>
    <row r="146" spans="2:16" ht="15.5" x14ac:dyDescent="0.35">
      <c r="C146" t="s">
        <v>176</v>
      </c>
      <c r="E146" s="5">
        <v>9947555043</v>
      </c>
      <c r="I146" s="5">
        <v>13932129780</v>
      </c>
      <c r="J146" s="5">
        <v>8683155161</v>
      </c>
      <c r="K146" s="5">
        <v>25911737517</v>
      </c>
      <c r="L146" s="5">
        <v>8208762363</v>
      </c>
      <c r="M146" s="5">
        <v>1393336654</v>
      </c>
      <c r="N146" s="5">
        <v>4134748397</v>
      </c>
      <c r="O146" s="5">
        <v>13153559526</v>
      </c>
      <c r="P146" s="5">
        <v>269149550</v>
      </c>
    </row>
    <row r="147" spans="2:16" ht="15.5" x14ac:dyDescent="0.35">
      <c r="C147" t="s">
        <v>174</v>
      </c>
    </row>
    <row r="148" spans="2:16" ht="15.5" x14ac:dyDescent="0.35">
      <c r="C148" t="s">
        <v>177</v>
      </c>
      <c r="D148" s="5">
        <v>4140295290</v>
      </c>
      <c r="E148" s="5">
        <v>7387530080</v>
      </c>
      <c r="F148" s="5">
        <v>1755869712</v>
      </c>
      <c r="G148" s="5">
        <v>3532387703</v>
      </c>
      <c r="I148" s="5">
        <v>9947555043</v>
      </c>
      <c r="J148" s="5">
        <v>13932129780</v>
      </c>
      <c r="K148" s="5">
        <v>8683155161</v>
      </c>
      <c r="L148" s="5">
        <v>25911737517</v>
      </c>
      <c r="M148" s="5">
        <v>8208762362</v>
      </c>
      <c r="N148" s="5">
        <v>1393336654</v>
      </c>
      <c r="O148" s="5">
        <v>4134748382</v>
      </c>
      <c r="P148" s="5">
        <v>13153559526</v>
      </c>
    </row>
    <row r="150" spans="2:16" ht="15.5" x14ac:dyDescent="0.35">
      <c r="B150" t="s">
        <v>178</v>
      </c>
      <c r="C150" t="s">
        <v>12</v>
      </c>
      <c r="D150" s="5">
        <v>1000000000</v>
      </c>
      <c r="E150" s="5">
        <v>1000000000</v>
      </c>
      <c r="F150" s="5">
        <v>1000000000</v>
      </c>
      <c r="G150" s="5">
        <v>1000000000</v>
      </c>
      <c r="I150" s="5">
        <v>1000000000</v>
      </c>
      <c r="J150" s="5">
        <v>1000000000</v>
      </c>
      <c r="K150" s="5">
        <v>1000000000</v>
      </c>
      <c r="L150" s="5">
        <v>1000000000</v>
      </c>
      <c r="M150" s="5">
        <v>1000000000</v>
      </c>
      <c r="N150" s="5">
        <v>1000000000</v>
      </c>
      <c r="O150" s="5">
        <v>750000000</v>
      </c>
      <c r="P150" s="5">
        <v>0</v>
      </c>
    </row>
    <row r="151" spans="2:16" ht="15.5" x14ac:dyDescent="0.35">
      <c r="C151" t="s">
        <v>179</v>
      </c>
      <c r="D151" s="6">
        <v>-0.08</v>
      </c>
      <c r="E151" s="6">
        <v>1.1000000000000001</v>
      </c>
      <c r="F151" s="6">
        <v>0.62</v>
      </c>
      <c r="G151" s="6">
        <v>5.48</v>
      </c>
    </row>
    <row r="152" spans="2:16" ht="15.5" x14ac:dyDescent="0.35">
      <c r="C152" t="s">
        <v>180</v>
      </c>
      <c r="D152" s="5">
        <v>-2525</v>
      </c>
      <c r="E152" s="6">
        <v>185.45</v>
      </c>
      <c r="F152" s="6">
        <v>380.65</v>
      </c>
      <c r="G152" s="6">
        <v>43.43</v>
      </c>
    </row>
    <row r="153" spans="2:16" ht="15.5" x14ac:dyDescent="0.35">
      <c r="C153" t="s">
        <v>64</v>
      </c>
      <c r="D153" s="6">
        <v>2.11</v>
      </c>
      <c r="E153" s="6">
        <v>4.41</v>
      </c>
      <c r="F153" s="6">
        <v>3.57</v>
      </c>
      <c r="G153" s="6">
        <v>2.99</v>
      </c>
    </row>
    <row r="154" spans="2:16" ht="15.5" x14ac:dyDescent="0.35">
      <c r="C154" t="s">
        <v>181</v>
      </c>
      <c r="D154" s="5">
        <v>10000000</v>
      </c>
      <c r="E154" s="5">
        <v>2630000000</v>
      </c>
      <c r="F154" s="5">
        <v>8690000000</v>
      </c>
      <c r="G154" s="5">
        <v>6210000000</v>
      </c>
    </row>
    <row r="155" spans="2:16" ht="15.5" x14ac:dyDescent="0.35">
      <c r="C155" t="s">
        <v>182</v>
      </c>
      <c r="D155" s="6">
        <v>-4.0000000000000002E-4</v>
      </c>
      <c r="E155" s="6">
        <v>5.8999999999999999E-3</v>
      </c>
      <c r="F155" s="6">
        <v>3.0000000000000001E-3</v>
      </c>
      <c r="G155" s="6">
        <v>2.52E-2</v>
      </c>
    </row>
    <row r="156" spans="2:16" ht="15.5" x14ac:dyDescent="0.35">
      <c r="C156" t="s">
        <v>183</v>
      </c>
      <c r="D156" s="6">
        <v>-7.000000000000001E-4</v>
      </c>
      <c r="E156" s="6">
        <v>9.7000000000000003E-3</v>
      </c>
      <c r="F156" s="6">
        <v>5.5000000000000005E-3</v>
      </c>
      <c r="G156" s="6">
        <v>4.9100000000000005E-2</v>
      </c>
    </row>
    <row r="157" spans="2:16" ht="15.5" x14ac:dyDescent="0.35">
      <c r="C157" t="s">
        <v>184</v>
      </c>
      <c r="D157" s="6">
        <v>-5.7999999999999996E-3</v>
      </c>
      <c r="E157" s="6">
        <v>1.5600000000000001E-2</v>
      </c>
      <c r="F157" s="6">
        <v>5.1200000000000002E-2</v>
      </c>
      <c r="G157" s="6">
        <v>4.8600000000000004E-2</v>
      </c>
    </row>
    <row r="158" spans="2:16" ht="15.5" x14ac:dyDescent="0.35">
      <c r="C158" t="s">
        <v>185</v>
      </c>
      <c r="D158" s="6">
        <v>-1.23</v>
      </c>
      <c r="E158" s="6">
        <v>3.29</v>
      </c>
      <c r="F158" s="6">
        <v>1.39</v>
      </c>
    </row>
    <row r="159" spans="2:16" ht="15.5" x14ac:dyDescent="0.35">
      <c r="C159" t="s">
        <v>186</v>
      </c>
      <c r="D159" s="5">
        <v>113000000000</v>
      </c>
      <c r="E159" s="5">
        <v>113000000000</v>
      </c>
      <c r="F159" s="5">
        <v>112000000000</v>
      </c>
      <c r="G159" s="5">
        <v>112000000000</v>
      </c>
    </row>
    <row r="160" spans="2:16" ht="15.5" x14ac:dyDescent="0.35">
      <c r="C160" t="s">
        <v>187</v>
      </c>
      <c r="D160" s="6">
        <v>1.79</v>
      </c>
      <c r="E160" s="6">
        <v>1.8</v>
      </c>
      <c r="F160" s="6">
        <v>2.11</v>
      </c>
      <c r="G160" s="6">
        <v>2.13</v>
      </c>
    </row>
    <row r="161" spans="3:16" ht="15.5" x14ac:dyDescent="0.35">
      <c r="C161" t="s">
        <v>188</v>
      </c>
      <c r="D161" s="6">
        <v>113.04</v>
      </c>
      <c r="E161" s="6">
        <v>113.12</v>
      </c>
      <c r="F161" s="6">
        <v>112.02</v>
      </c>
      <c r="G161" s="6">
        <v>111.65</v>
      </c>
    </row>
    <row r="162" spans="3:16" ht="15.5" x14ac:dyDescent="0.35">
      <c r="C162" t="s">
        <v>189</v>
      </c>
      <c r="D162" s="6">
        <v>1.88</v>
      </c>
      <c r="E162" s="6">
        <v>1.89</v>
      </c>
      <c r="F162" s="6">
        <v>2.21</v>
      </c>
      <c r="G162" s="6">
        <v>2.2400000000000002</v>
      </c>
    </row>
    <row r="163" spans="3:16" ht="15.5" x14ac:dyDescent="0.35">
      <c r="C163" t="s">
        <v>190</v>
      </c>
      <c r="D163" s="6">
        <v>107.71</v>
      </c>
      <c r="E163" s="6">
        <v>107.79</v>
      </c>
      <c r="F163" s="6">
        <v>106.69</v>
      </c>
      <c r="G163" s="6">
        <v>106.33</v>
      </c>
    </row>
    <row r="164" spans="3:16" ht="15.5" x14ac:dyDescent="0.35">
      <c r="C164" t="s">
        <v>191</v>
      </c>
      <c r="D164" s="5">
        <v>41000000000</v>
      </c>
      <c r="E164" s="5">
        <v>32000000000</v>
      </c>
      <c r="F164" s="5">
        <v>51000000000</v>
      </c>
      <c r="G164" s="5">
        <v>46000000000</v>
      </c>
    </row>
    <row r="165" spans="3:16" ht="15.5" x14ac:dyDescent="0.35">
      <c r="C165" t="s">
        <v>192</v>
      </c>
      <c r="D165" s="5">
        <v>8000000000</v>
      </c>
      <c r="E165" s="5">
        <v>7000000000</v>
      </c>
      <c r="F165" s="5">
        <v>8000000000</v>
      </c>
      <c r="G165" s="5">
        <v>3000000000</v>
      </c>
    </row>
    <row r="166" spans="3:16" ht="15.5" x14ac:dyDescent="0.35">
      <c r="C166" t="s">
        <v>193</v>
      </c>
      <c r="D166" s="5">
        <v>113000000000</v>
      </c>
      <c r="E166" s="5">
        <v>113000000000</v>
      </c>
      <c r="F166" s="5">
        <v>112000000000</v>
      </c>
      <c r="G166" s="5">
        <v>112000000000</v>
      </c>
    </row>
    <row r="167" spans="3:16" ht="15.5" x14ac:dyDescent="0.35">
      <c r="C167" t="s">
        <v>24</v>
      </c>
      <c r="D167" s="5">
        <v>49000000000</v>
      </c>
      <c r="E167" s="5">
        <v>40000000000</v>
      </c>
      <c r="F167" s="5">
        <v>59000000000</v>
      </c>
      <c r="G167" s="5">
        <v>49000000000</v>
      </c>
    </row>
    <row r="168" spans="3:16" ht="15.5" x14ac:dyDescent="0.35">
      <c r="C168" t="s">
        <v>21</v>
      </c>
      <c r="D168" s="5">
        <v>42000000000</v>
      </c>
      <c r="E168" s="5">
        <v>36000000000</v>
      </c>
      <c r="F168" s="5">
        <v>55000000000</v>
      </c>
      <c r="G168" s="5">
        <v>45000000000</v>
      </c>
    </row>
    <row r="169" spans="3:16" ht="15.5" x14ac:dyDescent="0.35">
      <c r="C169" t="s">
        <v>194</v>
      </c>
      <c r="D169" s="5">
        <v>61000000000</v>
      </c>
      <c r="E169" s="5">
        <v>60000000000</v>
      </c>
      <c r="F169" s="5">
        <v>59000000000</v>
      </c>
      <c r="G169" s="5">
        <v>47000000000</v>
      </c>
    </row>
    <row r="170" spans="3:16" ht="15.5" x14ac:dyDescent="0.35">
      <c r="C170" t="s">
        <v>195</v>
      </c>
      <c r="D170" s="5">
        <v>-5000000000</v>
      </c>
      <c r="E170" s="5">
        <v>17000000000</v>
      </c>
      <c r="F170" s="5">
        <v>-16000000000</v>
      </c>
      <c r="G170" s="5">
        <v>2000000000</v>
      </c>
    </row>
    <row r="171" spans="3:16" ht="15.5" x14ac:dyDescent="0.35">
      <c r="C171" t="s">
        <v>196</v>
      </c>
      <c r="D171" s="5">
        <v>0</v>
      </c>
      <c r="E171" s="5">
        <v>0</v>
      </c>
      <c r="F171" s="5">
        <v>0</v>
      </c>
      <c r="G171" s="5">
        <v>0</v>
      </c>
    </row>
    <row r="172" spans="3:16" ht="15.5" x14ac:dyDescent="0.35">
      <c r="C172" t="s">
        <v>13</v>
      </c>
      <c r="D172" s="5">
        <v>-5000000000</v>
      </c>
      <c r="E172" s="5">
        <v>17000000000</v>
      </c>
      <c r="F172" s="5">
        <v>-16000000000</v>
      </c>
      <c r="G172" s="5">
        <v>2000000000</v>
      </c>
    </row>
    <row r="173" spans="3:16" ht="15.5" x14ac:dyDescent="0.35">
      <c r="C173" t="s">
        <v>16</v>
      </c>
      <c r="D173" s="6">
        <v>-5.0199999999999996</v>
      </c>
      <c r="E173" s="6">
        <v>16.64</v>
      </c>
      <c r="F173" s="6">
        <v>-16.22</v>
      </c>
      <c r="G173" s="6">
        <v>2.2999999999999998</v>
      </c>
    </row>
    <row r="174" spans="3:16" ht="15.5" x14ac:dyDescent="0.35">
      <c r="C174" t="s">
        <v>49</v>
      </c>
      <c r="I174" s="6">
        <v>2.04</v>
      </c>
      <c r="J174" s="6">
        <v>3.33</v>
      </c>
      <c r="K174" s="6">
        <v>0.02</v>
      </c>
      <c r="L174" s="6">
        <v>-1.92</v>
      </c>
      <c r="M174" s="6">
        <v>1.68</v>
      </c>
      <c r="N174" s="6">
        <v>-0.76</v>
      </c>
      <c r="O174" s="6">
        <v>0.56999999999999995</v>
      </c>
      <c r="P174" s="6">
        <v>135316.71</v>
      </c>
    </row>
    <row r="175" spans="3:16" ht="15.5" x14ac:dyDescent="0.35">
      <c r="C175" t="s">
        <v>63</v>
      </c>
      <c r="I175" s="6">
        <v>115.69</v>
      </c>
      <c r="J175" s="6">
        <v>67.87</v>
      </c>
      <c r="K175" s="5">
        <v>5300</v>
      </c>
      <c r="L175" s="6">
        <v>-144.79</v>
      </c>
      <c r="M175" s="6">
        <v>219.05</v>
      </c>
      <c r="N175" s="6">
        <v>-523.67999999999995</v>
      </c>
      <c r="O175" s="6">
        <v>694.74</v>
      </c>
      <c r="P175" s="5">
        <v>0</v>
      </c>
    </row>
    <row r="176" spans="3:16" ht="15.5" x14ac:dyDescent="0.35">
      <c r="C176" t="s">
        <v>66</v>
      </c>
      <c r="I176" s="6">
        <v>1.01</v>
      </c>
      <c r="J176" s="6">
        <v>0.67</v>
      </c>
      <c r="K176" s="6">
        <v>0.24</v>
      </c>
      <c r="L176" s="6">
        <v>0.51</v>
      </c>
      <c r="M176" s="6">
        <v>0.94</v>
      </c>
      <c r="N176" s="6">
        <v>1.21</v>
      </c>
      <c r="O176" s="6">
        <v>0.78</v>
      </c>
      <c r="P176" s="5">
        <v>0</v>
      </c>
    </row>
    <row r="177" spans="3:16" ht="15.5" x14ac:dyDescent="0.35">
      <c r="C177" t="s">
        <v>197</v>
      </c>
      <c r="I177" s="5">
        <v>12300000000</v>
      </c>
      <c r="J177" s="5">
        <v>12430000000</v>
      </c>
      <c r="K177" s="5">
        <v>8600000000</v>
      </c>
      <c r="L177" s="5">
        <v>7020000000</v>
      </c>
      <c r="M177" s="5">
        <v>8230000000</v>
      </c>
      <c r="N177" s="5">
        <v>5870000000</v>
      </c>
      <c r="O177" s="5">
        <v>11300000000</v>
      </c>
      <c r="P177" s="5">
        <v>7210000000</v>
      </c>
    </row>
    <row r="178" spans="3:16" ht="15.5" x14ac:dyDescent="0.35">
      <c r="C178" t="s">
        <v>198</v>
      </c>
      <c r="I178" s="6">
        <v>9.8999999999999991E-3</v>
      </c>
      <c r="J178" s="6">
        <v>1.5700000000000002E-2</v>
      </c>
      <c r="K178" s="6">
        <v>1E-4</v>
      </c>
      <c r="L178" s="6">
        <v>-9.7000000000000003E-3</v>
      </c>
      <c r="M178" s="6">
        <v>9.3999999999999986E-3</v>
      </c>
      <c r="N178" s="6">
        <v>-4.5000000000000005E-3</v>
      </c>
      <c r="O178" s="6">
        <v>2.2000000000000001E-3</v>
      </c>
      <c r="P178" s="6">
        <v>1.2199999999999999E-2</v>
      </c>
    </row>
    <row r="179" spans="3:16" ht="15.5" x14ac:dyDescent="0.35">
      <c r="C179" t="s">
        <v>199</v>
      </c>
      <c r="I179" s="6">
        <v>1.8200000000000001E-2</v>
      </c>
      <c r="J179" s="6">
        <v>3.0200000000000001E-2</v>
      </c>
      <c r="K179" s="6">
        <v>2.0000000000000001E-4</v>
      </c>
      <c r="L179" s="6">
        <v>-1.8000000000000002E-2</v>
      </c>
      <c r="M179" s="6">
        <v>1.54E-2</v>
      </c>
      <c r="N179" s="6">
        <v>-7.1999999999999998E-3</v>
      </c>
      <c r="O179" s="6">
        <v>3.9000000000000003E-3</v>
      </c>
      <c r="P179" s="6">
        <v>3.7000000000000005E-2</v>
      </c>
    </row>
    <row r="180" spans="3:16" ht="15.5" x14ac:dyDescent="0.35">
      <c r="C180" t="s">
        <v>200</v>
      </c>
      <c r="I180" s="6">
        <v>6.08E-2</v>
      </c>
      <c r="J180" s="6">
        <v>7.9600000000000004E-2</v>
      </c>
      <c r="K180" s="6">
        <v>5.1699999999999996E-2</v>
      </c>
      <c r="L180" s="6">
        <v>2.5499999999999998E-2</v>
      </c>
      <c r="M180" s="6">
        <v>6.4699999999999994E-2</v>
      </c>
      <c r="N180" s="6">
        <v>3.6400000000000002E-2</v>
      </c>
      <c r="O180" s="6">
        <v>0.11939999999999999</v>
      </c>
      <c r="P180" s="6">
        <v>0.2361</v>
      </c>
    </row>
    <row r="181" spans="3:16" ht="15.5" x14ac:dyDescent="0.35">
      <c r="C181" t="s">
        <v>201</v>
      </c>
      <c r="I181" s="6">
        <v>1.72</v>
      </c>
      <c r="J181" s="6">
        <v>1.83</v>
      </c>
      <c r="K181" s="6">
        <v>1.01</v>
      </c>
      <c r="L181" s="6">
        <v>0.62</v>
      </c>
      <c r="M181" s="6">
        <v>1.39</v>
      </c>
      <c r="N181" s="6">
        <v>0.85</v>
      </c>
      <c r="O181" s="6">
        <v>1.08</v>
      </c>
      <c r="P181" s="6">
        <v>1.46</v>
      </c>
    </row>
    <row r="182" spans="3:16" ht="15.5" x14ac:dyDescent="0.35">
      <c r="C182" t="s">
        <v>60</v>
      </c>
      <c r="I182" s="6">
        <v>2.11</v>
      </c>
      <c r="J182" s="6">
        <v>2.0499999999999998</v>
      </c>
      <c r="K182" s="6">
        <v>0.99</v>
      </c>
      <c r="L182" s="6">
        <v>2.6</v>
      </c>
      <c r="M182" s="6">
        <v>3.39</v>
      </c>
      <c r="N182" s="6">
        <v>3.74</v>
      </c>
      <c r="O182" s="6">
        <v>2.73</v>
      </c>
      <c r="P182" s="5">
        <v>0</v>
      </c>
    </row>
    <row r="183" spans="3:16" ht="15.5" x14ac:dyDescent="0.35">
      <c r="C183" t="s">
        <v>57</v>
      </c>
      <c r="I183" s="6">
        <v>112.02</v>
      </c>
      <c r="J183" s="6">
        <v>110.23</v>
      </c>
      <c r="K183" s="6">
        <v>106.97</v>
      </c>
      <c r="L183" s="6">
        <v>106.8</v>
      </c>
      <c r="M183" s="6">
        <v>108.54</v>
      </c>
      <c r="N183" s="6">
        <v>106.55</v>
      </c>
      <c r="O183" s="6">
        <v>145.19999999999999</v>
      </c>
      <c r="P183" s="6">
        <v>3660581.46</v>
      </c>
    </row>
    <row r="184" spans="3:16" ht="15.5" x14ac:dyDescent="0.35">
      <c r="C184" t="s">
        <v>202</v>
      </c>
      <c r="I184" s="6">
        <v>2.21</v>
      </c>
      <c r="J184" s="6">
        <v>2.15</v>
      </c>
      <c r="K184" s="6">
        <v>1.04</v>
      </c>
      <c r="L184" s="6">
        <v>2.74</v>
      </c>
      <c r="M184" s="6">
        <v>3.39</v>
      </c>
      <c r="N184" s="6">
        <v>3.74</v>
      </c>
      <c r="O184" s="6">
        <v>2.73</v>
      </c>
      <c r="P184" s="5">
        <v>0</v>
      </c>
    </row>
    <row r="185" spans="3:16" ht="15.5" x14ac:dyDescent="0.35">
      <c r="C185" t="s">
        <v>203</v>
      </c>
      <c r="I185" s="6">
        <v>106.69</v>
      </c>
      <c r="J185" s="6">
        <v>104.91</v>
      </c>
      <c r="K185" s="6">
        <v>101.64</v>
      </c>
      <c r="L185" s="6">
        <v>101.48</v>
      </c>
      <c r="M185" s="6">
        <v>108.54</v>
      </c>
      <c r="N185" s="6">
        <v>106.55</v>
      </c>
      <c r="O185" s="6">
        <v>145.19999999999999</v>
      </c>
      <c r="P185" s="6">
        <v>3660581.46</v>
      </c>
    </row>
    <row r="186" spans="3:16" ht="15.5" x14ac:dyDescent="0.35">
      <c r="C186" t="s">
        <v>204</v>
      </c>
      <c r="I186" s="5">
        <v>51000000000</v>
      </c>
      <c r="J186" s="5">
        <v>71000000000</v>
      </c>
      <c r="K186" s="5">
        <v>60000000000</v>
      </c>
      <c r="L186" s="5">
        <v>71000000000</v>
      </c>
      <c r="M186" s="5">
        <v>48000000000</v>
      </c>
      <c r="N186" s="5">
        <v>39000000000</v>
      </c>
      <c r="O186" s="5">
        <v>49000000000</v>
      </c>
      <c r="P186" s="5">
        <v>33000000000</v>
      </c>
    </row>
    <row r="187" spans="3:16" ht="15.5" x14ac:dyDescent="0.35">
      <c r="C187" t="s">
        <v>205</v>
      </c>
      <c r="I187" s="5">
        <v>8000000000</v>
      </c>
      <c r="J187" s="5">
        <v>13000000000</v>
      </c>
      <c r="K187" s="5">
        <v>7000000000</v>
      </c>
      <c r="L187" s="5">
        <v>10000000000</v>
      </c>
      <c r="M187" s="5">
        <v>10000000000</v>
      </c>
      <c r="N187" s="5">
        <v>13000000000</v>
      </c>
      <c r="O187" s="5">
        <v>15000000000</v>
      </c>
      <c r="P187" s="5">
        <v>15000000000</v>
      </c>
    </row>
    <row r="188" spans="3:16" ht="15.5" x14ac:dyDescent="0.35">
      <c r="C188" t="s">
        <v>26</v>
      </c>
      <c r="I188" s="5">
        <v>59000000000</v>
      </c>
      <c r="J188" s="5">
        <v>84000000000</v>
      </c>
      <c r="K188" s="5">
        <v>67000000000</v>
      </c>
      <c r="L188" s="5">
        <v>81000000000</v>
      </c>
      <c r="M188" s="5">
        <v>58000000000</v>
      </c>
      <c r="N188" s="5">
        <v>52000000000</v>
      </c>
      <c r="O188" s="5">
        <v>63000000000</v>
      </c>
      <c r="P188" s="5">
        <v>48000000000</v>
      </c>
    </row>
    <row r="189" spans="3:16" ht="15.5" x14ac:dyDescent="0.35">
      <c r="C189" t="s">
        <v>23</v>
      </c>
      <c r="I189" s="5">
        <v>55000000000</v>
      </c>
      <c r="J189" s="5">
        <v>75000000000</v>
      </c>
      <c r="K189" s="5">
        <v>63000000000</v>
      </c>
      <c r="L189" s="5">
        <v>55000000000</v>
      </c>
      <c r="M189" s="5">
        <v>50000000000</v>
      </c>
      <c r="N189" s="5">
        <v>50000000000</v>
      </c>
      <c r="O189" s="5">
        <v>59000000000</v>
      </c>
      <c r="P189" s="5">
        <v>35000000000</v>
      </c>
    </row>
    <row r="190" spans="3:16" ht="15.5" x14ac:dyDescent="0.35">
      <c r="C190" t="s">
        <v>206</v>
      </c>
      <c r="I190" s="5">
        <v>59000000000</v>
      </c>
      <c r="J190" s="5">
        <v>57000000000</v>
      </c>
      <c r="K190" s="5">
        <v>62000000000</v>
      </c>
      <c r="L190" s="5">
        <v>65000000000</v>
      </c>
      <c r="M190" s="5">
        <v>73000000000</v>
      </c>
      <c r="N190" s="5">
        <v>73000000000</v>
      </c>
      <c r="O190" s="5">
        <v>77000000000</v>
      </c>
      <c r="P190" s="5">
        <v>37000000000</v>
      </c>
    </row>
    <row r="191" spans="3:16" ht="15.5" x14ac:dyDescent="0.35">
      <c r="C191" t="s">
        <v>207</v>
      </c>
      <c r="I191" s="5">
        <v>13000000000</v>
      </c>
      <c r="J191" s="5">
        <v>-7000000000</v>
      </c>
      <c r="K191" s="5">
        <v>-10000000000</v>
      </c>
      <c r="L191" s="5">
        <v>-5000000000</v>
      </c>
      <c r="M191" s="5">
        <v>8000000000</v>
      </c>
      <c r="N191" s="5">
        <v>11000000000</v>
      </c>
      <c r="O191" s="5">
        <v>-72000000000</v>
      </c>
      <c r="P191" s="5">
        <v>-21000000000</v>
      </c>
    </row>
    <row r="192" spans="3:16" ht="15.5" x14ac:dyDescent="0.35">
      <c r="C192" t="s">
        <v>208</v>
      </c>
      <c r="I192" s="5">
        <v>0</v>
      </c>
      <c r="J192" s="5">
        <v>-7000000000</v>
      </c>
      <c r="K192" s="5">
        <v>-1000000000</v>
      </c>
      <c r="M192" s="5">
        <v>0</v>
      </c>
      <c r="N192" s="5">
        <v>-2000000000</v>
      </c>
      <c r="P192" s="5">
        <v>-12000000000</v>
      </c>
    </row>
    <row r="193" spans="3:16" ht="15.5" x14ac:dyDescent="0.35">
      <c r="C193" t="s">
        <v>15</v>
      </c>
      <c r="I193" s="5">
        <v>13000000000</v>
      </c>
      <c r="J193" s="5">
        <v>-13000000000</v>
      </c>
      <c r="K193" s="5">
        <v>-11000000000</v>
      </c>
      <c r="L193" s="5">
        <v>-5000000000</v>
      </c>
      <c r="M193" s="5">
        <v>8000000000</v>
      </c>
      <c r="N193" s="5">
        <v>9000000000</v>
      </c>
      <c r="O193" s="5">
        <v>-72000000000</v>
      </c>
      <c r="P193" s="5">
        <v>-32000000000</v>
      </c>
    </row>
    <row r="194" spans="3:16" ht="15.5" x14ac:dyDescent="0.35">
      <c r="C194" t="s">
        <v>17</v>
      </c>
      <c r="I194" s="6">
        <v>13.08</v>
      </c>
      <c r="J194" s="6">
        <v>-13.44</v>
      </c>
      <c r="K194" s="6">
        <v>-11.07</v>
      </c>
      <c r="L194" s="6">
        <v>-5.4</v>
      </c>
      <c r="M194" s="6">
        <v>7.97</v>
      </c>
      <c r="N194" s="6">
        <v>8.9</v>
      </c>
      <c r="O194" s="6">
        <v>-96.07</v>
      </c>
      <c r="P194" s="6">
        <v>-2950484.53</v>
      </c>
    </row>
  </sheetData>
  <pageMargins left="0.7" right="0.7" top="0.75" bottom="0.75" header="0.3" footer="0.3"/>
  <ignoredErrors>
    <ignoredError sqref="A1:P195" numberStoredAsText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P21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1659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1660</v>
      </c>
      <c r="D2" s="2" vm="239">
        <f ca="1">IFERROR(_xlfn.STOCKHISTORY("XIDX:" &amp; $C$1, D3, , 0, 0, 1), "Libur")</f>
        <v>2150</v>
      </c>
      <c r="E2" s="2" vm="423">
        <f ca="1">IFERROR(_xlfn.STOCKHISTORY("XIDX:" &amp; $C$1, E3, , 0, 0, 1), "Libur")</f>
        <v>1010</v>
      </c>
      <c r="H2" s="2" vm="423">
        <f ca="1">IFERROR(INDEX(D2:G2,COUNT(D2:G2)),"")</f>
        <v>1010</v>
      </c>
      <c r="I2" s="2" vm="477">
        <f t="shared" ref="I2:P2" ca="1" si="0">IFERROR(_xlfn.STOCKHISTORY("XIDX:" &amp; $C$1, I1, , 0, 0, 1), "Libur")</f>
        <v>790</v>
      </c>
      <c r="J2" s="2" vm="224">
        <f t="shared" ca="1" si="0"/>
        <v>830</v>
      </c>
      <c r="K2" s="2" vm="422">
        <f t="shared" ca="1" si="0"/>
        <v>870</v>
      </c>
      <c r="L2" s="2" vm="478">
        <f t="shared" ca="1" si="0"/>
        <v>960</v>
      </c>
      <c r="M2" s="2" vm="479">
        <f t="shared" ca="1" si="0"/>
        <v>2140</v>
      </c>
      <c r="N2" s="2" vm="206">
        <f t="shared" ca="1" si="0"/>
        <v>396</v>
      </c>
      <c r="O2" s="2" vm="424">
        <f t="shared" ca="1" si="0"/>
        <v>590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337523919105</v>
      </c>
      <c r="E4" s="2">
        <f>IFERROR(INDEX(E51:E500,MATCH($C$4,$C$51:$C$500,0)),"")</f>
        <v>296771088838</v>
      </c>
      <c r="H4" s="2">
        <f>IFERROR(SUM(D4:G4)*(4/MAX(1,COUNT(D4:G4))),"")</f>
        <v>1268590015886</v>
      </c>
      <c r="I4" s="2">
        <f t="shared" ref="I4:P4" si="1">IFERROR(INDEX(I51:I500,MATCH($C$4,$C$51:$C$500,0)),"")</f>
        <v>1000944680453</v>
      </c>
      <c r="J4" s="2">
        <f t="shared" si="1"/>
        <v>972709803235</v>
      </c>
      <c r="K4" s="2">
        <f t="shared" si="1"/>
        <v>1433217403117</v>
      </c>
      <c r="L4" s="2">
        <f t="shared" si="1"/>
        <v>939031325558</v>
      </c>
      <c r="M4" s="2">
        <f t="shared" si="1"/>
        <v>906259459175</v>
      </c>
      <c r="N4" s="2">
        <f t="shared" si="1"/>
        <v>396573481850</v>
      </c>
      <c r="O4" s="2">
        <f t="shared" si="1"/>
        <v>1085328207907</v>
      </c>
      <c r="P4" s="2">
        <f t="shared" si="1"/>
        <v>506108873080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46059503145</v>
      </c>
      <c r="E5" s="2">
        <f>IFERROR(INDEX(E51:E500,MATCH($C$5,$C$51:$C$500,0)),"")</f>
        <v>-6554936503</v>
      </c>
      <c r="H5" s="2">
        <f>IFERROR(SUM(D5:G5)*(4/MAX(1,COUNT(D5:G5))),"")</f>
        <v>79009133284</v>
      </c>
      <c r="I5" s="2">
        <f t="shared" ref="I5:P5" si="2">IFERROR(INDEX(I51:I500,MATCH($C$5,$C$51:$C$500,0)),"")</f>
        <v>72727290670</v>
      </c>
      <c r="J5" s="2">
        <f t="shared" si="2"/>
        <v>83795510671</v>
      </c>
      <c r="K5" s="2">
        <f t="shared" si="2"/>
        <v>211276439367</v>
      </c>
      <c r="L5" s="2">
        <f t="shared" si="2"/>
        <v>199346369509</v>
      </c>
      <c r="M5" s="2">
        <f t="shared" si="2"/>
        <v>169387492908</v>
      </c>
      <c r="N5" s="2">
        <f t="shared" si="2"/>
        <v>32555885795</v>
      </c>
      <c r="O5" s="2">
        <f t="shared" si="2"/>
        <v>111395365546</v>
      </c>
      <c r="P5" s="2">
        <f t="shared" si="2"/>
        <v>38321441054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895768076133</v>
      </c>
      <c r="E6" s="2">
        <f>IFERROR(INDEX(E51:E500,MATCH($C$6,$C$51:$C$500,0)),"")</f>
        <v>906483428666</v>
      </c>
      <c r="H6" s="2">
        <f>IFERROR(INDEX(D6:G6,COUNT(D6:G6)),"")</f>
        <v>906483428666</v>
      </c>
      <c r="I6" s="2">
        <f t="shared" ref="I6:P6" si="3">IFERROR(INDEX(I51:I500,MATCH($C$6,$C$51:$C$500,0)),"")</f>
        <v>913161148069</v>
      </c>
      <c r="J6" s="2">
        <f t="shared" si="3"/>
        <v>838036610799</v>
      </c>
      <c r="K6" s="2">
        <f t="shared" si="3"/>
        <v>785885059426</v>
      </c>
      <c r="L6" s="2">
        <f t="shared" si="3"/>
        <v>777998198491</v>
      </c>
      <c r="M6" s="2">
        <f t="shared" si="3"/>
        <v>637696066531</v>
      </c>
      <c r="N6" s="2">
        <f t="shared" si="3"/>
        <v>542984894480</v>
      </c>
      <c r="O6" s="2">
        <f t="shared" si="3"/>
        <v>518843950106</v>
      </c>
      <c r="P6" s="2">
        <f t="shared" si="3"/>
        <v>265133156324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2.12</v>
      </c>
      <c r="E7" s="3">
        <f>IFERROR(INDEX(E51:E500,MATCH($C$7,$C$51:$C$500,0))/1000000000,"")</f>
        <v>2.12</v>
      </c>
      <c r="H7" s="3">
        <f>IFERROR(INDEX(D7:G7,COUNT(D7:G7)),"")</f>
        <v>2.12</v>
      </c>
      <c r="I7" s="3">
        <f t="shared" ref="I7:P7" si="4">IFERROR(INDEX(I51:I500,MATCH($C$7,$C$51:$C$500,0))/1000000000,"")</f>
        <v>2.12</v>
      </c>
      <c r="J7" s="3">
        <f t="shared" si="4"/>
        <v>2.12</v>
      </c>
      <c r="K7" s="3">
        <f t="shared" si="4"/>
        <v>2.12</v>
      </c>
      <c r="L7" s="3">
        <f t="shared" si="4"/>
        <v>2.12</v>
      </c>
      <c r="M7" s="3">
        <f t="shared" si="4"/>
        <v>2.12</v>
      </c>
      <c r="N7" s="3">
        <f t="shared" si="4"/>
        <v>2.12</v>
      </c>
      <c r="O7" s="3">
        <f t="shared" si="4"/>
        <v>2.12</v>
      </c>
      <c r="P7" s="3">
        <f t="shared" si="4"/>
        <v>1.7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153000000000</v>
      </c>
      <c r="E8" s="2">
        <f>IFERROR(INDEX(E51:E500,MATCH("Free cash flow (Quarter)",$C$51:$C$500,0)),"")</f>
        <v>68000000000</v>
      </c>
      <c r="H8" s="2">
        <f>IFERROR(INDEX(D8:G8,COUNT(D8:G8)),"")</f>
        <v>68000000000</v>
      </c>
      <c r="I8" s="2">
        <f t="shared" ref="I8:P8" si="5">IFERROR(INDEX(I51:I500,MATCH($C$8,$C$51:$C$500,0)),"")</f>
        <v>41000000000</v>
      </c>
      <c r="J8" s="2">
        <f t="shared" si="5"/>
        <v>151000000000</v>
      </c>
      <c r="K8" s="2">
        <f t="shared" si="5"/>
        <v>258000000000</v>
      </c>
      <c r="L8" s="2">
        <f t="shared" si="5"/>
        <v>4000000000</v>
      </c>
      <c r="M8" s="2">
        <f t="shared" si="5"/>
        <v>82000000000</v>
      </c>
      <c r="N8" s="2">
        <f t="shared" si="5"/>
        <v>-11000000000</v>
      </c>
      <c r="O8" s="2">
        <f t="shared" si="5"/>
        <v>-81000000000</v>
      </c>
      <c r="P8" s="2">
        <f t="shared" si="5"/>
        <v>-65000000000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72.13</v>
      </c>
      <c r="E9" s="3">
        <f>IFERROR(INDEX(E51:E500,MATCH("Free cash flow per share (Quarter)",$C$51:$C$500,0)),"")</f>
        <v>31.96</v>
      </c>
      <c r="H9" s="3">
        <f>IFERROR(INDEX(D9:G9,COUNT(D9:G9)),"")</f>
        <v>31.96</v>
      </c>
      <c r="I9" s="3">
        <f t="shared" ref="I9:P9" si="6">IFERROR(INDEX(I51:I500,MATCH($C$9,$C$51:$C$500,0)),"")</f>
        <v>19.41</v>
      </c>
      <c r="J9" s="3">
        <f t="shared" si="6"/>
        <v>71.06</v>
      </c>
      <c r="K9" s="3">
        <f t="shared" si="6"/>
        <v>121.43</v>
      </c>
      <c r="L9" s="3">
        <f t="shared" si="6"/>
        <v>2.02</v>
      </c>
      <c r="M9" s="3">
        <f t="shared" si="6"/>
        <v>38.700000000000003</v>
      </c>
      <c r="N9" s="3">
        <f t="shared" si="6"/>
        <v>-5.04</v>
      </c>
      <c r="O9" s="3">
        <f t="shared" si="6"/>
        <v>-38.29</v>
      </c>
      <c r="P9" s="3">
        <f t="shared" si="6"/>
        <v>-38.1</v>
      </c>
    </row>
    <row r="10" spans="1:16" ht="15.5" x14ac:dyDescent="0.35">
      <c r="C10" t="s">
        <v>18</v>
      </c>
      <c r="D10" s="3">
        <f ca="1">IFERROR(IF(D9=0,"",D2/D9),"")</f>
        <v>29.80729238874255</v>
      </c>
      <c r="E10" s="3">
        <f ca="1">IFERROR(IF(E9=0,"",E2/E9),"")</f>
        <v>31.602002503128912</v>
      </c>
      <c r="I10" s="3">
        <f t="shared" ref="I10:P10" ca="1" si="7">IFERROR(IF(I9=0,"",I2/I9),"")</f>
        <v>40.700669757856772</v>
      </c>
      <c r="J10" s="3">
        <f t="shared" ca="1" si="7"/>
        <v>11.680270194202082</v>
      </c>
      <c r="K10" s="3">
        <f t="shared" ca="1" si="7"/>
        <v>7.1646215926871442</v>
      </c>
      <c r="L10" s="3">
        <f t="shared" ca="1" si="7"/>
        <v>475.24752475247527</v>
      </c>
      <c r="M10" s="3">
        <f t="shared" ca="1" si="7"/>
        <v>55.297157622739014</v>
      </c>
      <c r="N10" s="3">
        <f t="shared" ca="1" si="7"/>
        <v>-78.571428571428569</v>
      </c>
      <c r="O10" s="3">
        <f t="shared" ca="1" si="7"/>
        <v>-15.408722904152521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258383950694</v>
      </c>
      <c r="E11" s="2">
        <f>IFERROR(INDEX(E51:E500,MATCH($C$11,$C$51:$C$500,0)),"")</f>
        <v>172194802282</v>
      </c>
      <c r="H11" s="2">
        <f>IFERROR(INDEX(D11:G11,COUNT(D11:G11)),"")</f>
        <v>172194802282</v>
      </c>
      <c r="I11" s="2">
        <f t="shared" ref="I11:P11" si="8">IFERROR(INDEX(I51:I500,MATCH($C$11,$C$51:$C$500,0)),"")</f>
        <v>109285584057</v>
      </c>
      <c r="J11" s="2">
        <f t="shared" si="8"/>
        <v>149472720101</v>
      </c>
      <c r="K11" s="2">
        <f t="shared" si="8"/>
        <v>144878371782</v>
      </c>
      <c r="L11" s="2">
        <f t="shared" si="8"/>
        <v>97275465732</v>
      </c>
      <c r="M11" s="2">
        <f t="shared" si="8"/>
        <v>32759809849</v>
      </c>
      <c r="N11" s="2">
        <f t="shared" si="8"/>
        <v>33034811572</v>
      </c>
      <c r="O11" s="2">
        <f t="shared" si="8"/>
        <v>28922713276</v>
      </c>
      <c r="P11" s="2">
        <f t="shared" si="8"/>
        <v>38423232805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-217000000000</v>
      </c>
      <c r="E12" s="2">
        <f>IFERROR(INDEX(E51:E500,MATCH("Net Debt (Quarter)",$C$51:$C$500,0)),"")</f>
        <v>-154000000000</v>
      </c>
      <c r="H12" s="2">
        <f>IFERROR(INDEX(D12:G12,COUNT(D12:G12)),"")</f>
        <v>-154000000000</v>
      </c>
      <c r="I12" s="2">
        <f t="shared" ref="I12:P12" si="9">IFERROR(INDEX(I51:I500,MATCH($C$12,$C$51:$C$500,0)),"")</f>
        <v>-88000000000</v>
      </c>
      <c r="J12" s="2">
        <f t="shared" si="9"/>
        <v>-66000000000</v>
      </c>
      <c r="K12" s="2">
        <f t="shared" si="9"/>
        <v>-14000000000</v>
      </c>
      <c r="L12" s="2">
        <f t="shared" si="9"/>
        <v>-1000000000</v>
      </c>
      <c r="M12" s="2">
        <f t="shared" si="9"/>
        <v>20000000000</v>
      </c>
      <c r="N12" s="2">
        <f t="shared" si="9"/>
        <v>18000000000</v>
      </c>
      <c r="O12" s="2">
        <f t="shared" si="9"/>
        <v>21000000000</v>
      </c>
      <c r="P12" s="2">
        <f t="shared" si="9"/>
        <v>114000000000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42000000000</v>
      </c>
      <c r="E13" s="2">
        <f>IFERROR(INDEX(E51:E500,MATCH("Total Debt (Quarter)",$C$51:$C$500,0)),"")</f>
        <v>18000000000</v>
      </c>
      <c r="H13" s="2">
        <f>IFERROR(INDEX(D13:G13,COUNT(D13:G13)),"")</f>
        <v>18000000000</v>
      </c>
      <c r="I13" s="2">
        <f t="shared" ref="I13:P13" si="10">IFERROR(INDEX(I51:I500,MATCH($C$13,$C$51:$C$500,0)),"")</f>
        <v>22000000000</v>
      </c>
      <c r="J13" s="2">
        <f t="shared" si="10"/>
        <v>84000000000</v>
      </c>
      <c r="K13" s="2">
        <f t="shared" si="10"/>
        <v>131000000000</v>
      </c>
      <c r="L13" s="2">
        <f t="shared" si="10"/>
        <v>97000000000</v>
      </c>
      <c r="M13" s="2">
        <f t="shared" si="10"/>
        <v>53000000000</v>
      </c>
      <c r="N13" s="2">
        <f t="shared" si="10"/>
        <v>51000000000</v>
      </c>
      <c r="O13" s="2">
        <f t="shared" si="10"/>
        <v>50000000000</v>
      </c>
      <c r="P13" s="2">
        <f t="shared" si="10"/>
        <v>152000000000</v>
      </c>
    </row>
    <row r="14" spans="1:16" ht="15.5" x14ac:dyDescent="0.35">
      <c r="C14" t="s">
        <v>27</v>
      </c>
      <c r="D14" s="2">
        <f>IFERROR(INDEX(D51:D500,MATCH($C$14,$C$51:$C$500,0)),"")</f>
        <v>-782418602</v>
      </c>
      <c r="E14" s="2">
        <f>IFERROR(INDEX(E51:E500,MATCH($C$14,$C$51:$C$500,0)),"")</f>
        <v>-678980808</v>
      </c>
      <c r="H14" s="2">
        <f>IFERROR(SUM(D14:G14)*(4/MAX(1,COUNT(D14:G14))),"")</f>
        <v>-2922798820</v>
      </c>
      <c r="I14" s="2">
        <f t="shared" ref="I14:P14" si="11">IFERROR(INDEX(I51:I500,MATCH($C$14,$C$51:$C$500,0)),"")</f>
        <v>-4397285186</v>
      </c>
      <c r="J14" s="2">
        <f t="shared" si="11"/>
        <v>-7530181639</v>
      </c>
      <c r="K14" s="2">
        <f t="shared" si="11"/>
        <v>-6694250396</v>
      </c>
      <c r="L14" s="2">
        <f t="shared" si="11"/>
        <v>-6366676361</v>
      </c>
      <c r="M14" s="2">
        <f t="shared" si="11"/>
        <v>-6732406073</v>
      </c>
      <c r="N14" s="2">
        <f t="shared" si="11"/>
        <v>-10356063586</v>
      </c>
      <c r="O14" s="2">
        <f t="shared" si="11"/>
        <v>-10940718938</v>
      </c>
      <c r="P14" s="2">
        <f t="shared" si="11"/>
        <v>-8097183831</v>
      </c>
    </row>
    <row r="15" spans="1:16" ht="15.5" x14ac:dyDescent="0.35">
      <c r="C15" t="s">
        <v>28</v>
      </c>
      <c r="D15" s="2">
        <f>IFERROR(INDEX(D51:D500,MATCH($C$15,$C$51:$C$500,0)),"")</f>
        <v>18840155129</v>
      </c>
      <c r="E15" s="2">
        <f>IFERROR(INDEX(E51:E500,MATCH($C$15,$C$51:$C$500,0)),"")</f>
        <v>-24302327720</v>
      </c>
      <c r="H15" s="2">
        <f>IFERROR(SUM(D15:G15)*(4/MAX(1,COUNT(D15:G15))),"")</f>
        <v>-10924345182</v>
      </c>
      <c r="I15" s="2">
        <f t="shared" ref="I15:P15" si="12">IFERROR(INDEX(I51:I500,MATCH($C$15,$C$51:$C$500,0)),"")</f>
        <v>-47756977165</v>
      </c>
      <c r="J15" s="2">
        <f t="shared" si="12"/>
        <v>-43333960286</v>
      </c>
      <c r="K15" s="2">
        <f t="shared" si="12"/>
        <v>-74072662083</v>
      </c>
      <c r="L15" s="2">
        <f t="shared" si="12"/>
        <v>-53643258405</v>
      </c>
      <c r="M15" s="2">
        <f t="shared" si="12"/>
        <v>-43026530062</v>
      </c>
      <c r="N15" s="2">
        <f t="shared" si="12"/>
        <v>-20228246227</v>
      </c>
      <c r="O15" s="2">
        <f t="shared" si="12"/>
        <v>-33833246209</v>
      </c>
      <c r="P15" s="2">
        <f t="shared" si="12"/>
        <v>-5694037440</v>
      </c>
    </row>
    <row r="16" spans="1:16" ht="15.5" x14ac:dyDescent="0.35">
      <c r="C16" t="s">
        <v>29</v>
      </c>
      <c r="D16" s="2">
        <f>IFERROR(INDEX(D51:D500,MATCH($C$16,$C$51:$C$500,0)),"")</f>
        <v>20499608399</v>
      </c>
      <c r="E16" s="2">
        <f>IFERROR(INDEX(E51:E500,MATCH($C$16,$C$51:$C$500,0)),"")</f>
        <v>31150352010</v>
      </c>
      <c r="H16" s="2">
        <f>IFERROR(SUM(D16:G16)*(4/MAX(1,COUNT(D16:G16))),"")</f>
        <v>103299920818</v>
      </c>
      <c r="I16" s="2">
        <f t="shared" ref="I16:P16" si="13">IFERROR(INDEX(I51:I500,MATCH($C$16,$C$51:$C$500,0)),"")</f>
        <v>154271983945</v>
      </c>
      <c r="J16" s="2">
        <f t="shared" si="13"/>
        <v>143447129299</v>
      </c>
      <c r="K16" s="2">
        <f t="shared" si="13"/>
        <v>294431269693</v>
      </c>
      <c r="L16" s="2">
        <f t="shared" si="13"/>
        <v>243411687527</v>
      </c>
      <c r="M16" s="2">
        <f t="shared" si="13"/>
        <v>195036015786</v>
      </c>
      <c r="N16" s="2">
        <f t="shared" si="13"/>
        <v>43709603309</v>
      </c>
      <c r="O16" s="2">
        <f t="shared" si="13"/>
        <v>131557551953</v>
      </c>
      <c r="P16" s="2">
        <f t="shared" si="13"/>
        <v>37813462267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4558000000000</v>
      </c>
      <c r="E20" s="2">
        <f ca="1">IFERROR(E21*E2,"")</f>
        <v>2141200000000</v>
      </c>
      <c r="H20" s="2">
        <f t="shared" ref="H20:P20" ca="1" si="14">IFERROR(H21*H2,"")</f>
        <v>2141200000000</v>
      </c>
      <c r="I20" s="2">
        <f t="shared" ca="1" si="14"/>
        <v>1674800000000</v>
      </c>
      <c r="J20" s="2">
        <f t="shared" ca="1" si="14"/>
        <v>1759600000000</v>
      </c>
      <c r="K20" s="2">
        <f t="shared" ca="1" si="14"/>
        <v>1844400000000</v>
      </c>
      <c r="L20" s="2">
        <f t="shared" ca="1" si="14"/>
        <v>2035200000000</v>
      </c>
      <c r="M20" s="2">
        <f t="shared" ca="1" si="14"/>
        <v>4536800000000</v>
      </c>
      <c r="N20" s="2">
        <f t="shared" ca="1" si="14"/>
        <v>839520000000</v>
      </c>
      <c r="O20" s="2">
        <f t="shared" ca="1" si="14"/>
        <v>1250800000000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2120000000</v>
      </c>
      <c r="E21" s="2">
        <f>IFERROR(INDEX(E51:E500,MATCH($C$7,$C$51:$C$500,0)),"")</f>
        <v>2120000000</v>
      </c>
      <c r="H21" s="2">
        <f>IFERROR(INDEX(D21:G21,COUNT(D21:G21)),"")</f>
        <v>2120000000</v>
      </c>
      <c r="I21" s="2">
        <f t="shared" ref="I21:P21" si="15">IFERROR(INDEX(I51:I500,MATCH($C$7,$C$51:$C$500,0)),"")</f>
        <v>2120000000</v>
      </c>
      <c r="J21" s="2">
        <f t="shared" si="15"/>
        <v>2120000000</v>
      </c>
      <c r="K21" s="2">
        <f t="shared" si="15"/>
        <v>2120000000</v>
      </c>
      <c r="L21" s="2">
        <f t="shared" si="15"/>
        <v>2120000000</v>
      </c>
      <c r="M21" s="2">
        <f t="shared" si="15"/>
        <v>2120000000</v>
      </c>
      <c r="N21" s="2">
        <f t="shared" si="15"/>
        <v>2120000000</v>
      </c>
      <c r="O21" s="2">
        <f t="shared" si="15"/>
        <v>2120000000</v>
      </c>
      <c r="P21" s="2">
        <f t="shared" si="15"/>
        <v>1700000000</v>
      </c>
    </row>
    <row r="23" spans="1:16" ht="15.5" x14ac:dyDescent="0.35">
      <c r="B23" t="s">
        <v>45</v>
      </c>
      <c r="C23" t="s">
        <v>46</v>
      </c>
      <c r="D23" s="3">
        <f>IFERROR(D5/D6*100,"")</f>
        <v>5.1419004954761611</v>
      </c>
      <c r="E23" s="3">
        <f>IFERROR(E5/E6*100,"")</f>
        <v>-0.72311708032505151</v>
      </c>
      <c r="H23" s="3">
        <f t="shared" ref="H23:P23" si="16">IFERROR(H5/H6*100,"")</f>
        <v>8.716004152472097</v>
      </c>
      <c r="I23" s="3">
        <f t="shared" si="16"/>
        <v>7.9643435141531675</v>
      </c>
      <c r="J23" s="3">
        <f t="shared" si="16"/>
        <v>9.999027439995464</v>
      </c>
      <c r="K23" s="3">
        <f t="shared" si="16"/>
        <v>26.883885478280185</v>
      </c>
      <c r="L23" s="3">
        <f t="shared" si="16"/>
        <v>25.622986003778781</v>
      </c>
      <c r="M23" s="3">
        <f t="shared" si="16"/>
        <v>26.562417709340796</v>
      </c>
      <c r="N23" s="3">
        <f t="shared" si="16"/>
        <v>5.9957258711916417</v>
      </c>
      <c r="O23" s="3">
        <f t="shared" si="16"/>
        <v>21.46991701902699</v>
      </c>
      <c r="P23" s="3">
        <f t="shared" si="16"/>
        <v>14.453658525895625</v>
      </c>
    </row>
    <row r="24" spans="1:16" ht="15.5" x14ac:dyDescent="0.35">
      <c r="C24" t="s">
        <v>47</v>
      </c>
      <c r="D24" s="4">
        <f>IFERROR(_xlfn.RRI(5,I23,D23),"")</f>
        <v>-8.3790613238140299E-2</v>
      </c>
      <c r="E24" s="4" t="str">
        <f>IFERROR(_xlfn.RRI(5,J23,E23),"")</f>
        <v/>
      </c>
      <c r="H24" s="4">
        <f t="shared" ref="H24:P24" si="17">IFERROR(_xlfn.RRI(5,M23,H23),"")</f>
        <v>-0.1997789612462153</v>
      </c>
      <c r="I24" s="4">
        <f t="shared" si="17"/>
        <v>5.8428786535907884E-2</v>
      </c>
      <c r="J24" s="4">
        <f t="shared" si="17"/>
        <v>-0.14172694390683005</v>
      </c>
      <c r="K24" s="4">
        <f t="shared" si="17"/>
        <v>0.13214707619795329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33.950000000000003</v>
      </c>
      <c r="J25" s="3">
        <f t="shared" si="18"/>
        <v>39.369999999999997</v>
      </c>
      <c r="K25" s="3">
        <f t="shared" si="18"/>
        <v>99.42</v>
      </c>
      <c r="L25" s="3">
        <f t="shared" si="18"/>
        <v>93.74</v>
      </c>
      <c r="M25" s="3">
        <f t="shared" si="18"/>
        <v>79.77</v>
      </c>
      <c r="N25" s="3">
        <f t="shared" si="18"/>
        <v>15.03</v>
      </c>
      <c r="O25" s="3">
        <f t="shared" si="18"/>
        <v>52.61</v>
      </c>
      <c r="P25" s="3">
        <f t="shared" si="18"/>
        <v>23.19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0.17699917818337063</v>
      </c>
      <c r="J26" s="4">
        <f t="shared" si="19"/>
        <v>-5.6331577752226414E-2</v>
      </c>
      <c r="K26" s="4">
        <f t="shared" si="19"/>
        <v>0.33793372805781696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159.20939580424528</v>
      </c>
      <c r="E27" s="3">
        <f>IFERROR(E4/E21,"")</f>
        <v>139.98636265943395</v>
      </c>
      <c r="H27" s="3">
        <f t="shared" ref="H27:P27" si="20">IFERROR(H4/H21,"")</f>
        <v>598.39151692735845</v>
      </c>
      <c r="I27" s="3">
        <f t="shared" si="20"/>
        <v>472.1437171948113</v>
      </c>
      <c r="J27" s="3">
        <f t="shared" si="20"/>
        <v>458.82537888443397</v>
      </c>
      <c r="K27" s="3">
        <f t="shared" si="20"/>
        <v>676.04594486650944</v>
      </c>
      <c r="L27" s="3">
        <f t="shared" si="20"/>
        <v>442.93930450849058</v>
      </c>
      <c r="M27" s="3">
        <f t="shared" si="20"/>
        <v>427.48087696933965</v>
      </c>
      <c r="N27" s="3">
        <f t="shared" si="20"/>
        <v>187.06296313679246</v>
      </c>
      <c r="O27" s="3">
        <f t="shared" si="20"/>
        <v>511.94726788066038</v>
      </c>
      <c r="P27" s="3">
        <f t="shared" si="20"/>
        <v>297.71110181176471</v>
      </c>
    </row>
    <row r="28" spans="1:16" ht="15.5" x14ac:dyDescent="0.35">
      <c r="C28" t="s">
        <v>52</v>
      </c>
      <c r="D28" s="4">
        <f>IFERROR(_xlfn.RRI(5,I27,D27),"")</f>
        <v>-0.19540209790319207</v>
      </c>
      <c r="E28" s="4">
        <f>IFERROR(_xlfn.RRI(5,J27,E27),"")</f>
        <v>-0.21134391333083447</v>
      </c>
      <c r="H28" s="4">
        <f t="shared" ref="H28:P28" si="21">IFERROR(_xlfn.RRI(5,M27,H27),"")</f>
        <v>6.958116689142102E-2</v>
      </c>
      <c r="I28" s="4">
        <f t="shared" si="21"/>
        <v>0.20342015575923433</v>
      </c>
      <c r="J28" s="4">
        <f t="shared" si="21"/>
        <v>-2.1672096569729682E-2</v>
      </c>
      <c r="K28" s="4">
        <f t="shared" si="21"/>
        <v>0.17824671177588058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-0.13766827533655054</v>
      </c>
      <c r="J29" s="4">
        <f t="shared" si="22"/>
        <v>-0.604003218668276</v>
      </c>
      <c r="K29" s="4">
        <f t="shared" si="22"/>
        <v>6.0593129933859687E-2</v>
      </c>
      <c r="L29" s="4">
        <f t="shared" si="22"/>
        <v>0.17512849442146169</v>
      </c>
      <c r="M29" s="4">
        <f t="shared" si="22"/>
        <v>4.3073852295409178</v>
      </c>
      <c r="N29" s="4">
        <f t="shared" si="22"/>
        <v>-0.71431286827599316</v>
      </c>
      <c r="O29" s="4">
        <f t="shared" si="22"/>
        <v>1.2686502802932298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0.26739273474321384</v>
      </c>
      <c r="I30" s="4">
        <f t="shared" si="23"/>
        <v>2.902703059442548E-2</v>
      </c>
      <c r="J30" s="4">
        <f t="shared" si="23"/>
        <v>-0.32131036008945718</v>
      </c>
      <c r="K30" s="4">
        <f t="shared" si="23"/>
        <v>0.52627219572823103</v>
      </c>
      <c r="L30" s="4">
        <f t="shared" si="23"/>
        <v>3.6161682011940997E-2</v>
      </c>
      <c r="M30" s="4">
        <f t="shared" si="23"/>
        <v>1.2852245564865674</v>
      </c>
      <c r="N30" s="4">
        <f t="shared" si="23"/>
        <v>-0.63460501720970497</v>
      </c>
      <c r="O30" s="4">
        <f t="shared" si="23"/>
        <v>0.71961094082528321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395.85</v>
      </c>
      <c r="E32" s="3">
        <f>IFERROR(INDEX(E51:E500,MATCH($A$32,$C$51:$C$500,0)),"")</f>
        <v>397.58</v>
      </c>
      <c r="H32" s="3">
        <f>IFERROR(INDEX(D32:G32,COUNT(D32:G32)),"")</f>
        <v>397.58</v>
      </c>
      <c r="I32" s="3">
        <f t="shared" ref="I32:P32" si="24">IFERROR(INDEX(I51:I500,MATCH($C$32,$C$51:$C$500,0)),"")</f>
        <v>400.67</v>
      </c>
      <c r="J32" s="3">
        <f t="shared" si="24"/>
        <v>379.44</v>
      </c>
      <c r="K32" s="3">
        <f t="shared" si="24"/>
        <v>366.95</v>
      </c>
      <c r="L32" s="3">
        <f t="shared" si="24"/>
        <v>367.52</v>
      </c>
      <c r="M32" s="3">
        <f t="shared" si="24"/>
        <v>300.02</v>
      </c>
      <c r="N32" s="3">
        <f t="shared" si="24"/>
        <v>263.02999999999997</v>
      </c>
      <c r="O32" s="3">
        <f t="shared" si="24"/>
        <v>247.71</v>
      </c>
      <c r="P32" s="3">
        <f t="shared" si="24"/>
        <v>152.12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2.5499999999999998</v>
      </c>
      <c r="E33" s="3">
        <f>IFERROR(INDEX(E51:E500,MATCH($A$33,$C$51:$C$500,0)),"")</f>
        <v>4.87</v>
      </c>
      <c r="H33" s="3">
        <f>IFERROR(INDEX(D33:G33,COUNT(D33:G33)),"")</f>
        <v>4.87</v>
      </c>
      <c r="I33" s="3">
        <f t="shared" ref="I33:P33" si="25">IFERROR(INDEX(I51:I500,MATCH($C$33,$C$51:$C$500,0)),"")</f>
        <v>1.97</v>
      </c>
      <c r="J33" s="3">
        <f t="shared" si="25"/>
        <v>2.19</v>
      </c>
      <c r="K33" s="3">
        <f t="shared" si="25"/>
        <v>2.37</v>
      </c>
      <c r="L33" s="3">
        <f t="shared" si="25"/>
        <v>2.61</v>
      </c>
      <c r="M33" s="3">
        <f t="shared" si="25"/>
        <v>7.13</v>
      </c>
      <c r="N33" s="3">
        <f t="shared" si="25"/>
        <v>1.51</v>
      </c>
      <c r="O33" s="3">
        <f t="shared" si="25"/>
        <v>2.38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46.59</v>
      </c>
      <c r="E34" s="3">
        <f>IFERROR(INDEX(E51:E500,MATCH($A$34,$C$51:$C$500,0)),"")</f>
        <v>-628.25</v>
      </c>
      <c r="H34" s="3">
        <f>IFERROR(INDEX(D34:G34,COUNT(D34:G34)),"")</f>
        <v>-628.25</v>
      </c>
      <c r="I34" s="3">
        <f t="shared" ref="I34:P34" si="26">IFERROR(INDEX(I51:I500,MATCH($C$34,$C$51:$C$500,0)),"")</f>
        <v>23.27</v>
      </c>
      <c r="J34" s="3">
        <f t="shared" si="26"/>
        <v>21.08</v>
      </c>
      <c r="K34" s="3">
        <f t="shared" si="26"/>
        <v>8.75</v>
      </c>
      <c r="L34" s="3">
        <f t="shared" si="26"/>
        <v>10.24</v>
      </c>
      <c r="M34" s="3">
        <f t="shared" si="26"/>
        <v>26.83</v>
      </c>
      <c r="N34" s="3">
        <f t="shared" si="26"/>
        <v>26.35</v>
      </c>
      <c r="O34" s="3">
        <f t="shared" si="26"/>
        <v>11.21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6.36</v>
      </c>
      <c r="E35" s="3">
        <f>IFERROR(INDEX(E51:E500,MATCH($A$35,$C$51:$C$500,0)),"")</f>
        <v>13.86</v>
      </c>
      <c r="H35" s="3">
        <f>IFERROR(INDEX(D35:G35,COUNT(D35:G35)),"")</f>
        <v>13.86</v>
      </c>
      <c r="I35" s="3">
        <f t="shared" ref="I35:P35" si="27">IFERROR(INDEX(I51:I500,MATCH($C$35,$C$51:$C$500,0)),"")</f>
        <v>1.68</v>
      </c>
      <c r="J35" s="3">
        <f t="shared" si="27"/>
        <v>1.81</v>
      </c>
      <c r="K35" s="3">
        <f t="shared" si="27"/>
        <v>1.29</v>
      </c>
      <c r="L35" s="3">
        <f t="shared" si="27"/>
        <v>2.17</v>
      </c>
      <c r="M35" s="3">
        <f t="shared" si="27"/>
        <v>5.0199999999999996</v>
      </c>
      <c r="N35" s="3">
        <f t="shared" si="27"/>
        <v>2.12</v>
      </c>
      <c r="O35" s="3">
        <f t="shared" si="27"/>
        <v>1.1599999999999999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337523919105</v>
      </c>
      <c r="E51" s="5">
        <v>296771088838</v>
      </c>
      <c r="F51" s="5">
        <v>332128768301</v>
      </c>
      <c r="G51" s="5">
        <v>332436518705</v>
      </c>
      <c r="I51" s="5">
        <v>1000944680453</v>
      </c>
      <c r="J51" s="5">
        <v>972709803235</v>
      </c>
      <c r="K51" s="5">
        <v>1433217403117</v>
      </c>
      <c r="L51" s="5">
        <v>939031325558</v>
      </c>
      <c r="M51" s="5">
        <v>906259459175</v>
      </c>
      <c r="N51" s="5">
        <v>396573481850</v>
      </c>
      <c r="O51" s="5">
        <v>1085328207907</v>
      </c>
      <c r="P51" s="5">
        <v>506108873080</v>
      </c>
    </row>
    <row r="52" spans="2:16" ht="15.5" x14ac:dyDescent="0.35">
      <c r="C52" t="s">
        <v>211</v>
      </c>
      <c r="D52" s="5">
        <v>-140397632833</v>
      </c>
      <c r="E52" s="5">
        <v>-202876009633</v>
      </c>
      <c r="F52" s="5">
        <v>-371050298264</v>
      </c>
      <c r="G52" s="5">
        <v>-143848641589</v>
      </c>
      <c r="I52" s="5">
        <v>-709690100978</v>
      </c>
      <c r="J52" s="5">
        <v>-491452606770</v>
      </c>
      <c r="K52" s="5">
        <v>-745206948084</v>
      </c>
      <c r="L52" s="5">
        <v>-380123137750</v>
      </c>
      <c r="M52" s="5">
        <v>-478246089127</v>
      </c>
      <c r="N52" s="5">
        <v>-196239255618</v>
      </c>
      <c r="O52" s="5">
        <v>-622171022069</v>
      </c>
      <c r="P52" s="5">
        <v>-249113521717</v>
      </c>
    </row>
    <row r="53" spans="2:16" ht="15.5" x14ac:dyDescent="0.35">
      <c r="C53" t="s">
        <v>212</v>
      </c>
      <c r="D53" s="5">
        <v>197126286272</v>
      </c>
      <c r="E53" s="5">
        <v>93895079205</v>
      </c>
      <c r="F53" s="5">
        <v>-38921529963</v>
      </c>
      <c r="G53" s="5">
        <v>188587877116</v>
      </c>
      <c r="I53" s="5">
        <v>291254579475</v>
      </c>
      <c r="J53" s="5">
        <v>481257196465</v>
      </c>
      <c r="K53" s="5">
        <v>688010455033</v>
      </c>
      <c r="L53" s="5">
        <v>558908187808</v>
      </c>
      <c r="M53" s="5">
        <v>428013370048</v>
      </c>
      <c r="N53" s="5">
        <v>200334226232</v>
      </c>
      <c r="O53" s="5">
        <v>463157185838</v>
      </c>
      <c r="P53" s="5">
        <v>256995351363</v>
      </c>
    </row>
    <row r="54" spans="2:16" ht="15.5" x14ac:dyDescent="0.35">
      <c r="C54" t="s">
        <v>82</v>
      </c>
      <c r="D54" s="5">
        <v>-69611961307</v>
      </c>
      <c r="E54" s="5">
        <v>-42369700102</v>
      </c>
      <c r="F54" s="5">
        <v>132136998043</v>
      </c>
      <c r="G54" s="5">
        <v>-129604226895</v>
      </c>
      <c r="I54" s="5">
        <v>-141944200958</v>
      </c>
      <c r="J54" s="5">
        <v>-329623987988</v>
      </c>
      <c r="K54" s="5">
        <v>-395809203639</v>
      </c>
      <c r="L54" s="5">
        <v>-400258979785</v>
      </c>
      <c r="M54" s="5">
        <v>-347201449008</v>
      </c>
      <c r="N54" s="5">
        <v>-188435592778</v>
      </c>
      <c r="O54" s="5">
        <v>-348699592935</v>
      </c>
      <c r="P54" s="5">
        <v>-180552003741</v>
      </c>
    </row>
    <row r="55" spans="2:16" ht="15.5" x14ac:dyDescent="0.35">
      <c r="C55" t="s">
        <v>284</v>
      </c>
      <c r="F55" s="5">
        <v>170890164856</v>
      </c>
      <c r="G55" s="5">
        <v>-94577316168</v>
      </c>
      <c r="J55" s="5">
        <v>-179558551993</v>
      </c>
      <c r="K55" s="5">
        <v>-291327582511</v>
      </c>
      <c r="L55" s="5">
        <v>-312044146455</v>
      </c>
      <c r="M55" s="5">
        <v>-269594132463</v>
      </c>
      <c r="N55" s="5">
        <v>-117343246398</v>
      </c>
      <c r="O55" s="5">
        <v>-285917310983</v>
      </c>
      <c r="P55" s="5">
        <v>-140569971300</v>
      </c>
    </row>
    <row r="56" spans="2:16" ht="15.5" x14ac:dyDescent="0.35">
      <c r="C56" t="s">
        <v>213</v>
      </c>
      <c r="D56" s="5">
        <v>-69611961307</v>
      </c>
      <c r="E56" s="5">
        <v>-42369700102</v>
      </c>
      <c r="F56" s="5">
        <v>-38753166813</v>
      </c>
      <c r="G56" s="5">
        <v>-35026910727</v>
      </c>
      <c r="I56" s="5">
        <v>-141944200958</v>
      </c>
      <c r="J56" s="5">
        <v>-150065435995</v>
      </c>
      <c r="K56" s="5">
        <v>-104481621128</v>
      </c>
      <c r="L56" s="5">
        <v>-88214833330</v>
      </c>
      <c r="M56" s="5">
        <v>-77607316545</v>
      </c>
      <c r="N56" s="5">
        <v>-71092346380</v>
      </c>
      <c r="O56" s="5">
        <v>-62782281952</v>
      </c>
      <c r="P56" s="5">
        <v>-39982032441</v>
      </c>
    </row>
    <row r="57" spans="2:16" ht="15.5" x14ac:dyDescent="0.35">
      <c r="C57" t="s">
        <v>89</v>
      </c>
      <c r="D57" s="5">
        <v>127514324965</v>
      </c>
      <c r="E57" s="5">
        <v>51525379103</v>
      </c>
      <c r="F57" s="5">
        <v>93215468080</v>
      </c>
      <c r="G57" s="5">
        <v>58983650221</v>
      </c>
      <c r="I57" s="5">
        <v>149310378517</v>
      </c>
      <c r="J57" s="5">
        <v>151633208477</v>
      </c>
      <c r="K57" s="5">
        <v>292201251394</v>
      </c>
      <c r="L57" s="5">
        <v>158649208023</v>
      </c>
      <c r="M57" s="5">
        <v>80811921040</v>
      </c>
      <c r="N57" s="5">
        <v>11898633454</v>
      </c>
      <c r="O57" s="5">
        <v>114457592903</v>
      </c>
      <c r="P57" s="5">
        <v>76443347622</v>
      </c>
    </row>
    <row r="58" spans="2:16" ht="15.5" x14ac:dyDescent="0.35">
      <c r="C58" t="s">
        <v>90</v>
      </c>
      <c r="D58" s="5">
        <v>-107014716566</v>
      </c>
      <c r="E58" s="5">
        <v>-20375027093</v>
      </c>
      <c r="F58" s="5">
        <v>4173659815</v>
      </c>
      <c r="G58" s="5">
        <v>22440464</v>
      </c>
      <c r="I58" s="5">
        <v>4961605428</v>
      </c>
      <c r="J58" s="5">
        <v>-8186079178</v>
      </c>
      <c r="K58" s="5">
        <v>2230018299</v>
      </c>
      <c r="L58" s="5">
        <v>84762479504</v>
      </c>
      <c r="M58" s="5">
        <v>114224094746</v>
      </c>
      <c r="N58" s="5">
        <v>31810969855</v>
      </c>
      <c r="O58" s="5">
        <v>17099959050</v>
      </c>
      <c r="P58" s="5">
        <v>-38629885355</v>
      </c>
    </row>
    <row r="59" spans="2:16" ht="15.5" x14ac:dyDescent="0.35">
      <c r="C59" t="s">
        <v>215</v>
      </c>
      <c r="D59" s="5">
        <v>3363523670</v>
      </c>
      <c r="E59" s="5">
        <v>886993964</v>
      </c>
      <c r="F59" s="5">
        <v>1359675528</v>
      </c>
      <c r="G59" s="5">
        <v>615617206</v>
      </c>
      <c r="I59" s="5">
        <v>4539707804</v>
      </c>
      <c r="J59" s="5">
        <v>6154352637</v>
      </c>
      <c r="K59" s="5">
        <v>5370624032</v>
      </c>
      <c r="L59" s="5">
        <v>3529407768</v>
      </c>
      <c r="M59" s="5">
        <v>1539801158</v>
      </c>
      <c r="N59" s="5">
        <v>2671720170</v>
      </c>
      <c r="O59" s="5">
        <v>3066006433</v>
      </c>
      <c r="P59" s="5">
        <v>1269679971</v>
      </c>
    </row>
    <row r="60" spans="2:16" ht="15.5" x14ac:dyDescent="0.35">
      <c r="C60" t="s">
        <v>340</v>
      </c>
      <c r="D60" s="5">
        <v>114058370</v>
      </c>
      <c r="E60" s="5">
        <v>54520468</v>
      </c>
      <c r="F60" s="5">
        <v>-249132228</v>
      </c>
      <c r="G60" s="5">
        <v>164225249</v>
      </c>
      <c r="I60" s="5">
        <v>-41884735</v>
      </c>
      <c r="J60" s="5">
        <v>-21023504</v>
      </c>
      <c r="K60" s="5">
        <v>-5111674</v>
      </c>
      <c r="L60" s="5">
        <v>1280587533</v>
      </c>
      <c r="M60" s="5">
        <v>-2239300094</v>
      </c>
      <c r="N60" s="5">
        <v>2069597889</v>
      </c>
      <c r="O60" s="5">
        <v>5440174327</v>
      </c>
      <c r="P60" s="5">
        <v>238908600</v>
      </c>
    </row>
    <row r="61" spans="2:16" ht="15.5" x14ac:dyDescent="0.35">
      <c r="C61" t="s">
        <v>27</v>
      </c>
      <c r="D61" s="5">
        <v>-782418602</v>
      </c>
      <c r="E61" s="5">
        <v>-678980808</v>
      </c>
      <c r="F61" s="5">
        <v>-721098878</v>
      </c>
      <c r="G61" s="5">
        <v>-953584918</v>
      </c>
      <c r="I61" s="5">
        <v>-4397285186</v>
      </c>
      <c r="J61" s="5">
        <v>-7530181639</v>
      </c>
      <c r="K61" s="5">
        <v>-6694250396</v>
      </c>
      <c r="L61" s="5">
        <v>-6366676361</v>
      </c>
      <c r="M61" s="5">
        <v>-6732406073</v>
      </c>
      <c r="N61" s="5">
        <v>-10356063586</v>
      </c>
      <c r="O61" s="5">
        <v>-10940718938</v>
      </c>
      <c r="P61" s="5">
        <v>-8097183831</v>
      </c>
    </row>
    <row r="62" spans="2:16" ht="15.5" x14ac:dyDescent="0.35">
      <c r="C62" t="s">
        <v>321</v>
      </c>
      <c r="D62" s="5">
        <v>238288288</v>
      </c>
      <c r="J62" s="5">
        <v>193019479</v>
      </c>
      <c r="K62" s="5">
        <v>112200000</v>
      </c>
      <c r="L62" s="5">
        <v>247364861</v>
      </c>
      <c r="M62" s="5">
        <v>1919772875</v>
      </c>
      <c r="N62" s="5">
        <v>-125414583</v>
      </c>
      <c r="O62" s="5">
        <v>-230319939</v>
      </c>
      <c r="P62" s="5">
        <v>-6216404524</v>
      </c>
    </row>
    <row r="63" spans="2:16" ht="15.5" x14ac:dyDescent="0.35">
      <c r="C63" t="s">
        <v>91</v>
      </c>
      <c r="D63" s="5">
        <v>-132009645666</v>
      </c>
      <c r="E63" s="5">
        <v>15742070</v>
      </c>
      <c r="F63" s="5">
        <v>94346085</v>
      </c>
      <c r="G63" s="5">
        <v>-25365683</v>
      </c>
      <c r="I63" s="5">
        <v>28518734</v>
      </c>
      <c r="J63" s="5">
        <v>-866809557</v>
      </c>
    </row>
    <row r="64" spans="2:16" ht="15.5" x14ac:dyDescent="0.35">
      <c r="C64" t="s">
        <v>81</v>
      </c>
      <c r="D64" s="5">
        <v>22061477374</v>
      </c>
      <c r="E64" s="5">
        <v>-20653302787</v>
      </c>
      <c r="F64" s="5">
        <v>3689869308</v>
      </c>
      <c r="G64" s="5">
        <v>221548610</v>
      </c>
      <c r="I64" s="5">
        <v>4832548811</v>
      </c>
      <c r="J64" s="5">
        <v>-6115436594</v>
      </c>
      <c r="K64" s="5">
        <v>3446556337</v>
      </c>
      <c r="L64" s="5">
        <v>86071795703</v>
      </c>
      <c r="M64" s="5">
        <v>119736226880</v>
      </c>
      <c r="N64" s="5">
        <v>37551129965</v>
      </c>
      <c r="O64" s="5">
        <v>19764817167</v>
      </c>
      <c r="P64" s="5">
        <v>-25824885571</v>
      </c>
    </row>
    <row r="65" spans="3:16" ht="15.5" x14ac:dyDescent="0.35">
      <c r="C65" t="s">
        <v>92</v>
      </c>
      <c r="D65" s="5">
        <v>-107014716566</v>
      </c>
      <c r="E65" s="5">
        <v>-20375027093</v>
      </c>
      <c r="F65" s="5">
        <v>4173659815</v>
      </c>
      <c r="G65" s="5">
        <v>22440464</v>
      </c>
      <c r="I65" s="5">
        <v>4961605428</v>
      </c>
      <c r="J65" s="5">
        <v>-8186079178</v>
      </c>
      <c r="K65" s="5">
        <v>2230018299</v>
      </c>
      <c r="L65" s="5">
        <v>84762479504</v>
      </c>
      <c r="M65" s="5">
        <v>114224094746</v>
      </c>
      <c r="N65" s="5">
        <v>31810969855</v>
      </c>
      <c r="O65" s="5">
        <v>17099959050</v>
      </c>
      <c r="P65" s="5">
        <v>-38629885355</v>
      </c>
    </row>
    <row r="66" spans="3:16" ht="15.5" x14ac:dyDescent="0.35">
      <c r="C66" t="s">
        <v>29</v>
      </c>
      <c r="D66" s="5">
        <v>20499608399</v>
      </c>
      <c r="E66" s="5">
        <v>31150352010</v>
      </c>
      <c r="F66" s="5">
        <v>97389127895</v>
      </c>
      <c r="G66" s="5">
        <v>59006090685</v>
      </c>
      <c r="I66" s="5">
        <v>154271983945</v>
      </c>
      <c r="J66" s="5">
        <v>143447129299</v>
      </c>
      <c r="K66" s="5">
        <v>294431269693</v>
      </c>
      <c r="L66" s="5">
        <v>243411687527</v>
      </c>
      <c r="M66" s="5">
        <v>195036015786</v>
      </c>
      <c r="N66" s="5">
        <v>43709603309</v>
      </c>
      <c r="O66" s="5">
        <v>131557551953</v>
      </c>
      <c r="P66" s="5">
        <v>37813462267</v>
      </c>
    </row>
    <row r="67" spans="3:16" ht="15.5" x14ac:dyDescent="0.35">
      <c r="C67" t="s">
        <v>28</v>
      </c>
      <c r="D67" s="5">
        <v>18840155129</v>
      </c>
      <c r="E67" s="5">
        <v>-24302327720</v>
      </c>
      <c r="F67" s="5">
        <v>-28478969174</v>
      </c>
      <c r="G67" s="5">
        <v>-15229754783</v>
      </c>
      <c r="I67" s="5">
        <v>-47756977165</v>
      </c>
      <c r="J67" s="5">
        <v>-43333960286</v>
      </c>
      <c r="K67" s="5">
        <v>-74072662083</v>
      </c>
      <c r="L67" s="5">
        <v>-53643258405</v>
      </c>
      <c r="M67" s="5">
        <v>-43026530062</v>
      </c>
      <c r="N67" s="5">
        <v>-20228246227</v>
      </c>
      <c r="O67" s="5">
        <v>-33833246209</v>
      </c>
      <c r="P67" s="5">
        <v>-5694037440</v>
      </c>
    </row>
    <row r="68" spans="3:16" ht="15.5" x14ac:dyDescent="0.35">
      <c r="C68" t="s">
        <v>404</v>
      </c>
      <c r="D68" s="5">
        <v>18840155129</v>
      </c>
      <c r="E68" s="5">
        <v>-24302327720</v>
      </c>
      <c r="F68" s="5">
        <v>-23944330886</v>
      </c>
      <c r="G68" s="5">
        <v>-15229754783</v>
      </c>
      <c r="I68" s="5">
        <v>-43222338877</v>
      </c>
      <c r="J68" s="5">
        <v>-45618856236</v>
      </c>
      <c r="K68" s="5">
        <v>-68823808787</v>
      </c>
      <c r="L68" s="5">
        <v>-46579267518</v>
      </c>
      <c r="M68" s="5">
        <v>-30537290960</v>
      </c>
      <c r="N68" s="5">
        <v>-17014904060</v>
      </c>
      <c r="O68" s="5">
        <v>-46148960000</v>
      </c>
      <c r="P68" s="5">
        <v>-27337853154</v>
      </c>
    </row>
    <row r="69" spans="3:16" ht="15.5" x14ac:dyDescent="0.35">
      <c r="C69" t="s">
        <v>405</v>
      </c>
      <c r="F69" s="5">
        <v>-4534638288</v>
      </c>
      <c r="I69" s="5">
        <v>-4534638288</v>
      </c>
      <c r="J69" s="5">
        <v>2284895950</v>
      </c>
      <c r="K69" s="5">
        <v>-5248853296</v>
      </c>
      <c r="L69" s="5">
        <v>-7063990887</v>
      </c>
      <c r="M69" s="5">
        <v>-12489239102</v>
      </c>
      <c r="N69" s="5">
        <v>-3213342167</v>
      </c>
      <c r="O69" s="5">
        <v>12315713791</v>
      </c>
      <c r="P69" s="5">
        <v>21643815714</v>
      </c>
    </row>
    <row r="70" spans="3:16" ht="15.5" x14ac:dyDescent="0.35">
      <c r="C70" t="s">
        <v>406</v>
      </c>
      <c r="D70" s="5">
        <v>18840155129</v>
      </c>
      <c r="E70" s="5">
        <v>-24302327720</v>
      </c>
      <c r="F70" s="5">
        <v>-28478969174</v>
      </c>
      <c r="G70" s="5">
        <v>-15229754783</v>
      </c>
      <c r="I70" s="5">
        <v>-47756977165</v>
      </c>
      <c r="J70" s="5">
        <v>-43333960286</v>
      </c>
      <c r="K70" s="5">
        <v>-74072662083</v>
      </c>
      <c r="L70" s="5">
        <v>-53643258405</v>
      </c>
      <c r="M70" s="5">
        <v>-43026530062</v>
      </c>
      <c r="N70" s="5">
        <v>-20228246227</v>
      </c>
      <c r="O70" s="5">
        <v>-33833246209</v>
      </c>
      <c r="P70" s="5">
        <v>-5694037440</v>
      </c>
    </row>
    <row r="71" spans="3:16" ht="15.5" x14ac:dyDescent="0.35">
      <c r="C71" t="s">
        <v>407</v>
      </c>
      <c r="L71" s="5">
        <v>7925955896</v>
      </c>
      <c r="M71" s="5">
        <v>7067456903</v>
      </c>
    </row>
    <row r="72" spans="3:16" ht="15.5" x14ac:dyDescent="0.35">
      <c r="C72" t="s">
        <v>95</v>
      </c>
      <c r="D72" s="5">
        <v>39339763528</v>
      </c>
      <c r="E72" s="5">
        <v>6848024290</v>
      </c>
      <c r="F72" s="5">
        <v>68910158721</v>
      </c>
      <c r="G72" s="5">
        <v>43776335902</v>
      </c>
      <c r="I72" s="5">
        <v>106515006780</v>
      </c>
      <c r="J72" s="5">
        <v>100113169013</v>
      </c>
      <c r="K72" s="5">
        <v>220358607610</v>
      </c>
      <c r="L72" s="5">
        <v>197694385018</v>
      </c>
      <c r="M72" s="5">
        <v>159076942627</v>
      </c>
      <c r="N72" s="5">
        <v>23481357082</v>
      </c>
      <c r="O72" s="5">
        <v>97724305744</v>
      </c>
      <c r="P72" s="5">
        <v>32119424827</v>
      </c>
    </row>
    <row r="73" spans="3:16" ht="15.5" x14ac:dyDescent="0.35">
      <c r="C73" t="s">
        <v>96</v>
      </c>
      <c r="F73" s="5">
        <v>591856477</v>
      </c>
      <c r="I73" s="5">
        <v>591856477</v>
      </c>
      <c r="J73" s="5">
        <v>130044053</v>
      </c>
      <c r="K73" s="5">
        <v>-24707870</v>
      </c>
      <c r="L73" s="5">
        <v>158947993</v>
      </c>
      <c r="M73" s="5">
        <v>-130779409</v>
      </c>
      <c r="N73" s="5">
        <v>659587292</v>
      </c>
      <c r="O73" s="5">
        <v>-402664714</v>
      </c>
      <c r="P73" s="5">
        <v>-1100045435</v>
      </c>
    </row>
    <row r="74" spans="3:16" ht="15.5" x14ac:dyDescent="0.35">
      <c r="C74" t="s">
        <v>97</v>
      </c>
      <c r="D74" s="5">
        <v>39339763528</v>
      </c>
      <c r="E74" s="5">
        <v>6848024290</v>
      </c>
      <c r="F74" s="5">
        <v>69502015198</v>
      </c>
      <c r="G74" s="5">
        <v>43776335902</v>
      </c>
      <c r="I74" s="5">
        <v>107106863257</v>
      </c>
      <c r="J74" s="5">
        <v>100243213066</v>
      </c>
      <c r="K74" s="5">
        <v>220333899740</v>
      </c>
      <c r="L74" s="5">
        <v>197853333011</v>
      </c>
      <c r="M74" s="5">
        <v>158946163218</v>
      </c>
      <c r="N74" s="5">
        <v>24140944374</v>
      </c>
      <c r="O74" s="5">
        <v>97321641030</v>
      </c>
      <c r="P74" s="5">
        <v>31019379392</v>
      </c>
    </row>
    <row r="75" spans="3:16" ht="15.5" x14ac:dyDescent="0.35">
      <c r="C75" t="s">
        <v>98</v>
      </c>
      <c r="D75" s="5">
        <v>39339763528</v>
      </c>
      <c r="E75" s="5">
        <v>6848024290</v>
      </c>
      <c r="F75" s="5">
        <v>68910158721</v>
      </c>
      <c r="G75" s="5">
        <v>43776335902</v>
      </c>
      <c r="I75" s="5">
        <v>106515006780</v>
      </c>
      <c r="J75" s="5">
        <v>100113169013</v>
      </c>
      <c r="K75" s="5">
        <v>220358607610</v>
      </c>
      <c r="L75" s="5">
        <v>197694385018</v>
      </c>
      <c r="M75" s="5">
        <v>159076942627</v>
      </c>
      <c r="N75" s="5">
        <v>23481357082</v>
      </c>
      <c r="O75" s="5">
        <v>97724305744</v>
      </c>
      <c r="P75" s="5">
        <v>32119424827</v>
      </c>
    </row>
    <row r="76" spans="3:16" ht="15.5" x14ac:dyDescent="0.35">
      <c r="C76" t="s">
        <v>8</v>
      </c>
      <c r="D76" s="5">
        <v>46059503145</v>
      </c>
      <c r="E76" s="5">
        <v>-6554936503</v>
      </c>
      <c r="F76" s="5">
        <v>53338768213</v>
      </c>
      <c r="G76" s="5">
        <v>30756784609</v>
      </c>
      <c r="I76" s="5">
        <v>72727290670</v>
      </c>
      <c r="J76" s="5">
        <v>83795510671</v>
      </c>
      <c r="K76" s="5">
        <v>211276439367</v>
      </c>
      <c r="L76" s="5">
        <v>199346369509</v>
      </c>
      <c r="M76" s="5">
        <v>169387492908</v>
      </c>
      <c r="N76" s="5">
        <v>32555885795</v>
      </c>
      <c r="O76" s="5">
        <v>111395365546</v>
      </c>
      <c r="P76" s="5">
        <v>38321441054</v>
      </c>
    </row>
    <row r="77" spans="3:16" ht="15.5" x14ac:dyDescent="0.35">
      <c r="C77" t="s">
        <v>99</v>
      </c>
      <c r="D77" s="5">
        <v>-6719739617</v>
      </c>
      <c r="E77" s="5">
        <v>13402960793</v>
      </c>
      <c r="F77" s="5">
        <v>16163246985</v>
      </c>
      <c r="G77" s="5">
        <v>13019551293</v>
      </c>
      <c r="I77" s="5">
        <v>34379572587</v>
      </c>
      <c r="J77" s="5">
        <v>16447702395</v>
      </c>
      <c r="K77" s="5">
        <v>9057460373</v>
      </c>
      <c r="L77" s="5">
        <v>-1493036498</v>
      </c>
      <c r="M77" s="5">
        <v>-10441329690</v>
      </c>
      <c r="N77" s="5">
        <v>-8414941421</v>
      </c>
      <c r="O77" s="5">
        <v>-14073724516</v>
      </c>
      <c r="P77" s="5">
        <v>-7302061662</v>
      </c>
    </row>
    <row r="78" spans="3:16" ht="15.5" x14ac:dyDescent="0.35">
      <c r="C78" t="s">
        <v>100</v>
      </c>
      <c r="D78" s="5">
        <v>39339763528</v>
      </c>
      <c r="E78" s="5">
        <v>6848024290</v>
      </c>
      <c r="F78" s="5">
        <v>68910158721</v>
      </c>
      <c r="G78" s="5">
        <v>43776335902</v>
      </c>
      <c r="I78" s="5">
        <v>106515006780</v>
      </c>
      <c r="J78" s="5">
        <v>100113169013</v>
      </c>
      <c r="K78" s="5">
        <v>220358607610</v>
      </c>
      <c r="L78" s="5">
        <v>197694385018</v>
      </c>
      <c r="M78" s="5">
        <v>159076942627</v>
      </c>
      <c r="N78" s="5">
        <v>23481357082</v>
      </c>
      <c r="O78" s="5">
        <v>97724305744</v>
      </c>
      <c r="P78" s="5">
        <v>32119424827</v>
      </c>
    </row>
    <row r="79" spans="3:16" ht="15.5" x14ac:dyDescent="0.35">
      <c r="C79" t="s">
        <v>101</v>
      </c>
      <c r="D79" s="5">
        <v>39339763528</v>
      </c>
      <c r="E79" s="5">
        <v>6848024290</v>
      </c>
      <c r="F79" s="5">
        <v>69502015198</v>
      </c>
      <c r="G79" s="5">
        <v>43776335902</v>
      </c>
      <c r="I79" s="5">
        <v>107106863257</v>
      </c>
      <c r="J79" s="5">
        <v>100243213066</v>
      </c>
      <c r="K79" s="5">
        <v>220333899740</v>
      </c>
      <c r="L79" s="5">
        <v>197853333011</v>
      </c>
      <c r="M79" s="5">
        <v>158946163218</v>
      </c>
      <c r="N79" s="5">
        <v>24140944374</v>
      </c>
      <c r="O79" s="5">
        <v>97321641030</v>
      </c>
      <c r="P79" s="5">
        <v>31019379392</v>
      </c>
    </row>
    <row r="80" spans="3:16" ht="15.5" x14ac:dyDescent="0.35">
      <c r="C80" t="s">
        <v>102</v>
      </c>
      <c r="D80" s="5">
        <v>39339763528</v>
      </c>
      <c r="E80" s="5">
        <v>6848024290</v>
      </c>
      <c r="F80" s="5">
        <v>69502015198</v>
      </c>
      <c r="G80" s="5">
        <v>43776335902</v>
      </c>
      <c r="I80" s="5">
        <v>107106863257</v>
      </c>
      <c r="J80" s="5">
        <v>100243213066</v>
      </c>
      <c r="K80" s="5">
        <v>220333899740</v>
      </c>
      <c r="L80" s="5">
        <v>197853333011</v>
      </c>
      <c r="M80" s="5">
        <v>158946163218</v>
      </c>
      <c r="N80" s="5">
        <v>24140944374</v>
      </c>
      <c r="O80" s="5">
        <v>97321641030</v>
      </c>
      <c r="P80" s="5">
        <v>31019379392</v>
      </c>
    </row>
    <row r="82" spans="2:16" ht="15.5" x14ac:dyDescent="0.35">
      <c r="B82" t="s">
        <v>103</v>
      </c>
      <c r="C82" t="s">
        <v>104</v>
      </c>
    </row>
    <row r="83" spans="2:16" ht="15.5" x14ac:dyDescent="0.35">
      <c r="C83" t="s">
        <v>216</v>
      </c>
    </row>
    <row r="84" spans="2:16" ht="15.5" x14ac:dyDescent="0.35">
      <c r="C84" t="s">
        <v>20</v>
      </c>
      <c r="D84" s="5">
        <v>258383950694</v>
      </c>
      <c r="E84" s="5">
        <v>172194802282</v>
      </c>
      <c r="F84" s="5">
        <v>109285584057</v>
      </c>
      <c r="G84" s="5">
        <v>97973724339</v>
      </c>
      <c r="I84" s="5">
        <v>109285584057</v>
      </c>
      <c r="J84" s="5">
        <v>149472720101</v>
      </c>
      <c r="K84" s="5">
        <v>144878371782</v>
      </c>
      <c r="L84" s="5">
        <v>97275465732</v>
      </c>
      <c r="M84" s="5">
        <v>32759809849</v>
      </c>
      <c r="N84" s="5">
        <v>33034811572</v>
      </c>
      <c r="O84" s="5">
        <v>28922713276</v>
      </c>
      <c r="P84" s="5">
        <v>38423232805</v>
      </c>
    </row>
    <row r="85" spans="2:16" ht="15.5" x14ac:dyDescent="0.35">
      <c r="C85" t="s">
        <v>484</v>
      </c>
      <c r="L85" s="5">
        <v>10000000000</v>
      </c>
    </row>
    <row r="86" spans="2:16" ht="15.5" x14ac:dyDescent="0.35">
      <c r="C86" t="s">
        <v>217</v>
      </c>
      <c r="D86" s="5">
        <v>286448045142</v>
      </c>
      <c r="E86" s="5">
        <v>258419692024</v>
      </c>
      <c r="F86" s="5">
        <v>241575739709</v>
      </c>
      <c r="G86" s="5">
        <v>193805133424</v>
      </c>
      <c r="I86" s="5">
        <v>241575739709</v>
      </c>
      <c r="J86" s="5">
        <v>141396468823</v>
      </c>
      <c r="K86" s="5">
        <v>245841298972</v>
      </c>
      <c r="L86" s="5">
        <v>71355940179</v>
      </c>
      <c r="M86" s="5">
        <v>58039682935</v>
      </c>
      <c r="N86" s="5">
        <v>75394746485</v>
      </c>
      <c r="O86" s="5">
        <v>8372403542</v>
      </c>
      <c r="P86" s="5">
        <v>38026710887</v>
      </c>
    </row>
    <row r="87" spans="2:16" ht="15.5" x14ac:dyDescent="0.35">
      <c r="C87" t="s">
        <v>219</v>
      </c>
      <c r="O87" s="5">
        <v>6500000000</v>
      </c>
    </row>
    <row r="88" spans="2:16" ht="15.5" x14ac:dyDescent="0.35">
      <c r="C88" t="s">
        <v>218</v>
      </c>
      <c r="O88" s="5">
        <v>3629709820</v>
      </c>
      <c r="P88" s="5">
        <v>11500000000</v>
      </c>
    </row>
    <row r="89" spans="2:16" ht="15.5" x14ac:dyDescent="0.35">
      <c r="C89" t="s">
        <v>220</v>
      </c>
      <c r="D89" s="5">
        <v>286448045142</v>
      </c>
      <c r="E89" s="5">
        <v>258419692024</v>
      </c>
      <c r="F89" s="5">
        <v>241575739709</v>
      </c>
      <c r="G89" s="5">
        <v>193805133424</v>
      </c>
      <c r="I89" s="5">
        <v>241575739709</v>
      </c>
      <c r="J89" s="5">
        <v>141396468823</v>
      </c>
      <c r="K89" s="5">
        <v>245841298972</v>
      </c>
      <c r="L89" s="5">
        <v>71355940179</v>
      </c>
      <c r="M89" s="5">
        <v>58039682935</v>
      </c>
      <c r="N89" s="5">
        <v>75394746485</v>
      </c>
      <c r="O89" s="5">
        <v>8372403542</v>
      </c>
      <c r="P89" s="5">
        <v>38026710887</v>
      </c>
    </row>
    <row r="90" spans="2:16" ht="15.5" x14ac:dyDescent="0.35">
      <c r="C90" t="s">
        <v>110</v>
      </c>
      <c r="D90" s="5">
        <v>12763288124</v>
      </c>
      <c r="E90" s="5">
        <v>10617904078</v>
      </c>
      <c r="F90" s="5">
        <v>8617904077</v>
      </c>
      <c r="G90" s="5">
        <v>6117284378</v>
      </c>
      <c r="I90" s="5">
        <v>8617904077</v>
      </c>
      <c r="J90" s="5">
        <v>7537234112</v>
      </c>
      <c r="K90" s="5">
        <v>19405579779</v>
      </c>
      <c r="L90" s="5">
        <v>28886906264</v>
      </c>
      <c r="M90" s="5">
        <v>26983664369</v>
      </c>
      <c r="N90" s="5">
        <v>27388647873</v>
      </c>
      <c r="O90" s="5">
        <v>23331637783</v>
      </c>
      <c r="P90" s="5">
        <v>18202099539</v>
      </c>
    </row>
    <row r="91" spans="2:16" ht="15.5" x14ac:dyDescent="0.35">
      <c r="C91" t="s">
        <v>221</v>
      </c>
      <c r="D91" s="5">
        <v>12763288124</v>
      </c>
      <c r="E91" s="5">
        <v>10617904078</v>
      </c>
      <c r="F91" s="5">
        <v>8617904077</v>
      </c>
      <c r="G91" s="5">
        <v>6117284378</v>
      </c>
      <c r="I91" s="5">
        <v>8617904077</v>
      </c>
      <c r="J91" s="5">
        <v>7537234112</v>
      </c>
      <c r="K91" s="5">
        <v>19405579779</v>
      </c>
      <c r="L91" s="5">
        <v>28886906264</v>
      </c>
      <c r="M91" s="5">
        <v>26983664369</v>
      </c>
      <c r="N91" s="5">
        <v>27388647873</v>
      </c>
      <c r="O91" s="5">
        <v>23331637783</v>
      </c>
      <c r="P91" s="5">
        <v>18202099539</v>
      </c>
    </row>
    <row r="92" spans="2:16" ht="15.5" x14ac:dyDescent="0.35">
      <c r="C92" t="s">
        <v>222</v>
      </c>
      <c r="D92" s="5">
        <v>583847738</v>
      </c>
      <c r="E92" s="5">
        <v>788948390</v>
      </c>
      <c r="F92" s="5">
        <v>21655490173</v>
      </c>
      <c r="G92" s="5">
        <v>26882743493</v>
      </c>
      <c r="I92" s="5">
        <v>21655490173</v>
      </c>
      <c r="J92" s="5">
        <v>26585098374</v>
      </c>
      <c r="K92" s="5">
        <v>39572398624</v>
      </c>
      <c r="L92" s="5">
        <v>258960002437</v>
      </c>
      <c r="M92" s="5">
        <v>269105625780</v>
      </c>
      <c r="N92" s="5">
        <v>429756631129</v>
      </c>
      <c r="O92" s="5">
        <v>453300233387</v>
      </c>
      <c r="P92" s="5">
        <v>151966525764</v>
      </c>
    </row>
    <row r="93" spans="2:16" ht="15.5" x14ac:dyDescent="0.35">
      <c r="C93" t="s">
        <v>81</v>
      </c>
      <c r="D93" s="5">
        <v>-217710633884</v>
      </c>
      <c r="E93" s="5">
        <v>-217831071331</v>
      </c>
      <c r="F93" s="5">
        <v>-217833283898</v>
      </c>
      <c r="G93" s="5">
        <v>-215810312804</v>
      </c>
      <c r="I93" s="5">
        <v>-217833283898</v>
      </c>
      <c r="J93" s="5">
        <v>-215883208304</v>
      </c>
      <c r="K93" s="5">
        <v>-216101994935</v>
      </c>
      <c r="L93" s="5">
        <v>-53910778816</v>
      </c>
      <c r="M93" s="5">
        <v>-92838929623</v>
      </c>
      <c r="N93" s="5">
        <v>-1917078996</v>
      </c>
      <c r="O93" s="5">
        <v>-2537772399</v>
      </c>
      <c r="P93" s="5">
        <v>-2142662124</v>
      </c>
    </row>
    <row r="94" spans="2:16" ht="15.5" x14ac:dyDescent="0.35">
      <c r="C94" t="s">
        <v>223</v>
      </c>
      <c r="D94" s="5">
        <v>666660577657</v>
      </c>
      <c r="E94" s="5">
        <v>519945304466</v>
      </c>
      <c r="F94" s="5">
        <v>450951486958</v>
      </c>
      <c r="G94" s="5">
        <v>385818730198</v>
      </c>
      <c r="I94" s="5">
        <v>450951486958</v>
      </c>
      <c r="J94" s="5">
        <v>362284031075</v>
      </c>
      <c r="K94" s="5">
        <v>478938038599</v>
      </c>
      <c r="L94" s="5">
        <v>506008601665</v>
      </c>
      <c r="M94" s="5">
        <v>558353502327</v>
      </c>
      <c r="N94" s="5">
        <v>700685860513</v>
      </c>
      <c r="O94" s="5">
        <v>662368557132</v>
      </c>
      <c r="P94" s="5">
        <v>242276320668</v>
      </c>
    </row>
    <row r="95" spans="2:16" ht="15.5" x14ac:dyDescent="0.35">
      <c r="C95" t="s">
        <v>224</v>
      </c>
    </row>
    <row r="96" spans="2:16" ht="15.5" x14ac:dyDescent="0.35">
      <c r="C96" t="s">
        <v>111</v>
      </c>
      <c r="D96" s="5">
        <v>166866894373</v>
      </c>
      <c r="E96" s="5">
        <v>343103716348</v>
      </c>
      <c r="F96" s="5">
        <v>362098385590</v>
      </c>
      <c r="G96" s="5">
        <v>369672479904</v>
      </c>
      <c r="I96" s="5">
        <v>362098385590</v>
      </c>
      <c r="J96" s="5">
        <v>376990873917</v>
      </c>
      <c r="K96" s="5">
        <v>364406193214</v>
      </c>
      <c r="L96" s="5">
        <v>372018456839</v>
      </c>
      <c r="M96" s="5">
        <v>361279611835</v>
      </c>
      <c r="N96" s="5">
        <v>352063885674</v>
      </c>
      <c r="O96" s="5">
        <v>423071110206</v>
      </c>
      <c r="P96" s="5">
        <v>344177642086</v>
      </c>
    </row>
    <row r="97" spans="3:16" ht="15.5" x14ac:dyDescent="0.35">
      <c r="C97" t="s">
        <v>226</v>
      </c>
      <c r="D97" s="5">
        <v>5498485000</v>
      </c>
      <c r="E97" s="5">
        <v>6309885000</v>
      </c>
      <c r="F97" s="5">
        <v>6309885000</v>
      </c>
      <c r="G97" s="5">
        <v>8876219000</v>
      </c>
      <c r="I97" s="5">
        <v>6309885000</v>
      </c>
      <c r="J97" s="5">
        <v>7744474000</v>
      </c>
      <c r="K97" s="5">
        <v>7194744000</v>
      </c>
      <c r="L97" s="5">
        <v>10837348500</v>
      </c>
      <c r="M97" s="5">
        <v>4809172500</v>
      </c>
    </row>
    <row r="98" spans="3:16" ht="15.5" x14ac:dyDescent="0.35">
      <c r="C98" t="s">
        <v>342</v>
      </c>
      <c r="D98" s="5">
        <v>10204342916</v>
      </c>
      <c r="E98" s="5">
        <v>10202588564</v>
      </c>
      <c r="F98" s="5">
        <v>10186846494</v>
      </c>
      <c r="G98" s="5">
        <v>10092500376</v>
      </c>
      <c r="I98" s="5">
        <v>10186846494</v>
      </c>
      <c r="J98" s="5">
        <v>14752190443</v>
      </c>
    </row>
    <row r="99" spans="3:16" ht="15.5" x14ac:dyDescent="0.35">
      <c r="C99" t="s">
        <v>1661</v>
      </c>
      <c r="D99" s="5">
        <v>82159813542</v>
      </c>
      <c r="E99" s="5">
        <v>100452141087</v>
      </c>
      <c r="F99" s="5">
        <v>137620387248</v>
      </c>
      <c r="G99" s="5">
        <v>124195913741</v>
      </c>
      <c r="I99" s="5">
        <v>137620387248</v>
      </c>
      <c r="J99" s="5">
        <v>131384174667</v>
      </c>
      <c r="K99" s="5">
        <v>128923294912</v>
      </c>
      <c r="L99" s="5">
        <v>118068544314</v>
      </c>
      <c r="M99" s="5">
        <v>6828912906</v>
      </c>
      <c r="P99" s="5">
        <v>3282061297</v>
      </c>
    </row>
    <row r="100" spans="3:16" ht="15.5" x14ac:dyDescent="0.35">
      <c r="C100" t="s">
        <v>225</v>
      </c>
      <c r="D100" s="5">
        <v>867750000</v>
      </c>
      <c r="E100" s="5">
        <v>867750000</v>
      </c>
      <c r="F100" s="5">
        <v>867750000</v>
      </c>
      <c r="G100" s="5">
        <v>867750000</v>
      </c>
      <c r="I100" s="5">
        <v>867750000</v>
      </c>
      <c r="J100" s="5">
        <v>867750000</v>
      </c>
      <c r="K100" s="5">
        <v>867750000</v>
      </c>
      <c r="L100" s="5">
        <v>867750000</v>
      </c>
      <c r="M100" s="5">
        <v>766356365</v>
      </c>
      <c r="N100" s="5">
        <v>766356365</v>
      </c>
      <c r="O100" s="5">
        <v>766356365</v>
      </c>
      <c r="P100" s="5">
        <v>766356365</v>
      </c>
    </row>
    <row r="101" spans="3:16" ht="15.5" x14ac:dyDescent="0.35">
      <c r="C101" t="s">
        <v>114</v>
      </c>
      <c r="D101" s="5">
        <v>13585531006</v>
      </c>
      <c r="E101" s="5">
        <v>13585531006</v>
      </c>
      <c r="F101" s="5">
        <v>13585531006</v>
      </c>
      <c r="G101" s="5">
        <v>18287103173</v>
      </c>
      <c r="I101" s="5">
        <v>13585531006</v>
      </c>
      <c r="J101" s="5">
        <v>18287103173</v>
      </c>
      <c r="K101" s="5">
        <v>16038886315</v>
      </c>
      <c r="L101" s="5">
        <v>21280770724</v>
      </c>
      <c r="M101" s="5">
        <v>28390250531</v>
      </c>
      <c r="N101" s="5">
        <v>32188302600</v>
      </c>
      <c r="O101" s="5">
        <v>35779037007</v>
      </c>
      <c r="P101" s="5">
        <v>23329101644</v>
      </c>
    </row>
    <row r="102" spans="3:16" ht="15.5" x14ac:dyDescent="0.35">
      <c r="C102" t="s">
        <v>228</v>
      </c>
      <c r="D102" s="5">
        <v>371821106430</v>
      </c>
      <c r="E102" s="5">
        <v>557547971030</v>
      </c>
      <c r="F102" s="5">
        <v>609832466819</v>
      </c>
      <c r="G102" s="5">
        <v>616346266541</v>
      </c>
      <c r="I102" s="5">
        <v>609832466819</v>
      </c>
      <c r="J102" s="5">
        <v>645686984352</v>
      </c>
      <c r="K102" s="5">
        <v>593545768017</v>
      </c>
      <c r="L102" s="5">
        <v>585193197243</v>
      </c>
      <c r="M102" s="5">
        <v>450148639906</v>
      </c>
      <c r="N102" s="5">
        <v>433842870165</v>
      </c>
      <c r="O102" s="5">
        <v>532829992914</v>
      </c>
      <c r="P102" s="5">
        <v>413450078584</v>
      </c>
    </row>
    <row r="103" spans="3:16" ht="15.5" x14ac:dyDescent="0.35">
      <c r="C103" t="s">
        <v>115</v>
      </c>
      <c r="D103" s="5">
        <v>1038481684087</v>
      </c>
      <c r="E103" s="5">
        <v>1077493275496</v>
      </c>
      <c r="F103" s="5">
        <v>1060783953777</v>
      </c>
      <c r="G103" s="5">
        <v>1002164996739</v>
      </c>
      <c r="I103" s="5">
        <v>1060783953777</v>
      </c>
      <c r="J103" s="5">
        <v>1007971015427</v>
      </c>
      <c r="K103" s="5">
        <v>1072483806616</v>
      </c>
      <c r="L103" s="5">
        <v>1091201798908</v>
      </c>
      <c r="M103" s="5">
        <v>1008502142233</v>
      </c>
      <c r="N103" s="5">
        <v>1134528730678</v>
      </c>
      <c r="O103" s="5">
        <v>1195198550046</v>
      </c>
      <c r="P103" s="5">
        <v>655726399252</v>
      </c>
    </row>
    <row r="104" spans="3:16" ht="15.5" x14ac:dyDescent="0.35">
      <c r="C104" t="s">
        <v>116</v>
      </c>
    </row>
    <row r="105" spans="3:16" ht="15.5" x14ac:dyDescent="0.35">
      <c r="C105" t="s">
        <v>117</v>
      </c>
    </row>
    <row r="106" spans="3:16" ht="15.5" x14ac:dyDescent="0.35">
      <c r="C106" t="s">
        <v>229</v>
      </c>
      <c r="D106" s="5">
        <v>112909841908</v>
      </c>
      <c r="E106" s="5">
        <v>140332808313</v>
      </c>
      <c r="F106" s="5">
        <v>116830569215</v>
      </c>
      <c r="G106" s="5">
        <v>126016369479</v>
      </c>
      <c r="I106" s="5">
        <v>116830569215</v>
      </c>
      <c r="J106" s="5">
        <v>132667747141</v>
      </c>
      <c r="K106" s="5">
        <v>259330180979</v>
      </c>
      <c r="L106" s="5">
        <v>251665233496</v>
      </c>
      <c r="M106" s="5">
        <v>319470414757</v>
      </c>
      <c r="N106" s="5">
        <v>523669782549</v>
      </c>
      <c r="O106" s="5">
        <v>617963023345</v>
      </c>
      <c r="P106" s="5">
        <v>328561476456</v>
      </c>
    </row>
    <row r="107" spans="3:16" ht="15.5" x14ac:dyDescent="0.35">
      <c r="C107" t="s">
        <v>236</v>
      </c>
      <c r="D107" s="5">
        <v>25631642702</v>
      </c>
      <c r="J107" s="5">
        <v>42355143005</v>
      </c>
      <c r="K107" s="5">
        <v>93027697350</v>
      </c>
      <c r="L107" s="5">
        <v>64147185295</v>
      </c>
      <c r="M107" s="5">
        <v>34971213830</v>
      </c>
      <c r="N107" s="5">
        <v>23742666918</v>
      </c>
      <c r="O107" s="5">
        <v>40034067951</v>
      </c>
      <c r="P107" s="5">
        <v>133289789443</v>
      </c>
    </row>
    <row r="108" spans="3:16" ht="15.5" x14ac:dyDescent="0.35">
      <c r="C108" t="s">
        <v>230</v>
      </c>
    </row>
    <row r="109" spans="3:16" ht="15.5" x14ac:dyDescent="0.35">
      <c r="C109" t="s">
        <v>231</v>
      </c>
      <c r="D109" s="5">
        <v>23056249180</v>
      </c>
      <c r="E109" s="5">
        <v>33832935784</v>
      </c>
      <c r="F109" s="5">
        <v>13516783780</v>
      </c>
      <c r="G109" s="5">
        <v>51903040129</v>
      </c>
      <c r="I109" s="5">
        <v>13516783780</v>
      </c>
      <c r="J109" s="5">
        <v>36928182809</v>
      </c>
      <c r="K109" s="5">
        <v>17357130077</v>
      </c>
      <c r="L109" s="5">
        <v>32980434986</v>
      </c>
      <c r="M109" s="5">
        <v>45971521811</v>
      </c>
      <c r="N109" s="5">
        <v>125523819931</v>
      </c>
      <c r="O109" s="5">
        <v>159628225619</v>
      </c>
      <c r="P109" s="5">
        <v>44330071061</v>
      </c>
    </row>
    <row r="110" spans="3:16" ht="15.5" x14ac:dyDescent="0.35">
      <c r="C110" t="s">
        <v>121</v>
      </c>
    </row>
    <row r="111" spans="3:16" ht="15.5" x14ac:dyDescent="0.35">
      <c r="C111" t="s">
        <v>232</v>
      </c>
      <c r="O111" s="5">
        <v>10129709820</v>
      </c>
      <c r="P111" s="5">
        <v>11500000000</v>
      </c>
    </row>
    <row r="112" spans="3:16" ht="15.5" x14ac:dyDescent="0.35">
      <c r="C112" t="s">
        <v>120</v>
      </c>
    </row>
    <row r="113" spans="3:16" ht="15.5" x14ac:dyDescent="0.35">
      <c r="C113" t="s">
        <v>1662</v>
      </c>
      <c r="D113" s="5">
        <v>50988135616</v>
      </c>
      <c r="E113" s="5">
        <v>48295865051</v>
      </c>
      <c r="F113" s="5">
        <v>68489696568</v>
      </c>
      <c r="G113" s="5">
        <v>51427913509</v>
      </c>
      <c r="I113" s="5">
        <v>68489696568</v>
      </c>
      <c r="J113" s="5">
        <v>17790563711</v>
      </c>
      <c r="K113" s="5">
        <v>56714510356</v>
      </c>
      <c r="L113" s="5">
        <v>23368005041</v>
      </c>
      <c r="M113" s="5">
        <v>57093949293</v>
      </c>
      <c r="N113" s="5">
        <v>55558876671</v>
      </c>
      <c r="O113" s="5">
        <v>59855814829</v>
      </c>
      <c r="P113" s="5">
        <v>22753830040</v>
      </c>
    </row>
    <row r="114" spans="3:16" ht="15.5" x14ac:dyDescent="0.35">
      <c r="C114" t="s">
        <v>233</v>
      </c>
      <c r="D114" s="5">
        <v>4268659629</v>
      </c>
      <c r="E114" s="5">
        <v>47191634754</v>
      </c>
      <c r="F114" s="5">
        <v>25927620487</v>
      </c>
      <c r="G114" s="5">
        <v>11972973032</v>
      </c>
      <c r="I114" s="5">
        <v>25927620487</v>
      </c>
      <c r="J114" s="5">
        <v>15616456332</v>
      </c>
      <c r="K114" s="5">
        <v>53021815138</v>
      </c>
      <c r="L114" s="5">
        <v>62910286472</v>
      </c>
      <c r="M114" s="5">
        <v>26571749404</v>
      </c>
      <c r="N114" s="5">
        <v>28500531857</v>
      </c>
      <c r="O114" s="5">
        <v>40158666797</v>
      </c>
      <c r="P114" s="5">
        <v>17814133634</v>
      </c>
    </row>
    <row r="115" spans="3:16" ht="15.5" x14ac:dyDescent="0.35">
      <c r="C115" t="s">
        <v>239</v>
      </c>
    </row>
    <row r="116" spans="3:16" ht="15.5" x14ac:dyDescent="0.35">
      <c r="C116" t="s">
        <v>286</v>
      </c>
      <c r="D116" s="5">
        <v>19040119995</v>
      </c>
      <c r="E116" s="5">
        <v>19747944447</v>
      </c>
      <c r="F116" s="5">
        <v>20445244478</v>
      </c>
      <c r="G116" s="5">
        <v>21127297552</v>
      </c>
      <c r="I116" s="5">
        <v>20445244478</v>
      </c>
      <c r="J116" s="5">
        <v>25011517844</v>
      </c>
      <c r="K116" s="5">
        <v>5017300701</v>
      </c>
      <c r="L116" s="5">
        <v>7890427488</v>
      </c>
      <c r="M116" s="5">
        <v>10554455608</v>
      </c>
      <c r="N116" s="5">
        <v>11666666667</v>
      </c>
    </row>
    <row r="117" spans="3:16" ht="15.5" x14ac:dyDescent="0.35">
      <c r="C117" t="s">
        <v>1046</v>
      </c>
      <c r="D117" s="5">
        <v>898470185</v>
      </c>
      <c r="E117" s="5">
        <v>982888582</v>
      </c>
      <c r="F117" s="5">
        <v>325213494</v>
      </c>
      <c r="G117" s="5">
        <v>463848650</v>
      </c>
      <c r="I117" s="5">
        <v>325213494</v>
      </c>
      <c r="J117" s="5">
        <v>1196807559</v>
      </c>
      <c r="K117" s="5">
        <v>7494400608</v>
      </c>
      <c r="L117" s="5">
        <v>12301184128</v>
      </c>
      <c r="M117" s="5">
        <v>1981202812</v>
      </c>
      <c r="N117" s="5">
        <v>1297383524</v>
      </c>
      <c r="O117" s="5">
        <v>1997635400</v>
      </c>
      <c r="P117" s="5">
        <v>556647057</v>
      </c>
    </row>
    <row r="118" spans="3:16" ht="15.5" x14ac:dyDescent="0.35">
      <c r="C118" t="s">
        <v>371</v>
      </c>
      <c r="D118" s="5">
        <v>3937687619</v>
      </c>
      <c r="E118" s="5">
        <v>4318717241</v>
      </c>
      <c r="F118" s="5">
        <v>4694290274</v>
      </c>
      <c r="G118" s="5">
        <v>5068363559</v>
      </c>
      <c r="I118" s="5">
        <v>4694290274</v>
      </c>
      <c r="J118" s="5">
        <v>6123987561</v>
      </c>
      <c r="K118" s="5">
        <v>7436787636</v>
      </c>
      <c r="L118" s="5">
        <v>9084145259</v>
      </c>
      <c r="M118" s="5">
        <v>707413215</v>
      </c>
      <c r="N118" s="5">
        <v>2244699334</v>
      </c>
      <c r="O118" s="5">
        <v>3985070929</v>
      </c>
      <c r="P118" s="5">
        <v>4117636378</v>
      </c>
    </row>
    <row r="119" spans="3:16" ht="15.5" x14ac:dyDescent="0.35">
      <c r="C119" t="s">
        <v>290</v>
      </c>
      <c r="D119" s="5">
        <v>23876277799</v>
      </c>
      <c r="E119" s="5">
        <v>25049550270</v>
      </c>
      <c r="F119" s="5">
        <v>25464748246</v>
      </c>
      <c r="G119" s="5">
        <v>26659509761</v>
      </c>
      <c r="I119" s="5">
        <v>25464748246</v>
      </c>
      <c r="J119" s="5">
        <v>32332312964</v>
      </c>
      <c r="K119" s="5">
        <v>19948488945</v>
      </c>
      <c r="L119" s="5">
        <v>29275756875</v>
      </c>
      <c r="M119" s="5">
        <v>13243071635</v>
      </c>
      <c r="N119" s="5">
        <v>15208749525</v>
      </c>
      <c r="O119" s="5">
        <v>5982706329</v>
      </c>
      <c r="P119" s="5">
        <v>4674283435</v>
      </c>
    </row>
    <row r="120" spans="3:16" ht="15.5" x14ac:dyDescent="0.35">
      <c r="C120" t="s">
        <v>237</v>
      </c>
      <c r="D120" s="5">
        <v>29803766046</v>
      </c>
      <c r="E120" s="5">
        <v>30677038517</v>
      </c>
      <c r="F120" s="5">
        <v>30792236493</v>
      </c>
      <c r="G120" s="5">
        <v>32493854284</v>
      </c>
      <c r="I120" s="5">
        <v>30792236493</v>
      </c>
      <c r="J120" s="5">
        <v>37266657487</v>
      </c>
      <c r="K120" s="5">
        <v>27268566211</v>
      </c>
      <c r="L120" s="5">
        <v>61538366921</v>
      </c>
      <c r="M120" s="5">
        <v>51335660945</v>
      </c>
      <c r="N120" s="5">
        <v>67874053649</v>
      </c>
      <c r="O120" s="5">
        <v>58391576595</v>
      </c>
      <c r="P120" s="5">
        <v>62031766472</v>
      </c>
    </row>
    <row r="121" spans="3:16" ht="15.5" x14ac:dyDescent="0.35">
      <c r="C121" t="s">
        <v>238</v>
      </c>
      <c r="D121" s="5">
        <v>29803766046</v>
      </c>
      <c r="E121" s="5">
        <v>30677038517</v>
      </c>
      <c r="F121" s="5">
        <v>30792236493</v>
      </c>
      <c r="G121" s="5">
        <v>32493854284</v>
      </c>
      <c r="I121" s="5">
        <v>30792236493</v>
      </c>
      <c r="J121" s="5">
        <v>37266657487</v>
      </c>
      <c r="K121" s="5">
        <v>27268566211</v>
      </c>
      <c r="L121" s="5">
        <v>61538366921</v>
      </c>
      <c r="M121" s="5">
        <v>51335660945</v>
      </c>
      <c r="N121" s="5">
        <v>67874053649</v>
      </c>
      <c r="O121" s="5">
        <v>58391576595</v>
      </c>
      <c r="P121" s="5">
        <v>62031766472</v>
      </c>
    </row>
    <row r="122" spans="3:16" ht="15.5" x14ac:dyDescent="0.35">
      <c r="C122" t="s">
        <v>324</v>
      </c>
      <c r="K122" s="5">
        <v>3648439461</v>
      </c>
      <c r="L122" s="5">
        <v>17856929538</v>
      </c>
      <c r="M122" s="5">
        <v>25214098640</v>
      </c>
      <c r="N122" s="5">
        <v>40530906669</v>
      </c>
      <c r="O122" s="5">
        <v>31121551519</v>
      </c>
      <c r="P122" s="5">
        <v>37138814451</v>
      </c>
    </row>
    <row r="123" spans="3:16" ht="15.5" x14ac:dyDescent="0.35">
      <c r="C123" t="s">
        <v>128</v>
      </c>
      <c r="D123" s="5">
        <v>142713607954</v>
      </c>
      <c r="E123" s="5">
        <v>171009846830</v>
      </c>
      <c r="F123" s="5">
        <v>147622805708</v>
      </c>
      <c r="G123" s="5">
        <v>158510223763</v>
      </c>
      <c r="I123" s="5">
        <v>147622805708</v>
      </c>
      <c r="J123" s="5">
        <v>169934404628</v>
      </c>
      <c r="K123" s="5">
        <v>286598747190</v>
      </c>
      <c r="L123" s="5">
        <v>313203600417</v>
      </c>
      <c r="M123" s="5">
        <v>370806075702</v>
      </c>
      <c r="N123" s="5">
        <v>591543836198</v>
      </c>
      <c r="O123" s="5">
        <v>676354599940</v>
      </c>
      <c r="P123" s="5">
        <v>390593242928</v>
      </c>
    </row>
    <row r="124" spans="3:16" ht="15.5" x14ac:dyDescent="0.35">
      <c r="C124" t="s">
        <v>129</v>
      </c>
    </row>
    <row r="125" spans="3:16" ht="15.5" x14ac:dyDescent="0.35">
      <c r="C125" t="s">
        <v>130</v>
      </c>
      <c r="D125" s="5">
        <v>212500000000</v>
      </c>
      <c r="E125" s="5">
        <v>212500000000</v>
      </c>
      <c r="F125" s="5">
        <v>212500000000</v>
      </c>
      <c r="G125" s="5">
        <v>212500000000</v>
      </c>
      <c r="I125" s="5">
        <v>212500000000</v>
      </c>
      <c r="J125" s="5">
        <v>212500000000</v>
      </c>
      <c r="K125" s="5">
        <v>212500000000</v>
      </c>
      <c r="L125" s="5">
        <v>212500000000</v>
      </c>
      <c r="M125" s="5">
        <v>212500000000</v>
      </c>
      <c r="N125" s="5">
        <v>212500000000</v>
      </c>
      <c r="O125" s="5">
        <v>212500000000</v>
      </c>
      <c r="P125" s="5">
        <v>170000000000</v>
      </c>
    </row>
    <row r="126" spans="3:16" ht="15.5" x14ac:dyDescent="0.35">
      <c r="C126" t="s">
        <v>131</v>
      </c>
      <c r="D126" s="5">
        <v>123345901227</v>
      </c>
      <c r="E126" s="5">
        <v>123203838674</v>
      </c>
      <c r="F126" s="5">
        <v>123203838674</v>
      </c>
      <c r="G126" s="5">
        <v>123177457435</v>
      </c>
      <c r="I126" s="5">
        <v>123203838674</v>
      </c>
      <c r="J126" s="5">
        <v>123177672904</v>
      </c>
      <c r="K126" s="5">
        <v>123172322365</v>
      </c>
      <c r="L126" s="5">
        <v>119707891073</v>
      </c>
      <c r="M126" s="5">
        <v>163533533818</v>
      </c>
      <c r="N126" s="5">
        <v>163533533818</v>
      </c>
      <c r="O126" s="5">
        <v>163533533818</v>
      </c>
      <c r="P126" s="5">
        <v>27892853108</v>
      </c>
    </row>
    <row r="127" spans="3:16" ht="15.5" x14ac:dyDescent="0.35">
      <c r="C127" t="s">
        <v>132</v>
      </c>
      <c r="D127" s="5">
        <v>723047942713</v>
      </c>
      <c r="E127" s="5">
        <v>726994171968</v>
      </c>
      <c r="F127" s="5">
        <v>733553343223</v>
      </c>
      <c r="G127" s="5">
        <v>680800559601</v>
      </c>
      <c r="I127" s="5">
        <v>733553343223</v>
      </c>
      <c r="J127" s="5">
        <v>686509110714</v>
      </c>
      <c r="K127" s="5">
        <v>660208531602</v>
      </c>
      <c r="L127" s="5">
        <v>502683591614</v>
      </c>
      <c r="M127" s="5">
        <v>354347420202</v>
      </c>
      <c r="N127" s="5">
        <v>184829149466</v>
      </c>
      <c r="O127" s="5">
        <v>152893957074</v>
      </c>
      <c r="P127" s="5">
        <v>62855009211</v>
      </c>
    </row>
    <row r="128" spans="3:16" ht="15.5" x14ac:dyDescent="0.35">
      <c r="C128" t="s">
        <v>136</v>
      </c>
      <c r="D128" s="5">
        <v>54584866077</v>
      </c>
      <c r="E128" s="5">
        <v>61616489355</v>
      </c>
      <c r="F128" s="5">
        <v>61737250070</v>
      </c>
      <c r="G128" s="5">
        <v>42987068743</v>
      </c>
      <c r="I128" s="5">
        <v>61737250070</v>
      </c>
      <c r="J128" s="5">
        <v>31733035485</v>
      </c>
      <c r="K128" s="5">
        <v>6106200394</v>
      </c>
      <c r="L128" s="5">
        <v>-2982505380</v>
      </c>
      <c r="M128" s="5">
        <v>154042134</v>
      </c>
      <c r="N128" s="5">
        <v>-15960709808</v>
      </c>
      <c r="O128" s="5">
        <v>-7545768387</v>
      </c>
      <c r="P128" s="5">
        <v>6527956129</v>
      </c>
    </row>
    <row r="129" spans="2:16" ht="15.5" x14ac:dyDescent="0.35">
      <c r="C129" t="s">
        <v>10</v>
      </c>
      <c r="D129" s="5">
        <v>895768076133</v>
      </c>
      <c r="E129" s="5">
        <v>906483428666</v>
      </c>
      <c r="F129" s="5">
        <v>913161148069</v>
      </c>
      <c r="G129" s="5">
        <v>843654772975</v>
      </c>
      <c r="I129" s="5">
        <v>913161148069</v>
      </c>
      <c r="J129" s="5">
        <v>838036610799</v>
      </c>
      <c r="K129" s="5">
        <v>785885059426</v>
      </c>
      <c r="L129" s="5">
        <v>777998198491</v>
      </c>
      <c r="M129" s="5">
        <v>637696066531</v>
      </c>
      <c r="N129" s="5">
        <v>542984894480</v>
      </c>
      <c r="O129" s="5">
        <v>518843950106</v>
      </c>
      <c r="P129" s="5">
        <v>265133156324</v>
      </c>
    </row>
    <row r="130" spans="2:16" ht="15.5" x14ac:dyDescent="0.35">
      <c r="C130" t="s">
        <v>137</v>
      </c>
      <c r="D130" s="5">
        <v>1038481684087</v>
      </c>
      <c r="E130" s="5">
        <v>1077493275496</v>
      </c>
      <c r="F130" s="5">
        <v>1060783953777</v>
      </c>
      <c r="G130" s="5">
        <v>1002164996738</v>
      </c>
      <c r="I130" s="5">
        <v>1060783953777</v>
      </c>
      <c r="J130" s="5">
        <v>1007971015427</v>
      </c>
      <c r="K130" s="5">
        <v>1072483806616</v>
      </c>
      <c r="L130" s="5">
        <v>1091201798908</v>
      </c>
      <c r="M130" s="5">
        <v>1008502142233</v>
      </c>
      <c r="N130" s="5">
        <v>1134528730678</v>
      </c>
      <c r="O130" s="5">
        <v>1195198550046</v>
      </c>
      <c r="P130" s="5">
        <v>655726399252</v>
      </c>
    </row>
    <row r="131" spans="2:16" ht="15.5" x14ac:dyDescent="0.35">
      <c r="C131" t="s">
        <v>138</v>
      </c>
      <c r="D131" s="5">
        <v>2125000000</v>
      </c>
      <c r="E131" s="5">
        <v>2125000000</v>
      </c>
      <c r="F131" s="5">
        <v>2125000000</v>
      </c>
      <c r="G131" s="5">
        <v>2125000000</v>
      </c>
      <c r="I131" s="5">
        <v>2125000000</v>
      </c>
      <c r="J131" s="5">
        <v>2125000000</v>
      </c>
      <c r="K131" s="5">
        <v>2125000000</v>
      </c>
      <c r="L131" s="5">
        <v>2125000000</v>
      </c>
      <c r="M131" s="5">
        <v>2125000000</v>
      </c>
      <c r="N131" s="5">
        <v>2125000000</v>
      </c>
      <c r="O131" s="5">
        <v>2125000000</v>
      </c>
      <c r="P131" s="5">
        <v>1700000000</v>
      </c>
    </row>
    <row r="133" spans="2:16" ht="15.5" x14ac:dyDescent="0.35">
      <c r="B133" t="s">
        <v>139</v>
      </c>
      <c r="C133" t="s">
        <v>140</v>
      </c>
      <c r="D133" s="5">
        <v>161137329747</v>
      </c>
      <c r="E133" s="5">
        <v>69515502986</v>
      </c>
      <c r="F133" s="5">
        <v>52158796013</v>
      </c>
      <c r="G133" s="5">
        <v>19505154362</v>
      </c>
      <c r="I133" s="5">
        <v>79992250550</v>
      </c>
      <c r="J133" s="5">
        <v>222271357545</v>
      </c>
      <c r="K133" s="5">
        <v>295069915490</v>
      </c>
      <c r="L133" s="5">
        <v>156359698181</v>
      </c>
      <c r="M133" s="5">
        <v>120613302478</v>
      </c>
      <c r="N133" s="5">
        <v>-9110462603</v>
      </c>
      <c r="O133" s="5">
        <v>101522398356</v>
      </c>
      <c r="P133" s="5">
        <v>-16783478026</v>
      </c>
    </row>
    <row r="134" spans="2:16" ht="15.5" x14ac:dyDescent="0.35">
      <c r="C134" t="s">
        <v>241</v>
      </c>
      <c r="D134" s="5">
        <v>309495565987</v>
      </c>
      <c r="E134" s="5">
        <v>279927136523</v>
      </c>
      <c r="F134" s="5">
        <v>283558162016</v>
      </c>
      <c r="G134" s="5">
        <v>266210835934</v>
      </c>
      <c r="I134" s="5">
        <v>899965409567</v>
      </c>
      <c r="J134" s="5">
        <v>1077154633384</v>
      </c>
      <c r="K134" s="5">
        <v>1225191010577</v>
      </c>
      <c r="L134" s="5">
        <v>956723253367</v>
      </c>
      <c r="M134" s="5">
        <v>918304294330</v>
      </c>
      <c r="N134" s="5">
        <v>387098831810</v>
      </c>
      <c r="O134" s="5">
        <v>1232140309753</v>
      </c>
      <c r="P134" s="5">
        <v>616304058143</v>
      </c>
    </row>
    <row r="135" spans="2:16" ht="15.5" x14ac:dyDescent="0.35">
      <c r="C135" t="s">
        <v>293</v>
      </c>
      <c r="D135" s="5">
        <v>-104511908267</v>
      </c>
      <c r="E135" s="5">
        <v>-188902974417</v>
      </c>
      <c r="F135" s="5">
        <v>-186478732259</v>
      </c>
      <c r="G135" s="5">
        <v>-219651858368</v>
      </c>
      <c r="I135" s="5">
        <v>-688506812419</v>
      </c>
      <c r="J135" s="5">
        <v>-656177144409</v>
      </c>
      <c r="K135" s="5">
        <v>-773751543082</v>
      </c>
      <c r="L135" s="5">
        <v>-755422550062</v>
      </c>
      <c r="M135" s="5">
        <v>-725506593227</v>
      </c>
      <c r="N135" s="5">
        <v>-338410769364</v>
      </c>
      <c r="O135" s="5">
        <v>-1046500710720</v>
      </c>
      <c r="P135" s="5">
        <v>-558839665372</v>
      </c>
    </row>
    <row r="136" spans="2:16" ht="15.5" x14ac:dyDescent="0.35">
      <c r="C136" t="s">
        <v>393</v>
      </c>
      <c r="D136" s="5">
        <v>-24822360958</v>
      </c>
      <c r="E136" s="5">
        <v>-19657321941</v>
      </c>
      <c r="F136" s="5">
        <v>-33967592464</v>
      </c>
      <c r="G136" s="5">
        <v>-21390551325</v>
      </c>
      <c r="I136" s="5">
        <v>-97353885455</v>
      </c>
      <c r="J136" s="5">
        <v>-101099803651</v>
      </c>
      <c r="K136" s="5">
        <v>-74630985310</v>
      </c>
      <c r="L136" s="5">
        <v>-39010972047</v>
      </c>
      <c r="M136" s="5">
        <v>-31171893538</v>
      </c>
      <c r="N136" s="5">
        <v>-30011274250</v>
      </c>
      <c r="O136" s="5">
        <v>-44810333902</v>
      </c>
      <c r="P136" s="5">
        <v>-47970168884</v>
      </c>
    </row>
    <row r="137" spans="2:16" ht="15.5" x14ac:dyDescent="0.35">
      <c r="C137" t="s">
        <v>152</v>
      </c>
      <c r="D137" s="5">
        <v>3363523670</v>
      </c>
      <c r="E137" s="5">
        <v>886993964</v>
      </c>
      <c r="F137" s="5">
        <v>1359675528</v>
      </c>
      <c r="G137" s="5">
        <v>615617206</v>
      </c>
      <c r="I137" s="5">
        <v>4539707804</v>
      </c>
      <c r="J137" s="5">
        <v>6154352637</v>
      </c>
      <c r="K137" s="5">
        <v>5370624032</v>
      </c>
      <c r="L137" s="5">
        <v>3529407768</v>
      </c>
      <c r="M137" s="5">
        <v>1539801158</v>
      </c>
      <c r="N137" s="5">
        <v>2671720170</v>
      </c>
      <c r="O137" s="5">
        <v>3066006433</v>
      </c>
      <c r="P137" s="5">
        <v>1269679971</v>
      </c>
    </row>
    <row r="138" spans="2:16" ht="15.5" x14ac:dyDescent="0.35">
      <c r="C138" t="s">
        <v>530</v>
      </c>
      <c r="D138" s="5">
        <v>-20030738516</v>
      </c>
      <c r="E138" s="5">
        <v>-6232858241</v>
      </c>
      <c r="F138" s="5">
        <v>-11089211076</v>
      </c>
      <c r="G138" s="5">
        <v>-1895726409</v>
      </c>
      <c r="I138" s="5">
        <v>-34642199212</v>
      </c>
      <c r="J138" s="5">
        <v>-90303808507</v>
      </c>
      <c r="K138" s="5">
        <v>-81683907148</v>
      </c>
      <c r="L138" s="5">
        <v>-10240730451</v>
      </c>
      <c r="M138" s="5">
        <v>-33691332383</v>
      </c>
      <c r="N138" s="5">
        <v>-21362238116</v>
      </c>
      <c r="O138" s="5">
        <v>-30256712809</v>
      </c>
      <c r="P138" s="5">
        <v>-19575514429</v>
      </c>
    </row>
    <row r="139" spans="2:16" ht="15.5" x14ac:dyDescent="0.35">
      <c r="C139" t="s">
        <v>163</v>
      </c>
      <c r="D139" s="5">
        <v>-782418602</v>
      </c>
      <c r="E139" s="5">
        <v>-678980808</v>
      </c>
      <c r="F139" s="5">
        <v>-721098878</v>
      </c>
      <c r="G139" s="5">
        <v>-953584918</v>
      </c>
      <c r="I139" s="5">
        <v>-4397285186</v>
      </c>
      <c r="J139" s="5">
        <v>-13175279047</v>
      </c>
      <c r="K139" s="5">
        <v>-8402316847</v>
      </c>
      <c r="L139" s="5">
        <v>-4427695985</v>
      </c>
      <c r="M139" s="5">
        <v>-6732406073</v>
      </c>
      <c r="N139" s="5">
        <v>-10356063586</v>
      </c>
      <c r="O139" s="5">
        <v>-10940718939</v>
      </c>
      <c r="P139" s="5">
        <v>-8097183832</v>
      </c>
    </row>
    <row r="140" spans="2:16" ht="15.5" x14ac:dyDescent="0.35">
      <c r="C140" t="s">
        <v>568</v>
      </c>
      <c r="D140" s="5">
        <v>-1574333567</v>
      </c>
      <c r="E140" s="5">
        <v>4173507906</v>
      </c>
      <c r="F140" s="5">
        <v>-502406854</v>
      </c>
      <c r="G140" s="5">
        <v>-3429577758</v>
      </c>
      <c r="I140" s="5">
        <v>387315451</v>
      </c>
      <c r="J140" s="5">
        <v>-281592862</v>
      </c>
      <c r="K140" s="5">
        <v>2977033268</v>
      </c>
      <c r="L140" s="5">
        <v>5208985591</v>
      </c>
      <c r="M140" s="5">
        <v>-2128567789</v>
      </c>
      <c r="N140" s="5">
        <v>1259330733</v>
      </c>
      <c r="O140" s="5">
        <v>-1175441460</v>
      </c>
      <c r="P140" s="5">
        <v>125316377</v>
      </c>
    </row>
    <row r="141" spans="2:16" ht="15.5" x14ac:dyDescent="0.35">
      <c r="C141" t="s">
        <v>149</v>
      </c>
      <c r="D141" s="5">
        <v>-32870418698</v>
      </c>
      <c r="E141" s="5">
        <v>-1447318320</v>
      </c>
      <c r="F141" s="5">
        <v>-2229048864</v>
      </c>
      <c r="G141" s="5">
        <v>-5307824869</v>
      </c>
      <c r="I141" s="5">
        <v>-87602511480</v>
      </c>
      <c r="J141" s="5">
        <v>-123083430049</v>
      </c>
      <c r="K141" s="5">
        <v>-207324518587</v>
      </c>
      <c r="L141" s="5">
        <v>-40501059335</v>
      </c>
      <c r="M141" s="5">
        <v>-44768777255</v>
      </c>
      <c r="N141" s="5">
        <v>18517348099</v>
      </c>
      <c r="O141" s="5">
        <v>78302458929</v>
      </c>
      <c r="P141" s="5">
        <v>73142676805</v>
      </c>
    </row>
    <row r="142" spans="2:16" ht="15.5" x14ac:dyDescent="0.35">
      <c r="C142" t="s">
        <v>150</v>
      </c>
      <c r="D142" s="5">
        <v>-42235748223</v>
      </c>
      <c r="E142" s="5">
        <v>-5200010619</v>
      </c>
      <c r="F142" s="5">
        <v>-38647594588</v>
      </c>
      <c r="G142" s="5">
        <v>245526084</v>
      </c>
      <c r="I142" s="5">
        <v>-32761544851</v>
      </c>
      <c r="J142" s="5">
        <v>-94746122207</v>
      </c>
      <c r="K142" s="5">
        <v>-40094132103</v>
      </c>
      <c r="L142" s="5">
        <v>-52012158512</v>
      </c>
      <c r="M142" s="5">
        <v>-76351751277</v>
      </c>
      <c r="N142" s="5">
        <v>-5388625834</v>
      </c>
      <c r="O142" s="5">
        <v>-188807114327</v>
      </c>
      <c r="P142" s="5">
        <v>-30026694056</v>
      </c>
    </row>
    <row r="143" spans="2:16" ht="15.5" x14ac:dyDescent="0.35">
      <c r="C143" t="s">
        <v>1663</v>
      </c>
      <c r="D143" s="5">
        <v>-24956542816</v>
      </c>
      <c r="E143" s="5">
        <v>421911791</v>
      </c>
      <c r="F143" s="5">
        <v>-15342502959</v>
      </c>
      <c r="G143" s="5">
        <v>-2999611166</v>
      </c>
      <c r="I143" s="5">
        <v>-4723487156</v>
      </c>
      <c r="J143" s="5">
        <v>-15309932294</v>
      </c>
      <c r="K143" s="5">
        <v>1573482361</v>
      </c>
      <c r="L143" s="5">
        <v>-3590630312</v>
      </c>
      <c r="M143" s="5">
        <v>-6673750060</v>
      </c>
    </row>
    <row r="144" spans="2:16" ht="15.5" x14ac:dyDescent="0.35">
      <c r="C144" t="s">
        <v>1664</v>
      </c>
      <c r="D144" s="5">
        <v>15742070</v>
      </c>
      <c r="E144" s="5">
        <v>-15742070</v>
      </c>
      <c r="J144" s="5">
        <v>-11035000000</v>
      </c>
      <c r="M144" s="5">
        <v>-25000000</v>
      </c>
    </row>
    <row r="145" spans="3:16" ht="15.5" x14ac:dyDescent="0.35">
      <c r="C145" t="s">
        <v>1510</v>
      </c>
      <c r="L145" s="5">
        <v>155000000000</v>
      </c>
    </row>
    <row r="146" spans="3:16" ht="15.5" x14ac:dyDescent="0.35">
      <c r="C146" t="s">
        <v>1665</v>
      </c>
      <c r="M146" s="5">
        <v>-25465788457</v>
      </c>
    </row>
    <row r="147" spans="3:16" ht="15.5" x14ac:dyDescent="0.35">
      <c r="C147" t="s">
        <v>158</v>
      </c>
      <c r="D147" s="5">
        <v>-3644891553</v>
      </c>
      <c r="E147" s="5">
        <v>-1598554469</v>
      </c>
      <c r="F147" s="5">
        <v>5773245248</v>
      </c>
      <c r="G147" s="5">
        <v>-17652075332</v>
      </c>
      <c r="I147" s="5">
        <v>-28492552768</v>
      </c>
      <c r="J147" s="5">
        <v>-64880339669</v>
      </c>
      <c r="K147" s="5">
        <v>-25222002852</v>
      </c>
      <c r="L147" s="5">
        <v>-40821129745</v>
      </c>
      <c r="M147" s="5">
        <v>-39317020648</v>
      </c>
      <c r="N147" s="5">
        <v>-1597267415</v>
      </c>
      <c r="O147" s="5">
        <v>-182891695193</v>
      </c>
      <c r="P147" s="5">
        <v>-47979642186</v>
      </c>
    </row>
    <row r="148" spans="3:16" ht="15.5" x14ac:dyDescent="0.35">
      <c r="C148" t="s">
        <v>332</v>
      </c>
      <c r="D148" s="5">
        <v>238288288</v>
      </c>
      <c r="J148" s="5">
        <v>225000000</v>
      </c>
      <c r="K148" s="5">
        <v>112200000</v>
      </c>
      <c r="L148" s="5">
        <v>421989402</v>
      </c>
      <c r="M148" s="5">
        <v>2287688500</v>
      </c>
      <c r="N148" s="5">
        <v>350000131</v>
      </c>
      <c r="O148" s="5">
        <v>530000000</v>
      </c>
    </row>
    <row r="149" spans="3:16" ht="15.5" x14ac:dyDescent="0.35">
      <c r="C149" t="s">
        <v>1666</v>
      </c>
      <c r="E149" s="5">
        <v>-1430523545</v>
      </c>
      <c r="F149" s="5">
        <v>-699300000</v>
      </c>
      <c r="I149" s="5">
        <v>-699300000</v>
      </c>
      <c r="J149" s="5">
        <v>-1084803000</v>
      </c>
    </row>
    <row r="150" spans="3:16" ht="15.5" x14ac:dyDescent="0.35">
      <c r="C150" t="s">
        <v>536</v>
      </c>
      <c r="D150" s="5">
        <v>-17496422</v>
      </c>
      <c r="L150" s="5">
        <v>-867750000</v>
      </c>
    </row>
    <row r="151" spans="3:16" ht="15.5" x14ac:dyDescent="0.35">
      <c r="C151" t="s">
        <v>1098</v>
      </c>
      <c r="D151" s="5">
        <v>-7529135223</v>
      </c>
      <c r="E151" s="5">
        <v>-394607564</v>
      </c>
      <c r="F151" s="5">
        <v>-1444405015</v>
      </c>
      <c r="G151" s="5">
        <v>20000000000</v>
      </c>
      <c r="I151" s="5">
        <v>12712131274</v>
      </c>
      <c r="J151" s="5">
        <v>-3675240655</v>
      </c>
      <c r="K151" s="5">
        <v>-19184825642</v>
      </c>
      <c r="L151" s="5">
        <v>-41183669155</v>
      </c>
    </row>
    <row r="152" spans="3:16" ht="15.5" x14ac:dyDescent="0.35">
      <c r="C152" t="s">
        <v>475</v>
      </c>
      <c r="D152" s="5">
        <v>-30600000</v>
      </c>
      <c r="E152" s="5">
        <v>-67039761</v>
      </c>
      <c r="F152" s="5">
        <v>-243240000</v>
      </c>
      <c r="G152" s="5">
        <v>-1031545000</v>
      </c>
      <c r="I152" s="5">
        <v>-561285000</v>
      </c>
      <c r="J152" s="5">
        <v>-519954000</v>
      </c>
      <c r="K152" s="5">
        <v>-2211344000</v>
      </c>
      <c r="L152" s="5">
        <v>-6028176000</v>
      </c>
    </row>
    <row r="153" spans="3:16" ht="15.5" x14ac:dyDescent="0.35">
      <c r="C153" t="s">
        <v>1667</v>
      </c>
      <c r="D153" s="5">
        <v>-4225689887</v>
      </c>
      <c r="F153" s="5">
        <v>-17439812806</v>
      </c>
      <c r="G153" s="5">
        <v>3429357583</v>
      </c>
      <c r="I153" s="5">
        <v>-10251551880</v>
      </c>
      <c r="J153" s="5">
        <v>-6388818239</v>
      </c>
      <c r="K153" s="5">
        <v>-11819094538</v>
      </c>
      <c r="L153" s="5">
        <v>-111239631408</v>
      </c>
      <c r="M153" s="5">
        <v>938901941</v>
      </c>
    </row>
    <row r="154" spans="3:16" ht="15.5" x14ac:dyDescent="0.35">
      <c r="C154" t="s">
        <v>161</v>
      </c>
      <c r="D154" s="5">
        <v>-32870418698</v>
      </c>
      <c r="E154" s="5">
        <v>-1447318320</v>
      </c>
      <c r="F154" s="5">
        <v>-2229048864</v>
      </c>
      <c r="G154" s="5">
        <v>-5307824869</v>
      </c>
      <c r="I154" s="5">
        <v>-87602511480</v>
      </c>
      <c r="J154" s="5">
        <v>-123083430049</v>
      </c>
      <c r="K154" s="5">
        <v>-207324518587</v>
      </c>
      <c r="L154" s="5">
        <v>-40501059335</v>
      </c>
      <c r="M154" s="5">
        <v>-44768777255</v>
      </c>
      <c r="N154" s="5">
        <v>18517348099</v>
      </c>
      <c r="O154" s="5">
        <v>78302458929</v>
      </c>
      <c r="P154" s="5">
        <v>73142676805</v>
      </c>
    </row>
    <row r="155" spans="3:16" ht="15.5" x14ac:dyDescent="0.35">
      <c r="C155" t="s">
        <v>302</v>
      </c>
      <c r="O155" s="5">
        <v>187000000000</v>
      </c>
    </row>
    <row r="156" spans="3:16" ht="15.5" x14ac:dyDescent="0.35">
      <c r="C156" t="s">
        <v>411</v>
      </c>
      <c r="D156" s="5">
        <v>-1308494640</v>
      </c>
      <c r="E156" s="5">
        <v>1308494640</v>
      </c>
      <c r="F156" s="5">
        <v>4584000000</v>
      </c>
      <c r="I156" s="5">
        <v>-124000000</v>
      </c>
      <c r="J156" s="5">
        <v>-24912613923</v>
      </c>
      <c r="K156" s="5">
        <v>-8118525679</v>
      </c>
      <c r="L156" s="5">
        <v>-10432756102</v>
      </c>
      <c r="M156" s="5">
        <v>-27636947259</v>
      </c>
      <c r="N156" s="5">
        <v>17541558159</v>
      </c>
      <c r="O156" s="5">
        <v>-12812345062</v>
      </c>
      <c r="P156" s="5">
        <v>4042665928</v>
      </c>
    </row>
    <row r="157" spans="3:16" ht="15.5" x14ac:dyDescent="0.35">
      <c r="C157" t="s">
        <v>820</v>
      </c>
      <c r="K157" s="5">
        <v>-171862150000</v>
      </c>
    </row>
    <row r="158" spans="3:16" ht="15.5" x14ac:dyDescent="0.35">
      <c r="C158" t="s">
        <v>796</v>
      </c>
      <c r="D158" s="5">
        <v>262500000</v>
      </c>
      <c r="F158" s="5">
        <v>215469</v>
      </c>
      <c r="I158" s="5">
        <v>72895500</v>
      </c>
      <c r="J158" s="5">
        <v>94956000</v>
      </c>
      <c r="K158" s="5">
        <v>9379500000</v>
      </c>
    </row>
    <row r="159" spans="3:16" ht="15.5" x14ac:dyDescent="0.35">
      <c r="C159" t="s">
        <v>1668</v>
      </c>
      <c r="M159" s="5">
        <v>-3084786250</v>
      </c>
      <c r="N159" s="5">
        <v>2757013189</v>
      </c>
      <c r="O159" s="5">
        <v>9004318434</v>
      </c>
      <c r="P159" s="5">
        <v>11500000000</v>
      </c>
    </row>
    <row r="160" spans="3:16" ht="15.5" x14ac:dyDescent="0.35">
      <c r="C160" t="s">
        <v>609</v>
      </c>
      <c r="D160" s="5">
        <v>24150393209</v>
      </c>
      <c r="E160" s="5">
        <v>-1456738977</v>
      </c>
      <c r="F160" s="5">
        <v>-1427103751</v>
      </c>
      <c r="G160" s="5">
        <v>-1397871980</v>
      </c>
      <c r="I160" s="5">
        <v>-47900384699</v>
      </c>
      <c r="J160" s="5">
        <v>-28006222293</v>
      </c>
      <c r="K160" s="5">
        <v>26216483936</v>
      </c>
      <c r="L160" s="5">
        <v>26705824359</v>
      </c>
      <c r="M160" s="5">
        <v>6753149626</v>
      </c>
      <c r="N160" s="5">
        <v>1208598967</v>
      </c>
      <c r="O160" s="5">
        <v>-97445721492</v>
      </c>
      <c r="P160" s="5">
        <v>74609337060</v>
      </c>
    </row>
    <row r="161" spans="2:16" ht="15.5" x14ac:dyDescent="0.35">
      <c r="C161" t="s">
        <v>273</v>
      </c>
      <c r="D161" s="5">
        <v>-431432679</v>
      </c>
      <c r="E161" s="5">
        <v>-1299073983</v>
      </c>
      <c r="F161" s="5">
        <v>302754249</v>
      </c>
      <c r="G161" s="5">
        <v>-3909952889</v>
      </c>
      <c r="I161" s="5">
        <v>-8865033880</v>
      </c>
      <c r="J161" s="5">
        <v>-9870704515</v>
      </c>
      <c r="K161" s="5">
        <v>-9204192638</v>
      </c>
      <c r="L161" s="5">
        <v>-5922877592</v>
      </c>
      <c r="M161" s="5">
        <v>-3798665414</v>
      </c>
      <c r="N161" s="5">
        <v>-2989822216</v>
      </c>
      <c r="O161" s="5">
        <v>-2693792951</v>
      </c>
      <c r="P161" s="5">
        <v>-2009326183</v>
      </c>
    </row>
    <row r="162" spans="2:16" ht="15.5" x14ac:dyDescent="0.35">
      <c r="C162" t="s">
        <v>162</v>
      </c>
      <c r="D162" s="5">
        <v>-55543384588</v>
      </c>
      <c r="F162" s="5">
        <v>-5688914831</v>
      </c>
      <c r="I162" s="5">
        <v>-30785988401</v>
      </c>
      <c r="J162" s="5">
        <v>-60388845318</v>
      </c>
      <c r="K162" s="5">
        <v>-53735634206</v>
      </c>
      <c r="L162" s="5">
        <v>-50851250000</v>
      </c>
      <c r="M162" s="5">
        <v>-17001527958</v>
      </c>
      <c r="O162" s="5">
        <v>-4750000000</v>
      </c>
      <c r="P162" s="5">
        <v>-15000000000</v>
      </c>
    </row>
    <row r="163" spans="2:16" ht="15.5" x14ac:dyDescent="0.35">
      <c r="C163" t="s">
        <v>173</v>
      </c>
      <c r="D163" s="5">
        <v>86031162826</v>
      </c>
      <c r="E163" s="5">
        <v>62868174047</v>
      </c>
      <c r="F163" s="5">
        <v>11282152561</v>
      </c>
      <c r="G163" s="5">
        <v>14442855577</v>
      </c>
      <c r="I163" s="5">
        <v>-40371805781</v>
      </c>
      <c r="J163" s="5">
        <v>4441805289</v>
      </c>
      <c r="K163" s="5">
        <v>47651264800</v>
      </c>
      <c r="L163" s="5">
        <v>63846480334</v>
      </c>
      <c r="M163" s="5">
        <v>-507226054</v>
      </c>
      <c r="N163" s="5">
        <v>4018259662</v>
      </c>
      <c r="O163" s="5">
        <v>-8982257042</v>
      </c>
      <c r="P163" s="5">
        <v>26332504723</v>
      </c>
    </row>
    <row r="164" spans="2:16" ht="15.5" x14ac:dyDescent="0.35">
      <c r="C164" t="s">
        <v>176</v>
      </c>
      <c r="E164" s="5">
        <v>109285584057</v>
      </c>
      <c r="I164" s="5">
        <v>149472720101</v>
      </c>
      <c r="J164" s="5">
        <v>144878371782</v>
      </c>
      <c r="K164" s="5">
        <v>97275465732</v>
      </c>
      <c r="L164" s="5">
        <v>32759809849</v>
      </c>
      <c r="M164" s="5">
        <v>33192271608</v>
      </c>
      <c r="N164" s="5">
        <v>28922713276</v>
      </c>
      <c r="O164" s="5">
        <v>38423232805</v>
      </c>
      <c r="P164" s="5">
        <v>10683525150</v>
      </c>
    </row>
    <row r="165" spans="2:16" ht="15.5" x14ac:dyDescent="0.35">
      <c r="C165" t="s">
        <v>174</v>
      </c>
      <c r="D165" s="5">
        <v>157985586</v>
      </c>
      <c r="E165" s="5">
        <v>41044178</v>
      </c>
      <c r="F165" s="5">
        <v>29707157</v>
      </c>
      <c r="G165" s="5">
        <v>8300</v>
      </c>
      <c r="I165" s="5">
        <v>184669737</v>
      </c>
      <c r="J165" s="5">
        <v>152543030</v>
      </c>
      <c r="K165" s="5">
        <v>-48358750</v>
      </c>
      <c r="L165" s="5">
        <v>669175549</v>
      </c>
      <c r="M165" s="5">
        <v>74764295</v>
      </c>
      <c r="N165" s="5">
        <v>93838634</v>
      </c>
      <c r="O165" s="5">
        <v>-518262487</v>
      </c>
      <c r="P165" s="5">
        <v>1407202932</v>
      </c>
    </row>
    <row r="166" spans="2:16" ht="15.5" x14ac:dyDescent="0.35">
      <c r="C166" t="s">
        <v>177</v>
      </c>
      <c r="D166" s="5">
        <v>86189148412</v>
      </c>
      <c r="E166" s="5">
        <v>172194802282</v>
      </c>
      <c r="F166" s="5">
        <v>11311859718</v>
      </c>
      <c r="G166" s="5">
        <v>14442863877</v>
      </c>
      <c r="I166" s="5">
        <v>109285584057</v>
      </c>
      <c r="J166" s="5">
        <v>149472720101</v>
      </c>
      <c r="K166" s="5">
        <v>144878371782</v>
      </c>
      <c r="L166" s="5">
        <v>97275465732</v>
      </c>
      <c r="M166" s="5">
        <v>32759809849</v>
      </c>
      <c r="N166" s="5">
        <v>33034811572</v>
      </c>
      <c r="O166" s="5">
        <v>28922713276</v>
      </c>
      <c r="P166" s="5">
        <v>38423232805</v>
      </c>
    </row>
    <row r="168" spans="2:16" ht="15.5" x14ac:dyDescent="0.35">
      <c r="B168" t="s">
        <v>178</v>
      </c>
      <c r="C168" t="s">
        <v>12</v>
      </c>
      <c r="D168" s="5">
        <v>2120000000</v>
      </c>
      <c r="E168" s="5">
        <v>2120000000</v>
      </c>
      <c r="F168" s="5">
        <v>2120000000</v>
      </c>
      <c r="G168" s="5">
        <v>2120000000</v>
      </c>
      <c r="I168" s="5">
        <v>2120000000</v>
      </c>
      <c r="J168" s="5">
        <v>2120000000</v>
      </c>
      <c r="K168" s="5">
        <v>2120000000</v>
      </c>
      <c r="L168" s="5">
        <v>2120000000</v>
      </c>
      <c r="M168" s="5">
        <v>2120000000</v>
      </c>
      <c r="N168" s="5">
        <v>2120000000</v>
      </c>
      <c r="O168" s="5">
        <v>2120000000</v>
      </c>
      <c r="P168" s="5">
        <v>1700000000</v>
      </c>
    </row>
    <row r="169" spans="2:16" ht="15.5" x14ac:dyDescent="0.35">
      <c r="C169" t="s">
        <v>179</v>
      </c>
      <c r="D169" s="6">
        <v>21.68</v>
      </c>
      <c r="E169" s="6">
        <v>-3.08</v>
      </c>
      <c r="F169" s="6">
        <v>24.82</v>
      </c>
      <c r="G169" s="6">
        <v>14.47</v>
      </c>
    </row>
    <row r="170" spans="2:16" ht="15.5" x14ac:dyDescent="0.35">
      <c r="C170" t="s">
        <v>180</v>
      </c>
      <c r="D170" s="6">
        <v>46.59</v>
      </c>
      <c r="E170" s="6">
        <v>-628.25</v>
      </c>
      <c r="F170" s="6">
        <v>31.83</v>
      </c>
      <c r="G170" s="6">
        <v>55.63</v>
      </c>
    </row>
    <row r="171" spans="2:16" ht="15.5" x14ac:dyDescent="0.35">
      <c r="C171" t="s">
        <v>64</v>
      </c>
      <c r="D171" s="6">
        <v>6.36</v>
      </c>
      <c r="E171" s="6">
        <v>13.86</v>
      </c>
      <c r="F171" s="6">
        <v>5.05</v>
      </c>
      <c r="G171" s="6">
        <v>5.15</v>
      </c>
    </row>
    <row r="172" spans="2:16" ht="15.5" x14ac:dyDescent="0.35">
      <c r="C172" t="s">
        <v>181</v>
      </c>
      <c r="D172" s="5">
        <v>148450000000</v>
      </c>
      <c r="E172" s="5">
        <v>99010000000</v>
      </c>
      <c r="F172" s="5">
        <v>105780000000</v>
      </c>
      <c r="G172" s="5">
        <v>73260000000</v>
      </c>
    </row>
    <row r="173" spans="2:16" ht="15.5" x14ac:dyDescent="0.35">
      <c r="C173" t="s">
        <v>182</v>
      </c>
      <c r="D173" s="6">
        <v>4.4400000000000002E-2</v>
      </c>
      <c r="E173" s="6">
        <v>-6.0999999999999995E-3</v>
      </c>
      <c r="F173" s="6">
        <v>4.9699999999999994E-2</v>
      </c>
      <c r="G173" s="6">
        <v>3.0699999999999998E-2</v>
      </c>
    </row>
    <row r="174" spans="2:16" ht="15.5" x14ac:dyDescent="0.35">
      <c r="C174" t="s">
        <v>183</v>
      </c>
      <c r="D174" s="6">
        <v>5.4800000000000001E-2</v>
      </c>
      <c r="E174" s="6">
        <v>-7.8000000000000005E-3</v>
      </c>
      <c r="F174" s="6">
        <v>6.2E-2</v>
      </c>
      <c r="G174" s="6">
        <v>3.8399999999999997E-2</v>
      </c>
    </row>
    <row r="175" spans="2:16" ht="15.5" x14ac:dyDescent="0.35">
      <c r="C175" t="s">
        <v>184</v>
      </c>
      <c r="D175" s="6">
        <v>0.13689999999999999</v>
      </c>
      <c r="E175" s="6">
        <v>5.4800000000000001E-2</v>
      </c>
      <c r="F175" s="6">
        <v>0.1024</v>
      </c>
      <c r="G175" s="6">
        <v>6.9000000000000006E-2</v>
      </c>
    </row>
    <row r="176" spans="2:16" ht="15.5" x14ac:dyDescent="0.35">
      <c r="C176" t="s">
        <v>185</v>
      </c>
      <c r="D176" s="6">
        <v>162.97</v>
      </c>
      <c r="E176" s="6">
        <v>75.89</v>
      </c>
      <c r="F176" s="6">
        <v>129.27000000000001</v>
      </c>
      <c r="G176" s="6">
        <v>61.85</v>
      </c>
    </row>
    <row r="177" spans="3:16" ht="15.5" x14ac:dyDescent="0.35">
      <c r="C177" t="s">
        <v>186</v>
      </c>
      <c r="D177" s="5">
        <v>896000000000</v>
      </c>
      <c r="E177" s="5">
        <v>906000000000</v>
      </c>
      <c r="F177" s="5">
        <v>913000000000</v>
      </c>
      <c r="G177" s="5">
        <v>844000000000</v>
      </c>
    </row>
    <row r="178" spans="3:16" ht="15.5" x14ac:dyDescent="0.35">
      <c r="C178" t="s">
        <v>187</v>
      </c>
      <c r="D178" s="6">
        <v>2.5499999999999998</v>
      </c>
      <c r="E178" s="6">
        <v>4.87</v>
      </c>
      <c r="F178" s="6">
        <v>1.97</v>
      </c>
      <c r="G178" s="6">
        <v>2.14</v>
      </c>
    </row>
    <row r="179" spans="3:16" ht="15.5" x14ac:dyDescent="0.35">
      <c r="C179" t="s">
        <v>188</v>
      </c>
      <c r="D179" s="6">
        <v>395.85</v>
      </c>
      <c r="E179" s="6">
        <v>397.58</v>
      </c>
      <c r="F179" s="6">
        <v>400.67</v>
      </c>
      <c r="G179" s="6">
        <v>376.78</v>
      </c>
    </row>
    <row r="180" spans="3:16" ht="15.5" x14ac:dyDescent="0.35">
      <c r="C180" t="s">
        <v>189</v>
      </c>
      <c r="D180" s="6">
        <v>2.5499999999999998</v>
      </c>
      <c r="E180" s="6">
        <v>4.87</v>
      </c>
      <c r="F180" s="6">
        <v>1.97</v>
      </c>
      <c r="G180" s="6">
        <v>2.14</v>
      </c>
    </row>
    <row r="181" spans="3:16" ht="15.5" x14ac:dyDescent="0.35">
      <c r="C181" t="s">
        <v>190</v>
      </c>
      <c r="D181" s="6">
        <v>395.44</v>
      </c>
      <c r="E181" s="6">
        <v>397.18</v>
      </c>
      <c r="F181" s="6">
        <v>400.26</v>
      </c>
      <c r="G181" s="6">
        <v>376.38</v>
      </c>
    </row>
    <row r="182" spans="3:16" ht="15.5" x14ac:dyDescent="0.35">
      <c r="C182" t="s">
        <v>191</v>
      </c>
      <c r="D182" s="5">
        <v>36000000000</v>
      </c>
      <c r="E182" s="5">
        <v>12000000000</v>
      </c>
      <c r="F182" s="5">
        <v>14000000000</v>
      </c>
      <c r="G182" s="5">
        <v>17000000000</v>
      </c>
    </row>
    <row r="183" spans="3:16" ht="15.5" x14ac:dyDescent="0.35">
      <c r="C183" t="s">
        <v>192</v>
      </c>
      <c r="D183" s="5">
        <v>5000000000</v>
      </c>
      <c r="E183" s="5">
        <v>6000000000</v>
      </c>
      <c r="F183" s="5">
        <v>7000000000</v>
      </c>
      <c r="G183" s="5">
        <v>8000000000</v>
      </c>
    </row>
    <row r="184" spans="3:16" ht="15.5" x14ac:dyDescent="0.35">
      <c r="C184" t="s">
        <v>193</v>
      </c>
      <c r="D184" s="5">
        <v>841000000000</v>
      </c>
      <c r="E184" s="5">
        <v>845000000000</v>
      </c>
      <c r="F184" s="5">
        <v>851000000000</v>
      </c>
      <c r="G184" s="5">
        <v>801000000000</v>
      </c>
    </row>
    <row r="185" spans="3:16" ht="15.5" x14ac:dyDescent="0.35">
      <c r="C185" t="s">
        <v>24</v>
      </c>
      <c r="D185" s="5">
        <v>42000000000</v>
      </c>
      <c r="E185" s="5">
        <v>18000000000</v>
      </c>
      <c r="F185" s="5">
        <v>22000000000</v>
      </c>
      <c r="G185" s="5">
        <v>25000000000</v>
      </c>
    </row>
    <row r="186" spans="3:16" ht="15.5" x14ac:dyDescent="0.35">
      <c r="C186" t="s">
        <v>21</v>
      </c>
      <c r="D186" s="5">
        <v>-217000000000</v>
      </c>
      <c r="E186" s="5">
        <v>-154000000000</v>
      </c>
      <c r="F186" s="5">
        <v>-88000000000</v>
      </c>
      <c r="G186" s="5">
        <v>-73000000000</v>
      </c>
    </row>
    <row r="187" spans="3:16" ht="15.5" x14ac:dyDescent="0.35">
      <c r="C187" t="s">
        <v>194</v>
      </c>
      <c r="D187" s="5">
        <v>554000000000</v>
      </c>
      <c r="E187" s="5">
        <v>380000000000</v>
      </c>
      <c r="F187" s="5">
        <v>334000000000</v>
      </c>
      <c r="G187" s="5">
        <v>260000000000</v>
      </c>
    </row>
    <row r="188" spans="3:16" ht="15.5" x14ac:dyDescent="0.35">
      <c r="C188" t="s">
        <v>195</v>
      </c>
      <c r="D188" s="5">
        <v>161000000000</v>
      </c>
      <c r="E188" s="5">
        <v>70000000000</v>
      </c>
      <c r="F188" s="5">
        <v>52000000000</v>
      </c>
      <c r="G188" s="5">
        <v>20000000000</v>
      </c>
    </row>
    <row r="189" spans="3:16" ht="15.5" x14ac:dyDescent="0.35">
      <c r="C189" t="s">
        <v>196</v>
      </c>
      <c r="D189" s="5">
        <v>-8000000000</v>
      </c>
      <c r="E189" s="5">
        <v>-2000000000</v>
      </c>
      <c r="F189" s="5">
        <v>-12000000000</v>
      </c>
      <c r="G189" s="5">
        <v>-14000000000</v>
      </c>
    </row>
    <row r="190" spans="3:16" ht="15.5" x14ac:dyDescent="0.35">
      <c r="C190" t="s">
        <v>13</v>
      </c>
      <c r="D190" s="5">
        <v>153000000000</v>
      </c>
      <c r="E190" s="5">
        <v>68000000000</v>
      </c>
      <c r="F190" s="5">
        <v>40000000000</v>
      </c>
      <c r="G190" s="5">
        <v>5000000000</v>
      </c>
    </row>
    <row r="191" spans="3:16" ht="15.5" x14ac:dyDescent="0.35">
      <c r="C191" t="s">
        <v>16</v>
      </c>
      <c r="D191" s="6">
        <v>72.13</v>
      </c>
      <c r="E191" s="6">
        <v>31.96</v>
      </c>
      <c r="F191" s="6">
        <v>19.059999999999999</v>
      </c>
      <c r="G191" s="6">
        <v>2.4900000000000002</v>
      </c>
    </row>
    <row r="192" spans="3:16" ht="15.5" x14ac:dyDescent="0.35">
      <c r="C192" t="s">
        <v>49</v>
      </c>
      <c r="I192" s="6">
        <v>33.950000000000003</v>
      </c>
      <c r="J192" s="6">
        <v>39.369999999999997</v>
      </c>
      <c r="K192" s="6">
        <v>99.42</v>
      </c>
      <c r="L192" s="6">
        <v>93.74</v>
      </c>
      <c r="M192" s="6">
        <v>79.77</v>
      </c>
      <c r="N192" s="6">
        <v>15.03</v>
      </c>
      <c r="O192" s="6">
        <v>52.61</v>
      </c>
      <c r="P192" s="6">
        <v>23.19</v>
      </c>
    </row>
    <row r="193" spans="3:16" ht="15.5" x14ac:dyDescent="0.35">
      <c r="C193" t="s">
        <v>63</v>
      </c>
      <c r="I193" s="6">
        <v>23.27</v>
      </c>
      <c r="J193" s="6">
        <v>21.08</v>
      </c>
      <c r="K193" s="6">
        <v>8.75</v>
      </c>
      <c r="L193" s="6">
        <v>10.24</v>
      </c>
      <c r="M193" s="6">
        <v>26.83</v>
      </c>
      <c r="N193" s="6">
        <v>26.35</v>
      </c>
      <c r="O193" s="6">
        <v>11.21</v>
      </c>
      <c r="P193" s="5">
        <v>0</v>
      </c>
    </row>
    <row r="194" spans="3:16" ht="15.5" x14ac:dyDescent="0.35">
      <c r="C194" t="s">
        <v>66</v>
      </c>
      <c r="I194" s="6">
        <v>1.68</v>
      </c>
      <c r="J194" s="6">
        <v>1.81</v>
      </c>
      <c r="K194" s="6">
        <v>1.29</v>
      </c>
      <c r="L194" s="6">
        <v>2.17</v>
      </c>
      <c r="M194" s="6">
        <v>5.0199999999999996</v>
      </c>
      <c r="N194" s="6">
        <v>2.12</v>
      </c>
      <c r="O194" s="6">
        <v>1.1599999999999999</v>
      </c>
      <c r="P194" s="5">
        <v>0</v>
      </c>
    </row>
    <row r="195" spans="3:16" ht="15.5" x14ac:dyDescent="0.35">
      <c r="C195" t="s">
        <v>197</v>
      </c>
      <c r="I195" s="5">
        <v>201930000000</v>
      </c>
      <c r="J195" s="5">
        <v>199970000000</v>
      </c>
      <c r="K195" s="5">
        <v>334930000000</v>
      </c>
      <c r="L195" s="5">
        <v>192140000000</v>
      </c>
      <c r="M195" s="5">
        <v>108360000000</v>
      </c>
      <c r="O195" s="5">
        <v>145470000000</v>
      </c>
      <c r="P195" s="5">
        <v>98470000000</v>
      </c>
    </row>
    <row r="196" spans="3:16" ht="15.5" x14ac:dyDescent="0.35">
      <c r="C196" t="s">
        <v>198</v>
      </c>
      <c r="I196" s="6">
        <v>6.8000000000000005E-2</v>
      </c>
      <c r="J196" s="6">
        <v>8.3000000000000004E-2</v>
      </c>
      <c r="K196" s="6">
        <v>0.19699999999999998</v>
      </c>
      <c r="L196" s="6">
        <v>0.1825</v>
      </c>
      <c r="M196" s="6">
        <v>0.1681</v>
      </c>
      <c r="N196" s="6">
        <v>2.81E-2</v>
      </c>
      <c r="O196" s="6">
        <v>9.35E-2</v>
      </c>
      <c r="P196" s="6">
        <v>6.0100000000000001E-2</v>
      </c>
    </row>
    <row r="197" spans="3:16" ht="15.5" x14ac:dyDescent="0.35">
      <c r="C197" t="s">
        <v>199</v>
      </c>
      <c r="I197" s="6">
        <v>8.4700000000000011E-2</v>
      </c>
      <c r="J197" s="6">
        <v>0.1038</v>
      </c>
      <c r="K197" s="6">
        <v>0.27089999999999997</v>
      </c>
      <c r="L197" s="6">
        <v>0.255</v>
      </c>
      <c r="M197" s="6">
        <v>0.26590000000000003</v>
      </c>
      <c r="N197" s="6">
        <v>5.7099999999999998E-2</v>
      </c>
      <c r="O197" s="6">
        <v>0.21239999999999998</v>
      </c>
      <c r="P197" s="6">
        <v>0.1525</v>
      </c>
    </row>
    <row r="198" spans="3:16" ht="15.5" x14ac:dyDescent="0.35">
      <c r="C198" t="s">
        <v>200</v>
      </c>
      <c r="I198" s="6">
        <v>0.1641</v>
      </c>
      <c r="J198" s="6">
        <v>0.17960000000000001</v>
      </c>
      <c r="K198" s="6">
        <v>0.35359999999999997</v>
      </c>
      <c r="L198" s="6">
        <v>0.20760000000000001</v>
      </c>
      <c r="M198" s="6">
        <v>0.12429999999999999</v>
      </c>
      <c r="N198" s="6">
        <v>0.02</v>
      </c>
      <c r="O198" s="6">
        <v>0.25309999999999999</v>
      </c>
      <c r="P198" s="6">
        <v>0.46729999999999999</v>
      </c>
    </row>
    <row r="199" spans="3:16" ht="15.5" x14ac:dyDescent="0.35">
      <c r="C199" t="s">
        <v>201</v>
      </c>
      <c r="I199" s="6">
        <v>33.96</v>
      </c>
      <c r="J199" s="6">
        <v>20.14</v>
      </c>
      <c r="K199" s="6">
        <v>43.65</v>
      </c>
      <c r="L199" s="6">
        <v>24.92</v>
      </c>
      <c r="M199" s="5">
        <v>12</v>
      </c>
      <c r="N199" s="6">
        <v>1.1499999999999999</v>
      </c>
      <c r="O199" s="6">
        <v>10.46</v>
      </c>
      <c r="P199" s="6">
        <v>9.44</v>
      </c>
    </row>
    <row r="200" spans="3:16" ht="15.5" x14ac:dyDescent="0.35">
      <c r="C200" t="s">
        <v>60</v>
      </c>
      <c r="I200" s="6">
        <v>1.97</v>
      </c>
      <c r="J200" s="6">
        <v>2.19</v>
      </c>
      <c r="K200" s="6">
        <v>2.37</v>
      </c>
      <c r="L200" s="6">
        <v>2.61</v>
      </c>
      <c r="M200" s="6">
        <v>7.13</v>
      </c>
      <c r="N200" s="6">
        <v>1.51</v>
      </c>
      <c r="O200" s="6">
        <v>2.38</v>
      </c>
      <c r="P200" s="5">
        <v>0</v>
      </c>
    </row>
    <row r="201" spans="3:16" ht="15.5" x14ac:dyDescent="0.35">
      <c r="C201" t="s">
        <v>57</v>
      </c>
      <c r="I201" s="6">
        <v>400.67</v>
      </c>
      <c r="J201" s="6">
        <v>379.44</v>
      </c>
      <c r="K201" s="6">
        <v>366.95</v>
      </c>
      <c r="L201" s="6">
        <v>367.52</v>
      </c>
      <c r="M201" s="6">
        <v>300.02</v>
      </c>
      <c r="N201" s="6">
        <v>263.02999999999997</v>
      </c>
      <c r="O201" s="6">
        <v>247.71</v>
      </c>
      <c r="P201" s="6">
        <v>152.12</v>
      </c>
    </row>
    <row r="202" spans="3:16" ht="15.5" x14ac:dyDescent="0.35">
      <c r="C202" t="s">
        <v>202</v>
      </c>
      <c r="I202" s="6">
        <v>1.97</v>
      </c>
      <c r="J202" s="6">
        <v>2.19</v>
      </c>
      <c r="K202" s="6">
        <v>2.37</v>
      </c>
      <c r="L202" s="6">
        <v>2.62</v>
      </c>
      <c r="M202" s="6">
        <v>7.14</v>
      </c>
      <c r="N202" s="6">
        <v>1.51</v>
      </c>
      <c r="O202" s="6">
        <v>2.39</v>
      </c>
      <c r="P202" s="5">
        <v>0</v>
      </c>
    </row>
    <row r="203" spans="3:16" ht="15.5" x14ac:dyDescent="0.35">
      <c r="C203" t="s">
        <v>203</v>
      </c>
      <c r="I203" s="6">
        <v>400.26</v>
      </c>
      <c r="J203" s="6">
        <v>379.03</v>
      </c>
      <c r="K203" s="6">
        <v>366.55</v>
      </c>
      <c r="L203" s="6">
        <v>367.11</v>
      </c>
      <c r="M203" s="6">
        <v>299.66000000000003</v>
      </c>
      <c r="N203" s="6">
        <v>262.67</v>
      </c>
      <c r="O203" s="6">
        <v>247.35</v>
      </c>
      <c r="P203" s="6">
        <v>151.66999999999999</v>
      </c>
    </row>
    <row r="204" spans="3:16" ht="15.5" x14ac:dyDescent="0.35">
      <c r="C204" t="s">
        <v>204</v>
      </c>
      <c r="I204" s="5">
        <v>14000000000</v>
      </c>
      <c r="J204" s="5">
        <v>70000000000</v>
      </c>
      <c r="K204" s="5">
        <v>118000000000</v>
      </c>
      <c r="L204" s="5">
        <v>86000000000</v>
      </c>
      <c r="M204" s="5">
        <v>47000000000</v>
      </c>
      <c r="N204" s="5">
        <v>42000000000</v>
      </c>
      <c r="O204" s="5">
        <v>47000000000</v>
      </c>
      <c r="P204" s="5">
        <v>146000000000</v>
      </c>
    </row>
    <row r="205" spans="3:16" ht="15.5" x14ac:dyDescent="0.35">
      <c r="C205" t="s">
        <v>205</v>
      </c>
      <c r="I205" s="5">
        <v>7000000000</v>
      </c>
      <c r="J205" s="5">
        <v>14000000000</v>
      </c>
      <c r="K205" s="5">
        <v>13000000000</v>
      </c>
      <c r="L205" s="5">
        <v>11000000000</v>
      </c>
      <c r="M205" s="5">
        <v>6000000000</v>
      </c>
      <c r="N205" s="5">
        <v>9000000000</v>
      </c>
      <c r="O205" s="5">
        <v>3000000000</v>
      </c>
      <c r="P205" s="5">
        <v>6000000000</v>
      </c>
    </row>
    <row r="206" spans="3:16" ht="15.5" x14ac:dyDescent="0.35">
      <c r="C206" t="s">
        <v>26</v>
      </c>
      <c r="I206" s="5">
        <v>22000000000</v>
      </c>
      <c r="J206" s="5">
        <v>84000000000</v>
      </c>
      <c r="K206" s="5">
        <v>131000000000</v>
      </c>
      <c r="L206" s="5">
        <v>97000000000</v>
      </c>
      <c r="M206" s="5">
        <v>53000000000</v>
      </c>
      <c r="N206" s="5">
        <v>51000000000</v>
      </c>
      <c r="O206" s="5">
        <v>50000000000</v>
      </c>
      <c r="P206" s="5">
        <v>152000000000</v>
      </c>
    </row>
    <row r="207" spans="3:16" ht="15.5" x14ac:dyDescent="0.35">
      <c r="C207" t="s">
        <v>23</v>
      </c>
      <c r="I207" s="5">
        <v>-88000000000</v>
      </c>
      <c r="J207" s="5">
        <v>-66000000000</v>
      </c>
      <c r="K207" s="5">
        <v>-14000000000</v>
      </c>
      <c r="L207" s="5">
        <v>-1000000000</v>
      </c>
      <c r="M207" s="5">
        <v>20000000000</v>
      </c>
      <c r="N207" s="5">
        <v>18000000000</v>
      </c>
      <c r="O207" s="5">
        <v>21000000000</v>
      </c>
      <c r="P207" s="5">
        <v>114000000000</v>
      </c>
    </row>
    <row r="208" spans="3:16" ht="15.5" x14ac:dyDescent="0.35">
      <c r="C208" t="s">
        <v>206</v>
      </c>
      <c r="I208" s="5">
        <v>334000000000</v>
      </c>
      <c r="J208" s="5">
        <v>230000000000</v>
      </c>
      <c r="K208" s="5">
        <v>220000000000</v>
      </c>
      <c r="L208" s="5">
        <v>254000000000</v>
      </c>
      <c r="M208" s="5">
        <v>239000000000</v>
      </c>
      <c r="N208" s="5">
        <v>177000000000</v>
      </c>
      <c r="O208" s="5">
        <v>44000000000</v>
      </c>
      <c r="P208" s="5">
        <v>-86000000000</v>
      </c>
    </row>
    <row r="209" spans="3:16" ht="15.5" x14ac:dyDescent="0.35">
      <c r="C209" t="s">
        <v>207</v>
      </c>
      <c r="I209" s="5">
        <v>80000000000</v>
      </c>
      <c r="J209" s="5">
        <v>222000000000</v>
      </c>
      <c r="K209" s="5">
        <v>295000000000</v>
      </c>
      <c r="L209" s="5">
        <v>156000000000</v>
      </c>
      <c r="M209" s="5">
        <v>121000000000</v>
      </c>
      <c r="N209" s="5">
        <v>-9000000000</v>
      </c>
      <c r="O209" s="5">
        <v>102000000000</v>
      </c>
      <c r="P209" s="5">
        <v>-17000000000</v>
      </c>
    </row>
    <row r="210" spans="3:16" ht="15.5" x14ac:dyDescent="0.35">
      <c r="C210" t="s">
        <v>208</v>
      </c>
      <c r="I210" s="5">
        <v>-39000000000</v>
      </c>
      <c r="J210" s="5">
        <v>-71000000000</v>
      </c>
      <c r="K210" s="5">
        <v>-37000000000</v>
      </c>
      <c r="L210" s="5">
        <v>-152000000000</v>
      </c>
      <c r="M210" s="5">
        <v>-38000000000</v>
      </c>
      <c r="N210" s="5">
        <v>-2000000000</v>
      </c>
      <c r="O210" s="5">
        <v>-183000000000</v>
      </c>
      <c r="P210" s="5">
        <v>-48000000000</v>
      </c>
    </row>
    <row r="211" spans="3:16" ht="15.5" x14ac:dyDescent="0.35">
      <c r="C211" t="s">
        <v>15</v>
      </c>
      <c r="I211" s="5">
        <v>41000000000</v>
      </c>
      <c r="J211" s="5">
        <v>151000000000</v>
      </c>
      <c r="K211" s="5">
        <v>258000000000</v>
      </c>
      <c r="L211" s="5">
        <v>4000000000</v>
      </c>
      <c r="M211" s="5">
        <v>82000000000</v>
      </c>
      <c r="N211" s="5">
        <v>-11000000000</v>
      </c>
      <c r="O211" s="5">
        <v>-81000000000</v>
      </c>
      <c r="P211" s="5">
        <v>-65000000000</v>
      </c>
    </row>
    <row r="212" spans="3:16" ht="15.5" x14ac:dyDescent="0.35">
      <c r="C212" t="s">
        <v>17</v>
      </c>
      <c r="I212" s="6">
        <v>19.41</v>
      </c>
      <c r="J212" s="6">
        <v>71.06</v>
      </c>
      <c r="K212" s="6">
        <v>121.43</v>
      </c>
      <c r="L212" s="6">
        <v>2.02</v>
      </c>
      <c r="M212" s="6">
        <v>38.700000000000003</v>
      </c>
      <c r="N212" s="6">
        <v>-5.04</v>
      </c>
      <c r="O212" s="6">
        <v>-38.29</v>
      </c>
      <c r="P212" s="6">
        <v>-38.1</v>
      </c>
    </row>
  </sheetData>
  <pageMargins left="0.7" right="0.7" top="0.75" bottom="0.75" header="0.3" footer="0.3"/>
  <ignoredErrors>
    <ignoredError sqref="A1:P213" numberStoredAsText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P17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1669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1670</v>
      </c>
      <c r="D2" s="2" vm="122">
        <f ca="1">IFERROR(_xlfn.STOCKHISTORY("XIDX:" &amp; $C$1, D3, , 0, 0, 1), "Libur")</f>
        <v>51</v>
      </c>
      <c r="E2" s="2" vm="21">
        <f ca="1">IFERROR(_xlfn.STOCKHISTORY("XIDX:" &amp; $C$1, E3, , 0, 0, 1), "Libur")</f>
        <v>50</v>
      </c>
      <c r="H2" s="2" vm="21">
        <f ca="1">IFERROR(INDEX(D2:G2,COUNT(D2:G2)),"")</f>
        <v>50</v>
      </c>
      <c r="I2" s="2" vm="221">
        <f t="shared" ref="I2:P2" ca="1" si="0">IFERROR(_xlfn.STOCKHISTORY("XIDX:" &amp; $C$1, I1, , 0, 0, 1), "Libur")</f>
        <v>69</v>
      </c>
      <c r="J2" s="2" vm="480">
        <f t="shared" ca="1" si="0"/>
        <v>8</v>
      </c>
      <c r="K2" s="2" vm="481">
        <f t="shared" ca="1" si="0"/>
        <v>9</v>
      </c>
      <c r="L2" s="2" vm="21">
        <f t="shared" ca="1" si="0"/>
        <v>50</v>
      </c>
      <c r="M2" s="2" vm="482">
        <f t="shared" ca="1" si="0"/>
        <v>90</v>
      </c>
      <c r="N2" s="2" vm="21">
        <f t="shared" ca="1" si="0"/>
        <v>50</v>
      </c>
      <c r="O2" s="2" vm="120">
        <f t="shared" ca="1" si="0"/>
        <v>400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4674490280</v>
      </c>
      <c r="E4" s="2">
        <f>IFERROR(INDEX(E51:E500,MATCH($C$4,$C$51:$C$500,0)),"")</f>
        <v>1500000000</v>
      </c>
      <c r="H4" s="2">
        <f>IFERROR(SUM(D4:G4)*(4/MAX(1,COUNT(D4:G4))),"")</f>
        <v>12348980560</v>
      </c>
      <c r="I4" s="2">
        <f t="shared" ref="I4:P4" si="1">IFERROR(INDEX(I51:I500,MATCH($C$4,$C$51:$C$500,0)),"")</f>
        <v>8521171172</v>
      </c>
      <c r="J4" s="2">
        <f t="shared" si="1"/>
        <v>115892295549</v>
      </c>
      <c r="K4" s="2">
        <f t="shared" si="1"/>
        <v>8367950449</v>
      </c>
      <c r="L4" s="2">
        <f t="shared" si="1"/>
        <v>6034680552</v>
      </c>
      <c r="M4" s="2">
        <f t="shared" si="1"/>
        <v>23946969756</v>
      </c>
      <c r="N4" s="2">
        <f t="shared" si="1"/>
        <v>12688128000</v>
      </c>
      <c r="O4" s="2">
        <f t="shared" si="1"/>
        <v>10130203636</v>
      </c>
      <c r="P4" s="2">
        <f t="shared" si="1"/>
        <v>7865363636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2561617654</v>
      </c>
      <c r="E5" s="2">
        <f>IFERROR(INDEX(E51:E500,MATCH($C$5,$C$51:$C$500,0)),"")</f>
        <v>-2537071291</v>
      </c>
      <c r="H5" s="2">
        <f>IFERROR(SUM(D5:G5)*(4/MAX(1,COUNT(D5:G5))),"")</f>
        <v>49092726</v>
      </c>
      <c r="I5" s="2">
        <f t="shared" ref="I5:P5" si="2">IFERROR(INDEX(I51:I500,MATCH($C$5,$C$51:$C$500,0)),"")</f>
        <v>60246409</v>
      </c>
      <c r="J5" s="2">
        <f t="shared" si="2"/>
        <v>24156681846</v>
      </c>
      <c r="K5" s="2">
        <f t="shared" si="2"/>
        <v>231705894</v>
      </c>
      <c r="L5" s="2">
        <f t="shared" si="2"/>
        <v>215668840</v>
      </c>
      <c r="M5" s="2">
        <f t="shared" si="2"/>
        <v>1258010452</v>
      </c>
      <c r="N5" s="2">
        <f t="shared" si="2"/>
        <v>1015059054</v>
      </c>
      <c r="O5" s="2">
        <f t="shared" si="2"/>
        <v>1390968408</v>
      </c>
      <c r="P5" s="2">
        <f t="shared" si="2"/>
        <v>511528358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374833721688</v>
      </c>
      <c r="E6" s="2">
        <f>IFERROR(INDEX(E51:E500,MATCH($C$6,$C$51:$C$500,0)),"")</f>
        <v>372305272085</v>
      </c>
      <c r="H6" s="2">
        <f>IFERROR(INDEX(D6:G6,COUNT(D6:G6)),"")</f>
        <v>372305272085</v>
      </c>
      <c r="I6" s="2">
        <f t="shared" ref="I6:P6" si="3">IFERROR(INDEX(I51:I500,MATCH($C$6,$C$51:$C$500,0)),"")</f>
        <v>374842343376</v>
      </c>
      <c r="J6" s="2">
        <f t="shared" si="3"/>
        <v>375843474591</v>
      </c>
      <c r="K6" s="2">
        <f t="shared" si="3"/>
        <v>351686792745</v>
      </c>
      <c r="L6" s="2">
        <f t="shared" si="3"/>
        <v>351455086851</v>
      </c>
      <c r="M6" s="2">
        <f t="shared" si="3"/>
        <v>351239418011</v>
      </c>
      <c r="N6" s="2">
        <f t="shared" si="3"/>
        <v>349981407559</v>
      </c>
      <c r="O6" s="2">
        <f t="shared" si="3"/>
        <v>348864482650</v>
      </c>
      <c r="P6" s="2">
        <f t="shared" si="3"/>
        <v>3707514242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6.63</v>
      </c>
      <c r="E7" s="3">
        <f>IFERROR(INDEX(E51:E500,MATCH($C$7,$C$51:$C$500,0))/1000000000,"")</f>
        <v>6.63</v>
      </c>
      <c r="H7" s="3">
        <f>IFERROR(INDEX(D7:G7,COUNT(D7:G7)),"")</f>
        <v>6.63</v>
      </c>
      <c r="I7" s="3">
        <f t="shared" ref="I7:P7" si="4">IFERROR(INDEX(I51:I500,MATCH($C$7,$C$51:$C$500,0))/1000000000,"")</f>
        <v>6.63</v>
      </c>
      <c r="J7" s="3">
        <f t="shared" si="4"/>
        <v>6.63</v>
      </c>
      <c r="K7" s="3">
        <f t="shared" si="4"/>
        <v>6.63</v>
      </c>
      <c r="L7" s="3">
        <f t="shared" si="4"/>
        <v>6.63</v>
      </c>
      <c r="M7" s="3">
        <f t="shared" si="4"/>
        <v>6.63</v>
      </c>
      <c r="N7" s="3">
        <f t="shared" si="4"/>
        <v>6.63</v>
      </c>
      <c r="O7" s="3">
        <f t="shared" si="4"/>
        <v>4.13</v>
      </c>
      <c r="P7" s="3">
        <f t="shared" si="4"/>
        <v>0.01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-70000000000</v>
      </c>
      <c r="J8" s="2">
        <f t="shared" si="5"/>
        <v>71000000000</v>
      </c>
      <c r="K8" s="2">
        <f t="shared" si="5"/>
        <v>-1000000000</v>
      </c>
      <c r="L8" s="2">
        <f t="shared" si="5"/>
        <v>-2000000000</v>
      </c>
      <c r="M8" s="2">
        <f t="shared" si="5"/>
        <v>0</v>
      </c>
      <c r="N8" s="2">
        <f t="shared" si="5"/>
        <v>0</v>
      </c>
      <c r="O8" s="2">
        <f t="shared" si="5"/>
        <v>-253000000000</v>
      </c>
      <c r="P8" s="2">
        <f t="shared" si="5"/>
        <v>-2000000000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0.03</v>
      </c>
      <c r="E9" s="3">
        <f>IFERROR(INDEX(E51:E500,MATCH("Free cash flow per share (Quarter)",$C$51:$C$500,0)),"")</f>
        <v>-0.08</v>
      </c>
      <c r="H9" s="3">
        <f>IFERROR(INDEX(D9:G9,COUNT(D9:G9)),"")</f>
        <v>-0.08</v>
      </c>
      <c r="I9" s="3">
        <f t="shared" ref="I9:P9" si="6">IFERROR(INDEX(I51:I500,MATCH($C$9,$C$51:$C$500,0)),"")</f>
        <v>-10.51</v>
      </c>
      <c r="J9" s="3">
        <f t="shared" si="6"/>
        <v>10.74</v>
      </c>
      <c r="K9" s="3">
        <f t="shared" si="6"/>
        <v>-0.1</v>
      </c>
      <c r="L9" s="3">
        <f t="shared" si="6"/>
        <v>-0.36</v>
      </c>
      <c r="M9" s="3">
        <f t="shared" si="6"/>
        <v>0</v>
      </c>
      <c r="N9" s="3">
        <f t="shared" si="6"/>
        <v>-0.01</v>
      </c>
      <c r="O9" s="3">
        <f t="shared" si="6"/>
        <v>-61.13</v>
      </c>
      <c r="P9" s="3">
        <f t="shared" si="6"/>
        <v>-309.35000000000002</v>
      </c>
    </row>
    <row r="10" spans="1:16" ht="15.5" x14ac:dyDescent="0.35">
      <c r="C10" t="s">
        <v>18</v>
      </c>
      <c r="D10" s="3">
        <f ca="1">IFERROR(IF(D9=0,"",D2/D9),"")</f>
        <v>1700</v>
      </c>
      <c r="E10" s="3">
        <f ca="1">IFERROR(IF(E9=0,"",E2/E9),"")</f>
        <v>-625</v>
      </c>
      <c r="I10" s="3">
        <f t="shared" ref="I10:P10" ca="1" si="7">IFERROR(IF(I9=0,"",I2/I9),"")</f>
        <v>-6.565176022835395</v>
      </c>
      <c r="J10" s="3">
        <f t="shared" ca="1" si="7"/>
        <v>0.74487895716945995</v>
      </c>
      <c r="K10" s="3">
        <f t="shared" ca="1" si="7"/>
        <v>-90</v>
      </c>
      <c r="L10" s="3">
        <f t="shared" ca="1" si="7"/>
        <v>-138.88888888888889</v>
      </c>
      <c r="M10" s="3" t="str">
        <f t="shared" si="7"/>
        <v/>
      </c>
      <c r="N10" s="3">
        <f t="shared" ca="1" si="7"/>
        <v>-5000</v>
      </c>
      <c r="O10" s="3">
        <f t="shared" ca="1" si="7"/>
        <v>-6.5434320300997868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549974469</v>
      </c>
      <c r="E11" s="2">
        <f>IFERROR(INDEX(E51:E500,MATCH($C$11,$C$51:$C$500,0)),"")</f>
        <v>376791029</v>
      </c>
      <c r="H11" s="2">
        <f>IFERROR(INDEX(D11:G11,COUNT(D11:G11)),"")</f>
        <v>376791029</v>
      </c>
      <c r="I11" s="2">
        <f t="shared" ref="I11:P11" si="8">IFERROR(INDEX(I51:I500,MATCH($C$11,$C$51:$C$500,0)),"")</f>
        <v>925799053</v>
      </c>
      <c r="J11" s="2">
        <f t="shared" si="8"/>
        <v>71693926874</v>
      </c>
      <c r="K11" s="2">
        <f t="shared" si="8"/>
        <v>464609793</v>
      </c>
      <c r="L11" s="2">
        <f t="shared" si="8"/>
        <v>1115918821</v>
      </c>
      <c r="M11" s="2">
        <f t="shared" si="8"/>
        <v>3524613243</v>
      </c>
      <c r="N11" s="2">
        <f t="shared" si="8"/>
        <v>3491997648</v>
      </c>
      <c r="O11" s="2">
        <f t="shared" si="8"/>
        <v>3424996590</v>
      </c>
      <c r="P11" s="2">
        <f t="shared" si="8"/>
        <v>549081868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-1000000000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P12" si="9">IFERROR(INDEX(I51:I500,MATCH($C$12,$C$51:$C$500,0)),"")</f>
        <v>-1000000000</v>
      </c>
      <c r="J12" s="2">
        <f t="shared" si="9"/>
        <v>-72000000000</v>
      </c>
      <c r="K12" s="2">
        <f t="shared" si="9"/>
        <v>0</v>
      </c>
      <c r="L12" s="2">
        <f t="shared" si="9"/>
        <v>-1000000000</v>
      </c>
      <c r="M12" s="2">
        <f t="shared" si="9"/>
        <v>-4000000000</v>
      </c>
      <c r="N12" s="2">
        <f t="shared" si="9"/>
        <v>-3000000000</v>
      </c>
      <c r="O12" s="2">
        <f t="shared" si="9"/>
        <v>-3000000000</v>
      </c>
      <c r="P12" s="2">
        <f t="shared" si="9"/>
        <v>-1000000000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P15" si="12">IFERROR(INDEX(I51:I500,MATCH($C$15,$C$51:$C$500,0)),"")</f>
        <v>0</v>
      </c>
      <c r="J15" s="2">
        <f t="shared" si="12"/>
        <v>0</v>
      </c>
      <c r="K15" s="2">
        <f t="shared" si="12"/>
        <v>0</v>
      </c>
      <c r="L15" s="2">
        <f t="shared" si="12"/>
        <v>0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</row>
    <row r="16" spans="1:16" ht="15.5" x14ac:dyDescent="0.35">
      <c r="C16" t="s">
        <v>29</v>
      </c>
      <c r="D16" s="2">
        <f>IFERROR(INDEX(D51:D500,MATCH($C$16,$C$51:$C$500,0)),"")</f>
        <v>2561617654</v>
      </c>
      <c r="E16" s="2">
        <f>IFERROR(INDEX(E51:E500,MATCH($C$16,$C$51:$C$500,0)),"")</f>
        <v>-2537071291</v>
      </c>
      <c r="H16" s="2">
        <f>IFERROR(SUM(D16:G16)*(4/MAX(1,COUNT(D16:G16))),"")</f>
        <v>49092726</v>
      </c>
      <c r="I16" s="2">
        <f t="shared" ref="I16:P16" si="13">IFERROR(INDEX(I51:I500,MATCH($C$16,$C$51:$C$500,0)),"")</f>
        <v>68341401</v>
      </c>
      <c r="J16" s="2">
        <f t="shared" si="13"/>
        <v>24133968442</v>
      </c>
      <c r="K16" s="2">
        <f t="shared" si="13"/>
        <v>177770573</v>
      </c>
      <c r="L16" s="2">
        <f t="shared" si="13"/>
        <v>167069190</v>
      </c>
      <c r="M16" s="2">
        <f t="shared" si="13"/>
        <v>1266587627</v>
      </c>
      <c r="N16" s="2">
        <f t="shared" si="13"/>
        <v>1022961976</v>
      </c>
      <c r="O16" s="2">
        <f t="shared" si="13"/>
        <v>1382879694</v>
      </c>
      <c r="P16" s="2">
        <f t="shared" si="13"/>
        <v>517788796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338130000000</v>
      </c>
      <c r="E20" s="2">
        <f ca="1">IFERROR(E21*E2,"")</f>
        <v>331500000000</v>
      </c>
      <c r="H20" s="2">
        <f t="shared" ref="H20:P20" ca="1" si="14">IFERROR(H21*H2,"")</f>
        <v>331500000000</v>
      </c>
      <c r="I20" s="2">
        <f t="shared" ca="1" si="14"/>
        <v>457470000000</v>
      </c>
      <c r="J20" s="2">
        <f t="shared" ca="1" si="14"/>
        <v>53040000000</v>
      </c>
      <c r="K20" s="2">
        <f t="shared" ca="1" si="14"/>
        <v>59670000000</v>
      </c>
      <c r="L20" s="2">
        <f t="shared" ca="1" si="14"/>
        <v>331500000000</v>
      </c>
      <c r="M20" s="2">
        <f t="shared" ca="1" si="14"/>
        <v>596700000000</v>
      </c>
      <c r="N20" s="2">
        <f t="shared" ca="1" si="14"/>
        <v>331500000000</v>
      </c>
      <c r="O20" s="2">
        <f t="shared" ca="1" si="14"/>
        <v>1652000000000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6630000000</v>
      </c>
      <c r="E21" s="2">
        <f>IFERROR(INDEX(E51:E500,MATCH($C$7,$C$51:$C$500,0)),"")</f>
        <v>6630000000</v>
      </c>
      <c r="H21" s="2">
        <f>IFERROR(INDEX(D21:G21,COUNT(D21:G21)),"")</f>
        <v>6630000000</v>
      </c>
      <c r="I21" s="2">
        <f t="shared" ref="I21:P21" si="15">IFERROR(INDEX(I51:I500,MATCH($C$7,$C$51:$C$500,0)),"")</f>
        <v>6630000000</v>
      </c>
      <c r="J21" s="2">
        <f t="shared" si="15"/>
        <v>6630000000</v>
      </c>
      <c r="K21" s="2">
        <f t="shared" si="15"/>
        <v>6630000000</v>
      </c>
      <c r="L21" s="2">
        <f t="shared" si="15"/>
        <v>6630000000</v>
      </c>
      <c r="M21" s="2">
        <f t="shared" si="15"/>
        <v>6630000000</v>
      </c>
      <c r="N21" s="2">
        <f t="shared" si="15"/>
        <v>6630000000</v>
      </c>
      <c r="O21" s="2">
        <f t="shared" si="15"/>
        <v>4130000000</v>
      </c>
      <c r="P21" s="2">
        <f t="shared" si="15"/>
        <v>10000000</v>
      </c>
    </row>
    <row r="23" spans="1:16" ht="15.5" x14ac:dyDescent="0.35">
      <c r="B23" t="s">
        <v>45</v>
      </c>
      <c r="C23" t="s">
        <v>46</v>
      </c>
      <c r="D23" s="3">
        <f>IFERROR(D5/D6*100,"")</f>
        <v>0.68340106713563276</v>
      </c>
      <c r="E23" s="3">
        <f>IFERROR(E5/E6*100,"")</f>
        <v>-0.68144919807119153</v>
      </c>
      <c r="H23" s="3">
        <f t="shared" ref="H23:P23" si="16">IFERROR(H5/H6*100,"")</f>
        <v>1.3186148486447374E-2</v>
      </c>
      <c r="I23" s="3">
        <f t="shared" si="16"/>
        <v>1.6072466215367651E-2</v>
      </c>
      <c r="J23" s="3">
        <f t="shared" si="16"/>
        <v>6.4273250645864639</v>
      </c>
      <c r="K23" s="3">
        <f t="shared" si="16"/>
        <v>6.5884161356040638E-2</v>
      </c>
      <c r="L23" s="3">
        <f t="shared" si="16"/>
        <v>6.1364552134490283E-2</v>
      </c>
      <c r="M23" s="3">
        <f t="shared" si="16"/>
        <v>0.35816323211212076</v>
      </c>
      <c r="N23" s="3">
        <f t="shared" si="16"/>
        <v>0.29003227945155369</v>
      </c>
      <c r="O23" s="3">
        <f t="shared" si="16"/>
        <v>0.39871310413548056</v>
      </c>
      <c r="P23" s="3">
        <f t="shared" si="16"/>
        <v>13.797070614192936</v>
      </c>
    </row>
    <row r="24" spans="1:16" ht="15.5" x14ac:dyDescent="0.35">
      <c r="C24" t="s">
        <v>47</v>
      </c>
      <c r="D24" s="4">
        <f>IFERROR(_xlfn.RRI(5,I23,D23),"")</f>
        <v>1.116989120938193</v>
      </c>
      <c r="E24" s="4" t="str">
        <f>IFERROR(_xlfn.RRI(5,J23,E23),"")</f>
        <v/>
      </c>
      <c r="H24" s="4">
        <f t="shared" ref="H24:P24" si="17">IFERROR(_xlfn.RRI(5,M23,H23),"")</f>
        <v>-0.4833369632010831</v>
      </c>
      <c r="I24" s="4">
        <f t="shared" si="17"/>
        <v>-0.43930428496074259</v>
      </c>
      <c r="J24" s="4">
        <f t="shared" si="17"/>
        <v>0.74370876711804978</v>
      </c>
      <c r="K24" s="4">
        <f t="shared" si="17"/>
        <v>-0.6566011574396905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0.01</v>
      </c>
      <c r="J25" s="3">
        <f t="shared" si="18"/>
        <v>3.64</v>
      </c>
      <c r="K25" s="3">
        <f t="shared" si="18"/>
        <v>0.03</v>
      </c>
      <c r="L25" s="3">
        <f t="shared" si="18"/>
        <v>0.03</v>
      </c>
      <c r="M25" s="3">
        <f t="shared" si="18"/>
        <v>0.19</v>
      </c>
      <c r="N25" s="3">
        <f t="shared" si="18"/>
        <v>0.15</v>
      </c>
      <c r="O25" s="3">
        <f t="shared" si="18"/>
        <v>0.33</v>
      </c>
      <c r="P25" s="3">
        <f t="shared" si="18"/>
        <v>103.56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-0.4181892408473119</v>
      </c>
      <c r="J26" s="4">
        <f t="shared" si="19"/>
        <v>0.61628331146608506</v>
      </c>
      <c r="K26" s="4">
        <f t="shared" si="19"/>
        <v>-0.8039414246240546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0.70505132428355954</v>
      </c>
      <c r="E27" s="3">
        <f>IFERROR(E4/E21,"")</f>
        <v>0.22624434389140272</v>
      </c>
      <c r="H27" s="3">
        <f t="shared" ref="H27:P27" si="20">IFERROR(H4/H21,"")</f>
        <v>1.8625913363499247</v>
      </c>
      <c r="I27" s="3">
        <f t="shared" si="20"/>
        <v>1.28524452066365</v>
      </c>
      <c r="J27" s="3">
        <f t="shared" si="20"/>
        <v>17.479984245701356</v>
      </c>
      <c r="K27" s="3">
        <f t="shared" si="20"/>
        <v>1.2621343060331824</v>
      </c>
      <c r="L27" s="3">
        <f t="shared" si="20"/>
        <v>0.91020822805429868</v>
      </c>
      <c r="M27" s="3">
        <f t="shared" si="20"/>
        <v>3.6119109737556561</v>
      </c>
      <c r="N27" s="3">
        <f t="shared" si="20"/>
        <v>1.9137447963800904</v>
      </c>
      <c r="O27" s="3">
        <f t="shared" si="20"/>
        <v>2.4528338101694915</v>
      </c>
      <c r="P27" s="3">
        <f t="shared" si="20"/>
        <v>786.53636359999996</v>
      </c>
    </row>
    <row r="28" spans="1:16" ht="15.5" x14ac:dyDescent="0.35">
      <c r="C28" t="s">
        <v>52</v>
      </c>
      <c r="D28" s="4">
        <f>IFERROR(_xlfn.RRI(5,I27,D27),"")</f>
        <v>-0.1131564855925643</v>
      </c>
      <c r="E28" s="4">
        <f>IFERROR(_xlfn.RRI(5,J27,E27),"")</f>
        <v>-0.58081345066838619</v>
      </c>
      <c r="H28" s="4">
        <f t="shared" ref="H28:P28" si="21">IFERROR(_xlfn.RRI(5,M27,H27),"")</f>
        <v>-0.12405647178810886</v>
      </c>
      <c r="I28" s="4">
        <f t="shared" si="21"/>
        <v>-7.6535196408316519E-2</v>
      </c>
      <c r="J28" s="4">
        <f t="shared" si="21"/>
        <v>0.48106658108583522</v>
      </c>
      <c r="K28" s="4">
        <f t="shared" si="21"/>
        <v>-0.72389304077256211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-0.99725274725274726</v>
      </c>
      <c r="J29" s="4">
        <f t="shared" si="22"/>
        <v>120.33333333333334</v>
      </c>
      <c r="K29" s="4">
        <f t="shared" si="22"/>
        <v>0</v>
      </c>
      <c r="L29" s="4">
        <f t="shared" si="22"/>
        <v>-0.84210526315789469</v>
      </c>
      <c r="M29" s="4">
        <f t="shared" si="22"/>
        <v>0.26666666666666672</v>
      </c>
      <c r="N29" s="4">
        <f t="shared" si="22"/>
        <v>-0.54545454545454553</v>
      </c>
      <c r="O29" s="4">
        <f t="shared" si="22"/>
        <v>-0.99681344148319817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0.44921165303871929</v>
      </c>
      <c r="I30" s="4">
        <f t="shared" si="23"/>
        <v>-0.92647335932355235</v>
      </c>
      <c r="J30" s="4">
        <f t="shared" si="23"/>
        <v>12.849543715074166</v>
      </c>
      <c r="K30" s="4">
        <f t="shared" si="23"/>
        <v>0.38664348127370424</v>
      </c>
      <c r="L30" s="4">
        <f t="shared" si="23"/>
        <v>-0.74799815536210013</v>
      </c>
      <c r="M30" s="4">
        <f t="shared" si="23"/>
        <v>0.88735247279977003</v>
      </c>
      <c r="N30" s="4">
        <f t="shared" si="23"/>
        <v>-0.2197821195852441</v>
      </c>
      <c r="O30" s="4">
        <f t="shared" si="23"/>
        <v>-0.99688147436827612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56.51</v>
      </c>
      <c r="E32" s="3">
        <f>IFERROR(INDEX(E51:E500,MATCH($A$32,$C$51:$C$500,0)),"")</f>
        <v>56.12</v>
      </c>
      <c r="H32" s="3">
        <f>IFERROR(INDEX(D32:G32,COUNT(D32:G32)),"")</f>
        <v>56.12</v>
      </c>
      <c r="I32" s="3">
        <f t="shared" ref="I32:P32" si="24">IFERROR(INDEX(I51:I500,MATCH($C$32,$C$51:$C$500,0)),"")</f>
        <v>56.51</v>
      </c>
      <c r="J32" s="3">
        <f t="shared" si="24"/>
        <v>56.66</v>
      </c>
      <c r="K32" s="3">
        <f t="shared" si="24"/>
        <v>53.02</v>
      </c>
      <c r="L32" s="3">
        <f t="shared" si="24"/>
        <v>52.98</v>
      </c>
      <c r="M32" s="3">
        <f t="shared" si="24"/>
        <v>52.95</v>
      </c>
      <c r="N32" s="3">
        <f t="shared" si="24"/>
        <v>52.76</v>
      </c>
      <c r="O32" s="3">
        <f t="shared" si="24"/>
        <v>84.42</v>
      </c>
      <c r="P32" s="3">
        <f t="shared" si="24"/>
        <v>741.5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0.88</v>
      </c>
      <c r="E33" s="3">
        <f>IFERROR(INDEX(E51:E500,MATCH($A$33,$C$51:$C$500,0)),"")</f>
        <v>0.89</v>
      </c>
      <c r="H33" s="3">
        <f>IFERROR(INDEX(D33:G33,COUNT(D33:G33)),"")</f>
        <v>0.89</v>
      </c>
      <c r="I33" s="3">
        <f t="shared" ref="I33:P33" si="25">IFERROR(INDEX(I51:I500,MATCH($C$33,$C$51:$C$500,0)),"")</f>
        <v>1.22</v>
      </c>
      <c r="J33" s="3">
        <f t="shared" si="25"/>
        <v>0.14000000000000001</v>
      </c>
      <c r="K33" s="3">
        <f t="shared" si="25"/>
        <v>0.17</v>
      </c>
      <c r="L33" s="3">
        <f t="shared" si="25"/>
        <v>0.94</v>
      </c>
      <c r="M33" s="3">
        <f t="shared" si="25"/>
        <v>1.7</v>
      </c>
      <c r="N33" s="3">
        <f t="shared" si="25"/>
        <v>0.95</v>
      </c>
      <c r="O33" s="3">
        <f t="shared" si="25"/>
        <v>4.74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128.21</v>
      </c>
      <c r="E34" s="3">
        <f>IFERROR(INDEX(E51:E500,MATCH($A$34,$C$51:$C$500,0)),"")</f>
        <v>-131.58000000000001</v>
      </c>
      <c r="H34" s="3">
        <f>IFERROR(INDEX(D34:G34,COUNT(D34:G34)),"")</f>
        <v>-131.58000000000001</v>
      </c>
      <c r="I34" s="3">
        <f t="shared" ref="I34:P34" si="26">IFERROR(INDEX(I51:I500,MATCH($C$34,$C$51:$C$500,0)),"")</f>
        <v>6900</v>
      </c>
      <c r="J34" s="3">
        <f t="shared" si="26"/>
        <v>2.2000000000000002</v>
      </c>
      <c r="K34" s="3">
        <f t="shared" si="26"/>
        <v>300</v>
      </c>
      <c r="L34" s="3">
        <f t="shared" si="26"/>
        <v>1666.67</v>
      </c>
      <c r="M34" s="3">
        <f t="shared" si="26"/>
        <v>473.68</v>
      </c>
      <c r="N34" s="3">
        <f t="shared" si="26"/>
        <v>333.33</v>
      </c>
      <c r="O34" s="3">
        <f t="shared" si="26"/>
        <v>1212.1199999999999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70.959999999999994</v>
      </c>
      <c r="E35" s="3">
        <f>IFERROR(INDEX(E51:E500,MATCH($A$35,$C$51:$C$500,0)),"")</f>
        <v>221.12</v>
      </c>
      <c r="H35" s="3">
        <f>IFERROR(INDEX(D35:G35,COUNT(D35:G35)),"")</f>
        <v>221.12</v>
      </c>
      <c r="I35" s="3">
        <f t="shared" ref="I35:P35" si="27">IFERROR(INDEX(I51:I500,MATCH($C$35,$C$51:$C$500,0)),"")</f>
        <v>53.72</v>
      </c>
      <c r="J35" s="3">
        <f t="shared" si="27"/>
        <v>0.46</v>
      </c>
      <c r="K35" s="3">
        <f t="shared" si="27"/>
        <v>7.13</v>
      </c>
      <c r="L35" s="3">
        <f t="shared" si="27"/>
        <v>54.96</v>
      </c>
      <c r="M35" s="3">
        <f t="shared" si="27"/>
        <v>24.93</v>
      </c>
      <c r="N35" s="3">
        <f t="shared" si="27"/>
        <v>26.14</v>
      </c>
      <c r="O35" s="3">
        <f t="shared" si="27"/>
        <v>163.18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4674490280</v>
      </c>
      <c r="E51" s="5">
        <v>1500000000</v>
      </c>
      <c r="F51" s="5">
        <v>1063261261</v>
      </c>
      <c r="G51" s="5">
        <v>1999801802</v>
      </c>
      <c r="I51" s="5">
        <v>8521171172</v>
      </c>
      <c r="J51" s="5">
        <v>115892295549</v>
      </c>
      <c r="K51" s="5">
        <v>8367950449</v>
      </c>
      <c r="L51" s="5">
        <v>6034680552</v>
      </c>
      <c r="M51" s="5">
        <v>23946969756</v>
      </c>
      <c r="N51" s="5">
        <v>12688128000</v>
      </c>
      <c r="O51" s="5">
        <v>10130203636</v>
      </c>
      <c r="P51" s="5">
        <v>7865363636</v>
      </c>
    </row>
    <row r="52" spans="2:16" ht="15.5" x14ac:dyDescent="0.35">
      <c r="C52" t="s">
        <v>211</v>
      </c>
      <c r="D52" s="5">
        <v>-2371312500</v>
      </c>
      <c r="E52" s="5">
        <v>-990864500</v>
      </c>
      <c r="F52" s="5">
        <v>-993255288</v>
      </c>
      <c r="G52" s="5">
        <v>-987027026</v>
      </c>
      <c r="I52" s="5">
        <v>-5108310716</v>
      </c>
      <c r="J52" s="5">
        <v>-87761631378</v>
      </c>
      <c r="K52" s="5">
        <v>-4874514933</v>
      </c>
      <c r="L52" s="5">
        <v>-2863887671</v>
      </c>
      <c r="M52" s="5">
        <v>-16762878830</v>
      </c>
      <c r="N52" s="5">
        <v>-7536083579</v>
      </c>
      <c r="O52" s="5">
        <v>-7041142545</v>
      </c>
      <c r="P52" s="5">
        <v>-6238316592</v>
      </c>
    </row>
    <row r="53" spans="2:16" ht="15.5" x14ac:dyDescent="0.35">
      <c r="C53" t="s">
        <v>212</v>
      </c>
      <c r="D53" s="5">
        <v>2303177780</v>
      </c>
      <c r="E53" s="5">
        <v>509135500</v>
      </c>
      <c r="F53" s="5">
        <v>70005973</v>
      </c>
      <c r="G53" s="5">
        <v>1012774776</v>
      </c>
      <c r="I53" s="5">
        <v>3412860456</v>
      </c>
      <c r="J53" s="5">
        <v>28130664171</v>
      </c>
      <c r="K53" s="5">
        <v>3493435516</v>
      </c>
      <c r="L53" s="5">
        <v>3170792881</v>
      </c>
      <c r="M53" s="5">
        <v>7184090926</v>
      </c>
      <c r="N53" s="5">
        <v>5152044421</v>
      </c>
      <c r="O53" s="5">
        <v>3089061091</v>
      </c>
      <c r="P53" s="5">
        <v>1627047044</v>
      </c>
    </row>
    <row r="54" spans="2:16" ht="15.5" x14ac:dyDescent="0.35">
      <c r="C54" t="s">
        <v>82</v>
      </c>
      <c r="D54" s="5">
        <v>-158127219</v>
      </c>
      <c r="E54" s="5">
        <v>-2114224916</v>
      </c>
      <c r="F54" s="5">
        <v>-571842333</v>
      </c>
      <c r="G54" s="5">
        <v>-988197955</v>
      </c>
      <c r="I54" s="5">
        <v>-3823713285</v>
      </c>
      <c r="J54" s="5">
        <v>-4163756243</v>
      </c>
      <c r="K54" s="5">
        <v>-3263500932</v>
      </c>
      <c r="L54" s="5">
        <v>-3164798406</v>
      </c>
      <c r="M54" s="5">
        <v>-5315002427</v>
      </c>
      <c r="N54" s="5">
        <v>-4425264065</v>
      </c>
      <c r="O54" s="5">
        <v>-1965718974</v>
      </c>
      <c r="P54" s="5">
        <v>-949682306</v>
      </c>
    </row>
    <row r="55" spans="2:16" ht="15.5" x14ac:dyDescent="0.35">
      <c r="C55" t="s">
        <v>284</v>
      </c>
      <c r="D55" s="5">
        <v>-108188903</v>
      </c>
      <c r="E55" s="5">
        <v>-4000000</v>
      </c>
      <c r="I55" s="5">
        <v>-81871622</v>
      </c>
      <c r="J55" s="5">
        <v>-346649522</v>
      </c>
      <c r="K55" s="5">
        <v>-56468809</v>
      </c>
      <c r="L55" s="5">
        <v>-65083735</v>
      </c>
      <c r="M55" s="5">
        <v>-897399275</v>
      </c>
      <c r="N55" s="5">
        <v>-958960095</v>
      </c>
      <c r="O55" s="5">
        <v>-129814993</v>
      </c>
      <c r="P55" s="5">
        <v>-100360538</v>
      </c>
    </row>
    <row r="56" spans="2:16" ht="15.5" x14ac:dyDescent="0.35">
      <c r="C56" t="s">
        <v>213</v>
      </c>
      <c r="D56" s="5">
        <v>-49938316</v>
      </c>
      <c r="E56" s="5">
        <v>-2110224916</v>
      </c>
      <c r="F56" s="5">
        <v>-571842333</v>
      </c>
      <c r="G56" s="5">
        <v>-988197955</v>
      </c>
      <c r="I56" s="5">
        <v>-3741841663</v>
      </c>
      <c r="J56" s="5">
        <v>-3817106721</v>
      </c>
      <c r="K56" s="5">
        <v>-3207032123</v>
      </c>
      <c r="L56" s="5">
        <v>-3099714671</v>
      </c>
      <c r="M56" s="5">
        <v>-4417603152</v>
      </c>
      <c r="N56" s="5">
        <v>-3466303970</v>
      </c>
      <c r="O56" s="5">
        <v>-1835903981</v>
      </c>
      <c r="P56" s="5">
        <v>-849321768</v>
      </c>
    </row>
    <row r="57" spans="2:16" ht="15.5" x14ac:dyDescent="0.35">
      <c r="C57" t="s">
        <v>89</v>
      </c>
      <c r="D57" s="5">
        <v>2145050561</v>
      </c>
      <c r="E57" s="5">
        <v>-1605089416</v>
      </c>
      <c r="F57" s="5">
        <v>-501836360</v>
      </c>
      <c r="G57" s="5">
        <v>24576821</v>
      </c>
      <c r="I57" s="5">
        <v>-410852829</v>
      </c>
      <c r="J57" s="5">
        <v>23966907928</v>
      </c>
      <c r="K57" s="5">
        <v>229934584</v>
      </c>
      <c r="L57" s="5">
        <v>5994475</v>
      </c>
      <c r="M57" s="5">
        <v>1869088499</v>
      </c>
      <c r="N57" s="5">
        <v>726780356</v>
      </c>
      <c r="O57" s="5">
        <v>1123342117</v>
      </c>
      <c r="P57" s="5">
        <v>677364738</v>
      </c>
    </row>
    <row r="58" spans="2:16" ht="15.5" x14ac:dyDescent="0.35">
      <c r="C58" t="s">
        <v>90</v>
      </c>
      <c r="D58" s="5">
        <v>416567093</v>
      </c>
      <c r="E58" s="5">
        <v>-931981875</v>
      </c>
      <c r="F58" s="5">
        <v>172190468</v>
      </c>
      <c r="G58" s="5">
        <v>-72936597</v>
      </c>
      <c r="I58" s="5">
        <v>479194230</v>
      </c>
      <c r="J58" s="5">
        <v>167060514</v>
      </c>
      <c r="K58" s="5">
        <v>-52164011</v>
      </c>
      <c r="L58" s="5">
        <v>161074715</v>
      </c>
      <c r="M58" s="5">
        <v>-602500872</v>
      </c>
      <c r="N58" s="5">
        <v>296181620</v>
      </c>
      <c r="O58" s="5">
        <v>259537577</v>
      </c>
      <c r="P58" s="5">
        <v>-159575942</v>
      </c>
    </row>
    <row r="59" spans="2:16" ht="15.5" x14ac:dyDescent="0.35">
      <c r="C59" t="s">
        <v>368</v>
      </c>
      <c r="D59" s="5">
        <v>-176262257</v>
      </c>
      <c r="E59" s="5">
        <v>-37500000</v>
      </c>
      <c r="F59" s="5">
        <v>-3019531</v>
      </c>
      <c r="G59" s="5">
        <v>-73557045</v>
      </c>
      <c r="I59" s="5">
        <v>-213029279</v>
      </c>
      <c r="J59" s="5">
        <v>-291577140</v>
      </c>
      <c r="K59" s="5">
        <v>-224198762</v>
      </c>
      <c r="L59" s="5">
        <v>-225867014</v>
      </c>
      <c r="M59" s="5">
        <v>-598674244</v>
      </c>
      <c r="N59" s="5">
        <v>-387203200</v>
      </c>
      <c r="O59" s="5">
        <v>-253255091</v>
      </c>
      <c r="P59" s="5">
        <v>-196634091</v>
      </c>
    </row>
    <row r="60" spans="2:16" ht="15.5" x14ac:dyDescent="0.35">
      <c r="C60" t="s">
        <v>81</v>
      </c>
    </row>
    <row r="61" spans="2:16" ht="15.5" x14ac:dyDescent="0.35">
      <c r="C61" t="s">
        <v>92</v>
      </c>
      <c r="D61" s="5">
        <v>416567093</v>
      </c>
      <c r="E61" s="5">
        <v>-931981875</v>
      </c>
      <c r="F61" s="5">
        <v>172190468</v>
      </c>
      <c r="G61" s="5">
        <v>-72936597</v>
      </c>
      <c r="I61" s="5">
        <v>479194230</v>
      </c>
      <c r="J61" s="5">
        <v>167060514</v>
      </c>
      <c r="K61" s="5">
        <v>-52164011</v>
      </c>
      <c r="L61" s="5">
        <v>161074715</v>
      </c>
      <c r="M61" s="5">
        <v>-602500872</v>
      </c>
      <c r="N61" s="5">
        <v>296181620</v>
      </c>
      <c r="O61" s="5">
        <v>259537577</v>
      </c>
      <c r="P61" s="5">
        <v>-159575942</v>
      </c>
    </row>
    <row r="62" spans="2:16" ht="15.5" x14ac:dyDescent="0.35">
      <c r="C62" t="s">
        <v>29</v>
      </c>
      <c r="D62" s="5">
        <v>2561617654</v>
      </c>
      <c r="E62" s="5">
        <v>-2537071291</v>
      </c>
      <c r="F62" s="5">
        <v>-329645892</v>
      </c>
      <c r="G62" s="5">
        <v>-48359776</v>
      </c>
      <c r="I62" s="5">
        <v>68341401</v>
      </c>
      <c r="J62" s="5">
        <v>24133968442</v>
      </c>
      <c r="K62" s="5">
        <v>177770573</v>
      </c>
      <c r="L62" s="5">
        <v>167069190</v>
      </c>
      <c r="M62" s="5">
        <v>1266587627</v>
      </c>
      <c r="N62" s="5">
        <v>1022961976</v>
      </c>
      <c r="O62" s="5">
        <v>1382879694</v>
      </c>
      <c r="P62" s="5">
        <v>517788796</v>
      </c>
    </row>
    <row r="63" spans="2:16" ht="15.5" x14ac:dyDescent="0.35">
      <c r="C63" t="s">
        <v>28</v>
      </c>
    </row>
    <row r="64" spans="2:16" ht="15.5" x14ac:dyDescent="0.35">
      <c r="C64" t="s">
        <v>404</v>
      </c>
    </row>
    <row r="65" spans="2:16" ht="15.5" x14ac:dyDescent="0.35">
      <c r="C65" t="s">
        <v>405</v>
      </c>
    </row>
    <row r="66" spans="2:16" ht="15.5" x14ac:dyDescent="0.35">
      <c r="C66" t="s">
        <v>406</v>
      </c>
    </row>
    <row r="67" spans="2:16" ht="15.5" x14ac:dyDescent="0.35">
      <c r="C67" t="s">
        <v>93</v>
      </c>
      <c r="D67" s="5">
        <v>2561617654</v>
      </c>
      <c r="E67" s="5">
        <v>-2537071291</v>
      </c>
      <c r="F67" s="5">
        <v>-329645892</v>
      </c>
      <c r="G67" s="5">
        <v>-48359776</v>
      </c>
      <c r="I67" s="5">
        <v>68341401</v>
      </c>
      <c r="J67" s="5">
        <v>24133968442</v>
      </c>
      <c r="K67" s="5">
        <v>177770573</v>
      </c>
      <c r="L67" s="5">
        <v>167069190</v>
      </c>
      <c r="M67" s="5">
        <v>1266587627</v>
      </c>
      <c r="N67" s="5">
        <v>1022961976</v>
      </c>
      <c r="O67" s="5">
        <v>1382879694</v>
      </c>
      <c r="P67" s="5">
        <v>517788796</v>
      </c>
    </row>
    <row r="68" spans="2:16" ht="15.5" x14ac:dyDescent="0.35">
      <c r="C68" t="s">
        <v>465</v>
      </c>
    </row>
    <row r="69" spans="2:16" ht="15.5" x14ac:dyDescent="0.35">
      <c r="C69" t="s">
        <v>95</v>
      </c>
      <c r="D69" s="5">
        <v>2561617654</v>
      </c>
      <c r="E69" s="5">
        <v>-2537071291</v>
      </c>
      <c r="F69" s="5">
        <v>-329645892</v>
      </c>
      <c r="G69" s="5">
        <v>-48359776</v>
      </c>
      <c r="I69" s="5">
        <v>68341401</v>
      </c>
      <c r="J69" s="5">
        <v>24133968442</v>
      </c>
      <c r="K69" s="5">
        <v>177770573</v>
      </c>
      <c r="L69" s="5">
        <v>167069190</v>
      </c>
      <c r="M69" s="5">
        <v>1266587627</v>
      </c>
      <c r="N69" s="5">
        <v>1022961976</v>
      </c>
      <c r="O69" s="5">
        <v>1382879694</v>
      </c>
      <c r="P69" s="5">
        <v>517788796</v>
      </c>
    </row>
    <row r="70" spans="2:16" ht="15.5" x14ac:dyDescent="0.35">
      <c r="C70" t="s">
        <v>96</v>
      </c>
      <c r="F70" s="5">
        <v>-8094992</v>
      </c>
      <c r="I70" s="5">
        <v>-8094992</v>
      </c>
      <c r="J70" s="5">
        <v>22713404</v>
      </c>
      <c r="K70" s="5">
        <v>53935321</v>
      </c>
      <c r="L70" s="5">
        <v>48599650</v>
      </c>
      <c r="M70" s="5">
        <v>-8577175</v>
      </c>
      <c r="N70" s="5">
        <v>-7902922</v>
      </c>
      <c r="O70" s="5">
        <v>8088714</v>
      </c>
      <c r="P70" s="5">
        <v>-6260438</v>
      </c>
    </row>
    <row r="71" spans="2:16" ht="15.5" x14ac:dyDescent="0.35">
      <c r="C71" t="s">
        <v>97</v>
      </c>
      <c r="D71" s="5">
        <v>2561617654</v>
      </c>
      <c r="E71" s="5">
        <v>-2537071291</v>
      </c>
      <c r="F71" s="5">
        <v>-337740884</v>
      </c>
      <c r="G71" s="5">
        <v>-48359776</v>
      </c>
      <c r="I71" s="5">
        <v>60246409</v>
      </c>
      <c r="J71" s="5">
        <v>24156681846</v>
      </c>
      <c r="K71" s="5">
        <v>231705894</v>
      </c>
      <c r="L71" s="5">
        <v>215668840</v>
      </c>
      <c r="M71" s="5">
        <v>1258010452</v>
      </c>
      <c r="N71" s="5">
        <v>1015059054</v>
      </c>
      <c r="O71" s="5">
        <v>1390968408</v>
      </c>
      <c r="P71" s="5">
        <v>511528358</v>
      </c>
    </row>
    <row r="72" spans="2:16" ht="15.5" x14ac:dyDescent="0.35">
      <c r="C72" t="s">
        <v>98</v>
      </c>
      <c r="D72" s="5">
        <v>2561617654</v>
      </c>
      <c r="E72" s="5">
        <v>-2537071291</v>
      </c>
      <c r="F72" s="5">
        <v>-329645892</v>
      </c>
      <c r="G72" s="5">
        <v>-48359776</v>
      </c>
      <c r="I72" s="5">
        <v>68341401</v>
      </c>
      <c r="J72" s="5">
        <v>24133968442</v>
      </c>
      <c r="K72" s="5">
        <v>177770573</v>
      </c>
      <c r="L72" s="5">
        <v>167069190</v>
      </c>
      <c r="M72" s="5">
        <v>1266587627</v>
      </c>
      <c r="N72" s="5">
        <v>1022961976</v>
      </c>
      <c r="O72" s="5">
        <v>1382879694</v>
      </c>
      <c r="P72" s="5">
        <v>517788796</v>
      </c>
    </row>
    <row r="73" spans="2:16" ht="15.5" x14ac:dyDescent="0.35">
      <c r="C73" t="s">
        <v>8</v>
      </c>
      <c r="D73" s="5">
        <v>2561617654</v>
      </c>
      <c r="E73" s="5">
        <v>-2537071291</v>
      </c>
      <c r="F73" s="5">
        <v>-337740884</v>
      </c>
      <c r="G73" s="5">
        <v>-48359776</v>
      </c>
      <c r="I73" s="5">
        <v>60246409</v>
      </c>
      <c r="J73" s="5">
        <v>24156681846</v>
      </c>
      <c r="K73" s="5">
        <v>231705894</v>
      </c>
      <c r="L73" s="5">
        <v>215668840</v>
      </c>
      <c r="M73" s="5">
        <v>1258010452</v>
      </c>
      <c r="N73" s="5">
        <v>1015059054</v>
      </c>
      <c r="O73" s="5">
        <v>1390968408</v>
      </c>
      <c r="P73" s="5">
        <v>511528358</v>
      </c>
    </row>
    <row r="74" spans="2:16" ht="15.5" x14ac:dyDescent="0.35">
      <c r="C74" t="s">
        <v>100</v>
      </c>
      <c r="D74" s="5">
        <v>2561617654</v>
      </c>
      <c r="E74" s="5">
        <v>-2537071291</v>
      </c>
      <c r="F74" s="5">
        <v>-329645892</v>
      </c>
      <c r="G74" s="5">
        <v>-48359776</v>
      </c>
      <c r="I74" s="5">
        <v>68341401</v>
      </c>
      <c r="J74" s="5">
        <v>24133968442</v>
      </c>
      <c r="K74" s="5">
        <v>177770573</v>
      </c>
      <c r="L74" s="5">
        <v>167069190</v>
      </c>
      <c r="M74" s="5">
        <v>1266587627</v>
      </c>
      <c r="N74" s="5">
        <v>1022961976</v>
      </c>
      <c r="O74" s="5">
        <v>1382879694</v>
      </c>
      <c r="P74" s="5">
        <v>517788796</v>
      </c>
    </row>
    <row r="75" spans="2:16" ht="15.5" x14ac:dyDescent="0.35">
      <c r="C75" t="s">
        <v>101</v>
      </c>
      <c r="D75" s="5">
        <v>2561617654</v>
      </c>
      <c r="E75" s="5">
        <v>-2537071291</v>
      </c>
      <c r="F75" s="5">
        <v>-337740884</v>
      </c>
      <c r="G75" s="5">
        <v>-48359776</v>
      </c>
      <c r="I75" s="5">
        <v>60246409</v>
      </c>
      <c r="J75" s="5">
        <v>24156681846</v>
      </c>
      <c r="K75" s="5">
        <v>231705894</v>
      </c>
      <c r="L75" s="5">
        <v>215668840</v>
      </c>
      <c r="M75" s="5">
        <v>1258010452</v>
      </c>
      <c r="N75" s="5">
        <v>1015059054</v>
      </c>
      <c r="O75" s="5">
        <v>1390968408</v>
      </c>
      <c r="P75" s="5">
        <v>511528358</v>
      </c>
    </row>
    <row r="76" spans="2:16" ht="15.5" x14ac:dyDescent="0.35">
      <c r="C76" t="s">
        <v>102</v>
      </c>
      <c r="D76" s="5">
        <v>2561617654</v>
      </c>
      <c r="E76" s="5">
        <v>-2537071291</v>
      </c>
      <c r="F76" s="5">
        <v>-337740884</v>
      </c>
      <c r="G76" s="5">
        <v>-48359776</v>
      </c>
      <c r="I76" s="5">
        <v>60246409</v>
      </c>
      <c r="J76" s="5">
        <v>24156681846</v>
      </c>
      <c r="K76" s="5">
        <v>231705894</v>
      </c>
      <c r="L76" s="5">
        <v>215668840</v>
      </c>
      <c r="M76" s="5">
        <v>1258010452</v>
      </c>
      <c r="N76" s="5">
        <v>1015059054</v>
      </c>
      <c r="O76" s="5">
        <v>1390968408</v>
      </c>
      <c r="P76" s="5">
        <v>511528358</v>
      </c>
    </row>
    <row r="78" spans="2:16" ht="15.5" x14ac:dyDescent="0.35">
      <c r="B78" t="s">
        <v>103</v>
      </c>
      <c r="C78" t="s">
        <v>104</v>
      </c>
    </row>
    <row r="79" spans="2:16" ht="15.5" x14ac:dyDescent="0.35">
      <c r="C79" t="s">
        <v>216</v>
      </c>
    </row>
    <row r="80" spans="2:16" ht="15.5" x14ac:dyDescent="0.35">
      <c r="C80" t="s">
        <v>20</v>
      </c>
      <c r="D80" s="5">
        <v>549974469</v>
      </c>
      <c r="E80" s="5">
        <v>376791029</v>
      </c>
      <c r="F80" s="5">
        <v>925799053</v>
      </c>
      <c r="G80" s="5">
        <v>2217250809</v>
      </c>
      <c r="I80" s="5">
        <v>925799053</v>
      </c>
      <c r="J80" s="5">
        <v>71693926874</v>
      </c>
      <c r="K80" s="5">
        <v>464609793</v>
      </c>
      <c r="L80" s="5">
        <v>1115918821</v>
      </c>
      <c r="M80" s="5">
        <v>3524613243</v>
      </c>
      <c r="N80" s="5">
        <v>3491997648</v>
      </c>
      <c r="O80" s="5">
        <v>3424996590</v>
      </c>
      <c r="P80" s="5">
        <v>549081868</v>
      </c>
    </row>
    <row r="81" spans="3:16" ht="15.5" x14ac:dyDescent="0.35">
      <c r="C81" t="s">
        <v>217</v>
      </c>
      <c r="D81" s="5">
        <v>3806311784</v>
      </c>
      <c r="E81" s="5">
        <v>950412029</v>
      </c>
      <c r="F81" s="5">
        <v>2139912029</v>
      </c>
      <c r="G81" s="5">
        <v>1959846489</v>
      </c>
      <c r="I81" s="5">
        <v>2139912029</v>
      </c>
      <c r="J81" s="5">
        <v>2342160425</v>
      </c>
      <c r="K81" s="5">
        <v>3315890675</v>
      </c>
      <c r="L81" s="5">
        <v>5101604385</v>
      </c>
      <c r="M81" s="5">
        <v>3921591406</v>
      </c>
      <c r="N81" s="5">
        <v>4531446929</v>
      </c>
      <c r="O81" s="5">
        <v>760723670</v>
      </c>
      <c r="P81" s="5">
        <v>341900000</v>
      </c>
    </row>
    <row r="82" spans="3:16" ht="15.5" x14ac:dyDescent="0.35">
      <c r="C82" t="s">
        <v>219</v>
      </c>
      <c r="D82" s="5">
        <v>3806311784</v>
      </c>
      <c r="E82" s="5">
        <v>950412029</v>
      </c>
      <c r="F82" s="5">
        <v>2139912029</v>
      </c>
      <c r="G82" s="5">
        <v>1959846489</v>
      </c>
      <c r="I82" s="5">
        <v>2139912029</v>
      </c>
      <c r="J82" s="5">
        <v>2342160425</v>
      </c>
      <c r="K82" s="5">
        <v>3315890675</v>
      </c>
      <c r="L82" s="5">
        <v>5101604385</v>
      </c>
      <c r="M82" s="5">
        <v>3921591406</v>
      </c>
      <c r="N82" s="5">
        <v>4531446929</v>
      </c>
      <c r="O82" s="5">
        <v>760723670</v>
      </c>
      <c r="P82" s="5">
        <v>341900000</v>
      </c>
    </row>
    <row r="83" spans="3:16" ht="15.5" x14ac:dyDescent="0.35">
      <c r="C83" t="s">
        <v>220</v>
      </c>
      <c r="D83" s="5">
        <v>3806311784</v>
      </c>
      <c r="E83" s="5">
        <v>950412029</v>
      </c>
      <c r="F83" s="5">
        <v>2139912029</v>
      </c>
      <c r="G83" s="5">
        <v>1959846489</v>
      </c>
      <c r="I83" s="5">
        <v>2139912029</v>
      </c>
      <c r="J83" s="5">
        <v>2342160425</v>
      </c>
      <c r="K83" s="5">
        <v>3315890675</v>
      </c>
      <c r="L83" s="5">
        <v>5101604385</v>
      </c>
      <c r="M83" s="5">
        <v>3921591406</v>
      </c>
      <c r="N83" s="5">
        <v>4531446929</v>
      </c>
      <c r="O83" s="5">
        <v>760723670</v>
      </c>
      <c r="P83" s="5">
        <v>341900000</v>
      </c>
    </row>
    <row r="84" spans="3:16" ht="15.5" x14ac:dyDescent="0.35">
      <c r="C84" t="s">
        <v>222</v>
      </c>
      <c r="D84" s="5">
        <v>45233008593</v>
      </c>
      <c r="E84" s="5">
        <v>46704721428</v>
      </c>
      <c r="F84" s="5">
        <v>47367372233</v>
      </c>
      <c r="G84" s="5">
        <v>46622983761</v>
      </c>
      <c r="I84" s="5">
        <v>47367372233</v>
      </c>
      <c r="J84" s="5">
        <v>48320384962</v>
      </c>
      <c r="K84" s="5">
        <v>52337040567</v>
      </c>
      <c r="L84" s="5">
        <v>52931090078</v>
      </c>
      <c r="M84" s="5">
        <v>54084854148</v>
      </c>
      <c r="N84" s="5">
        <v>51888674362</v>
      </c>
      <c r="O84" s="5">
        <v>54811872060</v>
      </c>
      <c r="P84" s="5">
        <v>51059141314</v>
      </c>
    </row>
    <row r="85" spans="3:16" ht="15.5" x14ac:dyDescent="0.35">
      <c r="C85" t="s">
        <v>81</v>
      </c>
      <c r="D85" s="5">
        <v>92713183</v>
      </c>
      <c r="E85" s="5">
        <v>92713183</v>
      </c>
      <c r="F85" s="5">
        <v>92713183</v>
      </c>
      <c r="G85" s="5">
        <v>100808175</v>
      </c>
      <c r="I85" s="5">
        <v>92713183</v>
      </c>
      <c r="J85" s="5">
        <v>100808175</v>
      </c>
      <c r="K85" s="5">
        <v>78094771</v>
      </c>
      <c r="L85" s="5">
        <v>24159450</v>
      </c>
      <c r="M85" s="5">
        <v>-24440200</v>
      </c>
      <c r="N85" s="5">
        <v>-15863025</v>
      </c>
      <c r="O85" s="5">
        <v>-7960103</v>
      </c>
      <c r="P85" s="5">
        <v>-16048817</v>
      </c>
    </row>
    <row r="86" spans="3:16" ht="15.5" x14ac:dyDescent="0.35">
      <c r="C86" t="s">
        <v>223</v>
      </c>
      <c r="D86" s="5">
        <v>49857766575</v>
      </c>
      <c r="E86" s="5">
        <v>48272566982</v>
      </c>
      <c r="F86" s="5">
        <v>50503102901</v>
      </c>
      <c r="G86" s="5">
        <v>51062115098</v>
      </c>
      <c r="I86" s="5">
        <v>50503102901</v>
      </c>
      <c r="J86" s="5">
        <v>122409248566</v>
      </c>
      <c r="K86" s="5">
        <v>175095107138</v>
      </c>
      <c r="L86" s="5">
        <v>180067531700</v>
      </c>
      <c r="M86" s="5">
        <v>180456058797</v>
      </c>
      <c r="N86" s="5">
        <v>178837118939</v>
      </c>
      <c r="O86" s="5">
        <v>177946365289</v>
      </c>
      <c r="P86" s="5">
        <v>51992623182</v>
      </c>
    </row>
    <row r="87" spans="3:16" ht="15.5" x14ac:dyDescent="0.35">
      <c r="C87" t="s">
        <v>224</v>
      </c>
    </row>
    <row r="88" spans="3:16" ht="15.5" x14ac:dyDescent="0.35">
      <c r="C88" t="s">
        <v>227</v>
      </c>
      <c r="D88" s="5">
        <v>299548324860</v>
      </c>
      <c r="E88" s="5">
        <v>298195114694</v>
      </c>
      <c r="F88" s="5">
        <v>298195114694</v>
      </c>
      <c r="G88" s="5">
        <v>298189657220</v>
      </c>
      <c r="I88" s="5">
        <v>298195114694</v>
      </c>
      <c r="J88" s="5">
        <v>226349147865</v>
      </c>
      <c r="K88" s="5">
        <v>147411152660</v>
      </c>
      <c r="L88" s="5">
        <v>140576500000</v>
      </c>
      <c r="M88" s="5">
        <v>140452500000</v>
      </c>
      <c r="N88" s="5">
        <v>139765000000</v>
      </c>
      <c r="O88" s="5">
        <v>139765000000</v>
      </c>
    </row>
    <row r="89" spans="3:16" ht="15.5" x14ac:dyDescent="0.35">
      <c r="C89" t="s">
        <v>111</v>
      </c>
      <c r="D89" s="5">
        <v>17422554104</v>
      </c>
      <c r="E89" s="5">
        <v>17663406478</v>
      </c>
      <c r="F89" s="5">
        <v>17904258852</v>
      </c>
      <c r="G89" s="5">
        <v>18145111226</v>
      </c>
      <c r="I89" s="5">
        <v>17904258852</v>
      </c>
      <c r="J89" s="5">
        <v>18867668348</v>
      </c>
      <c r="K89" s="5">
        <v>19856778567</v>
      </c>
      <c r="L89" s="5">
        <v>20905252607</v>
      </c>
      <c r="M89" s="5">
        <v>21953726644</v>
      </c>
      <c r="N89" s="5">
        <v>22969473586</v>
      </c>
      <c r="O89" s="5">
        <v>23686316417</v>
      </c>
      <c r="P89" s="5">
        <v>33477561</v>
      </c>
    </row>
    <row r="90" spans="3:16" ht="15.5" x14ac:dyDescent="0.35">
      <c r="C90" t="s">
        <v>107</v>
      </c>
      <c r="D90" s="5">
        <v>10199046337</v>
      </c>
      <c r="E90" s="5">
        <v>10236345867</v>
      </c>
      <c r="F90" s="5">
        <v>10273645397</v>
      </c>
      <c r="G90" s="5">
        <v>10310944927</v>
      </c>
      <c r="I90" s="5">
        <v>10273645397</v>
      </c>
      <c r="J90" s="5">
        <v>10422843517</v>
      </c>
      <c r="K90" s="5">
        <v>10571041639</v>
      </c>
      <c r="L90" s="5">
        <v>10720239759</v>
      </c>
      <c r="M90" s="5">
        <v>10869437879</v>
      </c>
      <c r="N90" s="5">
        <v>11018635998</v>
      </c>
      <c r="O90" s="5">
        <v>11167834117</v>
      </c>
    </row>
    <row r="91" spans="3:16" ht="15.5" x14ac:dyDescent="0.35">
      <c r="C91" t="s">
        <v>228</v>
      </c>
      <c r="D91" s="5">
        <v>327169925301</v>
      </c>
      <c r="E91" s="5">
        <v>326094867039</v>
      </c>
      <c r="F91" s="5">
        <v>326373018943</v>
      </c>
      <c r="G91" s="5">
        <v>326645713373</v>
      </c>
      <c r="I91" s="5">
        <v>326373018943</v>
      </c>
      <c r="J91" s="5">
        <v>255639659730</v>
      </c>
      <c r="K91" s="5">
        <v>177838972866</v>
      </c>
      <c r="L91" s="5">
        <v>172201992366</v>
      </c>
      <c r="M91" s="5">
        <v>173275664523</v>
      </c>
      <c r="N91" s="5">
        <v>173753109584</v>
      </c>
      <c r="O91" s="5">
        <v>174619150534</v>
      </c>
      <c r="P91" s="5">
        <v>33477561</v>
      </c>
    </row>
    <row r="92" spans="3:16" ht="15.5" x14ac:dyDescent="0.35">
      <c r="C92" t="s">
        <v>115</v>
      </c>
      <c r="D92" s="5">
        <v>377027691876</v>
      </c>
      <c r="E92" s="5">
        <v>374367434021</v>
      </c>
      <c r="F92" s="5">
        <v>376876121844</v>
      </c>
      <c r="G92" s="5">
        <v>377707828471</v>
      </c>
      <c r="I92" s="5">
        <v>376876121844</v>
      </c>
      <c r="J92" s="5">
        <v>378048908296</v>
      </c>
      <c r="K92" s="5">
        <v>352934080004</v>
      </c>
      <c r="L92" s="5">
        <v>352269524066</v>
      </c>
      <c r="M92" s="5">
        <v>353731723320</v>
      </c>
      <c r="N92" s="5">
        <v>352590228523</v>
      </c>
      <c r="O92" s="5">
        <v>352565515823</v>
      </c>
      <c r="P92" s="5">
        <v>52026100743</v>
      </c>
    </row>
    <row r="93" spans="3:16" ht="15.5" x14ac:dyDescent="0.35">
      <c r="C93" t="s">
        <v>116</v>
      </c>
    </row>
    <row r="94" spans="3:16" ht="15.5" x14ac:dyDescent="0.35">
      <c r="C94" t="s">
        <v>117</v>
      </c>
    </row>
    <row r="95" spans="3:16" ht="15.5" x14ac:dyDescent="0.35">
      <c r="C95" t="s">
        <v>229</v>
      </c>
      <c r="D95" s="5">
        <v>1906166768</v>
      </c>
      <c r="E95" s="5">
        <v>1774358516</v>
      </c>
      <c r="F95" s="5">
        <v>1745975048</v>
      </c>
      <c r="G95" s="5">
        <v>2295824738</v>
      </c>
      <c r="I95" s="5">
        <v>1745975048</v>
      </c>
      <c r="J95" s="5">
        <v>1973514232</v>
      </c>
      <c r="K95" s="5">
        <v>1030587825</v>
      </c>
      <c r="L95" s="5">
        <v>583138288</v>
      </c>
      <c r="M95" s="5">
        <v>2134925753</v>
      </c>
      <c r="N95" s="5">
        <v>2325539962</v>
      </c>
      <c r="O95" s="5">
        <v>3523449083</v>
      </c>
      <c r="P95" s="5">
        <v>2509678455</v>
      </c>
    </row>
    <row r="96" spans="3:16" ht="15.5" x14ac:dyDescent="0.35">
      <c r="C96" t="s">
        <v>233</v>
      </c>
      <c r="D96" s="5">
        <v>1303748717</v>
      </c>
      <c r="E96" s="5">
        <v>1626858516</v>
      </c>
      <c r="F96" s="5">
        <v>1618475048</v>
      </c>
      <c r="G96" s="5">
        <v>580932152</v>
      </c>
      <c r="I96" s="5">
        <v>1618475048</v>
      </c>
      <c r="J96" s="5">
        <v>498481286</v>
      </c>
      <c r="K96" s="5">
        <v>950587825</v>
      </c>
      <c r="L96" s="5">
        <v>355022288</v>
      </c>
      <c r="M96" s="5">
        <v>1107650249</v>
      </c>
      <c r="N96" s="5">
        <v>696070562</v>
      </c>
      <c r="O96" s="5">
        <v>235317006</v>
      </c>
      <c r="P96" s="5">
        <v>328445455</v>
      </c>
    </row>
    <row r="97" spans="3:16" ht="15.5" x14ac:dyDescent="0.35">
      <c r="C97" t="s">
        <v>121</v>
      </c>
    </row>
    <row r="98" spans="3:16" ht="15.5" x14ac:dyDescent="0.35">
      <c r="C98" t="s">
        <v>218</v>
      </c>
    </row>
    <row r="99" spans="3:16" ht="15.5" x14ac:dyDescent="0.35">
      <c r="C99" t="s">
        <v>232</v>
      </c>
    </row>
    <row r="100" spans="3:16" ht="15.5" x14ac:dyDescent="0.35">
      <c r="C100" t="s">
        <v>120</v>
      </c>
      <c r="E100" s="5">
        <v>127500000</v>
      </c>
      <c r="F100" s="5">
        <v>127500000</v>
      </c>
      <c r="G100" s="5">
        <v>186113788</v>
      </c>
      <c r="I100" s="5">
        <v>127500000</v>
      </c>
      <c r="J100" s="5">
        <v>96113788</v>
      </c>
      <c r="L100" s="5">
        <v>158116000</v>
      </c>
      <c r="M100" s="5">
        <v>241863191</v>
      </c>
      <c r="O100" s="5">
        <v>899492111</v>
      </c>
    </row>
    <row r="101" spans="3:16" ht="15.5" x14ac:dyDescent="0.35">
      <c r="C101" t="s">
        <v>237</v>
      </c>
      <c r="D101" s="5">
        <v>287803420</v>
      </c>
      <c r="E101" s="5">
        <v>287803420</v>
      </c>
      <c r="F101" s="5">
        <v>287803420</v>
      </c>
      <c r="G101" s="5">
        <v>231919473</v>
      </c>
      <c r="I101" s="5">
        <v>287803420</v>
      </c>
      <c r="J101" s="5">
        <v>231919473</v>
      </c>
      <c r="K101" s="5">
        <v>216699434</v>
      </c>
      <c r="L101" s="5">
        <v>231298927</v>
      </c>
      <c r="M101" s="5">
        <v>357379556</v>
      </c>
      <c r="N101" s="5">
        <v>283281002</v>
      </c>
      <c r="O101" s="5">
        <v>177584090</v>
      </c>
      <c r="P101" s="5">
        <v>45808908046</v>
      </c>
    </row>
    <row r="102" spans="3:16" ht="15.5" x14ac:dyDescent="0.35">
      <c r="C102" t="s">
        <v>238</v>
      </c>
      <c r="D102" s="5">
        <v>287803420</v>
      </c>
      <c r="E102" s="5">
        <v>287803420</v>
      </c>
      <c r="F102" s="5">
        <v>287803420</v>
      </c>
      <c r="G102" s="5">
        <v>231919473</v>
      </c>
      <c r="I102" s="5">
        <v>287803420</v>
      </c>
      <c r="J102" s="5">
        <v>231919473</v>
      </c>
      <c r="K102" s="5">
        <v>216699434</v>
      </c>
      <c r="L102" s="5">
        <v>231298927</v>
      </c>
      <c r="M102" s="5">
        <v>357379556</v>
      </c>
      <c r="N102" s="5">
        <v>283281002</v>
      </c>
      <c r="O102" s="5">
        <v>177584090</v>
      </c>
      <c r="P102" s="5">
        <v>45808908046</v>
      </c>
    </row>
    <row r="103" spans="3:16" ht="15.5" x14ac:dyDescent="0.35">
      <c r="C103" t="s">
        <v>324</v>
      </c>
      <c r="P103" s="5">
        <v>45240256682</v>
      </c>
    </row>
    <row r="104" spans="3:16" ht="15.5" x14ac:dyDescent="0.35">
      <c r="C104" t="s">
        <v>128</v>
      </c>
      <c r="D104" s="5">
        <v>2193970188</v>
      </c>
      <c r="E104" s="5">
        <v>2062161936</v>
      </c>
      <c r="F104" s="5">
        <v>2033778468</v>
      </c>
      <c r="G104" s="5">
        <v>2527744211</v>
      </c>
      <c r="I104" s="5">
        <v>2033778468</v>
      </c>
      <c r="J104" s="5">
        <v>2205433705</v>
      </c>
      <c r="K104" s="5">
        <v>1247287259</v>
      </c>
      <c r="L104" s="5">
        <v>814437215</v>
      </c>
      <c r="M104" s="5">
        <v>2492305309</v>
      </c>
      <c r="N104" s="5">
        <v>2608820964</v>
      </c>
      <c r="O104" s="5">
        <v>3701033173</v>
      </c>
      <c r="P104" s="5">
        <v>48318586501</v>
      </c>
    </row>
    <row r="105" spans="3:16" ht="15.5" x14ac:dyDescent="0.35">
      <c r="C105" t="s">
        <v>129</v>
      </c>
    </row>
    <row r="106" spans="3:16" ht="15.5" x14ac:dyDescent="0.35">
      <c r="C106" t="s">
        <v>130</v>
      </c>
      <c r="D106" s="5">
        <v>165840253775</v>
      </c>
      <c r="E106" s="5">
        <v>165840253775</v>
      </c>
      <c r="F106" s="5">
        <v>165840253775</v>
      </c>
      <c r="G106" s="5">
        <v>165840253775</v>
      </c>
      <c r="I106" s="5">
        <v>165840253775</v>
      </c>
      <c r="J106" s="5">
        <v>165840253775</v>
      </c>
      <c r="K106" s="5">
        <v>165840253775</v>
      </c>
      <c r="L106" s="5">
        <v>165840253775</v>
      </c>
      <c r="M106" s="5">
        <v>165840253775</v>
      </c>
      <c r="N106" s="5">
        <v>165840253775</v>
      </c>
      <c r="O106" s="5">
        <v>165816000000</v>
      </c>
      <c r="P106" s="5">
        <v>5000000000</v>
      </c>
    </row>
    <row r="107" spans="3:16" ht="15.5" x14ac:dyDescent="0.35">
      <c r="C107" t="s">
        <v>131</v>
      </c>
      <c r="D107" s="5">
        <v>183027612080</v>
      </c>
      <c r="E107" s="5">
        <v>183027612080</v>
      </c>
      <c r="F107" s="5">
        <v>183027612080</v>
      </c>
      <c r="G107" s="5">
        <v>183027612080</v>
      </c>
      <c r="I107" s="5">
        <v>183027612080</v>
      </c>
      <c r="J107" s="5">
        <v>183027612080</v>
      </c>
      <c r="K107" s="5">
        <v>183027612080</v>
      </c>
      <c r="L107" s="5">
        <v>183027612080</v>
      </c>
      <c r="M107" s="5">
        <v>183027612080</v>
      </c>
      <c r="N107" s="5">
        <v>183027612080</v>
      </c>
      <c r="O107" s="5">
        <v>182950000000</v>
      </c>
    </row>
    <row r="108" spans="3:16" ht="15.5" x14ac:dyDescent="0.35">
      <c r="C108" t="s">
        <v>132</v>
      </c>
      <c r="D108" s="5">
        <v>25873142650</v>
      </c>
      <c r="E108" s="5">
        <v>23344693047</v>
      </c>
      <c r="F108" s="5">
        <v>25881764338</v>
      </c>
      <c r="G108" s="5">
        <v>26211410230</v>
      </c>
      <c r="I108" s="5">
        <v>25881764338</v>
      </c>
      <c r="J108" s="5">
        <v>26874800561</v>
      </c>
      <c r="K108" s="5">
        <v>2740832119</v>
      </c>
      <c r="L108" s="5">
        <v>2563061546</v>
      </c>
      <c r="M108" s="5">
        <v>2395992356</v>
      </c>
      <c r="N108" s="5">
        <v>1129404729</v>
      </c>
      <c r="O108" s="5">
        <v>106442753</v>
      </c>
      <c r="P108" s="5">
        <v>-1276436941</v>
      </c>
    </row>
    <row r="109" spans="3:16" ht="15.5" x14ac:dyDescent="0.35">
      <c r="C109" t="s">
        <v>136</v>
      </c>
    </row>
    <row r="110" spans="3:16" ht="15.5" x14ac:dyDescent="0.35">
      <c r="C110" t="s">
        <v>10</v>
      </c>
      <c r="D110" s="5">
        <v>374833721688</v>
      </c>
      <c r="E110" s="5">
        <v>372305272085</v>
      </c>
      <c r="F110" s="5">
        <v>374842343376</v>
      </c>
      <c r="G110" s="5">
        <v>375180084260</v>
      </c>
      <c r="I110" s="5">
        <v>374842343376</v>
      </c>
      <c r="J110" s="5">
        <v>375843474591</v>
      </c>
      <c r="K110" s="5">
        <v>351686792745</v>
      </c>
      <c r="L110" s="5">
        <v>351455086851</v>
      </c>
      <c r="M110" s="5">
        <v>351239418011</v>
      </c>
      <c r="N110" s="5">
        <v>349981407559</v>
      </c>
      <c r="O110" s="5">
        <v>348864482650</v>
      </c>
      <c r="P110" s="5">
        <v>3707514242</v>
      </c>
    </row>
    <row r="111" spans="3:16" ht="15.5" x14ac:dyDescent="0.35">
      <c r="C111" t="s">
        <v>137</v>
      </c>
      <c r="D111" s="5">
        <v>377027691876</v>
      </c>
      <c r="E111" s="5">
        <v>374367434021</v>
      </c>
      <c r="F111" s="5">
        <v>376876121844</v>
      </c>
      <c r="G111" s="5">
        <v>377707828471</v>
      </c>
      <c r="I111" s="5">
        <v>376876121844</v>
      </c>
      <c r="J111" s="5">
        <v>378048908296</v>
      </c>
      <c r="K111" s="5">
        <v>352934080004</v>
      </c>
      <c r="L111" s="5">
        <v>352269524066</v>
      </c>
      <c r="M111" s="5">
        <v>353731723320</v>
      </c>
      <c r="N111" s="5">
        <v>352590228523</v>
      </c>
      <c r="O111" s="5">
        <v>352565515823</v>
      </c>
      <c r="P111" s="5">
        <v>52026100743</v>
      </c>
    </row>
    <row r="112" spans="3:16" ht="15.5" x14ac:dyDescent="0.35">
      <c r="C112" t="s">
        <v>138</v>
      </c>
      <c r="D112" s="5">
        <v>6633610151</v>
      </c>
      <c r="E112" s="5">
        <v>6633610151</v>
      </c>
      <c r="F112" s="5">
        <v>6633610151</v>
      </c>
      <c r="G112" s="5">
        <v>6633610151</v>
      </c>
      <c r="I112" s="5">
        <v>6633610151</v>
      </c>
      <c r="J112" s="5">
        <v>6633610151</v>
      </c>
      <c r="K112" s="5">
        <v>6633610151</v>
      </c>
      <c r="L112" s="5">
        <v>6633610151</v>
      </c>
      <c r="M112" s="5">
        <v>6633610151</v>
      </c>
      <c r="N112" s="5">
        <v>6633610151</v>
      </c>
      <c r="O112" s="5">
        <v>4132640000</v>
      </c>
      <c r="P112" s="5">
        <v>5000000</v>
      </c>
    </row>
    <row r="114" spans="2:16" ht="15.5" x14ac:dyDescent="0.35">
      <c r="B114" t="s">
        <v>139</v>
      </c>
      <c r="C114" t="s">
        <v>140</v>
      </c>
      <c r="D114" s="5">
        <v>173183440</v>
      </c>
      <c r="E114" s="5">
        <v>-549008024</v>
      </c>
      <c r="F114" s="5">
        <v>-1291451756</v>
      </c>
      <c r="G114" s="5">
        <v>735902623</v>
      </c>
      <c r="I114" s="5">
        <v>-69706750197</v>
      </c>
      <c r="J114" s="5">
        <v>71229317081</v>
      </c>
      <c r="K114" s="5">
        <v>-651309028</v>
      </c>
      <c r="L114" s="5">
        <v>-2408694422</v>
      </c>
      <c r="M114" s="5">
        <v>32615595</v>
      </c>
      <c r="N114" s="5">
        <v>305393345</v>
      </c>
      <c r="O114" s="5">
        <v>6061630042</v>
      </c>
      <c r="P114" s="5">
        <v>-1546768350</v>
      </c>
    </row>
    <row r="115" spans="2:16" ht="15.5" x14ac:dyDescent="0.35">
      <c r="C115" t="s">
        <v>292</v>
      </c>
      <c r="D115" s="5">
        <v>3070618303</v>
      </c>
      <c r="E115" s="5">
        <v>2709500000</v>
      </c>
      <c r="F115" s="5">
        <v>-506844338</v>
      </c>
      <c r="G115" s="5">
        <v>2172733802</v>
      </c>
      <c r="I115" s="5">
        <v>7431318634</v>
      </c>
      <c r="J115" s="5">
        <v>117652078882</v>
      </c>
      <c r="K115" s="5">
        <v>10733453107</v>
      </c>
      <c r="L115" s="5">
        <v>4139255260</v>
      </c>
      <c r="M115" s="5">
        <v>24203494230</v>
      </c>
      <c r="N115" s="5">
        <v>8567421975</v>
      </c>
      <c r="O115" s="5">
        <v>9725150568</v>
      </c>
      <c r="P115" s="5">
        <v>5673592800</v>
      </c>
    </row>
    <row r="116" spans="2:16" ht="15.5" x14ac:dyDescent="0.35">
      <c r="C116" t="s">
        <v>582</v>
      </c>
      <c r="D116" s="5">
        <v>-2073454534</v>
      </c>
      <c r="E116" s="5">
        <v>-2680553633</v>
      </c>
      <c r="F116" s="5">
        <v>-1312568814</v>
      </c>
      <c r="G116" s="5">
        <v>-1002872521</v>
      </c>
      <c r="I116" s="5">
        <v>-76227800559</v>
      </c>
      <c r="J116" s="5">
        <v>-45088914996</v>
      </c>
      <c r="K116" s="5">
        <v>-9901662399</v>
      </c>
      <c r="L116" s="5">
        <v>-4990664857</v>
      </c>
      <c r="M116" s="5">
        <v>-21262236501</v>
      </c>
      <c r="N116" s="5">
        <v>-6628366687</v>
      </c>
      <c r="O116" s="5">
        <v>-2155065386</v>
      </c>
      <c r="P116" s="5">
        <v>-6414386150</v>
      </c>
    </row>
    <row r="117" spans="2:16" ht="15.5" x14ac:dyDescent="0.35">
      <c r="C117" t="s">
        <v>393</v>
      </c>
      <c r="D117" s="5">
        <v>-215830495</v>
      </c>
      <c r="E117" s="5">
        <v>-541423029</v>
      </c>
      <c r="F117" s="5">
        <v>-362937806</v>
      </c>
      <c r="G117" s="5">
        <v>-425246658</v>
      </c>
      <c r="I117" s="5">
        <v>-1717529277</v>
      </c>
      <c r="J117" s="5">
        <v>-1087779119</v>
      </c>
      <c r="K117" s="5">
        <v>-1283798562</v>
      </c>
      <c r="L117" s="5">
        <v>-1335430277</v>
      </c>
      <c r="M117" s="5">
        <v>-2193738440</v>
      </c>
      <c r="N117" s="5">
        <v>-1355161071</v>
      </c>
      <c r="O117" s="5">
        <v>-1332735580</v>
      </c>
      <c r="P117" s="5">
        <v>-616650000</v>
      </c>
    </row>
    <row r="118" spans="2:16" ht="15.5" x14ac:dyDescent="0.35">
      <c r="C118" t="s">
        <v>148</v>
      </c>
      <c r="D118" s="5">
        <v>-608149834</v>
      </c>
      <c r="E118" s="5">
        <v>-36531362</v>
      </c>
      <c r="F118" s="5">
        <v>890899202</v>
      </c>
      <c r="G118" s="5">
        <v>-8712000</v>
      </c>
      <c r="I118" s="5">
        <v>807261005</v>
      </c>
      <c r="J118" s="5">
        <v>-246067686</v>
      </c>
      <c r="K118" s="5">
        <v>-199301174</v>
      </c>
      <c r="L118" s="5">
        <v>-221854548</v>
      </c>
      <c r="M118" s="5">
        <v>-714903694</v>
      </c>
      <c r="N118" s="5">
        <v>-278500872</v>
      </c>
      <c r="O118" s="5">
        <v>-175719560</v>
      </c>
      <c r="P118" s="5">
        <v>-189325000</v>
      </c>
    </row>
    <row r="119" spans="2:16" ht="15.5" x14ac:dyDescent="0.35">
      <c r="C119" t="s">
        <v>149</v>
      </c>
      <c r="G119" s="5">
        <v>-1061377624</v>
      </c>
      <c r="I119" s="5">
        <v>-1061377624</v>
      </c>
      <c r="N119" s="5">
        <v>101865855</v>
      </c>
      <c r="O119" s="5">
        <v>255504284680</v>
      </c>
    </row>
    <row r="120" spans="2:16" ht="15.5" x14ac:dyDescent="0.35">
      <c r="C120" t="s">
        <v>150</v>
      </c>
      <c r="N120" s="5">
        <v>-340258142</v>
      </c>
      <c r="O120" s="5">
        <v>-258690000000</v>
      </c>
    </row>
    <row r="121" spans="2:16" ht="15.5" x14ac:dyDescent="0.35">
      <c r="C121" t="s">
        <v>158</v>
      </c>
      <c r="N121" s="5">
        <v>-340258142</v>
      </c>
    </row>
    <row r="122" spans="2:16" ht="15.5" x14ac:dyDescent="0.35">
      <c r="C122" t="s">
        <v>468</v>
      </c>
      <c r="O122" s="5">
        <v>-139765000000</v>
      </c>
    </row>
    <row r="123" spans="2:16" ht="15.5" x14ac:dyDescent="0.35">
      <c r="C123" t="s">
        <v>532</v>
      </c>
      <c r="O123" s="5">
        <v>-118925000000</v>
      </c>
    </row>
    <row r="124" spans="2:16" ht="15.5" x14ac:dyDescent="0.35">
      <c r="C124" t="s">
        <v>161</v>
      </c>
      <c r="G124" s="5">
        <v>-1061377624</v>
      </c>
      <c r="I124" s="5">
        <v>-1061377624</v>
      </c>
      <c r="N124" s="5">
        <v>101865855</v>
      </c>
      <c r="O124" s="5">
        <v>255504284680</v>
      </c>
    </row>
    <row r="125" spans="2:16" ht="15.5" x14ac:dyDescent="0.35">
      <c r="C125" t="s">
        <v>863</v>
      </c>
      <c r="O125" s="5">
        <v>10054284680</v>
      </c>
    </row>
    <row r="126" spans="2:16" ht="15.5" x14ac:dyDescent="0.35">
      <c r="C126" t="s">
        <v>1671</v>
      </c>
      <c r="O126" s="5">
        <v>250000000000</v>
      </c>
    </row>
    <row r="127" spans="2:16" ht="15.5" x14ac:dyDescent="0.35">
      <c r="C127" t="s">
        <v>519</v>
      </c>
      <c r="O127" s="5">
        <v>-4550000000</v>
      </c>
    </row>
    <row r="128" spans="2:16" ht="15.5" x14ac:dyDescent="0.35">
      <c r="C128" t="s">
        <v>162</v>
      </c>
      <c r="G128" s="5">
        <v>-1061377624</v>
      </c>
      <c r="I128" s="5">
        <v>-1061377624</v>
      </c>
    </row>
    <row r="129" spans="2:16" ht="15.5" x14ac:dyDescent="0.35">
      <c r="C129" t="s">
        <v>1333</v>
      </c>
    </row>
    <row r="130" spans="2:16" ht="15.5" x14ac:dyDescent="0.35">
      <c r="C130" t="s">
        <v>553</v>
      </c>
      <c r="N130" s="5">
        <v>101865855</v>
      </c>
    </row>
    <row r="131" spans="2:16" ht="15.5" x14ac:dyDescent="0.35">
      <c r="C131" t="s">
        <v>173</v>
      </c>
      <c r="D131" s="5">
        <v>173183440</v>
      </c>
      <c r="E131" s="5">
        <v>-549008024</v>
      </c>
      <c r="F131" s="5">
        <v>-1291451756</v>
      </c>
      <c r="G131" s="5">
        <v>-325475001</v>
      </c>
      <c r="I131" s="5">
        <v>-70768127821</v>
      </c>
      <c r="J131" s="5">
        <v>71229317081</v>
      </c>
      <c r="K131" s="5">
        <v>-651309028</v>
      </c>
      <c r="L131" s="5">
        <v>-2408694422</v>
      </c>
      <c r="M131" s="5">
        <v>32615595</v>
      </c>
      <c r="N131" s="5">
        <v>67001058</v>
      </c>
      <c r="O131" s="5">
        <v>2875914722</v>
      </c>
      <c r="P131" s="5">
        <v>-1546768350</v>
      </c>
    </row>
    <row r="132" spans="2:16" ht="15.5" x14ac:dyDescent="0.35">
      <c r="C132" t="s">
        <v>176</v>
      </c>
      <c r="E132" s="5">
        <v>925799053</v>
      </c>
      <c r="I132" s="5">
        <v>71693926874</v>
      </c>
      <c r="J132" s="5">
        <v>464609793</v>
      </c>
      <c r="K132" s="5">
        <v>1115918821</v>
      </c>
      <c r="L132" s="5">
        <v>3524613243</v>
      </c>
      <c r="M132" s="5">
        <v>3491997648</v>
      </c>
      <c r="N132" s="5">
        <v>3424996590</v>
      </c>
      <c r="O132" s="5">
        <v>549081868</v>
      </c>
      <c r="P132" s="5">
        <v>2095850218</v>
      </c>
    </row>
    <row r="133" spans="2:16" ht="15.5" x14ac:dyDescent="0.35">
      <c r="C133" t="s">
        <v>177</v>
      </c>
      <c r="D133" s="5">
        <v>173183440</v>
      </c>
      <c r="E133" s="5">
        <v>376791029</v>
      </c>
      <c r="F133" s="5">
        <v>-1291451756</v>
      </c>
      <c r="G133" s="5">
        <v>-325475001</v>
      </c>
      <c r="I133" s="5">
        <v>925799053</v>
      </c>
      <c r="J133" s="5">
        <v>71693926874</v>
      </c>
      <c r="K133" s="5">
        <v>464609793</v>
      </c>
      <c r="L133" s="5">
        <v>1115918821</v>
      </c>
      <c r="M133" s="5">
        <v>3524613243</v>
      </c>
      <c r="N133" s="5">
        <v>3491997648</v>
      </c>
      <c r="O133" s="5">
        <v>3424996590</v>
      </c>
      <c r="P133" s="5">
        <v>549081868</v>
      </c>
    </row>
    <row r="135" spans="2:16" ht="15.5" x14ac:dyDescent="0.35">
      <c r="B135" t="s">
        <v>178</v>
      </c>
      <c r="C135" t="s">
        <v>12</v>
      </c>
      <c r="D135" s="5">
        <v>6630000000</v>
      </c>
      <c r="E135" s="5">
        <v>6630000000</v>
      </c>
      <c r="F135" s="5">
        <v>6630000000</v>
      </c>
      <c r="G135" s="5">
        <v>6630000000</v>
      </c>
      <c r="I135" s="5">
        <v>6630000000</v>
      </c>
      <c r="J135" s="5">
        <v>6630000000</v>
      </c>
      <c r="K135" s="5">
        <v>6630000000</v>
      </c>
      <c r="L135" s="5">
        <v>6630000000</v>
      </c>
      <c r="M135" s="5">
        <v>6630000000</v>
      </c>
      <c r="N135" s="5">
        <v>6630000000</v>
      </c>
      <c r="O135" s="5">
        <v>4130000000</v>
      </c>
      <c r="P135" s="5">
        <v>10000000</v>
      </c>
    </row>
    <row r="136" spans="2:16" ht="15.5" x14ac:dyDescent="0.35">
      <c r="C136" t="s">
        <v>179</v>
      </c>
      <c r="D136" s="6">
        <v>0.39</v>
      </c>
      <c r="E136" s="6">
        <v>-0.38</v>
      </c>
      <c r="F136" s="6">
        <v>-0.05</v>
      </c>
      <c r="G136" s="6">
        <v>-0.01</v>
      </c>
    </row>
    <row r="137" spans="2:16" ht="15.5" x14ac:dyDescent="0.35">
      <c r="C137" t="s">
        <v>180</v>
      </c>
      <c r="D137" s="6">
        <v>128.21</v>
      </c>
      <c r="E137" s="6">
        <v>-131.58000000000001</v>
      </c>
      <c r="F137" s="5">
        <v>-1380</v>
      </c>
      <c r="G137" s="5">
        <v>-7900</v>
      </c>
    </row>
    <row r="138" spans="2:16" ht="15.5" x14ac:dyDescent="0.35">
      <c r="C138" t="s">
        <v>64</v>
      </c>
      <c r="D138" s="6">
        <v>70.959999999999994</v>
      </c>
      <c r="E138" s="6">
        <v>221.12</v>
      </c>
      <c r="F138" s="6">
        <v>430.49</v>
      </c>
      <c r="G138" s="6">
        <v>262.05</v>
      </c>
    </row>
    <row r="139" spans="2:16" ht="15.5" x14ac:dyDescent="0.35">
      <c r="C139" t="s">
        <v>181</v>
      </c>
      <c r="D139" s="5">
        <v>1300000000</v>
      </c>
      <c r="E139" s="5">
        <v>-1330000000</v>
      </c>
      <c r="F139" s="5">
        <v>-220000000</v>
      </c>
      <c r="G139" s="5">
        <v>300000000</v>
      </c>
    </row>
    <row r="140" spans="2:16" ht="15.5" x14ac:dyDescent="0.35">
      <c r="C140" t="s">
        <v>182</v>
      </c>
      <c r="D140" s="6">
        <v>6.8000000000000005E-3</v>
      </c>
      <c r="E140" s="6">
        <v>-6.8000000000000005E-3</v>
      </c>
      <c r="F140" s="6">
        <v>-8.9999999999999998E-4</v>
      </c>
      <c r="G140" s="6">
        <v>-1E-4</v>
      </c>
    </row>
    <row r="141" spans="2:16" ht="15.5" x14ac:dyDescent="0.35">
      <c r="C141" t="s">
        <v>183</v>
      </c>
      <c r="D141" s="6">
        <v>6.8000000000000005E-3</v>
      </c>
      <c r="E141" s="6">
        <v>-6.8000000000000005E-3</v>
      </c>
      <c r="F141" s="6">
        <v>-8.9999999999999998E-4</v>
      </c>
      <c r="G141" s="6">
        <v>-1E-4</v>
      </c>
    </row>
    <row r="142" spans="2:16" ht="15.5" x14ac:dyDescent="0.35">
      <c r="C142" t="s">
        <v>184</v>
      </c>
      <c r="D142" s="6">
        <v>5.6999999999999993E-3</v>
      </c>
      <c r="E142" s="6">
        <v>-4.3E-3</v>
      </c>
      <c r="F142" s="6">
        <v>-1.2999999999999999E-3</v>
      </c>
      <c r="G142" s="6">
        <v>1E-4</v>
      </c>
    </row>
    <row r="143" spans="2:16" ht="15.5" x14ac:dyDescent="0.35">
      <c r="C143" t="s">
        <v>185</v>
      </c>
    </row>
    <row r="144" spans="2:16" ht="15.5" x14ac:dyDescent="0.35">
      <c r="C144" t="s">
        <v>186</v>
      </c>
      <c r="D144" s="5">
        <v>375000000000</v>
      </c>
      <c r="E144" s="5">
        <v>372000000000</v>
      </c>
      <c r="F144" s="5">
        <v>375000000000</v>
      </c>
      <c r="G144" s="5">
        <v>375000000000</v>
      </c>
    </row>
    <row r="145" spans="3:16" ht="15.5" x14ac:dyDescent="0.35">
      <c r="C145" t="s">
        <v>187</v>
      </c>
      <c r="D145" s="6">
        <v>0.88</v>
      </c>
      <c r="E145" s="6">
        <v>0.89</v>
      </c>
      <c r="F145" s="6">
        <v>1.22</v>
      </c>
      <c r="G145" s="6">
        <v>1.4</v>
      </c>
    </row>
    <row r="146" spans="3:16" ht="15.5" x14ac:dyDescent="0.35">
      <c r="C146" t="s">
        <v>188</v>
      </c>
      <c r="D146" s="6">
        <v>56.51</v>
      </c>
      <c r="E146" s="6">
        <v>56.12</v>
      </c>
      <c r="F146" s="6">
        <v>56.51</v>
      </c>
      <c r="G146" s="6">
        <v>56.56</v>
      </c>
    </row>
    <row r="147" spans="3:16" ht="15.5" x14ac:dyDescent="0.35">
      <c r="C147" t="s">
        <v>189</v>
      </c>
      <c r="D147" s="6">
        <v>0.88</v>
      </c>
      <c r="E147" s="6">
        <v>0.89</v>
      </c>
      <c r="F147" s="6">
        <v>1.22</v>
      </c>
      <c r="G147" s="6">
        <v>1.4</v>
      </c>
    </row>
    <row r="148" spans="3:16" ht="15.5" x14ac:dyDescent="0.35">
      <c r="C148" t="s">
        <v>190</v>
      </c>
      <c r="D148" s="6">
        <v>56.51</v>
      </c>
      <c r="E148" s="6">
        <v>56.12</v>
      </c>
      <c r="F148" s="6">
        <v>56.51</v>
      </c>
      <c r="G148" s="6">
        <v>56.56</v>
      </c>
    </row>
    <row r="149" spans="3:16" ht="15.5" x14ac:dyDescent="0.35">
      <c r="C149" t="s">
        <v>191</v>
      </c>
    </row>
    <row r="150" spans="3:16" ht="15.5" x14ac:dyDescent="0.35">
      <c r="C150" t="s">
        <v>192</v>
      </c>
    </row>
    <row r="151" spans="3:16" ht="15.5" x14ac:dyDescent="0.35">
      <c r="C151" t="s">
        <v>193</v>
      </c>
      <c r="D151" s="5">
        <v>375000000000</v>
      </c>
      <c r="E151" s="5">
        <v>372000000000</v>
      </c>
      <c r="F151" s="5">
        <v>375000000000</v>
      </c>
      <c r="G151" s="5">
        <v>375000000000</v>
      </c>
    </row>
    <row r="152" spans="3:16" ht="15.5" x14ac:dyDescent="0.35">
      <c r="C152" t="s">
        <v>24</v>
      </c>
    </row>
    <row r="153" spans="3:16" ht="15.5" x14ac:dyDescent="0.35">
      <c r="C153" t="s">
        <v>21</v>
      </c>
      <c r="D153" s="5">
        <v>-1000000000</v>
      </c>
      <c r="E153" s="5">
        <v>0</v>
      </c>
      <c r="F153" s="5">
        <v>-1000000000</v>
      </c>
      <c r="G153" s="5">
        <v>-2000000000</v>
      </c>
    </row>
    <row r="154" spans="3:16" ht="15.5" x14ac:dyDescent="0.35">
      <c r="C154" t="s">
        <v>194</v>
      </c>
      <c r="D154" s="5">
        <v>48000000000</v>
      </c>
      <c r="E154" s="5">
        <v>46000000000</v>
      </c>
      <c r="F154" s="5">
        <v>49000000000</v>
      </c>
      <c r="G154" s="5">
        <v>49000000000</v>
      </c>
    </row>
    <row r="155" spans="3:16" ht="15.5" x14ac:dyDescent="0.35">
      <c r="C155" t="s">
        <v>195</v>
      </c>
      <c r="D155" s="5">
        <v>0</v>
      </c>
      <c r="E155" s="5">
        <v>-1000000000</v>
      </c>
      <c r="F155" s="5">
        <v>-1000000000</v>
      </c>
      <c r="G155" s="5">
        <v>1000000000</v>
      </c>
    </row>
    <row r="156" spans="3:16" ht="15.5" x14ac:dyDescent="0.35">
      <c r="C156" t="s">
        <v>196</v>
      </c>
    </row>
    <row r="157" spans="3:16" ht="15.5" x14ac:dyDescent="0.35">
      <c r="C157" t="s">
        <v>13</v>
      </c>
      <c r="D157" s="5">
        <v>0</v>
      </c>
      <c r="E157" s="5">
        <v>-1000000000</v>
      </c>
      <c r="F157" s="5">
        <v>-1000000000</v>
      </c>
      <c r="G157" s="5">
        <v>1000000000</v>
      </c>
    </row>
    <row r="158" spans="3:16" ht="15.5" x14ac:dyDescent="0.35">
      <c r="C158" t="s">
        <v>16</v>
      </c>
      <c r="D158" s="6">
        <v>0.03</v>
      </c>
      <c r="E158" s="6">
        <v>-0.08</v>
      </c>
      <c r="F158" s="6">
        <v>-0.19</v>
      </c>
      <c r="G158" s="6">
        <v>0.11</v>
      </c>
    </row>
    <row r="159" spans="3:16" ht="15.5" x14ac:dyDescent="0.35">
      <c r="C159" t="s">
        <v>49</v>
      </c>
      <c r="I159" s="6">
        <v>0.01</v>
      </c>
      <c r="J159" s="6">
        <v>3.64</v>
      </c>
      <c r="K159" s="6">
        <v>0.03</v>
      </c>
      <c r="L159" s="6">
        <v>0.03</v>
      </c>
      <c r="M159" s="6">
        <v>0.19</v>
      </c>
      <c r="N159" s="6">
        <v>0.15</v>
      </c>
      <c r="O159" s="6">
        <v>0.33</v>
      </c>
      <c r="P159" s="6">
        <v>103.56</v>
      </c>
    </row>
    <row r="160" spans="3:16" ht="15.5" x14ac:dyDescent="0.35">
      <c r="C160" t="s">
        <v>63</v>
      </c>
      <c r="I160" s="5">
        <v>6900</v>
      </c>
      <c r="J160" s="6">
        <v>2.2000000000000002</v>
      </c>
      <c r="K160" s="5">
        <v>300</v>
      </c>
      <c r="L160" s="6">
        <v>1666.67</v>
      </c>
      <c r="M160" s="6">
        <v>473.68</v>
      </c>
      <c r="N160" s="6">
        <v>333.33</v>
      </c>
      <c r="O160" s="6">
        <v>1212.1199999999999</v>
      </c>
      <c r="P160" s="5">
        <v>0</v>
      </c>
    </row>
    <row r="161" spans="3:16" ht="15.5" x14ac:dyDescent="0.35">
      <c r="C161" t="s">
        <v>66</v>
      </c>
      <c r="I161" s="6">
        <v>53.72</v>
      </c>
      <c r="J161" s="6">
        <v>0.46</v>
      </c>
      <c r="K161" s="6">
        <v>7.13</v>
      </c>
      <c r="L161" s="6">
        <v>54.96</v>
      </c>
      <c r="M161" s="6">
        <v>24.93</v>
      </c>
      <c r="N161" s="6">
        <v>26.14</v>
      </c>
      <c r="O161" s="6">
        <v>163.18</v>
      </c>
      <c r="P161" s="5">
        <v>0</v>
      </c>
    </row>
    <row r="162" spans="3:16" ht="15.5" x14ac:dyDescent="0.35">
      <c r="C162" t="s">
        <v>197</v>
      </c>
      <c r="I162" s="5">
        <v>700000000</v>
      </c>
      <c r="J162" s="5">
        <v>25100000000</v>
      </c>
      <c r="K162" s="5">
        <v>1430000000</v>
      </c>
      <c r="L162" s="5">
        <v>1200000000</v>
      </c>
      <c r="M162" s="5">
        <v>3030000000</v>
      </c>
      <c r="N162" s="5">
        <v>1930000000</v>
      </c>
      <c r="O162" s="5">
        <v>1300000000</v>
      </c>
      <c r="P162" s="5">
        <v>700000000</v>
      </c>
    </row>
    <row r="163" spans="3:16" ht="15.5" x14ac:dyDescent="0.35">
      <c r="C163" t="s">
        <v>198</v>
      </c>
      <c r="I163" s="6">
        <v>2.0000000000000001E-4</v>
      </c>
      <c r="J163" s="6">
        <v>6.3799999999999996E-2</v>
      </c>
      <c r="K163" s="6">
        <v>5.0000000000000001E-4</v>
      </c>
      <c r="L163" s="6">
        <v>5.0000000000000001E-4</v>
      </c>
      <c r="M163" s="6">
        <v>3.5999999999999999E-3</v>
      </c>
      <c r="N163" s="6">
        <v>2.8999999999999998E-3</v>
      </c>
      <c r="O163" s="6">
        <v>3.9000000000000003E-3</v>
      </c>
      <c r="P163" s="6">
        <v>0.01</v>
      </c>
    </row>
    <row r="164" spans="3:16" ht="15.5" x14ac:dyDescent="0.35">
      <c r="C164" t="s">
        <v>199</v>
      </c>
      <c r="I164" s="6">
        <v>2.0000000000000001E-4</v>
      </c>
      <c r="J164" s="6">
        <v>6.4199999999999993E-2</v>
      </c>
      <c r="K164" s="6">
        <v>5.0000000000000001E-4</v>
      </c>
      <c r="L164" s="6">
        <v>5.0000000000000001E-4</v>
      </c>
      <c r="M164" s="6">
        <v>3.5999999999999999E-3</v>
      </c>
      <c r="N164" s="6">
        <v>2.8999999999999998E-3</v>
      </c>
      <c r="O164" s="6">
        <v>4.0000000000000001E-3</v>
      </c>
      <c r="P164" s="6">
        <v>0.13970000000000002</v>
      </c>
    </row>
    <row r="165" spans="3:16" ht="15.5" x14ac:dyDescent="0.35">
      <c r="C165" t="s">
        <v>200</v>
      </c>
      <c r="I165" s="6">
        <v>-1.1000000000000001E-3</v>
      </c>
      <c r="J165" s="6">
        <v>6.5799999999999997E-2</v>
      </c>
      <c r="K165" s="6">
        <v>7.000000000000001E-4</v>
      </c>
      <c r="L165" s="5">
        <v>0</v>
      </c>
      <c r="M165" s="6">
        <v>5.3E-3</v>
      </c>
      <c r="N165" s="6">
        <v>2.0999999999999999E-3</v>
      </c>
      <c r="O165" s="6">
        <v>5.6000000000000008E-3</v>
      </c>
      <c r="P165" s="6">
        <v>2.7400000000000001E-2</v>
      </c>
    </row>
    <row r="166" spans="3:16" ht="15.5" x14ac:dyDescent="0.35">
      <c r="C166" t="s">
        <v>201</v>
      </c>
    </row>
    <row r="167" spans="3:16" ht="15.5" x14ac:dyDescent="0.35">
      <c r="C167" t="s">
        <v>60</v>
      </c>
      <c r="I167" s="6">
        <v>1.22</v>
      </c>
      <c r="J167" s="6">
        <v>0.14000000000000001</v>
      </c>
      <c r="K167" s="6">
        <v>0.17</v>
      </c>
      <c r="L167" s="6">
        <v>0.94</v>
      </c>
      <c r="M167" s="6">
        <v>1.7</v>
      </c>
      <c r="N167" s="6">
        <v>0.95</v>
      </c>
      <c r="O167" s="6">
        <v>4.74</v>
      </c>
      <c r="P167" s="5">
        <v>0</v>
      </c>
    </row>
    <row r="168" spans="3:16" ht="15.5" x14ac:dyDescent="0.35">
      <c r="C168" t="s">
        <v>57</v>
      </c>
      <c r="I168" s="6">
        <v>56.51</v>
      </c>
      <c r="J168" s="6">
        <v>56.66</v>
      </c>
      <c r="K168" s="6">
        <v>53.02</v>
      </c>
      <c r="L168" s="6">
        <v>52.98</v>
      </c>
      <c r="M168" s="6">
        <v>52.95</v>
      </c>
      <c r="N168" s="6">
        <v>52.76</v>
      </c>
      <c r="O168" s="6">
        <v>84.42</v>
      </c>
      <c r="P168" s="6">
        <v>741.5</v>
      </c>
    </row>
    <row r="169" spans="3:16" ht="15.5" x14ac:dyDescent="0.35">
      <c r="C169" t="s">
        <v>202</v>
      </c>
      <c r="I169" s="6">
        <v>1.22</v>
      </c>
      <c r="J169" s="6">
        <v>0.14000000000000001</v>
      </c>
      <c r="K169" s="6">
        <v>0.17</v>
      </c>
      <c r="L169" s="6">
        <v>0.94</v>
      </c>
      <c r="M169" s="6">
        <v>1.7</v>
      </c>
      <c r="N169" s="6">
        <v>0.95</v>
      </c>
      <c r="O169" s="6">
        <v>4.74</v>
      </c>
      <c r="P169" s="5">
        <v>0</v>
      </c>
    </row>
    <row r="170" spans="3:16" ht="15.5" x14ac:dyDescent="0.35">
      <c r="C170" t="s">
        <v>203</v>
      </c>
      <c r="I170" s="6">
        <v>56.51</v>
      </c>
      <c r="J170" s="6">
        <v>56.66</v>
      </c>
      <c r="K170" s="6">
        <v>53.02</v>
      </c>
      <c r="L170" s="6">
        <v>52.98</v>
      </c>
      <c r="M170" s="6">
        <v>52.95</v>
      </c>
      <c r="N170" s="6">
        <v>52.76</v>
      </c>
      <c r="O170" s="6">
        <v>84.42</v>
      </c>
      <c r="P170" s="6">
        <v>741.5</v>
      </c>
    </row>
    <row r="171" spans="3:16" ht="15.5" x14ac:dyDescent="0.35">
      <c r="C171" t="s">
        <v>204</v>
      </c>
    </row>
    <row r="172" spans="3:16" ht="15.5" x14ac:dyDescent="0.35">
      <c r="C172" t="s">
        <v>205</v>
      </c>
    </row>
    <row r="173" spans="3:16" ht="15.5" x14ac:dyDescent="0.35">
      <c r="C173" t="s">
        <v>26</v>
      </c>
    </row>
    <row r="174" spans="3:16" ht="15.5" x14ac:dyDescent="0.35">
      <c r="C174" t="s">
        <v>23</v>
      </c>
      <c r="I174" s="5">
        <v>-1000000000</v>
      </c>
      <c r="J174" s="5">
        <v>-72000000000</v>
      </c>
      <c r="K174" s="5">
        <v>0</v>
      </c>
      <c r="L174" s="5">
        <v>-1000000000</v>
      </c>
      <c r="M174" s="5">
        <v>-4000000000</v>
      </c>
      <c r="N174" s="5">
        <v>-3000000000</v>
      </c>
      <c r="O174" s="5">
        <v>-3000000000</v>
      </c>
      <c r="P174" s="5">
        <v>-1000000000</v>
      </c>
    </row>
    <row r="175" spans="3:16" ht="15.5" x14ac:dyDescent="0.35">
      <c r="C175" t="s">
        <v>206</v>
      </c>
      <c r="I175" s="5">
        <v>49000000000</v>
      </c>
      <c r="J175" s="5">
        <v>120000000000</v>
      </c>
      <c r="K175" s="5">
        <v>174000000000</v>
      </c>
      <c r="L175" s="5">
        <v>179000000000</v>
      </c>
      <c r="M175" s="5">
        <v>178000000000</v>
      </c>
      <c r="N175" s="5">
        <v>177000000000</v>
      </c>
      <c r="O175" s="5">
        <v>174000000000</v>
      </c>
      <c r="P175" s="5">
        <v>49000000000</v>
      </c>
    </row>
    <row r="176" spans="3:16" ht="15.5" x14ac:dyDescent="0.35">
      <c r="C176" t="s">
        <v>207</v>
      </c>
      <c r="I176" s="5">
        <v>-70000000000</v>
      </c>
      <c r="J176" s="5">
        <v>71000000000</v>
      </c>
      <c r="K176" s="5">
        <v>-1000000000</v>
      </c>
      <c r="L176" s="5">
        <v>-2000000000</v>
      </c>
      <c r="M176" s="5">
        <v>0</v>
      </c>
      <c r="N176" s="5">
        <v>0</v>
      </c>
      <c r="O176" s="5">
        <v>6000000000</v>
      </c>
      <c r="P176" s="5">
        <v>-2000000000</v>
      </c>
    </row>
    <row r="177" spans="3:16" ht="15.5" x14ac:dyDescent="0.35">
      <c r="C177" t="s">
        <v>208</v>
      </c>
      <c r="N177" s="5">
        <v>0</v>
      </c>
      <c r="O177" s="5">
        <v>-259000000000</v>
      </c>
    </row>
    <row r="178" spans="3:16" ht="15.5" x14ac:dyDescent="0.35">
      <c r="C178" t="s">
        <v>15</v>
      </c>
      <c r="I178" s="5">
        <v>-70000000000</v>
      </c>
      <c r="J178" s="5">
        <v>71000000000</v>
      </c>
      <c r="K178" s="5">
        <v>-1000000000</v>
      </c>
      <c r="L178" s="5">
        <v>-2000000000</v>
      </c>
      <c r="M178" s="5">
        <v>0</v>
      </c>
      <c r="N178" s="5">
        <v>0</v>
      </c>
      <c r="O178" s="5">
        <v>-253000000000</v>
      </c>
      <c r="P178" s="5">
        <v>-2000000000</v>
      </c>
    </row>
    <row r="179" spans="3:16" ht="15.5" x14ac:dyDescent="0.35">
      <c r="C179" t="s">
        <v>17</v>
      </c>
      <c r="I179" s="6">
        <v>-10.51</v>
      </c>
      <c r="J179" s="6">
        <v>10.74</v>
      </c>
      <c r="K179" s="6">
        <v>-0.1</v>
      </c>
      <c r="L179" s="6">
        <v>-0.36</v>
      </c>
      <c r="M179" s="5">
        <v>0</v>
      </c>
      <c r="N179" s="6">
        <v>-0.01</v>
      </c>
      <c r="O179" s="6">
        <v>-61.13</v>
      </c>
      <c r="P179" s="6">
        <v>-309.35000000000002</v>
      </c>
    </row>
  </sheetData>
  <pageMargins left="0.7" right="0.7" top="0.75" bottom="0.75" header="0.3" footer="0.3"/>
  <ignoredErrors>
    <ignoredError sqref="A1:P180" numberStoredAsText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P1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1672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1673</v>
      </c>
      <c r="D2" s="2" vm="483">
        <f ca="1">IFERROR(_xlfn.STOCKHISTORY("XIDX:" &amp; $C$1, D3, , 0, 0, 1), "Libur")</f>
        <v>222</v>
      </c>
      <c r="E2" s="2" vm="428">
        <f ca="1">IFERROR(_xlfn.STOCKHISTORY("XIDX:" &amp; $C$1, E3, , 0, 0, 1), "Libur")</f>
        <v>206</v>
      </c>
      <c r="H2" s="2" vm="428">
        <f ca="1">IFERROR(INDEX(D2:G2,COUNT(D2:G2)),"")</f>
        <v>206</v>
      </c>
      <c r="I2" s="2" vm="333">
        <f t="shared" ref="I2:P2" ca="1" si="0">IFERROR(_xlfn.STOCKHISTORY("XIDX:" &amp; $C$1, I1, , 0, 0, 1), "Libur")</f>
        <v>220</v>
      </c>
      <c r="J2" s="2" vm="247">
        <f t="shared" ca="1" si="0"/>
        <v>204</v>
      </c>
      <c r="K2" s="2" vm="484">
        <f t="shared" ca="1" si="0"/>
        <v>153</v>
      </c>
      <c r="L2" s="2" vm="414">
        <f t="shared" ca="1" si="0"/>
        <v>158</v>
      </c>
      <c r="M2" s="2" vm="82">
        <f t="shared" ca="1" si="0"/>
        <v>147</v>
      </c>
      <c r="N2" s="2" vm="485">
        <f t="shared" ca="1" si="0"/>
        <v>148</v>
      </c>
      <c r="O2" s="2" vm="486">
        <f t="shared" ca="1" si="0"/>
        <v>210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280669994701</v>
      </c>
      <c r="E4" s="2">
        <f>IFERROR(INDEX(E51:E500,MATCH($C$4,$C$51:$C$500,0)),"")</f>
        <v>331285295851</v>
      </c>
      <c r="H4" s="2">
        <f>IFERROR(SUM(D4:G4)*(4/MAX(1,COUNT(D4:G4))),"")</f>
        <v>1223910581104</v>
      </c>
      <c r="I4" s="2">
        <f t="shared" ref="I4:P4" si="1">IFERROR(INDEX(I51:I500,MATCH($C$4,$C$51:$C$500,0)),"")</f>
        <v>1282905047095</v>
      </c>
      <c r="J4" s="2">
        <f t="shared" si="1"/>
        <v>1243651017803</v>
      </c>
      <c r="K4" s="2">
        <f t="shared" si="1"/>
        <v>986989741727</v>
      </c>
      <c r="L4" s="2">
        <f t="shared" si="1"/>
        <v>867146336664</v>
      </c>
      <c r="M4" s="2">
        <f t="shared" si="1"/>
        <v>714581513385</v>
      </c>
      <c r="N4" s="2">
        <f t="shared" si="1"/>
        <v>682021210514</v>
      </c>
      <c r="O4" s="2">
        <f t="shared" si="1"/>
        <v>669713224904</v>
      </c>
      <c r="P4" s="2">
        <f t="shared" si="1"/>
        <v>608680140771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33304146534</v>
      </c>
      <c r="E5" s="2">
        <f>IFERROR(INDEX(E51:E500,MATCH($C$5,$C$51:$C$500,0)),"")</f>
        <v>44915724600</v>
      </c>
      <c r="H5" s="2">
        <f>IFERROR(SUM(D5:G5)*(4/MAX(1,COUNT(D5:G5))),"")</f>
        <v>156439742268</v>
      </c>
      <c r="I5" s="2">
        <f t="shared" ref="I5:P5" si="2">IFERROR(INDEX(I51:I500,MATCH($C$5,$C$51:$C$500,0)),"")</f>
        <v>182548769458</v>
      </c>
      <c r="J5" s="2">
        <f t="shared" si="2"/>
        <v>179145288654</v>
      </c>
      <c r="K5" s="2">
        <f t="shared" si="2"/>
        <v>97260493371</v>
      </c>
      <c r="L5" s="2">
        <f t="shared" si="2"/>
        <v>96758815993</v>
      </c>
      <c r="M5" s="2">
        <f t="shared" si="2"/>
        <v>83850770490</v>
      </c>
      <c r="N5" s="2">
        <f t="shared" si="2"/>
        <v>74333465817</v>
      </c>
      <c r="O5" s="2">
        <f t="shared" si="2"/>
        <v>63811281897</v>
      </c>
      <c r="P5" s="2">
        <f t="shared" si="2"/>
        <v>60632031996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1406706303195</v>
      </c>
      <c r="E6" s="2">
        <f>IFERROR(INDEX(E51:E500,MATCH($C$6,$C$51:$C$500,0)),"")</f>
        <v>1429874156661</v>
      </c>
      <c r="H6" s="2">
        <f>IFERROR(INDEX(D6:G6,COUNT(D6:G6)),"")</f>
        <v>1429874156661</v>
      </c>
      <c r="I6" s="2">
        <f t="shared" ref="I6:P6" si="3">IFERROR(INDEX(I51:I500,MATCH($C$6,$C$51:$C$500,0)),"")</f>
        <v>1384958432061</v>
      </c>
      <c r="J6" s="2">
        <f t="shared" si="3"/>
        <v>1305941662603</v>
      </c>
      <c r="K6" s="2">
        <f t="shared" si="3"/>
        <v>1220916373949</v>
      </c>
      <c r="L6" s="2">
        <f t="shared" si="3"/>
        <v>1142479880578</v>
      </c>
      <c r="M6" s="2">
        <f t="shared" si="3"/>
        <v>1083369064585</v>
      </c>
      <c r="N6" s="2">
        <f t="shared" si="3"/>
        <v>999518294095</v>
      </c>
      <c r="O6" s="2">
        <f t="shared" si="3"/>
        <v>972244828278</v>
      </c>
      <c r="P6" s="2">
        <f t="shared" si="3"/>
        <v>764411650093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9.41</v>
      </c>
      <c r="E7" s="3">
        <f>IFERROR(INDEX(E51:E500,MATCH($C$7,$C$51:$C$500,0))/1000000000,"")</f>
        <v>9.41</v>
      </c>
      <c r="H7" s="3">
        <f>IFERROR(INDEX(D7:G7,COUNT(D7:G7)),"")</f>
        <v>9.41</v>
      </c>
      <c r="I7" s="3">
        <f t="shared" ref="I7:P7" si="4">IFERROR(INDEX(I51:I500,MATCH($C$7,$C$51:$C$500,0))/1000000000,"")</f>
        <v>9.41</v>
      </c>
      <c r="J7" s="3">
        <f t="shared" si="4"/>
        <v>9.41</v>
      </c>
      <c r="K7" s="3">
        <f t="shared" si="4"/>
        <v>9.41</v>
      </c>
      <c r="L7" s="3">
        <f t="shared" si="4"/>
        <v>9.41</v>
      </c>
      <c r="M7" s="3">
        <f t="shared" si="4"/>
        <v>9.41</v>
      </c>
      <c r="N7" s="3">
        <f t="shared" si="4"/>
        <v>9.41</v>
      </c>
      <c r="O7" s="3">
        <f t="shared" si="4"/>
        <v>9.41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22000000000</v>
      </c>
      <c r="E8" s="2">
        <f>IFERROR(INDEX(E51:E500,MATCH("Free cash flow (Quarter)",$C$51:$C$500,0)),"")</f>
        <v>77000000000</v>
      </c>
      <c r="H8" s="2">
        <f>IFERROR(INDEX(D8:G8,COUNT(D8:G8)),"")</f>
        <v>77000000000</v>
      </c>
      <c r="I8" s="2">
        <f t="shared" ref="I8:P8" si="5">IFERROR(INDEX(I51:I500,MATCH($C$8,$C$51:$C$500,0)),"")</f>
        <v>304000000000</v>
      </c>
      <c r="J8" s="2">
        <f t="shared" si="5"/>
        <v>319000000000</v>
      </c>
      <c r="K8" s="2">
        <f t="shared" si="5"/>
        <v>-53000000000</v>
      </c>
      <c r="L8" s="2">
        <f t="shared" si="5"/>
        <v>-482000000000</v>
      </c>
      <c r="M8" s="2">
        <f t="shared" si="5"/>
        <v>-27000000000</v>
      </c>
      <c r="N8" s="2">
        <f t="shared" si="5"/>
        <v>155000000000</v>
      </c>
      <c r="O8" s="2">
        <f t="shared" si="5"/>
        <v>50000000000</v>
      </c>
      <c r="P8" s="2">
        <f t="shared" si="5"/>
        <v>37000000000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2.2999999999999998</v>
      </c>
      <c r="E9" s="3">
        <f>IFERROR(INDEX(E51:E500,MATCH("Free cash flow per share (Quarter)",$C$51:$C$500,0)),"")</f>
        <v>8.18</v>
      </c>
      <c r="H9" s="3">
        <f>IFERROR(INDEX(D9:G9,COUNT(D9:G9)),"")</f>
        <v>8.18</v>
      </c>
      <c r="I9" s="3">
        <f t="shared" ref="I9:P9" si="6">IFERROR(INDEX(I51:I500,MATCH($C$9,$C$51:$C$500,0)),"")</f>
        <v>32.26</v>
      </c>
      <c r="J9" s="3">
        <f t="shared" si="6"/>
        <v>33.9</v>
      </c>
      <c r="K9" s="3">
        <f t="shared" si="6"/>
        <v>-5.6</v>
      </c>
      <c r="L9" s="3">
        <f t="shared" si="6"/>
        <v>-51.18</v>
      </c>
      <c r="M9" s="3">
        <f t="shared" si="6"/>
        <v>-2.85</v>
      </c>
      <c r="N9" s="3">
        <f t="shared" si="6"/>
        <v>16.52</v>
      </c>
      <c r="O9" s="3">
        <f t="shared" si="6"/>
        <v>5.29</v>
      </c>
      <c r="P9" s="3">
        <f t="shared" si="6"/>
        <v>8151.13</v>
      </c>
    </row>
    <row r="10" spans="1:16" ht="15.5" x14ac:dyDescent="0.35">
      <c r="C10" t="s">
        <v>18</v>
      </c>
      <c r="D10" s="3">
        <f ca="1">IFERROR(IF(D9=0,"",D2/D9),"")</f>
        <v>96.521739130434796</v>
      </c>
      <c r="E10" s="3">
        <f ca="1">IFERROR(IF(E9=0,"",E2/E9),"")</f>
        <v>25.183374083129586</v>
      </c>
      <c r="I10" s="3">
        <f t="shared" ref="I10:P10" ca="1" si="7">IFERROR(IF(I9=0,"",I2/I9),"")</f>
        <v>6.8195908245505272</v>
      </c>
      <c r="J10" s="3">
        <f t="shared" ca="1" si="7"/>
        <v>6.0176991150442483</v>
      </c>
      <c r="K10" s="3">
        <f t="shared" ca="1" si="7"/>
        <v>-27.321428571428573</v>
      </c>
      <c r="L10" s="3">
        <f t="shared" ca="1" si="7"/>
        <v>-3.0871434153966395</v>
      </c>
      <c r="M10" s="3">
        <f t="shared" ca="1" si="7"/>
        <v>-51.578947368421048</v>
      </c>
      <c r="N10" s="3">
        <f t="shared" ca="1" si="7"/>
        <v>8.9588377723970947</v>
      </c>
      <c r="O10" s="3">
        <f t="shared" ca="1" si="7"/>
        <v>39.697542533081283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149332779100</v>
      </c>
      <c r="E11" s="2">
        <f>IFERROR(INDEX(E51:E500,MATCH($C$11,$C$51:$C$500,0)),"")</f>
        <v>153582692519</v>
      </c>
      <c r="H11" s="2">
        <f>IFERROR(INDEX(D11:G11,COUNT(D11:G11)),"")</f>
        <v>153582692519</v>
      </c>
      <c r="I11" s="2">
        <f t="shared" ref="I11:P11" si="8">IFERROR(INDEX(I51:I500,MATCH($C$11,$C$51:$C$500,0)),"")</f>
        <v>96616155968</v>
      </c>
      <c r="J11" s="2">
        <f t="shared" si="8"/>
        <v>3619394850</v>
      </c>
      <c r="K11" s="2">
        <f t="shared" si="8"/>
        <v>1471104359</v>
      </c>
      <c r="L11" s="2">
        <f t="shared" si="8"/>
        <v>11870768964</v>
      </c>
      <c r="M11" s="2">
        <f t="shared" si="8"/>
        <v>14902817134</v>
      </c>
      <c r="N11" s="2">
        <f t="shared" si="8"/>
        <v>34052020079</v>
      </c>
      <c r="O11" s="2">
        <f t="shared" si="8"/>
        <v>5228906864</v>
      </c>
      <c r="P11" s="2">
        <f t="shared" si="8"/>
        <v>12053472462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43000000000</v>
      </c>
      <c r="E12" s="2">
        <f>IFERROR(INDEX(E51:E500,MATCH("Net Debt (Quarter)",$C$51:$C$500,0)),"")</f>
        <v>65000000000</v>
      </c>
      <c r="H12" s="2">
        <f>IFERROR(INDEX(D12:G12,COUNT(D12:G12)),"")</f>
        <v>65000000000</v>
      </c>
      <c r="I12" s="2">
        <f t="shared" ref="I12:P12" si="9">IFERROR(INDEX(I51:I500,MATCH($C$12,$C$51:$C$500,0)),"")</f>
        <v>142000000000</v>
      </c>
      <c r="J12" s="2">
        <f t="shared" si="9"/>
        <v>341000000000</v>
      </c>
      <c r="K12" s="2">
        <f t="shared" si="9"/>
        <v>560000000000</v>
      </c>
      <c r="L12" s="2">
        <f t="shared" si="9"/>
        <v>513000000000</v>
      </c>
      <c r="M12" s="2">
        <f t="shared" si="9"/>
        <v>-6000000000</v>
      </c>
      <c r="N12" s="2">
        <f t="shared" si="9"/>
        <v>-34000000000</v>
      </c>
      <c r="O12" s="2">
        <f t="shared" si="9"/>
        <v>74000000000</v>
      </c>
      <c r="P12" s="2">
        <f t="shared" si="9"/>
        <v>238000000000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192000000000</v>
      </c>
      <c r="E13" s="2">
        <f>IFERROR(INDEX(E51:E500,MATCH("Total Debt (Quarter)",$C$51:$C$500,0)),"")</f>
        <v>218000000000</v>
      </c>
      <c r="H13" s="2">
        <f>IFERROR(INDEX(D13:G13,COUNT(D13:G13)),"")</f>
        <v>218000000000</v>
      </c>
      <c r="I13" s="2">
        <f t="shared" ref="I13:P13" si="10">IFERROR(INDEX(I51:I500,MATCH($C$13,$C$51:$C$500,0)),"")</f>
        <v>238000000000</v>
      </c>
      <c r="J13" s="2">
        <f t="shared" si="10"/>
        <v>345000000000</v>
      </c>
      <c r="K13" s="2">
        <f t="shared" si="10"/>
        <v>562000000000</v>
      </c>
      <c r="L13" s="2">
        <f t="shared" si="10"/>
        <v>525000000000</v>
      </c>
      <c r="M13" s="2">
        <f t="shared" si="10"/>
        <v>9000000000</v>
      </c>
      <c r="N13" s="2">
        <f t="shared" si="10"/>
        <v>0</v>
      </c>
      <c r="O13" s="2">
        <f t="shared" si="10"/>
        <v>79000000000</v>
      </c>
      <c r="P13" s="2">
        <f t="shared" si="10"/>
        <v>250000000000</v>
      </c>
    </row>
    <row r="14" spans="1:16" ht="15.5" x14ac:dyDescent="0.35">
      <c r="C14" t="s">
        <v>27</v>
      </c>
      <c r="D14" s="2">
        <f>IFERROR(INDEX(D51:D500,MATCH($C$14,$C$51:$C$500,0)),"")</f>
        <v>-3875089885</v>
      </c>
      <c r="E14" s="2">
        <f>IFERROR(INDEX(E51:E500,MATCH($C$14,$C$51:$C$500,0)),"")</f>
        <v>-4316217650</v>
      </c>
      <c r="H14" s="2">
        <f>IFERROR(SUM(D14:G14)*(4/MAX(1,COUNT(D14:G14))),"")</f>
        <v>-16382615070</v>
      </c>
      <c r="I14" s="2">
        <f t="shared" ref="I14:P14" si="11">IFERROR(INDEX(I51:I500,MATCH($C$14,$C$51:$C$500,0)),"")</f>
        <v>-23480913426</v>
      </c>
      <c r="J14" s="2">
        <f t="shared" si="11"/>
        <v>-33513930585</v>
      </c>
      <c r="K14" s="2">
        <f t="shared" si="11"/>
        <v>-29177173485</v>
      </c>
      <c r="L14" s="2">
        <f t="shared" si="11"/>
        <v>-3318939986</v>
      </c>
      <c r="M14" s="2">
        <f t="shared" si="11"/>
        <v>-1416399583</v>
      </c>
      <c r="N14" s="2">
        <f t="shared" si="11"/>
        <v>-6676424287</v>
      </c>
      <c r="O14" s="2">
        <f t="shared" si="11"/>
        <v>-15396097673</v>
      </c>
      <c r="P14" s="2">
        <f t="shared" si="11"/>
        <v>-16751617054</v>
      </c>
    </row>
    <row r="15" spans="1:16" ht="15.5" x14ac:dyDescent="0.35">
      <c r="C15" t="s">
        <v>28</v>
      </c>
      <c r="D15" s="2">
        <f>IFERROR(INDEX(D51:D500,MATCH($C$15,$C$51:$C$500,0)),"")</f>
        <v>-9236059146</v>
      </c>
      <c r="E15" s="2">
        <f>IFERROR(INDEX(E51:E500,MATCH($C$15,$C$51:$C$500,0)),"")</f>
        <v>-12663592281</v>
      </c>
      <c r="H15" s="2">
        <f>IFERROR(SUM(D15:G15)*(4/MAX(1,COUNT(D15:G15))),"")</f>
        <v>-43799302854</v>
      </c>
      <c r="I15" s="2">
        <f t="shared" ref="I15:P15" si="12">IFERROR(INDEX(I51:I500,MATCH($C$15,$C$51:$C$500,0)),"")</f>
        <v>-51458935612</v>
      </c>
      <c r="J15" s="2">
        <f t="shared" si="12"/>
        <v>-50796383342</v>
      </c>
      <c r="K15" s="2">
        <f t="shared" si="12"/>
        <v>-28914102285</v>
      </c>
      <c r="L15" s="2">
        <f t="shared" si="12"/>
        <v>-27714706822</v>
      </c>
      <c r="M15" s="2">
        <f t="shared" si="12"/>
        <v>-23241609191</v>
      </c>
      <c r="N15" s="2">
        <f t="shared" si="12"/>
        <v>-22571188903</v>
      </c>
      <c r="O15" s="2">
        <f t="shared" si="12"/>
        <v>-18231089309</v>
      </c>
      <c r="P15" s="2">
        <f t="shared" si="12"/>
        <v>-10769203981</v>
      </c>
    </row>
    <row r="16" spans="1:16" ht="15.5" x14ac:dyDescent="0.35">
      <c r="C16" t="s">
        <v>29</v>
      </c>
      <c r="D16" s="2">
        <f>IFERROR(INDEX(D51:D500,MATCH($C$16,$C$51:$C$500,0)),"")</f>
        <v>42490802136</v>
      </c>
      <c r="E16" s="2">
        <f>IFERROR(INDEX(E51:E500,MATCH($C$16,$C$51:$C$500,0)),"")</f>
        <v>57529913337</v>
      </c>
      <c r="H16" s="2">
        <f>IFERROR(SUM(D16:G16)*(4/MAX(1,COUNT(D16:G16))),"")</f>
        <v>200041430946</v>
      </c>
      <c r="I16" s="2">
        <f t="shared" ref="I16:P16" si="13">IFERROR(INDEX(I51:I500,MATCH($C$16,$C$51:$C$500,0)),"")</f>
        <v>234909439128</v>
      </c>
      <c r="J16" s="2">
        <f t="shared" si="13"/>
        <v>229821617124</v>
      </c>
      <c r="K16" s="2">
        <f t="shared" si="13"/>
        <v>129817088099</v>
      </c>
      <c r="L16" s="2">
        <f t="shared" si="13"/>
        <v>124832922027</v>
      </c>
      <c r="M16" s="2">
        <f t="shared" si="13"/>
        <v>105591061431</v>
      </c>
      <c r="N16" s="2">
        <f t="shared" si="13"/>
        <v>96157039365</v>
      </c>
      <c r="O16" s="2">
        <f t="shared" si="13"/>
        <v>77497232119</v>
      </c>
      <c r="P16" s="2">
        <f t="shared" si="13"/>
        <v>70661944027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2089020000000</v>
      </c>
      <c r="E20" s="2">
        <f ca="1">IFERROR(E21*E2,"")</f>
        <v>1938460000000</v>
      </c>
      <c r="H20" s="2">
        <f t="shared" ref="H20:P20" ca="1" si="14">IFERROR(H21*H2,"")</f>
        <v>1938460000000</v>
      </c>
      <c r="I20" s="2">
        <f t="shared" ca="1" si="14"/>
        <v>2070200000000</v>
      </c>
      <c r="J20" s="2">
        <f t="shared" ca="1" si="14"/>
        <v>1919640000000</v>
      </c>
      <c r="K20" s="2">
        <f t="shared" ca="1" si="14"/>
        <v>1439730000000</v>
      </c>
      <c r="L20" s="2">
        <f t="shared" ca="1" si="14"/>
        <v>1486780000000</v>
      </c>
      <c r="M20" s="2">
        <f t="shared" ca="1" si="14"/>
        <v>1383270000000</v>
      </c>
      <c r="N20" s="2">
        <f t="shared" ca="1" si="14"/>
        <v>1392680000000</v>
      </c>
      <c r="O20" s="2">
        <f t="shared" ca="1" si="14"/>
        <v>1976100000000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9410000000</v>
      </c>
      <c r="E21" s="2">
        <f>IFERROR(INDEX(E51:E500,MATCH($C$7,$C$51:$C$500,0)),"")</f>
        <v>9410000000</v>
      </c>
      <c r="H21" s="2">
        <f>IFERROR(INDEX(D21:G21,COUNT(D21:G21)),"")</f>
        <v>9410000000</v>
      </c>
      <c r="I21" s="2">
        <f t="shared" ref="I21:P21" si="15">IFERROR(INDEX(I51:I500,MATCH($C$7,$C$51:$C$500,0)),"")</f>
        <v>9410000000</v>
      </c>
      <c r="J21" s="2">
        <f t="shared" si="15"/>
        <v>9410000000</v>
      </c>
      <c r="K21" s="2">
        <f t="shared" si="15"/>
        <v>9410000000</v>
      </c>
      <c r="L21" s="2">
        <f t="shared" si="15"/>
        <v>9410000000</v>
      </c>
      <c r="M21" s="2">
        <f t="shared" si="15"/>
        <v>9410000000</v>
      </c>
      <c r="N21" s="2">
        <f t="shared" si="15"/>
        <v>9410000000</v>
      </c>
      <c r="O21" s="2">
        <f t="shared" si="15"/>
        <v>9410000000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2.3675266442154643</v>
      </c>
      <c r="E23" s="3">
        <f>IFERROR(E5/E6*100,"")</f>
        <v>3.1412361983578947</v>
      </c>
      <c r="H23" s="3">
        <f t="shared" ref="H23:P23" si="16">IFERROR(H5/H6*100,"")</f>
        <v>10.940804933023859</v>
      </c>
      <c r="I23" s="3">
        <f t="shared" si="16"/>
        <v>13.180812162451941</v>
      </c>
      <c r="J23" s="3">
        <f t="shared" si="16"/>
        <v>13.717709893482381</v>
      </c>
      <c r="K23" s="3">
        <f t="shared" si="16"/>
        <v>7.966187975382395</v>
      </c>
      <c r="L23" s="3">
        <f t="shared" si="16"/>
        <v>8.469192117768241</v>
      </c>
      <c r="M23" s="3">
        <f t="shared" si="16"/>
        <v>7.7398158421774985</v>
      </c>
      <c r="N23" s="3">
        <f t="shared" si="16"/>
        <v>7.4369289943116259</v>
      </c>
      <c r="O23" s="3">
        <f t="shared" si="16"/>
        <v>6.5632935286495595</v>
      </c>
      <c r="P23" s="3">
        <f t="shared" si="16"/>
        <v>7.9318560867856185</v>
      </c>
    </row>
    <row r="24" spans="1:16" ht="15.5" x14ac:dyDescent="0.35">
      <c r="C24" t="s">
        <v>47</v>
      </c>
      <c r="D24" s="4">
        <f>IFERROR(_xlfn.RRI(5,I23,D23),"")</f>
        <v>-0.29063371905417512</v>
      </c>
      <c r="E24" s="4">
        <f>IFERROR(_xlfn.RRI(5,J23,E23),"")</f>
        <v>-0.25533010663915601</v>
      </c>
      <c r="H24" s="4">
        <f t="shared" ref="H24:P24" si="17">IFERROR(_xlfn.RRI(5,M23,H23),"")</f>
        <v>7.1676554320554864E-2</v>
      </c>
      <c r="I24" s="4">
        <f t="shared" si="17"/>
        <v>0.12126872099354835</v>
      </c>
      <c r="J24" s="4">
        <f t="shared" si="17"/>
        <v>0.15886262722046829</v>
      </c>
      <c r="K24" s="4">
        <f t="shared" si="17"/>
        <v>8.6417609907774029E-4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19.489999999999998</v>
      </c>
      <c r="J25" s="3">
        <f t="shared" si="18"/>
        <v>19.02</v>
      </c>
      <c r="K25" s="3">
        <f t="shared" si="18"/>
        <v>10.72</v>
      </c>
      <c r="L25" s="3">
        <f t="shared" si="18"/>
        <v>10.32</v>
      </c>
      <c r="M25" s="3">
        <f t="shared" si="18"/>
        <v>8.75</v>
      </c>
      <c r="N25" s="3">
        <f t="shared" si="18"/>
        <v>7.82</v>
      </c>
      <c r="O25" s="3">
        <f t="shared" si="18"/>
        <v>6.3</v>
      </c>
      <c r="P25" s="3">
        <f t="shared" si="18"/>
        <v>13310.21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0.20038626415152172</v>
      </c>
      <c r="J26" s="4">
        <f t="shared" si="19"/>
        <v>0.24730881793629589</v>
      </c>
      <c r="K26" s="4">
        <f t="shared" si="19"/>
        <v>-0.75945187527476099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29.82677945812965</v>
      </c>
      <c r="E27" s="3">
        <f>IFERROR(E4/E21,"")</f>
        <v>35.205663746121147</v>
      </c>
      <c r="H27" s="3">
        <f t="shared" ref="H27:P27" si="20">IFERROR(H4/H21,"")</f>
        <v>130.06488640850159</v>
      </c>
      <c r="I27" s="3">
        <f t="shared" si="20"/>
        <v>136.33422392082892</v>
      </c>
      <c r="J27" s="3">
        <f t="shared" si="20"/>
        <v>132.16270114803402</v>
      </c>
      <c r="K27" s="3">
        <f t="shared" si="20"/>
        <v>104.88732643219979</v>
      </c>
      <c r="L27" s="3">
        <f t="shared" si="20"/>
        <v>92.151576691179599</v>
      </c>
      <c r="M27" s="3">
        <f t="shared" si="20"/>
        <v>75.938524270456966</v>
      </c>
      <c r="N27" s="3">
        <f t="shared" si="20"/>
        <v>72.478343306482472</v>
      </c>
      <c r="O27" s="3">
        <f t="shared" si="20"/>
        <v>71.170374591285864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-0.26209526940825434</v>
      </c>
      <c r="E28" s="4">
        <f>IFERROR(_xlfn.RRI(5,J27,E27),"")</f>
        <v>-0.23246051554392144</v>
      </c>
      <c r="H28" s="4">
        <f t="shared" ref="H28:P28" si="21">IFERROR(_xlfn.RRI(5,M27,H27),"")</f>
        <v>0.11362656577573027</v>
      </c>
      <c r="I28" s="4">
        <f t="shared" si="21"/>
        <v>0.13469548423952982</v>
      </c>
      <c r="J28" s="4">
        <f t="shared" si="21"/>
        <v>0.13177978052212902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2.4710830704521496E-2</v>
      </c>
      <c r="J29" s="4">
        <f t="shared" si="22"/>
        <v>0.77425373134328346</v>
      </c>
      <c r="K29" s="4">
        <f t="shared" si="22"/>
        <v>3.8759689922480654E-2</v>
      </c>
      <c r="L29" s="4">
        <f t="shared" si="22"/>
        <v>0.17942857142857147</v>
      </c>
      <c r="M29" s="4">
        <f t="shared" si="22"/>
        <v>0.118925831202046</v>
      </c>
      <c r="N29" s="4">
        <f t="shared" si="22"/>
        <v>0.24126984126984136</v>
      </c>
      <c r="O29" s="4">
        <f t="shared" si="22"/>
        <v>-0.99952667914330429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-4.5985060332085159E-2</v>
      </c>
      <c r="I30" s="4">
        <f t="shared" si="23"/>
        <v>3.1563540519063876E-2</v>
      </c>
      <c r="J30" s="4">
        <f t="shared" si="23"/>
        <v>0.26004452247589044</v>
      </c>
      <c r="K30" s="4">
        <f t="shared" si="23"/>
        <v>0.13820436066656258</v>
      </c>
      <c r="L30" s="4">
        <f t="shared" si="23"/>
        <v>0.21350233727191537</v>
      </c>
      <c r="M30" s="4">
        <f t="shared" si="23"/>
        <v>4.7740894812437235E-2</v>
      </c>
      <c r="N30" s="4">
        <f t="shared" si="23"/>
        <v>1.8377993971620276E-2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149.46</v>
      </c>
      <c r="E32" s="3">
        <f>IFERROR(INDEX(E51:E500,MATCH($A$32,$C$51:$C$500,0)),"")</f>
        <v>151.91999999999999</v>
      </c>
      <c r="H32" s="3">
        <f>IFERROR(INDEX(D32:G32,COUNT(D32:G32)),"")</f>
        <v>151.91999999999999</v>
      </c>
      <c r="I32" s="3">
        <f t="shared" ref="I32:P32" si="24">IFERROR(INDEX(I51:I500,MATCH($C$32,$C$51:$C$500,0)),"")</f>
        <v>147.15</v>
      </c>
      <c r="J32" s="3">
        <f t="shared" si="24"/>
        <v>138.75</v>
      </c>
      <c r="K32" s="3">
        <f t="shared" si="24"/>
        <v>129.72</v>
      </c>
      <c r="L32" s="3">
        <f t="shared" si="24"/>
        <v>121.39</v>
      </c>
      <c r="M32" s="3">
        <f t="shared" si="24"/>
        <v>115.11</v>
      </c>
      <c r="N32" s="3">
        <f t="shared" si="24"/>
        <v>106.2</v>
      </c>
      <c r="O32" s="3">
        <f t="shared" si="24"/>
        <v>103.3</v>
      </c>
      <c r="P32" s="3">
        <f t="shared" si="24"/>
        <v>169866.71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1.38</v>
      </c>
      <c r="E33" s="3">
        <f>IFERROR(INDEX(E51:E500,MATCH($A$33,$C$51:$C$500,0)),"")</f>
        <v>1.46</v>
      </c>
      <c r="H33" s="3">
        <f>IFERROR(INDEX(D33:G33,COUNT(D33:G33)),"")</f>
        <v>1.46</v>
      </c>
      <c r="I33" s="3">
        <f t="shared" ref="I33:P33" si="25">IFERROR(INDEX(I51:I500,MATCH($C$33,$C$51:$C$500,0)),"")</f>
        <v>1.5</v>
      </c>
      <c r="J33" s="3">
        <f t="shared" si="25"/>
        <v>1.47</v>
      </c>
      <c r="K33" s="3">
        <f t="shared" si="25"/>
        <v>1.18</v>
      </c>
      <c r="L33" s="3">
        <f t="shared" si="25"/>
        <v>1.3</v>
      </c>
      <c r="M33" s="3">
        <f t="shared" si="25"/>
        <v>1.28</v>
      </c>
      <c r="N33" s="3">
        <f t="shared" si="25"/>
        <v>1.39</v>
      </c>
      <c r="O33" s="3">
        <f t="shared" si="25"/>
        <v>2.0299999999999998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58.36</v>
      </c>
      <c r="E34" s="3">
        <f>IFERROR(INDEX(E51:E500,MATCH($A$34,$C$51:$C$500,0)),"")</f>
        <v>46.54</v>
      </c>
      <c r="H34" s="3">
        <f>IFERROR(INDEX(D34:G34,COUNT(D34:G34)),"")</f>
        <v>46.54</v>
      </c>
      <c r="I34" s="3">
        <f t="shared" ref="I34:P34" si="26">IFERROR(INDEX(I51:I500,MATCH($C$34,$C$51:$C$500,0)),"")</f>
        <v>11.29</v>
      </c>
      <c r="J34" s="3">
        <f t="shared" si="26"/>
        <v>10.73</v>
      </c>
      <c r="K34" s="3">
        <f t="shared" si="26"/>
        <v>14.27</v>
      </c>
      <c r="L34" s="3">
        <f t="shared" si="26"/>
        <v>15.31</v>
      </c>
      <c r="M34" s="3">
        <f t="shared" si="26"/>
        <v>16.8</v>
      </c>
      <c r="N34" s="3">
        <f t="shared" si="26"/>
        <v>18.93</v>
      </c>
      <c r="O34" s="3">
        <f t="shared" si="26"/>
        <v>33.33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6.91</v>
      </c>
      <c r="E35" s="3">
        <f>IFERROR(INDEX(E51:E500,MATCH($A$35,$C$51:$C$500,0)),"")</f>
        <v>6.31</v>
      </c>
      <c r="H35" s="3">
        <f>IFERROR(INDEX(D35:G35,COUNT(D35:G35)),"")</f>
        <v>6.31</v>
      </c>
      <c r="I35" s="3">
        <f t="shared" ref="I35:P35" si="27">IFERROR(INDEX(I51:I500,MATCH($C$35,$C$51:$C$500,0)),"")</f>
        <v>1.61</v>
      </c>
      <c r="J35" s="3">
        <f t="shared" si="27"/>
        <v>1.54</v>
      </c>
      <c r="K35" s="3">
        <f t="shared" si="27"/>
        <v>1.46</v>
      </c>
      <c r="L35" s="3">
        <f t="shared" si="27"/>
        <v>1.71</v>
      </c>
      <c r="M35" s="3">
        <f t="shared" si="27"/>
        <v>1.94</v>
      </c>
      <c r="N35" s="3">
        <f t="shared" si="27"/>
        <v>2.04</v>
      </c>
      <c r="O35" s="3">
        <f t="shared" si="27"/>
        <v>2.95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280669994701</v>
      </c>
      <c r="E51" s="5">
        <v>331285295851</v>
      </c>
      <c r="F51" s="5">
        <v>267282058767</v>
      </c>
      <c r="G51" s="5">
        <v>320041108148</v>
      </c>
      <c r="I51" s="5">
        <v>1282905047095</v>
      </c>
      <c r="J51" s="5">
        <v>1243651017803</v>
      </c>
      <c r="K51" s="5">
        <v>986989741727</v>
      </c>
      <c r="L51" s="5">
        <v>867146336664</v>
      </c>
      <c r="M51" s="5">
        <v>714581513385</v>
      </c>
      <c r="N51" s="5">
        <v>682021210514</v>
      </c>
      <c r="O51" s="5">
        <v>669713224904</v>
      </c>
      <c r="P51" s="5">
        <v>608680140771</v>
      </c>
    </row>
    <row r="52" spans="2:16" ht="15.5" x14ac:dyDescent="0.35">
      <c r="C52" t="s">
        <v>211</v>
      </c>
      <c r="D52" s="5">
        <v>-187764592358</v>
      </c>
      <c r="E52" s="5">
        <v>-220136927538</v>
      </c>
      <c r="F52" s="5">
        <v>-191350674320</v>
      </c>
      <c r="G52" s="5">
        <v>-223944905737</v>
      </c>
      <c r="I52" s="5">
        <v>-880792251070</v>
      </c>
      <c r="J52" s="5">
        <v>-821302614789</v>
      </c>
      <c r="K52" s="5">
        <v>-724900055885</v>
      </c>
      <c r="L52" s="5">
        <v>-601861829309</v>
      </c>
      <c r="M52" s="5">
        <v>-502322995642</v>
      </c>
      <c r="N52" s="5">
        <v>-478976117639</v>
      </c>
      <c r="O52" s="5">
        <v>-480753767699</v>
      </c>
      <c r="P52" s="5">
        <v>-419094977351</v>
      </c>
    </row>
    <row r="53" spans="2:16" ht="15.5" x14ac:dyDescent="0.35">
      <c r="C53" t="s">
        <v>212</v>
      </c>
      <c r="D53" s="5">
        <v>92905402343</v>
      </c>
      <c r="E53" s="5">
        <v>111148368313</v>
      </c>
      <c r="F53" s="5">
        <v>75931384447</v>
      </c>
      <c r="G53" s="5">
        <v>96096202411</v>
      </c>
      <c r="I53" s="5">
        <v>402112796025</v>
      </c>
      <c r="J53" s="5">
        <v>422348403014</v>
      </c>
      <c r="K53" s="5">
        <v>262089685842</v>
      </c>
      <c r="L53" s="5">
        <v>265284507355</v>
      </c>
      <c r="M53" s="5">
        <v>212258517743</v>
      </c>
      <c r="N53" s="5">
        <v>203045092875</v>
      </c>
      <c r="O53" s="5">
        <v>188959457205</v>
      </c>
      <c r="P53" s="5">
        <v>189585163420</v>
      </c>
    </row>
    <row r="54" spans="2:16" ht="15.5" x14ac:dyDescent="0.35">
      <c r="C54" t="s">
        <v>82</v>
      </c>
      <c r="D54" s="5">
        <v>-52498460393</v>
      </c>
      <c r="E54" s="5">
        <v>-50285495753</v>
      </c>
      <c r="F54" s="5">
        <v>-35990937344</v>
      </c>
      <c r="G54" s="5">
        <v>-31732737515</v>
      </c>
      <c r="I54" s="5">
        <v>-146666373489</v>
      </c>
      <c r="J54" s="5">
        <v>-164368853469</v>
      </c>
      <c r="K54" s="5">
        <v>-128573472225</v>
      </c>
      <c r="L54" s="5">
        <v>-114458179549</v>
      </c>
      <c r="M54" s="5">
        <v>-107506118507</v>
      </c>
      <c r="N54" s="5">
        <v>-92963198081</v>
      </c>
      <c r="O54" s="5">
        <v>-101204919923</v>
      </c>
      <c r="P54" s="5">
        <v>-97518726669</v>
      </c>
    </row>
    <row r="55" spans="2:16" ht="15.5" x14ac:dyDescent="0.35">
      <c r="C55" t="s">
        <v>284</v>
      </c>
      <c r="D55" s="5">
        <v>-39216338614</v>
      </c>
      <c r="E55" s="5">
        <v>-43800060853</v>
      </c>
      <c r="F55" s="5">
        <v>-27757485008</v>
      </c>
      <c r="G55" s="5">
        <v>-25884077831</v>
      </c>
      <c r="I55" s="5">
        <v>-114430602123</v>
      </c>
      <c r="J55" s="5">
        <v>-135663676434</v>
      </c>
      <c r="K55" s="5">
        <v>-101695873207</v>
      </c>
      <c r="L55" s="5">
        <v>-89175947773</v>
      </c>
      <c r="M55" s="5">
        <v>-86623030051</v>
      </c>
      <c r="N55" s="5">
        <v>-71960778456</v>
      </c>
      <c r="O55" s="5">
        <v>-72622049335</v>
      </c>
      <c r="P55" s="5">
        <v>-72007457054</v>
      </c>
    </row>
    <row r="56" spans="2:16" ht="15.5" x14ac:dyDescent="0.35">
      <c r="C56" t="s">
        <v>213</v>
      </c>
      <c r="D56" s="5">
        <v>-13282121779</v>
      </c>
      <c r="E56" s="5">
        <v>-6485434900</v>
      </c>
      <c r="F56" s="5">
        <v>-8233452336</v>
      </c>
      <c r="G56" s="5">
        <v>-5848659684</v>
      </c>
      <c r="I56" s="5">
        <v>-32235771366</v>
      </c>
      <c r="J56" s="5">
        <v>-28705177035</v>
      </c>
      <c r="K56" s="5">
        <v>-26877599018</v>
      </c>
      <c r="L56" s="5">
        <v>-25282231776</v>
      </c>
      <c r="M56" s="5">
        <v>-20883088456</v>
      </c>
      <c r="N56" s="5">
        <v>-21002419625</v>
      </c>
      <c r="O56" s="5">
        <v>-28582870588</v>
      </c>
      <c r="P56" s="5">
        <v>-25511269615</v>
      </c>
    </row>
    <row r="57" spans="2:16" ht="15.5" x14ac:dyDescent="0.35">
      <c r="C57" t="s">
        <v>89</v>
      </c>
      <c r="D57" s="5">
        <v>40406941950</v>
      </c>
      <c r="E57" s="5">
        <v>60862872560</v>
      </c>
      <c r="F57" s="5">
        <v>39940447103</v>
      </c>
      <c r="G57" s="5">
        <v>64363464896</v>
      </c>
      <c r="I57" s="5">
        <v>255446422536</v>
      </c>
      <c r="J57" s="5">
        <v>257979549545</v>
      </c>
      <c r="K57" s="5">
        <v>133516213617</v>
      </c>
      <c r="L57" s="5">
        <v>150826327806</v>
      </c>
      <c r="M57" s="5">
        <v>104752399236</v>
      </c>
      <c r="N57" s="5">
        <v>110081894794</v>
      </c>
      <c r="O57" s="5">
        <v>87754537282</v>
      </c>
      <c r="P57" s="5">
        <v>92066436751</v>
      </c>
    </row>
    <row r="58" spans="2:16" ht="15.5" x14ac:dyDescent="0.35">
      <c r="C58" t="s">
        <v>90</v>
      </c>
      <c r="D58" s="5">
        <v>2083860186</v>
      </c>
      <c r="E58" s="5">
        <v>-3332959223</v>
      </c>
      <c r="F58" s="5">
        <v>-2944908258</v>
      </c>
      <c r="G58" s="5">
        <v>-6183817853</v>
      </c>
      <c r="I58" s="5">
        <v>-20536983408</v>
      </c>
      <c r="J58" s="5">
        <v>-28157932421</v>
      </c>
      <c r="K58" s="5">
        <v>-3699125518</v>
      </c>
      <c r="L58" s="5">
        <v>-25993405779</v>
      </c>
      <c r="M58" s="5">
        <v>838662195</v>
      </c>
      <c r="N58" s="5">
        <v>-13924855429</v>
      </c>
      <c r="O58" s="5">
        <v>-10257305163</v>
      </c>
      <c r="P58" s="5">
        <v>-21404492724</v>
      </c>
    </row>
    <row r="59" spans="2:16" ht="15.5" x14ac:dyDescent="0.35">
      <c r="C59" t="s">
        <v>27</v>
      </c>
      <c r="D59" s="5">
        <v>-3875089885</v>
      </c>
      <c r="E59" s="5">
        <v>-4316217650</v>
      </c>
      <c r="F59" s="5">
        <v>-4963238543</v>
      </c>
      <c r="G59" s="5">
        <v>-5909574150</v>
      </c>
      <c r="I59" s="5">
        <v>-23480913426</v>
      </c>
      <c r="J59" s="5">
        <v>-33513930585</v>
      </c>
      <c r="K59" s="5">
        <v>-29177173485</v>
      </c>
      <c r="L59" s="5">
        <v>-3318939986</v>
      </c>
      <c r="M59" s="5">
        <v>-1416399583</v>
      </c>
      <c r="N59" s="5">
        <v>-6676424287</v>
      </c>
      <c r="O59" s="5">
        <v>-15396097673</v>
      </c>
      <c r="P59" s="5">
        <v>-16751617054</v>
      </c>
    </row>
    <row r="60" spans="2:16" ht="15.5" x14ac:dyDescent="0.35">
      <c r="C60" t="s">
        <v>340</v>
      </c>
      <c r="D60" s="5">
        <v>4689062017</v>
      </c>
      <c r="E60" s="5">
        <v>306416095</v>
      </c>
      <c r="F60" s="5">
        <v>66659017</v>
      </c>
      <c r="G60" s="5">
        <v>-346233160</v>
      </c>
      <c r="I60" s="5">
        <v>1488295649</v>
      </c>
      <c r="J60" s="5">
        <v>4513405116</v>
      </c>
      <c r="K60" s="5">
        <v>24261509879</v>
      </c>
      <c r="L60" s="5">
        <v>-25260204251</v>
      </c>
      <c r="M60" s="5">
        <v>1025148637</v>
      </c>
      <c r="N60" s="5">
        <v>-9273212754</v>
      </c>
      <c r="O60" s="5">
        <v>3566484583</v>
      </c>
      <c r="P60" s="5">
        <v>-8104227732</v>
      </c>
    </row>
    <row r="61" spans="2:16" ht="15.5" x14ac:dyDescent="0.35">
      <c r="C61" t="s">
        <v>215</v>
      </c>
      <c r="D61" s="5">
        <v>923004972</v>
      </c>
      <c r="E61" s="5">
        <v>525467171</v>
      </c>
      <c r="F61" s="5">
        <v>948681089</v>
      </c>
      <c r="G61" s="5">
        <v>998600250</v>
      </c>
      <c r="I61" s="5">
        <v>2864677209</v>
      </c>
      <c r="J61" s="5">
        <v>59237372</v>
      </c>
      <c r="K61" s="5">
        <v>28617920</v>
      </c>
      <c r="L61" s="5">
        <v>31316921</v>
      </c>
      <c r="M61" s="5">
        <v>697213855</v>
      </c>
      <c r="N61" s="5">
        <v>261716888</v>
      </c>
      <c r="O61" s="5">
        <v>114808395</v>
      </c>
      <c r="P61" s="5">
        <v>32031526</v>
      </c>
    </row>
    <row r="62" spans="2:16" ht="15.5" x14ac:dyDescent="0.35">
      <c r="C62" t="s">
        <v>81</v>
      </c>
      <c r="P62" s="5">
        <v>-3187601</v>
      </c>
    </row>
    <row r="63" spans="2:16" ht="15.5" x14ac:dyDescent="0.35">
      <c r="C63" t="s">
        <v>92</v>
      </c>
      <c r="D63" s="5">
        <v>2083860186</v>
      </c>
      <c r="E63" s="5">
        <v>-3332959223</v>
      </c>
      <c r="F63" s="5">
        <v>-2944908258</v>
      </c>
      <c r="G63" s="5">
        <v>-6183817853</v>
      </c>
      <c r="I63" s="5">
        <v>-20536983408</v>
      </c>
      <c r="J63" s="5">
        <v>-28157932421</v>
      </c>
      <c r="K63" s="5">
        <v>-3699125518</v>
      </c>
      <c r="L63" s="5">
        <v>-25993405779</v>
      </c>
      <c r="M63" s="5">
        <v>838662195</v>
      </c>
      <c r="N63" s="5">
        <v>-13924855429</v>
      </c>
      <c r="O63" s="5">
        <v>-10257305163</v>
      </c>
      <c r="P63" s="5">
        <v>-21404492724</v>
      </c>
    </row>
    <row r="64" spans="2:16" ht="15.5" x14ac:dyDescent="0.35">
      <c r="C64" t="s">
        <v>29</v>
      </c>
      <c r="D64" s="5">
        <v>42490802136</v>
      </c>
      <c r="E64" s="5">
        <v>57529913337</v>
      </c>
      <c r="F64" s="5">
        <v>36995538845</v>
      </c>
      <c r="G64" s="5">
        <v>58179647043</v>
      </c>
      <c r="I64" s="5">
        <v>234909439128</v>
      </c>
      <c r="J64" s="5">
        <v>229821617124</v>
      </c>
      <c r="K64" s="5">
        <v>129817088099</v>
      </c>
      <c r="L64" s="5">
        <v>124832922027</v>
      </c>
      <c r="M64" s="5">
        <v>105591061431</v>
      </c>
      <c r="N64" s="5">
        <v>96157039365</v>
      </c>
      <c r="O64" s="5">
        <v>77497232119</v>
      </c>
      <c r="P64" s="5">
        <v>70661944027</v>
      </c>
    </row>
    <row r="65" spans="2:16" ht="15.5" x14ac:dyDescent="0.35">
      <c r="C65" t="s">
        <v>28</v>
      </c>
      <c r="D65" s="5">
        <v>-9236059146</v>
      </c>
      <c r="E65" s="5">
        <v>-12663592281</v>
      </c>
      <c r="F65" s="5">
        <v>-8113143582</v>
      </c>
      <c r="G65" s="5">
        <v>-12608411654</v>
      </c>
      <c r="I65" s="5">
        <v>-51458935612</v>
      </c>
      <c r="J65" s="5">
        <v>-50796383342</v>
      </c>
      <c r="K65" s="5">
        <v>-28914102285</v>
      </c>
      <c r="L65" s="5">
        <v>-27714706822</v>
      </c>
      <c r="M65" s="5">
        <v>-23241609191</v>
      </c>
      <c r="N65" s="5">
        <v>-22571188903</v>
      </c>
      <c r="O65" s="5">
        <v>-18231089309</v>
      </c>
      <c r="P65" s="5">
        <v>-10769203981</v>
      </c>
    </row>
    <row r="66" spans="2:16" ht="15.5" x14ac:dyDescent="0.35">
      <c r="C66" t="s">
        <v>404</v>
      </c>
      <c r="D66" s="5">
        <v>-8497223460</v>
      </c>
      <c r="E66" s="5">
        <v>-12678002700</v>
      </c>
      <c r="F66" s="5">
        <v>-8002412441</v>
      </c>
      <c r="G66" s="5">
        <v>-12468704600</v>
      </c>
      <c r="I66" s="5">
        <v>-51666063461</v>
      </c>
      <c r="J66" s="5">
        <v>-51499454380</v>
      </c>
      <c r="K66" s="5">
        <v>-29738215100</v>
      </c>
      <c r="L66" s="5">
        <v>-29081437880</v>
      </c>
      <c r="M66" s="5">
        <v>-24946152880</v>
      </c>
      <c r="N66" s="5">
        <v>-23653087040</v>
      </c>
      <c r="O66" s="5">
        <v>-20379740250</v>
      </c>
      <c r="P66" s="5">
        <v>-11677075750</v>
      </c>
    </row>
    <row r="67" spans="2:16" ht="15.5" x14ac:dyDescent="0.35">
      <c r="C67" t="s">
        <v>405</v>
      </c>
      <c r="D67" s="5">
        <v>-738835686</v>
      </c>
      <c r="E67" s="5">
        <v>14410419</v>
      </c>
      <c r="F67" s="5">
        <v>-110731141</v>
      </c>
      <c r="G67" s="5">
        <v>-139707054</v>
      </c>
      <c r="I67" s="5">
        <v>207127849</v>
      </c>
      <c r="J67" s="5">
        <v>703071038</v>
      </c>
      <c r="K67" s="5">
        <v>824112815</v>
      </c>
      <c r="L67" s="5">
        <v>1366731058</v>
      </c>
      <c r="M67" s="5">
        <v>1704543689</v>
      </c>
      <c r="N67" s="5">
        <v>1081898137</v>
      </c>
      <c r="O67" s="5">
        <v>2148650941</v>
      </c>
      <c r="P67" s="5">
        <v>907871769</v>
      </c>
    </row>
    <row r="68" spans="2:16" ht="15.5" x14ac:dyDescent="0.35">
      <c r="C68" t="s">
        <v>406</v>
      </c>
      <c r="D68" s="5">
        <v>-9236059146</v>
      </c>
      <c r="E68" s="5">
        <v>-12663592281</v>
      </c>
      <c r="F68" s="5">
        <v>-8113143582</v>
      </c>
      <c r="G68" s="5">
        <v>-12608411654</v>
      </c>
      <c r="I68" s="5">
        <v>-51458935612</v>
      </c>
      <c r="J68" s="5">
        <v>-50796383342</v>
      </c>
      <c r="K68" s="5">
        <v>-28914102285</v>
      </c>
      <c r="L68" s="5">
        <v>-27714706822</v>
      </c>
      <c r="M68" s="5">
        <v>-23241609191</v>
      </c>
      <c r="N68" s="5">
        <v>-22571188903</v>
      </c>
      <c r="O68" s="5">
        <v>-18231089309</v>
      </c>
      <c r="P68" s="5">
        <v>-10769203981</v>
      </c>
    </row>
    <row r="69" spans="2:16" ht="15.5" x14ac:dyDescent="0.35">
      <c r="C69" t="s">
        <v>95</v>
      </c>
      <c r="D69" s="5">
        <v>33254742990</v>
      </c>
      <c r="E69" s="5">
        <v>44866321056</v>
      </c>
      <c r="F69" s="5">
        <v>28882395263</v>
      </c>
      <c r="G69" s="5">
        <v>45571235389</v>
      </c>
      <c r="I69" s="5">
        <v>183450503516</v>
      </c>
      <c r="J69" s="5">
        <v>179025233782</v>
      </c>
      <c r="K69" s="5">
        <v>100902985814</v>
      </c>
      <c r="L69" s="5">
        <v>97118215205</v>
      </c>
      <c r="M69" s="5">
        <v>82349452240</v>
      </c>
      <c r="N69" s="5">
        <v>73585850462</v>
      </c>
      <c r="O69" s="5">
        <v>59266142810</v>
      </c>
      <c r="P69" s="5">
        <v>59892740046</v>
      </c>
    </row>
    <row r="70" spans="2:16" ht="15.5" x14ac:dyDescent="0.35">
      <c r="C70" t="s">
        <v>96</v>
      </c>
      <c r="D70" s="5">
        <v>49403544</v>
      </c>
      <c r="E70" s="5">
        <v>49403544</v>
      </c>
      <c r="F70" s="5">
        <v>-832327211</v>
      </c>
      <c r="G70" s="5">
        <v>-23135616</v>
      </c>
      <c r="I70" s="5">
        <v>-901734058</v>
      </c>
      <c r="J70" s="5">
        <v>120054872</v>
      </c>
      <c r="K70" s="5">
        <v>-3642492443</v>
      </c>
      <c r="L70" s="5">
        <v>-359399212</v>
      </c>
      <c r="M70" s="5">
        <v>1501318250</v>
      </c>
      <c r="N70" s="5">
        <v>747615355</v>
      </c>
      <c r="O70" s="5">
        <v>4545139087</v>
      </c>
      <c r="P70" s="5">
        <v>736104349</v>
      </c>
    </row>
    <row r="71" spans="2:16" ht="15.5" x14ac:dyDescent="0.35">
      <c r="C71" t="s">
        <v>97</v>
      </c>
      <c r="D71" s="5">
        <v>33304146534</v>
      </c>
      <c r="E71" s="5">
        <v>44915724600</v>
      </c>
      <c r="F71" s="5">
        <v>28050068052</v>
      </c>
      <c r="G71" s="5">
        <v>45548099773</v>
      </c>
      <c r="I71" s="5">
        <v>182548769458</v>
      </c>
      <c r="J71" s="5">
        <v>179145288654</v>
      </c>
      <c r="K71" s="5">
        <v>97260493371</v>
      </c>
      <c r="L71" s="5">
        <v>96758815993</v>
      </c>
      <c r="M71" s="5">
        <v>83850770490</v>
      </c>
      <c r="N71" s="5">
        <v>74333465817</v>
      </c>
      <c r="O71" s="5">
        <v>63811281897</v>
      </c>
      <c r="P71" s="5">
        <v>60628844395</v>
      </c>
    </row>
    <row r="72" spans="2:16" ht="15.5" x14ac:dyDescent="0.35">
      <c r="C72" t="s">
        <v>98</v>
      </c>
      <c r="D72" s="5">
        <v>33254742990</v>
      </c>
      <c r="E72" s="5">
        <v>44866321056</v>
      </c>
      <c r="F72" s="5">
        <v>28882395263</v>
      </c>
      <c r="G72" s="5">
        <v>45571235389</v>
      </c>
      <c r="I72" s="5">
        <v>183450503516</v>
      </c>
      <c r="J72" s="5">
        <v>179025233782</v>
      </c>
      <c r="K72" s="5">
        <v>100902985814</v>
      </c>
      <c r="L72" s="5">
        <v>97118215205</v>
      </c>
      <c r="M72" s="5">
        <v>82349452240</v>
      </c>
      <c r="N72" s="5">
        <v>73585850462</v>
      </c>
      <c r="O72" s="5">
        <v>59266142810</v>
      </c>
      <c r="P72" s="5">
        <v>59892740046</v>
      </c>
    </row>
    <row r="73" spans="2:16" ht="15.5" x14ac:dyDescent="0.35">
      <c r="C73" t="s">
        <v>8</v>
      </c>
      <c r="D73" s="5">
        <v>33304146534</v>
      </c>
      <c r="E73" s="5">
        <v>44915724600</v>
      </c>
      <c r="F73" s="5">
        <v>28050068052</v>
      </c>
      <c r="G73" s="5">
        <v>45548099773</v>
      </c>
      <c r="I73" s="5">
        <v>182548769458</v>
      </c>
      <c r="J73" s="5">
        <v>179145288654</v>
      </c>
      <c r="K73" s="5">
        <v>97260493371</v>
      </c>
      <c r="L73" s="5">
        <v>96758815993</v>
      </c>
      <c r="M73" s="5">
        <v>83850770490</v>
      </c>
      <c r="N73" s="5">
        <v>74333465817</v>
      </c>
      <c r="O73" s="5">
        <v>63811281897</v>
      </c>
      <c r="P73" s="5">
        <v>60632031996</v>
      </c>
    </row>
    <row r="74" spans="2:16" ht="15.5" x14ac:dyDescent="0.35">
      <c r="C74" t="s">
        <v>100</v>
      </c>
      <c r="D74" s="5">
        <v>33254742990</v>
      </c>
      <c r="E74" s="5">
        <v>44866321056</v>
      </c>
      <c r="F74" s="5">
        <v>28882395263</v>
      </c>
      <c r="G74" s="5">
        <v>45571235389</v>
      </c>
      <c r="I74" s="5">
        <v>183450503516</v>
      </c>
      <c r="J74" s="5">
        <v>179025233782</v>
      </c>
      <c r="K74" s="5">
        <v>100902985814</v>
      </c>
      <c r="L74" s="5">
        <v>97118215205</v>
      </c>
      <c r="M74" s="5">
        <v>82349452240</v>
      </c>
      <c r="N74" s="5">
        <v>73585850462</v>
      </c>
      <c r="O74" s="5">
        <v>59266142810</v>
      </c>
      <c r="P74" s="5">
        <v>59892740046</v>
      </c>
    </row>
    <row r="75" spans="2:16" ht="15.5" x14ac:dyDescent="0.35">
      <c r="C75" t="s">
        <v>101</v>
      </c>
      <c r="D75" s="5">
        <v>33304146534</v>
      </c>
      <c r="E75" s="5">
        <v>44915724600</v>
      </c>
      <c r="F75" s="5">
        <v>28050068052</v>
      </c>
      <c r="G75" s="5">
        <v>45548099773</v>
      </c>
      <c r="I75" s="5">
        <v>182548769458</v>
      </c>
      <c r="J75" s="5">
        <v>179145288654</v>
      </c>
      <c r="K75" s="5">
        <v>97260493371</v>
      </c>
      <c r="L75" s="5">
        <v>96758815993</v>
      </c>
      <c r="M75" s="5">
        <v>83850770490</v>
      </c>
      <c r="N75" s="5">
        <v>74333465817</v>
      </c>
      <c r="O75" s="5">
        <v>63811281897</v>
      </c>
      <c r="P75" s="5">
        <v>60628844395</v>
      </c>
    </row>
    <row r="76" spans="2:16" ht="15.5" x14ac:dyDescent="0.35">
      <c r="C76" t="s">
        <v>102</v>
      </c>
      <c r="D76" s="5">
        <v>33304146534</v>
      </c>
      <c r="E76" s="5">
        <v>44915724600</v>
      </c>
      <c r="F76" s="5">
        <v>28050068052</v>
      </c>
      <c r="G76" s="5">
        <v>45548099773</v>
      </c>
      <c r="I76" s="5">
        <v>182548769458</v>
      </c>
      <c r="J76" s="5">
        <v>179145288654</v>
      </c>
      <c r="K76" s="5">
        <v>97260493371</v>
      </c>
      <c r="L76" s="5">
        <v>96758815993</v>
      </c>
      <c r="M76" s="5">
        <v>83850770490</v>
      </c>
      <c r="N76" s="5">
        <v>74333465817</v>
      </c>
      <c r="O76" s="5">
        <v>63811281897</v>
      </c>
      <c r="P76" s="5">
        <v>60628844395</v>
      </c>
    </row>
    <row r="78" spans="2:16" ht="15.5" x14ac:dyDescent="0.35">
      <c r="B78" t="s">
        <v>103</v>
      </c>
      <c r="C78" t="s">
        <v>104</v>
      </c>
    </row>
    <row r="79" spans="2:16" ht="15.5" x14ac:dyDescent="0.35">
      <c r="C79" t="s">
        <v>216</v>
      </c>
    </row>
    <row r="80" spans="2:16" ht="15.5" x14ac:dyDescent="0.35">
      <c r="C80" t="s">
        <v>20</v>
      </c>
      <c r="D80" s="5">
        <v>149332779100</v>
      </c>
      <c r="E80" s="5">
        <v>153582692519</v>
      </c>
      <c r="F80" s="5">
        <v>96616155968</v>
      </c>
      <c r="G80" s="5">
        <v>55496632812</v>
      </c>
      <c r="I80" s="5">
        <v>96616155968</v>
      </c>
      <c r="J80" s="5">
        <v>3619394850</v>
      </c>
      <c r="K80" s="5">
        <v>1471104359</v>
      </c>
      <c r="L80" s="5">
        <v>11870768964</v>
      </c>
      <c r="M80" s="5">
        <v>14902817134</v>
      </c>
      <c r="N80" s="5">
        <v>34052020079</v>
      </c>
      <c r="O80" s="5">
        <v>5228906864</v>
      </c>
      <c r="P80" s="5">
        <v>12053472462</v>
      </c>
    </row>
    <row r="81" spans="3:16" ht="15.5" x14ac:dyDescent="0.35">
      <c r="C81" t="s">
        <v>217</v>
      </c>
      <c r="D81" s="5">
        <v>54671739528</v>
      </c>
      <c r="E81" s="5">
        <v>95819720612</v>
      </c>
      <c r="F81" s="5">
        <v>64602400580</v>
      </c>
      <c r="G81" s="5">
        <v>116240396373</v>
      </c>
      <c r="I81" s="5">
        <v>64602400580</v>
      </c>
      <c r="J81" s="5">
        <v>44037210966</v>
      </c>
      <c r="K81" s="5">
        <v>144260349810</v>
      </c>
      <c r="L81" s="5">
        <v>65952593082</v>
      </c>
      <c r="M81" s="5">
        <v>72053945881</v>
      </c>
      <c r="N81" s="5">
        <v>51749540165</v>
      </c>
      <c r="O81" s="5">
        <v>72839123008</v>
      </c>
      <c r="P81" s="5">
        <v>74683148621</v>
      </c>
    </row>
    <row r="82" spans="3:16" ht="15.5" x14ac:dyDescent="0.35">
      <c r="C82" t="s">
        <v>218</v>
      </c>
      <c r="P82" s="5">
        <v>32985023496</v>
      </c>
    </row>
    <row r="83" spans="3:16" ht="15.5" x14ac:dyDescent="0.35">
      <c r="C83" t="s">
        <v>219</v>
      </c>
      <c r="D83" s="5">
        <v>613244065</v>
      </c>
      <c r="E83" s="5">
        <v>640492872</v>
      </c>
      <c r="F83" s="5">
        <v>654087235</v>
      </c>
      <c r="G83" s="5">
        <v>1104020508</v>
      </c>
      <c r="I83" s="5">
        <v>654087235</v>
      </c>
      <c r="J83" s="5">
        <v>900262866</v>
      </c>
      <c r="K83" s="5">
        <v>932812746</v>
      </c>
      <c r="L83" s="5">
        <v>1189481221</v>
      </c>
      <c r="M83" s="5">
        <v>831166709</v>
      </c>
      <c r="N83" s="5">
        <v>443860255</v>
      </c>
      <c r="O83" s="5">
        <v>655539203</v>
      </c>
      <c r="P83" s="5">
        <v>2595460048</v>
      </c>
    </row>
    <row r="84" spans="3:16" ht="15.5" x14ac:dyDescent="0.35">
      <c r="C84" t="s">
        <v>220</v>
      </c>
      <c r="D84" s="5">
        <v>54671739528</v>
      </c>
      <c r="E84" s="5">
        <v>95819720612</v>
      </c>
      <c r="F84" s="5">
        <v>64602400580</v>
      </c>
      <c r="G84" s="5">
        <v>116240396373</v>
      </c>
      <c r="I84" s="5">
        <v>64602400580</v>
      </c>
      <c r="J84" s="5">
        <v>44037210966</v>
      </c>
      <c r="K84" s="5">
        <v>144260349810</v>
      </c>
      <c r="L84" s="5">
        <v>65952593082</v>
      </c>
      <c r="M84" s="5">
        <v>72053945881</v>
      </c>
      <c r="N84" s="5">
        <v>51749540165</v>
      </c>
      <c r="O84" s="5">
        <v>72839123008</v>
      </c>
      <c r="P84" s="5">
        <v>74683148621</v>
      </c>
    </row>
    <row r="85" spans="3:16" ht="15.5" x14ac:dyDescent="0.35">
      <c r="C85" t="s">
        <v>110</v>
      </c>
      <c r="D85" s="5">
        <v>248592733</v>
      </c>
      <c r="E85" s="5">
        <v>265352947</v>
      </c>
      <c r="F85" s="5">
        <v>462713539</v>
      </c>
      <c r="G85" s="5">
        <v>625805562</v>
      </c>
      <c r="I85" s="5">
        <v>462713539</v>
      </c>
      <c r="J85" s="5">
        <v>718409874</v>
      </c>
      <c r="K85" s="5">
        <v>80142954</v>
      </c>
      <c r="L85" s="5">
        <v>28934882</v>
      </c>
      <c r="M85" s="5">
        <v>678044243</v>
      </c>
      <c r="N85" s="5">
        <v>758184639</v>
      </c>
      <c r="O85" s="5">
        <v>246515250</v>
      </c>
      <c r="P85" s="5">
        <v>2567029254</v>
      </c>
    </row>
    <row r="86" spans="3:16" ht="15.5" x14ac:dyDescent="0.35">
      <c r="C86" t="s">
        <v>221</v>
      </c>
      <c r="D86" s="5">
        <v>248592733</v>
      </c>
      <c r="E86" s="5">
        <v>265352947</v>
      </c>
      <c r="F86" s="5">
        <v>462713539</v>
      </c>
      <c r="G86" s="5">
        <v>625805562</v>
      </c>
      <c r="I86" s="5">
        <v>462713539</v>
      </c>
      <c r="J86" s="5">
        <v>718409874</v>
      </c>
      <c r="K86" s="5">
        <v>80142954</v>
      </c>
      <c r="L86" s="5">
        <v>28934882</v>
      </c>
      <c r="M86" s="5">
        <v>678044243</v>
      </c>
      <c r="N86" s="5">
        <v>758184639</v>
      </c>
      <c r="O86" s="5">
        <v>246515250</v>
      </c>
      <c r="P86" s="5">
        <v>2567029254</v>
      </c>
    </row>
    <row r="87" spans="3:16" ht="15.5" x14ac:dyDescent="0.35">
      <c r="C87" t="s">
        <v>222</v>
      </c>
      <c r="D87" s="5">
        <v>310516793300</v>
      </c>
      <c r="E87" s="5">
        <v>285182076093</v>
      </c>
      <c r="F87" s="5">
        <v>266051555157</v>
      </c>
      <c r="G87" s="5">
        <v>250114399900</v>
      </c>
      <c r="I87" s="5">
        <v>266051555157</v>
      </c>
      <c r="J87" s="5">
        <v>349426139376</v>
      </c>
      <c r="K87" s="5">
        <v>292954260456</v>
      </c>
      <c r="L87" s="5">
        <v>284784341426</v>
      </c>
      <c r="M87" s="5">
        <v>192406055690</v>
      </c>
      <c r="N87" s="5">
        <v>167382058635</v>
      </c>
      <c r="O87" s="5">
        <v>148285258289</v>
      </c>
      <c r="P87" s="5">
        <v>136622637680</v>
      </c>
    </row>
    <row r="88" spans="3:16" ht="15.5" x14ac:dyDescent="0.35">
      <c r="C88" t="s">
        <v>81</v>
      </c>
      <c r="D88" s="5">
        <v>1885438964</v>
      </c>
      <c r="E88" s="5">
        <v>1836035420</v>
      </c>
      <c r="F88" s="5">
        <v>1786631876</v>
      </c>
      <c r="G88" s="5">
        <v>2618959087</v>
      </c>
      <c r="I88" s="5">
        <v>1786631876</v>
      </c>
      <c r="J88" s="5">
        <v>2688365934</v>
      </c>
      <c r="K88" s="5">
        <v>2568311062</v>
      </c>
      <c r="L88" s="5">
        <v>6210803505</v>
      </c>
      <c r="M88" s="5">
        <v>6570202717</v>
      </c>
      <c r="N88" s="5">
        <v>5068884467</v>
      </c>
      <c r="O88" s="5">
        <v>4321269112</v>
      </c>
      <c r="P88" s="5">
        <v>349840870025</v>
      </c>
    </row>
    <row r="89" spans="3:16" ht="15.5" x14ac:dyDescent="0.35">
      <c r="C89" t="s">
        <v>223</v>
      </c>
      <c r="D89" s="5">
        <v>553997660943</v>
      </c>
      <c r="E89" s="5">
        <v>569208090213</v>
      </c>
      <c r="F89" s="5">
        <v>465761250222</v>
      </c>
      <c r="G89" s="5">
        <v>453943397166</v>
      </c>
      <c r="I89" s="5">
        <v>465761250222</v>
      </c>
      <c r="J89" s="5">
        <v>439587607224</v>
      </c>
      <c r="K89" s="5">
        <v>487932573085</v>
      </c>
      <c r="L89" s="5">
        <v>408596864963</v>
      </c>
      <c r="M89" s="5">
        <v>341747858250</v>
      </c>
      <c r="N89" s="5">
        <v>341737294833</v>
      </c>
      <c r="O89" s="5">
        <v>295901856337</v>
      </c>
      <c r="P89" s="5">
        <v>282168300176</v>
      </c>
    </row>
    <row r="90" spans="3:16" ht="15.5" x14ac:dyDescent="0.35">
      <c r="C90" t="s">
        <v>224</v>
      </c>
    </row>
    <row r="91" spans="3:16" ht="15.5" x14ac:dyDescent="0.35">
      <c r="C91" t="s">
        <v>111</v>
      </c>
      <c r="D91" s="5">
        <v>1159978885665</v>
      </c>
      <c r="E91" s="5">
        <v>1177886009349</v>
      </c>
      <c r="F91" s="5">
        <v>1215003672399</v>
      </c>
      <c r="G91" s="5">
        <v>1239455714051</v>
      </c>
      <c r="I91" s="5">
        <v>1215003672399</v>
      </c>
      <c r="J91" s="5">
        <v>1242008585894</v>
      </c>
      <c r="K91" s="5">
        <v>1354808575383</v>
      </c>
      <c r="L91" s="5">
        <v>1312231513700</v>
      </c>
      <c r="M91" s="5">
        <v>723626672500</v>
      </c>
      <c r="N91" s="5">
        <v>714336773006</v>
      </c>
      <c r="O91" s="5">
        <v>776943519758</v>
      </c>
      <c r="P91" s="5">
        <v>814442950840</v>
      </c>
    </row>
    <row r="92" spans="3:16" ht="15.5" x14ac:dyDescent="0.35">
      <c r="C92" t="s">
        <v>114</v>
      </c>
      <c r="D92" s="5">
        <v>16185710427</v>
      </c>
      <c r="E92" s="5">
        <v>16938480446</v>
      </c>
      <c r="F92" s="5">
        <v>16938004360</v>
      </c>
      <c r="G92" s="5">
        <v>16813976544</v>
      </c>
      <c r="I92" s="5">
        <v>16938004360</v>
      </c>
      <c r="J92" s="5">
        <v>16476541264</v>
      </c>
      <c r="K92" s="5">
        <v>15807331857</v>
      </c>
      <c r="L92" s="5">
        <v>13955849379</v>
      </c>
      <c r="M92" s="5">
        <v>12487749312</v>
      </c>
      <c r="N92" s="5">
        <v>11206654360</v>
      </c>
      <c r="O92" s="5">
        <v>10335622093</v>
      </c>
      <c r="P92" s="5">
        <v>9702017514</v>
      </c>
    </row>
    <row r="93" spans="3:16" ht="15.5" x14ac:dyDescent="0.35">
      <c r="C93" t="s">
        <v>228</v>
      </c>
      <c r="D93" s="5">
        <v>1189272799404</v>
      </c>
      <c r="E93" s="5">
        <v>1203506913724</v>
      </c>
      <c r="F93" s="5">
        <v>1240189896174</v>
      </c>
      <c r="G93" s="5">
        <v>1262874940911</v>
      </c>
      <c r="I93" s="5">
        <v>1240189896174</v>
      </c>
      <c r="J93" s="5">
        <v>1313817027958</v>
      </c>
      <c r="K93" s="5">
        <v>1406455886722</v>
      </c>
      <c r="L93" s="5">
        <v>1338210496903</v>
      </c>
      <c r="M93" s="5">
        <v>816982324169</v>
      </c>
      <c r="N93" s="5">
        <v>732501280692</v>
      </c>
      <c r="O93" s="5">
        <v>805636878639</v>
      </c>
      <c r="P93" s="5">
        <v>827411814709</v>
      </c>
    </row>
    <row r="94" spans="3:16" ht="15.5" x14ac:dyDescent="0.35">
      <c r="C94" t="s">
        <v>115</v>
      </c>
      <c r="D94" s="5">
        <v>1743270460347</v>
      </c>
      <c r="E94" s="5">
        <v>1772715003937</v>
      </c>
      <c r="F94" s="5">
        <v>1705951146396</v>
      </c>
      <c r="G94" s="5">
        <v>1716818338077</v>
      </c>
      <c r="I94" s="5">
        <v>1705951146396</v>
      </c>
      <c r="J94" s="5">
        <v>1753404635182</v>
      </c>
      <c r="K94" s="5">
        <v>1894388459807</v>
      </c>
      <c r="L94" s="5">
        <v>1746807361866</v>
      </c>
      <c r="M94" s="5">
        <v>1158730182419</v>
      </c>
      <c r="N94" s="5">
        <v>1074238575525</v>
      </c>
      <c r="O94" s="5">
        <v>1101538734976</v>
      </c>
      <c r="P94" s="5">
        <v>1109580114885</v>
      </c>
    </row>
    <row r="95" spans="3:16" ht="15.5" x14ac:dyDescent="0.35">
      <c r="C95" t="s">
        <v>116</v>
      </c>
    </row>
    <row r="96" spans="3:16" ht="15.5" x14ac:dyDescent="0.35">
      <c r="C96" t="s">
        <v>117</v>
      </c>
    </row>
    <row r="97" spans="3:16" ht="15.5" x14ac:dyDescent="0.35">
      <c r="C97" t="s">
        <v>229</v>
      </c>
      <c r="D97" s="5">
        <v>216061563937</v>
      </c>
      <c r="E97" s="5">
        <v>196646828399</v>
      </c>
      <c r="F97" s="5">
        <v>152352499946</v>
      </c>
      <c r="G97" s="5">
        <v>170832360756</v>
      </c>
      <c r="I97" s="5">
        <v>152352499946</v>
      </c>
      <c r="J97" s="5">
        <v>191650061012</v>
      </c>
      <c r="K97" s="5">
        <v>327700986884</v>
      </c>
      <c r="L97" s="5">
        <v>145976858453</v>
      </c>
      <c r="M97" s="5">
        <v>53286002242</v>
      </c>
      <c r="N97" s="5">
        <v>58235308849</v>
      </c>
      <c r="O97" s="5">
        <v>97387654752</v>
      </c>
      <c r="P97" s="5">
        <v>187956459518</v>
      </c>
    </row>
    <row r="98" spans="3:16" ht="15.5" x14ac:dyDescent="0.35">
      <c r="C98" t="s">
        <v>236</v>
      </c>
      <c r="E98" s="5">
        <v>3126251591</v>
      </c>
      <c r="G98" s="5">
        <v>1456016214</v>
      </c>
      <c r="J98" s="5">
        <v>14574309172</v>
      </c>
      <c r="K98" s="5">
        <v>138960052293</v>
      </c>
      <c r="L98" s="5">
        <v>38907203572</v>
      </c>
      <c r="O98" s="5">
        <v>51026873654</v>
      </c>
      <c r="P98" s="5">
        <v>69887699756</v>
      </c>
    </row>
    <row r="99" spans="3:16" ht="15.5" x14ac:dyDescent="0.35">
      <c r="C99" t="s">
        <v>230</v>
      </c>
    </row>
    <row r="100" spans="3:16" ht="15.5" x14ac:dyDescent="0.35">
      <c r="C100" t="s">
        <v>231</v>
      </c>
      <c r="D100" s="5">
        <v>40860485073</v>
      </c>
      <c r="E100" s="5">
        <v>71139663944</v>
      </c>
      <c r="F100" s="5">
        <v>34085052719</v>
      </c>
      <c r="G100" s="5">
        <v>48784935061</v>
      </c>
      <c r="I100" s="5">
        <v>34085052719</v>
      </c>
      <c r="J100" s="5">
        <v>50632605398</v>
      </c>
      <c r="K100" s="5">
        <v>48930464951</v>
      </c>
      <c r="L100" s="5">
        <v>47345383582</v>
      </c>
      <c r="M100" s="5">
        <v>38070796440</v>
      </c>
      <c r="N100" s="5">
        <v>25295735661</v>
      </c>
      <c r="O100" s="5">
        <v>27208640148</v>
      </c>
      <c r="P100" s="5">
        <v>24779613189</v>
      </c>
    </row>
    <row r="101" spans="3:16" ht="15.5" x14ac:dyDescent="0.35">
      <c r="C101" t="s">
        <v>121</v>
      </c>
    </row>
    <row r="102" spans="3:16" ht="15.5" x14ac:dyDescent="0.35">
      <c r="C102" t="s">
        <v>232</v>
      </c>
      <c r="P102" s="5">
        <v>32985023496</v>
      </c>
    </row>
    <row r="103" spans="3:16" ht="15.5" x14ac:dyDescent="0.35">
      <c r="C103" t="s">
        <v>233</v>
      </c>
      <c r="D103" s="5">
        <v>8804812501</v>
      </c>
      <c r="E103" s="5">
        <v>12911097432</v>
      </c>
      <c r="F103" s="5">
        <v>7673185397</v>
      </c>
      <c r="G103" s="5">
        <v>16812967064</v>
      </c>
      <c r="I103" s="5">
        <v>7673185397</v>
      </c>
      <c r="J103" s="5">
        <v>18205769423</v>
      </c>
      <c r="K103" s="5">
        <v>14585491745</v>
      </c>
      <c r="L103" s="5">
        <v>7485581904</v>
      </c>
      <c r="M103" s="5">
        <v>6670398917</v>
      </c>
      <c r="N103" s="5">
        <v>10841459663</v>
      </c>
      <c r="O103" s="5">
        <v>4687401346</v>
      </c>
      <c r="P103" s="5">
        <v>10379158437</v>
      </c>
    </row>
    <row r="104" spans="3:16" ht="15.5" x14ac:dyDescent="0.35">
      <c r="C104" t="s">
        <v>120</v>
      </c>
      <c r="D104" s="5">
        <v>8082842095</v>
      </c>
      <c r="E104" s="5">
        <v>8948297429</v>
      </c>
      <c r="F104" s="5">
        <v>16390137225</v>
      </c>
      <c r="G104" s="5">
        <v>9571766598</v>
      </c>
      <c r="I104" s="5">
        <v>16390137225</v>
      </c>
      <c r="J104" s="5">
        <v>5518305592</v>
      </c>
      <c r="K104" s="5">
        <v>18147533754</v>
      </c>
      <c r="L104" s="5">
        <v>8041633791</v>
      </c>
      <c r="M104" s="5">
        <v>5124675840</v>
      </c>
      <c r="N104" s="5">
        <v>6322326473</v>
      </c>
      <c r="O104" s="5">
        <v>5354063088</v>
      </c>
      <c r="P104" s="5">
        <v>8534651865</v>
      </c>
    </row>
    <row r="105" spans="3:16" ht="15.5" x14ac:dyDescent="0.35">
      <c r="C105" t="s">
        <v>285</v>
      </c>
    </row>
    <row r="106" spans="3:16" ht="15.5" x14ac:dyDescent="0.35">
      <c r="C106" t="s">
        <v>370</v>
      </c>
      <c r="D106" s="5">
        <v>100048649501</v>
      </c>
      <c r="E106" s="5">
        <v>123120525327</v>
      </c>
      <c r="F106" s="5">
        <v>146187354912</v>
      </c>
      <c r="G106" s="5">
        <v>169248149292</v>
      </c>
      <c r="I106" s="5">
        <v>146187354912</v>
      </c>
      <c r="J106" s="5">
        <v>238397067680</v>
      </c>
      <c r="K106" s="5">
        <v>330523728296</v>
      </c>
      <c r="L106" s="5">
        <v>445803430645</v>
      </c>
      <c r="M106" s="5">
        <v>8540004000</v>
      </c>
      <c r="O106" s="5">
        <v>19739856365</v>
      </c>
      <c r="P106" s="5">
        <v>108817016943</v>
      </c>
    </row>
    <row r="107" spans="3:16" ht="15.5" x14ac:dyDescent="0.35">
      <c r="C107" t="s">
        <v>288</v>
      </c>
      <c r="D107" s="5">
        <v>92469153452</v>
      </c>
      <c r="E107" s="5">
        <v>92443832925</v>
      </c>
      <c r="F107" s="5">
        <v>92489598544</v>
      </c>
      <c r="G107" s="5">
        <v>92265863313</v>
      </c>
      <c r="I107" s="5">
        <v>92489598544</v>
      </c>
      <c r="J107" s="5">
        <v>92362237312</v>
      </c>
      <c r="K107" s="5">
        <v>93612200966</v>
      </c>
      <c r="L107" s="5">
        <v>42108922828</v>
      </c>
      <c r="M107" s="5">
        <v>1261950912</v>
      </c>
      <c r="N107" s="5">
        <v>895346756</v>
      </c>
      <c r="O107" s="5">
        <v>8332116232</v>
      </c>
      <c r="P107" s="5">
        <v>71537359675</v>
      </c>
    </row>
    <row r="108" spans="3:16" ht="15.5" x14ac:dyDescent="0.35">
      <c r="C108" t="s">
        <v>237</v>
      </c>
      <c r="D108" s="5">
        <v>120502593215</v>
      </c>
      <c r="E108" s="5">
        <v>146194018877</v>
      </c>
      <c r="F108" s="5">
        <v>168640214389</v>
      </c>
      <c r="G108" s="5">
        <v>189077613312</v>
      </c>
      <c r="I108" s="5">
        <v>168640214389</v>
      </c>
      <c r="J108" s="5">
        <v>255812911567</v>
      </c>
      <c r="K108" s="5">
        <v>345771098974</v>
      </c>
      <c r="L108" s="5">
        <v>458350622835</v>
      </c>
      <c r="M108" s="5">
        <v>22075115592</v>
      </c>
      <c r="N108" s="5">
        <v>16484972581</v>
      </c>
      <c r="O108" s="5">
        <v>31906251946</v>
      </c>
      <c r="P108" s="5">
        <v>157212005274</v>
      </c>
    </row>
    <row r="109" spans="3:16" ht="15.5" x14ac:dyDescent="0.35">
      <c r="C109" t="s">
        <v>238</v>
      </c>
      <c r="D109" s="5">
        <v>120502593215</v>
      </c>
      <c r="E109" s="5">
        <v>146194018877</v>
      </c>
      <c r="F109" s="5">
        <v>168640214389</v>
      </c>
      <c r="G109" s="5">
        <v>189077613312</v>
      </c>
      <c r="I109" s="5">
        <v>168640214389</v>
      </c>
      <c r="J109" s="5">
        <v>255812911567</v>
      </c>
      <c r="K109" s="5">
        <v>345771098974</v>
      </c>
      <c r="L109" s="5">
        <v>458350622835</v>
      </c>
      <c r="M109" s="5">
        <v>22075115592</v>
      </c>
      <c r="N109" s="5">
        <v>16484972581</v>
      </c>
      <c r="O109" s="5">
        <v>31906251946</v>
      </c>
      <c r="P109" s="5">
        <v>157212005274</v>
      </c>
    </row>
    <row r="110" spans="3:16" ht="15.5" x14ac:dyDescent="0.35">
      <c r="C110" t="s">
        <v>239</v>
      </c>
    </row>
    <row r="111" spans="3:16" ht="15.5" x14ac:dyDescent="0.35">
      <c r="C111" t="s">
        <v>290</v>
      </c>
      <c r="D111" s="5">
        <v>100859130988</v>
      </c>
      <c r="E111" s="5">
        <v>123986064425</v>
      </c>
      <c r="F111" s="5">
        <v>146973442737</v>
      </c>
      <c r="G111" s="5">
        <v>169336884088</v>
      </c>
      <c r="I111" s="5">
        <v>146973442737</v>
      </c>
      <c r="J111" s="5">
        <v>238504388181</v>
      </c>
      <c r="K111" s="5">
        <v>330735787562</v>
      </c>
      <c r="L111" s="5">
        <v>447536904314</v>
      </c>
      <c r="M111" s="5">
        <v>11461724766</v>
      </c>
      <c r="N111" s="5">
        <v>2982192360</v>
      </c>
      <c r="O111" s="5">
        <v>19739856365</v>
      </c>
      <c r="P111" s="5">
        <v>108817016943</v>
      </c>
    </row>
    <row r="112" spans="3:16" ht="15.5" x14ac:dyDescent="0.35">
      <c r="C112" t="s">
        <v>128</v>
      </c>
      <c r="D112" s="5">
        <v>336564157152</v>
      </c>
      <c r="E112" s="5">
        <v>342840847276</v>
      </c>
      <c r="F112" s="5">
        <v>320992714335</v>
      </c>
      <c r="G112" s="5">
        <v>359909974068</v>
      </c>
      <c r="I112" s="5">
        <v>320992714335</v>
      </c>
      <c r="J112" s="5">
        <v>447462972579</v>
      </c>
      <c r="K112" s="5">
        <v>673472085858</v>
      </c>
      <c r="L112" s="5">
        <v>604327481288</v>
      </c>
      <c r="M112" s="5">
        <v>75361117834</v>
      </c>
      <c r="N112" s="5">
        <v>74720281430</v>
      </c>
      <c r="O112" s="5">
        <v>129293906698</v>
      </c>
      <c r="P112" s="5">
        <v>345168464792</v>
      </c>
    </row>
    <row r="113" spans="2:16" ht="15.5" x14ac:dyDescent="0.35">
      <c r="C113" t="s">
        <v>129</v>
      </c>
    </row>
    <row r="114" spans="2:16" ht="15.5" x14ac:dyDescent="0.35">
      <c r="C114" t="s">
        <v>130</v>
      </c>
      <c r="D114" s="5">
        <v>941200000000</v>
      </c>
      <c r="E114" s="5">
        <v>941200000000</v>
      </c>
      <c r="F114" s="5">
        <v>941200000000</v>
      </c>
      <c r="G114" s="5">
        <v>941200000000</v>
      </c>
      <c r="I114" s="5">
        <v>941200000000</v>
      </c>
      <c r="J114" s="5">
        <v>941200000000</v>
      </c>
      <c r="K114" s="5">
        <v>941200000000</v>
      </c>
      <c r="L114" s="5">
        <v>941200000000</v>
      </c>
      <c r="M114" s="5">
        <v>941200000000</v>
      </c>
      <c r="N114" s="5">
        <v>941200000000</v>
      </c>
      <c r="O114" s="5">
        <v>941200000000</v>
      </c>
      <c r="P114" s="5">
        <v>450000000000</v>
      </c>
    </row>
    <row r="115" spans="2:16" ht="15.5" x14ac:dyDescent="0.35">
      <c r="C115" t="s">
        <v>131</v>
      </c>
      <c r="D115" s="5">
        <v>2898071300</v>
      </c>
      <c r="E115" s="5">
        <v>2898071300</v>
      </c>
      <c r="F115" s="5">
        <v>2898071300</v>
      </c>
      <c r="G115" s="5">
        <v>2898071300</v>
      </c>
      <c r="I115" s="5">
        <v>2898071300</v>
      </c>
      <c r="J115" s="5">
        <v>2898071300</v>
      </c>
      <c r="K115" s="5">
        <v>2898071300</v>
      </c>
      <c r="L115" s="5">
        <v>2898071300</v>
      </c>
      <c r="M115" s="5">
        <v>2898071300</v>
      </c>
      <c r="N115" s="5">
        <v>2898071300</v>
      </c>
      <c r="O115" s="5">
        <v>2898071300</v>
      </c>
    </row>
    <row r="116" spans="2:16" ht="15.5" x14ac:dyDescent="0.35">
      <c r="C116" t="s">
        <v>132</v>
      </c>
      <c r="D116" s="5">
        <v>460722792931</v>
      </c>
      <c r="E116" s="5">
        <v>483940049941</v>
      </c>
      <c r="F116" s="5">
        <v>439073728885</v>
      </c>
      <c r="G116" s="5">
        <v>410191333622</v>
      </c>
      <c r="I116" s="5">
        <v>439073728885</v>
      </c>
      <c r="J116" s="5">
        <v>359155225369</v>
      </c>
      <c r="K116" s="5">
        <v>274249991587</v>
      </c>
      <c r="L116" s="5">
        <v>192171005773</v>
      </c>
      <c r="M116" s="5">
        <v>132700790568</v>
      </c>
      <c r="N116" s="5">
        <v>50351338328</v>
      </c>
      <c r="O116" s="5">
        <v>23825487866</v>
      </c>
      <c r="P116" s="5">
        <v>-35440654944</v>
      </c>
    </row>
    <row r="117" spans="2:16" ht="15.5" x14ac:dyDescent="0.35">
      <c r="C117" t="s">
        <v>133</v>
      </c>
      <c r="D117" s="5">
        <v>7000000000</v>
      </c>
      <c r="E117" s="5">
        <v>6000000000</v>
      </c>
      <c r="F117" s="5">
        <v>6000000000</v>
      </c>
      <c r="G117" s="5">
        <v>6000000000</v>
      </c>
      <c r="I117" s="5">
        <v>6000000000</v>
      </c>
      <c r="J117" s="5">
        <v>5000000000</v>
      </c>
      <c r="K117" s="5">
        <v>4000000000</v>
      </c>
      <c r="L117" s="5">
        <v>3000000000</v>
      </c>
      <c r="M117" s="5">
        <v>2000000000</v>
      </c>
    </row>
    <row r="118" spans="2:16" ht="15.5" x14ac:dyDescent="0.35">
      <c r="C118" t="s">
        <v>134</v>
      </c>
      <c r="D118" s="5">
        <v>453722792931</v>
      </c>
      <c r="E118" s="5">
        <v>477940049941</v>
      </c>
      <c r="F118" s="5">
        <v>433073728885</v>
      </c>
      <c r="G118" s="5">
        <v>404191333622</v>
      </c>
      <c r="I118" s="5">
        <v>433073728885</v>
      </c>
      <c r="J118" s="5">
        <v>354155225369</v>
      </c>
      <c r="K118" s="5">
        <v>270249991587</v>
      </c>
      <c r="L118" s="5">
        <v>189171005773</v>
      </c>
      <c r="M118" s="5">
        <v>130700790568</v>
      </c>
    </row>
    <row r="119" spans="2:16" ht="15.5" x14ac:dyDescent="0.35">
      <c r="C119" t="s">
        <v>135</v>
      </c>
      <c r="D119" s="5">
        <v>460722792931</v>
      </c>
      <c r="E119" s="5">
        <v>483940049941</v>
      </c>
      <c r="F119" s="5">
        <v>439073728885</v>
      </c>
      <c r="G119" s="5">
        <v>410191333622</v>
      </c>
      <c r="I119" s="5">
        <v>439073728885</v>
      </c>
      <c r="J119" s="5">
        <v>359155225369</v>
      </c>
      <c r="K119" s="5">
        <v>274249991587</v>
      </c>
      <c r="L119" s="5">
        <v>192171005773</v>
      </c>
      <c r="M119" s="5">
        <v>132700790568</v>
      </c>
      <c r="N119" s="5">
        <v>50351338328</v>
      </c>
      <c r="O119" s="5">
        <v>23825487866</v>
      </c>
      <c r="P119" s="5">
        <v>-35440654944</v>
      </c>
    </row>
    <row r="120" spans="2:16" ht="15.5" x14ac:dyDescent="0.35">
      <c r="C120" t="s">
        <v>136</v>
      </c>
      <c r="P120" s="5">
        <v>11435012</v>
      </c>
    </row>
    <row r="121" spans="2:16" ht="15.5" x14ac:dyDescent="0.35">
      <c r="C121" t="s">
        <v>10</v>
      </c>
      <c r="D121" s="5">
        <v>1406706303195</v>
      </c>
      <c r="E121" s="5">
        <v>1429874156661</v>
      </c>
      <c r="F121" s="5">
        <v>1384958432061</v>
      </c>
      <c r="G121" s="5">
        <v>1356908364009</v>
      </c>
      <c r="I121" s="5">
        <v>1384958432061</v>
      </c>
      <c r="J121" s="5">
        <v>1305941662603</v>
      </c>
      <c r="K121" s="5">
        <v>1220916373949</v>
      </c>
      <c r="L121" s="5">
        <v>1142479880578</v>
      </c>
      <c r="M121" s="5">
        <v>1083369064585</v>
      </c>
      <c r="N121" s="5">
        <v>999518294095</v>
      </c>
      <c r="O121" s="5">
        <v>972244828278</v>
      </c>
      <c r="P121" s="5">
        <v>764411650093</v>
      </c>
    </row>
    <row r="122" spans="2:16" ht="15.5" x14ac:dyDescent="0.35">
      <c r="C122" t="s">
        <v>137</v>
      </c>
      <c r="D122" s="5">
        <v>1743270460347</v>
      </c>
      <c r="E122" s="5">
        <v>1772715003937</v>
      </c>
      <c r="F122" s="5">
        <v>1705951146396</v>
      </c>
      <c r="G122" s="5">
        <v>1716818338077</v>
      </c>
      <c r="I122" s="5">
        <v>1705951146396</v>
      </c>
      <c r="J122" s="5">
        <v>1753404635182</v>
      </c>
      <c r="K122" s="5">
        <v>1894388459807</v>
      </c>
      <c r="L122" s="5">
        <v>1746807361866</v>
      </c>
      <c r="M122" s="5">
        <v>1158730182419</v>
      </c>
      <c r="N122" s="5">
        <v>1074238575525</v>
      </c>
      <c r="O122" s="5">
        <v>1101538734976</v>
      </c>
      <c r="P122" s="5">
        <v>1109580114885</v>
      </c>
    </row>
    <row r="123" spans="2:16" ht="15.5" x14ac:dyDescent="0.35">
      <c r="C123" t="s">
        <v>138</v>
      </c>
      <c r="D123" s="5">
        <v>9412000000</v>
      </c>
      <c r="E123" s="5">
        <v>9412000000</v>
      </c>
      <c r="F123" s="5">
        <v>9412000000</v>
      </c>
      <c r="G123" s="5">
        <v>9412000000</v>
      </c>
      <c r="I123" s="5">
        <v>9412000000</v>
      </c>
      <c r="J123" s="5">
        <v>9412000000</v>
      </c>
      <c r="K123" s="5">
        <v>9412000000</v>
      </c>
      <c r="L123" s="5">
        <v>9412000000</v>
      </c>
      <c r="M123" s="5">
        <v>9412000000</v>
      </c>
      <c r="N123" s="5">
        <v>9412000000</v>
      </c>
      <c r="O123" s="5">
        <v>9412000000</v>
      </c>
      <c r="P123" s="5">
        <v>4500000</v>
      </c>
    </row>
    <row r="125" spans="2:16" ht="15.5" x14ac:dyDescent="0.35">
      <c r="B125" t="s">
        <v>139</v>
      </c>
      <c r="C125" t="s">
        <v>140</v>
      </c>
      <c r="D125" s="5">
        <v>43161889218</v>
      </c>
      <c r="E125" s="5">
        <v>82437128360</v>
      </c>
      <c r="F125" s="5">
        <v>83710995991</v>
      </c>
      <c r="G125" s="5">
        <v>149803806560</v>
      </c>
      <c r="I125" s="5">
        <v>394686408170</v>
      </c>
      <c r="J125" s="5">
        <v>389994375988</v>
      </c>
      <c r="K125" s="5">
        <v>125624899667</v>
      </c>
      <c r="L125" s="5">
        <v>89461979883</v>
      </c>
      <c r="M125" s="5">
        <v>147318415196</v>
      </c>
      <c r="N125" s="5">
        <v>181770905674</v>
      </c>
      <c r="O125" s="5">
        <v>111539817419</v>
      </c>
      <c r="P125" s="5">
        <v>70177024418</v>
      </c>
    </row>
    <row r="126" spans="2:16" ht="15.5" x14ac:dyDescent="0.35">
      <c r="C126" t="s">
        <v>292</v>
      </c>
      <c r="D126" s="5">
        <v>323139810330</v>
      </c>
      <c r="E126" s="5">
        <v>306444729199</v>
      </c>
      <c r="F126" s="5">
        <v>319143701388</v>
      </c>
      <c r="G126" s="5">
        <v>366164298616</v>
      </c>
      <c r="I126" s="5">
        <v>1253943725058</v>
      </c>
      <c r="J126" s="5">
        <v>1340798297467</v>
      </c>
      <c r="K126" s="5">
        <v>920315763873</v>
      </c>
      <c r="L126" s="5">
        <v>872819327594</v>
      </c>
      <c r="M126" s="5">
        <v>681167541052</v>
      </c>
      <c r="N126" s="5">
        <v>717424352317</v>
      </c>
      <c r="O126" s="5">
        <v>671437755050</v>
      </c>
      <c r="P126" s="5">
        <v>581753478952</v>
      </c>
    </row>
    <row r="127" spans="2:16" ht="15.5" x14ac:dyDescent="0.35">
      <c r="C127" t="s">
        <v>293</v>
      </c>
      <c r="D127" s="5">
        <v>-180417004814</v>
      </c>
      <c r="E127" s="5">
        <v>-136553012401</v>
      </c>
      <c r="F127" s="5">
        <v>-160894132385</v>
      </c>
      <c r="G127" s="5">
        <v>-146185103737</v>
      </c>
      <c r="I127" s="5">
        <v>-555255554257</v>
      </c>
      <c r="J127" s="5">
        <v>-611173820361</v>
      </c>
      <c r="K127" s="5">
        <v>-538507569309</v>
      </c>
      <c r="L127" s="5">
        <v>-555655171660</v>
      </c>
      <c r="M127" s="5">
        <v>-356538917583</v>
      </c>
      <c r="N127" s="5">
        <v>-341149178427</v>
      </c>
      <c r="O127" s="5">
        <v>-335115098586</v>
      </c>
      <c r="P127" s="5">
        <v>-343491378022</v>
      </c>
    </row>
    <row r="128" spans="2:16" ht="15.5" x14ac:dyDescent="0.35">
      <c r="C128" t="s">
        <v>393</v>
      </c>
      <c r="D128" s="5">
        <v>-37076308553</v>
      </c>
      <c r="E128" s="5">
        <v>-29536707261</v>
      </c>
      <c r="F128" s="5">
        <v>-25407912844</v>
      </c>
      <c r="G128" s="5">
        <v>-23426059786</v>
      </c>
      <c r="I128" s="5">
        <v>-110562899015</v>
      </c>
      <c r="J128" s="5">
        <v>-102189429001</v>
      </c>
      <c r="K128" s="5">
        <v>-98785879898</v>
      </c>
      <c r="L128" s="5">
        <v>-88215885724</v>
      </c>
      <c r="M128" s="5">
        <v>-76828385089</v>
      </c>
      <c r="N128" s="5">
        <v>-75137073334</v>
      </c>
      <c r="O128" s="5">
        <v>-76181865743</v>
      </c>
      <c r="P128" s="5">
        <v>-62868396342</v>
      </c>
    </row>
    <row r="129" spans="3:16" ht="15.5" x14ac:dyDescent="0.35">
      <c r="C129" t="s">
        <v>410</v>
      </c>
      <c r="D129" s="5">
        <v>-35896612537</v>
      </c>
      <c r="E129" s="5">
        <v>-50913273382</v>
      </c>
      <c r="F129" s="5">
        <v>-18344627966</v>
      </c>
      <c r="G129" s="5">
        <v>-26172828422</v>
      </c>
      <c r="I129" s="5">
        <v>-107366643470</v>
      </c>
      <c r="J129" s="5">
        <v>-151727649250</v>
      </c>
      <c r="K129" s="5">
        <v>-100208075479</v>
      </c>
      <c r="L129" s="5">
        <v>-114207789228</v>
      </c>
      <c r="M129" s="5">
        <v>-90680774226</v>
      </c>
      <c r="N129" s="5">
        <v>-83976266392</v>
      </c>
      <c r="O129" s="5">
        <v>-81134333739</v>
      </c>
      <c r="P129" s="5">
        <v>-77949506117</v>
      </c>
    </row>
    <row r="130" spans="3:16" ht="15.5" x14ac:dyDescent="0.35">
      <c r="C130" t="s">
        <v>1674</v>
      </c>
      <c r="D130" s="5">
        <v>-3738612528</v>
      </c>
      <c r="E130" s="5">
        <v>-4218512270</v>
      </c>
      <c r="F130" s="5">
        <v>-4863649729</v>
      </c>
      <c r="G130" s="5">
        <v>-5789568198</v>
      </c>
      <c r="I130" s="5">
        <v>-22994578159</v>
      </c>
      <c r="J130" s="5">
        <v>-33101546498</v>
      </c>
      <c r="K130" s="5">
        <v>-37021663293</v>
      </c>
      <c r="L130" s="5">
        <v>-14886422637</v>
      </c>
      <c r="M130" s="5">
        <v>-1398929849</v>
      </c>
      <c r="N130" s="5">
        <v>-6095900105</v>
      </c>
      <c r="O130" s="5">
        <v>-17535596438</v>
      </c>
      <c r="P130" s="5">
        <v>-16773442966</v>
      </c>
    </row>
    <row r="131" spans="3:16" ht="15.5" x14ac:dyDescent="0.35">
      <c r="C131" t="s">
        <v>148</v>
      </c>
      <c r="D131" s="5">
        <v>-22849382680</v>
      </c>
      <c r="E131" s="5">
        <v>-2786095525</v>
      </c>
      <c r="F131" s="5">
        <v>-25922382473</v>
      </c>
      <c r="G131" s="5">
        <v>-14786931913</v>
      </c>
      <c r="I131" s="5">
        <v>-63077641987</v>
      </c>
      <c r="J131" s="5">
        <v>-52611476369</v>
      </c>
      <c r="K131" s="5">
        <v>-20167676227</v>
      </c>
      <c r="L131" s="5">
        <v>-10392078462</v>
      </c>
      <c r="M131" s="5">
        <v>-8402119109</v>
      </c>
      <c r="N131" s="5">
        <v>-29295028385</v>
      </c>
      <c r="O131" s="5">
        <v>-49931043125</v>
      </c>
      <c r="P131" s="5">
        <v>-10493731087</v>
      </c>
    </row>
    <row r="132" spans="3:16" ht="15.5" x14ac:dyDescent="0.35">
      <c r="C132" t="s">
        <v>149</v>
      </c>
      <c r="D132" s="5">
        <v>-26281355356</v>
      </c>
      <c r="E132" s="5">
        <v>-20028852174</v>
      </c>
      <c r="F132" s="5">
        <v>-24617663243</v>
      </c>
      <c r="G132" s="5">
        <v>-125237630816</v>
      </c>
      <c r="I132" s="5">
        <v>-210752897290</v>
      </c>
      <c r="J132" s="5">
        <v>-312480681608</v>
      </c>
      <c r="K132" s="5">
        <v>41411751759</v>
      </c>
      <c r="L132" s="5">
        <v>477742675563</v>
      </c>
      <c r="M132" s="5">
        <v>7373798992</v>
      </c>
      <c r="N132" s="5">
        <v>-127008954497</v>
      </c>
      <c r="O132" s="5">
        <v>-59906260111</v>
      </c>
      <c r="P132" s="5">
        <v>-36677397027</v>
      </c>
    </row>
    <row r="133" spans="3:16" ht="15.5" x14ac:dyDescent="0.35">
      <c r="C133" t="s">
        <v>150</v>
      </c>
      <c r="D133" s="5">
        <v>-21130447281</v>
      </c>
      <c r="E133" s="5">
        <v>-5441739635</v>
      </c>
      <c r="F133" s="5">
        <v>-18051348127</v>
      </c>
      <c r="G133" s="5">
        <v>-13546041349</v>
      </c>
      <c r="I133" s="5">
        <v>-91014288297</v>
      </c>
      <c r="J133" s="5">
        <v>-75399096099</v>
      </c>
      <c r="K133" s="5">
        <v>-177438280897</v>
      </c>
      <c r="L133" s="5">
        <v>-570436256675</v>
      </c>
      <c r="M133" s="5">
        <v>-173777988639</v>
      </c>
      <c r="N133" s="5">
        <v>-25904928895</v>
      </c>
      <c r="O133" s="5">
        <v>-58388820948</v>
      </c>
      <c r="P133" s="5">
        <v>-32684943413</v>
      </c>
    </row>
    <row r="134" spans="3:16" ht="15.5" x14ac:dyDescent="0.35">
      <c r="C134" t="s">
        <v>158</v>
      </c>
      <c r="D134" s="5">
        <v>-16747227589</v>
      </c>
      <c r="E134" s="5">
        <v>-404448635</v>
      </c>
      <c r="F134" s="5">
        <v>-17088143853</v>
      </c>
      <c r="G134" s="5">
        <v>-21574119123</v>
      </c>
      <c r="I134" s="5">
        <v>-86385868481</v>
      </c>
      <c r="J134" s="5">
        <v>-38632993498</v>
      </c>
      <c r="K134" s="5">
        <v>-150872577701</v>
      </c>
      <c r="L134" s="5">
        <v>-562189159045</v>
      </c>
      <c r="M134" s="5">
        <v>-99299895865</v>
      </c>
      <c r="N134" s="5">
        <v>-24610123718</v>
      </c>
      <c r="O134" s="5">
        <v>-45167600176</v>
      </c>
      <c r="P134" s="5">
        <v>-33496927004</v>
      </c>
    </row>
    <row r="135" spans="3:16" ht="15.5" x14ac:dyDescent="0.35">
      <c r="C135" t="s">
        <v>253</v>
      </c>
      <c r="D135" s="5">
        <v>-4754752800</v>
      </c>
      <c r="E135" s="5">
        <v>-5037291000</v>
      </c>
      <c r="F135" s="5">
        <v>-3044210495</v>
      </c>
      <c r="G135" s="5">
        <v>8028077774</v>
      </c>
      <c r="I135" s="5">
        <v>-4633825221</v>
      </c>
      <c r="J135" s="5">
        <v>-32266446900</v>
      </c>
      <c r="K135" s="5">
        <v>-27486450359</v>
      </c>
      <c r="L135" s="5">
        <v>-8962267900</v>
      </c>
      <c r="M135" s="5">
        <v>-74802384300</v>
      </c>
      <c r="N135" s="5">
        <v>-1684800007</v>
      </c>
      <c r="O135" s="5">
        <v>-16594265464</v>
      </c>
    </row>
    <row r="136" spans="3:16" ht="15.5" x14ac:dyDescent="0.35">
      <c r="C136" t="s">
        <v>367</v>
      </c>
      <c r="D136" s="5">
        <v>408108108</v>
      </c>
      <c r="G136" s="5">
        <v>-2702703</v>
      </c>
      <c r="O136" s="5">
        <v>3042780000</v>
      </c>
    </row>
    <row r="137" spans="3:16" ht="15.5" x14ac:dyDescent="0.35">
      <c r="C137" t="s">
        <v>160</v>
      </c>
      <c r="F137" s="5">
        <v>2702702</v>
      </c>
      <c r="G137" s="5">
        <v>2702703</v>
      </c>
      <c r="I137" s="5">
        <v>5405405</v>
      </c>
      <c r="J137" s="5">
        <v>392792795</v>
      </c>
      <c r="K137" s="5">
        <v>920747163</v>
      </c>
      <c r="L137" s="5">
        <v>745270270</v>
      </c>
      <c r="M137" s="5">
        <v>342291526</v>
      </c>
      <c r="N137" s="5">
        <v>424994830</v>
      </c>
      <c r="O137" s="5">
        <v>381818182</v>
      </c>
      <c r="P137" s="5">
        <v>833921591</v>
      </c>
    </row>
    <row r="138" spans="3:16" ht="15.5" x14ac:dyDescent="0.35">
      <c r="C138" t="s">
        <v>781</v>
      </c>
      <c r="D138" s="5">
        <v>-36575000</v>
      </c>
      <c r="F138" s="5">
        <v>2078303519</v>
      </c>
      <c r="J138" s="5">
        <v>-4892448496</v>
      </c>
      <c r="L138" s="5">
        <v>-30100000</v>
      </c>
      <c r="M138" s="5">
        <v>-18000000</v>
      </c>
      <c r="N138" s="5">
        <v>-35000000</v>
      </c>
      <c r="O138" s="5">
        <v>-51553490</v>
      </c>
      <c r="P138" s="5">
        <v>-21938000</v>
      </c>
    </row>
    <row r="139" spans="3:16" ht="15.5" x14ac:dyDescent="0.35">
      <c r="C139" t="s">
        <v>317</v>
      </c>
    </row>
    <row r="140" spans="3:16" ht="15.5" x14ac:dyDescent="0.35">
      <c r="C140" t="s">
        <v>161</v>
      </c>
      <c r="D140" s="5">
        <v>-26281355356</v>
      </c>
      <c r="E140" s="5">
        <v>-20028852174</v>
      </c>
      <c r="F140" s="5">
        <v>-24617663243</v>
      </c>
      <c r="G140" s="5">
        <v>-125237630816</v>
      </c>
      <c r="I140" s="5">
        <v>-210752897290</v>
      </c>
      <c r="J140" s="5">
        <v>-312480681608</v>
      </c>
      <c r="K140" s="5">
        <v>41411751759</v>
      </c>
      <c r="L140" s="5">
        <v>477742675563</v>
      </c>
      <c r="M140" s="5">
        <v>7373798992</v>
      </c>
      <c r="N140" s="5">
        <v>-127008954497</v>
      </c>
      <c r="O140" s="5">
        <v>-59906260111</v>
      </c>
      <c r="P140" s="5">
        <v>-36677397027</v>
      </c>
    </row>
    <row r="141" spans="3:16" ht="15.5" x14ac:dyDescent="0.35">
      <c r="C141" t="s">
        <v>1675</v>
      </c>
      <c r="D141" s="5">
        <v>23102750000</v>
      </c>
      <c r="E141" s="5">
        <v>-23102750000</v>
      </c>
      <c r="G141" s="5">
        <v>-15000000000</v>
      </c>
      <c r="L141" s="5">
        <v>477901843574</v>
      </c>
      <c r="M141" s="5">
        <v>8540004000</v>
      </c>
    </row>
    <row r="142" spans="3:16" ht="15.5" x14ac:dyDescent="0.35">
      <c r="C142" t="s">
        <v>1676</v>
      </c>
      <c r="F142" s="5">
        <v>31030325383</v>
      </c>
      <c r="G142" s="5">
        <v>-29574309172</v>
      </c>
      <c r="I142" s="5">
        <v>1456016211</v>
      </c>
      <c r="J142" s="5">
        <v>124187764071</v>
      </c>
      <c r="K142" s="5">
        <v>141499607196</v>
      </c>
      <c r="L142" s="5">
        <v>78907203572</v>
      </c>
    </row>
    <row r="143" spans="3:16" ht="15.5" x14ac:dyDescent="0.35">
      <c r="C143" t="s">
        <v>271</v>
      </c>
      <c r="F143" s="5">
        <v>-16030325383</v>
      </c>
      <c r="G143" s="5">
        <v>29574309172</v>
      </c>
      <c r="I143" s="5">
        <v>-16030325383</v>
      </c>
      <c r="J143" s="5">
        <v>-248573507192</v>
      </c>
      <c r="K143" s="5">
        <v>-41446758475</v>
      </c>
      <c r="L143" s="5">
        <v>-40000000000</v>
      </c>
    </row>
    <row r="144" spans="3:16" ht="15.5" x14ac:dyDescent="0.35">
      <c r="C144" t="s">
        <v>359</v>
      </c>
      <c r="F144" s="5">
        <v>-23102750000</v>
      </c>
      <c r="G144" s="5">
        <v>-69308250000</v>
      </c>
      <c r="I144" s="5">
        <v>-92411000000</v>
      </c>
      <c r="J144" s="5">
        <v>-92411000000</v>
      </c>
      <c r="K144" s="5">
        <v>-38327871796</v>
      </c>
      <c r="N144" s="5">
        <v>-96136506428</v>
      </c>
      <c r="O144" s="5">
        <v>-392535616094</v>
      </c>
      <c r="P144" s="5">
        <v>-167160812814</v>
      </c>
    </row>
    <row r="145" spans="2:16" ht="15.5" x14ac:dyDescent="0.35">
      <c r="C145" t="s">
        <v>432</v>
      </c>
      <c r="O145" s="5">
        <v>144098071300</v>
      </c>
    </row>
    <row r="146" spans="2:16" ht="15.5" x14ac:dyDescent="0.35">
      <c r="C146" t="s">
        <v>162</v>
      </c>
      <c r="G146" s="5">
        <v>-103532000000</v>
      </c>
      <c r="I146" s="5">
        <v>-103532000000</v>
      </c>
      <c r="J146" s="5">
        <v>-94120000000</v>
      </c>
      <c r="K146" s="5">
        <v>-18824000000</v>
      </c>
      <c r="L146" s="5">
        <v>-37648000000</v>
      </c>
      <c r="N146" s="5">
        <v>-47060000000</v>
      </c>
    </row>
    <row r="147" spans="2:16" ht="15.5" x14ac:dyDescent="0.35">
      <c r="C147" t="s">
        <v>1677</v>
      </c>
      <c r="D147" s="5">
        <v>-52353765</v>
      </c>
      <c r="E147" s="5">
        <v>-52353765</v>
      </c>
      <c r="F147" s="5">
        <v>-58897029</v>
      </c>
      <c r="G147" s="5">
        <v>-58897030</v>
      </c>
      <c r="I147" s="5">
        <v>-235588118</v>
      </c>
      <c r="J147" s="5">
        <v>-1563938487</v>
      </c>
      <c r="K147" s="5">
        <v>-1489225166</v>
      </c>
      <c r="L147" s="5">
        <v>-1418371583</v>
      </c>
      <c r="M147" s="5">
        <v>-1166205008</v>
      </c>
      <c r="N147" s="5">
        <v>-850108246</v>
      </c>
    </row>
    <row r="148" spans="2:16" ht="15.5" x14ac:dyDescent="0.35">
      <c r="C148" t="s">
        <v>308</v>
      </c>
      <c r="O148" s="5">
        <v>-32985023496</v>
      </c>
      <c r="P148" s="5">
        <v>-15200000000</v>
      </c>
    </row>
    <row r="149" spans="2:16" ht="15.5" x14ac:dyDescent="0.35">
      <c r="C149" t="s">
        <v>173</v>
      </c>
      <c r="D149" s="5">
        <v>-4249913419</v>
      </c>
      <c r="E149" s="5">
        <v>56966536551</v>
      </c>
      <c r="F149" s="5">
        <v>41041984621</v>
      </c>
      <c r="G149" s="5">
        <v>11020134395</v>
      </c>
      <c r="I149" s="5">
        <v>92919222583</v>
      </c>
      <c r="J149" s="5">
        <v>2114598281</v>
      </c>
      <c r="K149" s="5">
        <v>-10401629471</v>
      </c>
      <c r="L149" s="5">
        <v>-3231601229</v>
      </c>
      <c r="M149" s="5">
        <v>-19085774451</v>
      </c>
      <c r="N149" s="5">
        <v>28857022282</v>
      </c>
      <c r="O149" s="5">
        <v>-6755263640</v>
      </c>
      <c r="P149" s="5">
        <v>814683978</v>
      </c>
    </row>
    <row r="150" spans="2:16" ht="15.5" x14ac:dyDescent="0.35">
      <c r="C150" t="s">
        <v>176</v>
      </c>
      <c r="E150" s="5">
        <v>96616155968</v>
      </c>
      <c r="I150" s="5">
        <v>3619394850</v>
      </c>
      <c r="J150" s="5">
        <v>1471104359</v>
      </c>
      <c r="K150" s="5">
        <v>11870768964</v>
      </c>
      <c r="L150" s="5">
        <v>14902817134</v>
      </c>
      <c r="M150" s="5">
        <v>34052020079</v>
      </c>
      <c r="N150" s="5">
        <v>5228906864</v>
      </c>
      <c r="O150" s="5">
        <v>12053472462</v>
      </c>
      <c r="P150" s="5">
        <v>11125527597</v>
      </c>
    </row>
    <row r="151" spans="2:16" ht="15.5" x14ac:dyDescent="0.35">
      <c r="C151" t="s">
        <v>174</v>
      </c>
      <c r="F151" s="5">
        <v>77538535</v>
      </c>
      <c r="I151" s="5">
        <v>77538535</v>
      </c>
      <c r="J151" s="5">
        <v>33692210</v>
      </c>
      <c r="K151" s="5">
        <v>1964866</v>
      </c>
      <c r="L151" s="5">
        <v>199553059</v>
      </c>
      <c r="M151" s="5">
        <v>-63428494</v>
      </c>
      <c r="N151" s="5">
        <v>-33909067</v>
      </c>
      <c r="O151" s="5">
        <v>-69301958</v>
      </c>
      <c r="P151" s="5">
        <v>113260887</v>
      </c>
    </row>
    <row r="152" spans="2:16" ht="15.5" x14ac:dyDescent="0.35">
      <c r="C152" t="s">
        <v>177</v>
      </c>
      <c r="D152" s="5">
        <v>-4249913419</v>
      </c>
      <c r="E152" s="5">
        <v>153582692519</v>
      </c>
      <c r="F152" s="5">
        <v>41119523156</v>
      </c>
      <c r="G152" s="5">
        <v>11020134395</v>
      </c>
      <c r="I152" s="5">
        <v>96616155968</v>
      </c>
      <c r="J152" s="5">
        <v>3619394850</v>
      </c>
      <c r="K152" s="5">
        <v>1471104359</v>
      </c>
      <c r="L152" s="5">
        <v>11870768964</v>
      </c>
      <c r="M152" s="5">
        <v>14902817134</v>
      </c>
      <c r="N152" s="5">
        <v>34052020079</v>
      </c>
      <c r="O152" s="5">
        <v>5228906864</v>
      </c>
      <c r="P152" s="5">
        <v>12053472462</v>
      </c>
    </row>
    <row r="154" spans="2:16" ht="15.5" x14ac:dyDescent="0.35">
      <c r="B154" t="s">
        <v>178</v>
      </c>
      <c r="C154" t="s">
        <v>12</v>
      </c>
      <c r="D154" s="5">
        <v>9410000000</v>
      </c>
      <c r="E154" s="5">
        <v>9410000000</v>
      </c>
      <c r="F154" s="5">
        <v>9410000000</v>
      </c>
      <c r="G154" s="5">
        <v>9410000000</v>
      </c>
      <c r="I154" s="5">
        <v>9410000000</v>
      </c>
      <c r="J154" s="5">
        <v>9410000000</v>
      </c>
      <c r="K154" s="5">
        <v>9410000000</v>
      </c>
      <c r="L154" s="5">
        <v>9410000000</v>
      </c>
      <c r="M154" s="5">
        <v>9410000000</v>
      </c>
      <c r="N154" s="5">
        <v>9410000000</v>
      </c>
      <c r="O154" s="5">
        <v>9410000000</v>
      </c>
      <c r="P154" s="5">
        <v>0</v>
      </c>
    </row>
    <row r="155" spans="2:16" ht="15.5" x14ac:dyDescent="0.35">
      <c r="C155" t="s">
        <v>179</v>
      </c>
      <c r="D155" s="6">
        <v>3.53</v>
      </c>
      <c r="E155" s="6">
        <v>4.7699999999999996</v>
      </c>
      <c r="F155" s="6">
        <v>3.07</v>
      </c>
      <c r="G155" s="6">
        <v>4.84</v>
      </c>
    </row>
    <row r="156" spans="2:16" ht="15.5" x14ac:dyDescent="0.35">
      <c r="C156" t="s">
        <v>180</v>
      </c>
      <c r="D156" s="6">
        <v>58.36</v>
      </c>
      <c r="E156" s="6">
        <v>46.54</v>
      </c>
      <c r="F156" s="6">
        <v>71.66</v>
      </c>
      <c r="G156" s="6">
        <v>47.52</v>
      </c>
    </row>
    <row r="157" spans="2:16" ht="15.5" x14ac:dyDescent="0.35">
      <c r="C157" t="s">
        <v>64</v>
      </c>
      <c r="D157" s="6">
        <v>6.91</v>
      </c>
      <c r="E157" s="6">
        <v>6.31</v>
      </c>
      <c r="F157" s="6">
        <v>7.75</v>
      </c>
      <c r="G157" s="6">
        <v>6.76</v>
      </c>
    </row>
    <row r="158" spans="2:16" ht="15.5" x14ac:dyDescent="0.35">
      <c r="C158" t="s">
        <v>181</v>
      </c>
      <c r="D158" s="5">
        <v>87260000000</v>
      </c>
      <c r="E158" s="5">
        <v>106240000000</v>
      </c>
      <c r="F158" s="5">
        <v>84060000000</v>
      </c>
      <c r="G158" s="5">
        <v>108330000000</v>
      </c>
    </row>
    <row r="159" spans="2:16" ht="15.5" x14ac:dyDescent="0.35">
      <c r="C159" t="s">
        <v>182</v>
      </c>
      <c r="D159" s="6">
        <v>1.9099999999999999E-2</v>
      </c>
      <c r="E159" s="6">
        <v>2.53E-2</v>
      </c>
      <c r="F159" s="6">
        <v>1.6899999999999998E-2</v>
      </c>
      <c r="G159" s="6">
        <v>2.6499999999999999E-2</v>
      </c>
    </row>
    <row r="160" spans="2:16" ht="15.5" x14ac:dyDescent="0.35">
      <c r="C160" t="s">
        <v>183</v>
      </c>
      <c r="D160" s="6">
        <v>2.3599999999999999E-2</v>
      </c>
      <c r="E160" s="6">
        <v>3.1400000000000004E-2</v>
      </c>
      <c r="F160" s="6">
        <v>2.0899999999999998E-2</v>
      </c>
      <c r="G160" s="6">
        <v>3.3599999999999998E-2</v>
      </c>
    </row>
    <row r="161" spans="3:7" ht="15.5" x14ac:dyDescent="0.35">
      <c r="C161" t="s">
        <v>184</v>
      </c>
      <c r="D161" s="6">
        <v>2.6000000000000002E-2</v>
      </c>
      <c r="E161" s="6">
        <v>3.8900000000000004E-2</v>
      </c>
      <c r="F161" s="6">
        <v>2.58E-2</v>
      </c>
      <c r="G161" s="6">
        <v>4.1200000000000001E-2</v>
      </c>
    </row>
    <row r="162" spans="3:7" ht="15.5" x14ac:dyDescent="0.35">
      <c r="C162" t="s">
        <v>185</v>
      </c>
      <c r="D162" s="6">
        <v>10.43</v>
      </c>
      <c r="E162" s="6">
        <v>14.1</v>
      </c>
      <c r="F162" s="6">
        <v>8.0500000000000007</v>
      </c>
      <c r="G162" s="6">
        <v>10.89</v>
      </c>
    </row>
    <row r="163" spans="3:7" ht="15.5" x14ac:dyDescent="0.35">
      <c r="C163" t="s">
        <v>186</v>
      </c>
      <c r="D163" s="5">
        <v>1407000000000</v>
      </c>
      <c r="E163" s="5">
        <v>1430000000000</v>
      </c>
      <c r="F163" s="5">
        <v>1385000000000</v>
      </c>
      <c r="G163" s="5">
        <v>1357000000000</v>
      </c>
    </row>
    <row r="164" spans="3:7" ht="15.5" x14ac:dyDescent="0.35">
      <c r="C164" t="s">
        <v>187</v>
      </c>
      <c r="D164" s="6">
        <v>1.38</v>
      </c>
      <c r="E164" s="6">
        <v>1.46</v>
      </c>
      <c r="F164" s="6">
        <v>1.5</v>
      </c>
      <c r="G164" s="6">
        <v>1.6</v>
      </c>
    </row>
    <row r="165" spans="3:7" ht="15.5" x14ac:dyDescent="0.35">
      <c r="C165" t="s">
        <v>188</v>
      </c>
      <c r="D165" s="6">
        <v>149.46</v>
      </c>
      <c r="E165" s="6">
        <v>151.91999999999999</v>
      </c>
      <c r="F165" s="6">
        <v>147.15</v>
      </c>
      <c r="G165" s="6">
        <v>144.16999999999999</v>
      </c>
    </row>
    <row r="166" spans="3:7" ht="15.5" x14ac:dyDescent="0.35">
      <c r="C166" t="s">
        <v>189</v>
      </c>
      <c r="D166" s="6">
        <v>1.38</v>
      </c>
      <c r="E166" s="6">
        <v>1.46</v>
      </c>
      <c r="F166" s="6">
        <v>1.5</v>
      </c>
      <c r="G166" s="6">
        <v>1.6</v>
      </c>
    </row>
    <row r="167" spans="3:7" ht="15.5" x14ac:dyDescent="0.35">
      <c r="C167" t="s">
        <v>190</v>
      </c>
      <c r="D167" s="6">
        <v>149.46</v>
      </c>
      <c r="E167" s="6">
        <v>151.91999999999999</v>
      </c>
      <c r="F167" s="6">
        <v>147.15</v>
      </c>
      <c r="G167" s="6">
        <v>144.16999999999999</v>
      </c>
    </row>
    <row r="168" spans="3:7" ht="15.5" x14ac:dyDescent="0.35">
      <c r="C168" t="s">
        <v>191</v>
      </c>
      <c r="D168" s="5">
        <v>92000000000</v>
      </c>
      <c r="E168" s="5">
        <v>95000000000</v>
      </c>
      <c r="F168" s="5">
        <v>92000000000</v>
      </c>
      <c r="G168" s="5">
        <v>94000000000</v>
      </c>
    </row>
    <row r="169" spans="3:7" ht="15.5" x14ac:dyDescent="0.35">
      <c r="C169" t="s">
        <v>192</v>
      </c>
      <c r="D169" s="5">
        <v>100000000000</v>
      </c>
      <c r="E169" s="5">
        <v>123000000000</v>
      </c>
      <c r="F169" s="5">
        <v>146000000000</v>
      </c>
      <c r="G169" s="5">
        <v>169000000000</v>
      </c>
    </row>
    <row r="170" spans="3:7" ht="15.5" x14ac:dyDescent="0.35">
      <c r="C170" t="s">
        <v>193</v>
      </c>
      <c r="D170" s="5">
        <v>1407000000000</v>
      </c>
      <c r="E170" s="5">
        <v>1430000000000</v>
      </c>
      <c r="F170" s="5">
        <v>1385000000000</v>
      </c>
      <c r="G170" s="5">
        <v>1357000000000</v>
      </c>
    </row>
    <row r="171" spans="3:7" ht="15.5" x14ac:dyDescent="0.35">
      <c r="C171" t="s">
        <v>24</v>
      </c>
      <c r="D171" s="5">
        <v>192000000000</v>
      </c>
      <c r="E171" s="5">
        <v>218000000000</v>
      </c>
      <c r="F171" s="5">
        <v>238000000000</v>
      </c>
      <c r="G171" s="5">
        <v>263000000000</v>
      </c>
    </row>
    <row r="172" spans="3:7" ht="15.5" x14ac:dyDescent="0.35">
      <c r="C172" t="s">
        <v>21</v>
      </c>
      <c r="D172" s="5">
        <v>43000000000</v>
      </c>
      <c r="E172" s="5">
        <v>65000000000</v>
      </c>
      <c r="F172" s="5">
        <v>142000000000</v>
      </c>
      <c r="G172" s="5">
        <v>207000000000</v>
      </c>
    </row>
    <row r="173" spans="3:7" ht="15.5" x14ac:dyDescent="0.35">
      <c r="C173" t="s">
        <v>194</v>
      </c>
      <c r="D173" s="5">
        <v>338000000000</v>
      </c>
      <c r="E173" s="5">
        <v>373000000000</v>
      </c>
      <c r="F173" s="5">
        <v>313000000000</v>
      </c>
      <c r="G173" s="5">
        <v>283000000000</v>
      </c>
    </row>
    <row r="174" spans="3:7" ht="15.5" x14ac:dyDescent="0.35">
      <c r="C174" t="s">
        <v>195</v>
      </c>
      <c r="D174" s="5">
        <v>43000000000</v>
      </c>
      <c r="E174" s="5">
        <v>82000000000</v>
      </c>
      <c r="F174" s="5">
        <v>84000000000</v>
      </c>
      <c r="G174" s="5">
        <v>150000000000</v>
      </c>
    </row>
    <row r="175" spans="3:7" ht="15.5" x14ac:dyDescent="0.35">
      <c r="C175" t="s">
        <v>196</v>
      </c>
      <c r="D175" s="5">
        <v>-22000000000</v>
      </c>
      <c r="E175" s="5">
        <v>-5000000000</v>
      </c>
      <c r="F175" s="5">
        <v>-20000000000</v>
      </c>
      <c r="G175" s="5">
        <v>-14000000000</v>
      </c>
    </row>
    <row r="176" spans="3:7" ht="15.5" x14ac:dyDescent="0.35">
      <c r="C176" t="s">
        <v>13</v>
      </c>
      <c r="D176" s="5">
        <v>22000000000</v>
      </c>
      <c r="E176" s="5">
        <v>77000000000</v>
      </c>
      <c r="F176" s="5">
        <v>64000000000</v>
      </c>
      <c r="G176" s="5">
        <v>136000000000</v>
      </c>
    </row>
    <row r="177" spans="3:16" ht="15.5" x14ac:dyDescent="0.35">
      <c r="C177" t="s">
        <v>16</v>
      </c>
      <c r="D177" s="6">
        <v>2.2999999999999998</v>
      </c>
      <c r="E177" s="6">
        <v>8.18</v>
      </c>
      <c r="F177" s="6">
        <v>6.76</v>
      </c>
      <c r="G177" s="6">
        <v>14.48</v>
      </c>
    </row>
    <row r="178" spans="3:16" ht="15.5" x14ac:dyDescent="0.35">
      <c r="C178" t="s">
        <v>49</v>
      </c>
      <c r="I178" s="6">
        <v>19.489999999999998</v>
      </c>
      <c r="J178" s="6">
        <v>19.02</v>
      </c>
      <c r="K178" s="6">
        <v>10.72</v>
      </c>
      <c r="L178" s="6">
        <v>10.32</v>
      </c>
      <c r="M178" s="6">
        <v>8.75</v>
      </c>
      <c r="N178" s="6">
        <v>7.82</v>
      </c>
      <c r="O178" s="6">
        <v>6.3</v>
      </c>
      <c r="P178" s="6">
        <v>13310.21</v>
      </c>
    </row>
    <row r="179" spans="3:16" ht="15.5" x14ac:dyDescent="0.35">
      <c r="C179" t="s">
        <v>63</v>
      </c>
      <c r="I179" s="6">
        <v>11.29</v>
      </c>
      <c r="J179" s="6">
        <v>10.73</v>
      </c>
      <c r="K179" s="6">
        <v>14.27</v>
      </c>
      <c r="L179" s="6">
        <v>15.31</v>
      </c>
      <c r="M179" s="6">
        <v>16.8</v>
      </c>
      <c r="N179" s="6">
        <v>18.93</v>
      </c>
      <c r="O179" s="6">
        <v>33.33</v>
      </c>
      <c r="P179" s="5">
        <v>0</v>
      </c>
    </row>
    <row r="180" spans="3:16" ht="15.5" x14ac:dyDescent="0.35">
      <c r="C180" t="s">
        <v>66</v>
      </c>
      <c r="I180" s="6">
        <v>1.61</v>
      </c>
      <c r="J180" s="6">
        <v>1.54</v>
      </c>
      <c r="K180" s="6">
        <v>1.46</v>
      </c>
      <c r="L180" s="6">
        <v>1.71</v>
      </c>
      <c r="M180" s="6">
        <v>1.94</v>
      </c>
      <c r="N180" s="6">
        <v>2.04</v>
      </c>
      <c r="O180" s="6">
        <v>2.95</v>
      </c>
      <c r="P180" s="5">
        <v>0</v>
      </c>
    </row>
    <row r="181" spans="3:16" ht="15.5" x14ac:dyDescent="0.35">
      <c r="C181" t="s">
        <v>197</v>
      </c>
      <c r="I181" s="5">
        <v>430410000000</v>
      </c>
      <c r="J181" s="5">
        <v>431720000000</v>
      </c>
      <c r="K181" s="5">
        <v>284110000000</v>
      </c>
      <c r="L181" s="5">
        <v>246720000000</v>
      </c>
      <c r="M181" s="5">
        <v>194570000000</v>
      </c>
      <c r="N181" s="5">
        <v>197150000000</v>
      </c>
      <c r="O181" s="5">
        <v>170170000000</v>
      </c>
      <c r="P181" s="5">
        <v>171390000000</v>
      </c>
    </row>
    <row r="182" spans="3:16" ht="15.5" x14ac:dyDescent="0.35">
      <c r="C182" t="s">
        <v>198</v>
      </c>
      <c r="I182" s="6">
        <v>0.1075</v>
      </c>
      <c r="J182" s="6">
        <v>0.10210000000000001</v>
      </c>
      <c r="K182" s="6">
        <v>5.33E-2</v>
      </c>
      <c r="L182" s="6">
        <v>5.5599999999999997E-2</v>
      </c>
      <c r="M182" s="6">
        <v>7.1099999999999997E-2</v>
      </c>
      <c r="N182" s="6">
        <v>6.8499999999999991E-2</v>
      </c>
      <c r="O182" s="6">
        <v>5.3800000000000001E-2</v>
      </c>
      <c r="P182" s="6">
        <v>5.4000000000000006E-2</v>
      </c>
    </row>
    <row r="183" spans="3:16" ht="15.5" x14ac:dyDescent="0.35">
      <c r="C183" t="s">
        <v>199</v>
      </c>
      <c r="I183" s="6">
        <v>0.13250000000000001</v>
      </c>
      <c r="J183" s="6">
        <v>0.1371</v>
      </c>
      <c r="K183" s="6">
        <v>8.2599999999999993E-2</v>
      </c>
      <c r="L183" s="6">
        <v>8.5000000000000006E-2</v>
      </c>
      <c r="M183" s="6">
        <v>7.5999999999999998E-2</v>
      </c>
      <c r="N183" s="6">
        <v>7.3599999999999999E-2</v>
      </c>
      <c r="O183" s="6">
        <v>6.0999999999999999E-2</v>
      </c>
      <c r="P183" s="6">
        <v>7.8399999999999997E-2</v>
      </c>
    </row>
    <row r="184" spans="3:16" ht="15.5" x14ac:dyDescent="0.35">
      <c r="C184" t="s">
        <v>200</v>
      </c>
      <c r="I184" s="6">
        <v>0.16399999999999998</v>
      </c>
      <c r="J184" s="6">
        <v>0.16489999999999999</v>
      </c>
      <c r="K184" s="6">
        <v>8.43E-2</v>
      </c>
      <c r="L184" s="6">
        <v>0.1115</v>
      </c>
      <c r="M184" s="6">
        <v>9.8800000000000013E-2</v>
      </c>
      <c r="N184" s="6">
        <v>0.109</v>
      </c>
      <c r="O184" s="6">
        <v>9.11E-2</v>
      </c>
      <c r="P184" s="6">
        <v>0.19980000000000001</v>
      </c>
    </row>
    <row r="185" spans="3:16" ht="15.5" x14ac:dyDescent="0.35">
      <c r="C185" t="s">
        <v>201</v>
      </c>
      <c r="I185" s="6">
        <v>10.88</v>
      </c>
      <c r="J185" s="6">
        <v>7.7</v>
      </c>
      <c r="K185" s="6">
        <v>4.58</v>
      </c>
      <c r="L185" s="6">
        <v>45.44</v>
      </c>
      <c r="M185" s="6">
        <v>73.959999999999994</v>
      </c>
      <c r="N185" s="6">
        <v>16.489999999999998</v>
      </c>
      <c r="O185" s="6">
        <v>5.7</v>
      </c>
      <c r="P185" s="6">
        <v>5.5</v>
      </c>
    </row>
    <row r="186" spans="3:16" ht="15.5" x14ac:dyDescent="0.35">
      <c r="C186" t="s">
        <v>60</v>
      </c>
      <c r="I186" s="6">
        <v>1.5</v>
      </c>
      <c r="J186" s="6">
        <v>1.47</v>
      </c>
      <c r="K186" s="6">
        <v>1.18</v>
      </c>
      <c r="L186" s="6">
        <v>1.3</v>
      </c>
      <c r="M186" s="6">
        <v>1.28</v>
      </c>
      <c r="N186" s="6">
        <v>1.39</v>
      </c>
      <c r="O186" s="6">
        <v>2.0299999999999998</v>
      </c>
      <c r="P186" s="5">
        <v>0</v>
      </c>
    </row>
    <row r="187" spans="3:16" ht="15.5" x14ac:dyDescent="0.35">
      <c r="C187" t="s">
        <v>57</v>
      </c>
      <c r="I187" s="6">
        <v>147.15</v>
      </c>
      <c r="J187" s="6">
        <v>138.75</v>
      </c>
      <c r="K187" s="6">
        <v>129.72</v>
      </c>
      <c r="L187" s="6">
        <v>121.39</v>
      </c>
      <c r="M187" s="6">
        <v>115.11</v>
      </c>
      <c r="N187" s="6">
        <v>106.2</v>
      </c>
      <c r="O187" s="6">
        <v>103.3</v>
      </c>
      <c r="P187" s="6">
        <v>169866.71</v>
      </c>
    </row>
    <row r="188" spans="3:16" ht="15.5" x14ac:dyDescent="0.35">
      <c r="C188" t="s">
        <v>202</v>
      </c>
      <c r="I188" s="6">
        <v>1.5</v>
      </c>
      <c r="J188" s="6">
        <v>1.47</v>
      </c>
      <c r="K188" s="6">
        <v>1.18</v>
      </c>
      <c r="L188" s="6">
        <v>1.3</v>
      </c>
      <c r="M188" s="6">
        <v>1.28</v>
      </c>
      <c r="N188" s="6">
        <v>1.39</v>
      </c>
      <c r="O188" s="6">
        <v>2.0299999999999998</v>
      </c>
      <c r="P188" s="5">
        <v>0</v>
      </c>
    </row>
    <row r="189" spans="3:16" ht="15.5" x14ac:dyDescent="0.35">
      <c r="C189" t="s">
        <v>203</v>
      </c>
      <c r="I189" s="6">
        <v>147.15</v>
      </c>
      <c r="J189" s="6">
        <v>138.75</v>
      </c>
      <c r="K189" s="6">
        <v>129.72</v>
      </c>
      <c r="L189" s="6">
        <v>121.39</v>
      </c>
      <c r="M189" s="6">
        <v>115.11</v>
      </c>
      <c r="N189" s="6">
        <v>106.2</v>
      </c>
      <c r="O189" s="6">
        <v>103.3</v>
      </c>
      <c r="P189" s="6">
        <v>169866.71</v>
      </c>
    </row>
    <row r="190" spans="3:16" ht="15.5" x14ac:dyDescent="0.35">
      <c r="C190" t="s">
        <v>204</v>
      </c>
      <c r="I190" s="5">
        <v>92000000000</v>
      </c>
      <c r="J190" s="5">
        <v>107000000000</v>
      </c>
      <c r="K190" s="5">
        <v>231000000000</v>
      </c>
      <c r="L190" s="5">
        <v>80000000000</v>
      </c>
      <c r="O190" s="5">
        <v>59000000000</v>
      </c>
      <c r="P190" s="5">
        <v>141000000000</v>
      </c>
    </row>
    <row r="191" spans="3:16" ht="15.5" x14ac:dyDescent="0.35">
      <c r="C191" t="s">
        <v>205</v>
      </c>
      <c r="I191" s="5">
        <v>146000000000</v>
      </c>
      <c r="J191" s="5">
        <v>238000000000</v>
      </c>
      <c r="K191" s="5">
        <v>331000000000</v>
      </c>
      <c r="L191" s="5">
        <v>446000000000</v>
      </c>
      <c r="M191" s="5">
        <v>9000000000</v>
      </c>
      <c r="O191" s="5">
        <v>20000000000</v>
      </c>
      <c r="P191" s="5">
        <v>109000000000</v>
      </c>
    </row>
    <row r="192" spans="3:16" ht="15.5" x14ac:dyDescent="0.35">
      <c r="C192" t="s">
        <v>26</v>
      </c>
      <c r="I192" s="5">
        <v>238000000000</v>
      </c>
      <c r="J192" s="5">
        <v>345000000000</v>
      </c>
      <c r="K192" s="5">
        <v>562000000000</v>
      </c>
      <c r="L192" s="5">
        <v>525000000000</v>
      </c>
      <c r="M192" s="5">
        <v>9000000000</v>
      </c>
      <c r="O192" s="5">
        <v>79000000000</v>
      </c>
      <c r="P192" s="5">
        <v>250000000000</v>
      </c>
    </row>
    <row r="193" spans="3:16" ht="15.5" x14ac:dyDescent="0.35">
      <c r="C193" t="s">
        <v>23</v>
      </c>
      <c r="I193" s="5">
        <v>142000000000</v>
      </c>
      <c r="J193" s="5">
        <v>341000000000</v>
      </c>
      <c r="K193" s="5">
        <v>560000000000</v>
      </c>
      <c r="L193" s="5">
        <v>513000000000</v>
      </c>
      <c r="M193" s="5">
        <v>-6000000000</v>
      </c>
      <c r="N193" s="5">
        <v>-34000000000</v>
      </c>
      <c r="O193" s="5">
        <v>74000000000</v>
      </c>
      <c r="P193" s="5">
        <v>238000000000</v>
      </c>
    </row>
    <row r="194" spans="3:16" ht="15.5" x14ac:dyDescent="0.35">
      <c r="C194" t="s">
        <v>206</v>
      </c>
      <c r="I194" s="5">
        <v>313000000000</v>
      </c>
      <c r="J194" s="5">
        <v>248000000000</v>
      </c>
      <c r="K194" s="5">
        <v>160000000000</v>
      </c>
      <c r="L194" s="5">
        <v>263000000000</v>
      </c>
      <c r="M194" s="5">
        <v>288000000000</v>
      </c>
      <c r="N194" s="5">
        <v>284000000000</v>
      </c>
      <c r="O194" s="5">
        <v>199000000000</v>
      </c>
      <c r="P194" s="5">
        <v>94000000000</v>
      </c>
    </row>
    <row r="195" spans="3:16" ht="15.5" x14ac:dyDescent="0.35">
      <c r="C195" t="s">
        <v>207</v>
      </c>
      <c r="I195" s="5">
        <v>395000000000</v>
      </c>
      <c r="J195" s="5">
        <v>390000000000</v>
      </c>
      <c r="K195" s="5">
        <v>126000000000</v>
      </c>
      <c r="L195" s="5">
        <v>89000000000</v>
      </c>
      <c r="M195" s="5">
        <v>147000000000</v>
      </c>
      <c r="N195" s="5">
        <v>182000000000</v>
      </c>
      <c r="O195" s="5">
        <v>112000000000</v>
      </c>
      <c r="P195" s="5">
        <v>70000000000</v>
      </c>
    </row>
    <row r="196" spans="3:16" ht="15.5" x14ac:dyDescent="0.35">
      <c r="C196" t="s">
        <v>208</v>
      </c>
      <c r="I196" s="5">
        <v>-91000000000</v>
      </c>
      <c r="J196" s="5">
        <v>-71000000000</v>
      </c>
      <c r="K196" s="5">
        <v>-178000000000</v>
      </c>
      <c r="L196" s="5">
        <v>-571000000000</v>
      </c>
      <c r="M196" s="5">
        <v>-174000000000</v>
      </c>
      <c r="N196" s="5">
        <v>-26000000000</v>
      </c>
      <c r="O196" s="5">
        <v>-62000000000</v>
      </c>
      <c r="P196" s="5">
        <v>-33000000000</v>
      </c>
    </row>
    <row r="197" spans="3:16" ht="15.5" x14ac:dyDescent="0.35">
      <c r="C197" t="s">
        <v>15</v>
      </c>
      <c r="I197" s="5">
        <v>304000000000</v>
      </c>
      <c r="J197" s="5">
        <v>319000000000</v>
      </c>
      <c r="K197" s="5">
        <v>-53000000000</v>
      </c>
      <c r="L197" s="5">
        <v>-482000000000</v>
      </c>
      <c r="M197" s="5">
        <v>-27000000000</v>
      </c>
      <c r="N197" s="5">
        <v>155000000000</v>
      </c>
      <c r="O197" s="5">
        <v>50000000000</v>
      </c>
      <c r="P197" s="5">
        <v>37000000000</v>
      </c>
    </row>
    <row r="198" spans="3:16" ht="15.5" x14ac:dyDescent="0.35">
      <c r="C198" t="s">
        <v>17</v>
      </c>
      <c r="I198" s="6">
        <v>32.26</v>
      </c>
      <c r="J198" s="6">
        <v>33.9</v>
      </c>
      <c r="K198" s="6">
        <v>-5.6</v>
      </c>
      <c r="L198" s="6">
        <v>-51.18</v>
      </c>
      <c r="M198" s="6">
        <v>-2.85</v>
      </c>
      <c r="N198" s="6">
        <v>16.52</v>
      </c>
      <c r="O198" s="6">
        <v>5.29</v>
      </c>
      <c r="P198" s="6">
        <v>8151.13</v>
      </c>
    </row>
  </sheetData>
  <pageMargins left="0.7" right="0.7" top="0.75" bottom="0.75" header="0.3" footer="0.3"/>
  <ignoredErrors>
    <ignoredError sqref="A1:P199" numberStoredAsText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P214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1678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1679</v>
      </c>
      <c r="D2" s="2" vm="311">
        <f ca="1">IFERROR(_xlfn.STOCKHISTORY("XIDX:" &amp; $C$1, D3, , 0, 0, 1), "Libur")</f>
        <v>114</v>
      </c>
      <c r="E2" s="2" vm="222">
        <f ca="1">IFERROR(_xlfn.STOCKHISTORY("XIDX:" &amp; $C$1, E3, , 0, 0, 1), "Libur")</f>
        <v>104</v>
      </c>
      <c r="H2" s="2" vm="222">
        <f ca="1">IFERROR(INDEX(D2:G2,COUNT(D2:G2)),"")</f>
        <v>104</v>
      </c>
      <c r="I2" s="2" vm="311">
        <f t="shared" ref="I2:P2" ca="1" si="0">IFERROR(_xlfn.STOCKHISTORY("XIDX:" &amp; $C$1, I1, , 0, 0, 1), "Libur")</f>
        <v>114</v>
      </c>
      <c r="J2" s="2" vm="283">
        <f t="shared" ca="1" si="0"/>
        <v>119</v>
      </c>
      <c r="K2" s="2" vm="159">
        <f t="shared" ca="1" si="0"/>
        <v>142</v>
      </c>
      <c r="L2" s="2" vm="484">
        <f t="shared" ca="1" si="0"/>
        <v>153</v>
      </c>
      <c r="M2" s="2" vm="487">
        <f t="shared" ca="1" si="0"/>
        <v>143</v>
      </c>
      <c r="N2" s="2" vm="393">
        <f t="shared" ca="1" si="0"/>
        <v>105</v>
      </c>
      <c r="O2" s="2" vm="488">
        <f t="shared" ca="1" si="0"/>
        <v>138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3687945132053</v>
      </c>
      <c r="E4" s="2">
        <f>IFERROR(INDEX(E51:E500,MATCH($C$4,$C$51:$C$500,0)),"")</f>
        <v>2423213476707</v>
      </c>
      <c r="H4" s="2">
        <f>IFERROR(SUM(D4:G4)*(4/MAX(1,COUNT(D4:G4))),"")</f>
        <v>12222317217520</v>
      </c>
      <c r="I4" s="2">
        <f t="shared" ref="I4:P4" si="1">IFERROR(INDEX(I51:I500,MATCH($C$4,$C$51:$C$500,0)),"")</f>
        <v>10328867086736</v>
      </c>
      <c r="J4" s="2">
        <f t="shared" si="1"/>
        <v>9646022913989</v>
      </c>
      <c r="K4" s="2">
        <f t="shared" si="1"/>
        <v>10494240419892</v>
      </c>
      <c r="L4" s="2">
        <f t="shared" si="1"/>
        <v>11509464649302</v>
      </c>
      <c r="M4" s="2">
        <f t="shared" si="1"/>
        <v>9778583412146</v>
      </c>
      <c r="N4" s="2">
        <f t="shared" si="1"/>
        <v>6076430855130</v>
      </c>
      <c r="O4" s="2">
        <f t="shared" si="1"/>
        <v>8729486560823</v>
      </c>
      <c r="P4" s="2">
        <f t="shared" si="1"/>
        <v>9976470408838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96114498357</v>
      </c>
      <c r="E5" s="2">
        <f>IFERROR(INDEX(E51:E500,MATCH($C$5,$C$51:$C$500,0)),"")</f>
        <v>30246555163</v>
      </c>
      <c r="H5" s="2">
        <f>IFERROR(SUM(D5:G5)*(4/MAX(1,COUNT(D5:G5))),"")</f>
        <v>252722107040</v>
      </c>
      <c r="I5" s="2">
        <f t="shared" ref="I5:P5" si="2">IFERROR(INDEX(I51:I500,MATCH($C$5,$C$51:$C$500,0)),"")</f>
        <v>115686292227</v>
      </c>
      <c r="J5" s="2">
        <f t="shared" si="2"/>
        <v>109234450791</v>
      </c>
      <c r="K5" s="2">
        <f t="shared" si="2"/>
        <v>356500042959</v>
      </c>
      <c r="L5" s="2">
        <f t="shared" si="2"/>
        <v>278730704894</v>
      </c>
      <c r="M5" s="2">
        <f t="shared" si="2"/>
        <v>156937311310</v>
      </c>
      <c r="N5" s="2">
        <f t="shared" si="2"/>
        <v>131115927644</v>
      </c>
      <c r="O5" s="2">
        <f t="shared" si="2"/>
        <v>101512525983</v>
      </c>
      <c r="P5" s="2">
        <f t="shared" si="2"/>
        <v>150288588895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3381963533124</v>
      </c>
      <c r="E6" s="2">
        <f>IFERROR(INDEX(E51:E500,MATCH($C$6,$C$51:$C$500,0)),"")</f>
        <v>3284991465763</v>
      </c>
      <c r="H6" s="2">
        <f>IFERROR(INDEX(D6:G6,COUNT(D6:G6)),"")</f>
        <v>3284991465763</v>
      </c>
      <c r="I6" s="2">
        <f t="shared" ref="I6:P6" si="3">IFERROR(INDEX(I51:I500,MATCH($C$6,$C$51:$C$500,0)),"")</f>
        <v>3247592782884</v>
      </c>
      <c r="J6" s="2">
        <f t="shared" si="3"/>
        <v>3160447002924</v>
      </c>
      <c r="K6" s="2">
        <f t="shared" si="3"/>
        <v>3031463670724</v>
      </c>
      <c r="L6" s="2">
        <f t="shared" si="3"/>
        <v>2717992991622</v>
      </c>
      <c r="M6" s="2">
        <f t="shared" si="3"/>
        <v>2465830965193</v>
      </c>
      <c r="N6" s="2">
        <f t="shared" si="3"/>
        <v>2403625072779</v>
      </c>
      <c r="O6" s="2">
        <f t="shared" si="3"/>
        <v>2223446923415</v>
      </c>
      <c r="P6" s="2">
        <f t="shared" si="3"/>
        <v>1730359275389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13.76</v>
      </c>
      <c r="E7" s="3">
        <f>IFERROR(INDEX(E51:E500,MATCH($C$7,$C$51:$C$500,0))/1000000000,"")</f>
        <v>13.76</v>
      </c>
      <c r="H7" s="3">
        <f>IFERROR(INDEX(D7:G7,COUNT(D7:G7)),"")</f>
        <v>13.76</v>
      </c>
      <c r="I7" s="3">
        <f t="shared" ref="I7:P7" si="4">IFERROR(INDEX(I51:I500,MATCH($C$7,$C$51:$C$500,0))/1000000000,"")</f>
        <v>13.76</v>
      </c>
      <c r="J7" s="3">
        <f t="shared" si="4"/>
        <v>13.76</v>
      </c>
      <c r="K7" s="3">
        <f t="shared" si="4"/>
        <v>13.76</v>
      </c>
      <c r="L7" s="3">
        <f t="shared" si="4"/>
        <v>13.76</v>
      </c>
      <c r="M7" s="3">
        <f t="shared" si="4"/>
        <v>13.76</v>
      </c>
      <c r="N7" s="3">
        <f t="shared" si="4"/>
        <v>13.76</v>
      </c>
      <c r="O7" s="3">
        <f t="shared" si="4"/>
        <v>13.76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734000000000</v>
      </c>
      <c r="E8" s="2">
        <f>IFERROR(INDEX(E51:E500,MATCH("Free cash flow (Quarter)",$C$51:$C$500,0)),"")</f>
        <v>-926000000000</v>
      </c>
      <c r="H8" s="2">
        <f>IFERROR(INDEX(D8:G8,COUNT(D8:G8)),"")</f>
        <v>-926000000000</v>
      </c>
      <c r="I8" s="2">
        <f t="shared" ref="I8:P8" si="5">IFERROR(INDEX(I51:I500,MATCH($C$8,$C$51:$C$500,0)),"")</f>
        <v>1490000000000</v>
      </c>
      <c r="J8" s="2">
        <f t="shared" si="5"/>
        <v>144000000000</v>
      </c>
      <c r="K8" s="2">
        <f t="shared" si="5"/>
        <v>247000000000</v>
      </c>
      <c r="L8" s="2">
        <f t="shared" si="5"/>
        <v>-393000000000</v>
      </c>
      <c r="M8" s="2">
        <f t="shared" si="5"/>
        <v>388000000000</v>
      </c>
      <c r="N8" s="2">
        <f t="shared" si="5"/>
        <v>734000000000</v>
      </c>
      <c r="O8" s="2">
        <f t="shared" si="5"/>
        <v>-610000000000</v>
      </c>
      <c r="P8" s="2">
        <f t="shared" si="5"/>
        <v>-35000000000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53.38</v>
      </c>
      <c r="E9" s="3">
        <f>IFERROR(INDEX(E51:E500,MATCH("Free cash flow per share (Quarter)",$C$51:$C$500,0)),"")</f>
        <v>-67.34</v>
      </c>
      <c r="H9" s="3">
        <f>IFERROR(INDEX(D9:G9,COUNT(D9:G9)),"")</f>
        <v>-67.34</v>
      </c>
      <c r="I9" s="3">
        <f t="shared" ref="I9:P9" si="6">IFERROR(INDEX(I51:I500,MATCH($C$9,$C$51:$C$500,0)),"")</f>
        <v>108.3</v>
      </c>
      <c r="J9" s="3">
        <f t="shared" si="6"/>
        <v>10.46</v>
      </c>
      <c r="K9" s="3">
        <f t="shared" si="6"/>
        <v>17.989999999999998</v>
      </c>
      <c r="L9" s="3">
        <f t="shared" si="6"/>
        <v>-28.58</v>
      </c>
      <c r="M9" s="3">
        <f t="shared" si="6"/>
        <v>28.18</v>
      </c>
      <c r="N9" s="3">
        <f t="shared" si="6"/>
        <v>53.38</v>
      </c>
      <c r="O9" s="3">
        <f t="shared" si="6"/>
        <v>-44.33</v>
      </c>
      <c r="P9" s="3">
        <f t="shared" si="6"/>
        <v>-271740.18</v>
      </c>
    </row>
    <row r="10" spans="1:16" ht="15.5" x14ac:dyDescent="0.35">
      <c r="C10" t="s">
        <v>18</v>
      </c>
      <c r="D10" s="3">
        <f ca="1">IFERROR(IF(D9=0,"",D2/D9),"")</f>
        <v>2.1356313225927313</v>
      </c>
      <c r="E10" s="3">
        <f ca="1">IFERROR(IF(E9=0,"",E2/E9),"")</f>
        <v>-1.5444015444015444</v>
      </c>
      <c r="I10" s="3">
        <f t="shared" ref="I10:P10" ca="1" si="7">IFERROR(IF(I9=0,"",I2/I9),"")</f>
        <v>1.0526315789473684</v>
      </c>
      <c r="J10" s="3">
        <f t="shared" ca="1" si="7"/>
        <v>11.376673040152962</v>
      </c>
      <c r="K10" s="3">
        <f t="shared" ca="1" si="7"/>
        <v>7.8932740411339637</v>
      </c>
      <c r="L10" s="3">
        <f t="shared" ca="1" si="7"/>
        <v>-5.3533939818054588</v>
      </c>
      <c r="M10" s="3">
        <f t="shared" ca="1" si="7"/>
        <v>5.0745209368346345</v>
      </c>
      <c r="N10" s="3">
        <f t="shared" ca="1" si="7"/>
        <v>1.967028849756463</v>
      </c>
      <c r="O10" s="3">
        <f t="shared" ca="1" si="7"/>
        <v>-3.113016016241823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1857130003186</v>
      </c>
      <c r="E11" s="2">
        <f>IFERROR(INDEX(E51:E500,MATCH($C$11,$C$51:$C$500,0)),"")</f>
        <v>1513236143457</v>
      </c>
      <c r="H11" s="2">
        <f>IFERROR(INDEX(D11:G11,COUNT(D11:G11)),"")</f>
        <v>1513236143457</v>
      </c>
      <c r="I11" s="2">
        <f t="shared" ref="I11:P11" si="8">IFERROR(INDEX(I51:I500,MATCH($C$11,$C$51:$C$500,0)),"")</f>
        <v>2059409908060</v>
      </c>
      <c r="J11" s="2">
        <f t="shared" si="8"/>
        <v>671922993139</v>
      </c>
      <c r="K11" s="2">
        <f t="shared" si="8"/>
        <v>560913895641</v>
      </c>
      <c r="L11" s="2">
        <f t="shared" si="8"/>
        <v>477659294148</v>
      </c>
      <c r="M11" s="2">
        <f t="shared" si="8"/>
        <v>890288312146</v>
      </c>
      <c r="N11" s="2">
        <f t="shared" si="8"/>
        <v>523006115591</v>
      </c>
      <c r="O11" s="2">
        <f t="shared" si="8"/>
        <v>279075651663</v>
      </c>
      <c r="P11" s="2">
        <f t="shared" si="8"/>
        <v>659020897174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-1854000000000</v>
      </c>
      <c r="E12" s="2">
        <f>IFERROR(INDEX(E51:E500,MATCH("Net Debt (Quarter)",$C$51:$C$500,0)),"")</f>
        <v>-1122000000000</v>
      </c>
      <c r="H12" s="2">
        <f>IFERROR(INDEX(D12:G12,COUNT(D12:G12)),"")</f>
        <v>-1122000000000</v>
      </c>
      <c r="I12" s="2">
        <f t="shared" ref="I12:P12" si="9">IFERROR(INDEX(I51:I500,MATCH($C$12,$C$51:$C$500,0)),"")</f>
        <v>-2056000000000</v>
      </c>
      <c r="J12" s="2">
        <f t="shared" si="9"/>
        <v>-669000000000</v>
      </c>
      <c r="K12" s="2">
        <f t="shared" si="9"/>
        <v>-561000000000</v>
      </c>
      <c r="L12" s="2">
        <f t="shared" si="9"/>
        <v>-478000000000</v>
      </c>
      <c r="M12" s="2">
        <f t="shared" si="9"/>
        <v>-890000000000</v>
      </c>
      <c r="N12" s="2">
        <f t="shared" si="9"/>
        <v>-356000000000</v>
      </c>
      <c r="O12" s="2">
        <f t="shared" si="9"/>
        <v>0</v>
      </c>
      <c r="P12" s="2">
        <f t="shared" si="9"/>
        <v>-186000000000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3000000000</v>
      </c>
      <c r="E13" s="2">
        <f>IFERROR(INDEX(E51:E500,MATCH("Total Debt (Quarter)",$C$51:$C$500,0)),"")</f>
        <v>391000000000</v>
      </c>
      <c r="H13" s="2">
        <f>IFERROR(INDEX(D13:G13,COUNT(D13:G13)),"")</f>
        <v>391000000000</v>
      </c>
      <c r="I13" s="2">
        <f t="shared" ref="I13:P13" si="10">IFERROR(INDEX(I51:I500,MATCH($C$13,$C$51:$C$500,0)),"")</f>
        <v>4000000000</v>
      </c>
      <c r="J13" s="2">
        <f t="shared" si="10"/>
        <v>2000000000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167000000000</v>
      </c>
      <c r="O13" s="2">
        <f t="shared" si="10"/>
        <v>279000000000</v>
      </c>
      <c r="P13" s="2">
        <f t="shared" si="10"/>
        <v>473000000000</v>
      </c>
    </row>
    <row r="14" spans="1:16" ht="15.5" x14ac:dyDescent="0.35">
      <c r="C14" t="s">
        <v>27</v>
      </c>
      <c r="D14" s="2">
        <f>IFERROR(INDEX(D51:D500,MATCH($C$14,$C$51:$C$500,0)),"")</f>
        <v>-9072493961</v>
      </c>
      <c r="E14" s="2">
        <f>IFERROR(INDEX(E51:E500,MATCH($C$14,$C$51:$C$500,0)),"")</f>
        <v>-7209379505</v>
      </c>
      <c r="H14" s="2">
        <f>IFERROR(SUM(D14:G14)*(4/MAX(1,COUNT(D14:G14))),"")</f>
        <v>-32563746932</v>
      </c>
      <c r="I14" s="2">
        <f t="shared" ref="I14:P14" si="11">IFERROR(INDEX(I51:I500,MATCH($C$14,$C$51:$C$500,0)),"")</f>
        <v>-9734646227</v>
      </c>
      <c r="J14" s="2">
        <f t="shared" si="11"/>
        <v>-12416313416</v>
      </c>
      <c r="K14" s="2">
        <f t="shared" si="11"/>
        <v>-9832104210</v>
      </c>
      <c r="L14" s="2">
        <f t="shared" si="11"/>
        <v>-8359940884</v>
      </c>
      <c r="M14" s="2">
        <f t="shared" si="11"/>
        <v>-37070256293</v>
      </c>
      <c r="N14" s="2">
        <f t="shared" si="11"/>
        <v>-18208396981</v>
      </c>
      <c r="O14" s="2">
        <f t="shared" si="11"/>
        <v>-73241615334</v>
      </c>
      <c r="P14" s="2">
        <f t="shared" si="11"/>
        <v>-28645670202</v>
      </c>
    </row>
    <row r="15" spans="1:16" ht="15.5" x14ac:dyDescent="0.35">
      <c r="C15" t="s">
        <v>28</v>
      </c>
      <c r="D15" s="2">
        <f>IFERROR(INDEX(D51:D500,MATCH($C$15,$C$51:$C$500,0)),"")</f>
        <v>-29253229468</v>
      </c>
      <c r="E15" s="2">
        <f>IFERROR(INDEX(E51:E500,MATCH($C$15,$C$51:$C$500,0)),"")</f>
        <v>-11540052394</v>
      </c>
      <c r="H15" s="2">
        <f>IFERROR(SUM(D15:G15)*(4/MAX(1,COUNT(D15:G15))),"")</f>
        <v>-81586563724</v>
      </c>
      <c r="I15" s="2">
        <f t="shared" ref="I15:P15" si="12">IFERROR(INDEX(I51:I500,MATCH($C$15,$C$51:$C$500,0)),"")</f>
        <v>-52304954109</v>
      </c>
      <c r="J15" s="2">
        <f t="shared" si="12"/>
        <v>-45592361538</v>
      </c>
      <c r="K15" s="2">
        <f t="shared" si="12"/>
        <v>-74753423675</v>
      </c>
      <c r="L15" s="2">
        <f t="shared" si="12"/>
        <v>-117013981089</v>
      </c>
      <c r="M15" s="2">
        <f t="shared" si="12"/>
        <v>-75702002213</v>
      </c>
      <c r="N15" s="2">
        <f t="shared" si="12"/>
        <v>-32203541304</v>
      </c>
      <c r="O15" s="2">
        <f t="shared" si="12"/>
        <v>-70002748305</v>
      </c>
      <c r="P15" s="2">
        <f t="shared" si="12"/>
        <v>-96802972525</v>
      </c>
    </row>
    <row r="16" spans="1:16" ht="15.5" x14ac:dyDescent="0.35">
      <c r="C16" t="s">
        <v>29</v>
      </c>
      <c r="D16" s="2">
        <f>IFERROR(INDEX(D51:D500,MATCH($C$16,$C$51:$C$500,0)),"")</f>
        <v>147298590932</v>
      </c>
      <c r="E16" s="2">
        <f>IFERROR(INDEX(E51:E500,MATCH($C$16,$C$51:$C$500,0)),"")</f>
        <v>49480809541</v>
      </c>
      <c r="H16" s="2">
        <f>IFERROR(SUM(D16:G16)*(4/MAX(1,COUNT(D16:G16))),"")</f>
        <v>393558800946</v>
      </c>
      <c r="I16" s="2">
        <f t="shared" ref="I16:P16" si="13">IFERROR(INDEX(I51:I500,MATCH($C$16,$C$51:$C$500,0)),"")</f>
        <v>198388189695</v>
      </c>
      <c r="J16" s="2">
        <f t="shared" si="13"/>
        <v>179340417571</v>
      </c>
      <c r="K16" s="2">
        <f t="shared" si="13"/>
        <v>340467360356</v>
      </c>
      <c r="L16" s="2">
        <f t="shared" si="13"/>
        <v>453966083943</v>
      </c>
      <c r="M16" s="2">
        <f t="shared" si="13"/>
        <v>271134470873</v>
      </c>
      <c r="N16" s="2">
        <f t="shared" si="13"/>
        <v>100879030409</v>
      </c>
      <c r="O16" s="2">
        <f t="shared" si="13"/>
        <v>201171190440</v>
      </c>
      <c r="P16" s="2">
        <f t="shared" si="13"/>
        <v>318436309370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1568640000000</v>
      </c>
      <c r="E20" s="2">
        <f ca="1">IFERROR(E21*E2,"")</f>
        <v>1431040000000</v>
      </c>
      <c r="H20" s="2">
        <f t="shared" ref="H20:P20" ca="1" si="14">IFERROR(H21*H2,"")</f>
        <v>1431040000000</v>
      </c>
      <c r="I20" s="2">
        <f t="shared" ca="1" si="14"/>
        <v>1568640000000</v>
      </c>
      <c r="J20" s="2">
        <f t="shared" ca="1" si="14"/>
        <v>1637440000000</v>
      </c>
      <c r="K20" s="2">
        <f t="shared" ca="1" si="14"/>
        <v>1953920000000</v>
      </c>
      <c r="L20" s="2">
        <f t="shared" ca="1" si="14"/>
        <v>2105280000000</v>
      </c>
      <c r="M20" s="2">
        <f t="shared" ca="1" si="14"/>
        <v>1967680000000</v>
      </c>
      <c r="N20" s="2">
        <f t="shared" ca="1" si="14"/>
        <v>1444800000000</v>
      </c>
      <c r="O20" s="2">
        <f t="shared" ca="1" si="14"/>
        <v>1898880000000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13760000000</v>
      </c>
      <c r="E21" s="2">
        <f>IFERROR(INDEX(E51:E500,MATCH($C$7,$C$51:$C$500,0)),"")</f>
        <v>13760000000</v>
      </c>
      <c r="H21" s="2">
        <f>IFERROR(INDEX(D21:G21,COUNT(D21:G21)),"")</f>
        <v>13760000000</v>
      </c>
      <c r="I21" s="2">
        <f t="shared" ref="I21:P21" si="15">IFERROR(INDEX(I51:I500,MATCH($C$7,$C$51:$C$500,0)),"")</f>
        <v>13760000000</v>
      </c>
      <c r="J21" s="2">
        <f t="shared" si="15"/>
        <v>13760000000</v>
      </c>
      <c r="K21" s="2">
        <f t="shared" si="15"/>
        <v>13760000000</v>
      </c>
      <c r="L21" s="2">
        <f t="shared" si="15"/>
        <v>13760000000</v>
      </c>
      <c r="M21" s="2">
        <f t="shared" si="15"/>
        <v>13760000000</v>
      </c>
      <c r="N21" s="2">
        <f t="shared" si="15"/>
        <v>13760000000</v>
      </c>
      <c r="O21" s="2">
        <f t="shared" si="15"/>
        <v>13760000000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2.8419732328756591</v>
      </c>
      <c r="E23" s="3">
        <f>IFERROR(E5/E6*100,"")</f>
        <v>0.92074988560053006</v>
      </c>
      <c r="H23" s="3">
        <f t="shared" ref="H23:P23" si="16">IFERROR(H5/H6*100,"")</f>
        <v>7.6932348127516548</v>
      </c>
      <c r="I23" s="3">
        <f t="shared" si="16"/>
        <v>3.5622166928288861</v>
      </c>
      <c r="J23" s="3">
        <f t="shared" si="16"/>
        <v>3.4562975012692148</v>
      </c>
      <c r="K23" s="3">
        <f t="shared" si="16"/>
        <v>11.759997205371675</v>
      </c>
      <c r="L23" s="3">
        <f t="shared" si="16"/>
        <v>10.255019264330906</v>
      </c>
      <c r="M23" s="3">
        <f t="shared" si="16"/>
        <v>6.3644797038111882</v>
      </c>
      <c r="N23" s="3">
        <f t="shared" si="16"/>
        <v>5.4549242778703277</v>
      </c>
      <c r="O23" s="3">
        <f t="shared" si="16"/>
        <v>4.5655475250601683</v>
      </c>
      <c r="P23" s="3">
        <f t="shared" si="16"/>
        <v>8.6853979420669045</v>
      </c>
    </row>
    <row r="24" spans="1:16" ht="15.5" x14ac:dyDescent="0.35">
      <c r="C24" t="s">
        <v>47</v>
      </c>
      <c r="D24" s="4">
        <f>IFERROR(_xlfn.RRI(5,I23,D23),"")</f>
        <v>-4.4171601269582528E-2</v>
      </c>
      <c r="E24" s="4">
        <f>IFERROR(_xlfn.RRI(5,J23,E23),"")</f>
        <v>-0.23245099817792325</v>
      </c>
      <c r="H24" s="4">
        <f t="shared" ref="H24:P24" si="17">IFERROR(_xlfn.RRI(5,M23,H23),"")</f>
        <v>3.8649978515295613E-2</v>
      </c>
      <c r="I24" s="4">
        <f t="shared" si="17"/>
        <v>-8.169632652252079E-2</v>
      </c>
      <c r="J24" s="4">
        <f t="shared" si="17"/>
        <v>-5.4146990772403258E-2</v>
      </c>
      <c r="K24" s="4">
        <f t="shared" si="17"/>
        <v>6.2486692831808632E-2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8.57</v>
      </c>
      <c r="J25" s="3">
        <f t="shared" si="18"/>
        <v>7.96</v>
      </c>
      <c r="K25" s="3">
        <f t="shared" si="18"/>
        <v>16.149999999999999</v>
      </c>
      <c r="L25" s="3">
        <f t="shared" si="18"/>
        <v>20.27</v>
      </c>
      <c r="M25" s="3">
        <f t="shared" si="18"/>
        <v>11.2</v>
      </c>
      <c r="N25" s="3">
        <f t="shared" si="18"/>
        <v>4.1399999999999997</v>
      </c>
      <c r="O25" s="3">
        <f t="shared" si="18"/>
        <v>6.94</v>
      </c>
      <c r="P25" s="3">
        <f t="shared" si="18"/>
        <v>1146982.07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0.15663437722187279</v>
      </c>
      <c r="J26" s="4">
        <f t="shared" si="19"/>
        <v>2.7804984319473647E-2</v>
      </c>
      <c r="K26" s="4">
        <f t="shared" si="19"/>
        <v>-0.89291634663764263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268.01926831780526</v>
      </c>
      <c r="E27" s="3">
        <f>IFERROR(E4/E21,"")</f>
        <v>176.10563057463662</v>
      </c>
      <c r="H27" s="3">
        <f t="shared" ref="H27:P27" si="20">IFERROR(H4/H21,"")</f>
        <v>888.24979778488375</v>
      </c>
      <c r="I27" s="3">
        <f t="shared" si="20"/>
        <v>750.64441037325582</v>
      </c>
      <c r="J27" s="3">
        <f t="shared" si="20"/>
        <v>701.01910712129359</v>
      </c>
      <c r="K27" s="3">
        <f t="shared" si="20"/>
        <v>762.66282121308143</v>
      </c>
      <c r="L27" s="3">
        <f t="shared" si="20"/>
        <v>836.44365183880814</v>
      </c>
      <c r="M27" s="3">
        <f t="shared" si="20"/>
        <v>710.65286425479655</v>
      </c>
      <c r="N27" s="3">
        <f t="shared" si="20"/>
        <v>441.60107958793606</v>
      </c>
      <c r="O27" s="3">
        <f t="shared" si="20"/>
        <v>634.41036052492734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-0.18614628087453089</v>
      </c>
      <c r="E28" s="4">
        <f>IFERROR(_xlfn.RRI(5,J27,E27),"")</f>
        <v>-0.24140726830143577</v>
      </c>
      <c r="H28" s="4">
        <f t="shared" ref="H28:P28" si="21">IFERROR(_xlfn.RRI(5,M27,H27),"")</f>
        <v>4.5623947851248792E-2</v>
      </c>
      <c r="I28" s="4">
        <f t="shared" si="21"/>
        <v>0.11193864878886317</v>
      </c>
      <c r="J28" s="4">
        <f t="shared" si="21"/>
        <v>2.0168519087421677E-2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7.6633165829145769E-2</v>
      </c>
      <c r="J29" s="4">
        <f t="shared" si="22"/>
        <v>-0.50712074303405563</v>
      </c>
      <c r="K29" s="4">
        <f t="shared" si="22"/>
        <v>-0.20325604341391224</v>
      </c>
      <c r="L29" s="4">
        <f t="shared" si="22"/>
        <v>0.80982142857142869</v>
      </c>
      <c r="M29" s="4">
        <f t="shared" si="22"/>
        <v>1.7053140096618358</v>
      </c>
      <c r="N29" s="4">
        <f t="shared" si="22"/>
        <v>-0.40345821325648423</v>
      </c>
      <c r="O29" s="4">
        <f t="shared" si="22"/>
        <v>-0.99999394933871988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0.18331634194572105</v>
      </c>
      <c r="I30" s="4">
        <f t="shared" si="23"/>
        <v>7.0790229178982755E-2</v>
      </c>
      <c r="J30" s="4">
        <f t="shared" si="23"/>
        <v>-8.0826955736137976E-2</v>
      </c>
      <c r="K30" s="4">
        <f t="shared" si="23"/>
        <v>-8.8207771633545831E-2</v>
      </c>
      <c r="L30" s="4">
        <f t="shared" si="23"/>
        <v>0.17700736028963743</v>
      </c>
      <c r="M30" s="4">
        <f t="shared" si="23"/>
        <v>0.60926432724737978</v>
      </c>
      <c r="N30" s="4">
        <f t="shared" si="23"/>
        <v>-0.30391887165502146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203.43</v>
      </c>
      <c r="E32" s="3">
        <f>IFERROR(INDEX(E51:E500,MATCH($A$32,$C$51:$C$500,0)),"")</f>
        <v>199.94</v>
      </c>
      <c r="H32" s="3">
        <f>IFERROR(INDEX(D32:G32,COUNT(D32:G32)),"")</f>
        <v>199.94</v>
      </c>
      <c r="I32" s="3">
        <f t="shared" ref="I32:P32" si="24">IFERROR(INDEX(I51:I500,MATCH($C$32,$C$51:$C$500,0)),"")</f>
        <v>197.74</v>
      </c>
      <c r="J32" s="3">
        <f t="shared" si="24"/>
        <v>192.53</v>
      </c>
      <c r="K32" s="3">
        <f t="shared" si="24"/>
        <v>184.59</v>
      </c>
      <c r="L32" s="3">
        <f t="shared" si="24"/>
        <v>165.97</v>
      </c>
      <c r="M32" s="3">
        <f t="shared" si="24"/>
        <v>150.51</v>
      </c>
      <c r="N32" s="3">
        <f t="shared" si="24"/>
        <v>140.16999999999999</v>
      </c>
      <c r="O32" s="3">
        <f t="shared" si="24"/>
        <v>131.16999999999999</v>
      </c>
      <c r="P32" s="3">
        <f t="shared" si="24"/>
        <v>10606749.35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0.51</v>
      </c>
      <c r="E33" s="3">
        <f>IFERROR(INDEX(E51:E500,MATCH($A$33,$C$51:$C$500,0)),"")</f>
        <v>0.57999999999999996</v>
      </c>
      <c r="H33" s="3">
        <f>IFERROR(INDEX(D33:G33,COUNT(D33:G33)),"")</f>
        <v>0.57999999999999996</v>
      </c>
      <c r="I33" s="3">
        <f t="shared" ref="I33:P33" si="25">IFERROR(INDEX(I51:I500,MATCH($C$33,$C$51:$C$500,0)),"")</f>
        <v>0.57999999999999996</v>
      </c>
      <c r="J33" s="3">
        <f t="shared" si="25"/>
        <v>0.62</v>
      </c>
      <c r="K33" s="3">
        <f t="shared" si="25"/>
        <v>0.77</v>
      </c>
      <c r="L33" s="3">
        <f t="shared" si="25"/>
        <v>0.92</v>
      </c>
      <c r="M33" s="3">
        <f t="shared" si="25"/>
        <v>0.95</v>
      </c>
      <c r="N33" s="3">
        <f t="shared" si="25"/>
        <v>0.75</v>
      </c>
      <c r="O33" s="3">
        <f t="shared" si="25"/>
        <v>1.05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14.81</v>
      </c>
      <c r="E34" s="3">
        <f>IFERROR(INDEX(E51:E500,MATCH($A$34,$C$51:$C$500,0)),"")</f>
        <v>51.57</v>
      </c>
      <c r="H34" s="3">
        <f>IFERROR(INDEX(D34:G34,COUNT(D34:G34)),"")</f>
        <v>51.57</v>
      </c>
      <c r="I34" s="3">
        <f t="shared" ref="I34:P34" si="26">IFERROR(INDEX(I51:I500,MATCH($C$34,$C$51:$C$500,0)),"")</f>
        <v>13.3</v>
      </c>
      <c r="J34" s="3">
        <f t="shared" si="26"/>
        <v>14.95</v>
      </c>
      <c r="K34" s="3">
        <f t="shared" si="26"/>
        <v>8.7899999999999991</v>
      </c>
      <c r="L34" s="3">
        <f t="shared" si="26"/>
        <v>7.55</v>
      </c>
      <c r="M34" s="3">
        <f t="shared" si="26"/>
        <v>12.77</v>
      </c>
      <c r="N34" s="3">
        <f t="shared" si="26"/>
        <v>25.36</v>
      </c>
      <c r="O34" s="3">
        <f t="shared" si="26"/>
        <v>19.88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0.39</v>
      </c>
      <c r="E35" s="3">
        <f>IFERROR(INDEX(E51:E500,MATCH($A$35,$C$51:$C$500,0)),"")</f>
        <v>0.65</v>
      </c>
      <c r="H35" s="3">
        <f>IFERROR(INDEX(D35:G35,COUNT(D35:G35)),"")</f>
        <v>0.65</v>
      </c>
      <c r="I35" s="3">
        <f t="shared" ref="I35:P35" si="27">IFERROR(INDEX(I51:I500,MATCH($C$35,$C$51:$C$500,0)),"")</f>
        <v>0.15</v>
      </c>
      <c r="J35" s="3">
        <f t="shared" si="27"/>
        <v>0.17</v>
      </c>
      <c r="K35" s="3">
        <f t="shared" si="27"/>
        <v>0.19</v>
      </c>
      <c r="L35" s="3">
        <f t="shared" si="27"/>
        <v>0.18</v>
      </c>
      <c r="M35" s="3">
        <f t="shared" si="27"/>
        <v>0.2</v>
      </c>
      <c r="N35" s="3">
        <f t="shared" si="27"/>
        <v>0.24</v>
      </c>
      <c r="O35" s="3">
        <f t="shared" si="27"/>
        <v>0.22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3687945132053</v>
      </c>
      <c r="E51" s="5">
        <v>2423213476707</v>
      </c>
      <c r="F51" s="5">
        <v>4054034972590</v>
      </c>
      <c r="G51" s="5">
        <v>2406217870083</v>
      </c>
      <c r="I51" s="5">
        <v>10328867086736</v>
      </c>
      <c r="J51" s="5">
        <v>9646022913989</v>
      </c>
      <c r="K51" s="5">
        <v>10494240419892</v>
      </c>
      <c r="L51" s="5">
        <v>11509464649302</v>
      </c>
      <c r="M51" s="5">
        <v>9778583412146</v>
      </c>
      <c r="N51" s="5">
        <v>6076430855130</v>
      </c>
      <c r="O51" s="5">
        <v>8729486560823</v>
      </c>
      <c r="P51" s="5">
        <v>9976470408838</v>
      </c>
    </row>
    <row r="52" spans="2:16" ht="15.5" x14ac:dyDescent="0.35">
      <c r="C52" t="s">
        <v>211</v>
      </c>
      <c r="D52" s="5">
        <v>-3424860876233</v>
      </c>
      <c r="E52" s="5">
        <v>-2245431394924</v>
      </c>
      <c r="F52" s="5">
        <v>-3851451924679</v>
      </c>
      <c r="G52" s="5">
        <v>-2242870681324</v>
      </c>
      <c r="I52" s="5">
        <v>-9667086888504</v>
      </c>
      <c r="J52" s="5">
        <v>-9044838756134</v>
      </c>
      <c r="K52" s="5">
        <v>-9743918390892</v>
      </c>
      <c r="L52" s="5">
        <v>-10677364390685</v>
      </c>
      <c r="M52" s="5">
        <v>-9140801884412</v>
      </c>
      <c r="N52" s="5">
        <v>-5675823655741</v>
      </c>
      <c r="O52" s="5">
        <v>-8180262127915</v>
      </c>
      <c r="P52" s="5">
        <v>-9353155928320</v>
      </c>
    </row>
    <row r="53" spans="2:16" ht="15.5" x14ac:dyDescent="0.35">
      <c r="C53" t="s">
        <v>212</v>
      </c>
      <c r="D53" s="5">
        <v>263084255820</v>
      </c>
      <c r="E53" s="5">
        <v>177782081783</v>
      </c>
      <c r="F53" s="5">
        <v>202583047911</v>
      </c>
      <c r="G53" s="5">
        <v>163347188759</v>
      </c>
      <c r="I53" s="5">
        <v>661780198232</v>
      </c>
      <c r="J53" s="5">
        <v>601184157855</v>
      </c>
      <c r="K53" s="5">
        <v>750322029000</v>
      </c>
      <c r="L53" s="5">
        <v>832100258617</v>
      </c>
      <c r="M53" s="5">
        <v>637781527734</v>
      </c>
      <c r="N53" s="5">
        <v>400607199389</v>
      </c>
      <c r="O53" s="5">
        <v>549224432908</v>
      </c>
      <c r="P53" s="5">
        <v>623314480518</v>
      </c>
    </row>
    <row r="54" spans="2:16" ht="15.5" x14ac:dyDescent="0.35">
      <c r="C54" t="s">
        <v>82</v>
      </c>
      <c r="D54" s="5">
        <v>-145027643865</v>
      </c>
      <c r="E54" s="5">
        <v>-141016414251</v>
      </c>
      <c r="F54" s="5">
        <v>-153128093576</v>
      </c>
      <c r="G54" s="5">
        <v>-131262362103</v>
      </c>
      <c r="I54" s="5">
        <v>-534510705986</v>
      </c>
      <c r="J54" s="5">
        <v>-491942156226</v>
      </c>
      <c r="K54" s="5">
        <v>-464634805242</v>
      </c>
      <c r="L54" s="5">
        <v>-432593274745</v>
      </c>
      <c r="M54" s="5">
        <v>-396334982403</v>
      </c>
      <c r="N54" s="5">
        <v>-310702459509</v>
      </c>
      <c r="O54" s="5">
        <v>-361752800191</v>
      </c>
      <c r="P54" s="5">
        <v>-345425327875</v>
      </c>
    </row>
    <row r="55" spans="2:16" ht="15.5" x14ac:dyDescent="0.35">
      <c r="C55" t="s">
        <v>284</v>
      </c>
      <c r="D55" s="5">
        <v>-80630784926</v>
      </c>
      <c r="E55" s="5">
        <v>-87459153096</v>
      </c>
      <c r="F55" s="5">
        <v>-88019433077</v>
      </c>
      <c r="G55" s="5">
        <v>-79704704845</v>
      </c>
      <c r="I55" s="5">
        <v>-317302096573</v>
      </c>
      <c r="J55" s="5">
        <v>-291974329466</v>
      </c>
      <c r="K55" s="5">
        <v>-285678681623</v>
      </c>
      <c r="L55" s="5">
        <v>-253747950061</v>
      </c>
      <c r="M55" s="5">
        <v>-230467628358</v>
      </c>
      <c r="N55" s="5">
        <v>-190079657176</v>
      </c>
      <c r="O55" s="5">
        <v>-230992400506</v>
      </c>
      <c r="P55" s="5">
        <v>-223033623097</v>
      </c>
    </row>
    <row r="56" spans="2:16" ht="15.5" x14ac:dyDescent="0.35">
      <c r="C56" t="s">
        <v>213</v>
      </c>
      <c r="D56" s="5">
        <v>-64396858939</v>
      </c>
      <c r="E56" s="5">
        <v>-53557261155</v>
      </c>
      <c r="F56" s="5">
        <v>-65108660499</v>
      </c>
      <c r="G56" s="5">
        <v>-51557657258</v>
      </c>
      <c r="I56" s="5">
        <v>-217208609413</v>
      </c>
      <c r="J56" s="5">
        <v>-199967826760</v>
      </c>
      <c r="K56" s="5">
        <v>-178956123619</v>
      </c>
      <c r="L56" s="5">
        <v>-178845324684</v>
      </c>
      <c r="M56" s="5">
        <v>-165867354045</v>
      </c>
      <c r="N56" s="5">
        <v>-120622802333</v>
      </c>
      <c r="O56" s="5">
        <v>-130760399685</v>
      </c>
      <c r="P56" s="5">
        <v>-122391704778</v>
      </c>
    </row>
    <row r="57" spans="2:16" ht="15.5" x14ac:dyDescent="0.35">
      <c r="C57" t="s">
        <v>89</v>
      </c>
      <c r="D57" s="5">
        <v>118056611955</v>
      </c>
      <c r="E57" s="5">
        <v>36765667532</v>
      </c>
      <c r="F57" s="5">
        <v>49454954335</v>
      </c>
      <c r="G57" s="5">
        <v>32084826656</v>
      </c>
      <c r="I57" s="5">
        <v>127269492246</v>
      </c>
      <c r="J57" s="5">
        <v>109242001629</v>
      </c>
      <c r="K57" s="5">
        <v>285687223758</v>
      </c>
      <c r="L57" s="5">
        <v>399506983872</v>
      </c>
      <c r="M57" s="5">
        <v>241446545331</v>
      </c>
      <c r="N57" s="5">
        <v>89904739880</v>
      </c>
      <c r="O57" s="5">
        <v>187471632717</v>
      </c>
      <c r="P57" s="5">
        <v>277889152643</v>
      </c>
    </row>
    <row r="58" spans="2:16" ht="15.5" x14ac:dyDescent="0.35">
      <c r="C58" t="s">
        <v>90</v>
      </c>
      <c r="D58" s="5">
        <v>29241978977</v>
      </c>
      <c r="E58" s="5">
        <v>12715142009</v>
      </c>
      <c r="F58" s="5">
        <v>22798354390</v>
      </c>
      <c r="G58" s="5">
        <v>13188376298</v>
      </c>
      <c r="I58" s="5">
        <v>71118697449</v>
      </c>
      <c r="J58" s="5">
        <v>70098415942</v>
      </c>
      <c r="K58" s="5">
        <v>54780136598</v>
      </c>
      <c r="L58" s="5">
        <v>54459100071</v>
      </c>
      <c r="M58" s="5">
        <v>29687925542</v>
      </c>
      <c r="N58" s="5">
        <v>10974290529</v>
      </c>
      <c r="O58" s="5">
        <v>13699557723</v>
      </c>
      <c r="P58" s="5">
        <v>40547156727</v>
      </c>
    </row>
    <row r="59" spans="2:16" ht="15.5" x14ac:dyDescent="0.35">
      <c r="C59" t="s">
        <v>215</v>
      </c>
      <c r="D59" s="5">
        <v>23951248533</v>
      </c>
      <c r="E59" s="5">
        <v>6732127898</v>
      </c>
      <c r="F59" s="5">
        <v>5451474604</v>
      </c>
      <c r="G59" s="5">
        <v>3757965437</v>
      </c>
      <c r="I59" s="5">
        <v>18266053201</v>
      </c>
      <c r="J59" s="5">
        <v>20132805654</v>
      </c>
      <c r="K59" s="5">
        <v>13215706675</v>
      </c>
      <c r="L59" s="5">
        <v>14989824212</v>
      </c>
      <c r="M59" s="5">
        <v>19146753118</v>
      </c>
      <c r="N59" s="5">
        <v>16546875591</v>
      </c>
      <c r="O59" s="5">
        <v>14872490066</v>
      </c>
      <c r="P59" s="5">
        <v>13081293204</v>
      </c>
    </row>
    <row r="60" spans="2:16" ht="15.5" x14ac:dyDescent="0.35">
      <c r="C60" t="s">
        <v>27</v>
      </c>
      <c r="D60" s="5">
        <v>-9072493961</v>
      </c>
      <c r="E60" s="5">
        <v>-7209379505</v>
      </c>
      <c r="F60" s="5">
        <v>-3402776318</v>
      </c>
      <c r="G60" s="5">
        <v>-2942531007</v>
      </c>
      <c r="I60" s="5">
        <v>-9734646227</v>
      </c>
      <c r="J60" s="5">
        <v>-12416313416</v>
      </c>
      <c r="K60" s="5">
        <v>-9832104210</v>
      </c>
      <c r="L60" s="5">
        <v>-8359940884</v>
      </c>
      <c r="M60" s="5">
        <v>-37070256293</v>
      </c>
      <c r="N60" s="5">
        <v>-18208396981</v>
      </c>
      <c r="O60" s="5">
        <v>-73241615334</v>
      </c>
      <c r="P60" s="5">
        <v>-28645670202</v>
      </c>
    </row>
    <row r="61" spans="2:16" ht="15.5" x14ac:dyDescent="0.35">
      <c r="C61" t="s">
        <v>81</v>
      </c>
      <c r="D61" s="5">
        <v>21403169004</v>
      </c>
      <c r="E61" s="5">
        <v>7152127716</v>
      </c>
      <c r="F61" s="5">
        <v>9413253340</v>
      </c>
      <c r="G61" s="5">
        <v>6775624777</v>
      </c>
      <c r="I61" s="5">
        <v>27851721177</v>
      </c>
      <c r="J61" s="5">
        <v>24174290608</v>
      </c>
      <c r="K61" s="5">
        <v>71060220085</v>
      </c>
      <c r="L61" s="5">
        <v>58221383724</v>
      </c>
      <c r="M61" s="5">
        <v>42293581104</v>
      </c>
      <c r="N61" s="5">
        <v>48932221720</v>
      </c>
      <c r="O61" s="5">
        <v>37514456044</v>
      </c>
      <c r="P61" s="5">
        <v>76906534699</v>
      </c>
    </row>
    <row r="62" spans="2:16" ht="15.5" x14ac:dyDescent="0.35">
      <c r="C62" t="s">
        <v>92</v>
      </c>
      <c r="D62" s="5">
        <v>29241978977</v>
      </c>
      <c r="E62" s="5">
        <v>12715142009</v>
      </c>
      <c r="F62" s="5">
        <v>22798354390</v>
      </c>
      <c r="G62" s="5">
        <v>13188376298</v>
      </c>
      <c r="I62" s="5">
        <v>71118697449</v>
      </c>
      <c r="J62" s="5">
        <v>70098415942</v>
      </c>
      <c r="K62" s="5">
        <v>54780136598</v>
      </c>
      <c r="L62" s="5">
        <v>54459100071</v>
      </c>
      <c r="M62" s="5">
        <v>29687925542</v>
      </c>
      <c r="N62" s="5">
        <v>10974290529</v>
      </c>
      <c r="O62" s="5">
        <v>13699557723</v>
      </c>
      <c r="P62" s="5">
        <v>40547156727</v>
      </c>
    </row>
    <row r="63" spans="2:16" ht="15.5" x14ac:dyDescent="0.35">
      <c r="C63" t="s">
        <v>29</v>
      </c>
      <c r="D63" s="5">
        <v>147298590932</v>
      </c>
      <c r="E63" s="5">
        <v>49480809541</v>
      </c>
      <c r="F63" s="5">
        <v>72253308725</v>
      </c>
      <c r="G63" s="5">
        <v>45273202954</v>
      </c>
      <c r="I63" s="5">
        <v>198388189695</v>
      </c>
      <c r="J63" s="5">
        <v>179340417571</v>
      </c>
      <c r="K63" s="5">
        <v>340467360356</v>
      </c>
      <c r="L63" s="5">
        <v>453966083943</v>
      </c>
      <c r="M63" s="5">
        <v>271134470873</v>
      </c>
      <c r="N63" s="5">
        <v>100879030409</v>
      </c>
      <c r="O63" s="5">
        <v>201171190440</v>
      </c>
      <c r="P63" s="5">
        <v>318436309370</v>
      </c>
    </row>
    <row r="64" spans="2:16" ht="15.5" x14ac:dyDescent="0.35">
      <c r="C64" t="s">
        <v>28</v>
      </c>
      <c r="D64" s="5">
        <v>-29253229468</v>
      </c>
      <c r="E64" s="5">
        <v>-11540052394</v>
      </c>
      <c r="F64" s="5">
        <v>-19163465215</v>
      </c>
      <c r="G64" s="5">
        <v>-12729440694</v>
      </c>
      <c r="I64" s="5">
        <v>-52304954109</v>
      </c>
      <c r="J64" s="5">
        <v>-45592361538</v>
      </c>
      <c r="K64" s="5">
        <v>-74753423675</v>
      </c>
      <c r="L64" s="5">
        <v>-117013981089</v>
      </c>
      <c r="M64" s="5">
        <v>-75702002213</v>
      </c>
      <c r="N64" s="5">
        <v>-32203541304</v>
      </c>
      <c r="O64" s="5">
        <v>-70002748305</v>
      </c>
      <c r="P64" s="5">
        <v>-96802972525</v>
      </c>
    </row>
    <row r="65" spans="2:16" ht="15.5" x14ac:dyDescent="0.35">
      <c r="C65" t="s">
        <v>404</v>
      </c>
      <c r="D65" s="5">
        <v>-32713736644</v>
      </c>
      <c r="E65" s="5">
        <v>-13045278946</v>
      </c>
      <c r="F65" s="5">
        <v>-19497378857</v>
      </c>
      <c r="G65" s="5">
        <v>-11767966316</v>
      </c>
      <c r="I65" s="5">
        <v>-52823463660</v>
      </c>
      <c r="J65" s="5">
        <v>-44111512060</v>
      </c>
      <c r="K65" s="5">
        <v>-79283241620</v>
      </c>
    </row>
    <row r="66" spans="2:16" ht="15.5" x14ac:dyDescent="0.35">
      <c r="C66" t="s">
        <v>405</v>
      </c>
      <c r="D66" s="5">
        <v>3442374183</v>
      </c>
      <c r="E66" s="5">
        <v>1523359545</v>
      </c>
      <c r="F66" s="5">
        <v>1298530292</v>
      </c>
      <c r="G66" s="5">
        <v>-218541418</v>
      </c>
      <c r="I66" s="5">
        <v>2673183548</v>
      </c>
      <c r="J66" s="5">
        <v>-1894650029</v>
      </c>
      <c r="K66" s="5">
        <v>5895420969</v>
      </c>
    </row>
    <row r="67" spans="2:16" ht="15.5" x14ac:dyDescent="0.35">
      <c r="C67" t="s">
        <v>368</v>
      </c>
      <c r="D67" s="5">
        <v>18132993</v>
      </c>
      <c r="E67" s="5">
        <v>-18132993</v>
      </c>
    </row>
    <row r="68" spans="2:16" ht="15.5" x14ac:dyDescent="0.35">
      <c r="C68" t="s">
        <v>406</v>
      </c>
      <c r="D68" s="5">
        <v>-29253229468</v>
      </c>
      <c r="E68" s="5">
        <v>-11540052394</v>
      </c>
      <c r="F68" s="5">
        <v>-19163465215</v>
      </c>
      <c r="G68" s="5">
        <v>-12729440694</v>
      </c>
      <c r="I68" s="5">
        <v>-52304954109</v>
      </c>
      <c r="J68" s="5">
        <v>-45592361538</v>
      </c>
      <c r="K68" s="5">
        <v>-74753423675</v>
      </c>
      <c r="L68" s="5">
        <v>-117013981089</v>
      </c>
      <c r="M68" s="5">
        <v>-75702002213</v>
      </c>
      <c r="N68" s="5">
        <v>-32203541304</v>
      </c>
      <c r="O68" s="5">
        <v>-70002748305</v>
      </c>
      <c r="P68" s="5">
        <v>-96802972525</v>
      </c>
    </row>
    <row r="69" spans="2:16" ht="15.5" x14ac:dyDescent="0.35">
      <c r="C69" t="s">
        <v>95</v>
      </c>
      <c r="D69" s="5">
        <v>118045361464</v>
      </c>
      <c r="E69" s="5">
        <v>37940757147</v>
      </c>
      <c r="F69" s="5">
        <v>53089843510</v>
      </c>
      <c r="G69" s="5">
        <v>32543762260</v>
      </c>
      <c r="I69" s="5">
        <v>146083235586</v>
      </c>
      <c r="J69" s="5">
        <v>133748056033</v>
      </c>
      <c r="K69" s="5">
        <v>265713936681</v>
      </c>
      <c r="L69" s="5">
        <v>336952102854</v>
      </c>
      <c r="M69" s="5">
        <v>195432468660</v>
      </c>
      <c r="N69" s="5">
        <v>68675489105</v>
      </c>
      <c r="O69" s="5">
        <v>131168442135</v>
      </c>
      <c r="P69" s="5">
        <v>221633336845</v>
      </c>
    </row>
    <row r="70" spans="2:16" ht="15.5" x14ac:dyDescent="0.35">
      <c r="C70" t="s">
        <v>96</v>
      </c>
      <c r="D70" s="5">
        <v>-527694103</v>
      </c>
      <c r="E70" s="5">
        <v>-542074268</v>
      </c>
      <c r="F70" s="5">
        <v>-2203006115</v>
      </c>
      <c r="G70" s="5">
        <v>-38727972</v>
      </c>
      <c r="I70" s="5">
        <v>-2545222182</v>
      </c>
      <c r="J70" s="5">
        <v>-339314634</v>
      </c>
      <c r="K70" s="5">
        <v>161846326363</v>
      </c>
      <c r="L70" s="5">
        <v>-14236</v>
      </c>
      <c r="M70" s="5">
        <v>3798423754</v>
      </c>
      <c r="N70" s="5">
        <v>111372660259</v>
      </c>
      <c r="O70" s="5">
        <v>7858539892</v>
      </c>
      <c r="P70" s="5">
        <v>5561786749</v>
      </c>
    </row>
    <row r="71" spans="2:16" ht="15.5" x14ac:dyDescent="0.35">
      <c r="C71" t="s">
        <v>97</v>
      </c>
      <c r="D71" s="5">
        <v>117517667361</v>
      </c>
      <c r="E71" s="5">
        <v>37398682879</v>
      </c>
      <c r="F71" s="5">
        <v>50886837395</v>
      </c>
      <c r="G71" s="5">
        <v>32505034288</v>
      </c>
      <c r="I71" s="5">
        <v>143538013404</v>
      </c>
      <c r="J71" s="5">
        <v>133408741399</v>
      </c>
      <c r="K71" s="5">
        <v>427560263044</v>
      </c>
      <c r="L71" s="5">
        <v>336952088618</v>
      </c>
      <c r="M71" s="5">
        <v>199230892414</v>
      </c>
      <c r="N71" s="5">
        <v>180048149364</v>
      </c>
      <c r="O71" s="5">
        <v>139026982027</v>
      </c>
      <c r="P71" s="5">
        <v>227195123594</v>
      </c>
    </row>
    <row r="72" spans="2:16" ht="15.5" x14ac:dyDescent="0.35">
      <c r="C72" t="s">
        <v>98</v>
      </c>
      <c r="D72" s="5">
        <v>118045361464</v>
      </c>
      <c r="E72" s="5">
        <v>37940757147</v>
      </c>
      <c r="F72" s="5">
        <v>53089843510</v>
      </c>
      <c r="G72" s="5">
        <v>32543762260</v>
      </c>
      <c r="I72" s="5">
        <v>146083235586</v>
      </c>
      <c r="J72" s="5">
        <v>133748056033</v>
      </c>
      <c r="K72" s="5">
        <v>265713936681</v>
      </c>
      <c r="L72" s="5">
        <v>336952102854</v>
      </c>
      <c r="M72" s="5">
        <v>195432468660</v>
      </c>
      <c r="N72" s="5">
        <v>68675489105</v>
      </c>
      <c r="O72" s="5">
        <v>131168442135</v>
      </c>
      <c r="P72" s="5">
        <v>221633336845</v>
      </c>
    </row>
    <row r="73" spans="2:16" ht="15.5" x14ac:dyDescent="0.35">
      <c r="C73" t="s">
        <v>8</v>
      </c>
      <c r="D73" s="5">
        <v>96114498357</v>
      </c>
      <c r="E73" s="5">
        <v>30246555163</v>
      </c>
      <c r="F73" s="5">
        <v>41473584055</v>
      </c>
      <c r="G73" s="5">
        <v>25729409511</v>
      </c>
      <c r="I73" s="5">
        <v>115686292227</v>
      </c>
      <c r="J73" s="5">
        <v>109234450791</v>
      </c>
      <c r="K73" s="5">
        <v>356500042959</v>
      </c>
      <c r="L73" s="5">
        <v>278730704894</v>
      </c>
      <c r="M73" s="5">
        <v>156937311310</v>
      </c>
      <c r="N73" s="5">
        <v>131115927644</v>
      </c>
      <c r="O73" s="5">
        <v>101512525983</v>
      </c>
      <c r="P73" s="5">
        <v>150288588895</v>
      </c>
    </row>
    <row r="74" spans="2:16" ht="15.5" x14ac:dyDescent="0.35">
      <c r="C74" t="s">
        <v>100</v>
      </c>
      <c r="D74" s="5">
        <v>118045361464</v>
      </c>
      <c r="E74" s="5">
        <v>37940757147</v>
      </c>
      <c r="F74" s="5">
        <v>53089843510</v>
      </c>
      <c r="G74" s="5">
        <v>32543762260</v>
      </c>
      <c r="I74" s="5">
        <v>146083235586</v>
      </c>
      <c r="J74" s="5">
        <v>133748056033</v>
      </c>
      <c r="K74" s="5">
        <v>265713936681</v>
      </c>
      <c r="L74" s="5">
        <v>336952102854</v>
      </c>
      <c r="M74" s="5">
        <v>195432468660</v>
      </c>
      <c r="N74" s="5">
        <v>68675489105</v>
      </c>
      <c r="O74" s="5">
        <v>131168442135</v>
      </c>
      <c r="P74" s="5">
        <v>221633336845</v>
      </c>
    </row>
    <row r="75" spans="2:16" ht="15.5" x14ac:dyDescent="0.35">
      <c r="C75" t="s">
        <v>101</v>
      </c>
      <c r="D75" s="5">
        <v>117517667361</v>
      </c>
      <c r="E75" s="5">
        <v>37398682879</v>
      </c>
      <c r="F75" s="5">
        <v>50886837395</v>
      </c>
      <c r="G75" s="5">
        <v>32505034288</v>
      </c>
      <c r="I75" s="5">
        <v>143538013404</v>
      </c>
      <c r="J75" s="5">
        <v>133408741399</v>
      </c>
      <c r="K75" s="5">
        <v>427560263044</v>
      </c>
      <c r="L75" s="5">
        <v>336952088618</v>
      </c>
      <c r="M75" s="5">
        <v>199230892414</v>
      </c>
      <c r="N75" s="5">
        <v>180048149364</v>
      </c>
      <c r="O75" s="5">
        <v>139026982027</v>
      </c>
      <c r="P75" s="5">
        <v>227195123594</v>
      </c>
    </row>
    <row r="76" spans="2:16" ht="15.5" x14ac:dyDescent="0.35">
      <c r="C76" t="s">
        <v>102</v>
      </c>
      <c r="D76" s="5">
        <v>117517667361</v>
      </c>
      <c r="E76" s="5">
        <v>37398682879</v>
      </c>
      <c r="F76" s="5">
        <v>50886837395</v>
      </c>
      <c r="G76" s="5">
        <v>32505034288</v>
      </c>
      <c r="I76" s="5">
        <v>143538013404</v>
      </c>
      <c r="J76" s="5">
        <v>133408741399</v>
      </c>
      <c r="K76" s="5">
        <v>427560263044</v>
      </c>
      <c r="L76" s="5">
        <v>336952088618</v>
      </c>
      <c r="M76" s="5">
        <v>199230892414</v>
      </c>
      <c r="N76" s="5">
        <v>180048149364</v>
      </c>
      <c r="O76" s="5">
        <v>139026982027</v>
      </c>
      <c r="P76" s="5">
        <v>227195123594</v>
      </c>
    </row>
    <row r="78" spans="2:16" ht="15.5" x14ac:dyDescent="0.35">
      <c r="B78" t="s">
        <v>103</v>
      </c>
      <c r="C78" t="s">
        <v>104</v>
      </c>
    </row>
    <row r="79" spans="2:16" ht="15.5" x14ac:dyDescent="0.35">
      <c r="C79" t="s">
        <v>216</v>
      </c>
    </row>
    <row r="80" spans="2:16" ht="15.5" x14ac:dyDescent="0.35">
      <c r="C80" t="s">
        <v>20</v>
      </c>
      <c r="D80" s="5">
        <v>1857130003186</v>
      </c>
      <c r="E80" s="5">
        <v>1513236143457</v>
      </c>
      <c r="F80" s="5">
        <v>2059409908060</v>
      </c>
      <c r="G80" s="5">
        <v>326878270098</v>
      </c>
      <c r="I80" s="5">
        <v>2059409908060</v>
      </c>
      <c r="J80" s="5">
        <v>671922993139</v>
      </c>
      <c r="K80" s="5">
        <v>560913895641</v>
      </c>
      <c r="L80" s="5">
        <v>477659294148</v>
      </c>
      <c r="M80" s="5">
        <v>890288312146</v>
      </c>
      <c r="N80" s="5">
        <v>523006115591</v>
      </c>
      <c r="O80" s="5">
        <v>279075651663</v>
      </c>
      <c r="P80" s="5">
        <v>659020897174</v>
      </c>
    </row>
    <row r="81" spans="3:16" ht="15.5" x14ac:dyDescent="0.35">
      <c r="C81" t="s">
        <v>484</v>
      </c>
      <c r="F81" s="5">
        <v>4900000000</v>
      </c>
      <c r="G81" s="5">
        <v>4900000000</v>
      </c>
      <c r="I81" s="5">
        <v>4900000000</v>
      </c>
      <c r="J81" s="5">
        <v>4900000000</v>
      </c>
      <c r="K81" s="5">
        <v>6900000000</v>
      </c>
      <c r="L81" s="5">
        <v>7420000000</v>
      </c>
      <c r="M81" s="5">
        <v>18520000000</v>
      </c>
      <c r="N81" s="5">
        <v>287460000000</v>
      </c>
      <c r="O81" s="5">
        <v>25312000000</v>
      </c>
      <c r="P81" s="5">
        <v>33697000000</v>
      </c>
    </row>
    <row r="82" spans="3:16" ht="15.5" x14ac:dyDescent="0.35">
      <c r="C82" t="s">
        <v>217</v>
      </c>
      <c r="D82" s="5">
        <v>464691057339</v>
      </c>
      <c r="E82" s="5">
        <v>397279363829</v>
      </c>
      <c r="F82" s="5">
        <v>532769546707</v>
      </c>
      <c r="G82" s="5">
        <v>480876384995</v>
      </c>
      <c r="I82" s="5">
        <v>532769546707</v>
      </c>
      <c r="J82" s="5">
        <v>645271086601</v>
      </c>
      <c r="K82" s="5">
        <v>543506015486</v>
      </c>
      <c r="L82" s="5">
        <v>585328024388</v>
      </c>
      <c r="M82" s="5">
        <v>449342959816</v>
      </c>
      <c r="N82" s="5">
        <v>276610954321</v>
      </c>
      <c r="O82" s="5">
        <v>559936827762</v>
      </c>
      <c r="P82" s="5">
        <v>430800504949</v>
      </c>
    </row>
    <row r="83" spans="3:16" ht="15.5" x14ac:dyDescent="0.35">
      <c r="C83" t="s">
        <v>219</v>
      </c>
      <c r="D83" s="5">
        <v>67683019750</v>
      </c>
      <c r="E83" s="5">
        <v>29052338194</v>
      </c>
      <c r="F83" s="5">
        <v>36730681250</v>
      </c>
      <c r="G83" s="5">
        <v>18884283050</v>
      </c>
      <c r="I83" s="5">
        <v>36730681250</v>
      </c>
      <c r="J83" s="5">
        <v>23667858883</v>
      </c>
      <c r="K83" s="5">
        <v>27384555938</v>
      </c>
      <c r="L83" s="5">
        <v>13051259448</v>
      </c>
      <c r="M83" s="5">
        <v>8650794245</v>
      </c>
      <c r="N83" s="5">
        <v>5163721896</v>
      </c>
      <c r="O83" s="5">
        <v>9331195072</v>
      </c>
      <c r="P83" s="5">
        <v>11296113574</v>
      </c>
    </row>
    <row r="84" spans="3:16" ht="15.5" x14ac:dyDescent="0.35">
      <c r="C84" t="s">
        <v>218</v>
      </c>
      <c r="D84" s="5">
        <v>31083427215</v>
      </c>
      <c r="E84" s="5">
        <v>23854399042</v>
      </c>
      <c r="F84" s="5">
        <v>23854399042</v>
      </c>
      <c r="G84" s="5">
        <v>23849418750</v>
      </c>
      <c r="I84" s="5">
        <v>23854399042</v>
      </c>
      <c r="J84" s="5">
        <v>23854399042</v>
      </c>
      <c r="K84" s="5">
        <v>23847460208</v>
      </c>
      <c r="L84" s="5">
        <v>23847460208</v>
      </c>
      <c r="M84" s="5">
        <v>23847460208</v>
      </c>
      <c r="O84" s="5">
        <v>60000000000</v>
      </c>
    </row>
    <row r="85" spans="3:16" ht="15.5" x14ac:dyDescent="0.35">
      <c r="C85" t="s">
        <v>220</v>
      </c>
      <c r="D85" s="5">
        <v>464691057339</v>
      </c>
      <c r="E85" s="5">
        <v>397279363829</v>
      </c>
      <c r="F85" s="5">
        <v>532769546707</v>
      </c>
      <c r="G85" s="5">
        <v>480876384995</v>
      </c>
      <c r="I85" s="5">
        <v>532769546707</v>
      </c>
      <c r="J85" s="5">
        <v>645271086601</v>
      </c>
      <c r="K85" s="5">
        <v>543506015486</v>
      </c>
      <c r="L85" s="5">
        <v>585328024388</v>
      </c>
      <c r="M85" s="5">
        <v>449342959816</v>
      </c>
      <c r="N85" s="5">
        <v>276610954321</v>
      </c>
      <c r="O85" s="5">
        <v>559936827762</v>
      </c>
      <c r="P85" s="5">
        <v>430800504949</v>
      </c>
    </row>
    <row r="86" spans="3:16" ht="15.5" x14ac:dyDescent="0.35">
      <c r="C86" t="s">
        <v>110</v>
      </c>
      <c r="D86" s="5">
        <v>5106410062</v>
      </c>
      <c r="E86" s="5">
        <v>3928324595</v>
      </c>
      <c r="F86" s="5">
        <v>4352189495</v>
      </c>
      <c r="G86" s="5">
        <v>4181391956</v>
      </c>
      <c r="I86" s="5">
        <v>4352189495</v>
      </c>
      <c r="J86" s="5">
        <v>7332574718</v>
      </c>
      <c r="K86" s="5">
        <v>13664151725</v>
      </c>
      <c r="L86" s="5">
        <v>22141724802</v>
      </c>
      <c r="M86" s="5">
        <v>11195689401</v>
      </c>
      <c r="N86" s="5">
        <v>28096245256</v>
      </c>
      <c r="O86" s="5">
        <v>28875090370</v>
      </c>
      <c r="P86" s="5">
        <v>74623100201</v>
      </c>
    </row>
    <row r="87" spans="3:16" ht="15.5" x14ac:dyDescent="0.35">
      <c r="C87" t="s">
        <v>221</v>
      </c>
      <c r="D87" s="5">
        <v>5106410062</v>
      </c>
      <c r="E87" s="5">
        <v>3928324595</v>
      </c>
      <c r="F87" s="5">
        <v>4352189495</v>
      </c>
      <c r="G87" s="5">
        <v>4181391956</v>
      </c>
      <c r="I87" s="5">
        <v>4352189495</v>
      </c>
      <c r="J87" s="5">
        <v>7332574718</v>
      </c>
      <c r="K87" s="5">
        <v>13664151725</v>
      </c>
      <c r="L87" s="5">
        <v>22141724802</v>
      </c>
      <c r="M87" s="5">
        <v>11195689401</v>
      </c>
      <c r="N87" s="5">
        <v>28096245256</v>
      </c>
      <c r="O87" s="5">
        <v>28875090370</v>
      </c>
      <c r="P87" s="5">
        <v>74623100201</v>
      </c>
    </row>
    <row r="88" spans="3:16" ht="15.5" x14ac:dyDescent="0.35">
      <c r="C88" t="s">
        <v>222</v>
      </c>
      <c r="D88" s="5">
        <v>3422680695417</v>
      </c>
      <c r="E88" s="5">
        <v>3382207214805</v>
      </c>
      <c r="F88" s="5">
        <v>1914595895079</v>
      </c>
      <c r="G88" s="5">
        <v>2051279983082</v>
      </c>
      <c r="I88" s="5">
        <v>1914595895079</v>
      </c>
      <c r="J88" s="5">
        <v>1048063060727</v>
      </c>
      <c r="K88" s="5">
        <v>1518148613892</v>
      </c>
      <c r="L88" s="5">
        <v>1450143368131</v>
      </c>
      <c r="M88" s="5">
        <v>973743430782</v>
      </c>
      <c r="N88" s="5">
        <v>624810285069</v>
      </c>
      <c r="O88" s="5">
        <v>1334679773961</v>
      </c>
      <c r="P88" s="5">
        <v>767671404742</v>
      </c>
    </row>
    <row r="89" spans="3:16" ht="15.5" x14ac:dyDescent="0.35">
      <c r="C89" t="s">
        <v>81</v>
      </c>
      <c r="D89" s="5">
        <v>630833528759</v>
      </c>
      <c r="E89" s="5">
        <v>631269166109</v>
      </c>
      <c r="F89" s="5">
        <v>631719190561</v>
      </c>
      <c r="G89" s="5">
        <v>633603887338</v>
      </c>
      <c r="I89" s="5">
        <v>631719190561</v>
      </c>
      <c r="J89" s="5">
        <v>633886107971</v>
      </c>
      <c r="K89" s="5">
        <v>636167013888</v>
      </c>
      <c r="L89" s="5">
        <v>501826607974</v>
      </c>
      <c r="M89" s="5">
        <v>504579135430</v>
      </c>
      <c r="N89" s="5">
        <v>474522650000</v>
      </c>
      <c r="O89" s="5">
        <v>400400974440</v>
      </c>
      <c r="P89" s="5">
        <v>394369917608</v>
      </c>
    </row>
    <row r="90" spans="3:16" ht="15.5" x14ac:dyDescent="0.35">
      <c r="C90" t="s">
        <v>223</v>
      </c>
      <c r="D90" s="5">
        <v>6483827625108</v>
      </c>
      <c r="E90" s="5">
        <v>5845789719931</v>
      </c>
      <c r="F90" s="5">
        <v>4873119625818</v>
      </c>
      <c r="G90" s="5">
        <v>3129187773203</v>
      </c>
      <c r="I90" s="5">
        <v>4873119625818</v>
      </c>
      <c r="J90" s="5">
        <v>2547225912467</v>
      </c>
      <c r="K90" s="5">
        <v>2830645922935</v>
      </c>
      <c r="L90" s="5">
        <v>2727204568565</v>
      </c>
      <c r="M90" s="5">
        <v>2569340713682</v>
      </c>
      <c r="N90" s="5">
        <v>1945406878407</v>
      </c>
      <c r="O90" s="5">
        <v>2555438709395</v>
      </c>
      <c r="P90" s="5">
        <v>2187496126206</v>
      </c>
    </row>
    <row r="91" spans="3:16" ht="15.5" x14ac:dyDescent="0.35">
      <c r="C91" t="s">
        <v>224</v>
      </c>
    </row>
    <row r="92" spans="3:16" ht="15.5" x14ac:dyDescent="0.35">
      <c r="C92" t="s">
        <v>111</v>
      </c>
      <c r="D92" s="5">
        <v>2113382804455</v>
      </c>
      <c r="E92" s="5">
        <v>2055680966236</v>
      </c>
      <c r="F92" s="5">
        <v>2050745354057</v>
      </c>
      <c r="G92" s="5">
        <v>2024619769442</v>
      </c>
      <c r="I92" s="5">
        <v>2050745354057</v>
      </c>
      <c r="J92" s="5">
        <v>1962864240664</v>
      </c>
      <c r="K92" s="5">
        <v>1639065134125</v>
      </c>
      <c r="L92" s="5">
        <v>1345204108093</v>
      </c>
      <c r="M92" s="5">
        <v>1304609058867</v>
      </c>
      <c r="N92" s="5">
        <v>1261571431196</v>
      </c>
      <c r="O92" s="5">
        <v>1111402066285</v>
      </c>
      <c r="P92" s="5">
        <v>1037739607956</v>
      </c>
    </row>
    <row r="93" spans="3:16" ht="15.5" x14ac:dyDescent="0.35">
      <c r="C93" t="s">
        <v>114</v>
      </c>
      <c r="D93" s="5">
        <v>36513535700</v>
      </c>
      <c r="E93" s="5">
        <v>32831986079</v>
      </c>
      <c r="F93" s="5">
        <v>31195365687</v>
      </c>
      <c r="G93" s="5">
        <v>29242030042</v>
      </c>
      <c r="I93" s="5">
        <v>31195365687</v>
      </c>
      <c r="J93" s="5">
        <v>27455741508</v>
      </c>
      <c r="K93" s="5">
        <v>28824926625</v>
      </c>
      <c r="L93" s="5">
        <v>29384431188</v>
      </c>
      <c r="M93" s="5">
        <v>30371176113</v>
      </c>
      <c r="N93" s="5">
        <v>24722161122</v>
      </c>
      <c r="O93" s="5">
        <v>27255338826</v>
      </c>
      <c r="P93" s="5">
        <v>27169287504</v>
      </c>
    </row>
    <row r="94" spans="3:16" ht="15.5" x14ac:dyDescent="0.35">
      <c r="C94" t="s">
        <v>226</v>
      </c>
      <c r="D94" s="5">
        <v>9760653140</v>
      </c>
      <c r="E94" s="5">
        <v>10857199168</v>
      </c>
      <c r="F94" s="5">
        <v>12051689489</v>
      </c>
      <c r="G94" s="5">
        <v>13454027635</v>
      </c>
      <c r="I94" s="5">
        <v>12051689489</v>
      </c>
      <c r="J94" s="5">
        <v>17470468517</v>
      </c>
      <c r="K94" s="5">
        <v>33285150928</v>
      </c>
      <c r="L94" s="5">
        <v>25286822665</v>
      </c>
      <c r="M94" s="5">
        <v>12349745017</v>
      </c>
      <c r="N94" s="5">
        <v>33502992089</v>
      </c>
      <c r="O94" s="5">
        <v>1000000000</v>
      </c>
      <c r="P94" s="5">
        <v>1538312500</v>
      </c>
    </row>
    <row r="95" spans="3:16" ht="15.5" x14ac:dyDescent="0.35">
      <c r="C95" t="s">
        <v>228</v>
      </c>
      <c r="D95" s="5">
        <v>2291816093210</v>
      </c>
      <c r="E95" s="5">
        <v>2240600199115</v>
      </c>
      <c r="F95" s="5">
        <v>2237297840963</v>
      </c>
      <c r="G95" s="5">
        <v>2087957207711</v>
      </c>
      <c r="I95" s="5">
        <v>2237297840963</v>
      </c>
      <c r="J95" s="5">
        <v>2042634752294</v>
      </c>
      <c r="K95" s="5">
        <v>1752983796413</v>
      </c>
      <c r="L95" s="5">
        <v>1447203224495</v>
      </c>
      <c r="M95" s="5">
        <v>1422591399499</v>
      </c>
      <c r="N95" s="5">
        <v>1383082061637</v>
      </c>
      <c r="O95" s="5">
        <v>1164601375993</v>
      </c>
      <c r="P95" s="5">
        <v>1079578522340</v>
      </c>
    </row>
    <row r="96" spans="3:16" ht="15.5" x14ac:dyDescent="0.35">
      <c r="C96" t="s">
        <v>115</v>
      </c>
      <c r="D96" s="5">
        <v>8775643718318</v>
      </c>
      <c r="E96" s="5">
        <v>8086389919046</v>
      </c>
      <c r="F96" s="5">
        <v>7110417466781</v>
      </c>
      <c r="G96" s="5">
        <v>5217144980914</v>
      </c>
      <c r="I96" s="5">
        <v>7110417466781</v>
      </c>
      <c r="J96" s="5">
        <v>4589860664761</v>
      </c>
      <c r="K96" s="5">
        <v>4583629719348</v>
      </c>
      <c r="L96" s="5">
        <v>4174407793060</v>
      </c>
      <c r="M96" s="5">
        <v>3991932113181</v>
      </c>
      <c r="N96" s="5">
        <v>3328488940044</v>
      </c>
      <c r="O96" s="5">
        <v>3720040085388</v>
      </c>
      <c r="P96" s="5">
        <v>3267074648546</v>
      </c>
    </row>
    <row r="97" spans="3:16" ht="15.5" x14ac:dyDescent="0.35">
      <c r="C97" t="s">
        <v>116</v>
      </c>
    </row>
    <row r="98" spans="3:16" ht="15.5" x14ac:dyDescent="0.35">
      <c r="C98" t="s">
        <v>117</v>
      </c>
    </row>
    <row r="99" spans="3:16" ht="15.5" x14ac:dyDescent="0.35">
      <c r="C99" t="s">
        <v>229</v>
      </c>
      <c r="D99" s="5">
        <v>5233277193712</v>
      </c>
      <c r="E99" s="5">
        <v>4642138453949</v>
      </c>
      <c r="F99" s="5">
        <v>3692978344270</v>
      </c>
      <c r="G99" s="5">
        <v>1918737791752</v>
      </c>
      <c r="I99" s="5">
        <v>3692978344270</v>
      </c>
      <c r="J99" s="5">
        <v>1311414489650</v>
      </c>
      <c r="K99" s="5">
        <v>1448796138829</v>
      </c>
      <c r="L99" s="5">
        <v>1355244190334</v>
      </c>
      <c r="M99" s="5">
        <v>1445913696488</v>
      </c>
      <c r="N99" s="5">
        <v>836084877009</v>
      </c>
      <c r="O99" s="5">
        <v>1257105113772</v>
      </c>
      <c r="P99" s="5">
        <v>991723174696</v>
      </c>
    </row>
    <row r="100" spans="3:16" ht="15.5" x14ac:dyDescent="0.35">
      <c r="C100" t="s">
        <v>236</v>
      </c>
      <c r="D100" s="5">
        <v>2700000000</v>
      </c>
      <c r="E100" s="5">
        <v>391275464953</v>
      </c>
      <c r="F100" s="5">
        <v>3500000000</v>
      </c>
      <c r="G100" s="5">
        <v>53284560010</v>
      </c>
      <c r="I100" s="5">
        <v>3500000000</v>
      </c>
      <c r="J100" s="5">
        <v>2500000000</v>
      </c>
      <c r="N100" s="5">
        <v>3750000000</v>
      </c>
      <c r="O100" s="5">
        <v>124136733001</v>
      </c>
      <c r="P100" s="5">
        <v>3616397165</v>
      </c>
    </row>
    <row r="101" spans="3:16" ht="15.5" x14ac:dyDescent="0.35">
      <c r="C101" t="s">
        <v>230</v>
      </c>
    </row>
    <row r="102" spans="3:16" ht="15.5" x14ac:dyDescent="0.35">
      <c r="C102" t="s">
        <v>231</v>
      </c>
      <c r="D102" s="5">
        <v>1835535289529</v>
      </c>
      <c r="E102" s="5">
        <v>2520585537984</v>
      </c>
      <c r="F102" s="5">
        <v>2226054912550</v>
      </c>
      <c r="G102" s="5">
        <v>1481549619439</v>
      </c>
      <c r="I102" s="5">
        <v>2226054912550</v>
      </c>
      <c r="J102" s="5">
        <v>1028613260770</v>
      </c>
      <c r="K102" s="5">
        <v>1077599732510</v>
      </c>
      <c r="L102" s="5">
        <v>910158912870</v>
      </c>
      <c r="M102" s="5">
        <v>1016192967123</v>
      </c>
      <c r="N102" s="5">
        <v>415014312870</v>
      </c>
      <c r="O102" s="5">
        <v>776527794253</v>
      </c>
      <c r="P102" s="5">
        <v>701734358697</v>
      </c>
    </row>
    <row r="103" spans="3:16" ht="15.5" x14ac:dyDescent="0.35">
      <c r="C103" t="s">
        <v>121</v>
      </c>
    </row>
    <row r="104" spans="3:16" ht="15.5" x14ac:dyDescent="0.35">
      <c r="C104" t="s">
        <v>232</v>
      </c>
      <c r="D104" s="5">
        <v>98766446965</v>
      </c>
      <c r="E104" s="5">
        <v>52906737236</v>
      </c>
      <c r="F104" s="5">
        <v>60585080292</v>
      </c>
      <c r="G104" s="5">
        <v>42733701800</v>
      </c>
      <c r="I104" s="5">
        <v>60585080292</v>
      </c>
      <c r="J104" s="5">
        <v>47522257925</v>
      </c>
      <c r="K104" s="5">
        <v>51232016146</v>
      </c>
      <c r="L104" s="5">
        <v>36898719656</v>
      </c>
      <c r="M104" s="5">
        <v>32498254453</v>
      </c>
      <c r="N104" s="5">
        <v>5163721896</v>
      </c>
      <c r="O104" s="5">
        <v>69331195072</v>
      </c>
      <c r="P104" s="5">
        <v>11296113574</v>
      </c>
    </row>
    <row r="105" spans="3:16" ht="15.5" x14ac:dyDescent="0.35">
      <c r="C105" t="s">
        <v>233</v>
      </c>
      <c r="D105" s="5">
        <v>5525246846</v>
      </c>
      <c r="E105" s="5">
        <v>6050178416</v>
      </c>
      <c r="F105" s="5">
        <v>2858567153</v>
      </c>
      <c r="G105" s="5">
        <v>4885442420</v>
      </c>
      <c r="I105" s="5">
        <v>2858567153</v>
      </c>
      <c r="J105" s="5">
        <v>9400631300</v>
      </c>
      <c r="K105" s="5">
        <v>7784126095</v>
      </c>
      <c r="L105" s="5">
        <v>37715880781</v>
      </c>
      <c r="M105" s="5">
        <v>18301213861</v>
      </c>
      <c r="N105" s="5">
        <v>5257401780</v>
      </c>
      <c r="O105" s="5">
        <v>5352979605</v>
      </c>
      <c r="P105" s="5">
        <v>39853688916</v>
      </c>
    </row>
    <row r="106" spans="3:16" ht="15.5" x14ac:dyDescent="0.35">
      <c r="C106" t="s">
        <v>120</v>
      </c>
      <c r="D106" s="5">
        <v>54464940690</v>
      </c>
      <c r="E106" s="5">
        <v>36579967212</v>
      </c>
      <c r="F106" s="5">
        <v>39028395669</v>
      </c>
      <c r="G106" s="5">
        <v>30048056446</v>
      </c>
      <c r="I106" s="5">
        <v>39028395669</v>
      </c>
      <c r="J106" s="5">
        <v>39498321747</v>
      </c>
      <c r="K106" s="5">
        <v>54312166714</v>
      </c>
      <c r="L106" s="5">
        <v>65166636277</v>
      </c>
      <c r="M106" s="5">
        <v>57133241862</v>
      </c>
      <c r="N106" s="5">
        <v>23064817419</v>
      </c>
      <c r="O106" s="5">
        <v>39606191625</v>
      </c>
      <c r="P106" s="5">
        <v>38075523610</v>
      </c>
    </row>
    <row r="107" spans="3:16" ht="15.5" x14ac:dyDescent="0.35">
      <c r="C107" t="s">
        <v>466</v>
      </c>
      <c r="O107" s="5">
        <v>154710221250</v>
      </c>
      <c r="P107" s="5">
        <v>469865429585</v>
      </c>
    </row>
    <row r="108" spans="3:16" ht="15.5" x14ac:dyDescent="0.35">
      <c r="C108" t="s">
        <v>285</v>
      </c>
    </row>
    <row r="109" spans="3:16" ht="15.5" x14ac:dyDescent="0.35">
      <c r="C109" t="s">
        <v>288</v>
      </c>
      <c r="D109" s="5">
        <v>38551826084</v>
      </c>
      <c r="E109" s="5">
        <v>44647521942</v>
      </c>
      <c r="F109" s="5">
        <v>38112343628</v>
      </c>
      <c r="G109" s="5">
        <v>26477730731</v>
      </c>
      <c r="I109" s="5">
        <v>38112343628</v>
      </c>
      <c r="J109" s="5">
        <v>36378403783</v>
      </c>
      <c r="K109" s="5">
        <v>50195400025</v>
      </c>
      <c r="L109" s="5">
        <v>24983813673</v>
      </c>
      <c r="M109" s="5">
        <v>23282918233</v>
      </c>
      <c r="N109" s="5">
        <v>29631294573</v>
      </c>
      <c r="O109" s="5">
        <v>23567026809</v>
      </c>
      <c r="P109" s="5">
        <v>8621356182</v>
      </c>
    </row>
    <row r="110" spans="3:16" ht="15.5" x14ac:dyDescent="0.35">
      <c r="C110" t="s">
        <v>237</v>
      </c>
      <c r="D110" s="5">
        <v>160402991482</v>
      </c>
      <c r="E110" s="5">
        <v>159259999334</v>
      </c>
      <c r="F110" s="5">
        <v>169846339627</v>
      </c>
      <c r="G110" s="5">
        <v>101701243674</v>
      </c>
      <c r="I110" s="5">
        <v>169846339627</v>
      </c>
      <c r="J110" s="5">
        <v>117999172187</v>
      </c>
      <c r="K110" s="5">
        <v>103369909795</v>
      </c>
      <c r="L110" s="5">
        <v>101170611104</v>
      </c>
      <c r="M110" s="5">
        <v>80187451500</v>
      </c>
      <c r="N110" s="5">
        <v>88778990256</v>
      </c>
      <c r="O110" s="5">
        <v>239488048201</v>
      </c>
      <c r="P110" s="5">
        <v>544992198461</v>
      </c>
    </row>
    <row r="111" spans="3:16" ht="15.5" x14ac:dyDescent="0.35">
      <c r="C111" t="s">
        <v>238</v>
      </c>
      <c r="D111" s="5">
        <v>160402991482</v>
      </c>
      <c r="E111" s="5">
        <v>159259999334</v>
      </c>
      <c r="F111" s="5">
        <v>169846339627</v>
      </c>
      <c r="G111" s="5">
        <v>101701243674</v>
      </c>
      <c r="I111" s="5">
        <v>169846339627</v>
      </c>
      <c r="J111" s="5">
        <v>117999172187</v>
      </c>
      <c r="K111" s="5">
        <v>103369909795</v>
      </c>
      <c r="L111" s="5">
        <v>101170611104</v>
      </c>
      <c r="M111" s="5">
        <v>80187451500</v>
      </c>
      <c r="N111" s="5">
        <v>88778990256</v>
      </c>
      <c r="O111" s="5">
        <v>239488048201</v>
      </c>
      <c r="P111" s="5">
        <v>544992198461</v>
      </c>
    </row>
    <row r="112" spans="3:16" ht="15.5" x14ac:dyDescent="0.35">
      <c r="C112" t="s">
        <v>1504</v>
      </c>
    </row>
    <row r="113" spans="3:16" ht="15.5" x14ac:dyDescent="0.35">
      <c r="C113" t="s">
        <v>240</v>
      </c>
      <c r="D113" s="5">
        <v>94097587275</v>
      </c>
      <c r="E113" s="5">
        <v>92685986324</v>
      </c>
      <c r="F113" s="5">
        <v>89102309272</v>
      </c>
      <c r="G113" s="5">
        <v>82789213576</v>
      </c>
      <c r="I113" s="5">
        <v>89102309272</v>
      </c>
      <c r="J113" s="5">
        <v>77976151210</v>
      </c>
      <c r="K113" s="5">
        <v>70562494512</v>
      </c>
      <c r="L113" s="5">
        <v>61778708906</v>
      </c>
      <c r="M113" s="5">
        <v>59768025459</v>
      </c>
      <c r="N113" s="5">
        <v>71165807227</v>
      </c>
      <c r="O113" s="5">
        <v>6060956981</v>
      </c>
      <c r="P113" s="5">
        <v>4124496752</v>
      </c>
    </row>
    <row r="114" spans="3:16" ht="15.5" x14ac:dyDescent="0.35">
      <c r="C114" t="s">
        <v>239</v>
      </c>
    </row>
    <row r="115" spans="3:16" ht="15.5" x14ac:dyDescent="0.35">
      <c r="C115" t="s">
        <v>290</v>
      </c>
      <c r="D115" s="5">
        <v>61160198573</v>
      </c>
      <c r="E115" s="5">
        <v>61517070638</v>
      </c>
      <c r="F115" s="5">
        <v>75645665866</v>
      </c>
      <c r="G115" s="5">
        <v>13835506081</v>
      </c>
      <c r="I115" s="5">
        <v>75645665866</v>
      </c>
      <c r="J115" s="5">
        <v>35266053053</v>
      </c>
      <c r="K115" s="5">
        <v>28447553629</v>
      </c>
      <c r="L115" s="5">
        <v>27661419314</v>
      </c>
      <c r="M115" s="5">
        <v>9433143045</v>
      </c>
      <c r="N115" s="5">
        <v>10026109245</v>
      </c>
      <c r="O115" s="5">
        <v>13840510472</v>
      </c>
      <c r="P115" s="5">
        <v>4598999926</v>
      </c>
    </row>
    <row r="116" spans="3:16" ht="15.5" x14ac:dyDescent="0.35">
      <c r="C116" t="s">
        <v>128</v>
      </c>
      <c r="D116" s="5">
        <v>5393680185194</v>
      </c>
      <c r="E116" s="5">
        <v>4801398453283</v>
      </c>
      <c r="F116" s="5">
        <v>3862824683897</v>
      </c>
      <c r="G116" s="5">
        <v>2020439035426</v>
      </c>
      <c r="I116" s="5">
        <v>3862824683897</v>
      </c>
      <c r="J116" s="5">
        <v>1429413661837</v>
      </c>
      <c r="K116" s="5">
        <v>1552166048624</v>
      </c>
      <c r="L116" s="5">
        <v>1456414801438</v>
      </c>
      <c r="M116" s="5">
        <v>1526101147988</v>
      </c>
      <c r="N116" s="5">
        <v>924863867265</v>
      </c>
      <c r="O116" s="5">
        <v>1496593161973</v>
      </c>
      <c r="P116" s="5">
        <v>1536715373157</v>
      </c>
    </row>
    <row r="117" spans="3:16" ht="15.5" x14ac:dyDescent="0.35">
      <c r="C117" t="s">
        <v>129</v>
      </c>
    </row>
    <row r="118" spans="3:16" ht="15.5" x14ac:dyDescent="0.35">
      <c r="C118" t="s">
        <v>130</v>
      </c>
      <c r="D118" s="5">
        <v>687780000000</v>
      </c>
      <c r="E118" s="5">
        <v>687780000000</v>
      </c>
      <c r="F118" s="5">
        <v>687780000000</v>
      </c>
      <c r="G118" s="5">
        <v>687780000000</v>
      </c>
      <c r="I118" s="5">
        <v>687780000000</v>
      </c>
      <c r="J118" s="5">
        <v>687780000000</v>
      </c>
      <c r="K118" s="5">
        <v>687780000000</v>
      </c>
      <c r="L118" s="5">
        <v>687780000000</v>
      </c>
      <c r="M118" s="5">
        <v>687780000000</v>
      </c>
      <c r="N118" s="5">
        <v>687780000000</v>
      </c>
      <c r="O118" s="5">
        <v>687780000000</v>
      </c>
      <c r="P118" s="5">
        <v>127000000000</v>
      </c>
    </row>
    <row r="119" spans="3:16" ht="15.5" x14ac:dyDescent="0.35">
      <c r="C119" t="s">
        <v>131</v>
      </c>
      <c r="D119" s="5">
        <v>260557897528</v>
      </c>
      <c r="E119" s="5">
        <v>260557897528</v>
      </c>
      <c r="F119" s="5">
        <v>260557897528</v>
      </c>
      <c r="G119" s="5">
        <v>260557897528</v>
      </c>
      <c r="I119" s="5">
        <v>260557897528</v>
      </c>
      <c r="J119" s="5">
        <v>260557897528</v>
      </c>
      <c r="K119" s="5">
        <v>260557897528</v>
      </c>
      <c r="L119" s="5">
        <v>260557897528</v>
      </c>
      <c r="M119" s="5">
        <v>260557897528</v>
      </c>
      <c r="N119" s="5">
        <v>302412774104</v>
      </c>
      <c r="O119" s="5">
        <v>309807774104</v>
      </c>
      <c r="P119" s="5">
        <v>97751289228</v>
      </c>
    </row>
    <row r="120" spans="3:16" ht="15.5" x14ac:dyDescent="0.35">
      <c r="C120" t="s">
        <v>132</v>
      </c>
      <c r="D120" s="5">
        <v>1219112939623</v>
      </c>
      <c r="E120" s="5">
        <v>1170707375854</v>
      </c>
      <c r="F120" s="5">
        <v>1140010796239</v>
      </c>
      <c r="G120" s="5">
        <v>1096652515407</v>
      </c>
      <c r="I120" s="5">
        <v>1140010796239</v>
      </c>
      <c r="J120" s="5">
        <v>1066175506602</v>
      </c>
      <c r="K120" s="5">
        <v>954660149894</v>
      </c>
      <c r="L120" s="5">
        <v>832916392849</v>
      </c>
      <c r="M120" s="5">
        <v>617460040499</v>
      </c>
      <c r="N120" s="5">
        <v>463370798925</v>
      </c>
      <c r="O120" s="5">
        <v>406376546841</v>
      </c>
      <c r="P120" s="5">
        <v>727935960184</v>
      </c>
    </row>
    <row r="121" spans="3:16" ht="15.5" x14ac:dyDescent="0.35">
      <c r="C121" t="s">
        <v>133</v>
      </c>
      <c r="D121" s="5">
        <v>79000000000</v>
      </c>
      <c r="E121" s="5">
        <v>73100000000</v>
      </c>
      <c r="F121" s="5">
        <v>73100000000</v>
      </c>
      <c r="G121" s="5">
        <v>73100000000</v>
      </c>
      <c r="I121" s="5">
        <v>73100000000</v>
      </c>
      <c r="J121" s="5">
        <v>67600000000</v>
      </c>
      <c r="K121" s="5">
        <v>56500000000</v>
      </c>
      <c r="L121" s="5">
        <v>42600000000</v>
      </c>
      <c r="M121" s="5">
        <v>34900000000</v>
      </c>
      <c r="N121" s="5">
        <v>31900000000</v>
      </c>
      <c r="O121" s="5">
        <v>25400000000</v>
      </c>
    </row>
    <row r="122" spans="3:16" ht="15.5" x14ac:dyDescent="0.35">
      <c r="C122" t="s">
        <v>134</v>
      </c>
      <c r="D122" s="5">
        <v>1140112939623</v>
      </c>
      <c r="E122" s="5">
        <v>1097607375854</v>
      </c>
      <c r="F122" s="5">
        <v>1066910796239</v>
      </c>
      <c r="G122" s="5">
        <v>1023552515407</v>
      </c>
      <c r="I122" s="5">
        <v>1066910796239</v>
      </c>
      <c r="J122" s="5">
        <v>998575506602</v>
      </c>
      <c r="K122" s="5">
        <v>898160149894</v>
      </c>
      <c r="L122" s="5">
        <v>790316392849</v>
      </c>
      <c r="M122" s="5">
        <v>582560040499</v>
      </c>
      <c r="N122" s="5">
        <v>431470798925</v>
      </c>
      <c r="O122" s="5">
        <v>380976546841</v>
      </c>
      <c r="P122" s="5">
        <v>727935960184</v>
      </c>
    </row>
    <row r="123" spans="3:16" ht="15.5" x14ac:dyDescent="0.35">
      <c r="C123" t="s">
        <v>135</v>
      </c>
      <c r="D123" s="5">
        <v>1219112939623</v>
      </c>
      <c r="E123" s="5">
        <v>1170707375854</v>
      </c>
      <c r="F123" s="5">
        <v>1140010796239</v>
      </c>
      <c r="G123" s="5">
        <v>1096652515407</v>
      </c>
      <c r="I123" s="5">
        <v>1140010796239</v>
      </c>
      <c r="J123" s="5">
        <v>1066175506602</v>
      </c>
      <c r="K123" s="5">
        <v>954660149894</v>
      </c>
      <c r="L123" s="5">
        <v>832916392849</v>
      </c>
      <c r="M123" s="5">
        <v>617460040499</v>
      </c>
      <c r="N123" s="5">
        <v>463370798925</v>
      </c>
      <c r="O123" s="5">
        <v>406376546841</v>
      </c>
      <c r="P123" s="5">
        <v>727935960184</v>
      </c>
    </row>
    <row r="124" spans="3:16" ht="15.5" x14ac:dyDescent="0.35">
      <c r="C124" t="s">
        <v>136</v>
      </c>
      <c r="D124" s="5">
        <v>583679167214</v>
      </c>
      <c r="E124" s="5">
        <v>534677026272</v>
      </c>
      <c r="F124" s="5">
        <v>527524898556</v>
      </c>
      <c r="G124" s="5">
        <v>518111645215</v>
      </c>
      <c r="I124" s="5">
        <v>527524898556</v>
      </c>
      <c r="J124" s="5">
        <v>512047490823</v>
      </c>
      <c r="K124" s="5">
        <v>492298609414</v>
      </c>
      <c r="L124" s="5">
        <v>434912093271</v>
      </c>
      <c r="M124" s="5">
        <v>395453891736</v>
      </c>
      <c r="N124" s="5">
        <v>475538849750</v>
      </c>
      <c r="O124" s="5">
        <v>419081628030</v>
      </c>
      <c r="P124" s="5">
        <v>383302108369</v>
      </c>
    </row>
    <row r="125" spans="3:16" ht="15.5" x14ac:dyDescent="0.35">
      <c r="C125" t="s">
        <v>10</v>
      </c>
      <c r="D125" s="5">
        <v>3381963533124</v>
      </c>
      <c r="E125" s="5">
        <v>3284991465763</v>
      </c>
      <c r="F125" s="5">
        <v>3247592782884</v>
      </c>
      <c r="G125" s="5">
        <v>3196705945488</v>
      </c>
      <c r="I125" s="5">
        <v>3247592782884</v>
      </c>
      <c r="J125" s="5">
        <v>3160447002924</v>
      </c>
      <c r="K125" s="5">
        <v>3031463670724</v>
      </c>
      <c r="L125" s="5">
        <v>2717992991622</v>
      </c>
      <c r="M125" s="5">
        <v>2465830965193</v>
      </c>
      <c r="N125" s="5">
        <v>2403625072779</v>
      </c>
      <c r="O125" s="5">
        <v>2223446923415</v>
      </c>
      <c r="P125" s="5">
        <v>1730359275389</v>
      </c>
    </row>
    <row r="126" spans="3:16" ht="15.5" x14ac:dyDescent="0.35">
      <c r="C126" t="s">
        <v>137</v>
      </c>
      <c r="D126" s="5">
        <v>8775643718318</v>
      </c>
      <c r="E126" s="5">
        <v>8086389919046</v>
      </c>
      <c r="F126" s="5">
        <v>7110417466781</v>
      </c>
      <c r="G126" s="5">
        <v>5217144980914</v>
      </c>
      <c r="I126" s="5">
        <v>7110417466781</v>
      </c>
      <c r="J126" s="5">
        <v>4589860664761</v>
      </c>
      <c r="K126" s="5">
        <v>4583629719348</v>
      </c>
      <c r="L126" s="5">
        <v>4174407793060</v>
      </c>
      <c r="M126" s="5">
        <v>3991932113181</v>
      </c>
      <c r="N126" s="5">
        <v>3328488940044</v>
      </c>
      <c r="O126" s="5">
        <v>3720040085388</v>
      </c>
      <c r="P126" s="5">
        <v>3267074648546</v>
      </c>
    </row>
    <row r="127" spans="3:16" ht="15.5" x14ac:dyDescent="0.35">
      <c r="C127" t="s">
        <v>138</v>
      </c>
      <c r="D127" s="5">
        <v>13755600000</v>
      </c>
      <c r="E127" s="5">
        <v>13755600000</v>
      </c>
      <c r="F127" s="5">
        <v>13755600000</v>
      </c>
      <c r="G127" s="5">
        <v>13755600000</v>
      </c>
      <c r="I127" s="5">
        <v>13755600000</v>
      </c>
      <c r="J127" s="5">
        <v>13755600000</v>
      </c>
      <c r="K127" s="5">
        <v>13755600000</v>
      </c>
      <c r="L127" s="5">
        <v>13755600000</v>
      </c>
      <c r="M127" s="5">
        <v>13755600000</v>
      </c>
      <c r="N127" s="5">
        <v>13755600000</v>
      </c>
      <c r="O127" s="5">
        <v>13755600000</v>
      </c>
      <c r="P127" s="5">
        <v>127000</v>
      </c>
    </row>
    <row r="129" spans="2:16" ht="15.5" x14ac:dyDescent="0.35">
      <c r="B129" t="s">
        <v>139</v>
      </c>
      <c r="C129" t="s">
        <v>140</v>
      </c>
      <c r="D129" s="5">
        <v>785027333596</v>
      </c>
      <c r="E129" s="5">
        <v>-901228307306</v>
      </c>
      <c r="F129" s="5">
        <v>1844978001349</v>
      </c>
      <c r="G129" s="5">
        <v>97065473953</v>
      </c>
      <c r="I129" s="5">
        <v>1653256129303</v>
      </c>
      <c r="J129" s="5">
        <v>555280858721</v>
      </c>
      <c r="K129" s="5">
        <v>437368491827</v>
      </c>
      <c r="L129" s="5">
        <v>-286578145581</v>
      </c>
      <c r="M129" s="5">
        <v>480894085028</v>
      </c>
      <c r="N129" s="5">
        <v>811700723877</v>
      </c>
      <c r="O129" s="5">
        <v>-495631730686</v>
      </c>
      <c r="P129" s="5">
        <v>63197935523</v>
      </c>
    </row>
    <row r="130" spans="2:16" ht="15.5" x14ac:dyDescent="0.35">
      <c r="C130" t="s">
        <v>292</v>
      </c>
      <c r="D130" s="5">
        <v>5263152679009</v>
      </c>
      <c r="E130" s="5">
        <v>2665711360035</v>
      </c>
      <c r="F130" s="5">
        <v>5002997612468</v>
      </c>
      <c r="G130" s="5">
        <v>2586657797676</v>
      </c>
      <c r="I130" s="5">
        <v>11617298014846</v>
      </c>
      <c r="J130" s="5">
        <v>9490329037361</v>
      </c>
      <c r="K130" s="5">
        <v>10471888517370</v>
      </c>
      <c r="L130" s="5">
        <v>11351942184067</v>
      </c>
      <c r="M130" s="5">
        <v>9684936881442</v>
      </c>
      <c r="N130" s="5">
        <v>6332266087385</v>
      </c>
      <c r="O130" s="5">
        <v>8630407694865</v>
      </c>
      <c r="P130" s="5">
        <v>10065750360065</v>
      </c>
    </row>
    <row r="131" spans="2:16" ht="15.5" x14ac:dyDescent="0.35">
      <c r="C131" t="s">
        <v>582</v>
      </c>
      <c r="D131" s="5">
        <v>-4100945324265</v>
      </c>
      <c r="E131" s="5">
        <v>-3475895774108</v>
      </c>
      <c r="F131" s="5">
        <v>-3038854822941</v>
      </c>
      <c r="G131" s="5">
        <v>-2425081229031</v>
      </c>
      <c r="I131" s="5">
        <v>-9665852912368</v>
      </c>
      <c r="J131" s="5">
        <v>-8675351941929</v>
      </c>
      <c r="K131" s="5">
        <v>-9733260789905</v>
      </c>
      <c r="L131" s="5">
        <v>-10979202927064</v>
      </c>
      <c r="M131" s="5">
        <v>-8911525381649</v>
      </c>
      <c r="N131" s="5">
        <v>-5392930550690</v>
      </c>
      <c r="O131" s="5">
        <v>-8743214849029</v>
      </c>
      <c r="P131" s="5">
        <v>-9675899762143</v>
      </c>
    </row>
    <row r="132" spans="2:16" ht="15.5" x14ac:dyDescent="0.35">
      <c r="C132" t="s">
        <v>1680</v>
      </c>
      <c r="D132" s="5">
        <v>-80125475889</v>
      </c>
      <c r="E132" s="5">
        <v>-80680477936</v>
      </c>
      <c r="F132" s="5">
        <v>-65272907850</v>
      </c>
      <c r="G132" s="5">
        <v>-52458434453</v>
      </c>
      <c r="I132" s="5">
        <v>-218176991620</v>
      </c>
      <c r="J132" s="5">
        <v>-186542833896</v>
      </c>
      <c r="K132" s="5">
        <v>-172243049350</v>
      </c>
      <c r="L132" s="5">
        <v>-166052493897</v>
      </c>
      <c r="M132" s="5">
        <v>-222580896424</v>
      </c>
      <c r="N132" s="5">
        <v>-78483888676</v>
      </c>
      <c r="O132" s="5">
        <v>-207797372317</v>
      </c>
      <c r="P132" s="5">
        <v>-208208357724</v>
      </c>
    </row>
    <row r="133" spans="2:16" ht="15.5" x14ac:dyDescent="0.35">
      <c r="C133" t="s">
        <v>296</v>
      </c>
      <c r="D133" s="5">
        <v>23951248533</v>
      </c>
      <c r="E133" s="5">
        <v>6732127898</v>
      </c>
      <c r="F133" s="5">
        <v>5451474604</v>
      </c>
      <c r="G133" s="5">
        <v>3757965437</v>
      </c>
      <c r="I133" s="5">
        <v>18266053201</v>
      </c>
      <c r="J133" s="5">
        <v>20132805654</v>
      </c>
      <c r="K133" s="5">
        <v>13215706675</v>
      </c>
      <c r="L133" s="5">
        <v>14989824212</v>
      </c>
      <c r="M133" s="5">
        <v>19146753118</v>
      </c>
      <c r="N133" s="5">
        <v>16546875591</v>
      </c>
      <c r="O133" s="5">
        <v>14872490066</v>
      </c>
      <c r="P133" s="5">
        <v>13081293204</v>
      </c>
    </row>
    <row r="134" spans="2:16" ht="15.5" x14ac:dyDescent="0.35">
      <c r="C134" t="s">
        <v>326</v>
      </c>
      <c r="D134" s="5">
        <v>-7378516794</v>
      </c>
      <c r="E134" s="5">
        <v>-5383603756</v>
      </c>
      <c r="F134" s="5">
        <v>-364181416</v>
      </c>
      <c r="G134" s="5">
        <v>-2942531007</v>
      </c>
      <c r="I134" s="5">
        <v>-5680186675</v>
      </c>
      <c r="J134" s="5">
        <v>-6044821267</v>
      </c>
      <c r="K134" s="5">
        <v>-4992279406</v>
      </c>
      <c r="L134" s="5">
        <v>-5096936049</v>
      </c>
      <c r="M134" s="5">
        <v>-29753639865</v>
      </c>
      <c r="N134" s="5">
        <v>-5514073487</v>
      </c>
      <c r="O134" s="5">
        <v>-73241615334</v>
      </c>
      <c r="P134" s="5">
        <v>-28645670203</v>
      </c>
    </row>
    <row r="135" spans="2:16" ht="15.5" x14ac:dyDescent="0.35">
      <c r="C135" t="s">
        <v>719</v>
      </c>
      <c r="D135" s="5">
        <v>-284040000000</v>
      </c>
    </row>
    <row r="136" spans="2:16" ht="15.5" x14ac:dyDescent="0.35">
      <c r="C136" t="s">
        <v>148</v>
      </c>
      <c r="D136" s="5">
        <v>-29587276998</v>
      </c>
      <c r="E136" s="5">
        <v>-11711939439</v>
      </c>
      <c r="F136" s="5">
        <v>-83762539297</v>
      </c>
      <c r="G136" s="5">
        <v>-12868094669</v>
      </c>
      <c r="I136" s="5">
        <v>-117381213862</v>
      </c>
      <c r="J136" s="5">
        <v>-87983654037</v>
      </c>
      <c r="K136" s="5">
        <v>-139100370609</v>
      </c>
      <c r="L136" s="5">
        <v>-89784270638</v>
      </c>
      <c r="M136" s="5">
        <v>-59329631594</v>
      </c>
      <c r="N136" s="5">
        <v>-60183726246</v>
      </c>
      <c r="O136" s="5">
        <v>-116658078937</v>
      </c>
      <c r="P136" s="5">
        <v>-102879927676</v>
      </c>
    </row>
    <row r="137" spans="2:16" ht="15.5" x14ac:dyDescent="0.35">
      <c r="C137" t="s">
        <v>1005</v>
      </c>
      <c r="F137" s="5">
        <v>24783365781</v>
      </c>
      <c r="I137" s="5">
        <v>24783365781</v>
      </c>
      <c r="J137" s="5">
        <v>742266835</v>
      </c>
      <c r="K137" s="5">
        <v>1860757052</v>
      </c>
    </row>
    <row r="138" spans="2:16" ht="15.5" x14ac:dyDescent="0.35">
      <c r="C138" t="s">
        <v>317</v>
      </c>
      <c r="L138" s="5">
        <v>-413373526212</v>
      </c>
    </row>
    <row r="139" spans="2:16" ht="15.5" x14ac:dyDescent="0.35">
      <c r="C139" t="s">
        <v>149</v>
      </c>
      <c r="D139" s="5">
        <v>-397844507958</v>
      </c>
      <c r="E139" s="5">
        <v>370545032961</v>
      </c>
      <c r="F139" s="5">
        <v>-81171385758</v>
      </c>
      <c r="G139" s="5">
        <v>-5326924924</v>
      </c>
      <c r="I139" s="5">
        <v>-114281506372</v>
      </c>
      <c r="J139" s="5">
        <v>-68561612498</v>
      </c>
      <c r="K139" s="5">
        <v>-166035473399</v>
      </c>
      <c r="L139" s="5">
        <v>-116256064876</v>
      </c>
      <c r="M139" s="5">
        <v>-188975936225</v>
      </c>
      <c r="N139" s="5">
        <v>-146513407747</v>
      </c>
      <c r="O139" s="5">
        <v>565230229770</v>
      </c>
      <c r="P139" s="5">
        <v>378934695654</v>
      </c>
    </row>
    <row r="140" spans="2:16" ht="15.5" x14ac:dyDescent="0.35">
      <c r="C140" t="s">
        <v>150</v>
      </c>
      <c r="D140" s="5">
        <v>-48188965911</v>
      </c>
      <c r="E140" s="5">
        <v>-15490490256</v>
      </c>
      <c r="F140" s="5">
        <v>-31274977629</v>
      </c>
      <c r="G140" s="5">
        <v>-46381103044</v>
      </c>
      <c r="I140" s="5">
        <v>-151487708010</v>
      </c>
      <c r="J140" s="5">
        <v>-375710148725</v>
      </c>
      <c r="K140" s="5">
        <v>-181178416935</v>
      </c>
      <c r="L140" s="5">
        <v>-99540968301</v>
      </c>
      <c r="M140" s="5">
        <v>75364047752</v>
      </c>
      <c r="N140" s="5">
        <v>-421256852202</v>
      </c>
      <c r="O140" s="5">
        <v>-449543744595</v>
      </c>
      <c r="P140" s="5">
        <v>-159158499652</v>
      </c>
    </row>
    <row r="141" spans="2:16" ht="15.5" x14ac:dyDescent="0.35">
      <c r="C141" t="s">
        <v>158</v>
      </c>
      <c r="D141" s="5">
        <v>-50726272799</v>
      </c>
      <c r="E141" s="5">
        <v>-25088700248</v>
      </c>
      <c r="F141" s="5">
        <v>-43823224295</v>
      </c>
      <c r="G141" s="5">
        <v>-37392895550</v>
      </c>
      <c r="I141" s="5">
        <v>-163585227501</v>
      </c>
      <c r="J141" s="5">
        <v>-411391972122</v>
      </c>
      <c r="K141" s="5">
        <v>-189964988409</v>
      </c>
      <c r="L141" s="5">
        <v>-100128396795</v>
      </c>
      <c r="M141" s="5">
        <v>-93188887149</v>
      </c>
      <c r="N141" s="5">
        <v>-77145282497</v>
      </c>
      <c r="O141" s="5">
        <v>-110127684195</v>
      </c>
      <c r="P141" s="5">
        <v>-97708937764</v>
      </c>
    </row>
    <row r="142" spans="2:16" ht="15.5" x14ac:dyDescent="0.35">
      <c r="C142" t="s">
        <v>160</v>
      </c>
      <c r="D142" s="5">
        <v>5481144922</v>
      </c>
      <c r="E142" s="5">
        <v>4698209992</v>
      </c>
      <c r="F142" s="5">
        <v>173933221</v>
      </c>
      <c r="G142" s="5">
        <v>3386105951</v>
      </c>
      <c r="I142" s="5">
        <v>12097519491</v>
      </c>
      <c r="J142" s="5">
        <v>33681823397</v>
      </c>
      <c r="K142" s="5">
        <v>14966571474</v>
      </c>
      <c r="L142" s="5">
        <v>16988478494</v>
      </c>
      <c r="M142" s="5">
        <v>13071737903</v>
      </c>
      <c r="N142" s="5">
        <v>12305330295</v>
      </c>
      <c r="O142" s="5">
        <v>9995216481</v>
      </c>
      <c r="P142" s="5">
        <v>13153710254</v>
      </c>
    </row>
    <row r="143" spans="2:16" ht="15.5" x14ac:dyDescent="0.35">
      <c r="C143" t="s">
        <v>1681</v>
      </c>
    </row>
    <row r="144" spans="2:16" ht="15.5" x14ac:dyDescent="0.35">
      <c r="C144" t="s">
        <v>475</v>
      </c>
      <c r="M144" s="5">
        <v>-137100000000</v>
      </c>
    </row>
    <row r="145" spans="3:16" ht="15.5" x14ac:dyDescent="0.35">
      <c r="C145" t="s">
        <v>1682</v>
      </c>
      <c r="K145" s="5">
        <v>-13600000000</v>
      </c>
      <c r="L145" s="5">
        <v>-21080000000</v>
      </c>
      <c r="N145" s="5">
        <v>-34000000000</v>
      </c>
    </row>
    <row r="146" spans="3:16" ht="15.5" x14ac:dyDescent="0.35">
      <c r="C146" t="s">
        <v>518</v>
      </c>
      <c r="F146" s="5">
        <v>12374313445</v>
      </c>
      <c r="G146" s="5">
        <v>-12374313445</v>
      </c>
    </row>
    <row r="147" spans="3:16" ht="15.5" x14ac:dyDescent="0.35">
      <c r="C147" t="s">
        <v>478</v>
      </c>
      <c r="M147" s="5">
        <v>23700000000</v>
      </c>
      <c r="N147" s="5">
        <v>-60000000000</v>
      </c>
      <c r="O147" s="5">
        <v>63737147818</v>
      </c>
      <c r="P147" s="5">
        <v>3864077858</v>
      </c>
    </row>
    <row r="148" spans="3:16" ht="15.5" x14ac:dyDescent="0.35">
      <c r="C148" t="s">
        <v>1683</v>
      </c>
      <c r="O148" s="5">
        <v>538312500</v>
      </c>
    </row>
    <row r="149" spans="3:16" ht="15.5" x14ac:dyDescent="0.35">
      <c r="C149" t="s">
        <v>254</v>
      </c>
      <c r="L149" s="5">
        <v>-6421050000</v>
      </c>
      <c r="M149" s="5">
        <v>-58803002</v>
      </c>
      <c r="N149" s="5">
        <v>-268900000</v>
      </c>
      <c r="O149" s="5">
        <v>-4041705950</v>
      </c>
    </row>
    <row r="150" spans="3:16" ht="15.5" x14ac:dyDescent="0.35">
      <c r="C150" t="s">
        <v>1241</v>
      </c>
      <c r="D150" s="5">
        <v>1956161966</v>
      </c>
    </row>
    <row r="151" spans="3:16" ht="15.5" x14ac:dyDescent="0.35">
      <c r="C151" t="s">
        <v>1684</v>
      </c>
      <c r="O151" s="5">
        <v>-1030031249</v>
      </c>
    </row>
    <row r="152" spans="3:16" ht="15.5" x14ac:dyDescent="0.35">
      <c r="C152" t="s">
        <v>161</v>
      </c>
      <c r="D152" s="5">
        <v>-397844507958</v>
      </c>
      <c r="E152" s="5">
        <v>370545032961</v>
      </c>
      <c r="F152" s="5">
        <v>-81171385758</v>
      </c>
      <c r="G152" s="5">
        <v>-5326924924</v>
      </c>
      <c r="I152" s="5">
        <v>-114281506372</v>
      </c>
      <c r="J152" s="5">
        <v>-68561612498</v>
      </c>
      <c r="K152" s="5">
        <v>-166035473399</v>
      </c>
      <c r="L152" s="5">
        <v>-116256064876</v>
      </c>
      <c r="M152" s="5">
        <v>-188975936225</v>
      </c>
      <c r="N152" s="5">
        <v>-146513407747</v>
      </c>
      <c r="O152" s="5">
        <v>565230229770</v>
      </c>
      <c r="P152" s="5">
        <v>378934695654</v>
      </c>
    </row>
    <row r="153" spans="3:16" ht="15.5" x14ac:dyDescent="0.35">
      <c r="C153" t="s">
        <v>551</v>
      </c>
      <c r="D153" s="5">
        <v>-388575464953</v>
      </c>
      <c r="E153" s="5">
        <v>-287502195108</v>
      </c>
      <c r="F153" s="5">
        <v>-49784560010</v>
      </c>
      <c r="I153" s="5">
        <v>-49784560010</v>
      </c>
      <c r="M153" s="5">
        <v>-4750000000</v>
      </c>
      <c r="N153" s="5">
        <v>-586588521076</v>
      </c>
      <c r="O153" s="5">
        <v>-1038904513138</v>
      </c>
      <c r="P153" s="5">
        <v>-1146703088451</v>
      </c>
    </row>
    <row r="154" spans="3:16" ht="15.5" x14ac:dyDescent="0.35">
      <c r="C154" t="s">
        <v>597</v>
      </c>
      <c r="E154" s="5">
        <v>675277660061</v>
      </c>
      <c r="G154" s="5">
        <v>49784560010</v>
      </c>
      <c r="I154" s="5">
        <v>50784560010</v>
      </c>
      <c r="J154" s="5">
        <v>2500000000</v>
      </c>
      <c r="M154" s="5">
        <v>1000000000</v>
      </c>
      <c r="N154" s="5">
        <v>466201788075</v>
      </c>
      <c r="O154" s="5">
        <v>1159424848974</v>
      </c>
      <c r="P154" s="5">
        <v>1030896117290</v>
      </c>
    </row>
    <row r="155" spans="3:16" ht="15.5" x14ac:dyDescent="0.35">
      <c r="C155" t="s">
        <v>162</v>
      </c>
      <c r="G155" s="5">
        <v>-44017920000</v>
      </c>
      <c r="I155" s="5">
        <v>-44017920000</v>
      </c>
      <c r="K155" s="5">
        <v>-100415880000</v>
      </c>
      <c r="L155" s="5">
        <v>-66026880000</v>
      </c>
    </row>
    <row r="156" spans="3:16" ht="15.5" x14ac:dyDescent="0.35">
      <c r="C156" t="s">
        <v>153</v>
      </c>
      <c r="F156" s="5">
        <v>-326203306</v>
      </c>
      <c r="G156" s="5">
        <v>326203306</v>
      </c>
    </row>
    <row r="157" spans="3:16" ht="15.5" x14ac:dyDescent="0.35">
      <c r="C157" t="s">
        <v>1685</v>
      </c>
      <c r="F157" s="5">
        <v>-12374313444</v>
      </c>
      <c r="I157" s="5">
        <v>-12374313444</v>
      </c>
      <c r="J157" s="5">
        <v>-4426409199</v>
      </c>
      <c r="K157" s="5">
        <v>-33673703942</v>
      </c>
      <c r="L157" s="5">
        <v>-18763182189</v>
      </c>
    </row>
    <row r="158" spans="3:16" ht="15.5" x14ac:dyDescent="0.35">
      <c r="C158" t="s">
        <v>1346</v>
      </c>
    </row>
    <row r="159" spans="3:16" ht="15.5" x14ac:dyDescent="0.35">
      <c r="C159" t="s">
        <v>1686</v>
      </c>
      <c r="O159" s="5">
        <v>218530000000</v>
      </c>
    </row>
    <row r="160" spans="3:16" ht="15.5" x14ac:dyDescent="0.35">
      <c r="C160" t="s">
        <v>1687</v>
      </c>
      <c r="O160" s="5">
        <v>212056484876</v>
      </c>
    </row>
    <row r="161" spans="2:16" ht="15.5" x14ac:dyDescent="0.35">
      <c r="C161" t="s">
        <v>1688</v>
      </c>
      <c r="P161" s="5">
        <v>469865429585</v>
      </c>
    </row>
    <row r="162" spans="2:16" ht="15.5" x14ac:dyDescent="0.35">
      <c r="C162" t="s">
        <v>1689</v>
      </c>
      <c r="M162" s="5">
        <v>-142809435000</v>
      </c>
    </row>
    <row r="163" spans="2:16" ht="15.5" x14ac:dyDescent="0.35">
      <c r="C163" t="s">
        <v>1690</v>
      </c>
      <c r="D163" s="5">
        <v>-1000000</v>
      </c>
      <c r="J163" s="5">
        <v>1000000</v>
      </c>
      <c r="K163" s="5">
        <v>20000000000</v>
      </c>
      <c r="M163" s="5">
        <v>75000000</v>
      </c>
      <c r="N163" s="5">
        <v>130000000</v>
      </c>
      <c r="O163" s="5">
        <v>330000000</v>
      </c>
      <c r="P163" s="5">
        <v>31200000000</v>
      </c>
    </row>
    <row r="164" spans="2:16" ht="15.5" x14ac:dyDescent="0.35">
      <c r="C164" t="s">
        <v>168</v>
      </c>
      <c r="F164" s="5">
        <v>-18686308998</v>
      </c>
      <c r="G164" s="5">
        <v>-40202963930</v>
      </c>
      <c r="I164" s="5">
        <v>-58889272928</v>
      </c>
      <c r="J164" s="5">
        <v>-66636203299</v>
      </c>
      <c r="K164" s="5">
        <v>-51945889457</v>
      </c>
      <c r="L164" s="5">
        <v>-31466002687</v>
      </c>
      <c r="M164" s="5">
        <v>-42491501225</v>
      </c>
      <c r="N164" s="5">
        <v>-26256674746</v>
      </c>
      <c r="O164" s="5">
        <v>-6998380991</v>
      </c>
      <c r="P164" s="5">
        <v>-6323762770</v>
      </c>
    </row>
    <row r="165" spans="2:16" ht="15.5" x14ac:dyDescent="0.35">
      <c r="C165" t="s">
        <v>454</v>
      </c>
      <c r="D165" s="5">
        <v>-9268043005</v>
      </c>
      <c r="E165" s="5">
        <v>-17230431992</v>
      </c>
      <c r="G165" s="5">
        <v>28783195690</v>
      </c>
      <c r="O165" s="5">
        <v>20791790049</v>
      </c>
    </row>
    <row r="166" spans="2:16" ht="15.5" x14ac:dyDescent="0.35">
      <c r="C166" t="s">
        <v>173</v>
      </c>
      <c r="D166" s="5">
        <v>343893859727</v>
      </c>
      <c r="E166" s="5">
        <v>-546173764601</v>
      </c>
      <c r="F166" s="5">
        <v>1732531637962</v>
      </c>
      <c r="G166" s="5">
        <v>45357445985</v>
      </c>
      <c r="I166" s="5">
        <v>1387486914921</v>
      </c>
      <c r="J166" s="5">
        <v>111009097498</v>
      </c>
      <c r="K166" s="5">
        <v>83254601493</v>
      </c>
      <c r="L166" s="5">
        <v>-502375178758</v>
      </c>
      <c r="M166" s="5">
        <v>367282196555</v>
      </c>
      <c r="N166" s="5">
        <v>243930463928</v>
      </c>
      <c r="O166" s="5">
        <v>-379945245511</v>
      </c>
      <c r="P166" s="5">
        <v>282974131525</v>
      </c>
    </row>
    <row r="167" spans="2:16" ht="15.5" x14ac:dyDescent="0.35">
      <c r="C167" t="s">
        <v>176</v>
      </c>
      <c r="E167" s="5">
        <v>2059409908060</v>
      </c>
      <c r="I167" s="5">
        <v>671922993139</v>
      </c>
      <c r="J167" s="5">
        <v>560913895641</v>
      </c>
      <c r="K167" s="5">
        <v>477659294148</v>
      </c>
      <c r="L167" s="5">
        <v>890288312146</v>
      </c>
      <c r="M167" s="5">
        <v>523006115591</v>
      </c>
      <c r="N167" s="5">
        <v>279075651663</v>
      </c>
      <c r="O167" s="5">
        <v>659020897174</v>
      </c>
      <c r="P167" s="5">
        <v>376046765649</v>
      </c>
    </row>
    <row r="168" spans="2:16" ht="15.5" x14ac:dyDescent="0.35">
      <c r="C168" t="s">
        <v>177</v>
      </c>
      <c r="D168" s="5">
        <v>343893859727</v>
      </c>
      <c r="E168" s="5">
        <v>1513236143459</v>
      </c>
      <c r="F168" s="5">
        <v>1732531637962</v>
      </c>
      <c r="G168" s="5">
        <v>45357445985</v>
      </c>
      <c r="I168" s="5">
        <v>2059409908060</v>
      </c>
      <c r="J168" s="5">
        <v>671922993139</v>
      </c>
      <c r="K168" s="5">
        <v>560913895641</v>
      </c>
      <c r="L168" s="5">
        <v>387913133388</v>
      </c>
      <c r="M168" s="5">
        <v>890288312146</v>
      </c>
      <c r="N168" s="5">
        <v>523006115591</v>
      </c>
      <c r="O168" s="5">
        <v>279075651663</v>
      </c>
      <c r="P168" s="5">
        <v>659020897174</v>
      </c>
    </row>
    <row r="170" spans="2:16" ht="15.5" x14ac:dyDescent="0.35">
      <c r="B170" t="s">
        <v>178</v>
      </c>
      <c r="C170" t="s">
        <v>12</v>
      </c>
      <c r="D170" s="5">
        <v>13760000000</v>
      </c>
      <c r="E170" s="5">
        <v>13760000000</v>
      </c>
      <c r="F170" s="5">
        <v>13760000000</v>
      </c>
      <c r="G170" s="5">
        <v>13760000000</v>
      </c>
      <c r="I170" s="5">
        <v>13760000000</v>
      </c>
      <c r="J170" s="5">
        <v>13760000000</v>
      </c>
      <c r="K170" s="5">
        <v>13760000000</v>
      </c>
      <c r="L170" s="5">
        <v>13760000000</v>
      </c>
      <c r="M170" s="5">
        <v>13760000000</v>
      </c>
      <c r="N170" s="5">
        <v>13760000000</v>
      </c>
      <c r="O170" s="5">
        <v>13760000000</v>
      </c>
      <c r="P170" s="5">
        <v>0</v>
      </c>
    </row>
    <row r="171" spans="2:16" ht="15.5" x14ac:dyDescent="0.35">
      <c r="C171" t="s">
        <v>179</v>
      </c>
      <c r="D171" s="6">
        <v>7.02</v>
      </c>
      <c r="E171" s="6">
        <v>2.23</v>
      </c>
      <c r="F171" s="6">
        <v>3.15</v>
      </c>
      <c r="G171" s="6">
        <v>1.87</v>
      </c>
    </row>
    <row r="172" spans="2:16" ht="15.5" x14ac:dyDescent="0.35">
      <c r="C172" t="s">
        <v>180</v>
      </c>
      <c r="D172" s="6">
        <v>14.81</v>
      </c>
      <c r="E172" s="6">
        <v>51.57</v>
      </c>
      <c r="F172" s="6">
        <v>36.19</v>
      </c>
      <c r="G172" s="6">
        <v>64.17</v>
      </c>
    </row>
    <row r="173" spans="2:16" ht="15.5" x14ac:dyDescent="0.35">
      <c r="C173" t="s">
        <v>64</v>
      </c>
      <c r="D173" s="6">
        <v>0.39</v>
      </c>
      <c r="E173" s="6">
        <v>0.65</v>
      </c>
      <c r="F173" s="6">
        <v>0.39</v>
      </c>
      <c r="G173" s="6">
        <v>0.69</v>
      </c>
    </row>
    <row r="174" spans="2:16" ht="15.5" x14ac:dyDescent="0.35">
      <c r="C174" t="s">
        <v>181</v>
      </c>
      <c r="D174" s="5">
        <v>143010000000</v>
      </c>
      <c r="E174" s="5">
        <v>61770000000</v>
      </c>
      <c r="F174" s="5">
        <v>76930000000</v>
      </c>
      <c r="G174" s="5">
        <v>55370000000</v>
      </c>
    </row>
    <row r="175" spans="2:16" ht="15.5" x14ac:dyDescent="0.35">
      <c r="C175" t="s">
        <v>182</v>
      </c>
      <c r="D175" s="6">
        <v>1.1000000000000001E-2</v>
      </c>
      <c r="E175" s="6">
        <v>3.8E-3</v>
      </c>
      <c r="F175" s="6">
        <v>6.0999999999999995E-3</v>
      </c>
      <c r="G175" s="6">
        <v>4.8999999999999998E-3</v>
      </c>
    </row>
    <row r="176" spans="2:16" ht="15.5" x14ac:dyDescent="0.35">
      <c r="C176" t="s">
        <v>183</v>
      </c>
      <c r="D176" s="6">
        <v>3.4500000000000003E-2</v>
      </c>
      <c r="E176" s="6">
        <v>1.1200000000000002E-2</v>
      </c>
      <c r="F176" s="6">
        <v>1.5900000000000001E-2</v>
      </c>
      <c r="G176" s="6">
        <v>9.5999999999999992E-3</v>
      </c>
    </row>
    <row r="177" spans="3:7" ht="15.5" x14ac:dyDescent="0.35">
      <c r="C177" t="s">
        <v>184</v>
      </c>
      <c r="D177" s="6">
        <v>3.3799999999999997E-2</v>
      </c>
      <c r="E177" s="6">
        <v>1.0700000000000001E-2</v>
      </c>
      <c r="F177" s="6">
        <v>1.47E-2</v>
      </c>
      <c r="G177" s="6">
        <v>9.7999999999999997E-3</v>
      </c>
    </row>
    <row r="178" spans="3:7" ht="15.5" x14ac:dyDescent="0.35">
      <c r="C178" t="s">
        <v>185</v>
      </c>
      <c r="D178" s="6">
        <v>13.01</v>
      </c>
      <c r="E178" s="6">
        <v>5.0999999999999996</v>
      </c>
      <c r="F178" s="6">
        <v>14.53</v>
      </c>
      <c r="G178" s="6">
        <v>10.9</v>
      </c>
    </row>
    <row r="179" spans="3:7" ht="15.5" x14ac:dyDescent="0.35">
      <c r="C179" t="s">
        <v>186</v>
      </c>
      <c r="D179" s="5">
        <v>3382000000000</v>
      </c>
      <c r="E179" s="5">
        <v>3285000000000</v>
      </c>
      <c r="F179" s="5">
        <v>3248000000000</v>
      </c>
      <c r="G179" s="5">
        <v>3197000000000</v>
      </c>
    </row>
    <row r="180" spans="3:7" ht="15.5" x14ac:dyDescent="0.35">
      <c r="C180" t="s">
        <v>187</v>
      </c>
      <c r="D180" s="6">
        <v>0.51</v>
      </c>
      <c r="E180" s="6">
        <v>0.57999999999999996</v>
      </c>
      <c r="F180" s="6">
        <v>0.57999999999999996</v>
      </c>
      <c r="G180" s="6">
        <v>0.62</v>
      </c>
    </row>
    <row r="181" spans="3:7" ht="15.5" x14ac:dyDescent="0.35">
      <c r="C181" t="s">
        <v>188</v>
      </c>
      <c r="D181" s="6">
        <v>203.43</v>
      </c>
      <c r="E181" s="6">
        <v>199.94</v>
      </c>
      <c r="F181" s="6">
        <v>197.74</v>
      </c>
      <c r="G181" s="6">
        <v>194.73</v>
      </c>
    </row>
    <row r="182" spans="3:7" ht="15.5" x14ac:dyDescent="0.35">
      <c r="C182" t="s">
        <v>189</v>
      </c>
      <c r="D182" s="6">
        <v>0.51</v>
      </c>
      <c r="E182" s="6">
        <v>0.57999999999999996</v>
      </c>
      <c r="F182" s="6">
        <v>0.57999999999999996</v>
      </c>
      <c r="G182" s="6">
        <v>0.62</v>
      </c>
    </row>
    <row r="183" spans="3:7" ht="15.5" x14ac:dyDescent="0.35">
      <c r="C183" t="s">
        <v>190</v>
      </c>
      <c r="D183" s="6">
        <v>203.43</v>
      </c>
      <c r="E183" s="6">
        <v>199.94</v>
      </c>
      <c r="F183" s="6">
        <v>197.74</v>
      </c>
      <c r="G183" s="6">
        <v>194.73</v>
      </c>
    </row>
    <row r="184" spans="3:7" ht="15.5" x14ac:dyDescent="0.35">
      <c r="C184" t="s">
        <v>191</v>
      </c>
      <c r="D184" s="5">
        <v>3000000000</v>
      </c>
      <c r="E184" s="5">
        <v>391000000000</v>
      </c>
      <c r="F184" s="5">
        <v>4000000000</v>
      </c>
      <c r="G184" s="5">
        <v>53000000000</v>
      </c>
    </row>
    <row r="185" spans="3:7" ht="15.5" x14ac:dyDescent="0.35">
      <c r="C185" t="s">
        <v>192</v>
      </c>
    </row>
    <row r="186" spans="3:7" ht="15.5" x14ac:dyDescent="0.35">
      <c r="C186" t="s">
        <v>193</v>
      </c>
      <c r="D186" s="5">
        <v>2798000000000</v>
      </c>
      <c r="E186" s="5">
        <v>2750000000000</v>
      </c>
      <c r="F186" s="5">
        <v>2720000000000</v>
      </c>
      <c r="G186" s="5">
        <v>2679000000000</v>
      </c>
    </row>
    <row r="187" spans="3:7" ht="15.5" x14ac:dyDescent="0.35">
      <c r="C187" t="s">
        <v>24</v>
      </c>
      <c r="D187" s="5">
        <v>3000000000</v>
      </c>
      <c r="E187" s="5">
        <v>391000000000</v>
      </c>
      <c r="F187" s="5">
        <v>4000000000</v>
      </c>
      <c r="G187" s="5">
        <v>53000000000</v>
      </c>
    </row>
    <row r="188" spans="3:7" ht="15.5" x14ac:dyDescent="0.35">
      <c r="C188" t="s">
        <v>21</v>
      </c>
      <c r="D188" s="5">
        <v>-1854000000000</v>
      </c>
      <c r="E188" s="5">
        <v>-1122000000000</v>
      </c>
      <c r="F188" s="5">
        <v>-2056000000000</v>
      </c>
      <c r="G188" s="5">
        <v>-274000000000</v>
      </c>
    </row>
    <row r="189" spans="3:7" ht="15.5" x14ac:dyDescent="0.35">
      <c r="C189" t="s">
        <v>194</v>
      </c>
      <c r="D189" s="5">
        <v>1251000000000</v>
      </c>
      <c r="E189" s="5">
        <v>1204000000000</v>
      </c>
      <c r="F189" s="5">
        <v>1180000000000</v>
      </c>
      <c r="G189" s="5">
        <v>1210000000000</v>
      </c>
    </row>
    <row r="190" spans="3:7" ht="15.5" x14ac:dyDescent="0.35">
      <c r="C190" t="s">
        <v>195</v>
      </c>
      <c r="D190" s="5">
        <v>785000000000</v>
      </c>
      <c r="E190" s="5">
        <v>-901000000000</v>
      </c>
      <c r="F190" s="5">
        <v>1845000000000</v>
      </c>
      <c r="G190" s="5">
        <v>97000000000</v>
      </c>
    </row>
    <row r="191" spans="3:7" ht="15.5" x14ac:dyDescent="0.35">
      <c r="C191" t="s">
        <v>196</v>
      </c>
      <c r="D191" s="5">
        <v>-51000000000</v>
      </c>
      <c r="E191" s="5">
        <v>-25000000000</v>
      </c>
      <c r="F191" s="5">
        <v>-44000000000</v>
      </c>
      <c r="G191" s="5">
        <v>-37000000000</v>
      </c>
    </row>
    <row r="192" spans="3:7" ht="15.5" x14ac:dyDescent="0.35">
      <c r="C192" t="s">
        <v>13</v>
      </c>
      <c r="D192" s="5">
        <v>734000000000</v>
      </c>
      <c r="E192" s="5">
        <v>-926000000000</v>
      </c>
      <c r="F192" s="5">
        <v>1801000000000</v>
      </c>
      <c r="G192" s="5">
        <v>60000000000</v>
      </c>
    </row>
    <row r="193" spans="3:16" ht="15.5" x14ac:dyDescent="0.35">
      <c r="C193" t="s">
        <v>16</v>
      </c>
      <c r="D193" s="6">
        <v>53.38</v>
      </c>
      <c r="E193" s="6">
        <v>-67.34</v>
      </c>
      <c r="F193" s="6">
        <v>130.94</v>
      </c>
      <c r="G193" s="6">
        <v>4.34</v>
      </c>
    </row>
    <row r="194" spans="3:16" ht="15.5" x14ac:dyDescent="0.35">
      <c r="C194" t="s">
        <v>49</v>
      </c>
      <c r="I194" s="6">
        <v>8.57</v>
      </c>
      <c r="J194" s="6">
        <v>7.96</v>
      </c>
      <c r="K194" s="6">
        <v>16.149999999999999</v>
      </c>
      <c r="L194" s="6">
        <v>20.27</v>
      </c>
      <c r="M194" s="6">
        <v>11.2</v>
      </c>
      <c r="N194" s="6">
        <v>4.1399999999999997</v>
      </c>
      <c r="O194" s="6">
        <v>6.94</v>
      </c>
      <c r="P194" s="6">
        <v>1146982.07</v>
      </c>
    </row>
    <row r="195" spans="3:16" ht="15.5" x14ac:dyDescent="0.35">
      <c r="C195" t="s">
        <v>63</v>
      </c>
      <c r="I195" s="6">
        <v>13.3</v>
      </c>
      <c r="J195" s="6">
        <v>14.95</v>
      </c>
      <c r="K195" s="6">
        <v>8.7899999999999991</v>
      </c>
      <c r="L195" s="6">
        <v>7.55</v>
      </c>
      <c r="M195" s="6">
        <v>12.77</v>
      </c>
      <c r="N195" s="6">
        <v>25.36</v>
      </c>
      <c r="O195" s="6">
        <v>19.88</v>
      </c>
      <c r="P195" s="5">
        <v>0</v>
      </c>
    </row>
    <row r="196" spans="3:16" ht="15.5" x14ac:dyDescent="0.35">
      <c r="C196" t="s">
        <v>66</v>
      </c>
      <c r="I196" s="6">
        <v>0.15</v>
      </c>
      <c r="J196" s="6">
        <v>0.17</v>
      </c>
      <c r="K196" s="6">
        <v>0.19</v>
      </c>
      <c r="L196" s="6">
        <v>0.18</v>
      </c>
      <c r="M196" s="6">
        <v>0.2</v>
      </c>
      <c r="N196" s="6">
        <v>0.24</v>
      </c>
      <c r="O196" s="6">
        <v>0.22</v>
      </c>
      <c r="P196" s="5">
        <v>0</v>
      </c>
    </row>
    <row r="197" spans="3:16" ht="15.5" x14ac:dyDescent="0.35">
      <c r="C197" t="s">
        <v>197</v>
      </c>
      <c r="I197" s="5">
        <v>224610000000</v>
      </c>
      <c r="J197" s="5">
        <v>199630000000</v>
      </c>
      <c r="K197" s="5">
        <v>359050000000</v>
      </c>
      <c r="L197" s="5">
        <v>463640000000</v>
      </c>
      <c r="M197" s="5">
        <v>298520000000</v>
      </c>
      <c r="N197" s="5">
        <v>124720000000</v>
      </c>
      <c r="O197" s="5">
        <v>219890000000</v>
      </c>
      <c r="P197" s="5">
        <v>309250000000</v>
      </c>
    </row>
    <row r="198" spans="3:16" ht="15.5" x14ac:dyDescent="0.35">
      <c r="C198" t="s">
        <v>198</v>
      </c>
      <c r="I198" s="6">
        <v>1.66E-2</v>
      </c>
      <c r="J198" s="6">
        <v>2.3900000000000001E-2</v>
      </c>
      <c r="K198" s="6">
        <v>4.8499999999999995E-2</v>
      </c>
      <c r="L198" s="6">
        <v>6.6799999999999998E-2</v>
      </c>
      <c r="M198" s="6">
        <v>3.8599999999999995E-2</v>
      </c>
      <c r="N198" s="6">
        <v>1.7100000000000001E-2</v>
      </c>
      <c r="O198" s="6">
        <v>2.5699999999999997E-2</v>
      </c>
      <c r="P198" s="6">
        <v>4.4600000000000001E-2</v>
      </c>
    </row>
    <row r="199" spans="3:16" ht="15.5" x14ac:dyDescent="0.35">
      <c r="C199" t="s">
        <v>199</v>
      </c>
      <c r="I199" s="6">
        <v>4.3299999999999998E-2</v>
      </c>
      <c r="J199" s="6">
        <v>4.1299999999999996E-2</v>
      </c>
      <c r="K199" s="6">
        <v>8.7499999999999994E-2</v>
      </c>
      <c r="L199" s="6">
        <v>0.12210000000000001</v>
      </c>
      <c r="M199" s="6">
        <v>7.4400000000000008E-2</v>
      </c>
      <c r="N199" s="6">
        <v>2.9600000000000001E-2</v>
      </c>
      <c r="O199" s="6">
        <v>5.2900000000000003E-2</v>
      </c>
      <c r="P199" s="6">
        <v>0.1081</v>
      </c>
    </row>
    <row r="200" spans="3:16" ht="15.5" x14ac:dyDescent="0.35">
      <c r="C200" t="s">
        <v>200</v>
      </c>
      <c r="I200" s="6">
        <v>3.7999999999999999E-2</v>
      </c>
      <c r="J200" s="6">
        <v>3.4099999999999998E-2</v>
      </c>
      <c r="K200" s="6">
        <v>9.6000000000000002E-2</v>
      </c>
      <c r="L200" s="6">
        <v>0.1489</v>
      </c>
      <c r="M200" s="6">
        <v>9.5799999999999996E-2</v>
      </c>
      <c r="N200" s="6">
        <v>3.6299999999999999E-2</v>
      </c>
      <c r="O200" s="6">
        <v>7.9100000000000004E-2</v>
      </c>
      <c r="P200" s="6">
        <v>0.24429999999999999</v>
      </c>
    </row>
    <row r="201" spans="3:16" ht="15.5" x14ac:dyDescent="0.35">
      <c r="C201" t="s">
        <v>201</v>
      </c>
      <c r="I201" s="6">
        <v>13.07</v>
      </c>
      <c r="J201" s="6">
        <v>8.8000000000000007</v>
      </c>
      <c r="K201" s="6">
        <v>29.06</v>
      </c>
      <c r="L201" s="6">
        <v>47.79</v>
      </c>
      <c r="M201" s="6">
        <v>6.51</v>
      </c>
      <c r="N201" s="6">
        <v>4.9400000000000004</v>
      </c>
      <c r="O201" s="6">
        <v>2.56</v>
      </c>
      <c r="P201" s="6">
        <v>9.6999999999999993</v>
      </c>
    </row>
    <row r="202" spans="3:16" ht="15.5" x14ac:dyDescent="0.35">
      <c r="C202" t="s">
        <v>60</v>
      </c>
      <c r="I202" s="6">
        <v>0.57999999999999996</v>
      </c>
      <c r="J202" s="6">
        <v>0.62</v>
      </c>
      <c r="K202" s="6">
        <v>0.77</v>
      </c>
      <c r="L202" s="6">
        <v>0.92</v>
      </c>
      <c r="M202" s="6">
        <v>0.95</v>
      </c>
      <c r="N202" s="6">
        <v>0.75</v>
      </c>
      <c r="O202" s="6">
        <v>1.05</v>
      </c>
      <c r="P202" s="5">
        <v>0</v>
      </c>
    </row>
    <row r="203" spans="3:16" ht="15.5" x14ac:dyDescent="0.35">
      <c r="C203" t="s">
        <v>57</v>
      </c>
      <c r="I203" s="6">
        <v>197.74</v>
      </c>
      <c r="J203" s="6">
        <v>192.53</v>
      </c>
      <c r="K203" s="6">
        <v>184.59</v>
      </c>
      <c r="L203" s="6">
        <v>165.97</v>
      </c>
      <c r="M203" s="6">
        <v>150.51</v>
      </c>
      <c r="N203" s="6">
        <v>140.16999999999999</v>
      </c>
      <c r="O203" s="6">
        <v>131.16999999999999</v>
      </c>
      <c r="P203" s="6">
        <v>10606749.35</v>
      </c>
    </row>
    <row r="204" spans="3:16" ht="15.5" x14ac:dyDescent="0.35">
      <c r="C204" t="s">
        <v>202</v>
      </c>
      <c r="I204" s="6">
        <v>0.57999999999999996</v>
      </c>
      <c r="J204" s="6">
        <v>0.62</v>
      </c>
      <c r="K204" s="6">
        <v>0.77</v>
      </c>
      <c r="L204" s="6">
        <v>0.92</v>
      </c>
      <c r="M204" s="6">
        <v>0.95</v>
      </c>
      <c r="N204" s="6">
        <v>0.75</v>
      </c>
      <c r="O204" s="6">
        <v>1.05</v>
      </c>
      <c r="P204" s="5">
        <v>0</v>
      </c>
    </row>
    <row r="205" spans="3:16" ht="15.5" x14ac:dyDescent="0.35">
      <c r="C205" t="s">
        <v>203</v>
      </c>
      <c r="I205" s="6">
        <v>197.74</v>
      </c>
      <c r="J205" s="6">
        <v>192.53</v>
      </c>
      <c r="K205" s="6">
        <v>184.59</v>
      </c>
      <c r="L205" s="6">
        <v>165.97</v>
      </c>
      <c r="M205" s="6">
        <v>150.51</v>
      </c>
      <c r="N205" s="6">
        <v>140.16999999999999</v>
      </c>
      <c r="O205" s="6">
        <v>131.16999999999999</v>
      </c>
      <c r="P205" s="6">
        <v>10606749.35</v>
      </c>
    </row>
    <row r="206" spans="3:16" ht="15.5" x14ac:dyDescent="0.35">
      <c r="C206" t="s">
        <v>204</v>
      </c>
      <c r="I206" s="5">
        <v>4000000000</v>
      </c>
      <c r="J206" s="5">
        <v>2000000000</v>
      </c>
      <c r="N206" s="5">
        <v>167000000000</v>
      </c>
      <c r="O206" s="5">
        <v>124000000000</v>
      </c>
      <c r="P206" s="5">
        <v>4000000000</v>
      </c>
    </row>
    <row r="207" spans="3:16" ht="15.5" x14ac:dyDescent="0.35">
      <c r="C207" t="s">
        <v>205</v>
      </c>
      <c r="O207" s="5">
        <v>155000000000</v>
      </c>
      <c r="P207" s="5">
        <v>470000000000</v>
      </c>
    </row>
    <row r="208" spans="3:16" ht="15.5" x14ac:dyDescent="0.35">
      <c r="C208" t="s">
        <v>26</v>
      </c>
      <c r="I208" s="5">
        <v>4000000000</v>
      </c>
      <c r="J208" s="5">
        <v>2000000000</v>
      </c>
      <c r="N208" s="5">
        <v>167000000000</v>
      </c>
      <c r="O208" s="5">
        <v>279000000000</v>
      </c>
      <c r="P208" s="5">
        <v>473000000000</v>
      </c>
    </row>
    <row r="209" spans="3:16" ht="15.5" x14ac:dyDescent="0.35">
      <c r="C209" t="s">
        <v>23</v>
      </c>
      <c r="I209" s="5">
        <v>-2056000000000</v>
      </c>
      <c r="J209" s="5">
        <v>-669000000000</v>
      </c>
      <c r="K209" s="5">
        <v>-561000000000</v>
      </c>
      <c r="L209" s="5">
        <v>-478000000000</v>
      </c>
      <c r="M209" s="5">
        <v>-890000000000</v>
      </c>
      <c r="N209" s="5">
        <v>-356000000000</v>
      </c>
      <c r="O209" s="5">
        <v>0</v>
      </c>
      <c r="P209" s="5">
        <v>-186000000000</v>
      </c>
    </row>
    <row r="210" spans="3:16" ht="15.5" x14ac:dyDescent="0.35">
      <c r="C210" t="s">
        <v>206</v>
      </c>
      <c r="I210" s="5">
        <v>1180000000000</v>
      </c>
      <c r="J210" s="5">
        <v>1236000000000</v>
      </c>
      <c r="K210" s="5">
        <v>1382000000000</v>
      </c>
      <c r="L210" s="5">
        <v>1372000000000</v>
      </c>
      <c r="M210" s="5">
        <v>1123000000000</v>
      </c>
      <c r="N210" s="5">
        <v>1109000000000</v>
      </c>
      <c r="O210" s="5">
        <v>1298000000000</v>
      </c>
      <c r="P210" s="5">
        <v>1196000000000</v>
      </c>
    </row>
    <row r="211" spans="3:16" ht="15.5" x14ac:dyDescent="0.35">
      <c r="C211" t="s">
        <v>207</v>
      </c>
      <c r="I211" s="5">
        <v>1653000000000</v>
      </c>
      <c r="J211" s="5">
        <v>555000000000</v>
      </c>
      <c r="K211" s="5">
        <v>437000000000</v>
      </c>
      <c r="L211" s="5">
        <v>-287000000000</v>
      </c>
      <c r="M211" s="5">
        <v>481000000000</v>
      </c>
      <c r="N211" s="5">
        <v>812000000000</v>
      </c>
      <c r="O211" s="5">
        <v>-496000000000</v>
      </c>
      <c r="P211" s="5">
        <v>63000000000</v>
      </c>
    </row>
    <row r="212" spans="3:16" ht="15.5" x14ac:dyDescent="0.35">
      <c r="C212" t="s">
        <v>208</v>
      </c>
      <c r="I212" s="5">
        <v>-164000000000</v>
      </c>
      <c r="J212" s="5">
        <v>-411000000000</v>
      </c>
      <c r="K212" s="5">
        <v>-190000000000</v>
      </c>
      <c r="L212" s="5">
        <v>-107000000000</v>
      </c>
      <c r="M212" s="5">
        <v>-93000000000</v>
      </c>
      <c r="N212" s="5">
        <v>-77000000000</v>
      </c>
      <c r="O212" s="5">
        <v>-114000000000</v>
      </c>
      <c r="P212" s="5">
        <v>-98000000000</v>
      </c>
    </row>
    <row r="213" spans="3:16" ht="15.5" x14ac:dyDescent="0.35">
      <c r="C213" t="s">
        <v>15</v>
      </c>
      <c r="I213" s="5">
        <v>1490000000000</v>
      </c>
      <c r="J213" s="5">
        <v>144000000000</v>
      </c>
      <c r="K213" s="5">
        <v>247000000000</v>
      </c>
      <c r="L213" s="5">
        <v>-393000000000</v>
      </c>
      <c r="M213" s="5">
        <v>388000000000</v>
      </c>
      <c r="N213" s="5">
        <v>734000000000</v>
      </c>
      <c r="O213" s="5">
        <v>-610000000000</v>
      </c>
      <c r="P213" s="5">
        <v>-35000000000</v>
      </c>
    </row>
    <row r="214" spans="3:16" ht="15.5" x14ac:dyDescent="0.35">
      <c r="C214" t="s">
        <v>17</v>
      </c>
      <c r="I214" s="6">
        <v>108.3</v>
      </c>
      <c r="J214" s="6">
        <v>10.46</v>
      </c>
      <c r="K214" s="6">
        <v>17.989999999999998</v>
      </c>
      <c r="L214" s="6">
        <v>-28.58</v>
      </c>
      <c r="M214" s="6">
        <v>28.18</v>
      </c>
      <c r="N214" s="6">
        <v>53.38</v>
      </c>
      <c r="O214" s="6">
        <v>-44.33</v>
      </c>
      <c r="P214" s="6">
        <v>-271740.18</v>
      </c>
    </row>
  </sheetData>
  <pageMargins left="0.7" right="0.7" top="0.75" bottom="0.75" header="0.3" footer="0.3"/>
  <ignoredErrors>
    <ignoredError sqref="A1:P215" numberStoredAsText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P197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1691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1692</v>
      </c>
      <c r="D2" s="2" vm="188">
        <f ca="1">IFERROR(_xlfn.STOCKHISTORY("XIDX:" &amp; $C$1, D3, , 0, 0, 1), "Libur")</f>
        <v>412</v>
      </c>
      <c r="E2" s="2" vm="489">
        <f ca="1">IFERROR(_xlfn.STOCKHISTORY("XIDX:" &amp; $C$1, E3, , 0, 0, 1), "Libur")</f>
        <v>366</v>
      </c>
      <c r="H2" s="2" vm="489">
        <f ca="1">IFERROR(INDEX(D2:G2,COUNT(D2:G2)),"")</f>
        <v>366</v>
      </c>
      <c r="I2" s="2" vm="13">
        <f t="shared" ref="I2:P2" ca="1" si="0">IFERROR(_xlfn.STOCKHISTORY("XIDX:" &amp; $C$1, I1, , 0, 0, 1), "Libur")</f>
        <v>420</v>
      </c>
      <c r="J2" s="2" vm="490">
        <f t="shared" ca="1" si="0"/>
        <v>760</v>
      </c>
      <c r="K2" s="2" vm="491">
        <f t="shared" ca="1" si="0"/>
        <v>1000</v>
      </c>
      <c r="L2" s="2" vm="291">
        <f t="shared" ca="1" si="0"/>
        <v>1095</v>
      </c>
      <c r="M2" s="2" vm="492">
        <f t="shared" ca="1" si="0"/>
        <v>1450</v>
      </c>
      <c r="N2" s="2" vm="360">
        <f t="shared" ca="1" si="0"/>
        <v>1470</v>
      </c>
      <c r="O2" s="2" vm="493">
        <f t="shared" ca="1" si="0"/>
        <v>1870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2413069000000</v>
      </c>
      <c r="E4" s="2">
        <f>IFERROR(INDEX(E51:E500,MATCH($C$4,$C$51:$C$500,0)),"")</f>
        <v>2031734000000</v>
      </c>
      <c r="H4" s="2">
        <f>IFERROR(SUM(D4:G4)*(4/MAX(1,COUNT(D4:G4))),"")</f>
        <v>8889606000000</v>
      </c>
      <c r="I4" s="2">
        <f t="shared" ref="I4:P4" si="1">IFERROR(INDEX(I51:I500,MATCH($C$4,$C$51:$C$500,0)),"")</f>
        <v>7984383000000</v>
      </c>
      <c r="J4" s="2">
        <f t="shared" si="1"/>
        <v>9675468000000</v>
      </c>
      <c r="K4" s="2">
        <f t="shared" si="1"/>
        <v>10245160000000</v>
      </c>
      <c r="L4" s="2">
        <f t="shared" si="1"/>
        <v>10317193000000</v>
      </c>
      <c r="M4" s="2">
        <f t="shared" si="1"/>
        <v>9116592000000</v>
      </c>
      <c r="N4" s="2">
        <f t="shared" si="1"/>
        <v>8433933000000</v>
      </c>
      <c r="O4" s="2">
        <f t="shared" si="1"/>
        <v>8519760000000</v>
      </c>
      <c r="P4" s="2">
        <f t="shared" si="1"/>
        <v>8350583000000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107621000000</v>
      </c>
      <c r="E5" s="2">
        <f>IFERROR(INDEX(E51:E500,MATCH($C$5,$C$51:$C$500,0)),"")</f>
        <v>50998000000</v>
      </c>
      <c r="H5" s="2">
        <f>IFERROR(SUM(D5:G5)*(4/MAX(1,COUNT(D5:G5))),"")</f>
        <v>317238000000</v>
      </c>
      <c r="I5" s="2">
        <f t="shared" ref="I5:P5" si="2">IFERROR(INDEX(I51:I500,MATCH($C$5,$C$51:$C$500,0)),"")</f>
        <v>-1172728000000</v>
      </c>
      <c r="J5" s="2">
        <f t="shared" si="2"/>
        <v>373609000000</v>
      </c>
      <c r="K5" s="2">
        <f t="shared" si="2"/>
        <v>462669000000</v>
      </c>
      <c r="L5" s="2">
        <f t="shared" si="2"/>
        <v>317950000000</v>
      </c>
      <c r="M5" s="2">
        <f t="shared" si="2"/>
        <v>473876000000</v>
      </c>
      <c r="N5" s="2">
        <f t="shared" si="2"/>
        <v>318111000000</v>
      </c>
      <c r="O5" s="2">
        <f t="shared" si="2"/>
        <v>389491000000</v>
      </c>
      <c r="P5" s="2">
        <f t="shared" si="2"/>
        <v>199607000000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4755350000000</v>
      </c>
      <c r="E6" s="2">
        <f>IFERROR(INDEX(E51:E500,MATCH($C$6,$C$51:$C$500,0)),"")</f>
        <v>4675444000000</v>
      </c>
      <c r="H6" s="2">
        <f>IFERROR(INDEX(D6:G6,COUNT(D6:G6)),"")</f>
        <v>4675444000000</v>
      </c>
      <c r="I6" s="2">
        <f t="shared" ref="I6:P6" si="3">IFERROR(INDEX(I51:I500,MATCH($C$6,$C$51:$C$500,0)),"")</f>
        <v>4624459000000</v>
      </c>
      <c r="J6" s="2">
        <f t="shared" si="3"/>
        <v>5867170000000</v>
      </c>
      <c r="K6" s="2">
        <f t="shared" si="3"/>
        <v>5563650000000</v>
      </c>
      <c r="L6" s="2">
        <f t="shared" si="3"/>
        <v>5163753000000</v>
      </c>
      <c r="M6" s="2">
        <f t="shared" si="3"/>
        <v>4906505000000</v>
      </c>
      <c r="N6" s="2">
        <f t="shared" si="3"/>
        <v>4494640000000</v>
      </c>
      <c r="O6" s="2">
        <f t="shared" si="3"/>
        <v>4341609000000</v>
      </c>
      <c r="P6" s="2">
        <f t="shared" si="3"/>
        <v>2797704000000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4.16</v>
      </c>
      <c r="E7" s="3">
        <f>IFERROR(INDEX(E51:E500,MATCH($C$7,$C$51:$C$500,0))/1000000000,"")</f>
        <v>4.16</v>
      </c>
      <c r="H7" s="3">
        <f>IFERROR(INDEX(D7:G7,COUNT(D7:G7)),"")</f>
        <v>4.16</v>
      </c>
      <c r="I7" s="3">
        <f t="shared" ref="I7:P7" si="4">IFERROR(INDEX(I51:I500,MATCH($C$7,$C$51:$C$500,0))/1000000000,"")</f>
        <v>4.16</v>
      </c>
      <c r="J7" s="3">
        <f t="shared" si="4"/>
        <v>4.16</v>
      </c>
      <c r="K7" s="3">
        <f t="shared" si="4"/>
        <v>4.16</v>
      </c>
      <c r="L7" s="3">
        <f t="shared" si="4"/>
        <v>4.16</v>
      </c>
      <c r="M7" s="3">
        <f t="shared" si="4"/>
        <v>4.16</v>
      </c>
      <c r="N7" s="3">
        <f t="shared" si="4"/>
        <v>4.16</v>
      </c>
      <c r="O7" s="3">
        <f t="shared" si="4"/>
        <v>4.16</v>
      </c>
      <c r="P7" s="3">
        <f t="shared" si="4"/>
        <v>0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164000000000</v>
      </c>
      <c r="E8" s="2">
        <f>IFERROR(INDEX(E51:E500,MATCH("Free cash flow (Quarter)",$C$51:$C$500,0)),"")</f>
        <v>78000000000</v>
      </c>
      <c r="H8" s="2">
        <f>IFERROR(INDEX(D8:G8,COUNT(D8:G8)),"")</f>
        <v>78000000000</v>
      </c>
      <c r="I8" s="2">
        <f t="shared" ref="I8:P8" si="5">IFERROR(INDEX(I51:I500,MATCH($C$8,$C$51:$C$500,0)),"")</f>
        <v>350000000000</v>
      </c>
      <c r="J8" s="2">
        <f t="shared" si="5"/>
        <v>141000000000</v>
      </c>
      <c r="K8" s="2">
        <f t="shared" si="5"/>
        <v>645000000000</v>
      </c>
      <c r="L8" s="2">
        <f t="shared" si="5"/>
        <v>106000000000</v>
      </c>
      <c r="M8" s="2">
        <f t="shared" si="5"/>
        <v>562000000000</v>
      </c>
      <c r="N8" s="2">
        <f t="shared" si="5"/>
        <v>1045000000000</v>
      </c>
      <c r="O8" s="2">
        <f t="shared" si="5"/>
        <v>62000000000</v>
      </c>
      <c r="P8" s="2">
        <f t="shared" si="5"/>
        <v>516000000000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39.36</v>
      </c>
      <c r="E9" s="3">
        <f>IFERROR(INDEX(E51:E500,MATCH("Free cash flow per share (Quarter)",$C$51:$C$500,0)),"")</f>
        <v>18.79</v>
      </c>
      <c r="H9" s="3">
        <f>IFERROR(INDEX(D9:G9,COUNT(D9:G9)),"")</f>
        <v>18.79</v>
      </c>
      <c r="I9" s="3">
        <f t="shared" ref="I9:P9" si="6">IFERROR(INDEX(I51:I500,MATCH($C$9,$C$51:$C$500,0)),"")</f>
        <v>84.22</v>
      </c>
      <c r="J9" s="3">
        <f t="shared" si="6"/>
        <v>33.97</v>
      </c>
      <c r="K9" s="3">
        <f t="shared" si="6"/>
        <v>155.19999999999999</v>
      </c>
      <c r="L9" s="3">
        <f t="shared" si="6"/>
        <v>25.5</v>
      </c>
      <c r="M9" s="3">
        <f t="shared" si="6"/>
        <v>135.11000000000001</v>
      </c>
      <c r="N9" s="3">
        <f t="shared" si="6"/>
        <v>251.31</v>
      </c>
      <c r="O9" s="3">
        <f t="shared" si="6"/>
        <v>14.81</v>
      </c>
      <c r="P9" s="3">
        <f t="shared" si="6"/>
        <v>21464490.640000001</v>
      </c>
    </row>
    <row r="10" spans="1:16" ht="15.5" x14ac:dyDescent="0.35">
      <c r="C10" t="s">
        <v>18</v>
      </c>
      <c r="D10" s="3">
        <f ca="1">IFERROR(IF(D9=0,"",D2/D9),"")</f>
        <v>10.467479674796747</v>
      </c>
      <c r="E10" s="3">
        <f ca="1">IFERROR(IF(E9=0,"",E2/E9),"")</f>
        <v>19.478445981905271</v>
      </c>
      <c r="I10" s="3">
        <f t="shared" ref="I10:P10" ca="1" si="7">IFERROR(IF(I9=0,"",I2/I9),"")</f>
        <v>4.9869389693659461</v>
      </c>
      <c r="J10" s="3">
        <f t="shared" ca="1" si="7"/>
        <v>22.372681778039446</v>
      </c>
      <c r="K10" s="3">
        <f t="shared" ca="1" si="7"/>
        <v>6.4432989690721651</v>
      </c>
      <c r="L10" s="3">
        <f t="shared" ca="1" si="7"/>
        <v>42.941176470588232</v>
      </c>
      <c r="M10" s="3">
        <f t="shared" ca="1" si="7"/>
        <v>10.731996151284138</v>
      </c>
      <c r="N10" s="3">
        <f t="shared" ca="1" si="7"/>
        <v>5.8493494090963347</v>
      </c>
      <c r="O10" s="3">
        <f t="shared" ca="1" si="7"/>
        <v>126.26603646185009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2142235000000</v>
      </c>
      <c r="E11" s="2">
        <f>IFERROR(INDEX(E51:E500,MATCH($C$11,$C$51:$C$500,0)),"")</f>
        <v>2006388000000</v>
      </c>
      <c r="H11" s="2">
        <f>IFERROR(INDEX(D11:G11,COUNT(D11:G11)),"")</f>
        <v>2006388000000</v>
      </c>
      <c r="I11" s="2">
        <f t="shared" ref="I11:P11" si="8">IFERROR(INDEX(I51:I500,MATCH($C$11,$C$51:$C$500,0)),"")</f>
        <v>1957888000000</v>
      </c>
      <c r="J11" s="2">
        <f t="shared" si="8"/>
        <v>1795306000000</v>
      </c>
      <c r="K11" s="2">
        <f t="shared" si="8"/>
        <v>1852974000000</v>
      </c>
      <c r="L11" s="2">
        <f t="shared" si="8"/>
        <v>1372156000000</v>
      </c>
      <c r="M11" s="2">
        <f t="shared" si="8"/>
        <v>1499252000000</v>
      </c>
      <c r="N11" s="2">
        <f t="shared" si="8"/>
        <v>1428189000000</v>
      </c>
      <c r="O11" s="2">
        <f t="shared" si="8"/>
        <v>1986649000000</v>
      </c>
      <c r="P11" s="2">
        <f t="shared" si="8"/>
        <v>1140083000000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-2142000000000</v>
      </c>
      <c r="E12" s="2">
        <f>IFERROR(INDEX(E51:E500,MATCH("Net Debt (Quarter)",$C$51:$C$500,0)),"")</f>
        <v>-2006000000000</v>
      </c>
      <c r="H12" s="2">
        <f>IFERROR(INDEX(D12:G12,COUNT(D12:G12)),"")</f>
        <v>-2006000000000</v>
      </c>
      <c r="I12" s="2">
        <f t="shared" ref="I12:P12" si="9">IFERROR(INDEX(I51:I500,MATCH($C$12,$C$51:$C$500,0)),"")</f>
        <v>-1958000000000</v>
      </c>
      <c r="J12" s="2">
        <f t="shared" si="9"/>
        <v>-1795000000000</v>
      </c>
      <c r="K12" s="2">
        <f t="shared" si="9"/>
        <v>-1852000000000</v>
      </c>
      <c r="L12" s="2">
        <f t="shared" si="9"/>
        <v>-1372000000000</v>
      </c>
      <c r="M12" s="2">
        <f t="shared" si="9"/>
        <v>-1454000000000</v>
      </c>
      <c r="N12" s="2">
        <f t="shared" si="9"/>
        <v>-1027000000000</v>
      </c>
      <c r="O12" s="2">
        <f t="shared" si="9"/>
        <v>-286000000000</v>
      </c>
      <c r="P12" s="2">
        <f t="shared" si="9"/>
        <v>1040000000000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1000000000</v>
      </c>
      <c r="L13" s="2">
        <f t="shared" si="10"/>
        <v>0</v>
      </c>
      <c r="M13" s="2">
        <f t="shared" si="10"/>
        <v>46000000000</v>
      </c>
      <c r="N13" s="2">
        <f t="shared" si="10"/>
        <v>401000000000</v>
      </c>
      <c r="O13" s="2">
        <f t="shared" si="10"/>
        <v>1701000000000</v>
      </c>
      <c r="P13" s="2">
        <f t="shared" si="10"/>
        <v>2180000000000</v>
      </c>
    </row>
    <row r="14" spans="1:16" ht="15.5" x14ac:dyDescent="0.35">
      <c r="C14" t="s">
        <v>27</v>
      </c>
      <c r="D14" s="2">
        <f>IFERROR(INDEX(D51:D500,MATCH($C$14,$C$51:$C$500,0)),"")</f>
        <v>-4394000000</v>
      </c>
      <c r="E14" s="2">
        <f>IFERROR(INDEX(E51:E500,MATCH($C$14,$C$51:$C$500,0)),"")</f>
        <v>-4711000000</v>
      </c>
      <c r="H14" s="2">
        <f>IFERROR(SUM(D14:G14)*(4/MAX(1,COUNT(D14:G14))),"")</f>
        <v>-18210000000</v>
      </c>
      <c r="I14" s="2">
        <f t="shared" ref="I14:P14" si="11">IFERROR(INDEX(I51:I500,MATCH($C$14,$C$51:$C$500,0)),"")</f>
        <v>-13043000000</v>
      </c>
      <c r="J14" s="2">
        <f t="shared" si="11"/>
        <v>-17835000000</v>
      </c>
      <c r="K14" s="2">
        <f t="shared" si="11"/>
        <v>-20345000000</v>
      </c>
      <c r="L14" s="2">
        <f t="shared" si="11"/>
        <v>-23491000000</v>
      </c>
      <c r="M14" s="2">
        <f t="shared" si="11"/>
        <v>-29748000000</v>
      </c>
      <c r="N14" s="2">
        <f t="shared" si="11"/>
        <v>-47653000000</v>
      </c>
      <c r="O14" s="2">
        <f t="shared" si="11"/>
        <v>-44012000000</v>
      </c>
      <c r="P14" s="2">
        <f t="shared" si="11"/>
        <v>-51508000000</v>
      </c>
    </row>
    <row r="15" spans="1:16" ht="15.5" x14ac:dyDescent="0.35">
      <c r="C15" t="s">
        <v>28</v>
      </c>
      <c r="D15" s="2">
        <f>IFERROR(INDEX(D51:D500,MATCH($C$15,$C$51:$C$500,0)),"")</f>
        <v>39891000000</v>
      </c>
      <c r="E15" s="2">
        <f>IFERROR(INDEX(E51:E500,MATCH($C$15,$C$51:$C$500,0)),"")</f>
        <v>-20833000000</v>
      </c>
      <c r="H15" s="2">
        <f>IFERROR(SUM(D15:G15)*(4/MAX(1,COUNT(D15:G15))),"")</f>
        <v>38116000000</v>
      </c>
      <c r="I15" s="2">
        <f t="shared" ref="I15:P15" si="12">IFERROR(INDEX(I51:I500,MATCH($C$15,$C$51:$C$500,0)),"")</f>
        <v>-359061000000</v>
      </c>
      <c r="J15" s="2">
        <f t="shared" si="12"/>
        <v>-111188000000</v>
      </c>
      <c r="K15" s="2">
        <f t="shared" si="12"/>
        <v>-139683000000</v>
      </c>
      <c r="L15" s="2">
        <f t="shared" si="12"/>
        <v>-117435000000</v>
      </c>
      <c r="M15" s="2">
        <f t="shared" si="12"/>
        <v>-138402000000</v>
      </c>
      <c r="N15" s="2">
        <f t="shared" si="12"/>
        <v>-156373000000</v>
      </c>
      <c r="O15" s="2">
        <f t="shared" si="12"/>
        <v>-150670000000</v>
      </c>
      <c r="P15" s="2">
        <f t="shared" si="12"/>
        <v>-108724000000</v>
      </c>
    </row>
    <row r="16" spans="1:16" ht="15.5" x14ac:dyDescent="0.35">
      <c r="C16" t="s">
        <v>29</v>
      </c>
      <c r="D16" s="2">
        <f>IFERROR(INDEX(D51:D500,MATCH($C$16,$C$51:$C$500,0)),"")</f>
        <v>67748000000</v>
      </c>
      <c r="E16" s="2">
        <f>IFERROR(INDEX(E51:E500,MATCH($C$16,$C$51:$C$500,0)),"")</f>
        <v>71818000000</v>
      </c>
      <c r="H16" s="2">
        <f>IFERROR(SUM(D16:G16)*(4/MAX(1,COUNT(D16:G16))),"")</f>
        <v>279132000000</v>
      </c>
      <c r="I16" s="2">
        <f t="shared" ref="I16:P16" si="13">IFERROR(INDEX(I51:I500,MATCH($C$16,$C$51:$C$500,0)),"")</f>
        <v>-835962000000</v>
      </c>
      <c r="J16" s="2">
        <f t="shared" si="13"/>
        <v>461629000000</v>
      </c>
      <c r="K16" s="2">
        <f t="shared" si="13"/>
        <v>574215000000</v>
      </c>
      <c r="L16" s="2">
        <f t="shared" si="13"/>
        <v>431083000000</v>
      </c>
      <c r="M16" s="2">
        <f t="shared" si="13"/>
        <v>613489000000</v>
      </c>
      <c r="N16" s="2">
        <f t="shared" si="13"/>
        <v>468055000000</v>
      </c>
      <c r="O16" s="2">
        <f t="shared" si="13"/>
        <v>549374000000</v>
      </c>
      <c r="P16" s="2">
        <f t="shared" si="13"/>
        <v>289880000000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1713920000000</v>
      </c>
      <c r="E20" s="2">
        <f ca="1">IFERROR(E21*E2,"")</f>
        <v>1522560000000</v>
      </c>
      <c r="H20" s="2">
        <f t="shared" ref="H20:P20" ca="1" si="14">IFERROR(H21*H2,"")</f>
        <v>1522560000000</v>
      </c>
      <c r="I20" s="2">
        <f t="shared" ca="1" si="14"/>
        <v>1747200000000</v>
      </c>
      <c r="J20" s="2">
        <f t="shared" ca="1" si="14"/>
        <v>3161600000000</v>
      </c>
      <c r="K20" s="2">
        <f t="shared" ca="1" si="14"/>
        <v>4160000000000</v>
      </c>
      <c r="L20" s="2">
        <f t="shared" ca="1" si="14"/>
        <v>4555200000000</v>
      </c>
      <c r="M20" s="2">
        <f t="shared" ca="1" si="14"/>
        <v>6032000000000</v>
      </c>
      <c r="N20" s="2">
        <f t="shared" ca="1" si="14"/>
        <v>6115200000000</v>
      </c>
      <c r="O20" s="2">
        <f t="shared" ca="1" si="14"/>
        <v>7779200000000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4160000000</v>
      </c>
      <c r="E21" s="2">
        <f>IFERROR(INDEX(E51:E500,MATCH($C$7,$C$51:$C$500,0)),"")</f>
        <v>4160000000</v>
      </c>
      <c r="H21" s="2">
        <f>IFERROR(INDEX(D21:G21,COUNT(D21:G21)),"")</f>
        <v>4160000000</v>
      </c>
      <c r="I21" s="2">
        <f t="shared" ref="I21:P21" si="15">IFERROR(INDEX(I51:I500,MATCH($C$7,$C$51:$C$500,0)),"")</f>
        <v>4160000000</v>
      </c>
      <c r="J21" s="2">
        <f t="shared" si="15"/>
        <v>4160000000</v>
      </c>
      <c r="K21" s="2">
        <f t="shared" si="15"/>
        <v>4160000000</v>
      </c>
      <c r="L21" s="2">
        <f t="shared" si="15"/>
        <v>4160000000</v>
      </c>
      <c r="M21" s="2">
        <f t="shared" si="15"/>
        <v>4160000000</v>
      </c>
      <c r="N21" s="2">
        <f t="shared" si="15"/>
        <v>4160000000</v>
      </c>
      <c r="O21" s="2">
        <f t="shared" si="15"/>
        <v>4160000000</v>
      </c>
      <c r="P21" s="2">
        <f t="shared" si="15"/>
        <v>0</v>
      </c>
    </row>
    <row r="23" spans="1:16" ht="15.5" x14ac:dyDescent="0.35">
      <c r="B23" t="s">
        <v>45</v>
      </c>
      <c r="C23" t="s">
        <v>46</v>
      </c>
      <c r="D23" s="3">
        <f>IFERROR(D5/D6*100,"")</f>
        <v>2.2631562345568677</v>
      </c>
      <c r="E23" s="3">
        <f>IFERROR(E5/E6*100,"")</f>
        <v>1.0907627168671041</v>
      </c>
      <c r="H23" s="3">
        <f t="shared" ref="H23:P23" si="16">IFERROR(H5/H6*100,"")</f>
        <v>6.7851951600746361</v>
      </c>
      <c r="I23" s="3">
        <f t="shared" si="16"/>
        <v>-25.359247427645048</v>
      </c>
      <c r="J23" s="3">
        <f t="shared" si="16"/>
        <v>6.3677888999296082</v>
      </c>
      <c r="K23" s="3">
        <f t="shared" si="16"/>
        <v>8.3159256962605479</v>
      </c>
      <c r="L23" s="3">
        <f t="shared" si="16"/>
        <v>6.1573433121220171</v>
      </c>
      <c r="M23" s="3">
        <f t="shared" si="16"/>
        <v>9.6581171322560557</v>
      </c>
      <c r="N23" s="3">
        <f t="shared" si="16"/>
        <v>7.0775634978552233</v>
      </c>
      <c r="O23" s="3">
        <f t="shared" si="16"/>
        <v>8.9711210751590027</v>
      </c>
      <c r="P23" s="3">
        <f t="shared" si="16"/>
        <v>7.1346718594962155</v>
      </c>
    </row>
    <row r="24" spans="1:16" ht="15.5" x14ac:dyDescent="0.35">
      <c r="C24" t="s">
        <v>47</v>
      </c>
      <c r="D24" s="4" t="str">
        <f>IFERROR(_xlfn.RRI(5,I23,D23),"")</f>
        <v/>
      </c>
      <c r="E24" s="4">
        <f>IFERROR(_xlfn.RRI(5,J23,E23),"")</f>
        <v>-0.29733499389135398</v>
      </c>
      <c r="H24" s="4">
        <f t="shared" ref="H24:P24" si="17">IFERROR(_xlfn.RRI(5,M23,H23),"")</f>
        <v>-6.8175821535770509E-2</v>
      </c>
      <c r="I24" s="4" t="str">
        <f t="shared" si="17"/>
        <v/>
      </c>
      <c r="J24" s="4">
        <f t="shared" si="17"/>
        <v>-6.6254787928684111E-2</v>
      </c>
      <c r="K24" s="4">
        <f t="shared" si="17"/>
        <v>3.1115509428335297E-2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-287.52999999999997</v>
      </c>
      <c r="J25" s="3">
        <f t="shared" si="18"/>
        <v>84.3</v>
      </c>
      <c r="K25" s="3">
        <f t="shared" si="18"/>
        <v>104.55</v>
      </c>
      <c r="L25" s="3">
        <f t="shared" si="18"/>
        <v>75.41</v>
      </c>
      <c r="M25" s="3">
        <f t="shared" si="18"/>
        <v>114.22</v>
      </c>
      <c r="N25" s="3">
        <f t="shared" si="18"/>
        <v>74.930000000000007</v>
      </c>
      <c r="O25" s="3">
        <f t="shared" si="18"/>
        <v>95.9</v>
      </c>
      <c r="P25" s="3">
        <f t="shared" si="18"/>
        <v>7536632.0199999996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 t="str">
        <f t="shared" si="19"/>
        <v/>
      </c>
      <c r="J26" s="4">
        <f t="shared" si="19"/>
        <v>-2.5455233698379987E-2</v>
      </c>
      <c r="K26" s="4">
        <f t="shared" si="19"/>
        <v>-0.89323489163365366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580.06466346153843</v>
      </c>
      <c r="E27" s="3">
        <f>IFERROR(E4/E21,"")</f>
        <v>488.39759615384617</v>
      </c>
      <c r="H27" s="3">
        <f t="shared" ref="H27:P27" si="20">IFERROR(H4/H21,"")</f>
        <v>2136.9245192307694</v>
      </c>
      <c r="I27" s="3">
        <f t="shared" si="20"/>
        <v>1919.3228365384616</v>
      </c>
      <c r="J27" s="3">
        <f t="shared" si="20"/>
        <v>2325.833653846154</v>
      </c>
      <c r="K27" s="3">
        <f t="shared" si="20"/>
        <v>2462.7788461538462</v>
      </c>
      <c r="L27" s="3">
        <f t="shared" si="20"/>
        <v>2480.0944711538464</v>
      </c>
      <c r="M27" s="3">
        <f t="shared" si="20"/>
        <v>2191.4884615384617</v>
      </c>
      <c r="N27" s="3">
        <f t="shared" si="20"/>
        <v>2027.3877403846154</v>
      </c>
      <c r="O27" s="3">
        <f t="shared" si="20"/>
        <v>2048.0192307692309</v>
      </c>
      <c r="P27" s="3" t="str">
        <f t="shared" si="20"/>
        <v/>
      </c>
    </row>
    <row r="28" spans="1:16" ht="15.5" x14ac:dyDescent="0.35">
      <c r="C28" t="s">
        <v>52</v>
      </c>
      <c r="D28" s="4">
        <f>IFERROR(_xlfn.RRI(5,I27,D27),"")</f>
        <v>-0.21283518095085208</v>
      </c>
      <c r="E28" s="4">
        <f>IFERROR(_xlfn.RRI(5,J27,E27),"")</f>
        <v>-0.26812152666708988</v>
      </c>
      <c r="H28" s="4">
        <f t="shared" ref="H28:P28" si="21">IFERROR(_xlfn.RRI(5,M27,H27),"")</f>
        <v>-5.0299713041652705E-3</v>
      </c>
      <c r="I28" s="4">
        <f t="shared" si="21"/>
        <v>-1.0895351471214343E-2</v>
      </c>
      <c r="J28" s="4">
        <f t="shared" si="21"/>
        <v>2.576747415044367E-2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-4.41079478054567</v>
      </c>
      <c r="J29" s="4">
        <f t="shared" si="22"/>
        <v>-0.19368723098995697</v>
      </c>
      <c r="K29" s="4">
        <f t="shared" si="22"/>
        <v>0.38642089908500199</v>
      </c>
      <c r="L29" s="4">
        <f t="shared" si="22"/>
        <v>-0.33978287515321309</v>
      </c>
      <c r="M29" s="4">
        <f t="shared" si="22"/>
        <v>0.52435606566128368</v>
      </c>
      <c r="N29" s="4">
        <f t="shared" si="22"/>
        <v>-0.21866527632950988</v>
      </c>
      <c r="O29" s="4">
        <f t="shared" si="22"/>
        <v>-0.99998727548330002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0.1133741956015888</v>
      </c>
      <c r="I30" s="4">
        <f t="shared" si="23"/>
        <v>-0.17478069277889197</v>
      </c>
      <c r="J30" s="4">
        <f t="shared" si="23"/>
        <v>-5.5605964182111313E-2</v>
      </c>
      <c r="K30" s="4">
        <f t="shared" si="23"/>
        <v>-6.9818408941269925E-3</v>
      </c>
      <c r="L30" s="4">
        <f t="shared" si="23"/>
        <v>0.13169405848150276</v>
      </c>
      <c r="M30" s="4">
        <f t="shared" si="23"/>
        <v>8.0941951993216035E-2</v>
      </c>
      <c r="N30" s="4">
        <f t="shared" si="23"/>
        <v>-1.0073875320431625E-2</v>
      </c>
      <c r="O30" s="4" t="str">
        <f t="shared" si="23"/>
        <v/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1143.79</v>
      </c>
      <c r="E32" s="3">
        <f>IFERROR(INDEX(E51:E500,MATCH($A$32,$C$51:$C$500,0)),"")</f>
        <v>1124.57</v>
      </c>
      <c r="H32" s="3">
        <f>IFERROR(INDEX(D32:G32,COUNT(D32:G32)),"")</f>
        <v>1124.57</v>
      </c>
      <c r="I32" s="3">
        <f t="shared" ref="I32:P32" si="24">IFERROR(INDEX(I51:I500,MATCH($C$32,$C$51:$C$500,0)),"")</f>
        <v>1112.3</v>
      </c>
      <c r="J32" s="3">
        <f t="shared" si="24"/>
        <v>1411.3</v>
      </c>
      <c r="K32" s="3">
        <f t="shared" si="24"/>
        <v>1338.29</v>
      </c>
      <c r="L32" s="3">
        <f t="shared" si="24"/>
        <v>1242.07</v>
      </c>
      <c r="M32" s="3">
        <f t="shared" si="24"/>
        <v>1180.22</v>
      </c>
      <c r="N32" s="3">
        <f t="shared" si="24"/>
        <v>1081.21</v>
      </c>
      <c r="O32" s="3">
        <f t="shared" si="24"/>
        <v>1044.45</v>
      </c>
      <c r="P32" s="3">
        <f t="shared" si="24"/>
        <v>116320997.92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0.32</v>
      </c>
      <c r="E33" s="3">
        <f>IFERROR(INDEX(E51:E500,MATCH($A$33,$C$51:$C$500,0)),"")</f>
        <v>0.37</v>
      </c>
      <c r="H33" s="3">
        <f>IFERROR(INDEX(D33:G33,COUNT(D33:G33)),"")</f>
        <v>0.37</v>
      </c>
      <c r="I33" s="3">
        <f t="shared" ref="I33:P33" si="25">IFERROR(INDEX(I51:I500,MATCH($C$33,$C$51:$C$500,0)),"")</f>
        <v>0.38</v>
      </c>
      <c r="J33" s="3">
        <f t="shared" si="25"/>
        <v>0.54</v>
      </c>
      <c r="K33" s="3">
        <f t="shared" si="25"/>
        <v>0.75</v>
      </c>
      <c r="L33" s="3">
        <f t="shared" si="25"/>
        <v>0.88</v>
      </c>
      <c r="M33" s="3">
        <f t="shared" si="25"/>
        <v>1.23</v>
      </c>
      <c r="N33" s="3">
        <f t="shared" si="25"/>
        <v>1.36</v>
      </c>
      <c r="O33" s="3">
        <f t="shared" si="25"/>
        <v>1.79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14.14</v>
      </c>
      <c r="E34" s="3">
        <f>IFERROR(INDEX(E51:E500,MATCH($A$34,$C$51:$C$500,0)),"")</f>
        <v>33.58</v>
      </c>
      <c r="H34" s="3">
        <f>IFERROR(INDEX(D34:G34,COUNT(D34:G34)),"")</f>
        <v>33.58</v>
      </c>
      <c r="I34" s="3">
        <f t="shared" ref="I34:P34" si="26">IFERROR(INDEX(I51:I500,MATCH($C$34,$C$51:$C$500,0)),"")</f>
        <v>-1.46</v>
      </c>
      <c r="J34" s="3">
        <f t="shared" si="26"/>
        <v>9.02</v>
      </c>
      <c r="K34" s="3">
        <f t="shared" si="26"/>
        <v>9.56</v>
      </c>
      <c r="L34" s="3">
        <f t="shared" si="26"/>
        <v>14.52</v>
      </c>
      <c r="M34" s="3">
        <f t="shared" si="26"/>
        <v>12.69</v>
      </c>
      <c r="N34" s="3">
        <f t="shared" si="26"/>
        <v>19.62</v>
      </c>
      <c r="O34" s="3">
        <f t="shared" si="26"/>
        <v>19.5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0.63</v>
      </c>
      <c r="E35" s="3">
        <f>IFERROR(INDEX(E51:E500,MATCH($A$35,$C$51:$C$500,0)),"")</f>
        <v>0.84</v>
      </c>
      <c r="H35" s="3">
        <f>IFERROR(INDEX(D35:G35,COUNT(D35:G35)),"")</f>
        <v>0.84</v>
      </c>
      <c r="I35" s="3">
        <f t="shared" ref="I35:P35" si="27">IFERROR(INDEX(I51:I500,MATCH($C$35,$C$51:$C$500,0)),"")</f>
        <v>0.22</v>
      </c>
      <c r="J35" s="3">
        <f t="shared" si="27"/>
        <v>0.33</v>
      </c>
      <c r="K35" s="3">
        <f t="shared" si="27"/>
        <v>0.41</v>
      </c>
      <c r="L35" s="3">
        <f t="shared" si="27"/>
        <v>0.44</v>
      </c>
      <c r="M35" s="3">
        <f t="shared" si="27"/>
        <v>0.66</v>
      </c>
      <c r="N35" s="3">
        <f t="shared" si="27"/>
        <v>0.72</v>
      </c>
      <c r="O35" s="3">
        <f t="shared" si="27"/>
        <v>0.91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2413069000000</v>
      </c>
      <c r="E51" s="5">
        <v>2031734000000</v>
      </c>
      <c r="F51" s="5">
        <v>1631406000000</v>
      </c>
      <c r="G51" s="5">
        <v>2083443000000</v>
      </c>
      <c r="I51" s="5">
        <v>7984383000000</v>
      </c>
      <c r="J51" s="5">
        <v>9675468000000</v>
      </c>
      <c r="K51" s="5">
        <v>10245160000000</v>
      </c>
      <c r="L51" s="5">
        <v>10317193000000</v>
      </c>
      <c r="M51" s="5">
        <v>9116592000000</v>
      </c>
      <c r="N51" s="5">
        <v>8433933000000</v>
      </c>
      <c r="O51" s="5">
        <v>8519760000000</v>
      </c>
      <c r="P51" s="5">
        <v>8350583000000</v>
      </c>
    </row>
    <row r="52" spans="2:16" ht="15.5" x14ac:dyDescent="0.35">
      <c r="C52" t="s">
        <v>211</v>
      </c>
      <c r="D52" s="5">
        <v>-1793120000000</v>
      </c>
      <c r="E52" s="5">
        <v>-1523817000000</v>
      </c>
      <c r="F52" s="5">
        <v>-1512866000000</v>
      </c>
      <c r="G52" s="5">
        <v>-1758521000000</v>
      </c>
      <c r="I52" s="5">
        <v>-6783218000000</v>
      </c>
      <c r="J52" s="5">
        <v>-7700133000000</v>
      </c>
      <c r="K52" s="5">
        <v>-8221202000000</v>
      </c>
      <c r="L52" s="5">
        <v>-8425728000000</v>
      </c>
      <c r="M52" s="5">
        <v>-7259754000000</v>
      </c>
      <c r="N52" s="5">
        <v>-6707984000000</v>
      </c>
      <c r="O52" s="5">
        <v>-6372253000000</v>
      </c>
      <c r="P52" s="5">
        <v>-6240508000000</v>
      </c>
    </row>
    <row r="53" spans="2:16" ht="15.5" x14ac:dyDescent="0.35">
      <c r="C53" t="s">
        <v>212</v>
      </c>
      <c r="D53" s="5">
        <v>619949000000</v>
      </c>
      <c r="E53" s="5">
        <v>507917000000</v>
      </c>
      <c r="F53" s="5">
        <v>118540000000</v>
      </c>
      <c r="G53" s="5">
        <v>324922000000</v>
      </c>
      <c r="I53" s="5">
        <v>1201165000000</v>
      </c>
      <c r="J53" s="5">
        <v>1975335000000</v>
      </c>
      <c r="K53" s="5">
        <v>2023958000000</v>
      </c>
      <c r="L53" s="5">
        <v>1891465000000</v>
      </c>
      <c r="M53" s="5">
        <v>1856838000000</v>
      </c>
      <c r="N53" s="5">
        <v>1725949000000</v>
      </c>
      <c r="O53" s="5">
        <v>2147507000000</v>
      </c>
      <c r="P53" s="5">
        <v>2110075000000</v>
      </c>
    </row>
    <row r="54" spans="2:16" ht="15.5" x14ac:dyDescent="0.35">
      <c r="C54" t="s">
        <v>82</v>
      </c>
      <c r="D54" s="5">
        <v>-565452000000</v>
      </c>
      <c r="E54" s="5">
        <v>-446052000000</v>
      </c>
      <c r="F54" s="5">
        <v>-580054000000</v>
      </c>
      <c r="G54" s="5">
        <v>-383757000000</v>
      </c>
      <c r="I54" s="5">
        <v>-1723807000000</v>
      </c>
      <c r="J54" s="5">
        <v>-1540391000000</v>
      </c>
      <c r="K54" s="5">
        <v>-1484773000000</v>
      </c>
      <c r="L54" s="5">
        <v>-1410728000000</v>
      </c>
      <c r="M54" s="5">
        <v>-1255109000000</v>
      </c>
      <c r="N54" s="5">
        <v>-1158633000000</v>
      </c>
      <c r="O54" s="5">
        <v>-1559065000000</v>
      </c>
      <c r="P54" s="5">
        <v>-1606675000000</v>
      </c>
    </row>
    <row r="55" spans="2:16" ht="15.5" x14ac:dyDescent="0.35">
      <c r="C55" t="s">
        <v>284</v>
      </c>
      <c r="D55" s="5">
        <v>-496071000000</v>
      </c>
      <c r="E55" s="5">
        <v>-388990000000</v>
      </c>
      <c r="F55" s="5">
        <v>-311078000000</v>
      </c>
      <c r="G55" s="5">
        <v>-324467000000</v>
      </c>
      <c r="I55" s="5">
        <v>-1254459000000</v>
      </c>
      <c r="J55" s="5">
        <v>-1243073000000</v>
      </c>
      <c r="K55" s="5">
        <v>-1223093000000</v>
      </c>
      <c r="L55" s="5">
        <v>-1172943000000</v>
      </c>
      <c r="M55" s="5">
        <v>-970624000000</v>
      </c>
      <c r="N55" s="5">
        <v>-956720000000</v>
      </c>
      <c r="O55" s="5">
        <v>-1304190000000</v>
      </c>
      <c r="P55" s="5">
        <v>-1432461000000</v>
      </c>
    </row>
    <row r="56" spans="2:16" ht="15.5" x14ac:dyDescent="0.35">
      <c r="C56" t="s">
        <v>213</v>
      </c>
      <c r="D56" s="5">
        <v>-69381000000</v>
      </c>
      <c r="E56" s="5">
        <v>-57062000000</v>
      </c>
      <c r="F56" s="5">
        <v>-268976000000</v>
      </c>
      <c r="G56" s="5">
        <v>-59290000000</v>
      </c>
      <c r="I56" s="5">
        <v>-469348000000</v>
      </c>
      <c r="J56" s="5">
        <v>-297318000000</v>
      </c>
      <c r="K56" s="5">
        <v>-261680000000</v>
      </c>
      <c r="L56" s="5">
        <v>-237785000000</v>
      </c>
      <c r="M56" s="5">
        <v>-284485000000</v>
      </c>
      <c r="N56" s="5">
        <v>-201913000000</v>
      </c>
      <c r="O56" s="5">
        <v>-254875000000</v>
      </c>
      <c r="P56" s="5">
        <v>-174214000000</v>
      </c>
    </row>
    <row r="57" spans="2:16" ht="15.5" x14ac:dyDescent="0.35">
      <c r="C57" t="s">
        <v>89</v>
      </c>
      <c r="D57" s="5">
        <v>54497000000</v>
      </c>
      <c r="E57" s="5">
        <v>61865000000</v>
      </c>
      <c r="F57" s="5">
        <v>-461514000000</v>
      </c>
      <c r="G57" s="5">
        <v>-58835000000</v>
      </c>
      <c r="I57" s="5">
        <v>-522642000000</v>
      </c>
      <c r="J57" s="5">
        <v>434944000000</v>
      </c>
      <c r="K57" s="5">
        <v>539185000000</v>
      </c>
      <c r="L57" s="5">
        <v>480737000000</v>
      </c>
      <c r="M57" s="5">
        <v>601729000000</v>
      </c>
      <c r="N57" s="5">
        <v>567316000000</v>
      </c>
      <c r="O57" s="5">
        <v>588442000000</v>
      </c>
      <c r="P57" s="5">
        <v>503400000000</v>
      </c>
    </row>
    <row r="58" spans="2:16" ht="15.5" x14ac:dyDescent="0.35">
      <c r="C58" t="s">
        <v>90</v>
      </c>
      <c r="D58" s="5">
        <v>13251000000</v>
      </c>
      <c r="E58" s="5">
        <v>9953000000</v>
      </c>
      <c r="F58" s="5">
        <v>-317288000000</v>
      </c>
      <c r="G58" s="5">
        <v>-9777000000</v>
      </c>
      <c r="I58" s="5">
        <v>-313320000000</v>
      </c>
      <c r="J58" s="5">
        <v>26685000000</v>
      </c>
      <c r="K58" s="5">
        <v>35030000000</v>
      </c>
      <c r="L58" s="5">
        <v>-49654000000</v>
      </c>
      <c r="M58" s="5">
        <v>11760000000</v>
      </c>
      <c r="N58" s="5">
        <v>-99261000000</v>
      </c>
      <c r="O58" s="5">
        <v>-39068000000</v>
      </c>
      <c r="P58" s="5">
        <v>-213520000000</v>
      </c>
    </row>
    <row r="59" spans="2:16" ht="15.5" x14ac:dyDescent="0.35">
      <c r="C59" t="s">
        <v>215</v>
      </c>
      <c r="D59" s="5">
        <v>11958000000</v>
      </c>
      <c r="E59" s="5">
        <v>10131000000</v>
      </c>
      <c r="F59" s="5">
        <v>9317000000</v>
      </c>
      <c r="G59" s="5">
        <v>8974000000</v>
      </c>
      <c r="I59" s="5">
        <v>39401000000</v>
      </c>
      <c r="J59" s="5">
        <v>44580000000</v>
      </c>
      <c r="K59" s="5">
        <v>32646000000</v>
      </c>
      <c r="L59" s="5">
        <v>25354000000</v>
      </c>
      <c r="M59" s="5">
        <v>28355000000</v>
      </c>
      <c r="N59" s="5">
        <v>54506000000</v>
      </c>
      <c r="O59" s="5">
        <v>29566000000</v>
      </c>
      <c r="P59" s="5">
        <v>27241000000</v>
      </c>
    </row>
    <row r="60" spans="2:16" ht="15.5" x14ac:dyDescent="0.35">
      <c r="C60" t="s">
        <v>27</v>
      </c>
      <c r="D60" s="5">
        <v>-4394000000</v>
      </c>
      <c r="E60" s="5">
        <v>-4711000000</v>
      </c>
      <c r="F60" s="5">
        <v>-2634000000</v>
      </c>
      <c r="G60" s="5">
        <v>-3083000000</v>
      </c>
      <c r="I60" s="5">
        <v>-13043000000</v>
      </c>
      <c r="J60" s="5">
        <v>-17835000000</v>
      </c>
      <c r="K60" s="5">
        <v>-20345000000</v>
      </c>
      <c r="L60" s="5">
        <v>-23491000000</v>
      </c>
      <c r="M60" s="5">
        <v>-29748000000</v>
      </c>
      <c r="N60" s="5">
        <v>-47653000000</v>
      </c>
      <c r="O60" s="5">
        <v>-44012000000</v>
      </c>
      <c r="P60" s="5">
        <v>-51508000000</v>
      </c>
    </row>
    <row r="61" spans="2:16" ht="15.5" x14ac:dyDescent="0.35">
      <c r="C61" t="s">
        <v>340</v>
      </c>
      <c r="D61" s="5">
        <v>-8567000000</v>
      </c>
      <c r="E61" s="5">
        <v>-65000000</v>
      </c>
      <c r="F61" s="5">
        <v>1379000000</v>
      </c>
      <c r="G61" s="5">
        <v>-155000000</v>
      </c>
      <c r="I61" s="5">
        <v>-996000000</v>
      </c>
      <c r="J61" s="5">
        <v>7831000000</v>
      </c>
      <c r="K61" s="5">
        <v>11358000000</v>
      </c>
      <c r="L61" s="5">
        <v>-8722000000</v>
      </c>
      <c r="M61" s="5">
        <v>21785000000</v>
      </c>
      <c r="N61" s="5">
        <v>-105422000000</v>
      </c>
      <c r="O61" s="5">
        <v>40758000000</v>
      </c>
      <c r="P61" s="5">
        <v>-183845000000</v>
      </c>
    </row>
    <row r="62" spans="2:16" ht="15.5" x14ac:dyDescent="0.35">
      <c r="C62" t="s">
        <v>81</v>
      </c>
      <c r="D62" s="5">
        <v>18000000</v>
      </c>
      <c r="E62" s="5">
        <v>-13000000</v>
      </c>
      <c r="F62" s="5">
        <v>5000000</v>
      </c>
      <c r="G62" s="5">
        <v>48000000</v>
      </c>
      <c r="I62" s="5">
        <v>105000000</v>
      </c>
      <c r="J62" s="5">
        <v>36000000</v>
      </c>
      <c r="K62" s="5">
        <v>-42000000</v>
      </c>
      <c r="L62" s="5">
        <v>189000000</v>
      </c>
      <c r="M62" s="5">
        <v>325000000</v>
      </c>
      <c r="N62" s="5">
        <v>235000000</v>
      </c>
      <c r="O62" s="5">
        <v>82000000</v>
      </c>
      <c r="P62" s="5">
        <v>-99000000</v>
      </c>
    </row>
    <row r="63" spans="2:16" ht="15.5" x14ac:dyDescent="0.35">
      <c r="C63" t="s">
        <v>92</v>
      </c>
      <c r="D63" s="5">
        <v>13251000000</v>
      </c>
      <c r="E63" s="5">
        <v>9953000000</v>
      </c>
      <c r="F63" s="5">
        <v>-317288000000</v>
      </c>
      <c r="G63" s="5">
        <v>-9777000000</v>
      </c>
      <c r="I63" s="5">
        <v>-313320000000</v>
      </c>
      <c r="J63" s="5">
        <v>26685000000</v>
      </c>
      <c r="K63" s="5">
        <v>35030000000</v>
      </c>
      <c r="L63" s="5">
        <v>-49654000000</v>
      </c>
      <c r="M63" s="5">
        <v>11760000000</v>
      </c>
      <c r="N63" s="5">
        <v>-99261000000</v>
      </c>
      <c r="O63" s="5">
        <v>-39068000000</v>
      </c>
      <c r="P63" s="5">
        <v>-213520000000</v>
      </c>
    </row>
    <row r="64" spans="2:16" ht="15.5" x14ac:dyDescent="0.35">
      <c r="C64" t="s">
        <v>29</v>
      </c>
      <c r="D64" s="5">
        <v>67748000000</v>
      </c>
      <c r="E64" s="5">
        <v>71818000000</v>
      </c>
      <c r="F64" s="5">
        <v>-778802000000</v>
      </c>
      <c r="G64" s="5">
        <v>-68612000000</v>
      </c>
      <c r="I64" s="5">
        <v>-835962000000</v>
      </c>
      <c r="J64" s="5">
        <v>461629000000</v>
      </c>
      <c r="K64" s="5">
        <v>574215000000</v>
      </c>
      <c r="L64" s="5">
        <v>431083000000</v>
      </c>
      <c r="M64" s="5">
        <v>613489000000</v>
      </c>
      <c r="N64" s="5">
        <v>468055000000</v>
      </c>
      <c r="O64" s="5">
        <v>549374000000</v>
      </c>
      <c r="P64" s="5">
        <v>289880000000</v>
      </c>
    </row>
    <row r="65" spans="2:16" ht="15.5" x14ac:dyDescent="0.35">
      <c r="C65" t="s">
        <v>28</v>
      </c>
      <c r="D65" s="5">
        <v>39891000000</v>
      </c>
      <c r="E65" s="5">
        <v>-20833000000</v>
      </c>
      <c r="F65" s="5">
        <v>-320342000000</v>
      </c>
      <c r="G65" s="5">
        <v>-21115000000</v>
      </c>
      <c r="I65" s="5">
        <v>-359061000000</v>
      </c>
      <c r="J65" s="5">
        <v>-111188000000</v>
      </c>
      <c r="K65" s="5">
        <v>-139683000000</v>
      </c>
      <c r="L65" s="5">
        <v>-117435000000</v>
      </c>
      <c r="M65" s="5">
        <v>-138402000000</v>
      </c>
      <c r="N65" s="5">
        <v>-156373000000</v>
      </c>
      <c r="O65" s="5">
        <v>-150670000000</v>
      </c>
      <c r="P65" s="5">
        <v>-108724000000</v>
      </c>
    </row>
    <row r="66" spans="2:16" ht="15.5" x14ac:dyDescent="0.35">
      <c r="C66" t="s">
        <v>95</v>
      </c>
      <c r="D66" s="5">
        <v>107639000000</v>
      </c>
      <c r="E66" s="5">
        <v>50985000000</v>
      </c>
      <c r="F66" s="5">
        <v>-1099144000000</v>
      </c>
      <c r="G66" s="5">
        <v>-89727000000</v>
      </c>
      <c r="I66" s="5">
        <v>-1195023000000</v>
      </c>
      <c r="J66" s="5">
        <v>350441000000</v>
      </c>
      <c r="K66" s="5">
        <v>434532000000</v>
      </c>
      <c r="L66" s="5">
        <v>313648000000</v>
      </c>
      <c r="M66" s="5">
        <v>475087000000</v>
      </c>
      <c r="N66" s="5">
        <v>311682000000</v>
      </c>
      <c r="O66" s="5">
        <v>398704000000</v>
      </c>
      <c r="P66" s="5">
        <v>181156000000</v>
      </c>
    </row>
    <row r="67" spans="2:16" ht="15.5" x14ac:dyDescent="0.35">
      <c r="C67" t="s">
        <v>96</v>
      </c>
      <c r="F67" s="5">
        <v>22400000000</v>
      </c>
      <c r="I67" s="5">
        <v>22400000000</v>
      </c>
      <c r="J67" s="5">
        <v>23204000000</v>
      </c>
      <c r="K67" s="5">
        <v>28095000000</v>
      </c>
      <c r="L67" s="5">
        <v>4491000000</v>
      </c>
      <c r="M67" s="5">
        <v>-886000000</v>
      </c>
      <c r="N67" s="5">
        <v>6664000000</v>
      </c>
      <c r="O67" s="5">
        <v>-9131000000</v>
      </c>
      <c r="P67" s="5">
        <v>18352000000</v>
      </c>
    </row>
    <row r="68" spans="2:16" ht="15.5" x14ac:dyDescent="0.35">
      <c r="C68" t="s">
        <v>776</v>
      </c>
      <c r="F68" s="5">
        <v>22400000000</v>
      </c>
      <c r="I68" s="5">
        <v>22400000000</v>
      </c>
      <c r="J68" s="5">
        <v>23204000000</v>
      </c>
      <c r="K68" s="5">
        <v>28095000000</v>
      </c>
      <c r="L68" s="5">
        <v>4491000000</v>
      </c>
      <c r="M68" s="5">
        <v>-886000000</v>
      </c>
      <c r="N68" s="5">
        <v>6664000000</v>
      </c>
      <c r="O68" s="5">
        <v>-9131000000</v>
      </c>
      <c r="P68" s="5">
        <v>18352000000</v>
      </c>
    </row>
    <row r="69" spans="2:16" ht="15.5" x14ac:dyDescent="0.35">
      <c r="C69" t="s">
        <v>97</v>
      </c>
      <c r="D69" s="5">
        <v>107639000000</v>
      </c>
      <c r="E69" s="5">
        <v>50985000000</v>
      </c>
      <c r="F69" s="5">
        <v>-1076744000000</v>
      </c>
      <c r="G69" s="5">
        <v>-89727000000</v>
      </c>
      <c r="I69" s="5">
        <v>-1172623000000</v>
      </c>
      <c r="J69" s="5">
        <v>373645000000</v>
      </c>
      <c r="K69" s="5">
        <v>462627000000</v>
      </c>
      <c r="L69" s="5">
        <v>318139000000</v>
      </c>
      <c r="M69" s="5">
        <v>474201000000</v>
      </c>
      <c r="N69" s="5">
        <v>318346000000</v>
      </c>
      <c r="O69" s="5">
        <v>389573000000</v>
      </c>
      <c r="P69" s="5">
        <v>199508000000</v>
      </c>
    </row>
    <row r="70" spans="2:16" ht="15.5" x14ac:dyDescent="0.35">
      <c r="C70" t="s">
        <v>98</v>
      </c>
      <c r="D70" s="5">
        <v>107639000000</v>
      </c>
      <c r="E70" s="5">
        <v>50985000000</v>
      </c>
      <c r="F70" s="5">
        <v>-1099144000000</v>
      </c>
      <c r="G70" s="5">
        <v>-89727000000</v>
      </c>
      <c r="I70" s="5">
        <v>-1195023000000</v>
      </c>
      <c r="J70" s="5">
        <v>350441000000</v>
      </c>
      <c r="K70" s="5">
        <v>434532000000</v>
      </c>
      <c r="L70" s="5">
        <v>313648000000</v>
      </c>
      <c r="M70" s="5">
        <v>475087000000</v>
      </c>
      <c r="N70" s="5">
        <v>311682000000</v>
      </c>
      <c r="O70" s="5">
        <v>398704000000</v>
      </c>
      <c r="P70" s="5">
        <v>181156000000</v>
      </c>
    </row>
    <row r="71" spans="2:16" ht="15.5" x14ac:dyDescent="0.35">
      <c r="C71" t="s">
        <v>8</v>
      </c>
      <c r="D71" s="5">
        <v>107621000000</v>
      </c>
      <c r="E71" s="5">
        <v>50998000000</v>
      </c>
      <c r="F71" s="5">
        <v>-1076749000000</v>
      </c>
      <c r="G71" s="5">
        <v>-89775000000</v>
      </c>
      <c r="I71" s="5">
        <v>-1172728000000</v>
      </c>
      <c r="J71" s="5">
        <v>373609000000</v>
      </c>
      <c r="K71" s="5">
        <v>462669000000</v>
      </c>
      <c r="L71" s="5">
        <v>317950000000</v>
      </c>
      <c r="M71" s="5">
        <v>473876000000</v>
      </c>
      <c r="N71" s="5">
        <v>318111000000</v>
      </c>
      <c r="O71" s="5">
        <v>389491000000</v>
      </c>
      <c r="P71" s="5">
        <v>199607000000</v>
      </c>
    </row>
    <row r="72" spans="2:16" ht="15.5" x14ac:dyDescent="0.35">
      <c r="C72" t="s">
        <v>100</v>
      </c>
      <c r="D72" s="5">
        <v>107639000000</v>
      </c>
      <c r="E72" s="5">
        <v>50985000000</v>
      </c>
      <c r="F72" s="5">
        <v>-1099144000000</v>
      </c>
      <c r="G72" s="5">
        <v>-89727000000</v>
      </c>
      <c r="I72" s="5">
        <v>-1195023000000</v>
      </c>
      <c r="J72" s="5">
        <v>350441000000</v>
      </c>
      <c r="K72" s="5">
        <v>434532000000</v>
      </c>
      <c r="L72" s="5">
        <v>313648000000</v>
      </c>
      <c r="M72" s="5">
        <v>475087000000</v>
      </c>
      <c r="N72" s="5">
        <v>311682000000</v>
      </c>
      <c r="O72" s="5">
        <v>398704000000</v>
      </c>
      <c r="P72" s="5">
        <v>181156000000</v>
      </c>
    </row>
    <row r="73" spans="2:16" ht="15.5" x14ac:dyDescent="0.35">
      <c r="C73" t="s">
        <v>101</v>
      </c>
      <c r="D73" s="5">
        <v>107639000000</v>
      </c>
      <c r="E73" s="5">
        <v>50985000000</v>
      </c>
      <c r="F73" s="5">
        <v>-1076744000000</v>
      </c>
      <c r="G73" s="5">
        <v>-89727000000</v>
      </c>
      <c r="I73" s="5">
        <v>-1172623000000</v>
      </c>
      <c r="J73" s="5">
        <v>373645000000</v>
      </c>
      <c r="K73" s="5">
        <v>462627000000</v>
      </c>
      <c r="L73" s="5">
        <v>318139000000</v>
      </c>
      <c r="M73" s="5">
        <v>474201000000</v>
      </c>
      <c r="N73" s="5">
        <v>318346000000</v>
      </c>
      <c r="O73" s="5">
        <v>389573000000</v>
      </c>
      <c r="P73" s="5">
        <v>199508000000</v>
      </c>
    </row>
    <row r="74" spans="2:16" ht="15.5" x14ac:dyDescent="0.35">
      <c r="C74" t="s">
        <v>102</v>
      </c>
      <c r="D74" s="5">
        <v>107639000000</v>
      </c>
      <c r="E74" s="5">
        <v>50985000000</v>
      </c>
      <c r="F74" s="5">
        <v>-1076744000000</v>
      </c>
      <c r="G74" s="5">
        <v>-89727000000</v>
      </c>
      <c r="I74" s="5">
        <v>-1172623000000</v>
      </c>
      <c r="J74" s="5">
        <v>373645000000</v>
      </c>
      <c r="K74" s="5">
        <v>462627000000</v>
      </c>
      <c r="L74" s="5">
        <v>318139000000</v>
      </c>
      <c r="M74" s="5">
        <v>474201000000</v>
      </c>
      <c r="N74" s="5">
        <v>318346000000</v>
      </c>
      <c r="O74" s="5">
        <v>389573000000</v>
      </c>
      <c r="P74" s="5">
        <v>199508000000</v>
      </c>
    </row>
    <row r="76" spans="2:16" ht="15.5" x14ac:dyDescent="0.35">
      <c r="B76" t="s">
        <v>103</v>
      </c>
      <c r="C76" t="s">
        <v>104</v>
      </c>
    </row>
    <row r="77" spans="2:16" ht="15.5" x14ac:dyDescent="0.35">
      <c r="C77" t="s">
        <v>216</v>
      </c>
    </row>
    <row r="78" spans="2:16" ht="15.5" x14ac:dyDescent="0.35">
      <c r="C78" t="s">
        <v>20</v>
      </c>
      <c r="D78" s="5">
        <v>2142235000000</v>
      </c>
      <c r="E78" s="5">
        <v>2006388000000</v>
      </c>
      <c r="F78" s="5">
        <v>1957888000000</v>
      </c>
      <c r="G78" s="5">
        <v>1636230000000</v>
      </c>
      <c r="I78" s="5">
        <v>1957888000000</v>
      </c>
      <c r="J78" s="5">
        <v>1795306000000</v>
      </c>
      <c r="K78" s="5">
        <v>1852974000000</v>
      </c>
      <c r="L78" s="5">
        <v>1372156000000</v>
      </c>
      <c r="M78" s="5">
        <v>1499252000000</v>
      </c>
      <c r="N78" s="5">
        <v>1428189000000</v>
      </c>
      <c r="O78" s="5">
        <v>1986649000000</v>
      </c>
      <c r="P78" s="5">
        <v>1140083000000</v>
      </c>
    </row>
    <row r="79" spans="2:16" ht="15.5" x14ac:dyDescent="0.35">
      <c r="C79" t="s">
        <v>105</v>
      </c>
      <c r="L79" s="5">
        <v>1231000000</v>
      </c>
      <c r="M79" s="5">
        <v>1117000000</v>
      </c>
      <c r="N79" s="5">
        <v>1104000000</v>
      </c>
      <c r="O79" s="5">
        <v>1088000000</v>
      </c>
      <c r="P79" s="5">
        <v>1133000000</v>
      </c>
    </row>
    <row r="80" spans="2:16" ht="15.5" x14ac:dyDescent="0.35">
      <c r="C80" t="s">
        <v>217</v>
      </c>
      <c r="D80" s="5">
        <v>2063200000000</v>
      </c>
      <c r="E80" s="5">
        <v>1886913000000</v>
      </c>
      <c r="F80" s="5">
        <v>1999289000000</v>
      </c>
      <c r="G80" s="5">
        <v>2715356000000</v>
      </c>
      <c r="I80" s="5">
        <v>1999289000000</v>
      </c>
      <c r="J80" s="5">
        <v>2678719000000</v>
      </c>
      <c r="K80" s="5">
        <v>2375398000000</v>
      </c>
      <c r="L80" s="5">
        <v>2610014000000</v>
      </c>
      <c r="M80" s="5">
        <v>2159509000000</v>
      </c>
      <c r="N80" s="5">
        <v>2044812000000</v>
      </c>
      <c r="O80" s="5">
        <v>2367986000000</v>
      </c>
      <c r="P80" s="5">
        <v>1789714000000</v>
      </c>
    </row>
    <row r="81" spans="3:16" ht="15.5" x14ac:dyDescent="0.35">
      <c r="C81" t="s">
        <v>218</v>
      </c>
      <c r="D81" s="5">
        <v>25401000000</v>
      </c>
      <c r="E81" s="5">
        <v>13105000000</v>
      </c>
      <c r="F81" s="5">
        <v>8291000000</v>
      </c>
      <c r="G81" s="5">
        <v>19793000000</v>
      </c>
      <c r="I81" s="5">
        <v>8291000000</v>
      </c>
      <c r="J81" s="5">
        <v>38248000000</v>
      </c>
      <c r="K81" s="5">
        <v>29780000000</v>
      </c>
      <c r="L81" s="5">
        <v>11681000000</v>
      </c>
      <c r="M81" s="5">
        <v>73775000000</v>
      </c>
      <c r="N81" s="5">
        <v>22569000000</v>
      </c>
      <c r="O81" s="5">
        <v>10935000000</v>
      </c>
      <c r="P81" s="5">
        <v>23282000000</v>
      </c>
    </row>
    <row r="82" spans="3:16" ht="15.5" x14ac:dyDescent="0.35">
      <c r="C82" t="s">
        <v>219</v>
      </c>
      <c r="D82" s="5">
        <v>139318000000</v>
      </c>
      <c r="E82" s="5">
        <v>97007000000</v>
      </c>
      <c r="F82" s="5">
        <v>118252000000</v>
      </c>
      <c r="G82" s="5">
        <v>112774000000</v>
      </c>
      <c r="I82" s="5">
        <v>118252000000</v>
      </c>
      <c r="J82" s="5">
        <v>108355000000</v>
      </c>
      <c r="K82" s="5">
        <v>133578000000</v>
      </c>
      <c r="L82" s="5">
        <v>140245000000</v>
      </c>
      <c r="M82" s="5">
        <v>134307000000</v>
      </c>
      <c r="N82" s="5">
        <v>125891000000</v>
      </c>
      <c r="O82" s="5">
        <v>38687000000</v>
      </c>
      <c r="P82" s="5">
        <v>84295000000</v>
      </c>
    </row>
    <row r="83" spans="3:16" ht="15.5" x14ac:dyDescent="0.35">
      <c r="C83" t="s">
        <v>220</v>
      </c>
      <c r="D83" s="5">
        <v>2063200000000</v>
      </c>
      <c r="E83" s="5">
        <v>1886913000000</v>
      </c>
      <c r="F83" s="5">
        <v>1999289000000</v>
      </c>
      <c r="G83" s="5">
        <v>2715356000000</v>
      </c>
      <c r="I83" s="5">
        <v>1999289000000</v>
      </c>
      <c r="J83" s="5">
        <v>2678719000000</v>
      </c>
      <c r="K83" s="5">
        <v>2375398000000</v>
      </c>
      <c r="L83" s="5">
        <v>2610014000000</v>
      </c>
      <c r="M83" s="5">
        <v>2159509000000</v>
      </c>
      <c r="N83" s="5">
        <v>2044812000000</v>
      </c>
      <c r="O83" s="5">
        <v>2367986000000</v>
      </c>
      <c r="P83" s="5">
        <v>1789714000000</v>
      </c>
    </row>
    <row r="84" spans="3:16" ht="15.5" x14ac:dyDescent="0.35">
      <c r="C84" t="s">
        <v>110</v>
      </c>
      <c r="D84" s="5">
        <v>24210000000</v>
      </c>
      <c r="E84" s="5">
        <v>14632000000</v>
      </c>
      <c r="F84" s="5">
        <v>25094000000</v>
      </c>
      <c r="G84" s="5">
        <v>12550000000</v>
      </c>
      <c r="I84" s="5">
        <v>25094000000</v>
      </c>
      <c r="J84" s="5">
        <v>25227000000</v>
      </c>
      <c r="K84" s="5">
        <v>21097000000</v>
      </c>
      <c r="L84" s="5">
        <v>38251000000</v>
      </c>
      <c r="M84" s="5">
        <v>21437000000</v>
      </c>
      <c r="N84" s="5">
        <v>40234000000</v>
      </c>
      <c r="O84" s="5">
        <v>20035000000</v>
      </c>
      <c r="P84" s="5">
        <v>15591000000</v>
      </c>
    </row>
    <row r="85" spans="3:16" ht="15.5" x14ac:dyDescent="0.35">
      <c r="C85" t="s">
        <v>221</v>
      </c>
      <c r="D85" s="5">
        <v>24210000000</v>
      </c>
      <c r="E85" s="5">
        <v>14632000000</v>
      </c>
      <c r="F85" s="5">
        <v>25094000000</v>
      </c>
      <c r="G85" s="5">
        <v>12550000000</v>
      </c>
      <c r="I85" s="5">
        <v>25094000000</v>
      </c>
      <c r="J85" s="5">
        <v>25227000000</v>
      </c>
      <c r="K85" s="5">
        <v>21097000000</v>
      </c>
      <c r="L85" s="5">
        <v>38251000000</v>
      </c>
      <c r="M85" s="5">
        <v>21437000000</v>
      </c>
      <c r="N85" s="5">
        <v>40234000000</v>
      </c>
      <c r="O85" s="5">
        <v>20035000000</v>
      </c>
      <c r="P85" s="5">
        <v>15591000000</v>
      </c>
    </row>
    <row r="86" spans="3:16" ht="15.5" x14ac:dyDescent="0.35">
      <c r="C86" t="s">
        <v>222</v>
      </c>
      <c r="D86" s="5">
        <v>1315240000000</v>
      </c>
      <c r="E86" s="5">
        <v>1089932000000</v>
      </c>
      <c r="F86" s="5">
        <v>1223503000000</v>
      </c>
      <c r="G86" s="5">
        <v>1111441000000</v>
      </c>
      <c r="I86" s="5">
        <v>1223503000000</v>
      </c>
      <c r="J86" s="5">
        <v>1017036000000</v>
      </c>
      <c r="K86" s="5">
        <v>1214485000000</v>
      </c>
      <c r="L86" s="5">
        <v>1311922000000</v>
      </c>
      <c r="M86" s="5">
        <v>964332000000</v>
      </c>
      <c r="N86" s="5">
        <v>591966000000</v>
      </c>
      <c r="O86" s="5">
        <v>638942000000</v>
      </c>
      <c r="P86" s="5">
        <v>724227000000</v>
      </c>
    </row>
    <row r="87" spans="3:16" ht="15.5" x14ac:dyDescent="0.35">
      <c r="C87" t="s">
        <v>81</v>
      </c>
      <c r="D87" s="5">
        <v>11503000000</v>
      </c>
      <c r="E87" s="5">
        <v>11503000000</v>
      </c>
      <c r="F87" s="5">
        <v>11503000000</v>
      </c>
      <c r="G87" s="5">
        <v>11503000000</v>
      </c>
      <c r="I87" s="5">
        <v>11503000000</v>
      </c>
      <c r="J87" s="5">
        <v>11503000000</v>
      </c>
      <c r="K87" s="5">
        <v>-8494000000</v>
      </c>
      <c r="L87" s="5">
        <v>-8494000000</v>
      </c>
      <c r="M87" s="5">
        <v>-8494000000</v>
      </c>
      <c r="N87" s="5">
        <v>-8494000000</v>
      </c>
      <c r="O87" s="5">
        <v>11979000000</v>
      </c>
      <c r="P87" s="5">
        <v>11503000000</v>
      </c>
    </row>
    <row r="88" spans="3:16" ht="15.5" x14ac:dyDescent="0.35">
      <c r="C88" t="s">
        <v>223</v>
      </c>
      <c r="D88" s="5">
        <v>5919528000000</v>
      </c>
      <c r="E88" s="5">
        <v>5419835000000</v>
      </c>
      <c r="F88" s="5">
        <v>5378343000000</v>
      </c>
      <c r="G88" s="5">
        <v>5664663000000</v>
      </c>
      <c r="I88" s="5">
        <v>5378343000000</v>
      </c>
      <c r="J88" s="5">
        <v>5732585000000</v>
      </c>
      <c r="K88" s="5">
        <v>5606490000000</v>
      </c>
      <c r="L88" s="5">
        <v>5788393000000</v>
      </c>
      <c r="M88" s="5">
        <v>4815990000000</v>
      </c>
      <c r="N88" s="5">
        <v>4560148000000</v>
      </c>
      <c r="O88" s="5">
        <v>5561641000000</v>
      </c>
      <c r="P88" s="5">
        <v>4145196000000</v>
      </c>
    </row>
    <row r="89" spans="3:16" ht="15.5" x14ac:dyDescent="0.35">
      <c r="C89" t="s">
        <v>224</v>
      </c>
    </row>
    <row r="90" spans="3:16" ht="15.5" x14ac:dyDescent="0.35">
      <c r="C90" t="s">
        <v>111</v>
      </c>
      <c r="D90" s="5">
        <v>1166893000000</v>
      </c>
      <c r="E90" s="5">
        <v>1220704000000</v>
      </c>
      <c r="F90" s="5">
        <v>1284900000000</v>
      </c>
      <c r="G90" s="5">
        <v>1681205000000</v>
      </c>
      <c r="I90" s="5">
        <v>1284900000000</v>
      </c>
      <c r="J90" s="5">
        <v>1929670000000</v>
      </c>
      <c r="K90" s="5">
        <v>2079603000000</v>
      </c>
      <c r="L90" s="5">
        <v>2188920000000</v>
      </c>
      <c r="M90" s="5">
        <v>2505224000000</v>
      </c>
      <c r="N90" s="5">
        <v>2603182000000</v>
      </c>
      <c r="O90" s="5">
        <v>2637295000000</v>
      </c>
      <c r="P90" s="5">
        <v>2940768000000</v>
      </c>
    </row>
    <row r="91" spans="3:16" ht="15.5" x14ac:dyDescent="0.35">
      <c r="C91" t="s">
        <v>114</v>
      </c>
      <c r="D91" s="5">
        <v>186188000000</v>
      </c>
      <c r="E91" s="5">
        <v>163976000000</v>
      </c>
      <c r="F91" s="5">
        <v>164129000000</v>
      </c>
      <c r="G91" s="5">
        <v>196405000000</v>
      </c>
      <c r="I91" s="5">
        <v>164129000000</v>
      </c>
      <c r="J91" s="5">
        <v>169274000000</v>
      </c>
      <c r="K91" s="5">
        <v>183899000000</v>
      </c>
      <c r="L91" s="5">
        <v>160188000000</v>
      </c>
      <c r="M91" s="5">
        <v>151273000000</v>
      </c>
      <c r="N91" s="5">
        <v>104855000000</v>
      </c>
      <c r="O91" s="5">
        <v>114188000000</v>
      </c>
      <c r="P91" s="5">
        <v>90783000000</v>
      </c>
    </row>
    <row r="92" spans="3:16" ht="15.5" x14ac:dyDescent="0.35">
      <c r="C92" t="s">
        <v>228</v>
      </c>
      <c r="D92" s="5">
        <v>2465958000000</v>
      </c>
      <c r="E92" s="5">
        <v>1634608000000</v>
      </c>
      <c r="F92" s="5">
        <v>1957362000000</v>
      </c>
      <c r="G92" s="5">
        <v>2651487000000</v>
      </c>
      <c r="I92" s="5">
        <v>1957362000000</v>
      </c>
      <c r="J92" s="5">
        <v>2925760000000</v>
      </c>
      <c r="K92" s="5">
        <v>2881364000000</v>
      </c>
      <c r="L92" s="5">
        <v>2594145000000</v>
      </c>
      <c r="M92" s="5">
        <v>2971523000000</v>
      </c>
      <c r="N92" s="5">
        <v>3084303000000</v>
      </c>
      <c r="O92" s="5">
        <v>2754412000000</v>
      </c>
      <c r="P92" s="5">
        <v>3034451000000</v>
      </c>
    </row>
    <row r="93" spans="3:16" ht="15.5" x14ac:dyDescent="0.35">
      <c r="C93" t="s">
        <v>115</v>
      </c>
      <c r="D93" s="5">
        <v>8385486000000</v>
      </c>
      <c r="E93" s="5">
        <v>7054443000000</v>
      </c>
      <c r="F93" s="5">
        <v>7335705000000</v>
      </c>
      <c r="G93" s="5">
        <v>8316150000000</v>
      </c>
      <c r="I93" s="5">
        <v>7335705000000</v>
      </c>
      <c r="J93" s="5">
        <v>8658345000000</v>
      </c>
      <c r="K93" s="5">
        <v>8487854000000</v>
      </c>
      <c r="L93" s="5">
        <v>8382538000000</v>
      </c>
      <c r="M93" s="5">
        <v>7787513000000</v>
      </c>
      <c r="N93" s="5">
        <v>7644451000000</v>
      </c>
      <c r="O93" s="5">
        <v>8316053000000</v>
      </c>
      <c r="P93" s="5">
        <v>7179647000000</v>
      </c>
    </row>
    <row r="94" spans="3:16" ht="15.5" x14ac:dyDescent="0.35">
      <c r="C94" t="s">
        <v>116</v>
      </c>
    </row>
    <row r="95" spans="3:16" ht="15.5" x14ac:dyDescent="0.35">
      <c r="C95" t="s">
        <v>117</v>
      </c>
    </row>
    <row r="96" spans="3:16" ht="15.5" x14ac:dyDescent="0.35">
      <c r="C96" t="s">
        <v>229</v>
      </c>
      <c r="D96" s="5">
        <v>2584950000000</v>
      </c>
      <c r="E96" s="5">
        <v>2154841000000</v>
      </c>
      <c r="F96" s="5">
        <v>2492280000000</v>
      </c>
      <c r="G96" s="5">
        <v>2374946000000</v>
      </c>
      <c r="I96" s="5">
        <v>2492280000000</v>
      </c>
      <c r="J96" s="5">
        <v>2537447000000</v>
      </c>
      <c r="K96" s="5">
        <v>2543062000000</v>
      </c>
      <c r="L96" s="5">
        <v>2844445000000</v>
      </c>
      <c r="M96" s="5">
        <v>2390066000000</v>
      </c>
      <c r="N96" s="5">
        <v>2590637000000</v>
      </c>
      <c r="O96" s="5">
        <v>2314879000000</v>
      </c>
      <c r="P96" s="5">
        <v>2393796000000</v>
      </c>
    </row>
    <row r="97" spans="3:16" ht="15.5" x14ac:dyDescent="0.35">
      <c r="C97" t="s">
        <v>236</v>
      </c>
      <c r="O97" s="5">
        <v>140899000000</v>
      </c>
      <c r="P97" s="5">
        <v>256364000000</v>
      </c>
    </row>
    <row r="98" spans="3:16" ht="15.5" x14ac:dyDescent="0.35">
      <c r="C98" t="s">
        <v>230</v>
      </c>
    </row>
    <row r="99" spans="3:16" ht="15.5" x14ac:dyDescent="0.35">
      <c r="C99" t="s">
        <v>231</v>
      </c>
      <c r="D99" s="5">
        <v>1170091000000</v>
      </c>
      <c r="E99" s="5">
        <v>793993000000</v>
      </c>
      <c r="F99" s="5">
        <v>866680000000</v>
      </c>
      <c r="G99" s="5">
        <v>868694000000</v>
      </c>
      <c r="I99" s="5">
        <v>866680000000</v>
      </c>
      <c r="J99" s="5">
        <v>945772000000</v>
      </c>
      <c r="K99" s="5">
        <v>1031581000000</v>
      </c>
      <c r="L99" s="5">
        <v>1256707000000</v>
      </c>
      <c r="M99" s="5">
        <v>1016787000000</v>
      </c>
      <c r="N99" s="5">
        <v>808273000000</v>
      </c>
      <c r="O99" s="5">
        <v>839494000000</v>
      </c>
      <c r="P99" s="5">
        <v>931676000000</v>
      </c>
    </row>
    <row r="100" spans="3:16" ht="15.5" x14ac:dyDescent="0.35">
      <c r="C100" t="s">
        <v>121</v>
      </c>
    </row>
    <row r="101" spans="3:16" ht="15.5" x14ac:dyDescent="0.35">
      <c r="C101" t="s">
        <v>232</v>
      </c>
      <c r="D101" s="5">
        <v>164719000000</v>
      </c>
      <c r="E101" s="5">
        <v>110112000000</v>
      </c>
      <c r="F101" s="5">
        <v>126543000000</v>
      </c>
      <c r="G101" s="5">
        <v>132567000000</v>
      </c>
      <c r="I101" s="5">
        <v>126543000000</v>
      </c>
      <c r="J101" s="5">
        <v>146603000000</v>
      </c>
      <c r="K101" s="5">
        <v>163358000000</v>
      </c>
      <c r="L101" s="5">
        <v>151926000000</v>
      </c>
      <c r="M101" s="5">
        <v>208082000000</v>
      </c>
      <c r="N101" s="5">
        <v>148460000000</v>
      </c>
      <c r="O101" s="5">
        <v>49622000000</v>
      </c>
      <c r="P101" s="5">
        <v>107577000000</v>
      </c>
    </row>
    <row r="102" spans="3:16" ht="15.5" x14ac:dyDescent="0.35">
      <c r="C102" t="s">
        <v>233</v>
      </c>
    </row>
    <row r="103" spans="3:16" ht="15.5" x14ac:dyDescent="0.35">
      <c r="C103" t="s">
        <v>825</v>
      </c>
      <c r="D103" s="5">
        <v>54199000000</v>
      </c>
      <c r="E103" s="5">
        <v>65305000000</v>
      </c>
      <c r="F103" s="5">
        <v>74747000000</v>
      </c>
      <c r="G103" s="5">
        <v>59778000000</v>
      </c>
      <c r="I103" s="5">
        <v>74747000000</v>
      </c>
      <c r="J103" s="5">
        <v>137288000000</v>
      </c>
      <c r="K103" s="5">
        <v>40769000000</v>
      </c>
      <c r="L103" s="5">
        <v>146467000000</v>
      </c>
      <c r="M103" s="5">
        <v>32381000000</v>
      </c>
      <c r="N103" s="5">
        <v>67319000000</v>
      </c>
      <c r="O103" s="5">
        <v>91140000000</v>
      </c>
      <c r="P103" s="5">
        <v>41915000000</v>
      </c>
    </row>
    <row r="104" spans="3:16" ht="15.5" x14ac:dyDescent="0.35">
      <c r="C104" t="s">
        <v>120</v>
      </c>
      <c r="D104" s="5">
        <v>1132217000000</v>
      </c>
      <c r="E104" s="5">
        <v>1138138000000</v>
      </c>
      <c r="F104" s="5">
        <v>1362152000000</v>
      </c>
      <c r="G104" s="5">
        <v>1223680000000</v>
      </c>
      <c r="I104" s="5">
        <v>1362152000000</v>
      </c>
      <c r="J104" s="5">
        <v>1202422000000</v>
      </c>
      <c r="K104" s="5">
        <v>1203936000000</v>
      </c>
      <c r="L104" s="5">
        <v>1184639000000</v>
      </c>
      <c r="M104" s="5">
        <v>1000737000000</v>
      </c>
      <c r="N104" s="5">
        <v>1118328000000</v>
      </c>
      <c r="O104" s="5">
        <v>1154361000000</v>
      </c>
      <c r="P104" s="5">
        <v>1016736000000</v>
      </c>
    </row>
    <row r="105" spans="3:16" ht="15.5" x14ac:dyDescent="0.35">
      <c r="C105" t="s">
        <v>1504</v>
      </c>
      <c r="F105" s="5">
        <v>221000000</v>
      </c>
      <c r="I105" s="5">
        <v>221000000</v>
      </c>
      <c r="K105" s="5">
        <v>879000000</v>
      </c>
      <c r="M105" s="5">
        <v>487000000</v>
      </c>
      <c r="N105" s="5">
        <v>2089000000</v>
      </c>
      <c r="O105" s="5">
        <v>2514000000</v>
      </c>
      <c r="P105" s="5">
        <v>1142000000</v>
      </c>
    </row>
    <row r="106" spans="3:16" ht="15.5" x14ac:dyDescent="0.35">
      <c r="C106" t="s">
        <v>1188</v>
      </c>
      <c r="M106" s="5">
        <v>27632000000</v>
      </c>
      <c r="N106" s="5">
        <v>354629000000</v>
      </c>
      <c r="O106" s="5">
        <v>36849000000</v>
      </c>
      <c r="P106" s="5">
        <v>38386000000</v>
      </c>
    </row>
    <row r="107" spans="3:16" ht="15.5" x14ac:dyDescent="0.35">
      <c r="C107" t="s">
        <v>237</v>
      </c>
      <c r="D107" s="5">
        <v>1045186000000</v>
      </c>
      <c r="E107" s="5">
        <v>224158000000</v>
      </c>
      <c r="F107" s="5">
        <v>218966000000</v>
      </c>
      <c r="G107" s="5">
        <v>240001000000</v>
      </c>
      <c r="I107" s="5">
        <v>218966000000</v>
      </c>
      <c r="J107" s="5">
        <v>253728000000</v>
      </c>
      <c r="K107" s="5">
        <v>381142000000</v>
      </c>
      <c r="L107" s="5">
        <v>374340000000</v>
      </c>
      <c r="M107" s="5">
        <v>490942000000</v>
      </c>
      <c r="N107" s="5">
        <v>559174000000</v>
      </c>
      <c r="O107" s="5">
        <v>1659565000000</v>
      </c>
      <c r="P107" s="5">
        <v>1988147000000</v>
      </c>
    </row>
    <row r="108" spans="3:16" ht="15.5" x14ac:dyDescent="0.35">
      <c r="C108" t="s">
        <v>238</v>
      </c>
      <c r="D108" s="5">
        <v>1045186000000</v>
      </c>
      <c r="E108" s="5">
        <v>224158000000</v>
      </c>
      <c r="F108" s="5">
        <v>218966000000</v>
      </c>
      <c r="G108" s="5">
        <v>240001000000</v>
      </c>
      <c r="I108" s="5">
        <v>218966000000</v>
      </c>
      <c r="J108" s="5">
        <v>253728000000</v>
      </c>
      <c r="K108" s="5">
        <v>381142000000</v>
      </c>
      <c r="L108" s="5">
        <v>374340000000</v>
      </c>
      <c r="M108" s="5">
        <v>490942000000</v>
      </c>
      <c r="N108" s="5">
        <v>559174000000</v>
      </c>
      <c r="O108" s="5">
        <v>1659565000000</v>
      </c>
      <c r="P108" s="5">
        <v>1988147000000</v>
      </c>
    </row>
    <row r="109" spans="3:16" ht="15.5" x14ac:dyDescent="0.35">
      <c r="C109" t="s">
        <v>485</v>
      </c>
      <c r="M109" s="5">
        <v>17440000000</v>
      </c>
      <c r="N109" s="5">
        <v>44554000000</v>
      </c>
      <c r="O109" s="5">
        <v>1520460000000</v>
      </c>
      <c r="P109" s="5">
        <v>1884293000000</v>
      </c>
    </row>
    <row r="110" spans="3:16" ht="15.5" x14ac:dyDescent="0.35">
      <c r="C110" t="s">
        <v>128</v>
      </c>
      <c r="D110" s="5">
        <v>3630136000000</v>
      </c>
      <c r="E110" s="5">
        <v>2378999000000</v>
      </c>
      <c r="F110" s="5">
        <v>2711246000000</v>
      </c>
      <c r="G110" s="5">
        <v>2614947000000</v>
      </c>
      <c r="I110" s="5">
        <v>2711246000000</v>
      </c>
      <c r="J110" s="5">
        <v>2791175000000</v>
      </c>
      <c r="K110" s="5">
        <v>2924204000000</v>
      </c>
      <c r="L110" s="5">
        <v>3218785000000</v>
      </c>
      <c r="M110" s="5">
        <v>2881008000000</v>
      </c>
      <c r="N110" s="5">
        <v>3149811000000</v>
      </c>
      <c r="O110" s="5">
        <v>3974444000000</v>
      </c>
      <c r="P110" s="5">
        <v>4381943000000</v>
      </c>
    </row>
    <row r="111" spans="3:16" ht="15.5" x14ac:dyDescent="0.35">
      <c r="C111" t="s">
        <v>129</v>
      </c>
    </row>
    <row r="112" spans="3:16" ht="15.5" x14ac:dyDescent="0.35">
      <c r="C112" t="s">
        <v>130</v>
      </c>
      <c r="D112" s="5">
        <v>415657000000</v>
      </c>
      <c r="E112" s="5">
        <v>415657000000</v>
      </c>
      <c r="F112" s="5">
        <v>415657000000</v>
      </c>
      <c r="G112" s="5">
        <v>415657000000</v>
      </c>
      <c r="I112" s="5">
        <v>415657000000</v>
      </c>
      <c r="J112" s="5">
        <v>415657000000</v>
      </c>
      <c r="K112" s="5">
        <v>415657000000</v>
      </c>
      <c r="L112" s="5">
        <v>415657000000</v>
      </c>
      <c r="M112" s="5">
        <v>415657000000</v>
      </c>
      <c r="N112" s="5">
        <v>415657000000</v>
      </c>
      <c r="O112" s="5">
        <v>415657000000</v>
      </c>
      <c r="P112" s="5">
        <v>332526000000</v>
      </c>
    </row>
    <row r="113" spans="2:16" ht="15.5" x14ac:dyDescent="0.35">
      <c r="C113" t="s">
        <v>131</v>
      </c>
      <c r="D113" s="5">
        <v>1061040000000</v>
      </c>
      <c r="E113" s="5">
        <v>1061040000000</v>
      </c>
      <c r="F113" s="5">
        <v>1061040000000</v>
      </c>
      <c r="G113" s="5">
        <v>1061040000000</v>
      </c>
      <c r="I113" s="5">
        <v>1061040000000</v>
      </c>
      <c r="J113" s="5">
        <v>1061040000000</v>
      </c>
      <c r="K113" s="5">
        <v>1064255000000</v>
      </c>
      <c r="L113" s="5">
        <v>1064255000000</v>
      </c>
      <c r="M113" s="5">
        <v>1064255000000</v>
      </c>
      <c r="N113" s="5">
        <v>1064255000000</v>
      </c>
      <c r="O113" s="5">
        <v>1061876000000</v>
      </c>
      <c r="P113" s="5">
        <v>-8849000000</v>
      </c>
    </row>
    <row r="114" spans="2:16" ht="15.5" x14ac:dyDescent="0.35">
      <c r="C114" t="s">
        <v>132</v>
      </c>
      <c r="D114" s="5">
        <v>3266040000000</v>
      </c>
      <c r="E114" s="5">
        <v>3186152000000</v>
      </c>
      <c r="F114" s="5">
        <v>3135154000000</v>
      </c>
      <c r="G114" s="5">
        <v>4211903000000</v>
      </c>
      <c r="I114" s="5">
        <v>3135154000000</v>
      </c>
      <c r="J114" s="5">
        <v>4377970000000</v>
      </c>
      <c r="K114" s="5">
        <v>4091268000000</v>
      </c>
      <c r="L114" s="5">
        <v>3691329000000</v>
      </c>
      <c r="M114" s="5">
        <v>3434270000000</v>
      </c>
      <c r="N114" s="5">
        <v>3022730000000</v>
      </c>
      <c r="O114" s="5">
        <v>2851831000000</v>
      </c>
      <c r="P114" s="5">
        <v>2462340000000</v>
      </c>
    </row>
    <row r="115" spans="2:16" ht="15.5" x14ac:dyDescent="0.35">
      <c r="C115" t="s">
        <v>133</v>
      </c>
      <c r="D115" s="5">
        <v>66505000000</v>
      </c>
      <c r="E115" s="5">
        <v>66505000000</v>
      </c>
      <c r="F115" s="5">
        <v>66505000000</v>
      </c>
      <c r="G115" s="5">
        <v>66505000000</v>
      </c>
      <c r="I115" s="5">
        <v>66505000000</v>
      </c>
      <c r="J115" s="5">
        <v>66505000000</v>
      </c>
      <c r="K115" s="5">
        <v>66505000000</v>
      </c>
      <c r="L115" s="5">
        <v>66505000000</v>
      </c>
      <c r="M115" s="5">
        <v>66505000000</v>
      </c>
      <c r="N115" s="5">
        <v>66505000000</v>
      </c>
      <c r="O115" s="5">
        <v>66505000000</v>
      </c>
      <c r="P115" s="5">
        <v>5700000000</v>
      </c>
    </row>
    <row r="116" spans="2:16" ht="15.5" x14ac:dyDescent="0.35">
      <c r="C116" t="s">
        <v>134</v>
      </c>
      <c r="D116" s="5">
        <v>3199535000000</v>
      </c>
      <c r="E116" s="5">
        <v>3119647000000</v>
      </c>
      <c r="F116" s="5">
        <v>3068649000000</v>
      </c>
      <c r="G116" s="5">
        <v>4145398000000</v>
      </c>
      <c r="I116" s="5">
        <v>3068649000000</v>
      </c>
      <c r="J116" s="5">
        <v>4311465000000</v>
      </c>
      <c r="K116" s="5">
        <v>4024763000000</v>
      </c>
      <c r="L116" s="5">
        <v>3624824000000</v>
      </c>
      <c r="M116" s="5">
        <v>3367765000000</v>
      </c>
      <c r="N116" s="5">
        <v>2956225000000</v>
      </c>
      <c r="O116" s="5">
        <v>2785326000000</v>
      </c>
      <c r="P116" s="5">
        <v>2456640000000</v>
      </c>
    </row>
    <row r="117" spans="2:16" ht="15.5" x14ac:dyDescent="0.35">
      <c r="C117" t="s">
        <v>135</v>
      </c>
      <c r="D117" s="5">
        <v>3266040000000</v>
      </c>
      <c r="E117" s="5">
        <v>3186152000000</v>
      </c>
      <c r="F117" s="5">
        <v>3135154000000</v>
      </c>
      <c r="G117" s="5">
        <v>4211903000000</v>
      </c>
      <c r="I117" s="5">
        <v>3135154000000</v>
      </c>
      <c r="J117" s="5">
        <v>4377970000000</v>
      </c>
      <c r="K117" s="5">
        <v>4091268000000</v>
      </c>
      <c r="L117" s="5">
        <v>3691329000000</v>
      </c>
      <c r="M117" s="5">
        <v>3434270000000</v>
      </c>
      <c r="N117" s="5">
        <v>3022730000000</v>
      </c>
      <c r="O117" s="5">
        <v>2851831000000</v>
      </c>
      <c r="P117" s="5">
        <v>2462340000000</v>
      </c>
    </row>
    <row r="118" spans="2:16" ht="15.5" x14ac:dyDescent="0.35">
      <c r="C118" t="s">
        <v>136</v>
      </c>
      <c r="D118" s="5">
        <v>1110000000</v>
      </c>
      <c r="E118" s="5">
        <v>1092000000</v>
      </c>
      <c r="F118" s="5">
        <v>1105000000</v>
      </c>
      <c r="G118" s="5">
        <v>1100000000</v>
      </c>
      <c r="I118" s="5">
        <v>1105000000</v>
      </c>
      <c r="J118" s="5">
        <v>1000000000</v>
      </c>
      <c r="K118" s="5">
        <v>964000000</v>
      </c>
      <c r="L118" s="5">
        <v>1006000000</v>
      </c>
      <c r="M118" s="5">
        <v>817000000</v>
      </c>
      <c r="N118" s="5">
        <v>492000000</v>
      </c>
      <c r="O118" s="5">
        <v>266000000</v>
      </c>
      <c r="P118" s="5">
        <v>184000000</v>
      </c>
    </row>
    <row r="119" spans="2:16" ht="15.5" x14ac:dyDescent="0.35">
      <c r="C119" t="s">
        <v>10</v>
      </c>
      <c r="D119" s="5">
        <v>4755350000000</v>
      </c>
      <c r="E119" s="5">
        <v>4675444000000</v>
      </c>
      <c r="F119" s="5">
        <v>4624459000000</v>
      </c>
      <c r="G119" s="5">
        <v>5701203000000</v>
      </c>
      <c r="I119" s="5">
        <v>4624459000000</v>
      </c>
      <c r="J119" s="5">
        <v>5867170000000</v>
      </c>
      <c r="K119" s="5">
        <v>5563650000000</v>
      </c>
      <c r="L119" s="5">
        <v>5163753000000</v>
      </c>
      <c r="M119" s="5">
        <v>4906505000000</v>
      </c>
      <c r="N119" s="5">
        <v>4494640000000</v>
      </c>
      <c r="O119" s="5">
        <v>4341609000000</v>
      </c>
      <c r="P119" s="5">
        <v>2797704000000</v>
      </c>
    </row>
    <row r="120" spans="2:16" ht="15.5" x14ac:dyDescent="0.35">
      <c r="C120" t="s">
        <v>137</v>
      </c>
      <c r="D120" s="5">
        <v>8385486000000</v>
      </c>
      <c r="E120" s="5">
        <v>7054443000000</v>
      </c>
      <c r="F120" s="5">
        <v>7335705000000</v>
      </c>
      <c r="G120" s="5">
        <v>8316150000000</v>
      </c>
      <c r="I120" s="5">
        <v>7335705000000</v>
      </c>
      <c r="J120" s="5">
        <v>8658345000000</v>
      </c>
      <c r="K120" s="5">
        <v>8487854000000</v>
      </c>
      <c r="L120" s="5">
        <v>8382538000000</v>
      </c>
      <c r="M120" s="5">
        <v>7787513000000</v>
      </c>
      <c r="N120" s="5">
        <v>7644451000000</v>
      </c>
      <c r="O120" s="5">
        <v>8316053000000</v>
      </c>
      <c r="P120" s="5">
        <v>7179647000000</v>
      </c>
    </row>
    <row r="121" spans="2:16" ht="15.5" x14ac:dyDescent="0.35">
      <c r="C121" t="s">
        <v>138</v>
      </c>
      <c r="D121" s="5">
        <v>4156572300</v>
      </c>
      <c r="E121" s="5">
        <v>4156572300</v>
      </c>
      <c r="F121" s="5">
        <v>4156572300</v>
      </c>
      <c r="G121" s="5">
        <v>4156572300</v>
      </c>
      <c r="I121" s="5">
        <v>4156572300</v>
      </c>
      <c r="J121" s="5">
        <v>4156572300</v>
      </c>
      <c r="K121" s="5">
        <v>4156572300</v>
      </c>
      <c r="L121" s="5">
        <v>4156572300</v>
      </c>
      <c r="M121" s="5">
        <v>4156572300</v>
      </c>
      <c r="N121" s="5">
        <v>4156572300</v>
      </c>
      <c r="O121" s="5">
        <v>4156572300</v>
      </c>
      <c r="P121" s="5">
        <v>24050</v>
      </c>
    </row>
    <row r="123" spans="2:16" ht="15.5" x14ac:dyDescent="0.35">
      <c r="B123" t="s">
        <v>139</v>
      </c>
      <c r="C123" t="s">
        <v>140</v>
      </c>
      <c r="D123" s="5">
        <v>169692000000</v>
      </c>
      <c r="E123" s="5">
        <v>81165000000</v>
      </c>
      <c r="F123" s="5">
        <v>364872000000</v>
      </c>
      <c r="G123" s="5">
        <v>-99094000000</v>
      </c>
      <c r="I123" s="5">
        <v>435939000000</v>
      </c>
      <c r="J123" s="5">
        <v>395304000000</v>
      </c>
      <c r="K123" s="5">
        <v>920206000000</v>
      </c>
      <c r="L123" s="5">
        <v>273361000000</v>
      </c>
      <c r="M123" s="5">
        <v>795423000000</v>
      </c>
      <c r="N123" s="5">
        <v>1340637000000</v>
      </c>
      <c r="O123" s="5">
        <v>111262000000</v>
      </c>
      <c r="P123" s="5">
        <v>651971000000</v>
      </c>
    </row>
    <row r="124" spans="2:16" ht="15.5" x14ac:dyDescent="0.35">
      <c r="C124" t="s">
        <v>292</v>
      </c>
      <c r="D124" s="5">
        <v>3035406000000</v>
      </c>
      <c r="E124" s="5">
        <v>2751269000000</v>
      </c>
      <c r="F124" s="5">
        <v>3019254000000</v>
      </c>
      <c r="G124" s="5">
        <v>2665520000000</v>
      </c>
      <c r="I124" s="5">
        <v>11514999000000</v>
      </c>
      <c r="J124" s="5">
        <v>12295019000000</v>
      </c>
      <c r="K124" s="5">
        <v>12668402000000</v>
      </c>
      <c r="L124" s="5">
        <v>12026749000000</v>
      </c>
      <c r="M124" s="5">
        <v>11120331000000</v>
      </c>
      <c r="N124" s="5">
        <v>10636298000000</v>
      </c>
      <c r="O124" s="5">
        <v>9367819000000</v>
      </c>
      <c r="P124" s="5">
        <v>9612182000000</v>
      </c>
    </row>
    <row r="125" spans="2:16" ht="15.5" x14ac:dyDescent="0.35">
      <c r="C125" t="s">
        <v>293</v>
      </c>
      <c r="D125" s="5">
        <v>-2784700000000</v>
      </c>
      <c r="E125" s="5">
        <v>-2502801000000</v>
      </c>
      <c r="F125" s="5">
        <v>-2477845000000</v>
      </c>
      <c r="G125" s="5">
        <v>-2661499000000</v>
      </c>
      <c r="I125" s="5">
        <v>-10351780000000</v>
      </c>
      <c r="J125" s="5">
        <v>-11030461000000</v>
      </c>
      <c r="K125" s="5">
        <v>-11113671000000</v>
      </c>
      <c r="L125" s="5">
        <v>-11107872000000</v>
      </c>
      <c r="M125" s="5">
        <v>-9978850000000</v>
      </c>
      <c r="N125" s="5">
        <v>-8710616000000</v>
      </c>
      <c r="O125" s="5">
        <v>-8539917000000</v>
      </c>
      <c r="P125" s="5">
        <v>-8614717000000</v>
      </c>
    </row>
    <row r="126" spans="2:16" ht="15.5" x14ac:dyDescent="0.35">
      <c r="C126" t="s">
        <v>393</v>
      </c>
      <c r="D126" s="5">
        <v>-136638000000</v>
      </c>
      <c r="E126" s="5">
        <v>-175098000000</v>
      </c>
      <c r="F126" s="5">
        <v>-122341000000</v>
      </c>
      <c r="G126" s="5">
        <v>-157938000000</v>
      </c>
      <c r="I126" s="5">
        <v>-590066000000</v>
      </c>
      <c r="J126" s="5">
        <v>-580561000000</v>
      </c>
      <c r="K126" s="5">
        <v>-515828000000</v>
      </c>
      <c r="L126" s="5">
        <v>-474222000000</v>
      </c>
      <c r="M126" s="5">
        <v>-458658000000</v>
      </c>
      <c r="N126" s="5">
        <v>-439271000000</v>
      </c>
      <c r="O126" s="5">
        <v>-396086000000</v>
      </c>
      <c r="P126" s="5">
        <v>-376823000000</v>
      </c>
    </row>
    <row r="127" spans="2:16" ht="15.5" x14ac:dyDescent="0.35">
      <c r="C127" t="s">
        <v>1125</v>
      </c>
      <c r="D127" s="5">
        <v>7661000000</v>
      </c>
      <c r="E127" s="5">
        <v>18208000000</v>
      </c>
      <c r="F127" s="5">
        <v>-1471000000</v>
      </c>
      <c r="G127" s="5">
        <v>24968000000</v>
      </c>
      <c r="I127" s="5">
        <v>39512000000</v>
      </c>
      <c r="J127" s="5">
        <v>26497000000</v>
      </c>
      <c r="K127" s="5">
        <v>55871000000</v>
      </c>
      <c r="L127" s="5">
        <v>7743000000</v>
      </c>
      <c r="M127" s="5">
        <v>49757000000</v>
      </c>
      <c r="N127" s="5">
        <v>16583000000</v>
      </c>
      <c r="O127" s="5">
        <v>21709000000</v>
      </c>
      <c r="P127" s="5">
        <v>68753000000</v>
      </c>
    </row>
    <row r="128" spans="2:16" ht="15.5" x14ac:dyDescent="0.35">
      <c r="C128" t="s">
        <v>688</v>
      </c>
      <c r="D128" s="5">
        <v>2579000000</v>
      </c>
      <c r="E128" s="5">
        <v>-7206000000</v>
      </c>
      <c r="F128" s="5">
        <v>-30915000000</v>
      </c>
      <c r="G128" s="5">
        <v>-6665000000</v>
      </c>
      <c r="I128" s="5">
        <v>-53877000000</v>
      </c>
      <c r="J128" s="5">
        <v>-22081000000</v>
      </c>
      <c r="K128" s="5">
        <v>-18779000000</v>
      </c>
      <c r="L128" s="5">
        <v>-20542000000</v>
      </c>
      <c r="M128" s="5">
        <v>-23977000000</v>
      </c>
      <c r="N128" s="5">
        <v>-26215000000</v>
      </c>
      <c r="O128" s="5">
        <v>-18601000000</v>
      </c>
      <c r="P128" s="5">
        <v>-22632000000</v>
      </c>
    </row>
    <row r="129" spans="3:16" ht="15.5" x14ac:dyDescent="0.35">
      <c r="C129" t="s">
        <v>148</v>
      </c>
      <c r="D129" s="5">
        <v>-50502000000</v>
      </c>
      <c r="E129" s="5">
        <v>-14930000000</v>
      </c>
      <c r="F129" s="5">
        <v>-28514000000</v>
      </c>
      <c r="G129" s="5">
        <v>-27596000000</v>
      </c>
      <c r="I129" s="5">
        <v>-209425000000</v>
      </c>
      <c r="J129" s="5">
        <v>-439802000000</v>
      </c>
      <c r="K129" s="5">
        <v>-202314000000</v>
      </c>
      <c r="L129" s="5">
        <v>-278815000000</v>
      </c>
      <c r="M129" s="5">
        <v>-215917000000</v>
      </c>
      <c r="N129" s="5">
        <v>-172916000000</v>
      </c>
      <c r="O129" s="5">
        <v>-310736000000</v>
      </c>
      <c r="P129" s="5">
        <v>-112245000000</v>
      </c>
    </row>
    <row r="130" spans="3:16" ht="15.5" x14ac:dyDescent="0.35">
      <c r="C130" t="s">
        <v>1693</v>
      </c>
      <c r="D130" s="5">
        <v>67360000000</v>
      </c>
      <c r="E130" s="5">
        <v>3678000000</v>
      </c>
      <c r="G130" s="5">
        <v>40379000000</v>
      </c>
      <c r="I130" s="5">
        <v>58232000000</v>
      </c>
      <c r="J130" s="5">
        <v>118078000000</v>
      </c>
      <c r="K130" s="5">
        <v>31732000000</v>
      </c>
      <c r="L130" s="5">
        <v>118536000000</v>
      </c>
      <c r="M130" s="5">
        <v>304213000000</v>
      </c>
      <c r="N130" s="5">
        <v>30537000000</v>
      </c>
      <c r="O130" s="5">
        <v>2086000000</v>
      </c>
      <c r="P130" s="5">
        <v>121445000000</v>
      </c>
    </row>
    <row r="131" spans="3:16" ht="15.5" x14ac:dyDescent="0.35">
      <c r="C131" t="s">
        <v>296</v>
      </c>
      <c r="D131" s="5">
        <v>30715000000</v>
      </c>
      <c r="E131" s="5">
        <v>10560000000</v>
      </c>
      <c r="F131" s="5">
        <v>9557000000</v>
      </c>
      <c r="G131" s="5">
        <v>9352000000</v>
      </c>
      <c r="I131" s="5">
        <v>42319000000</v>
      </c>
      <c r="J131" s="5">
        <v>47516000000</v>
      </c>
      <c r="K131" s="5">
        <v>36330000000</v>
      </c>
      <c r="L131" s="5">
        <v>25354000000</v>
      </c>
      <c r="M131" s="5">
        <v>28355000000</v>
      </c>
      <c r="N131" s="5">
        <v>54506000000</v>
      </c>
      <c r="O131" s="5">
        <v>29566000000</v>
      </c>
      <c r="P131" s="5">
        <v>27241000000</v>
      </c>
    </row>
    <row r="132" spans="3:16" ht="15.5" x14ac:dyDescent="0.35">
      <c r="C132" t="s">
        <v>297</v>
      </c>
      <c r="D132" s="5">
        <v>-2189000000</v>
      </c>
      <c r="E132" s="5">
        <v>-2515000000</v>
      </c>
      <c r="F132" s="5">
        <v>-2853000000</v>
      </c>
      <c r="G132" s="5">
        <v>14385000000</v>
      </c>
      <c r="I132" s="5">
        <v>-13975000000</v>
      </c>
      <c r="J132" s="5">
        <v>-18901000000</v>
      </c>
      <c r="K132" s="5">
        <v>-21537000000</v>
      </c>
      <c r="L132" s="5">
        <v>-23570000000</v>
      </c>
      <c r="M132" s="5">
        <v>-29831000000</v>
      </c>
      <c r="N132" s="5">
        <v>-48269000000</v>
      </c>
      <c r="O132" s="5">
        <v>-44578000000</v>
      </c>
      <c r="P132" s="5">
        <v>-51233000000</v>
      </c>
    </row>
    <row r="133" spans="3:16" ht="15.5" x14ac:dyDescent="0.35">
      <c r="C133" t="s">
        <v>149</v>
      </c>
      <c r="D133" s="5">
        <v>-30274000000</v>
      </c>
      <c r="E133" s="5">
        <v>-30710000000</v>
      </c>
      <c r="F133" s="5">
        <v>-30739000000</v>
      </c>
      <c r="G133" s="5">
        <v>-30739000000</v>
      </c>
      <c r="I133" s="5">
        <v>-192995000000</v>
      </c>
      <c r="J133" s="5">
        <v>-200198000000</v>
      </c>
      <c r="K133" s="5">
        <v>-161434000000</v>
      </c>
      <c r="L133" s="5">
        <v>-234433000000</v>
      </c>
      <c r="M133" s="5">
        <v>-491033000000</v>
      </c>
      <c r="N133" s="5">
        <v>-1604305000000</v>
      </c>
      <c r="O133" s="5">
        <v>733820000000</v>
      </c>
      <c r="P133" s="5">
        <v>-492060000000</v>
      </c>
    </row>
    <row r="134" spans="3:16" ht="15.5" x14ac:dyDescent="0.35">
      <c r="C134" t="s">
        <v>150</v>
      </c>
      <c r="D134" s="5">
        <v>-6080000000</v>
      </c>
      <c r="E134" s="5">
        <v>-3055000000</v>
      </c>
      <c r="F134" s="5">
        <v>-14595000000</v>
      </c>
      <c r="G134" s="5">
        <v>-15083000000</v>
      </c>
      <c r="I134" s="5">
        <v>-85700000000</v>
      </c>
      <c r="J134" s="5">
        <v>-253928000000</v>
      </c>
      <c r="K134" s="5">
        <v>-274678000000</v>
      </c>
      <c r="L134" s="5">
        <v>-167128000000</v>
      </c>
      <c r="M134" s="5">
        <v>-233834000000</v>
      </c>
      <c r="N134" s="5">
        <v>-295799000000</v>
      </c>
      <c r="O134" s="5">
        <v>2176000000</v>
      </c>
      <c r="P134" s="5">
        <v>-135037000000</v>
      </c>
    </row>
    <row r="135" spans="3:16" ht="15.5" x14ac:dyDescent="0.35">
      <c r="C135" t="s">
        <v>158</v>
      </c>
      <c r="D135" s="5">
        <v>-6080000000</v>
      </c>
      <c r="E135" s="5">
        <v>-3066000000</v>
      </c>
      <c r="F135" s="5">
        <v>-14631000000</v>
      </c>
      <c r="G135" s="5">
        <v>-15214000000</v>
      </c>
      <c r="I135" s="5">
        <v>-85885000000</v>
      </c>
      <c r="J135" s="5">
        <v>-254124000000</v>
      </c>
      <c r="K135" s="5">
        <v>-275111000000</v>
      </c>
      <c r="L135" s="5">
        <v>-167374000000</v>
      </c>
      <c r="M135" s="5">
        <v>-233834000000</v>
      </c>
      <c r="N135" s="5">
        <v>-296062000000</v>
      </c>
      <c r="O135" s="5">
        <v>-49697000000</v>
      </c>
      <c r="P135" s="5">
        <v>-135750000000</v>
      </c>
    </row>
    <row r="136" spans="3:16" ht="15.5" x14ac:dyDescent="0.35">
      <c r="C136" t="s">
        <v>160</v>
      </c>
      <c r="E136" s="5">
        <v>11000000</v>
      </c>
      <c r="F136" s="5">
        <v>36000000</v>
      </c>
      <c r="G136" s="5">
        <v>131000000</v>
      </c>
      <c r="I136" s="5">
        <v>185000000</v>
      </c>
      <c r="J136" s="5">
        <v>196000000</v>
      </c>
      <c r="K136" s="5">
        <v>433000000</v>
      </c>
      <c r="L136" s="5">
        <v>246000000</v>
      </c>
      <c r="N136" s="5">
        <v>263000000</v>
      </c>
      <c r="O136" s="5">
        <v>45000000</v>
      </c>
      <c r="P136" s="5">
        <v>713000000</v>
      </c>
    </row>
    <row r="137" spans="3:16" ht="15.5" x14ac:dyDescent="0.35">
      <c r="C137" t="s">
        <v>703</v>
      </c>
    </row>
    <row r="138" spans="3:16" ht="15.5" x14ac:dyDescent="0.35">
      <c r="C138" t="s">
        <v>1694</v>
      </c>
      <c r="O138" s="5">
        <v>51828000000</v>
      </c>
    </row>
    <row r="139" spans="3:16" ht="15.5" x14ac:dyDescent="0.35">
      <c r="C139" t="s">
        <v>161</v>
      </c>
      <c r="D139" s="5">
        <v>-30274000000</v>
      </c>
      <c r="E139" s="5">
        <v>-30710000000</v>
      </c>
      <c r="F139" s="5">
        <v>-30739000000</v>
      </c>
      <c r="G139" s="5">
        <v>-30739000000</v>
      </c>
      <c r="I139" s="5">
        <v>-192995000000</v>
      </c>
      <c r="J139" s="5">
        <v>-200198000000</v>
      </c>
      <c r="K139" s="5">
        <v>-161434000000</v>
      </c>
      <c r="L139" s="5">
        <v>-234433000000</v>
      </c>
      <c r="M139" s="5">
        <v>-491033000000</v>
      </c>
      <c r="N139" s="5">
        <v>-1604305000000</v>
      </c>
      <c r="O139" s="5">
        <v>733820000000</v>
      </c>
      <c r="P139" s="5">
        <v>-492060000000</v>
      </c>
    </row>
    <row r="140" spans="3:16" ht="15.5" x14ac:dyDescent="0.35">
      <c r="C140" t="s">
        <v>274</v>
      </c>
      <c r="O140" s="5">
        <v>1246971000000</v>
      </c>
    </row>
    <row r="141" spans="3:16" ht="15.5" x14ac:dyDescent="0.35">
      <c r="C141" t="s">
        <v>596</v>
      </c>
      <c r="O141" s="5">
        <v>-93115000000</v>
      </c>
    </row>
    <row r="142" spans="3:16" ht="15.5" x14ac:dyDescent="0.35">
      <c r="C142" t="s">
        <v>312</v>
      </c>
      <c r="N142" s="5">
        <v>91222000000</v>
      </c>
      <c r="O142" s="5">
        <v>182474000000</v>
      </c>
      <c r="P142" s="5">
        <v>216492000000</v>
      </c>
    </row>
    <row r="143" spans="3:16" ht="15.5" x14ac:dyDescent="0.35">
      <c r="C143" t="s">
        <v>313</v>
      </c>
      <c r="N143" s="5">
        <v>-246802000000</v>
      </c>
      <c r="O143" s="5">
        <v>-293878000000</v>
      </c>
      <c r="P143" s="5">
        <v>-489140000000</v>
      </c>
    </row>
    <row r="144" spans="3:16" ht="15.5" x14ac:dyDescent="0.35">
      <c r="C144" t="s">
        <v>1695</v>
      </c>
      <c r="D144" s="5">
        <v>-30274000000</v>
      </c>
      <c r="E144" s="5">
        <v>-30710000000</v>
      </c>
      <c r="F144" s="5">
        <v>-30739000000</v>
      </c>
      <c r="G144" s="5">
        <v>-30739000000</v>
      </c>
      <c r="I144" s="5">
        <v>-122907000000</v>
      </c>
      <c r="J144" s="5">
        <v>-113291000000</v>
      </c>
      <c r="K144" s="5">
        <v>-98704000000</v>
      </c>
      <c r="L144" s="5">
        <v>-92157000000</v>
      </c>
      <c r="M144" s="5">
        <v>-88805000000</v>
      </c>
      <c r="N144" s="5">
        <v>-81519000000</v>
      </c>
    </row>
    <row r="145" spans="2:16" ht="15.5" x14ac:dyDescent="0.35">
      <c r="C145" t="s">
        <v>279</v>
      </c>
      <c r="L145" s="5">
        <v>-47259000000</v>
      </c>
      <c r="M145" s="5">
        <v>-339892000000</v>
      </c>
      <c r="N145" s="5">
        <v>-1267465000000</v>
      </c>
      <c r="O145" s="5">
        <v>-308632000000</v>
      </c>
      <c r="P145" s="5">
        <v>-219412000000</v>
      </c>
    </row>
    <row r="146" spans="2:16" ht="15.5" x14ac:dyDescent="0.35">
      <c r="C146" t="s">
        <v>1696</v>
      </c>
      <c r="I146" s="5">
        <v>-70088000000</v>
      </c>
      <c r="J146" s="5">
        <v>-86907000000</v>
      </c>
      <c r="K146" s="5">
        <v>-62730000000</v>
      </c>
      <c r="L146" s="5">
        <v>-95017000000</v>
      </c>
      <c r="M146" s="5">
        <v>-62336000000</v>
      </c>
      <c r="N146" s="5">
        <v>-79744000000</v>
      </c>
    </row>
    <row r="147" spans="2:16" ht="15.5" x14ac:dyDescent="0.35">
      <c r="C147" t="s">
        <v>1697</v>
      </c>
      <c r="N147" s="5">
        <v>-19997000000</v>
      </c>
    </row>
    <row r="148" spans="2:16" ht="15.5" x14ac:dyDescent="0.35">
      <c r="C148" t="s">
        <v>173</v>
      </c>
      <c r="D148" s="5">
        <v>133338000000</v>
      </c>
      <c r="E148" s="5">
        <v>47400000000</v>
      </c>
      <c r="F148" s="5">
        <v>319538000000</v>
      </c>
      <c r="G148" s="5">
        <v>-144916000000</v>
      </c>
      <c r="I148" s="5">
        <v>157244000000</v>
      </c>
      <c r="J148" s="5">
        <v>-58822000000</v>
      </c>
      <c r="K148" s="5">
        <v>484094000000</v>
      </c>
      <c r="L148" s="5">
        <v>-128200000000</v>
      </c>
      <c r="M148" s="5">
        <v>70556000000</v>
      </c>
      <c r="N148" s="5">
        <v>-559467000000</v>
      </c>
      <c r="O148" s="5">
        <v>847258000000</v>
      </c>
      <c r="P148" s="5">
        <v>24874000000</v>
      </c>
    </row>
    <row r="149" spans="2:16" ht="15.5" x14ac:dyDescent="0.35">
      <c r="C149" t="s">
        <v>174</v>
      </c>
      <c r="D149" s="5">
        <v>2509000000</v>
      </c>
      <c r="E149" s="5">
        <v>1100000000</v>
      </c>
      <c r="F149" s="5">
        <v>2120000000</v>
      </c>
      <c r="G149" s="5">
        <v>1027000000</v>
      </c>
      <c r="I149" s="5">
        <v>5338000000</v>
      </c>
      <c r="J149" s="5">
        <v>1154000000</v>
      </c>
      <c r="K149" s="5">
        <v>-3276000000</v>
      </c>
      <c r="L149" s="5">
        <v>1104000000</v>
      </c>
      <c r="M149" s="5">
        <v>507000000</v>
      </c>
      <c r="N149" s="5">
        <v>1007000000</v>
      </c>
      <c r="O149" s="5">
        <v>-692000000</v>
      </c>
      <c r="P149" s="5">
        <v>4270000000</v>
      </c>
    </row>
    <row r="150" spans="2:16" ht="15.5" x14ac:dyDescent="0.35">
      <c r="C150" t="s">
        <v>176</v>
      </c>
      <c r="E150" s="5">
        <v>1957888000000</v>
      </c>
      <c r="I150" s="5">
        <v>1795306000000</v>
      </c>
      <c r="J150" s="5">
        <v>1852974000000</v>
      </c>
      <c r="K150" s="5">
        <v>1372156000000</v>
      </c>
      <c r="L150" s="5">
        <v>1499252000000</v>
      </c>
      <c r="M150" s="5">
        <v>1428189000000</v>
      </c>
      <c r="N150" s="5">
        <v>1986649000000</v>
      </c>
      <c r="O150" s="5">
        <v>1140083000000</v>
      </c>
      <c r="P150" s="5">
        <v>1110939000000</v>
      </c>
    </row>
    <row r="151" spans="2:16" ht="15.5" x14ac:dyDescent="0.35">
      <c r="C151" t="s">
        <v>177</v>
      </c>
      <c r="D151" s="5">
        <v>135847000000</v>
      </c>
      <c r="E151" s="5">
        <v>2006388000000</v>
      </c>
      <c r="F151" s="5">
        <v>321658000000</v>
      </c>
      <c r="G151" s="5">
        <v>-143889000000</v>
      </c>
      <c r="I151" s="5">
        <v>1957888000000</v>
      </c>
      <c r="J151" s="5">
        <v>1795306000000</v>
      </c>
      <c r="K151" s="5">
        <v>1852974000000</v>
      </c>
      <c r="L151" s="5">
        <v>1372156000000</v>
      </c>
      <c r="M151" s="5">
        <v>1499252000000</v>
      </c>
      <c r="N151" s="5">
        <v>1428189000000</v>
      </c>
      <c r="O151" s="5">
        <v>1986649000000</v>
      </c>
      <c r="P151" s="5">
        <v>1140083000000</v>
      </c>
    </row>
    <row r="153" spans="2:16" ht="15.5" x14ac:dyDescent="0.35">
      <c r="B153" t="s">
        <v>178</v>
      </c>
      <c r="C153" t="s">
        <v>12</v>
      </c>
      <c r="D153" s="5">
        <v>4160000000</v>
      </c>
      <c r="E153" s="5">
        <v>4160000000</v>
      </c>
      <c r="F153" s="5">
        <v>4160000000</v>
      </c>
      <c r="G153" s="5">
        <v>4160000000</v>
      </c>
      <c r="I153" s="5">
        <v>4160000000</v>
      </c>
      <c r="J153" s="5">
        <v>4160000000</v>
      </c>
      <c r="K153" s="5">
        <v>4160000000</v>
      </c>
      <c r="L153" s="5">
        <v>4160000000</v>
      </c>
      <c r="M153" s="5">
        <v>4160000000</v>
      </c>
      <c r="N153" s="5">
        <v>4160000000</v>
      </c>
      <c r="O153" s="5">
        <v>4160000000</v>
      </c>
      <c r="P153" s="5">
        <v>0</v>
      </c>
    </row>
    <row r="154" spans="2:16" ht="15.5" x14ac:dyDescent="0.35">
      <c r="C154" t="s">
        <v>179</v>
      </c>
      <c r="D154" s="6">
        <v>25.89</v>
      </c>
      <c r="E154" s="6">
        <v>12.27</v>
      </c>
      <c r="F154" s="6">
        <v>-264.44</v>
      </c>
      <c r="G154" s="6">
        <v>-21.6</v>
      </c>
    </row>
    <row r="155" spans="2:16" ht="15.5" x14ac:dyDescent="0.35">
      <c r="C155" t="s">
        <v>180</v>
      </c>
      <c r="D155" s="6">
        <v>14.14</v>
      </c>
      <c r="E155" s="6">
        <v>33.58</v>
      </c>
      <c r="F155" s="6">
        <v>-1.59</v>
      </c>
      <c r="G155" s="6">
        <v>-22.31</v>
      </c>
    </row>
    <row r="156" spans="2:16" ht="15.5" x14ac:dyDescent="0.35">
      <c r="C156" t="s">
        <v>64</v>
      </c>
      <c r="D156" s="6">
        <v>0.63</v>
      </c>
      <c r="E156" s="6">
        <v>0.84</v>
      </c>
      <c r="F156" s="6">
        <v>1.07</v>
      </c>
      <c r="G156" s="6">
        <v>0.96</v>
      </c>
    </row>
    <row r="157" spans="2:16" ht="15.5" x14ac:dyDescent="0.35">
      <c r="C157" t="s">
        <v>181</v>
      </c>
      <c r="D157" s="5">
        <v>144750000000</v>
      </c>
      <c r="E157" s="5">
        <v>152510000000</v>
      </c>
      <c r="F157" s="5">
        <v>-337900000000</v>
      </c>
      <c r="G157" s="6">
        <v>64569999999.999992</v>
      </c>
    </row>
    <row r="158" spans="2:16" ht="15.5" x14ac:dyDescent="0.35">
      <c r="C158" t="s">
        <v>182</v>
      </c>
      <c r="D158" s="6">
        <v>1.2800000000000001E-2</v>
      </c>
      <c r="E158" s="6">
        <v>7.1999999999999998E-3</v>
      </c>
      <c r="F158" s="6">
        <v>-0.14980000000000002</v>
      </c>
      <c r="G158" s="6">
        <v>-1.0800000000000001E-2</v>
      </c>
    </row>
    <row r="159" spans="2:16" ht="15.5" x14ac:dyDescent="0.35">
      <c r="C159" t="s">
        <v>183</v>
      </c>
      <c r="D159" s="6">
        <v>2.2599999999999999E-2</v>
      </c>
      <c r="E159" s="6">
        <v>1.09E-2</v>
      </c>
      <c r="F159" s="6">
        <v>-0.23769999999999999</v>
      </c>
      <c r="G159" s="6">
        <v>-1.5700000000000002E-2</v>
      </c>
    </row>
    <row r="160" spans="2:16" ht="15.5" x14ac:dyDescent="0.35">
      <c r="C160" t="s">
        <v>184</v>
      </c>
      <c r="D160" s="6">
        <v>1.0200000000000001E-2</v>
      </c>
      <c r="E160" s="6">
        <v>1.2699999999999999E-2</v>
      </c>
      <c r="F160" s="6">
        <v>-8.5600000000000009E-2</v>
      </c>
      <c r="G160" s="6">
        <v>-9.7999999999999997E-3</v>
      </c>
    </row>
    <row r="161" spans="3:7" ht="15.5" x14ac:dyDescent="0.35">
      <c r="C161" t="s">
        <v>185</v>
      </c>
      <c r="D161" s="6">
        <v>12.4</v>
      </c>
      <c r="E161" s="6">
        <v>13.13</v>
      </c>
      <c r="F161" s="6">
        <v>-175.21</v>
      </c>
      <c r="G161" s="6">
        <v>-19.079999999999998</v>
      </c>
    </row>
    <row r="162" spans="3:7" ht="15.5" x14ac:dyDescent="0.35">
      <c r="C162" t="s">
        <v>186</v>
      </c>
      <c r="D162" s="5">
        <v>4755000000000</v>
      </c>
      <c r="E162" s="5">
        <v>4675000000000</v>
      </c>
      <c r="F162" s="5">
        <v>4624000000000</v>
      </c>
      <c r="G162" s="5">
        <v>5701000000000</v>
      </c>
    </row>
    <row r="163" spans="3:7" ht="15.5" x14ac:dyDescent="0.35">
      <c r="C163" t="s">
        <v>187</v>
      </c>
      <c r="D163" s="6">
        <v>0.32</v>
      </c>
      <c r="E163" s="6">
        <v>0.37</v>
      </c>
      <c r="F163" s="6">
        <v>0.38</v>
      </c>
      <c r="G163" s="6">
        <v>0.35</v>
      </c>
    </row>
    <row r="164" spans="3:7" ht="15.5" x14ac:dyDescent="0.35">
      <c r="C164" t="s">
        <v>188</v>
      </c>
      <c r="D164" s="6">
        <v>1143.79</v>
      </c>
      <c r="E164" s="6">
        <v>1124.57</v>
      </c>
      <c r="F164" s="6">
        <v>1112.3</v>
      </c>
      <c r="G164" s="6">
        <v>1371.35</v>
      </c>
    </row>
    <row r="165" spans="3:7" ht="15.5" x14ac:dyDescent="0.35">
      <c r="C165" t="s">
        <v>189</v>
      </c>
      <c r="D165" s="6">
        <v>0.32</v>
      </c>
      <c r="E165" s="6">
        <v>0.37</v>
      </c>
      <c r="F165" s="6">
        <v>0.38</v>
      </c>
      <c r="G165" s="6">
        <v>0.35</v>
      </c>
    </row>
    <row r="166" spans="3:7" ht="15.5" x14ac:dyDescent="0.35">
      <c r="C166" t="s">
        <v>190</v>
      </c>
      <c r="D166" s="6">
        <v>1143.79</v>
      </c>
      <c r="E166" s="6">
        <v>1124.57</v>
      </c>
      <c r="F166" s="6">
        <v>1112.3</v>
      </c>
      <c r="G166" s="6">
        <v>1371.35</v>
      </c>
    </row>
    <row r="167" spans="3:7" ht="15.5" x14ac:dyDescent="0.35">
      <c r="C167" t="s">
        <v>191</v>
      </c>
      <c r="F167" s="5">
        <v>0</v>
      </c>
    </row>
    <row r="168" spans="3:7" ht="15.5" x14ac:dyDescent="0.35">
      <c r="C168" t="s">
        <v>192</v>
      </c>
    </row>
    <row r="169" spans="3:7" ht="15.5" x14ac:dyDescent="0.35">
      <c r="C169" t="s">
        <v>193</v>
      </c>
      <c r="D169" s="5">
        <v>4754000000000</v>
      </c>
      <c r="E169" s="5">
        <v>4674000000000</v>
      </c>
      <c r="F169" s="5">
        <v>4623000000000</v>
      </c>
      <c r="G169" s="5">
        <v>5700000000000</v>
      </c>
    </row>
    <row r="170" spans="3:7" ht="15.5" x14ac:dyDescent="0.35">
      <c r="C170" t="s">
        <v>24</v>
      </c>
      <c r="F170" s="5">
        <v>0</v>
      </c>
    </row>
    <row r="171" spans="3:7" ht="15.5" x14ac:dyDescent="0.35">
      <c r="C171" t="s">
        <v>21</v>
      </c>
      <c r="D171" s="5">
        <v>-2142000000000</v>
      </c>
      <c r="E171" s="5">
        <v>-2006000000000</v>
      </c>
      <c r="F171" s="5">
        <v>-1958000000000</v>
      </c>
      <c r="G171" s="5">
        <v>-1636000000000</v>
      </c>
    </row>
    <row r="172" spans="3:7" ht="15.5" x14ac:dyDescent="0.35">
      <c r="C172" t="s">
        <v>194</v>
      </c>
      <c r="D172" s="5">
        <v>3335000000000</v>
      </c>
      <c r="E172" s="5">
        <v>3265000000000</v>
      </c>
      <c r="F172" s="5">
        <v>2886000000000</v>
      </c>
      <c r="G172" s="5">
        <v>3290000000000</v>
      </c>
    </row>
    <row r="173" spans="3:7" ht="15.5" x14ac:dyDescent="0.35">
      <c r="C173" t="s">
        <v>195</v>
      </c>
      <c r="D173" s="5">
        <v>170000000000</v>
      </c>
      <c r="E173" s="5">
        <v>81000000000</v>
      </c>
      <c r="F173" s="5">
        <v>365000000000</v>
      </c>
      <c r="G173" s="5">
        <v>-99000000000</v>
      </c>
    </row>
    <row r="174" spans="3:7" ht="15.5" x14ac:dyDescent="0.35">
      <c r="C174" t="s">
        <v>196</v>
      </c>
      <c r="D174" s="5">
        <v>-6000000000</v>
      </c>
      <c r="E174" s="5">
        <v>-3000000000</v>
      </c>
      <c r="F174" s="5">
        <v>-15000000000</v>
      </c>
      <c r="G174" s="5">
        <v>-15000000000</v>
      </c>
    </row>
    <row r="175" spans="3:7" ht="15.5" x14ac:dyDescent="0.35">
      <c r="C175" t="s">
        <v>13</v>
      </c>
      <c r="D175" s="5">
        <v>164000000000</v>
      </c>
      <c r="E175" s="5">
        <v>78000000000</v>
      </c>
      <c r="F175" s="5">
        <v>350000000000</v>
      </c>
      <c r="G175" s="5">
        <v>-114000000000</v>
      </c>
    </row>
    <row r="176" spans="3:7" ht="15.5" x14ac:dyDescent="0.35">
      <c r="C176" t="s">
        <v>16</v>
      </c>
      <c r="D176" s="6">
        <v>39.36</v>
      </c>
      <c r="E176" s="6">
        <v>18.79</v>
      </c>
      <c r="F176" s="6">
        <v>84.26</v>
      </c>
      <c r="G176" s="6">
        <v>-27.5</v>
      </c>
    </row>
    <row r="177" spans="3:16" ht="15.5" x14ac:dyDescent="0.35">
      <c r="C177" t="s">
        <v>49</v>
      </c>
      <c r="I177" s="6">
        <v>-287.52999999999997</v>
      </c>
      <c r="J177" s="6">
        <v>84.3</v>
      </c>
      <c r="K177" s="6">
        <v>104.55</v>
      </c>
      <c r="L177" s="6">
        <v>75.41</v>
      </c>
      <c r="M177" s="6">
        <v>114.22</v>
      </c>
      <c r="N177" s="6">
        <v>74.930000000000007</v>
      </c>
      <c r="O177" s="6">
        <v>95.9</v>
      </c>
      <c r="P177" s="6">
        <v>7536632.0199999996</v>
      </c>
    </row>
    <row r="178" spans="3:16" ht="15.5" x14ac:dyDescent="0.35">
      <c r="C178" t="s">
        <v>63</v>
      </c>
      <c r="I178" s="6">
        <v>-1.46</v>
      </c>
      <c r="J178" s="6">
        <v>9.02</v>
      </c>
      <c r="K178" s="6">
        <v>9.56</v>
      </c>
      <c r="L178" s="6">
        <v>14.52</v>
      </c>
      <c r="M178" s="6">
        <v>12.69</v>
      </c>
      <c r="N178" s="6">
        <v>19.62</v>
      </c>
      <c r="O178" s="6">
        <v>19.5</v>
      </c>
      <c r="P178" s="5">
        <v>0</v>
      </c>
    </row>
    <row r="179" spans="3:16" ht="15.5" x14ac:dyDescent="0.35">
      <c r="C179" t="s">
        <v>66</v>
      </c>
      <c r="I179" s="6">
        <v>0.22</v>
      </c>
      <c r="J179" s="6">
        <v>0.33</v>
      </c>
      <c r="K179" s="6">
        <v>0.41</v>
      </c>
      <c r="L179" s="6">
        <v>0.44</v>
      </c>
      <c r="M179" s="6">
        <v>0.66</v>
      </c>
      <c r="N179" s="6">
        <v>0.72</v>
      </c>
      <c r="O179" s="6">
        <v>0.91</v>
      </c>
      <c r="P179" s="5">
        <v>0</v>
      </c>
    </row>
    <row r="180" spans="3:16" ht="15.5" x14ac:dyDescent="0.35">
      <c r="C180" t="s">
        <v>197</v>
      </c>
      <c r="I180" s="6">
        <v>-33590000000.000004</v>
      </c>
      <c r="J180" s="5">
        <v>920930000000</v>
      </c>
      <c r="K180" s="6">
        <v>1025180000000.0001</v>
      </c>
      <c r="L180" s="5">
        <v>966420000000</v>
      </c>
      <c r="M180" s="5">
        <v>1068310000000</v>
      </c>
      <c r="N180" s="5">
        <v>1003030000000</v>
      </c>
      <c r="O180" s="5">
        <v>939620000000</v>
      </c>
      <c r="P180" s="5">
        <v>848530000000</v>
      </c>
    </row>
    <row r="181" spans="3:16" ht="15.5" x14ac:dyDescent="0.35">
      <c r="C181" t="s">
        <v>198</v>
      </c>
      <c r="I181" s="6">
        <v>-0.16289999999999999</v>
      </c>
      <c r="J181" s="6">
        <v>4.0500000000000001E-2</v>
      </c>
      <c r="K181" s="6">
        <v>5.1200000000000002E-2</v>
      </c>
      <c r="L181" s="6">
        <v>3.7400000000000003E-2</v>
      </c>
      <c r="M181" s="6">
        <v>6.0999999999999999E-2</v>
      </c>
      <c r="N181" s="6">
        <v>4.07E-2</v>
      </c>
      <c r="O181" s="6">
        <v>4.7899999999999998E-2</v>
      </c>
      <c r="P181" s="6">
        <v>2.52E-2</v>
      </c>
    </row>
    <row r="182" spans="3:16" ht="15.5" x14ac:dyDescent="0.35">
      <c r="C182" t="s">
        <v>199</v>
      </c>
      <c r="I182" s="6">
        <v>-0.25850000000000001</v>
      </c>
      <c r="J182" s="6">
        <v>5.9699999999999996E-2</v>
      </c>
      <c r="K182" s="6">
        <v>7.8100000000000003E-2</v>
      </c>
      <c r="L182" s="6">
        <v>6.0700000000000004E-2</v>
      </c>
      <c r="M182" s="6">
        <v>9.6799999999999997E-2</v>
      </c>
      <c r="N182" s="6">
        <v>6.93E-2</v>
      </c>
      <c r="O182" s="6">
        <v>9.1799999999999993E-2</v>
      </c>
      <c r="P182" s="6">
        <v>6.480000000000001E-2</v>
      </c>
    </row>
    <row r="183" spans="3:16" ht="15.5" x14ac:dyDescent="0.35">
      <c r="C183" t="s">
        <v>200</v>
      </c>
      <c r="I183" s="6">
        <v>-9.5299999999999996E-2</v>
      </c>
      <c r="J183" s="6">
        <v>7.2099999999999997E-2</v>
      </c>
      <c r="K183" s="6">
        <v>9.3900000000000011E-2</v>
      </c>
      <c r="L183" s="6">
        <v>8.7899999999999992E-2</v>
      </c>
      <c r="M183" s="6">
        <v>0.11509999999999999</v>
      </c>
      <c r="N183" s="6">
        <v>0.1026</v>
      </c>
      <c r="O183" s="6">
        <v>0.1091</v>
      </c>
      <c r="P183" s="6">
        <v>0.2104</v>
      </c>
    </row>
    <row r="184" spans="3:16" ht="15.5" x14ac:dyDescent="0.35">
      <c r="C184" t="s">
        <v>201</v>
      </c>
      <c r="I184" s="6">
        <v>-40.07</v>
      </c>
      <c r="J184" s="6">
        <v>24.39</v>
      </c>
      <c r="K184" s="6">
        <v>26.5</v>
      </c>
      <c r="L184" s="6">
        <v>20.46</v>
      </c>
      <c r="M184" s="6">
        <v>20.23</v>
      </c>
      <c r="N184" s="6">
        <v>11.91</v>
      </c>
      <c r="O184" s="6">
        <v>13.37</v>
      </c>
      <c r="P184" s="6">
        <v>9.77</v>
      </c>
    </row>
    <row r="185" spans="3:16" ht="15.5" x14ac:dyDescent="0.35">
      <c r="C185" t="s">
        <v>60</v>
      </c>
      <c r="I185" s="6">
        <v>0.38</v>
      </c>
      <c r="J185" s="6">
        <v>0.54</v>
      </c>
      <c r="K185" s="6">
        <v>0.75</v>
      </c>
      <c r="L185" s="6">
        <v>0.88</v>
      </c>
      <c r="M185" s="6">
        <v>1.23</v>
      </c>
      <c r="N185" s="6">
        <v>1.36</v>
      </c>
      <c r="O185" s="6">
        <v>1.79</v>
      </c>
      <c r="P185" s="5">
        <v>0</v>
      </c>
    </row>
    <row r="186" spans="3:16" ht="15.5" x14ac:dyDescent="0.35">
      <c r="C186" t="s">
        <v>57</v>
      </c>
      <c r="I186" s="6">
        <v>1112.3</v>
      </c>
      <c r="J186" s="6">
        <v>1411.3</v>
      </c>
      <c r="K186" s="6">
        <v>1338.29</v>
      </c>
      <c r="L186" s="6">
        <v>1242.07</v>
      </c>
      <c r="M186" s="6">
        <v>1180.22</v>
      </c>
      <c r="N186" s="6">
        <v>1081.21</v>
      </c>
      <c r="O186" s="6">
        <v>1044.45</v>
      </c>
      <c r="P186" s="6">
        <v>116320997.92</v>
      </c>
    </row>
    <row r="187" spans="3:16" ht="15.5" x14ac:dyDescent="0.35">
      <c r="C187" t="s">
        <v>202</v>
      </c>
      <c r="I187" s="6">
        <v>0.38</v>
      </c>
      <c r="J187" s="6">
        <v>0.54</v>
      </c>
      <c r="K187" s="6">
        <v>0.75</v>
      </c>
      <c r="L187" s="6">
        <v>0.88</v>
      </c>
      <c r="M187" s="6">
        <v>1.23</v>
      </c>
      <c r="N187" s="6">
        <v>1.36</v>
      </c>
      <c r="O187" s="6">
        <v>1.79</v>
      </c>
      <c r="P187" s="5">
        <v>0</v>
      </c>
    </row>
    <row r="188" spans="3:16" ht="15.5" x14ac:dyDescent="0.35">
      <c r="C188" t="s">
        <v>203</v>
      </c>
      <c r="I188" s="6">
        <v>1112.3</v>
      </c>
      <c r="J188" s="6">
        <v>1411.3</v>
      </c>
      <c r="K188" s="6">
        <v>1338.29</v>
      </c>
      <c r="L188" s="6">
        <v>1242.07</v>
      </c>
      <c r="M188" s="6">
        <v>1180.22</v>
      </c>
      <c r="N188" s="6">
        <v>1081.21</v>
      </c>
      <c r="O188" s="6">
        <v>1044.45</v>
      </c>
      <c r="P188" s="6">
        <v>116320997.92</v>
      </c>
    </row>
    <row r="189" spans="3:16" ht="15.5" x14ac:dyDescent="0.35">
      <c r="C189" t="s">
        <v>204</v>
      </c>
      <c r="I189" s="5">
        <v>0</v>
      </c>
      <c r="K189" s="5">
        <v>1000000000</v>
      </c>
      <c r="M189" s="5">
        <v>28000000000</v>
      </c>
      <c r="N189" s="5">
        <v>357000000000</v>
      </c>
      <c r="O189" s="5">
        <v>180000000000</v>
      </c>
      <c r="P189" s="5">
        <v>296000000000</v>
      </c>
    </row>
    <row r="190" spans="3:16" ht="15.5" x14ac:dyDescent="0.35">
      <c r="C190" t="s">
        <v>205</v>
      </c>
      <c r="M190" s="5">
        <v>17000000000</v>
      </c>
      <c r="N190" s="5">
        <v>45000000000</v>
      </c>
      <c r="O190" s="5">
        <v>1520000000000</v>
      </c>
      <c r="P190" s="5">
        <v>1884000000000</v>
      </c>
    </row>
    <row r="191" spans="3:16" ht="15.5" x14ac:dyDescent="0.35">
      <c r="C191" t="s">
        <v>26</v>
      </c>
      <c r="I191" s="5">
        <v>0</v>
      </c>
      <c r="K191" s="5">
        <v>1000000000</v>
      </c>
      <c r="M191" s="5">
        <v>46000000000</v>
      </c>
      <c r="N191" s="5">
        <v>401000000000</v>
      </c>
      <c r="O191" s="5">
        <v>1701000000000</v>
      </c>
      <c r="P191" s="5">
        <v>2180000000000</v>
      </c>
    </row>
    <row r="192" spans="3:16" ht="15.5" x14ac:dyDescent="0.35">
      <c r="C192" t="s">
        <v>23</v>
      </c>
      <c r="I192" s="5">
        <v>-1958000000000</v>
      </c>
      <c r="J192" s="5">
        <v>-1795000000000</v>
      </c>
      <c r="K192" s="5">
        <v>-1852000000000</v>
      </c>
      <c r="L192" s="5">
        <v>-1372000000000</v>
      </c>
      <c r="M192" s="5">
        <v>-1454000000000</v>
      </c>
      <c r="N192" s="5">
        <v>-1027000000000</v>
      </c>
      <c r="O192" s="5">
        <v>-286000000000</v>
      </c>
      <c r="P192" s="5">
        <v>1040000000000</v>
      </c>
    </row>
    <row r="193" spans="3:16" ht="15.5" x14ac:dyDescent="0.35">
      <c r="C193" t="s">
        <v>206</v>
      </c>
      <c r="I193" s="5">
        <v>2886000000000</v>
      </c>
      <c r="J193" s="5">
        <v>3195000000000</v>
      </c>
      <c r="K193" s="5">
        <v>3063000000000</v>
      </c>
      <c r="L193" s="5">
        <v>2944000000000</v>
      </c>
      <c r="M193" s="5">
        <v>2426000000000</v>
      </c>
      <c r="N193" s="5">
        <v>1970000000000</v>
      </c>
      <c r="O193" s="5">
        <v>3247000000000</v>
      </c>
      <c r="P193" s="5">
        <v>1751000000000</v>
      </c>
    </row>
    <row r="194" spans="3:16" ht="15.5" x14ac:dyDescent="0.35">
      <c r="C194" t="s">
        <v>207</v>
      </c>
      <c r="I194" s="5">
        <v>436000000000</v>
      </c>
      <c r="J194" s="5">
        <v>395000000000</v>
      </c>
      <c r="K194" s="5">
        <v>920000000000</v>
      </c>
      <c r="L194" s="5">
        <v>273000000000</v>
      </c>
      <c r="M194" s="5">
        <v>795000000000</v>
      </c>
      <c r="N194" s="5">
        <v>1341000000000</v>
      </c>
      <c r="O194" s="5">
        <v>111000000000</v>
      </c>
      <c r="P194" s="5">
        <v>652000000000</v>
      </c>
    </row>
    <row r="195" spans="3:16" ht="15.5" x14ac:dyDescent="0.35">
      <c r="C195" t="s">
        <v>208</v>
      </c>
      <c r="I195" s="5">
        <v>-86000000000</v>
      </c>
      <c r="J195" s="5">
        <v>-254000000000</v>
      </c>
      <c r="K195" s="5">
        <v>-275000000000</v>
      </c>
      <c r="L195" s="5">
        <v>-167000000000</v>
      </c>
      <c r="M195" s="5">
        <v>-234000000000</v>
      </c>
      <c r="N195" s="5">
        <v>-296000000000</v>
      </c>
      <c r="O195" s="5">
        <v>-50000000000</v>
      </c>
      <c r="P195" s="5">
        <v>-136000000000</v>
      </c>
    </row>
    <row r="196" spans="3:16" ht="15.5" x14ac:dyDescent="0.35">
      <c r="C196" t="s">
        <v>15</v>
      </c>
      <c r="I196" s="5">
        <v>350000000000</v>
      </c>
      <c r="J196" s="5">
        <v>141000000000</v>
      </c>
      <c r="K196" s="5">
        <v>645000000000</v>
      </c>
      <c r="L196" s="5">
        <v>106000000000</v>
      </c>
      <c r="M196" s="5">
        <v>562000000000</v>
      </c>
      <c r="N196" s="5">
        <v>1045000000000</v>
      </c>
      <c r="O196" s="5">
        <v>62000000000</v>
      </c>
      <c r="P196" s="5">
        <v>516000000000</v>
      </c>
    </row>
    <row r="197" spans="3:16" ht="15.5" x14ac:dyDescent="0.35">
      <c r="C197" t="s">
        <v>17</v>
      </c>
      <c r="I197" s="6">
        <v>84.22</v>
      </c>
      <c r="J197" s="6">
        <v>33.97</v>
      </c>
      <c r="K197" s="6">
        <v>155.19999999999999</v>
      </c>
      <c r="L197" s="6">
        <v>25.5</v>
      </c>
      <c r="M197" s="6">
        <v>135.11000000000001</v>
      </c>
      <c r="N197" s="6">
        <v>251.31</v>
      </c>
      <c r="O197" s="6">
        <v>14.81</v>
      </c>
      <c r="P197" s="6">
        <v>21464490.640000001</v>
      </c>
    </row>
  </sheetData>
  <pageMargins left="0.7" right="0.7" top="0.75" bottom="0.75" header="0.3" footer="0.3"/>
  <ignoredErrors>
    <ignoredError sqref="A1:P198" numberStoredAsText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P202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1698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1699</v>
      </c>
      <c r="D2" s="2" vm="386">
        <f ca="1">IFERROR(_xlfn.STOCKHISTORY("XIDX:" &amp; $C$1, D3, , 0, 0, 1), "Libur")</f>
        <v>328</v>
      </c>
      <c r="E2" s="2" vm="429">
        <f ca="1">IFERROR(_xlfn.STOCKHISTORY("XIDX:" &amp; $C$1, E3, , 0, 0, 1), "Libur")</f>
        <v>290</v>
      </c>
      <c r="H2" s="2" vm="429">
        <f ca="1">IFERROR(INDEX(D2:G2,COUNT(D2:G2)),"")</f>
        <v>290</v>
      </c>
      <c r="I2" s="2" vm="134">
        <f t="shared" ref="I2:P2" ca="1" si="0">IFERROR(_xlfn.STOCKHISTORY("XIDX:" &amp; $C$1, I1, , 0, 0, 1), "Libur")</f>
        <v>428</v>
      </c>
      <c r="J2" s="2" vm="196">
        <f t="shared" ca="1" si="0"/>
        <v>332</v>
      </c>
      <c r="K2" s="2" vm="376">
        <f t="shared" ca="1" si="0"/>
        <v>650</v>
      </c>
      <c r="L2" s="2" vm="250">
        <f t="shared" ca="1" si="0"/>
        <v>645</v>
      </c>
      <c r="M2" s="2" vm="429">
        <f t="shared" ca="1" si="0"/>
        <v>290</v>
      </c>
      <c r="N2" s="2" vm="45">
        <f t="shared" ca="1" si="0"/>
        <v>370</v>
      </c>
      <c r="O2" s="2" vm="191">
        <f t="shared" ca="1" si="0"/>
        <v>302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398472000000</v>
      </c>
      <c r="E4" s="2">
        <f>IFERROR(INDEX(E51:E500,MATCH($C$4,$C$51:$C$500,0)),"")</f>
        <v>371511000000</v>
      </c>
      <c r="H4" s="2">
        <f>IFERROR(SUM(D4:G4)*(4/MAX(1,COUNT(D4:G4))),"")</f>
        <v>1539966000000</v>
      </c>
      <c r="I4" s="2">
        <f t="shared" ref="I4:P4" si="1">IFERROR(INDEX(I51:I500,MATCH($C$4,$C$51:$C$500,0)),"")</f>
        <v>1937791000000</v>
      </c>
      <c r="J4" s="2">
        <f t="shared" si="1"/>
        <v>2307262000000</v>
      </c>
      <c r="K4" s="2">
        <f t="shared" si="1"/>
        <v>2061598000000</v>
      </c>
      <c r="L4" s="2">
        <f t="shared" si="1"/>
        <v>2326621000000</v>
      </c>
      <c r="M4" s="2">
        <f t="shared" si="1"/>
        <v>1749414000000</v>
      </c>
      <c r="N4" s="2">
        <f t="shared" si="1"/>
        <v>1934973000000</v>
      </c>
      <c r="O4" s="2">
        <f t="shared" si="1"/>
        <v>2156638628581</v>
      </c>
      <c r="P4" s="2">
        <f t="shared" si="1"/>
        <v>400181684539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8999000000</v>
      </c>
      <c r="E5" s="2">
        <f>IFERROR(INDEX(E51:E500,MATCH($C$5,$C$51:$C$500,0)),"")</f>
        <v>6319000000</v>
      </c>
      <c r="H5" s="2">
        <f>IFERROR(SUM(D5:G5)*(4/MAX(1,COUNT(D5:G5))),"")</f>
        <v>30636000000</v>
      </c>
      <c r="I5" s="2">
        <f t="shared" ref="I5:P5" si="2">IFERROR(INDEX(I51:I500,MATCH($C$5,$C$51:$C$500,0)),"")</f>
        <v>33462000000</v>
      </c>
      <c r="J5" s="2">
        <f t="shared" si="2"/>
        <v>75358000000</v>
      </c>
      <c r="K5" s="2">
        <f t="shared" si="2"/>
        <v>73143000000</v>
      </c>
      <c r="L5" s="2">
        <f t="shared" si="2"/>
        <v>79197000000</v>
      </c>
      <c r="M5" s="2">
        <f t="shared" si="2"/>
        <v>39899000000</v>
      </c>
      <c r="N5" s="2">
        <f t="shared" si="2"/>
        <v>33310000000</v>
      </c>
      <c r="O5" s="2">
        <f t="shared" si="2"/>
        <v>37131269540</v>
      </c>
      <c r="P5" s="2">
        <f t="shared" si="2"/>
        <v>7169411545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443214000000</v>
      </c>
      <c r="E6" s="2">
        <f>IFERROR(INDEX(E51:E500,MATCH($C$6,$C$51:$C$500,0)),"")</f>
        <v>467960000000</v>
      </c>
      <c r="H6" s="2">
        <f>IFERROR(INDEX(D6:G6,COUNT(D6:G6)),"")</f>
        <v>467960000000</v>
      </c>
      <c r="I6" s="2">
        <f t="shared" ref="I6:P6" si="3">IFERROR(INDEX(I51:I500,MATCH($C$6,$C$51:$C$500,0)),"")</f>
        <v>460705000000</v>
      </c>
      <c r="J6" s="2">
        <f t="shared" si="3"/>
        <v>450984000000</v>
      </c>
      <c r="K6" s="2">
        <f t="shared" si="3"/>
        <v>392433000000</v>
      </c>
      <c r="L6" s="2">
        <f t="shared" si="3"/>
        <v>338095000000</v>
      </c>
      <c r="M6" s="2">
        <f t="shared" si="3"/>
        <v>229749000000</v>
      </c>
      <c r="N6" s="2">
        <f t="shared" si="3"/>
        <v>198850000000</v>
      </c>
      <c r="O6" s="2">
        <f t="shared" si="3"/>
        <v>165539928013</v>
      </c>
      <c r="P6" s="2">
        <f t="shared" si="3"/>
        <v>60776300667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1.5</v>
      </c>
      <c r="E7" s="3">
        <f>IFERROR(INDEX(E51:E500,MATCH($C$7,$C$51:$C$500,0))/1000000000,"")</f>
        <v>1.5</v>
      </c>
      <c r="H7" s="3">
        <f>IFERROR(INDEX(D7:G7,COUNT(D7:G7)),"")</f>
        <v>1.5</v>
      </c>
      <c r="I7" s="3">
        <f t="shared" ref="I7:P7" si="4">IFERROR(INDEX(I51:I500,MATCH($C$7,$C$51:$C$500,0))/1000000000,"")</f>
        <v>1.5</v>
      </c>
      <c r="J7" s="3">
        <f t="shared" si="4"/>
        <v>1.5</v>
      </c>
      <c r="K7" s="3">
        <f t="shared" si="4"/>
        <v>1.5</v>
      </c>
      <c r="L7" s="3">
        <f t="shared" si="4"/>
        <v>1.5</v>
      </c>
      <c r="M7" s="3">
        <f t="shared" si="4"/>
        <v>1.5</v>
      </c>
      <c r="N7" s="3">
        <f t="shared" si="4"/>
        <v>1.5</v>
      </c>
      <c r="O7" s="3">
        <f t="shared" si="4"/>
        <v>1.5</v>
      </c>
      <c r="P7" s="3">
        <f t="shared" si="4"/>
        <v>0.03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198000000000</v>
      </c>
      <c r="E8" s="2">
        <f>IFERROR(INDEX(E51:E500,MATCH("Free cash flow (Quarter)",$C$51:$C$500,0)),"")</f>
        <v>78000000000</v>
      </c>
      <c r="H8" s="2">
        <f>IFERROR(INDEX(D8:G8,COUNT(D8:G8)),"")</f>
        <v>78000000000</v>
      </c>
      <c r="I8" s="2">
        <f t="shared" ref="I8:P8" si="5">IFERROR(INDEX(I51:I500,MATCH($C$8,$C$51:$C$500,0)),"")</f>
        <v>891000000000</v>
      </c>
      <c r="J8" s="2">
        <f t="shared" si="5"/>
        <v>1129000000000</v>
      </c>
      <c r="K8" s="2">
        <f t="shared" si="5"/>
        <v>1190000000000</v>
      </c>
      <c r="L8" s="2">
        <f t="shared" si="5"/>
        <v>1287000000000</v>
      </c>
      <c r="M8" s="2">
        <f t="shared" si="5"/>
        <v>962000000000</v>
      </c>
      <c r="N8" s="2">
        <f t="shared" si="5"/>
        <v>908000000000</v>
      </c>
      <c r="O8" s="2">
        <f t="shared" si="5"/>
        <v>1045000000000</v>
      </c>
      <c r="P8" s="2">
        <f t="shared" si="5"/>
        <v>-73000000000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132.26</v>
      </c>
      <c r="E9" s="3">
        <f>IFERROR(INDEX(E51:E500,MATCH("Free cash flow per share (Quarter)",$C$51:$C$500,0)),"")</f>
        <v>51.77</v>
      </c>
      <c r="H9" s="3">
        <f>IFERROR(INDEX(D9:G9,COUNT(D9:G9)),"")</f>
        <v>51.77</v>
      </c>
      <c r="I9" s="3">
        <f t="shared" ref="I9:P9" si="6">IFERROR(INDEX(I51:I500,MATCH($C$9,$C$51:$C$500,0)),"")</f>
        <v>594.17999999999995</v>
      </c>
      <c r="J9" s="3">
        <f t="shared" si="6"/>
        <v>752.93</v>
      </c>
      <c r="K9" s="3">
        <f t="shared" si="6"/>
        <v>793.06</v>
      </c>
      <c r="L9" s="3">
        <f t="shared" si="6"/>
        <v>857.99</v>
      </c>
      <c r="M9" s="3">
        <f t="shared" si="6"/>
        <v>641.5</v>
      </c>
      <c r="N9" s="3">
        <f t="shared" si="6"/>
        <v>605.22</v>
      </c>
      <c r="O9" s="3">
        <f t="shared" si="6"/>
        <v>696.84</v>
      </c>
      <c r="P9" s="3">
        <f t="shared" si="6"/>
        <v>-2596.12</v>
      </c>
    </row>
    <row r="10" spans="1:16" ht="15.5" x14ac:dyDescent="0.35">
      <c r="C10" t="s">
        <v>18</v>
      </c>
      <c r="D10" s="3">
        <f ca="1">IFERROR(IF(D9=0,"",D2/D9),"")</f>
        <v>2.479963707848178</v>
      </c>
      <c r="E10" s="3">
        <f ca="1">IFERROR(IF(E9=0,"",E2/E9),"")</f>
        <v>5.6016998261541433</v>
      </c>
      <c r="I10" s="3">
        <f t="shared" ref="I10:P10" ca="1" si="7">IFERROR(IF(I9=0,"",I2/I9),"")</f>
        <v>0.72032044161701847</v>
      </c>
      <c r="J10" s="3">
        <f t="shared" ca="1" si="7"/>
        <v>0.44094404526317188</v>
      </c>
      <c r="K10" s="3">
        <f t="shared" ca="1" si="7"/>
        <v>0.81961011777166926</v>
      </c>
      <c r="L10" s="3">
        <f t="shared" ca="1" si="7"/>
        <v>0.75175701348500568</v>
      </c>
      <c r="M10" s="3">
        <f t="shared" ca="1" si="7"/>
        <v>0.4520654715510522</v>
      </c>
      <c r="N10" s="3">
        <f t="shared" ca="1" si="7"/>
        <v>0.61134793959221434</v>
      </c>
      <c r="O10" s="3">
        <f t="shared" ca="1" si="7"/>
        <v>0.43338499512083117</v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89177000000</v>
      </c>
      <c r="E11" s="2">
        <f>IFERROR(INDEX(E51:E500,MATCH($C$11,$C$51:$C$500,0)),"")</f>
        <v>85297000000</v>
      </c>
      <c r="H11" s="2">
        <f>IFERROR(INDEX(D11:G11,COUNT(D11:G11)),"")</f>
        <v>85297000000</v>
      </c>
      <c r="I11" s="2">
        <f t="shared" ref="I11:P11" si="8">IFERROR(INDEX(I51:I500,MATCH($C$11,$C$51:$C$500,0)),"")</f>
        <v>90977000000</v>
      </c>
      <c r="J11" s="2">
        <f t="shared" si="8"/>
        <v>105176000000</v>
      </c>
      <c r="K11" s="2">
        <f t="shared" si="8"/>
        <v>106501000000</v>
      </c>
      <c r="L11" s="2">
        <f t="shared" si="8"/>
        <v>120943000000</v>
      </c>
      <c r="M11" s="2">
        <f t="shared" si="8"/>
        <v>109814000000</v>
      </c>
      <c r="N11" s="2">
        <f t="shared" si="8"/>
        <v>63566000000</v>
      </c>
      <c r="O11" s="2">
        <f t="shared" si="8"/>
        <v>50429886614</v>
      </c>
      <c r="P11" s="2">
        <f t="shared" si="8"/>
        <v>19862725545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193000000000</v>
      </c>
      <c r="E12" s="2">
        <f>IFERROR(INDEX(E51:E500,MATCH("Net Debt (Quarter)",$C$51:$C$500,0)),"")</f>
        <v>224000000000</v>
      </c>
      <c r="H12" s="2">
        <f>IFERROR(INDEX(D12:G12,COUNT(D12:G12)),"")</f>
        <v>224000000000</v>
      </c>
      <c r="I12" s="2">
        <f t="shared" ref="I12:P12" si="9">IFERROR(INDEX(I51:I500,MATCH($C$12,$C$51:$C$500,0)),"")</f>
        <v>265000000000</v>
      </c>
      <c r="J12" s="2">
        <f t="shared" si="9"/>
        <v>349000000000</v>
      </c>
      <c r="K12" s="2">
        <f t="shared" si="9"/>
        <v>287000000000</v>
      </c>
      <c r="L12" s="2">
        <f t="shared" si="9"/>
        <v>271000000000</v>
      </c>
      <c r="M12" s="2">
        <f t="shared" si="9"/>
        <v>82000000000</v>
      </c>
      <c r="N12" s="2">
        <f t="shared" si="9"/>
        <v>119000000000</v>
      </c>
      <c r="O12" s="2">
        <f t="shared" si="9"/>
        <v>492000000000</v>
      </c>
      <c r="P12" s="2">
        <f t="shared" si="9"/>
        <v>41000000000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282000000000</v>
      </c>
      <c r="E13" s="2">
        <f>IFERROR(INDEX(E51:E500,MATCH("Total Debt (Quarter)",$C$51:$C$500,0)),"")</f>
        <v>309000000000</v>
      </c>
      <c r="H13" s="2">
        <f>IFERROR(INDEX(D13:G13,COUNT(D13:G13)),"")</f>
        <v>309000000000</v>
      </c>
      <c r="I13" s="2">
        <f t="shared" ref="I13:P13" si="10">IFERROR(INDEX(I51:I500,MATCH($C$13,$C$51:$C$500,0)),"")</f>
        <v>356000000000</v>
      </c>
      <c r="J13" s="2">
        <f t="shared" si="10"/>
        <v>454000000000</v>
      </c>
      <c r="K13" s="2">
        <f t="shared" si="10"/>
        <v>393000000000</v>
      </c>
      <c r="L13" s="2">
        <f t="shared" si="10"/>
        <v>392000000000</v>
      </c>
      <c r="M13" s="2">
        <f t="shared" si="10"/>
        <v>191000000000</v>
      </c>
      <c r="N13" s="2">
        <f t="shared" si="10"/>
        <v>183000000000</v>
      </c>
      <c r="O13" s="2">
        <f t="shared" si="10"/>
        <v>542000000000</v>
      </c>
      <c r="P13" s="2">
        <f t="shared" si="10"/>
        <v>61000000000</v>
      </c>
    </row>
    <row r="14" spans="1:16" ht="15.5" x14ac:dyDescent="0.35">
      <c r="C14" t="s">
        <v>27</v>
      </c>
      <c r="D14" s="2">
        <f>IFERROR(INDEX(D51:D500,MATCH($C$14,$C$51:$C$500,0)),"")</f>
        <v>-5377000000</v>
      </c>
      <c r="E14" s="2">
        <f>IFERROR(INDEX(E51:E500,MATCH($C$14,$C$51:$C$500,0)),"")</f>
        <v>-4477000000</v>
      </c>
      <c r="H14" s="2">
        <f>IFERROR(SUM(D14:G14)*(4/MAX(1,COUNT(D14:G14))),"")</f>
        <v>-19708000000</v>
      </c>
      <c r="I14" s="2">
        <f t="shared" ref="I14:P14" si="11">IFERROR(INDEX(I51:I500,MATCH($C$14,$C$51:$C$500,0)),"")</f>
        <v>-29784000000</v>
      </c>
      <c r="J14" s="2">
        <f t="shared" si="11"/>
        <v>-27095000000</v>
      </c>
      <c r="K14" s="2">
        <f t="shared" si="11"/>
        <v>-29878000000</v>
      </c>
      <c r="L14" s="2">
        <f t="shared" si="11"/>
        <v>-27492000000</v>
      </c>
      <c r="M14" s="2">
        <f t="shared" si="11"/>
        <v>-11758000000</v>
      </c>
      <c r="N14" s="2">
        <f t="shared" si="11"/>
        <v>-43080000000</v>
      </c>
      <c r="O14" s="2">
        <f t="shared" si="11"/>
        <v>-51943171339</v>
      </c>
      <c r="P14" s="2">
        <f t="shared" si="11"/>
        <v>-1838777285</v>
      </c>
    </row>
    <row r="15" spans="1:16" ht="15.5" x14ac:dyDescent="0.35">
      <c r="C15" t="s">
        <v>28</v>
      </c>
      <c r="D15" s="2">
        <f>IFERROR(INDEX(D51:D500,MATCH($C$15,$C$51:$C$500,0)),"")</f>
        <v>-2016000000</v>
      </c>
      <c r="E15" s="2">
        <f>IFERROR(INDEX(E51:E500,MATCH($C$15,$C$51:$C$500,0)),"")</f>
        <v>-1736000000</v>
      </c>
      <c r="H15" s="2">
        <f>IFERROR(SUM(D15:G15)*(4/MAX(1,COUNT(D15:G15))),"")</f>
        <v>-7504000000</v>
      </c>
      <c r="I15" s="2">
        <f t="shared" ref="I15:P15" si="12">IFERROR(INDEX(I51:I500,MATCH($C$15,$C$51:$C$500,0)),"")</f>
        <v>-9753000000</v>
      </c>
      <c r="J15" s="2">
        <f t="shared" si="12"/>
        <v>-24606000000</v>
      </c>
      <c r="K15" s="2">
        <f t="shared" si="12"/>
        <v>-23822000000</v>
      </c>
      <c r="L15" s="2">
        <f t="shared" si="12"/>
        <v>-26941000000</v>
      </c>
      <c r="M15" s="2">
        <f t="shared" si="12"/>
        <v>-11725000000</v>
      </c>
      <c r="N15" s="2">
        <f t="shared" si="12"/>
        <v>-9952000000</v>
      </c>
      <c r="O15" s="2">
        <f t="shared" si="12"/>
        <v>-12689702005</v>
      </c>
      <c r="P15" s="2">
        <f t="shared" si="12"/>
        <v>-3713134095</v>
      </c>
    </row>
    <row r="16" spans="1:16" ht="15.5" x14ac:dyDescent="0.35">
      <c r="C16" t="s">
        <v>29</v>
      </c>
      <c r="D16" s="2">
        <f>IFERROR(INDEX(D51:D500,MATCH($C$16,$C$51:$C$500,0)),"")</f>
        <v>10750000000</v>
      </c>
      <c r="E16" s="2">
        <f>IFERROR(INDEX(E51:E500,MATCH($C$16,$C$51:$C$500,0)),"")</f>
        <v>8991000000</v>
      </c>
      <c r="H16" s="2">
        <f>IFERROR(SUM(D16:G16)*(4/MAX(1,COUNT(D16:G16))),"")</f>
        <v>39482000000</v>
      </c>
      <c r="I16" s="2">
        <f t="shared" ref="I16:P16" si="13">IFERROR(INDEX(I51:I500,MATCH($C$16,$C$51:$C$500,0)),"")</f>
        <v>49691000000</v>
      </c>
      <c r="J16" s="2">
        <f t="shared" si="13"/>
        <v>112808000000</v>
      </c>
      <c r="K16" s="2">
        <f t="shared" si="13"/>
        <v>102158000000</v>
      </c>
      <c r="L16" s="2">
        <f t="shared" si="13"/>
        <v>117325000000</v>
      </c>
      <c r="M16" s="2">
        <f t="shared" si="13"/>
        <v>51419000000</v>
      </c>
      <c r="N16" s="2">
        <f t="shared" si="13"/>
        <v>40403000000</v>
      </c>
      <c r="O16" s="2">
        <f t="shared" si="13"/>
        <v>50322833295</v>
      </c>
      <c r="P16" s="2">
        <f t="shared" si="13"/>
        <v>10199193640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492000000000</v>
      </c>
      <c r="E20" s="2">
        <f ca="1">IFERROR(E21*E2,"")</f>
        <v>435000000000</v>
      </c>
      <c r="H20" s="2">
        <f t="shared" ref="H20:P20" ca="1" si="14">IFERROR(H21*H2,"")</f>
        <v>435000000000</v>
      </c>
      <c r="I20" s="2">
        <f t="shared" ca="1" si="14"/>
        <v>642000000000</v>
      </c>
      <c r="J20" s="2">
        <f t="shared" ca="1" si="14"/>
        <v>498000000000</v>
      </c>
      <c r="K20" s="2">
        <f t="shared" ca="1" si="14"/>
        <v>975000000000</v>
      </c>
      <c r="L20" s="2">
        <f t="shared" ca="1" si="14"/>
        <v>967500000000</v>
      </c>
      <c r="M20" s="2">
        <f t="shared" ca="1" si="14"/>
        <v>435000000000</v>
      </c>
      <c r="N20" s="2">
        <f t="shared" ca="1" si="14"/>
        <v>555000000000</v>
      </c>
      <c r="O20" s="2">
        <f t="shared" ca="1" si="14"/>
        <v>453000000000</v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1500000000</v>
      </c>
      <c r="E21" s="2">
        <f>IFERROR(INDEX(E51:E500,MATCH($C$7,$C$51:$C$500,0)),"")</f>
        <v>1500000000</v>
      </c>
      <c r="H21" s="2">
        <f>IFERROR(INDEX(D21:G21,COUNT(D21:G21)),"")</f>
        <v>1500000000</v>
      </c>
      <c r="I21" s="2">
        <f t="shared" ref="I21:P21" si="15">IFERROR(INDEX(I51:I500,MATCH($C$7,$C$51:$C$500,0)),"")</f>
        <v>1500000000</v>
      </c>
      <c r="J21" s="2">
        <f t="shared" si="15"/>
        <v>1500000000</v>
      </c>
      <c r="K21" s="2">
        <f t="shared" si="15"/>
        <v>1500000000</v>
      </c>
      <c r="L21" s="2">
        <f t="shared" si="15"/>
        <v>1500000000</v>
      </c>
      <c r="M21" s="2">
        <f t="shared" si="15"/>
        <v>1500000000</v>
      </c>
      <c r="N21" s="2">
        <f t="shared" si="15"/>
        <v>1500000000</v>
      </c>
      <c r="O21" s="2">
        <f t="shared" si="15"/>
        <v>1500000000</v>
      </c>
      <c r="P21" s="2">
        <f t="shared" si="15"/>
        <v>30000000</v>
      </c>
    </row>
    <row r="23" spans="1:16" ht="15.5" x14ac:dyDescent="0.35">
      <c r="B23" t="s">
        <v>45</v>
      </c>
      <c r="C23" t="s">
        <v>46</v>
      </c>
      <c r="D23" s="3">
        <f>IFERROR(D5/D6*100,"")</f>
        <v>2.0303961517461091</v>
      </c>
      <c r="E23" s="3">
        <f>IFERROR(E5/E6*100,"")</f>
        <v>1.3503290879562357</v>
      </c>
      <c r="H23" s="3">
        <f t="shared" ref="H23:P23" si="16">IFERROR(H5/H6*100,"")</f>
        <v>6.546713394307206</v>
      </c>
      <c r="I23" s="3">
        <f t="shared" si="16"/>
        <v>7.2632161578450409</v>
      </c>
      <c r="J23" s="3">
        <f t="shared" si="16"/>
        <v>16.709683713834636</v>
      </c>
      <c r="K23" s="3">
        <f t="shared" si="16"/>
        <v>18.638340812317004</v>
      </c>
      <c r="L23" s="3">
        <f t="shared" si="16"/>
        <v>23.424481284845974</v>
      </c>
      <c r="M23" s="3">
        <f t="shared" si="16"/>
        <v>17.366343270264505</v>
      </c>
      <c r="N23" s="3">
        <f t="shared" si="16"/>
        <v>16.751320090520494</v>
      </c>
      <c r="O23" s="3">
        <f t="shared" si="16"/>
        <v>22.430400922419182</v>
      </c>
      <c r="P23" s="3">
        <f t="shared" si="16"/>
        <v>11.796393440071304</v>
      </c>
    </row>
    <row r="24" spans="1:16" ht="15.5" x14ac:dyDescent="0.35">
      <c r="C24" t="s">
        <v>47</v>
      </c>
      <c r="D24" s="4">
        <f>IFERROR(_xlfn.RRI(5,I23,D23),"")</f>
        <v>-0.22502023605357468</v>
      </c>
      <c r="E24" s="4">
        <f>IFERROR(_xlfn.RRI(5,J23,E23),"")</f>
        <v>-0.39536361403931164</v>
      </c>
      <c r="H24" s="4">
        <f t="shared" ref="H24:P24" si="17">IFERROR(_xlfn.RRI(5,M23,H23),"")</f>
        <v>-0.17725928560192905</v>
      </c>
      <c r="I24" s="4">
        <f t="shared" si="17"/>
        <v>-0.1539111216729212</v>
      </c>
      <c r="J24" s="4">
        <f t="shared" si="17"/>
        <v>-5.7185531432038417E-2</v>
      </c>
      <c r="K24" s="4">
        <f t="shared" si="17"/>
        <v>9.5800766706963136E-2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22.64</v>
      </c>
      <c r="J25" s="3">
        <f t="shared" si="18"/>
        <v>50.81</v>
      </c>
      <c r="K25" s="3">
        <f t="shared" si="18"/>
        <v>48.76</v>
      </c>
      <c r="L25" s="3">
        <f t="shared" si="18"/>
        <v>52.87</v>
      </c>
      <c r="M25" s="3">
        <f t="shared" si="18"/>
        <v>26.46</v>
      </c>
      <c r="N25" s="3">
        <f t="shared" si="18"/>
        <v>20.3</v>
      </c>
      <c r="O25" s="3">
        <f t="shared" si="18"/>
        <v>25.09</v>
      </c>
      <c r="P25" s="3">
        <f t="shared" si="18"/>
        <v>231.64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2.2059258990757113E-2</v>
      </c>
      <c r="J26" s="4">
        <f t="shared" si="19"/>
        <v>0.15156831449538899</v>
      </c>
      <c r="K26" s="4">
        <f t="shared" si="19"/>
        <v>-0.26776576830280274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265.64800000000002</v>
      </c>
      <c r="E27" s="3">
        <f>IFERROR(E4/E21,"")</f>
        <v>247.67400000000001</v>
      </c>
      <c r="H27" s="3">
        <f t="shared" ref="H27:P27" si="20">IFERROR(H4/H21,"")</f>
        <v>1026.644</v>
      </c>
      <c r="I27" s="3">
        <f t="shared" si="20"/>
        <v>1291.8606666666667</v>
      </c>
      <c r="J27" s="3">
        <f t="shared" si="20"/>
        <v>1538.1746666666666</v>
      </c>
      <c r="K27" s="3">
        <f t="shared" si="20"/>
        <v>1374.3986666666667</v>
      </c>
      <c r="L27" s="3">
        <f t="shared" si="20"/>
        <v>1551.0806666666667</v>
      </c>
      <c r="M27" s="3">
        <f t="shared" si="20"/>
        <v>1166.2760000000001</v>
      </c>
      <c r="N27" s="3">
        <f t="shared" si="20"/>
        <v>1289.982</v>
      </c>
      <c r="O27" s="3">
        <f t="shared" si="20"/>
        <v>1437.7590857206667</v>
      </c>
      <c r="P27" s="3">
        <f t="shared" si="20"/>
        <v>13339.389484633333</v>
      </c>
    </row>
    <row r="28" spans="1:16" ht="15.5" x14ac:dyDescent="0.35">
      <c r="C28" t="s">
        <v>52</v>
      </c>
      <c r="D28" s="4">
        <f>IFERROR(_xlfn.RRI(5,I27,D27),"")</f>
        <v>-0.27118353564517395</v>
      </c>
      <c r="E28" s="4">
        <f>IFERROR(_xlfn.RRI(5,J27,E27),"")</f>
        <v>-0.30597525892293409</v>
      </c>
      <c r="H28" s="4">
        <f t="shared" ref="H28:P28" si="21">IFERROR(_xlfn.RRI(5,M27,H27),"")</f>
        <v>-2.5181624905347699E-2</v>
      </c>
      <c r="I28" s="4">
        <f t="shared" si="21"/>
        <v>2.9110068554549784E-4</v>
      </c>
      <c r="J28" s="4">
        <f t="shared" si="21"/>
        <v>1.3593709804560206E-2</v>
      </c>
      <c r="K28" s="4">
        <f t="shared" si="21"/>
        <v>-0.36526074997869795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-0.55441842157055699</v>
      </c>
      <c r="J29" s="4">
        <f t="shared" si="22"/>
        <v>4.2042657916324944E-2</v>
      </c>
      <c r="K29" s="4">
        <f t="shared" si="22"/>
        <v>-7.773784755059579E-2</v>
      </c>
      <c r="L29" s="4">
        <f t="shared" si="22"/>
        <v>0.99811035525321223</v>
      </c>
      <c r="M29" s="4">
        <f t="shared" si="22"/>
        <v>0.30344827586206896</v>
      </c>
      <c r="N29" s="4">
        <f t="shared" si="22"/>
        <v>-0.19091271422877637</v>
      </c>
      <c r="O29" s="4">
        <f t="shared" si="22"/>
        <v>-0.89168537385598345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-0.2052981977932605</v>
      </c>
      <c r="I30" s="4">
        <f t="shared" si="23"/>
        <v>-0.16013395964567517</v>
      </c>
      <c r="J30" s="4">
        <f t="shared" si="23"/>
        <v>0.11916193166660026</v>
      </c>
      <c r="K30" s="4">
        <f t="shared" si="23"/>
        <v>-0.11390896927346569</v>
      </c>
      <c r="L30" s="4">
        <f t="shared" si="23"/>
        <v>0.32994305521734707</v>
      </c>
      <c r="M30" s="4">
        <f t="shared" si="23"/>
        <v>-9.5897462135130493E-2</v>
      </c>
      <c r="N30" s="4">
        <f t="shared" si="23"/>
        <v>-0.10278292600501598</v>
      </c>
      <c r="O30" s="4">
        <f t="shared" si="23"/>
        <v>-0.89221702482134346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273.49</v>
      </c>
      <c r="E32" s="3">
        <f>IFERROR(INDEX(E51:E500,MATCH($A$32,$C$51:$C$500,0)),"")</f>
        <v>277.5</v>
      </c>
      <c r="H32" s="3">
        <f>IFERROR(INDEX(D32:G32,COUNT(D32:G32)),"")</f>
        <v>277.5</v>
      </c>
      <c r="I32" s="3">
        <f t="shared" ref="I32:P32" si="24">IFERROR(INDEX(I51:I500,MATCH($C$32,$C$51:$C$500,0)),"")</f>
        <v>273.27999999999997</v>
      </c>
      <c r="J32" s="3">
        <f t="shared" si="24"/>
        <v>265.97000000000003</v>
      </c>
      <c r="K32" s="3">
        <f t="shared" si="24"/>
        <v>230.74</v>
      </c>
      <c r="L32" s="3">
        <f t="shared" si="24"/>
        <v>197.97</v>
      </c>
      <c r="M32" s="3">
        <f t="shared" si="24"/>
        <v>153.16999999999999</v>
      </c>
      <c r="N32" s="3">
        <f t="shared" si="24"/>
        <v>132.57</v>
      </c>
      <c r="O32" s="3">
        <f t="shared" si="24"/>
        <v>110.36</v>
      </c>
      <c r="P32" s="3">
        <f t="shared" si="24"/>
        <v>2170.58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1.06</v>
      </c>
      <c r="E33" s="3">
        <f>IFERROR(INDEX(E51:E500,MATCH($A$33,$C$51:$C$500,0)),"")</f>
        <v>1.19</v>
      </c>
      <c r="H33" s="3">
        <f>IFERROR(INDEX(D33:G33,COUNT(D33:G33)),"")</f>
        <v>1.19</v>
      </c>
      <c r="I33" s="3">
        <f t="shared" ref="I33:P33" si="25">IFERROR(INDEX(I51:I500,MATCH($C$33,$C$51:$C$500,0)),"")</f>
        <v>1.57</v>
      </c>
      <c r="J33" s="3">
        <f t="shared" si="25"/>
        <v>1.25</v>
      </c>
      <c r="K33" s="3">
        <f t="shared" si="25"/>
        <v>2.82</v>
      </c>
      <c r="L33" s="3">
        <f t="shared" si="25"/>
        <v>3.26</v>
      </c>
      <c r="M33" s="3">
        <f t="shared" si="25"/>
        <v>1.89</v>
      </c>
      <c r="N33" s="3">
        <f t="shared" si="25"/>
        <v>2.79</v>
      </c>
      <c r="O33" s="3">
        <f t="shared" si="25"/>
        <v>2.74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48.33</v>
      </c>
      <c r="E34" s="3">
        <f>IFERROR(INDEX(E51:E500,MATCH($A$34,$C$51:$C$500,0)),"")</f>
        <v>78.38</v>
      </c>
      <c r="H34" s="3">
        <f>IFERROR(INDEX(D34:G34,COUNT(D34:G34)),"")</f>
        <v>78.38</v>
      </c>
      <c r="I34" s="3">
        <f t="shared" ref="I34:P34" si="26">IFERROR(INDEX(I51:I500,MATCH($C$34,$C$51:$C$500,0)),"")</f>
        <v>18.899999999999999</v>
      </c>
      <c r="J34" s="3">
        <f t="shared" si="26"/>
        <v>6.53</v>
      </c>
      <c r="K34" s="3">
        <f t="shared" si="26"/>
        <v>13.33</v>
      </c>
      <c r="L34" s="3">
        <f t="shared" si="26"/>
        <v>12.2</v>
      </c>
      <c r="M34" s="3">
        <f t="shared" si="26"/>
        <v>10.96</v>
      </c>
      <c r="N34" s="3">
        <f t="shared" si="26"/>
        <v>18.23</v>
      </c>
      <c r="O34" s="3">
        <f t="shared" si="26"/>
        <v>12.04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1.0900000000000001</v>
      </c>
      <c r="E35" s="3">
        <f>IFERROR(INDEX(E51:E500,MATCH($A$35,$C$51:$C$500,0)),"")</f>
        <v>1.33</v>
      </c>
      <c r="H35" s="3">
        <f>IFERROR(INDEX(D35:G35,COUNT(D35:G35)),"")</f>
        <v>1.33</v>
      </c>
      <c r="I35" s="3">
        <f t="shared" ref="I35:P35" si="27">IFERROR(INDEX(I51:I500,MATCH($C$35,$C$51:$C$500,0)),"")</f>
        <v>0.33</v>
      </c>
      <c r="J35" s="3">
        <f t="shared" si="27"/>
        <v>0.22</v>
      </c>
      <c r="K35" s="3">
        <f t="shared" si="27"/>
        <v>0.47</v>
      </c>
      <c r="L35" s="3">
        <f t="shared" si="27"/>
        <v>0.42</v>
      </c>
      <c r="M35" s="3">
        <f t="shared" si="27"/>
        <v>0.25</v>
      </c>
      <c r="N35" s="3">
        <f t="shared" si="27"/>
        <v>0.28999999999999998</v>
      </c>
      <c r="O35" s="3">
        <f t="shared" si="27"/>
        <v>0.21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398472000000</v>
      </c>
      <c r="E51" s="5">
        <v>371511000000</v>
      </c>
      <c r="F51" s="5">
        <v>624268000000</v>
      </c>
      <c r="G51" s="5">
        <v>510287000000</v>
      </c>
      <c r="I51" s="5">
        <v>1937791000000</v>
      </c>
      <c r="J51" s="5">
        <v>2307262000000</v>
      </c>
      <c r="K51" s="5">
        <v>2061598000000</v>
      </c>
      <c r="L51" s="5">
        <v>2326621000000</v>
      </c>
      <c r="M51" s="5">
        <v>1749414000000</v>
      </c>
      <c r="N51" s="5">
        <v>1934973000000</v>
      </c>
      <c r="O51" s="5">
        <v>2156638628581</v>
      </c>
      <c r="P51" s="5">
        <v>400181684539</v>
      </c>
    </row>
    <row r="52" spans="2:16" ht="15.5" x14ac:dyDescent="0.35">
      <c r="C52" t="s">
        <v>211</v>
      </c>
      <c r="D52" s="5">
        <v>-340865000000</v>
      </c>
      <c r="E52" s="5">
        <v>-318959000000</v>
      </c>
      <c r="F52" s="5">
        <v>-553908000000</v>
      </c>
      <c r="G52" s="5">
        <v>-440766000000</v>
      </c>
      <c r="I52" s="5">
        <v>-1689400000000</v>
      </c>
      <c r="J52" s="5">
        <v>-2013784000000</v>
      </c>
      <c r="K52" s="5">
        <v>-1785809000000</v>
      </c>
      <c r="L52" s="5">
        <v>-2078646000000</v>
      </c>
      <c r="M52" s="5">
        <v>-1554737000000</v>
      </c>
      <c r="N52" s="5">
        <v>-1724610000000</v>
      </c>
      <c r="O52" s="5">
        <v>-1941334173424</v>
      </c>
      <c r="P52" s="5">
        <v>-282317297913</v>
      </c>
    </row>
    <row r="53" spans="2:16" ht="15.5" x14ac:dyDescent="0.35">
      <c r="C53" t="s">
        <v>212</v>
      </c>
      <c r="D53" s="5">
        <v>57607000000</v>
      </c>
      <c r="E53" s="5">
        <v>52552000000</v>
      </c>
      <c r="F53" s="5">
        <v>70360000000</v>
      </c>
      <c r="G53" s="5">
        <v>69521000000</v>
      </c>
      <c r="I53" s="5">
        <v>248391000000</v>
      </c>
      <c r="J53" s="5">
        <v>293478000000</v>
      </c>
      <c r="K53" s="5">
        <v>275789000000</v>
      </c>
      <c r="L53" s="5">
        <v>247975000000</v>
      </c>
      <c r="M53" s="5">
        <v>194677000000</v>
      </c>
      <c r="N53" s="5">
        <v>210363000000</v>
      </c>
      <c r="O53" s="5">
        <v>215304455157</v>
      </c>
      <c r="P53" s="5">
        <v>117864386626</v>
      </c>
    </row>
    <row r="54" spans="2:16" ht="15.5" x14ac:dyDescent="0.35">
      <c r="C54" t="s">
        <v>82</v>
      </c>
      <c r="D54" s="5">
        <v>-41732000000</v>
      </c>
      <c r="E54" s="5">
        <v>-39253000000</v>
      </c>
      <c r="F54" s="5">
        <v>-49206000000</v>
      </c>
      <c r="G54" s="5">
        <v>-48737000000</v>
      </c>
      <c r="I54" s="5">
        <v>-171336000000</v>
      </c>
      <c r="J54" s="5">
        <v>-154962000000</v>
      </c>
      <c r="K54" s="5">
        <v>-144833000000</v>
      </c>
      <c r="L54" s="5">
        <v>-104491000000</v>
      </c>
      <c r="M54" s="5">
        <v>-132814000000</v>
      </c>
      <c r="N54" s="5">
        <v>-127921000000</v>
      </c>
      <c r="O54" s="5">
        <v>-117007081662</v>
      </c>
      <c r="P54" s="5">
        <v>-105981420801</v>
      </c>
    </row>
    <row r="55" spans="2:16" ht="15.5" x14ac:dyDescent="0.35">
      <c r="C55" t="s">
        <v>213</v>
      </c>
      <c r="D55" s="5">
        <v>-34234000000</v>
      </c>
      <c r="E55" s="5">
        <v>-33541000000</v>
      </c>
      <c r="F55" s="5">
        <v>-37006000000</v>
      </c>
      <c r="G55" s="5">
        <v>-33479000000</v>
      </c>
      <c r="I55" s="5">
        <v>-135028000000</v>
      </c>
      <c r="J55" s="5">
        <v>-127420000000</v>
      </c>
      <c r="K55" s="5">
        <v>-120744000000</v>
      </c>
      <c r="L55" s="5">
        <v>-105945000000</v>
      </c>
      <c r="M55" s="5">
        <v>-92304000000</v>
      </c>
      <c r="N55" s="5">
        <v>-85508000000</v>
      </c>
      <c r="O55" s="5">
        <v>-98925009897</v>
      </c>
      <c r="P55" s="5">
        <v>-78171773885</v>
      </c>
    </row>
    <row r="56" spans="2:16" ht="15.5" x14ac:dyDescent="0.35">
      <c r="C56" t="s">
        <v>284</v>
      </c>
      <c r="D56" s="5">
        <v>-14347000000</v>
      </c>
      <c r="E56" s="5">
        <v>-11855000000</v>
      </c>
      <c r="F56" s="5">
        <v>-19235000000</v>
      </c>
      <c r="G56" s="5">
        <v>-17030000000</v>
      </c>
      <c r="I56" s="5">
        <v>-64425000000</v>
      </c>
      <c r="J56" s="5">
        <v>-74321000000</v>
      </c>
      <c r="K56" s="5">
        <v>-58876000000</v>
      </c>
      <c r="L56" s="5">
        <v>-53186000000</v>
      </c>
      <c r="M56" s="5">
        <v>-51934000000</v>
      </c>
      <c r="N56" s="5">
        <v>-67202000000</v>
      </c>
      <c r="O56" s="5">
        <v>-71639774237</v>
      </c>
      <c r="P56" s="5">
        <v>-31070742464</v>
      </c>
    </row>
    <row r="57" spans="2:16" ht="15.5" x14ac:dyDescent="0.35">
      <c r="C57" t="s">
        <v>81</v>
      </c>
      <c r="D57" s="5">
        <v>-265000000</v>
      </c>
      <c r="E57" s="5">
        <v>936000000</v>
      </c>
      <c r="F57" s="5">
        <v>2324000000</v>
      </c>
      <c r="G57" s="5">
        <v>1295000000</v>
      </c>
      <c r="I57" s="5">
        <v>5959000000</v>
      </c>
      <c r="J57" s="5">
        <v>11993000000</v>
      </c>
      <c r="K57" s="5">
        <v>5195000000</v>
      </c>
      <c r="L57" s="5">
        <v>11072000000</v>
      </c>
    </row>
    <row r="58" spans="2:16" ht="15.5" x14ac:dyDescent="0.35">
      <c r="C58" t="s">
        <v>89</v>
      </c>
      <c r="D58" s="5">
        <v>15875000000</v>
      </c>
      <c r="E58" s="5">
        <v>13299000000</v>
      </c>
      <c r="F58" s="5">
        <v>21154000000</v>
      </c>
      <c r="G58" s="5">
        <v>20784000000</v>
      </c>
      <c r="I58" s="5">
        <v>77055000000</v>
      </c>
      <c r="J58" s="5">
        <v>138516000000</v>
      </c>
      <c r="K58" s="5">
        <v>130956000000</v>
      </c>
      <c r="L58" s="5">
        <v>143484000000</v>
      </c>
      <c r="M58" s="5">
        <v>61863000000</v>
      </c>
      <c r="N58" s="5">
        <v>82442000000</v>
      </c>
      <c r="O58" s="5">
        <v>98297373495</v>
      </c>
      <c r="P58" s="5">
        <v>11882965825</v>
      </c>
    </row>
    <row r="59" spans="2:16" ht="15.5" x14ac:dyDescent="0.35">
      <c r="C59" t="s">
        <v>90</v>
      </c>
      <c r="D59" s="5">
        <v>-5125000000</v>
      </c>
      <c r="E59" s="5">
        <v>-4308000000</v>
      </c>
      <c r="F59" s="5">
        <v>-6205000000</v>
      </c>
      <c r="G59" s="5">
        <v>-6993000000</v>
      </c>
      <c r="I59" s="5">
        <v>-27364000000</v>
      </c>
      <c r="J59" s="5">
        <v>-25708000000</v>
      </c>
      <c r="K59" s="5">
        <v>-28798000000</v>
      </c>
      <c r="L59" s="5">
        <v>-26159000000</v>
      </c>
      <c r="M59" s="5">
        <v>-10444000000</v>
      </c>
      <c r="N59" s="5">
        <v>-42039000000</v>
      </c>
      <c r="O59" s="5">
        <v>-47974540200</v>
      </c>
      <c r="P59" s="5">
        <v>-1683772185</v>
      </c>
    </row>
    <row r="60" spans="2:16" ht="15.5" x14ac:dyDescent="0.35">
      <c r="C60" t="s">
        <v>215</v>
      </c>
      <c r="D60" s="5">
        <v>252000000</v>
      </c>
      <c r="E60" s="5">
        <v>169000000</v>
      </c>
      <c r="F60" s="5">
        <v>494000000</v>
      </c>
      <c r="G60" s="5">
        <v>611000000</v>
      </c>
      <c r="I60" s="5">
        <v>2420000000</v>
      </c>
      <c r="J60" s="5">
        <v>1387000000</v>
      </c>
      <c r="K60" s="5">
        <v>1080000000</v>
      </c>
      <c r="L60" s="5">
        <v>1333000000</v>
      </c>
      <c r="M60" s="5">
        <v>1314000000</v>
      </c>
      <c r="N60" s="5">
        <v>1041000000</v>
      </c>
      <c r="O60" s="5">
        <v>3968631139</v>
      </c>
      <c r="P60" s="5">
        <v>155005100</v>
      </c>
    </row>
    <row r="61" spans="2:16" ht="15.5" x14ac:dyDescent="0.35">
      <c r="C61" t="s">
        <v>27</v>
      </c>
      <c r="D61" s="5">
        <v>-5377000000</v>
      </c>
      <c r="E61" s="5">
        <v>-4477000000</v>
      </c>
      <c r="F61" s="5">
        <v>-6699000000</v>
      </c>
      <c r="G61" s="5">
        <v>-7604000000</v>
      </c>
      <c r="I61" s="5">
        <v>-29784000000</v>
      </c>
      <c r="J61" s="5">
        <v>-27095000000</v>
      </c>
      <c r="K61" s="5">
        <v>-29878000000</v>
      </c>
      <c r="L61" s="5">
        <v>-27492000000</v>
      </c>
      <c r="M61" s="5">
        <v>-11758000000</v>
      </c>
      <c r="N61" s="5">
        <v>-43080000000</v>
      </c>
      <c r="O61" s="5">
        <v>-51943171339</v>
      </c>
      <c r="P61" s="5">
        <v>-1838777285</v>
      </c>
    </row>
    <row r="62" spans="2:16" ht="15.5" x14ac:dyDescent="0.35">
      <c r="C62" t="s">
        <v>92</v>
      </c>
      <c r="D62" s="5">
        <v>-5125000000</v>
      </c>
      <c r="E62" s="5">
        <v>-4308000000</v>
      </c>
      <c r="F62" s="5">
        <v>-6205000000</v>
      </c>
      <c r="G62" s="5">
        <v>-6993000000</v>
      </c>
      <c r="I62" s="5">
        <v>-27364000000</v>
      </c>
      <c r="J62" s="5">
        <v>-25708000000</v>
      </c>
      <c r="K62" s="5">
        <v>-28798000000</v>
      </c>
      <c r="L62" s="5">
        <v>-26159000000</v>
      </c>
      <c r="M62" s="5">
        <v>-10444000000</v>
      </c>
      <c r="N62" s="5">
        <v>-42039000000</v>
      </c>
      <c r="O62" s="5">
        <v>-47974540200</v>
      </c>
      <c r="P62" s="5">
        <v>-1683772185</v>
      </c>
    </row>
    <row r="63" spans="2:16" ht="15.5" x14ac:dyDescent="0.35">
      <c r="C63" t="s">
        <v>29</v>
      </c>
      <c r="D63" s="5">
        <v>10750000000</v>
      </c>
      <c r="E63" s="5">
        <v>8991000000</v>
      </c>
      <c r="F63" s="5">
        <v>14949000000</v>
      </c>
      <c r="G63" s="5">
        <v>13791000000</v>
      </c>
      <c r="I63" s="5">
        <v>49691000000</v>
      </c>
      <c r="J63" s="5">
        <v>112808000000</v>
      </c>
      <c r="K63" s="5">
        <v>102158000000</v>
      </c>
      <c r="L63" s="5">
        <v>117325000000</v>
      </c>
      <c r="M63" s="5">
        <v>51419000000</v>
      </c>
      <c r="N63" s="5">
        <v>40403000000</v>
      </c>
      <c r="O63" s="5">
        <v>50322833295</v>
      </c>
      <c r="P63" s="5">
        <v>10199193640</v>
      </c>
    </row>
    <row r="64" spans="2:16" ht="15.5" x14ac:dyDescent="0.35">
      <c r="C64" t="s">
        <v>28</v>
      </c>
      <c r="D64" s="5">
        <v>-2016000000</v>
      </c>
      <c r="E64" s="5">
        <v>-1736000000</v>
      </c>
      <c r="F64" s="5">
        <v>-3002000000</v>
      </c>
      <c r="G64" s="5">
        <v>-2633000000</v>
      </c>
      <c r="I64" s="5">
        <v>-9753000000</v>
      </c>
      <c r="J64" s="5">
        <v>-24606000000</v>
      </c>
      <c r="K64" s="5">
        <v>-23822000000</v>
      </c>
      <c r="L64" s="5">
        <v>-26941000000</v>
      </c>
      <c r="M64" s="5">
        <v>-11725000000</v>
      </c>
      <c r="N64" s="5">
        <v>-9952000000</v>
      </c>
      <c r="O64" s="5">
        <v>-12689702005</v>
      </c>
      <c r="P64" s="5">
        <v>-3713134095</v>
      </c>
    </row>
    <row r="65" spans="2:16" ht="15.5" x14ac:dyDescent="0.35">
      <c r="C65" t="s">
        <v>404</v>
      </c>
    </row>
    <row r="66" spans="2:16" ht="15.5" x14ac:dyDescent="0.35">
      <c r="C66" t="s">
        <v>405</v>
      </c>
    </row>
    <row r="67" spans="2:16" ht="15.5" x14ac:dyDescent="0.35">
      <c r="C67" t="s">
        <v>406</v>
      </c>
      <c r="D67" s="5">
        <v>-2016000000</v>
      </c>
      <c r="E67" s="5">
        <v>-1736000000</v>
      </c>
      <c r="F67" s="5">
        <v>-3002000000</v>
      </c>
      <c r="G67" s="5">
        <v>-2633000000</v>
      </c>
      <c r="I67" s="5">
        <v>-9753000000</v>
      </c>
      <c r="J67" s="5">
        <v>-24606000000</v>
      </c>
      <c r="K67" s="5">
        <v>-23822000000</v>
      </c>
      <c r="L67" s="5">
        <v>-26941000000</v>
      </c>
      <c r="M67" s="5">
        <v>-11725000000</v>
      </c>
      <c r="N67" s="5">
        <v>-9952000000</v>
      </c>
      <c r="O67" s="5">
        <v>-12689702005</v>
      </c>
      <c r="P67" s="5">
        <v>-3713134095</v>
      </c>
    </row>
    <row r="68" spans="2:16" ht="15.5" x14ac:dyDescent="0.35">
      <c r="C68" t="s">
        <v>95</v>
      </c>
      <c r="D68" s="5">
        <v>8734000000</v>
      </c>
      <c r="E68" s="5">
        <v>7255000000</v>
      </c>
      <c r="F68" s="5">
        <v>11947000000</v>
      </c>
      <c r="G68" s="5">
        <v>11158000000</v>
      </c>
      <c r="I68" s="5">
        <v>39938000000</v>
      </c>
      <c r="J68" s="5">
        <v>88202000000</v>
      </c>
      <c r="K68" s="5">
        <v>78336000000</v>
      </c>
      <c r="L68" s="5">
        <v>90384000000</v>
      </c>
      <c r="M68" s="5">
        <v>39694000000</v>
      </c>
      <c r="N68" s="5">
        <v>30451000000</v>
      </c>
      <c r="O68" s="5">
        <v>37633131290</v>
      </c>
      <c r="P68" s="5">
        <v>6486059545</v>
      </c>
    </row>
    <row r="69" spans="2:16" ht="15.5" x14ac:dyDescent="0.35">
      <c r="C69" t="s">
        <v>96</v>
      </c>
      <c r="F69" s="5">
        <v>-517000000</v>
      </c>
      <c r="I69" s="5">
        <v>-517000000</v>
      </c>
      <c r="J69" s="5">
        <v>-851000000</v>
      </c>
      <c r="K69" s="5">
        <v>2000000</v>
      </c>
      <c r="L69" s="5">
        <v>-115000000</v>
      </c>
      <c r="M69" s="5">
        <v>205000000</v>
      </c>
      <c r="N69" s="5">
        <v>2859000000</v>
      </c>
      <c r="O69" s="5">
        <v>-501861750</v>
      </c>
      <c r="P69" s="5">
        <v>683352000</v>
      </c>
    </row>
    <row r="70" spans="2:16" ht="15.5" x14ac:dyDescent="0.35">
      <c r="C70" t="s">
        <v>97</v>
      </c>
      <c r="D70" s="5">
        <v>8734000000</v>
      </c>
      <c r="E70" s="5">
        <v>7255000000</v>
      </c>
      <c r="F70" s="5">
        <v>11430000000</v>
      </c>
      <c r="G70" s="5">
        <v>11158000000</v>
      </c>
      <c r="I70" s="5">
        <v>39421000000</v>
      </c>
      <c r="J70" s="5">
        <v>87351000000</v>
      </c>
      <c r="K70" s="5">
        <v>78338000000</v>
      </c>
      <c r="L70" s="5">
        <v>90269000000</v>
      </c>
      <c r="M70" s="5">
        <v>39899000000</v>
      </c>
      <c r="N70" s="5">
        <v>33310000000</v>
      </c>
      <c r="O70" s="5">
        <v>37131269540</v>
      </c>
      <c r="P70" s="5">
        <v>7169411545</v>
      </c>
    </row>
    <row r="71" spans="2:16" ht="15.5" x14ac:dyDescent="0.35">
      <c r="C71" t="s">
        <v>98</v>
      </c>
      <c r="D71" s="5">
        <v>8734000000</v>
      </c>
      <c r="E71" s="5">
        <v>7255000000</v>
      </c>
      <c r="F71" s="5">
        <v>11947000000</v>
      </c>
      <c r="G71" s="5">
        <v>11158000000</v>
      </c>
      <c r="I71" s="5">
        <v>39938000000</v>
      </c>
      <c r="J71" s="5">
        <v>88202000000</v>
      </c>
      <c r="K71" s="5">
        <v>78336000000</v>
      </c>
      <c r="L71" s="5">
        <v>90384000000</v>
      </c>
      <c r="M71" s="5">
        <v>39694000000</v>
      </c>
      <c r="N71" s="5">
        <v>30451000000</v>
      </c>
      <c r="O71" s="5">
        <v>37633131290</v>
      </c>
      <c r="P71" s="5">
        <v>6486059545</v>
      </c>
    </row>
    <row r="72" spans="2:16" ht="15.5" x14ac:dyDescent="0.35">
      <c r="C72" t="s">
        <v>8</v>
      </c>
      <c r="D72" s="5">
        <v>8999000000</v>
      </c>
      <c r="E72" s="5">
        <v>6319000000</v>
      </c>
      <c r="F72" s="5">
        <v>9106000000</v>
      </c>
      <c r="G72" s="5">
        <v>9863000000</v>
      </c>
      <c r="I72" s="5">
        <v>33462000000</v>
      </c>
      <c r="J72" s="5">
        <v>75358000000</v>
      </c>
      <c r="K72" s="5">
        <v>73143000000</v>
      </c>
      <c r="L72" s="5">
        <v>79197000000</v>
      </c>
      <c r="M72" s="5">
        <v>39899000000</v>
      </c>
      <c r="N72" s="5">
        <v>33310000000</v>
      </c>
      <c r="O72" s="5">
        <v>37131269540</v>
      </c>
      <c r="P72" s="5">
        <v>7169411545</v>
      </c>
    </row>
    <row r="73" spans="2:16" ht="15.5" x14ac:dyDescent="0.35">
      <c r="C73" t="s">
        <v>100</v>
      </c>
      <c r="D73" s="5">
        <v>8734000000</v>
      </c>
      <c r="E73" s="5">
        <v>7255000000</v>
      </c>
      <c r="F73" s="5">
        <v>11947000000</v>
      </c>
      <c r="G73" s="5">
        <v>11158000000</v>
      </c>
      <c r="I73" s="5">
        <v>39938000000</v>
      </c>
      <c r="J73" s="5">
        <v>88202000000</v>
      </c>
      <c r="K73" s="5">
        <v>78336000000</v>
      </c>
      <c r="L73" s="5">
        <v>90384000000</v>
      </c>
      <c r="M73" s="5">
        <v>39694000000</v>
      </c>
      <c r="N73" s="5">
        <v>30451000000</v>
      </c>
      <c r="O73" s="5">
        <v>37633131290</v>
      </c>
      <c r="P73" s="5">
        <v>6486059545</v>
      </c>
    </row>
    <row r="74" spans="2:16" ht="15.5" x14ac:dyDescent="0.35">
      <c r="C74" t="s">
        <v>101</v>
      </c>
      <c r="D74" s="5">
        <v>8734000000</v>
      </c>
      <c r="E74" s="5">
        <v>7255000000</v>
      </c>
      <c r="F74" s="5">
        <v>11430000000</v>
      </c>
      <c r="G74" s="5">
        <v>11158000000</v>
      </c>
      <c r="I74" s="5">
        <v>39421000000</v>
      </c>
      <c r="J74" s="5">
        <v>87351000000</v>
      </c>
      <c r="K74" s="5">
        <v>78338000000</v>
      </c>
      <c r="L74" s="5">
        <v>90269000000</v>
      </c>
      <c r="M74" s="5">
        <v>39899000000</v>
      </c>
      <c r="N74" s="5">
        <v>33310000000</v>
      </c>
      <c r="O74" s="5">
        <v>37131269540</v>
      </c>
      <c r="P74" s="5">
        <v>7169411545</v>
      </c>
    </row>
    <row r="75" spans="2:16" ht="15.5" x14ac:dyDescent="0.35">
      <c r="C75" t="s">
        <v>102</v>
      </c>
      <c r="D75" s="5">
        <v>8734000000</v>
      </c>
      <c r="E75" s="5">
        <v>7255000000</v>
      </c>
      <c r="F75" s="5">
        <v>11430000000</v>
      </c>
      <c r="G75" s="5">
        <v>11158000000</v>
      </c>
      <c r="I75" s="5">
        <v>39421000000</v>
      </c>
      <c r="J75" s="5">
        <v>87351000000</v>
      </c>
      <c r="K75" s="5">
        <v>78338000000</v>
      </c>
      <c r="L75" s="5">
        <v>90269000000</v>
      </c>
      <c r="M75" s="5">
        <v>39899000000</v>
      </c>
      <c r="N75" s="5">
        <v>33310000000</v>
      </c>
      <c r="O75" s="5">
        <v>37131269540</v>
      </c>
      <c r="P75" s="5">
        <v>7169411545</v>
      </c>
    </row>
    <row r="77" spans="2:16" ht="15.5" x14ac:dyDescent="0.35">
      <c r="B77" t="s">
        <v>103</v>
      </c>
      <c r="C77" t="s">
        <v>104</v>
      </c>
    </row>
    <row r="78" spans="2:16" ht="15.5" x14ac:dyDescent="0.35">
      <c r="C78" t="s">
        <v>216</v>
      </c>
    </row>
    <row r="79" spans="2:16" ht="15.5" x14ac:dyDescent="0.35">
      <c r="C79" t="s">
        <v>20</v>
      </c>
      <c r="D79" s="5">
        <v>89177000000</v>
      </c>
      <c r="E79" s="5">
        <v>85297000000</v>
      </c>
      <c r="F79" s="5">
        <v>90977000000</v>
      </c>
      <c r="G79" s="5">
        <v>97766000000</v>
      </c>
      <c r="I79" s="5">
        <v>90977000000</v>
      </c>
      <c r="J79" s="5">
        <v>105176000000</v>
      </c>
      <c r="K79" s="5">
        <v>106501000000</v>
      </c>
      <c r="L79" s="5">
        <v>120943000000</v>
      </c>
      <c r="M79" s="5">
        <v>109814000000</v>
      </c>
      <c r="N79" s="5">
        <v>63566000000</v>
      </c>
      <c r="O79" s="5">
        <v>50429886614</v>
      </c>
      <c r="P79" s="5">
        <v>19862725545</v>
      </c>
    </row>
    <row r="80" spans="2:16" ht="15.5" x14ac:dyDescent="0.35">
      <c r="C80" t="s">
        <v>217</v>
      </c>
      <c r="D80" s="5">
        <v>251746000000</v>
      </c>
      <c r="E80" s="5">
        <v>318564000000</v>
      </c>
      <c r="F80" s="5">
        <v>341531000000</v>
      </c>
      <c r="G80" s="5">
        <v>308016000000</v>
      </c>
      <c r="I80" s="5">
        <v>341531000000</v>
      </c>
      <c r="J80" s="5">
        <v>415834000000</v>
      </c>
      <c r="K80" s="5">
        <v>301500000000</v>
      </c>
      <c r="L80" s="5">
        <v>326911000000</v>
      </c>
      <c r="M80" s="5">
        <v>270523000000</v>
      </c>
      <c r="N80" s="5">
        <v>219981000000</v>
      </c>
      <c r="O80" s="5">
        <v>376478435928</v>
      </c>
      <c r="P80" s="5">
        <v>98822661331</v>
      </c>
    </row>
    <row r="81" spans="3:16" ht="15.5" x14ac:dyDescent="0.35">
      <c r="C81" t="s">
        <v>219</v>
      </c>
    </row>
    <row r="82" spans="3:16" ht="15.5" x14ac:dyDescent="0.35">
      <c r="C82" t="s">
        <v>218</v>
      </c>
      <c r="P82" s="5">
        <v>11214595769</v>
      </c>
    </row>
    <row r="83" spans="3:16" ht="15.5" x14ac:dyDescent="0.35">
      <c r="C83" t="s">
        <v>220</v>
      </c>
      <c r="D83" s="5">
        <v>251746000000</v>
      </c>
      <c r="E83" s="5">
        <v>318564000000</v>
      </c>
      <c r="F83" s="5">
        <v>341531000000</v>
      </c>
      <c r="G83" s="5">
        <v>308016000000</v>
      </c>
      <c r="I83" s="5">
        <v>341531000000</v>
      </c>
      <c r="J83" s="5">
        <v>415834000000</v>
      </c>
      <c r="K83" s="5">
        <v>301500000000</v>
      </c>
      <c r="L83" s="5">
        <v>326911000000</v>
      </c>
      <c r="M83" s="5">
        <v>270523000000</v>
      </c>
      <c r="N83" s="5">
        <v>219981000000</v>
      </c>
      <c r="O83" s="5">
        <v>376478435928</v>
      </c>
      <c r="P83" s="5">
        <v>98822661331</v>
      </c>
    </row>
    <row r="84" spans="3:16" ht="15.5" x14ac:dyDescent="0.35">
      <c r="C84" t="s">
        <v>110</v>
      </c>
      <c r="D84" s="5">
        <v>2331000000</v>
      </c>
      <c r="E84" s="5">
        <v>24000000</v>
      </c>
      <c r="F84" s="5">
        <v>17626000000</v>
      </c>
      <c r="I84" s="5">
        <v>17626000000</v>
      </c>
      <c r="N84" s="5">
        <v>81000000</v>
      </c>
      <c r="O84" s="5">
        <v>48818565</v>
      </c>
      <c r="P84" s="5">
        <v>91609678</v>
      </c>
    </row>
    <row r="85" spans="3:16" ht="15.5" x14ac:dyDescent="0.35">
      <c r="C85" t="s">
        <v>221</v>
      </c>
      <c r="D85" s="5">
        <v>2331000000</v>
      </c>
      <c r="E85" s="5">
        <v>24000000</v>
      </c>
      <c r="F85" s="5">
        <v>17626000000</v>
      </c>
      <c r="I85" s="5">
        <v>17626000000</v>
      </c>
      <c r="N85" s="5">
        <v>81000000</v>
      </c>
      <c r="O85" s="5">
        <v>48818565</v>
      </c>
      <c r="P85" s="5">
        <v>91609678</v>
      </c>
    </row>
    <row r="86" spans="3:16" ht="15.5" x14ac:dyDescent="0.35">
      <c r="C86" t="s">
        <v>222</v>
      </c>
      <c r="D86" s="5">
        <v>486471000000</v>
      </c>
      <c r="E86" s="5">
        <v>501472000000</v>
      </c>
      <c r="F86" s="5">
        <v>448788000000</v>
      </c>
      <c r="G86" s="5">
        <v>577254000000</v>
      </c>
      <c r="I86" s="5">
        <v>448788000000</v>
      </c>
      <c r="J86" s="5">
        <v>491999000000</v>
      </c>
      <c r="K86" s="5">
        <v>431200000000</v>
      </c>
      <c r="L86" s="5">
        <v>369006000000</v>
      </c>
      <c r="M86" s="5">
        <v>181713000000</v>
      </c>
      <c r="N86" s="5">
        <v>151627000000</v>
      </c>
      <c r="O86" s="5">
        <v>452772217305</v>
      </c>
      <c r="P86" s="5">
        <v>156757272489</v>
      </c>
    </row>
    <row r="87" spans="3:16" ht="15.5" x14ac:dyDescent="0.35">
      <c r="C87" t="s">
        <v>81</v>
      </c>
      <c r="D87" s="5">
        <v>375000000</v>
      </c>
      <c r="E87" s="5">
        <v>375000000</v>
      </c>
      <c r="F87" s="5">
        <v>375000000</v>
      </c>
      <c r="G87" s="5">
        <v>879000000</v>
      </c>
      <c r="I87" s="5">
        <v>375000000</v>
      </c>
      <c r="J87" s="5">
        <v>879000000</v>
      </c>
      <c r="K87" s="5">
        <v>1730000000</v>
      </c>
      <c r="L87" s="5">
        <v>1728000000</v>
      </c>
      <c r="M87" s="5">
        <v>1843000000</v>
      </c>
      <c r="N87" s="5">
        <v>1638000000</v>
      </c>
      <c r="O87" s="5">
        <v>-1221163500</v>
      </c>
      <c r="P87" s="5">
        <v>-719301750</v>
      </c>
    </row>
    <row r="88" spans="3:16" ht="15.5" x14ac:dyDescent="0.35">
      <c r="C88" t="s">
        <v>223</v>
      </c>
      <c r="D88" s="5">
        <v>894154000000</v>
      </c>
      <c r="E88" s="5">
        <v>936729000000</v>
      </c>
      <c r="F88" s="5">
        <v>940890000000</v>
      </c>
      <c r="G88" s="5">
        <v>1010696000000</v>
      </c>
      <c r="I88" s="5">
        <v>940890000000</v>
      </c>
      <c r="J88" s="5">
        <v>1039896000000</v>
      </c>
      <c r="K88" s="5">
        <v>844310000000</v>
      </c>
      <c r="L88" s="5">
        <v>834009000000</v>
      </c>
      <c r="M88" s="5">
        <v>566833000000</v>
      </c>
      <c r="N88" s="5">
        <v>437290000000</v>
      </c>
      <c r="O88" s="5">
        <v>902658331830</v>
      </c>
      <c r="P88" s="5">
        <v>280364219235</v>
      </c>
    </row>
    <row r="89" spans="3:16" ht="15.5" x14ac:dyDescent="0.35">
      <c r="C89" t="s">
        <v>224</v>
      </c>
    </row>
    <row r="90" spans="3:16" ht="15.5" x14ac:dyDescent="0.35">
      <c r="C90" t="s">
        <v>114</v>
      </c>
      <c r="D90" s="5">
        <v>3784000000</v>
      </c>
      <c r="E90" s="5">
        <v>3510000000</v>
      </c>
      <c r="F90" s="5">
        <v>3463000000</v>
      </c>
      <c r="G90" s="5">
        <v>2465000000</v>
      </c>
      <c r="I90" s="5">
        <v>3463000000</v>
      </c>
      <c r="J90" s="5">
        <v>2050000000</v>
      </c>
      <c r="K90" s="5">
        <v>3067000000</v>
      </c>
      <c r="L90" s="5">
        <v>3283000000</v>
      </c>
      <c r="M90" s="5">
        <v>4297000000</v>
      </c>
      <c r="N90" s="5">
        <v>3461000000</v>
      </c>
      <c r="O90" s="5">
        <v>2891461439</v>
      </c>
      <c r="P90" s="5">
        <v>3716462944</v>
      </c>
    </row>
    <row r="91" spans="3:16" ht="15.5" x14ac:dyDescent="0.35">
      <c r="C91" t="s">
        <v>111</v>
      </c>
      <c r="D91" s="5">
        <v>49362000000</v>
      </c>
      <c r="E91" s="5">
        <v>52453000000</v>
      </c>
      <c r="F91" s="5">
        <v>53518000000</v>
      </c>
      <c r="G91" s="5">
        <v>55870000000</v>
      </c>
      <c r="I91" s="5">
        <v>53518000000</v>
      </c>
      <c r="J91" s="5">
        <v>66206000000</v>
      </c>
      <c r="K91" s="5">
        <v>71539000000</v>
      </c>
      <c r="L91" s="5">
        <v>69620000000</v>
      </c>
      <c r="M91" s="5">
        <v>46123000000</v>
      </c>
      <c r="N91" s="5">
        <v>26669000000</v>
      </c>
      <c r="O91" s="5">
        <v>25742533664</v>
      </c>
      <c r="P91" s="5">
        <v>20664609060</v>
      </c>
    </row>
    <row r="92" spans="3:16" ht="15.5" x14ac:dyDescent="0.35">
      <c r="C92" t="s">
        <v>113</v>
      </c>
      <c r="D92" s="5">
        <v>219000000</v>
      </c>
      <c r="E92" s="5">
        <v>235000000</v>
      </c>
      <c r="F92" s="5">
        <v>251000000</v>
      </c>
      <c r="G92" s="5">
        <v>266000000</v>
      </c>
      <c r="I92" s="5">
        <v>251000000</v>
      </c>
      <c r="J92" s="5">
        <v>312000000</v>
      </c>
      <c r="K92" s="5">
        <v>373000000</v>
      </c>
      <c r="L92" s="5">
        <v>434000000</v>
      </c>
    </row>
    <row r="93" spans="3:16" ht="15.5" x14ac:dyDescent="0.35">
      <c r="C93" t="s">
        <v>228</v>
      </c>
      <c r="D93" s="5">
        <v>71985000000</v>
      </c>
      <c r="E93" s="5">
        <v>78586000000</v>
      </c>
      <c r="F93" s="5">
        <v>79620000000</v>
      </c>
      <c r="G93" s="5">
        <v>63653000000</v>
      </c>
      <c r="I93" s="5">
        <v>79620000000</v>
      </c>
      <c r="J93" s="5">
        <v>73688000000</v>
      </c>
      <c r="K93" s="5">
        <v>87409000000</v>
      </c>
      <c r="L93" s="5">
        <v>86333000000</v>
      </c>
      <c r="M93" s="5">
        <v>52554000000</v>
      </c>
      <c r="N93" s="5">
        <v>33565000000</v>
      </c>
      <c r="O93" s="5">
        <v>32285396072</v>
      </c>
      <c r="P93" s="5">
        <v>28381987639</v>
      </c>
    </row>
    <row r="94" spans="3:16" ht="15.5" x14ac:dyDescent="0.35">
      <c r="C94" t="s">
        <v>115</v>
      </c>
      <c r="D94" s="5">
        <v>966139000000</v>
      </c>
      <c r="E94" s="5">
        <v>1015315000000</v>
      </c>
      <c r="F94" s="5">
        <v>1020510000000</v>
      </c>
      <c r="G94" s="5">
        <v>1074349000000</v>
      </c>
      <c r="I94" s="5">
        <v>1020510000000</v>
      </c>
      <c r="J94" s="5">
        <v>1113584000000</v>
      </c>
      <c r="K94" s="5">
        <v>931719000000</v>
      </c>
      <c r="L94" s="5">
        <v>920342000000</v>
      </c>
      <c r="M94" s="5">
        <v>619387000000</v>
      </c>
      <c r="N94" s="5">
        <v>470855000000</v>
      </c>
      <c r="O94" s="5">
        <v>934943727902</v>
      </c>
      <c r="P94" s="5">
        <v>308746206874</v>
      </c>
    </row>
    <row r="95" spans="3:16" ht="15.5" x14ac:dyDescent="0.35">
      <c r="C95" t="s">
        <v>116</v>
      </c>
    </row>
    <row r="96" spans="3:16" ht="15.5" x14ac:dyDescent="0.35">
      <c r="C96" t="s">
        <v>117</v>
      </c>
    </row>
    <row r="97" spans="3:16" ht="15.5" x14ac:dyDescent="0.35">
      <c r="C97" t="s">
        <v>229</v>
      </c>
      <c r="D97" s="5">
        <v>514466000000</v>
      </c>
      <c r="E97" s="5">
        <v>537249000000</v>
      </c>
      <c r="F97" s="5">
        <v>545592000000</v>
      </c>
      <c r="G97" s="5">
        <v>612225000000</v>
      </c>
      <c r="I97" s="5">
        <v>545592000000</v>
      </c>
      <c r="J97" s="5">
        <v>646798000000</v>
      </c>
      <c r="K97" s="5">
        <v>511720000000</v>
      </c>
      <c r="L97" s="5">
        <v>544900000000</v>
      </c>
      <c r="M97" s="5">
        <v>384203000000</v>
      </c>
      <c r="N97" s="5">
        <v>264504000000</v>
      </c>
      <c r="O97" s="5">
        <v>763991909115</v>
      </c>
      <c r="P97" s="5">
        <v>242356909607</v>
      </c>
    </row>
    <row r="98" spans="3:16" ht="15.5" x14ac:dyDescent="0.35">
      <c r="C98" t="s">
        <v>236</v>
      </c>
      <c r="D98" s="5">
        <v>265639000000</v>
      </c>
      <c r="E98" s="5">
        <v>288268000000</v>
      </c>
      <c r="F98" s="5">
        <v>330381000000</v>
      </c>
      <c r="G98" s="5">
        <v>368788000000</v>
      </c>
      <c r="I98" s="5">
        <v>330381000000</v>
      </c>
      <c r="J98" s="5">
        <v>428928000000</v>
      </c>
      <c r="K98" s="5">
        <v>356555000000</v>
      </c>
      <c r="L98" s="5">
        <v>349849000000</v>
      </c>
      <c r="M98" s="5">
        <v>191012000000</v>
      </c>
      <c r="N98" s="5">
        <v>182574000000</v>
      </c>
      <c r="O98" s="5">
        <v>541498054823</v>
      </c>
      <c r="P98" s="5">
        <v>60042515693</v>
      </c>
    </row>
    <row r="99" spans="3:16" ht="15.5" x14ac:dyDescent="0.35">
      <c r="C99" t="s">
        <v>230</v>
      </c>
    </row>
    <row r="100" spans="3:16" ht="15.5" x14ac:dyDescent="0.35">
      <c r="C100" t="s">
        <v>231</v>
      </c>
      <c r="D100" s="5">
        <v>146624000000</v>
      </c>
      <c r="E100" s="5">
        <v>165659000000</v>
      </c>
      <c r="F100" s="5">
        <v>111149000000</v>
      </c>
      <c r="G100" s="5">
        <v>171440000000</v>
      </c>
      <c r="I100" s="5">
        <v>111149000000</v>
      </c>
      <c r="J100" s="5">
        <v>127968000000</v>
      </c>
      <c r="K100" s="5">
        <v>85308000000</v>
      </c>
      <c r="L100" s="5">
        <v>124746000000</v>
      </c>
      <c r="M100" s="5">
        <v>152612000000</v>
      </c>
      <c r="N100" s="5">
        <v>34137000000</v>
      </c>
      <c r="O100" s="5">
        <v>188158091821</v>
      </c>
      <c r="P100" s="5">
        <v>150614214712</v>
      </c>
    </row>
    <row r="101" spans="3:16" ht="15.5" x14ac:dyDescent="0.35">
      <c r="C101" t="s">
        <v>121</v>
      </c>
      <c r="K101" s="5">
        <v>1000000000</v>
      </c>
      <c r="L101" s="5">
        <v>1000000000</v>
      </c>
    </row>
    <row r="102" spans="3:16" ht="15.5" x14ac:dyDescent="0.35">
      <c r="C102" t="s">
        <v>232</v>
      </c>
      <c r="K102" s="5">
        <v>1000000000</v>
      </c>
      <c r="L102" s="5">
        <v>1000000000</v>
      </c>
      <c r="P102" s="5">
        <v>11214595769</v>
      </c>
    </row>
    <row r="103" spans="3:16" ht="15.5" x14ac:dyDescent="0.35">
      <c r="C103" t="s">
        <v>120</v>
      </c>
      <c r="D103" s="5">
        <v>34262000000</v>
      </c>
      <c r="E103" s="5">
        <v>44216000000</v>
      </c>
      <c r="F103" s="5">
        <v>43550000000</v>
      </c>
      <c r="G103" s="5">
        <v>40354000000</v>
      </c>
      <c r="I103" s="5">
        <v>43550000000</v>
      </c>
      <c r="J103" s="5">
        <v>43114000000</v>
      </c>
      <c r="K103" s="5">
        <v>31316000000</v>
      </c>
      <c r="L103" s="5">
        <v>30866000000</v>
      </c>
      <c r="M103" s="5">
        <v>19182000000</v>
      </c>
      <c r="N103" s="5">
        <v>17900000000</v>
      </c>
      <c r="O103" s="5">
        <v>14564577591</v>
      </c>
      <c r="P103" s="5">
        <v>7308999904</v>
      </c>
    </row>
    <row r="104" spans="3:16" ht="15.5" x14ac:dyDescent="0.35">
      <c r="C104" t="s">
        <v>233</v>
      </c>
      <c r="D104" s="5">
        <v>749000000</v>
      </c>
      <c r="E104" s="5">
        <v>2113000000</v>
      </c>
      <c r="F104" s="5">
        <v>6621000000</v>
      </c>
      <c r="G104" s="5">
        <v>1546000000</v>
      </c>
      <c r="I104" s="5">
        <v>6621000000</v>
      </c>
      <c r="J104" s="5">
        <v>13083000000</v>
      </c>
      <c r="K104" s="5">
        <v>10748000000</v>
      </c>
      <c r="L104" s="5">
        <v>7171000000</v>
      </c>
      <c r="M104" s="5">
        <v>2024000000</v>
      </c>
      <c r="N104" s="5">
        <v>10239000000</v>
      </c>
      <c r="O104" s="5">
        <v>1866735209</v>
      </c>
      <c r="P104" s="5">
        <v>898819055</v>
      </c>
    </row>
    <row r="105" spans="3:16" ht="15.5" x14ac:dyDescent="0.35">
      <c r="C105" t="s">
        <v>285</v>
      </c>
    </row>
    <row r="106" spans="3:16" ht="15.5" x14ac:dyDescent="0.35">
      <c r="C106" t="s">
        <v>287</v>
      </c>
      <c r="D106" s="5">
        <v>9000000</v>
      </c>
      <c r="E106" s="5">
        <v>22000000</v>
      </c>
      <c r="F106" s="5">
        <v>34000000</v>
      </c>
      <c r="G106" s="5">
        <v>46000000</v>
      </c>
      <c r="I106" s="5">
        <v>34000000</v>
      </c>
      <c r="J106" s="5">
        <v>77000000</v>
      </c>
      <c r="K106" s="5">
        <v>986000000</v>
      </c>
      <c r="L106" s="5">
        <v>683000000</v>
      </c>
      <c r="M106" s="5">
        <v>191000000</v>
      </c>
      <c r="N106" s="5">
        <v>302000000</v>
      </c>
      <c r="O106" s="5">
        <v>294154774</v>
      </c>
      <c r="P106" s="5">
        <v>607935600</v>
      </c>
    </row>
    <row r="107" spans="3:16" ht="15.5" x14ac:dyDescent="0.35">
      <c r="C107" t="s">
        <v>370</v>
      </c>
      <c r="D107" s="5">
        <v>2132000000</v>
      </c>
      <c r="E107" s="5">
        <v>4347000000</v>
      </c>
      <c r="F107" s="5">
        <v>7930000000</v>
      </c>
      <c r="G107" s="5">
        <v>11833000000</v>
      </c>
      <c r="I107" s="5">
        <v>7930000000</v>
      </c>
      <c r="J107" s="5">
        <v>14505000000</v>
      </c>
      <c r="K107" s="5">
        <v>24455000000</v>
      </c>
      <c r="L107" s="5">
        <v>31563000000</v>
      </c>
    </row>
    <row r="108" spans="3:16" ht="15.5" x14ac:dyDescent="0.35">
      <c r="C108" t="s">
        <v>288</v>
      </c>
      <c r="D108" s="5">
        <v>14290000000</v>
      </c>
      <c r="E108" s="5">
        <v>16612000000</v>
      </c>
      <c r="F108" s="5">
        <v>17569000000</v>
      </c>
      <c r="G108" s="5">
        <v>18395000000</v>
      </c>
      <c r="I108" s="5">
        <v>17569000000</v>
      </c>
      <c r="J108" s="5">
        <v>10978000000</v>
      </c>
      <c r="K108" s="5">
        <v>11102000000</v>
      </c>
      <c r="L108" s="5">
        <v>9905000000</v>
      </c>
      <c r="M108" s="5">
        <v>247000000</v>
      </c>
      <c r="N108" s="5">
        <v>179000000</v>
      </c>
      <c r="O108" s="5">
        <v>404085600</v>
      </c>
      <c r="P108" s="5">
        <v>404085600</v>
      </c>
    </row>
    <row r="109" spans="3:16" ht="15.5" x14ac:dyDescent="0.35">
      <c r="C109" t="s">
        <v>237</v>
      </c>
      <c r="D109" s="5">
        <v>8459000000</v>
      </c>
      <c r="E109" s="5">
        <v>10106000000</v>
      </c>
      <c r="F109" s="5">
        <v>14213000000</v>
      </c>
      <c r="G109" s="5">
        <v>12849000000</v>
      </c>
      <c r="I109" s="5">
        <v>14213000000</v>
      </c>
      <c r="J109" s="5">
        <v>15802000000</v>
      </c>
      <c r="K109" s="5">
        <v>27566000000</v>
      </c>
      <c r="L109" s="5">
        <v>37347000000</v>
      </c>
      <c r="M109" s="5">
        <v>5435000000</v>
      </c>
      <c r="N109" s="5">
        <v>7501000000</v>
      </c>
      <c r="O109" s="5">
        <v>5411890774</v>
      </c>
      <c r="P109" s="5">
        <v>5612996600</v>
      </c>
    </row>
    <row r="110" spans="3:16" ht="15.5" x14ac:dyDescent="0.35">
      <c r="C110" t="s">
        <v>238</v>
      </c>
      <c r="D110" s="5">
        <v>8459000000</v>
      </c>
      <c r="E110" s="5">
        <v>10106000000</v>
      </c>
      <c r="F110" s="5">
        <v>14213000000</v>
      </c>
      <c r="G110" s="5">
        <v>12849000000</v>
      </c>
      <c r="I110" s="5">
        <v>14213000000</v>
      </c>
      <c r="J110" s="5">
        <v>15802000000</v>
      </c>
      <c r="K110" s="5">
        <v>27566000000</v>
      </c>
      <c r="L110" s="5">
        <v>37347000000</v>
      </c>
      <c r="M110" s="5">
        <v>5435000000</v>
      </c>
      <c r="N110" s="5">
        <v>7501000000</v>
      </c>
      <c r="O110" s="5">
        <v>5411890774</v>
      </c>
      <c r="P110" s="5">
        <v>5612996600</v>
      </c>
    </row>
    <row r="111" spans="3:16" ht="15.5" x14ac:dyDescent="0.35">
      <c r="C111" t="s">
        <v>239</v>
      </c>
    </row>
    <row r="112" spans="3:16" ht="15.5" x14ac:dyDescent="0.35">
      <c r="C112" t="s">
        <v>290</v>
      </c>
      <c r="D112" s="5">
        <v>2141000000</v>
      </c>
      <c r="E112" s="5">
        <v>4369000000</v>
      </c>
      <c r="F112" s="5">
        <v>7964000000</v>
      </c>
      <c r="G112" s="5">
        <v>11879000000</v>
      </c>
      <c r="I112" s="5">
        <v>7964000000</v>
      </c>
      <c r="J112" s="5">
        <v>14582000000</v>
      </c>
      <c r="K112" s="5">
        <v>25441000000</v>
      </c>
      <c r="L112" s="5">
        <v>32246000000</v>
      </c>
      <c r="M112" s="5">
        <v>191000000</v>
      </c>
      <c r="N112" s="5">
        <v>302000000</v>
      </c>
      <c r="O112" s="5">
        <v>294154774</v>
      </c>
      <c r="P112" s="5">
        <v>607935600</v>
      </c>
    </row>
    <row r="113" spans="2:16" ht="15.5" x14ac:dyDescent="0.35">
      <c r="C113" t="s">
        <v>128</v>
      </c>
      <c r="D113" s="5">
        <v>522925000000</v>
      </c>
      <c r="E113" s="5">
        <v>547355000000</v>
      </c>
      <c r="F113" s="5">
        <v>559805000000</v>
      </c>
      <c r="G113" s="5">
        <v>625074000000</v>
      </c>
      <c r="I113" s="5">
        <v>559805000000</v>
      </c>
      <c r="J113" s="5">
        <v>662600000000</v>
      </c>
      <c r="K113" s="5">
        <v>539286000000</v>
      </c>
      <c r="L113" s="5">
        <v>582247000000</v>
      </c>
      <c r="M113" s="5">
        <v>389638000000</v>
      </c>
      <c r="N113" s="5">
        <v>272005000000</v>
      </c>
      <c r="O113" s="5">
        <v>769403799889</v>
      </c>
      <c r="P113" s="5">
        <v>247969906207</v>
      </c>
    </row>
    <row r="114" spans="2:16" ht="15.5" x14ac:dyDescent="0.35">
      <c r="C114" t="s">
        <v>129</v>
      </c>
    </row>
    <row r="115" spans="2:16" ht="15.5" x14ac:dyDescent="0.35">
      <c r="C115" t="s">
        <v>130</v>
      </c>
      <c r="D115" s="5">
        <v>75000000000</v>
      </c>
      <c r="E115" s="5">
        <v>75000000000</v>
      </c>
      <c r="F115" s="5">
        <v>75000000000</v>
      </c>
      <c r="G115" s="5">
        <v>75000000000</v>
      </c>
      <c r="I115" s="5">
        <v>75000000000</v>
      </c>
      <c r="J115" s="5">
        <v>75000000000</v>
      </c>
      <c r="K115" s="5">
        <v>75000000000</v>
      </c>
      <c r="L115" s="5">
        <v>75000000000</v>
      </c>
      <c r="M115" s="5">
        <v>75000000000</v>
      </c>
      <c r="N115" s="5">
        <v>75000000000</v>
      </c>
      <c r="O115" s="5">
        <v>75000000000</v>
      </c>
      <c r="P115" s="5">
        <v>28000000000</v>
      </c>
    </row>
    <row r="116" spans="2:16" ht="15.5" x14ac:dyDescent="0.35">
      <c r="C116" t="s">
        <v>131</v>
      </c>
      <c r="D116" s="5">
        <v>50576000000</v>
      </c>
      <c r="E116" s="5">
        <v>50576000000</v>
      </c>
      <c r="F116" s="5">
        <v>50576000000</v>
      </c>
      <c r="G116" s="5">
        <v>50576000000</v>
      </c>
      <c r="I116" s="5">
        <v>50576000000</v>
      </c>
      <c r="J116" s="5">
        <v>50576000000</v>
      </c>
      <c r="K116" s="5">
        <v>50576000000</v>
      </c>
      <c r="L116" s="5">
        <v>50576000000</v>
      </c>
      <c r="M116" s="5">
        <v>50561000000</v>
      </c>
      <c r="N116" s="5">
        <v>50561000000</v>
      </c>
      <c r="O116" s="5">
        <v>50560997616</v>
      </c>
      <c r="P116" s="5">
        <v>928639810</v>
      </c>
    </row>
    <row r="117" spans="2:16" ht="15.5" x14ac:dyDescent="0.35">
      <c r="C117" t="s">
        <v>132</v>
      </c>
      <c r="D117" s="5">
        <v>284291000000</v>
      </c>
      <c r="E117" s="5">
        <v>290292000000</v>
      </c>
      <c r="F117" s="5">
        <v>283973000000</v>
      </c>
      <c r="G117" s="5">
        <v>274363000000</v>
      </c>
      <c r="I117" s="5">
        <v>283973000000</v>
      </c>
      <c r="J117" s="5">
        <v>272507000000</v>
      </c>
      <c r="K117" s="5">
        <v>218798000000</v>
      </c>
      <c r="L117" s="5">
        <v>169657000000</v>
      </c>
      <c r="M117" s="5">
        <v>102345000000</v>
      </c>
      <c r="N117" s="5">
        <v>71651000000</v>
      </c>
      <c r="O117" s="5">
        <v>41200093897</v>
      </c>
      <c r="P117" s="5">
        <v>32566962607</v>
      </c>
    </row>
    <row r="118" spans="2:16" ht="15.5" x14ac:dyDescent="0.35">
      <c r="C118" t="s">
        <v>133</v>
      </c>
      <c r="D118" s="5">
        <v>15000000000</v>
      </c>
      <c r="E118" s="5">
        <v>15000000000</v>
      </c>
      <c r="F118" s="5">
        <v>15000000000</v>
      </c>
      <c r="G118" s="5">
        <v>15000000000</v>
      </c>
      <c r="I118" s="5">
        <v>15000000000</v>
      </c>
      <c r="J118" s="5">
        <v>15000000000</v>
      </c>
      <c r="K118" s="5">
        <v>15000000000</v>
      </c>
      <c r="L118" s="5">
        <v>15000000000</v>
      </c>
    </row>
    <row r="119" spans="2:16" ht="15.5" x14ac:dyDescent="0.35">
      <c r="C119" t="s">
        <v>134</v>
      </c>
      <c r="D119" s="5">
        <v>269291000000</v>
      </c>
      <c r="E119" s="5">
        <v>275292000000</v>
      </c>
      <c r="F119" s="5">
        <v>268973000000</v>
      </c>
      <c r="G119" s="5">
        <v>259363000000</v>
      </c>
      <c r="I119" s="5">
        <v>268973000000</v>
      </c>
      <c r="J119" s="5">
        <v>257507000000</v>
      </c>
      <c r="K119" s="5">
        <v>203798000000</v>
      </c>
      <c r="L119" s="5">
        <v>154657000000</v>
      </c>
    </row>
    <row r="120" spans="2:16" ht="15.5" x14ac:dyDescent="0.35">
      <c r="C120" t="s">
        <v>135</v>
      </c>
      <c r="D120" s="5">
        <v>284291000000</v>
      </c>
      <c r="E120" s="5">
        <v>290292000000</v>
      </c>
      <c r="F120" s="5">
        <v>283973000000</v>
      </c>
      <c r="G120" s="5">
        <v>274363000000</v>
      </c>
      <c r="I120" s="5">
        <v>283973000000</v>
      </c>
      <c r="J120" s="5">
        <v>272507000000</v>
      </c>
      <c r="K120" s="5">
        <v>218798000000</v>
      </c>
      <c r="L120" s="5">
        <v>169657000000</v>
      </c>
      <c r="M120" s="5">
        <v>102345000000</v>
      </c>
      <c r="N120" s="5">
        <v>71651000000</v>
      </c>
      <c r="O120" s="5">
        <v>41200093897</v>
      </c>
      <c r="P120" s="5">
        <v>32566962607</v>
      </c>
    </row>
    <row r="121" spans="2:16" ht="15.5" x14ac:dyDescent="0.35">
      <c r="C121" t="s">
        <v>136</v>
      </c>
      <c r="D121" s="5">
        <v>32972000000</v>
      </c>
      <c r="E121" s="5">
        <v>51717000000</v>
      </c>
      <c r="F121" s="5">
        <v>50781000000</v>
      </c>
      <c r="G121" s="5">
        <v>48457000000</v>
      </c>
      <c r="I121" s="5">
        <v>50781000000</v>
      </c>
      <c r="J121" s="5">
        <v>52022000000</v>
      </c>
      <c r="K121" s="5">
        <v>46329000000</v>
      </c>
      <c r="L121" s="5">
        <v>41134000000</v>
      </c>
    </row>
    <row r="122" spans="2:16" ht="15.5" x14ac:dyDescent="0.35">
      <c r="C122" t="s">
        <v>10</v>
      </c>
      <c r="D122" s="5">
        <v>443214000000</v>
      </c>
      <c r="E122" s="5">
        <v>467960000000</v>
      </c>
      <c r="F122" s="5">
        <v>460705000000</v>
      </c>
      <c r="G122" s="5">
        <v>449275000000</v>
      </c>
      <c r="I122" s="5">
        <v>460705000000</v>
      </c>
      <c r="J122" s="5">
        <v>450984000000</v>
      </c>
      <c r="K122" s="5">
        <v>392433000000</v>
      </c>
      <c r="L122" s="5">
        <v>338095000000</v>
      </c>
      <c r="M122" s="5">
        <v>229749000000</v>
      </c>
      <c r="N122" s="5">
        <v>198850000000</v>
      </c>
      <c r="O122" s="5">
        <v>165539928013</v>
      </c>
      <c r="P122" s="5">
        <v>60776300667</v>
      </c>
    </row>
    <row r="123" spans="2:16" ht="15.5" x14ac:dyDescent="0.35">
      <c r="C123" t="s">
        <v>137</v>
      </c>
      <c r="D123" s="5">
        <v>966139000000</v>
      </c>
      <c r="E123" s="5">
        <v>1015315000000</v>
      </c>
      <c r="F123" s="5">
        <v>1020510000000</v>
      </c>
      <c r="G123" s="5">
        <v>1074349000000</v>
      </c>
      <c r="I123" s="5">
        <v>1020510000000</v>
      </c>
      <c r="J123" s="5">
        <v>1113584000000</v>
      </c>
      <c r="K123" s="5">
        <v>931719000000</v>
      </c>
      <c r="L123" s="5">
        <v>920342000000</v>
      </c>
      <c r="M123" s="5">
        <v>619387000000</v>
      </c>
      <c r="N123" s="5">
        <v>470855000000</v>
      </c>
      <c r="O123" s="5">
        <v>934943727902</v>
      </c>
      <c r="P123" s="5">
        <v>308746206874</v>
      </c>
    </row>
    <row r="124" spans="2:16" ht="15.5" x14ac:dyDescent="0.35">
      <c r="C124" t="s">
        <v>138</v>
      </c>
      <c r="D124" s="5">
        <v>1500000000</v>
      </c>
      <c r="E124" s="5">
        <v>1500000000</v>
      </c>
      <c r="F124" s="5">
        <v>1500000000</v>
      </c>
      <c r="G124" s="5">
        <v>1500000000</v>
      </c>
      <c r="I124" s="5">
        <v>1500000000</v>
      </c>
      <c r="J124" s="5">
        <v>1500000000</v>
      </c>
      <c r="K124" s="5">
        <v>1500000000</v>
      </c>
      <c r="L124" s="5">
        <v>1500000000</v>
      </c>
      <c r="M124" s="5">
        <v>1500000000</v>
      </c>
      <c r="N124" s="5">
        <v>1500000000</v>
      </c>
      <c r="O124" s="5">
        <v>1500000000</v>
      </c>
      <c r="P124" s="5">
        <v>28000000</v>
      </c>
    </row>
    <row r="126" spans="2:16" ht="15.5" x14ac:dyDescent="0.35">
      <c r="B126" t="s">
        <v>139</v>
      </c>
      <c r="C126" t="s">
        <v>140</v>
      </c>
      <c r="D126" s="5">
        <v>202882000000</v>
      </c>
      <c r="E126" s="5">
        <v>84028000000</v>
      </c>
      <c r="F126" s="5">
        <v>268052000000</v>
      </c>
      <c r="G126" s="5">
        <v>190191000000</v>
      </c>
      <c r="I126" s="5">
        <v>909965000000</v>
      </c>
      <c r="J126" s="5">
        <v>1155240000000</v>
      </c>
      <c r="K126" s="5">
        <v>1218494000000</v>
      </c>
      <c r="L126" s="5">
        <v>1330113000000</v>
      </c>
      <c r="M126" s="5">
        <v>995120000000</v>
      </c>
      <c r="N126" s="5">
        <v>918483000000</v>
      </c>
      <c r="O126" s="5">
        <v>1045790805974</v>
      </c>
      <c r="P126" s="5">
        <v>-54962051538</v>
      </c>
    </row>
    <row r="127" spans="2:16" ht="15.5" x14ac:dyDescent="0.35">
      <c r="C127" t="s">
        <v>292</v>
      </c>
      <c r="D127" s="5">
        <v>464333000000</v>
      </c>
      <c r="E127" s="5">
        <v>378536000000</v>
      </c>
      <c r="F127" s="5">
        <v>615376000000</v>
      </c>
      <c r="G127" s="5">
        <v>472117000000</v>
      </c>
      <c r="I127" s="5">
        <v>2025690000000</v>
      </c>
      <c r="J127" s="5">
        <v>2199965000000</v>
      </c>
      <c r="K127" s="5">
        <v>2081336000000</v>
      </c>
      <c r="L127" s="5">
        <v>2272471000000</v>
      </c>
      <c r="M127" s="5">
        <v>1698601000000</v>
      </c>
      <c r="N127" s="5">
        <v>2100936000000</v>
      </c>
      <c r="O127" s="5">
        <v>2106415290031</v>
      </c>
      <c r="P127" s="5">
        <v>309824039535</v>
      </c>
    </row>
    <row r="128" spans="2:16" ht="15.5" x14ac:dyDescent="0.35">
      <c r="C128" t="s">
        <v>393</v>
      </c>
      <c r="D128" s="5">
        <v>-25482000000</v>
      </c>
      <c r="E128" s="5">
        <v>-24900000000</v>
      </c>
      <c r="F128" s="5">
        <v>-22449000000</v>
      </c>
      <c r="G128" s="5">
        <v>-24207000000</v>
      </c>
      <c r="I128" s="5">
        <v>-95912000000</v>
      </c>
      <c r="J128" s="5">
        <v>-94301000000</v>
      </c>
      <c r="K128" s="5">
        <v>-85079000000</v>
      </c>
      <c r="L128" s="5">
        <v>-72016000000</v>
      </c>
      <c r="M128" s="5">
        <v>-60965000000</v>
      </c>
      <c r="N128" s="5">
        <v>-59164000000</v>
      </c>
      <c r="O128" s="5">
        <v>-62531884849</v>
      </c>
      <c r="P128" s="5">
        <v>-53094043571</v>
      </c>
    </row>
    <row r="129" spans="3:16" ht="15.5" x14ac:dyDescent="0.35">
      <c r="C129" t="s">
        <v>293</v>
      </c>
      <c r="D129" s="5">
        <v>-204673000000</v>
      </c>
      <c r="E129" s="5">
        <v>-249216000000</v>
      </c>
      <c r="F129" s="5">
        <v>-304513000000</v>
      </c>
      <c r="G129" s="5">
        <v>-210586000000</v>
      </c>
      <c r="I129" s="5">
        <v>-918381000000</v>
      </c>
      <c r="J129" s="5">
        <v>-892383000000</v>
      </c>
      <c r="K129" s="5">
        <v>-693202000000</v>
      </c>
      <c r="L129" s="5">
        <v>-813367000000</v>
      </c>
      <c r="M129" s="5">
        <v>-554051000000</v>
      </c>
      <c r="N129" s="5">
        <v>-1021546000000</v>
      </c>
      <c r="O129" s="5">
        <v>-838323715677</v>
      </c>
      <c r="P129" s="5">
        <v>-274876174678</v>
      </c>
    </row>
    <row r="130" spans="3:16" ht="15.5" x14ac:dyDescent="0.35">
      <c r="C130" t="s">
        <v>297</v>
      </c>
      <c r="D130" s="5">
        <v>-5454000000</v>
      </c>
      <c r="E130" s="5">
        <v>-3866000000</v>
      </c>
      <c r="F130" s="5">
        <v>-6832000000</v>
      </c>
      <c r="G130" s="5">
        <v>-7469000000</v>
      </c>
      <c r="I130" s="5">
        <v>-29106000000</v>
      </c>
      <c r="J130" s="5">
        <v>-26484000000</v>
      </c>
      <c r="K130" s="5">
        <v>-29336000000</v>
      </c>
      <c r="L130" s="5">
        <v>-27073000000</v>
      </c>
      <c r="M130" s="5">
        <v>-11383000000</v>
      </c>
      <c r="N130" s="5">
        <v>-42756000000</v>
      </c>
      <c r="O130" s="5">
        <v>-51522056828</v>
      </c>
      <c r="P130" s="5">
        <v>-1277891796</v>
      </c>
    </row>
    <row r="131" spans="3:16" ht="15.5" x14ac:dyDescent="0.35">
      <c r="C131" t="s">
        <v>152</v>
      </c>
      <c r="D131" s="5">
        <v>252000000</v>
      </c>
      <c r="E131" s="5">
        <v>169000000</v>
      </c>
      <c r="F131" s="5">
        <v>463000000</v>
      </c>
      <c r="G131" s="5">
        <v>611000000</v>
      </c>
      <c r="I131" s="5">
        <v>2389000000</v>
      </c>
      <c r="J131" s="5">
        <v>1387000000</v>
      </c>
      <c r="K131" s="5">
        <v>1080000000</v>
      </c>
      <c r="L131" s="5">
        <v>1333000000</v>
      </c>
      <c r="M131" s="5">
        <v>1314000000</v>
      </c>
      <c r="N131" s="5">
        <v>1041000000</v>
      </c>
      <c r="O131" s="5">
        <v>3968631139</v>
      </c>
      <c r="P131" s="5">
        <v>155005100</v>
      </c>
    </row>
    <row r="132" spans="3:16" ht="15.5" x14ac:dyDescent="0.35">
      <c r="C132" t="s">
        <v>1441</v>
      </c>
      <c r="J132" s="5">
        <v>9451000000</v>
      </c>
    </row>
    <row r="133" spans="3:16" ht="15.5" x14ac:dyDescent="0.35">
      <c r="C133" t="s">
        <v>688</v>
      </c>
      <c r="D133" s="5">
        <v>-26094000000</v>
      </c>
      <c r="E133" s="5">
        <v>-16695000000</v>
      </c>
      <c r="F133" s="5">
        <v>-13993000000</v>
      </c>
      <c r="G133" s="5">
        <v>-40275000000</v>
      </c>
      <c r="I133" s="5">
        <v>-74715000000</v>
      </c>
      <c r="J133" s="5">
        <v>-42395000000</v>
      </c>
      <c r="K133" s="5">
        <v>-56305000000</v>
      </c>
      <c r="L133" s="5">
        <v>-31235000000</v>
      </c>
      <c r="M133" s="5">
        <v>-78396000000</v>
      </c>
      <c r="N133" s="5">
        <v>-60028000000</v>
      </c>
      <c r="O133" s="5">
        <v>-112215457842</v>
      </c>
      <c r="P133" s="5">
        <v>-35692986128</v>
      </c>
    </row>
    <row r="134" spans="3:16" ht="15.5" x14ac:dyDescent="0.35">
      <c r="C134" t="s">
        <v>149</v>
      </c>
      <c r="D134" s="5">
        <v>-167516000000</v>
      </c>
      <c r="E134" s="5">
        <v>-83337000000</v>
      </c>
      <c r="F134" s="5">
        <v>-268347000000</v>
      </c>
      <c r="G134" s="5">
        <v>-180242000000</v>
      </c>
      <c r="I134" s="5">
        <v>-919410000000</v>
      </c>
      <c r="J134" s="5">
        <v>-1115851000000</v>
      </c>
      <c r="K134" s="5">
        <v>-1204394000000</v>
      </c>
      <c r="L134" s="5">
        <v>-1275371000000</v>
      </c>
      <c r="M134" s="5">
        <v>-916008000000</v>
      </c>
      <c r="N134" s="5">
        <v>-894694000000</v>
      </c>
      <c r="O134" s="5">
        <v>-1014693683591</v>
      </c>
      <c r="P134" s="5">
        <v>77787731899</v>
      </c>
    </row>
    <row r="135" spans="3:16" ht="15.5" x14ac:dyDescent="0.35">
      <c r="C135" t="s">
        <v>150</v>
      </c>
      <c r="D135" s="5">
        <v>-31486000000</v>
      </c>
      <c r="E135" s="5">
        <v>-6371000000</v>
      </c>
      <c r="F135" s="5">
        <v>-6494000000</v>
      </c>
      <c r="G135" s="5">
        <v>-3935000000</v>
      </c>
      <c r="I135" s="5">
        <v>-4754000000</v>
      </c>
      <c r="J135" s="5">
        <v>-40714000000</v>
      </c>
      <c r="K135" s="5">
        <v>-28542000000</v>
      </c>
      <c r="L135" s="5">
        <v>-43613000000</v>
      </c>
      <c r="M135" s="5">
        <v>-32864000000</v>
      </c>
      <c r="N135" s="5">
        <v>-10653000000</v>
      </c>
      <c r="O135" s="5">
        <v>-529961314</v>
      </c>
      <c r="P135" s="5">
        <v>-17725009429</v>
      </c>
    </row>
    <row r="136" spans="3:16" ht="15.5" x14ac:dyDescent="0.35">
      <c r="C136" t="s">
        <v>158</v>
      </c>
      <c r="D136" s="5">
        <v>-4486000000</v>
      </c>
      <c r="E136" s="5">
        <v>-6371000000</v>
      </c>
      <c r="F136" s="5">
        <v>-5428000000</v>
      </c>
      <c r="G136" s="5">
        <v>-3935000000</v>
      </c>
      <c r="I136" s="5">
        <v>-18688000000</v>
      </c>
      <c r="J136" s="5">
        <v>-25849000000</v>
      </c>
      <c r="K136" s="5">
        <v>-28911000000</v>
      </c>
      <c r="L136" s="5">
        <v>-43123000000</v>
      </c>
      <c r="M136" s="5">
        <v>-32864000000</v>
      </c>
      <c r="N136" s="5">
        <v>-10653000000</v>
      </c>
      <c r="O136" s="5">
        <v>-529961314</v>
      </c>
      <c r="P136" s="5">
        <v>-17729259429</v>
      </c>
    </row>
    <row r="137" spans="3:16" ht="15.5" x14ac:dyDescent="0.35">
      <c r="C137" t="s">
        <v>332</v>
      </c>
    </row>
    <row r="138" spans="3:16" ht="15.5" x14ac:dyDescent="0.35">
      <c r="C138" t="s">
        <v>537</v>
      </c>
      <c r="L138" s="5">
        <v>-490000000</v>
      </c>
    </row>
    <row r="139" spans="3:16" ht="15.5" x14ac:dyDescent="0.35">
      <c r="C139" t="s">
        <v>1700</v>
      </c>
      <c r="F139" s="5">
        <v>-1100000000</v>
      </c>
      <c r="I139" s="5">
        <v>-1100000000</v>
      </c>
    </row>
    <row r="140" spans="3:16" ht="15.5" x14ac:dyDescent="0.35">
      <c r="C140" t="s">
        <v>1701</v>
      </c>
      <c r="D140" s="5">
        <v>-27000000000</v>
      </c>
      <c r="F140" s="5">
        <v>-15000000000</v>
      </c>
    </row>
    <row r="141" spans="3:16" ht="15.5" x14ac:dyDescent="0.35">
      <c r="C141" t="s">
        <v>398</v>
      </c>
      <c r="F141" s="5">
        <v>3000000</v>
      </c>
      <c r="I141" s="5">
        <v>3000000</v>
      </c>
      <c r="J141" s="5">
        <v>135000000</v>
      </c>
      <c r="K141" s="5">
        <v>369000000</v>
      </c>
      <c r="P141" s="5">
        <v>4250000</v>
      </c>
    </row>
    <row r="142" spans="3:16" ht="15.5" x14ac:dyDescent="0.35">
      <c r="C142" t="s">
        <v>1600</v>
      </c>
    </row>
    <row r="143" spans="3:16" ht="15.5" x14ac:dyDescent="0.35">
      <c r="C143" t="s">
        <v>1702</v>
      </c>
      <c r="F143" s="5">
        <v>15031000000</v>
      </c>
      <c r="I143" s="5">
        <v>15031000000</v>
      </c>
      <c r="J143" s="5">
        <v>-15000000000</v>
      </c>
    </row>
    <row r="144" spans="3:16" ht="15.5" x14ac:dyDescent="0.35">
      <c r="C144" t="s">
        <v>161</v>
      </c>
      <c r="D144" s="5">
        <v>-167516000000</v>
      </c>
      <c r="E144" s="5">
        <v>-83337000000</v>
      </c>
      <c r="F144" s="5">
        <v>-268347000000</v>
      </c>
      <c r="G144" s="5">
        <v>-180242000000</v>
      </c>
      <c r="I144" s="5">
        <v>-919410000000</v>
      </c>
      <c r="J144" s="5">
        <v>-1115851000000</v>
      </c>
      <c r="K144" s="5">
        <v>-1204394000000</v>
      </c>
      <c r="L144" s="5">
        <v>-1275371000000</v>
      </c>
      <c r="M144" s="5">
        <v>-916008000000</v>
      </c>
      <c r="N144" s="5">
        <v>-894694000000</v>
      </c>
      <c r="O144" s="5">
        <v>-1014693683591</v>
      </c>
      <c r="P144" s="5">
        <v>77787731899</v>
      </c>
    </row>
    <row r="145" spans="2:16" ht="15.5" x14ac:dyDescent="0.35">
      <c r="C145" t="s">
        <v>1230</v>
      </c>
      <c r="O145" s="5">
        <v>64952357806</v>
      </c>
    </row>
    <row r="146" spans="2:16" ht="15.5" x14ac:dyDescent="0.35">
      <c r="C146" t="s">
        <v>1703</v>
      </c>
      <c r="L146" s="5">
        <v>30000000000</v>
      </c>
    </row>
    <row r="147" spans="2:16" ht="15.5" x14ac:dyDescent="0.35">
      <c r="C147" t="s">
        <v>1704</v>
      </c>
      <c r="P147" s="5">
        <v>-694524584</v>
      </c>
    </row>
    <row r="148" spans="2:16" ht="15.5" x14ac:dyDescent="0.35">
      <c r="C148" t="s">
        <v>1705</v>
      </c>
      <c r="O148" s="5">
        <v>12680000000</v>
      </c>
      <c r="P148" s="5">
        <v>19000000000</v>
      </c>
    </row>
    <row r="149" spans="2:16" ht="15.5" x14ac:dyDescent="0.35">
      <c r="C149" t="s">
        <v>311</v>
      </c>
      <c r="F149" s="5">
        <v>-573344000000</v>
      </c>
      <c r="G149" s="5">
        <v>586344000000</v>
      </c>
      <c r="I149" s="5">
        <v>13000000000</v>
      </c>
      <c r="K149" s="5">
        <v>2989000000</v>
      </c>
      <c r="L149" s="5">
        <v>45803000000</v>
      </c>
    </row>
    <row r="150" spans="2:16" ht="15.5" x14ac:dyDescent="0.35">
      <c r="C150" t="s">
        <v>271</v>
      </c>
      <c r="D150" s="5">
        <v>287242000000</v>
      </c>
      <c r="E150" s="5">
        <v>-296322000000</v>
      </c>
      <c r="F150" s="5">
        <v>1200420000000</v>
      </c>
      <c r="G150" s="5">
        <v>-1207447000000</v>
      </c>
      <c r="I150" s="5">
        <v>-12002000000</v>
      </c>
      <c r="J150" s="5">
        <v>-9950000000</v>
      </c>
      <c r="K150" s="5">
        <v>-9499000000</v>
      </c>
      <c r="L150" s="5">
        <v>-4888000000</v>
      </c>
    </row>
    <row r="151" spans="2:16" ht="15.5" x14ac:dyDescent="0.35">
      <c r="C151" t="s">
        <v>314</v>
      </c>
      <c r="D151" s="5">
        <v>-10000000</v>
      </c>
      <c r="E151" s="5">
        <v>-12000000</v>
      </c>
      <c r="F151" s="5">
        <v>-202000000</v>
      </c>
      <c r="G151" s="5">
        <v>-251000000</v>
      </c>
      <c r="I151" s="5">
        <v>-1025000000</v>
      </c>
      <c r="J151" s="5">
        <v>-1164000000</v>
      </c>
      <c r="K151" s="5">
        <v>-1148000000</v>
      </c>
      <c r="L151" s="5">
        <v>-399000000</v>
      </c>
      <c r="M151" s="5">
        <v>-403000000</v>
      </c>
      <c r="N151" s="5">
        <v>-721000000</v>
      </c>
      <c r="O151" s="5">
        <v>-313780826</v>
      </c>
      <c r="P151" s="5">
        <v>-560259210</v>
      </c>
    </row>
    <row r="152" spans="2:16" ht="15.5" x14ac:dyDescent="0.35">
      <c r="C152" t="s">
        <v>277</v>
      </c>
      <c r="G152" s="5">
        <v>-7200000000</v>
      </c>
      <c r="I152" s="5">
        <v>-7200000000</v>
      </c>
      <c r="J152" s="5">
        <v>-6300000000</v>
      </c>
    </row>
    <row r="153" spans="2:16" ht="15.5" x14ac:dyDescent="0.35">
      <c r="C153" t="s">
        <v>361</v>
      </c>
      <c r="G153" s="5">
        <v>-22500000000</v>
      </c>
      <c r="I153" s="5">
        <v>-22500000000</v>
      </c>
      <c r="J153" s="5">
        <v>-22500000000</v>
      </c>
      <c r="K153" s="5">
        <v>-24000000000</v>
      </c>
      <c r="L153" s="5">
        <v>-12000000000</v>
      </c>
      <c r="M153" s="5">
        <v>-9000000000</v>
      </c>
      <c r="O153" s="5">
        <v>-29000000000</v>
      </c>
    </row>
    <row r="154" spans="2:16" ht="15.5" x14ac:dyDescent="0.35">
      <c r="C154" t="s">
        <v>173</v>
      </c>
      <c r="D154" s="5">
        <v>3880000000</v>
      </c>
      <c r="E154" s="5">
        <v>-5680000000</v>
      </c>
      <c r="F154" s="5">
        <v>-6789000000</v>
      </c>
      <c r="G154" s="5">
        <v>6014000000</v>
      </c>
      <c r="I154" s="5">
        <v>-14199000000</v>
      </c>
      <c r="J154" s="5">
        <v>-1325000000</v>
      </c>
      <c r="K154" s="5">
        <v>-14442000000</v>
      </c>
      <c r="L154" s="5">
        <v>11129000000</v>
      </c>
      <c r="M154" s="5">
        <v>46248000000</v>
      </c>
      <c r="N154" s="5">
        <v>13136000000</v>
      </c>
      <c r="O154" s="5">
        <v>30567161069</v>
      </c>
      <c r="P154" s="5">
        <v>5100670932</v>
      </c>
    </row>
    <row r="155" spans="2:16" ht="15.5" x14ac:dyDescent="0.35">
      <c r="C155" t="s">
        <v>176</v>
      </c>
      <c r="E155" s="5">
        <v>90977000000</v>
      </c>
      <c r="I155" s="5">
        <v>105176000000</v>
      </c>
      <c r="J155" s="5">
        <v>106501000000</v>
      </c>
      <c r="K155" s="5">
        <v>120943000000</v>
      </c>
      <c r="L155" s="5">
        <v>109814000000</v>
      </c>
      <c r="M155" s="5">
        <v>63566000000</v>
      </c>
      <c r="N155" s="5">
        <v>50430000000</v>
      </c>
      <c r="O155" s="5">
        <v>19862725545</v>
      </c>
      <c r="P155" s="5">
        <v>14762054613</v>
      </c>
    </row>
    <row r="156" spans="2:16" ht="15.5" x14ac:dyDescent="0.35">
      <c r="C156" t="s">
        <v>177</v>
      </c>
      <c r="D156" s="5">
        <v>3880000000</v>
      </c>
      <c r="E156" s="5">
        <v>85297000000</v>
      </c>
      <c r="F156" s="5">
        <v>-6789000000</v>
      </c>
      <c r="G156" s="5">
        <v>6014000000</v>
      </c>
      <c r="I156" s="5">
        <v>90977000000</v>
      </c>
      <c r="J156" s="5">
        <v>105176000000</v>
      </c>
      <c r="K156" s="5">
        <v>106501000000</v>
      </c>
      <c r="L156" s="5">
        <v>120943000000</v>
      </c>
      <c r="M156" s="5">
        <v>109814000000</v>
      </c>
      <c r="N156" s="5">
        <v>63566000000</v>
      </c>
      <c r="O156" s="5">
        <v>50429886614</v>
      </c>
      <c r="P156" s="5">
        <v>19862725545</v>
      </c>
    </row>
    <row r="158" spans="2:16" ht="15.5" x14ac:dyDescent="0.35">
      <c r="B158" t="s">
        <v>178</v>
      </c>
      <c r="C158" t="s">
        <v>12</v>
      </c>
      <c r="D158" s="5">
        <v>1500000000</v>
      </c>
      <c r="E158" s="5">
        <v>1500000000</v>
      </c>
      <c r="F158" s="5">
        <v>1500000000</v>
      </c>
      <c r="G158" s="5">
        <v>1500000000</v>
      </c>
      <c r="I158" s="5">
        <v>1500000000</v>
      </c>
      <c r="J158" s="5">
        <v>1500000000</v>
      </c>
      <c r="K158" s="5">
        <v>1500000000</v>
      </c>
      <c r="L158" s="5">
        <v>1500000000</v>
      </c>
      <c r="M158" s="5">
        <v>1500000000</v>
      </c>
      <c r="N158" s="5">
        <v>1500000000</v>
      </c>
      <c r="O158" s="5">
        <v>1500000000</v>
      </c>
      <c r="P158" s="5">
        <v>30000000</v>
      </c>
    </row>
    <row r="159" spans="2:16" ht="15.5" x14ac:dyDescent="0.35">
      <c r="C159" t="s">
        <v>179</v>
      </c>
      <c r="D159" s="5">
        <v>6</v>
      </c>
      <c r="E159" s="6">
        <v>4.21</v>
      </c>
      <c r="F159" s="6">
        <v>6.41</v>
      </c>
      <c r="G159" s="6">
        <v>6.58</v>
      </c>
    </row>
    <row r="160" spans="2:16" ht="15.5" x14ac:dyDescent="0.35">
      <c r="C160" t="s">
        <v>180</v>
      </c>
      <c r="D160" s="6">
        <v>48.33</v>
      </c>
      <c r="E160" s="6">
        <v>78.38</v>
      </c>
      <c r="F160" s="6">
        <v>66.77</v>
      </c>
      <c r="G160" s="6">
        <v>50.76</v>
      </c>
    </row>
    <row r="161" spans="3:7" ht="15.5" x14ac:dyDescent="0.35">
      <c r="C161" t="s">
        <v>64</v>
      </c>
      <c r="D161" s="6">
        <v>1.0900000000000001</v>
      </c>
      <c r="E161" s="6">
        <v>1.33</v>
      </c>
      <c r="F161" s="6">
        <v>1.03</v>
      </c>
      <c r="G161" s="6">
        <v>0.98</v>
      </c>
    </row>
    <row r="162" spans="3:7" ht="15.5" x14ac:dyDescent="0.35">
      <c r="C162" t="s">
        <v>181</v>
      </c>
      <c r="D162" s="5">
        <v>23560000000</v>
      </c>
      <c r="E162" s="5">
        <v>20750000000</v>
      </c>
      <c r="F162" s="5">
        <v>28940000000</v>
      </c>
      <c r="G162" s="5">
        <v>28440000000</v>
      </c>
    </row>
    <row r="163" spans="3:7" ht="15.5" x14ac:dyDescent="0.35">
      <c r="C163" t="s">
        <v>182</v>
      </c>
      <c r="D163" s="6">
        <v>9.300000000000001E-3</v>
      </c>
      <c r="E163" s="6">
        <v>6.1999999999999998E-3</v>
      </c>
      <c r="F163" s="6">
        <v>9.3999999999999986E-3</v>
      </c>
      <c r="G163" s="6">
        <v>9.1999999999999998E-3</v>
      </c>
    </row>
    <row r="164" spans="3:7" ht="15.5" x14ac:dyDescent="0.35">
      <c r="C164" t="s">
        <v>183</v>
      </c>
      <c r="D164" s="6">
        <v>2.1899999999999999E-2</v>
      </c>
      <c r="E164" s="6">
        <v>1.52E-2</v>
      </c>
      <c r="F164" s="6">
        <v>2.3399999999999997E-2</v>
      </c>
      <c r="G164" s="6">
        <v>2.46E-2</v>
      </c>
    </row>
    <row r="165" spans="3:7" ht="15.5" x14ac:dyDescent="0.35">
      <c r="C165" t="s">
        <v>184</v>
      </c>
      <c r="D165" s="6">
        <v>3.4099999999999998E-2</v>
      </c>
      <c r="E165" s="6">
        <v>2.7900000000000001E-2</v>
      </c>
      <c r="F165" s="6">
        <v>4.5199999999999997E-2</v>
      </c>
      <c r="G165" s="6">
        <v>4.5700000000000005E-2</v>
      </c>
    </row>
    <row r="166" spans="3:7" ht="15.5" x14ac:dyDescent="0.35">
      <c r="C166" t="s">
        <v>185</v>
      </c>
      <c r="D166" s="6">
        <v>2.95</v>
      </c>
      <c r="E166" s="6">
        <v>2.97</v>
      </c>
      <c r="F166" s="6">
        <v>3.16</v>
      </c>
      <c r="G166" s="6">
        <v>2.73</v>
      </c>
    </row>
    <row r="167" spans="3:7" ht="15.5" x14ac:dyDescent="0.35">
      <c r="C167" t="s">
        <v>186</v>
      </c>
      <c r="D167" s="5">
        <v>443000000000</v>
      </c>
      <c r="E167" s="5">
        <v>468000000000</v>
      </c>
      <c r="F167" s="5">
        <v>461000000000</v>
      </c>
      <c r="G167" s="5">
        <v>449000000000</v>
      </c>
    </row>
    <row r="168" spans="3:7" ht="15.5" x14ac:dyDescent="0.35">
      <c r="C168" t="s">
        <v>187</v>
      </c>
      <c r="D168" s="6">
        <v>1.06</v>
      </c>
      <c r="E168" s="6">
        <v>1.19</v>
      </c>
      <c r="F168" s="6">
        <v>1.57</v>
      </c>
      <c r="G168" s="6">
        <v>1.25</v>
      </c>
    </row>
    <row r="169" spans="3:7" ht="15.5" x14ac:dyDescent="0.35">
      <c r="C169" t="s">
        <v>188</v>
      </c>
      <c r="D169" s="6">
        <v>273.49</v>
      </c>
      <c r="E169" s="6">
        <v>277.5</v>
      </c>
      <c r="F169" s="6">
        <v>273.27999999999997</v>
      </c>
      <c r="G169" s="6">
        <v>267.20999999999998</v>
      </c>
    </row>
    <row r="170" spans="3:7" ht="15.5" x14ac:dyDescent="0.35">
      <c r="C170" t="s">
        <v>189</v>
      </c>
      <c r="D170" s="6">
        <v>1.06</v>
      </c>
      <c r="E170" s="6">
        <v>1.19</v>
      </c>
      <c r="F170" s="6">
        <v>1.57</v>
      </c>
      <c r="G170" s="6">
        <v>1.25</v>
      </c>
    </row>
    <row r="171" spans="3:7" ht="15.5" x14ac:dyDescent="0.35">
      <c r="C171" t="s">
        <v>190</v>
      </c>
      <c r="D171" s="6">
        <v>273.35000000000002</v>
      </c>
      <c r="E171" s="6">
        <v>277.33999999999997</v>
      </c>
      <c r="F171" s="6">
        <v>273.12</v>
      </c>
      <c r="G171" s="6">
        <v>267.02999999999997</v>
      </c>
    </row>
    <row r="172" spans="3:7" ht="15.5" x14ac:dyDescent="0.35">
      <c r="C172" t="s">
        <v>191</v>
      </c>
      <c r="D172" s="5">
        <v>280000000000</v>
      </c>
      <c r="E172" s="5">
        <v>305000000000</v>
      </c>
      <c r="F172" s="5">
        <v>348000000000</v>
      </c>
      <c r="G172" s="5">
        <v>387000000000</v>
      </c>
    </row>
    <row r="173" spans="3:7" ht="15.5" x14ac:dyDescent="0.35">
      <c r="C173" t="s">
        <v>192</v>
      </c>
      <c r="D173" s="5">
        <v>2000000000</v>
      </c>
      <c r="E173" s="5">
        <v>4000000000</v>
      </c>
      <c r="F173" s="5">
        <v>8000000000</v>
      </c>
      <c r="G173" s="5">
        <v>12000000000</v>
      </c>
    </row>
    <row r="174" spans="3:7" ht="15.5" x14ac:dyDescent="0.35">
      <c r="C174" t="s">
        <v>193</v>
      </c>
      <c r="D174" s="5">
        <v>410000000000</v>
      </c>
      <c r="E174" s="5">
        <v>416000000000</v>
      </c>
      <c r="F174" s="5">
        <v>410000000000</v>
      </c>
      <c r="G174" s="5">
        <v>401000000000</v>
      </c>
    </row>
    <row r="175" spans="3:7" ht="15.5" x14ac:dyDescent="0.35">
      <c r="C175" t="s">
        <v>24</v>
      </c>
      <c r="D175" s="5">
        <v>282000000000</v>
      </c>
      <c r="E175" s="5">
        <v>309000000000</v>
      </c>
      <c r="F175" s="5">
        <v>356000000000</v>
      </c>
      <c r="G175" s="5">
        <v>399000000000</v>
      </c>
    </row>
    <row r="176" spans="3:7" ht="15.5" x14ac:dyDescent="0.35">
      <c r="C176" t="s">
        <v>21</v>
      </c>
      <c r="D176" s="5">
        <v>193000000000</v>
      </c>
      <c r="E176" s="5">
        <v>224000000000</v>
      </c>
      <c r="F176" s="5">
        <v>265000000000</v>
      </c>
      <c r="G176" s="5">
        <v>301000000000</v>
      </c>
    </row>
    <row r="177" spans="3:16" ht="15.5" x14ac:dyDescent="0.35">
      <c r="C177" t="s">
        <v>194</v>
      </c>
      <c r="D177" s="5">
        <v>380000000000</v>
      </c>
      <c r="E177" s="5">
        <v>399000000000</v>
      </c>
      <c r="F177" s="5">
        <v>395000000000</v>
      </c>
      <c r="G177" s="5">
        <v>398000000000</v>
      </c>
    </row>
    <row r="178" spans="3:16" ht="15.5" x14ac:dyDescent="0.35">
      <c r="C178" t="s">
        <v>195</v>
      </c>
      <c r="D178" s="5">
        <v>203000000000</v>
      </c>
      <c r="E178" s="5">
        <v>84000000000</v>
      </c>
      <c r="F178" s="5">
        <v>268000000000</v>
      </c>
      <c r="G178" s="5">
        <v>190000000000</v>
      </c>
    </row>
    <row r="179" spans="3:16" ht="15.5" x14ac:dyDescent="0.35">
      <c r="C179" t="s">
        <v>196</v>
      </c>
      <c r="D179" s="5">
        <v>-4000000000</v>
      </c>
      <c r="E179" s="5">
        <v>-6000000000</v>
      </c>
      <c r="F179" s="5">
        <v>-5000000000</v>
      </c>
      <c r="G179" s="5">
        <v>-4000000000</v>
      </c>
    </row>
    <row r="180" spans="3:16" ht="15.5" x14ac:dyDescent="0.35">
      <c r="C180" t="s">
        <v>13</v>
      </c>
      <c r="D180" s="5">
        <v>198000000000</v>
      </c>
      <c r="E180" s="5">
        <v>78000000000</v>
      </c>
      <c r="F180" s="5">
        <v>263000000000</v>
      </c>
      <c r="G180" s="5">
        <v>186000000000</v>
      </c>
    </row>
    <row r="181" spans="3:16" ht="15.5" x14ac:dyDescent="0.35">
      <c r="C181" t="s">
        <v>16</v>
      </c>
      <c r="D181" s="6">
        <v>132.26</v>
      </c>
      <c r="E181" s="6">
        <v>51.77</v>
      </c>
      <c r="F181" s="6">
        <v>175.08</v>
      </c>
      <c r="G181" s="6">
        <v>124.17</v>
      </c>
    </row>
    <row r="182" spans="3:16" ht="15.5" x14ac:dyDescent="0.35">
      <c r="C182" t="s">
        <v>49</v>
      </c>
      <c r="I182" s="6">
        <v>22.64</v>
      </c>
      <c r="J182" s="6">
        <v>50.81</v>
      </c>
      <c r="K182" s="6">
        <v>48.76</v>
      </c>
      <c r="L182" s="6">
        <v>52.87</v>
      </c>
      <c r="M182" s="6">
        <v>26.46</v>
      </c>
      <c r="N182" s="6">
        <v>20.3</v>
      </c>
      <c r="O182" s="6">
        <v>25.09</v>
      </c>
      <c r="P182" s="6">
        <v>231.64</v>
      </c>
    </row>
    <row r="183" spans="3:16" ht="15.5" x14ac:dyDescent="0.35">
      <c r="C183" t="s">
        <v>63</v>
      </c>
      <c r="I183" s="6">
        <v>18.899999999999999</v>
      </c>
      <c r="J183" s="6">
        <v>6.53</v>
      </c>
      <c r="K183" s="6">
        <v>13.33</v>
      </c>
      <c r="L183" s="6">
        <v>12.2</v>
      </c>
      <c r="M183" s="6">
        <v>10.96</v>
      </c>
      <c r="N183" s="6">
        <v>18.23</v>
      </c>
      <c r="O183" s="6">
        <v>12.04</v>
      </c>
      <c r="P183" s="5">
        <v>0</v>
      </c>
    </row>
    <row r="184" spans="3:16" ht="15.5" x14ac:dyDescent="0.35">
      <c r="C184" t="s">
        <v>66</v>
      </c>
      <c r="I184" s="6">
        <v>0.33</v>
      </c>
      <c r="J184" s="6">
        <v>0.22</v>
      </c>
      <c r="K184" s="6">
        <v>0.47</v>
      </c>
      <c r="L184" s="6">
        <v>0.42</v>
      </c>
      <c r="M184" s="6">
        <v>0.25</v>
      </c>
      <c r="N184" s="6">
        <v>0.28999999999999998</v>
      </c>
      <c r="O184" s="6">
        <v>0.21</v>
      </c>
      <c r="P184" s="5">
        <v>0</v>
      </c>
    </row>
    <row r="185" spans="3:16" ht="15.5" x14ac:dyDescent="0.35">
      <c r="C185" t="s">
        <v>197</v>
      </c>
      <c r="I185" s="5">
        <v>108480000000</v>
      </c>
      <c r="J185" s="5">
        <v>169790000000</v>
      </c>
      <c r="K185" s="5">
        <v>159720000000</v>
      </c>
      <c r="L185" s="5">
        <v>164310000000</v>
      </c>
      <c r="M185" s="5">
        <v>75630000000</v>
      </c>
      <c r="N185" s="5">
        <v>92670000000</v>
      </c>
      <c r="O185" s="5">
        <v>108310000000</v>
      </c>
      <c r="P185" s="5">
        <v>14890000000</v>
      </c>
    </row>
    <row r="186" spans="3:16" ht="15.5" x14ac:dyDescent="0.35">
      <c r="C186" t="s">
        <v>198</v>
      </c>
      <c r="I186" s="6">
        <v>3.3300000000000003E-2</v>
      </c>
      <c r="J186" s="6">
        <v>6.8400000000000002E-2</v>
      </c>
      <c r="K186" s="6">
        <v>7.85E-2</v>
      </c>
      <c r="L186" s="6">
        <v>8.6199999999999999E-2</v>
      </c>
      <c r="M186" s="6">
        <v>6.4100000000000004E-2</v>
      </c>
      <c r="N186" s="6">
        <v>6.4699999999999994E-2</v>
      </c>
      <c r="O186" s="6">
        <v>4.0300000000000002E-2</v>
      </c>
      <c r="P186" s="6">
        <v>2.1000000000000001E-2</v>
      </c>
    </row>
    <row r="187" spans="3:16" ht="15.5" x14ac:dyDescent="0.35">
      <c r="C187" t="s">
        <v>199</v>
      </c>
      <c r="I187" s="6">
        <v>8.2899999999999988E-2</v>
      </c>
      <c r="J187" s="6">
        <v>0.191</v>
      </c>
      <c r="K187" s="6">
        <v>0.21129999999999999</v>
      </c>
      <c r="L187" s="6">
        <v>0.2671</v>
      </c>
      <c r="M187" s="6">
        <v>0.17280000000000001</v>
      </c>
      <c r="N187" s="6">
        <v>0.15310000000000001</v>
      </c>
      <c r="O187" s="6">
        <v>0.2273</v>
      </c>
      <c r="P187" s="6">
        <v>0.1067</v>
      </c>
    </row>
    <row r="188" spans="3:16" ht="15.5" x14ac:dyDescent="0.35">
      <c r="C188" t="s">
        <v>200</v>
      </c>
      <c r="I188" s="6">
        <v>0.16370000000000001</v>
      </c>
      <c r="J188" s="6">
        <v>0.31240000000000001</v>
      </c>
      <c r="K188" s="6">
        <v>0.32929999999999998</v>
      </c>
      <c r="L188" s="6">
        <v>0.47</v>
      </c>
      <c r="M188" s="6">
        <v>0.2802</v>
      </c>
      <c r="N188" s="6">
        <v>0.43700000000000006</v>
      </c>
      <c r="O188" s="6">
        <v>0.82830000000000004</v>
      </c>
      <c r="P188" s="6">
        <v>0.35799999999999998</v>
      </c>
    </row>
    <row r="189" spans="3:16" ht="15.5" x14ac:dyDescent="0.35">
      <c r="C189" t="s">
        <v>201</v>
      </c>
      <c r="I189" s="6">
        <v>2.59</v>
      </c>
      <c r="J189" s="6">
        <v>5.1100000000000003</v>
      </c>
      <c r="K189" s="6">
        <v>4.38</v>
      </c>
      <c r="L189" s="6">
        <v>5.22</v>
      </c>
      <c r="M189" s="6">
        <v>5.26</v>
      </c>
      <c r="N189" s="6">
        <v>1.91</v>
      </c>
      <c r="O189" s="6">
        <v>1.89</v>
      </c>
      <c r="P189" s="6">
        <v>6.46</v>
      </c>
    </row>
    <row r="190" spans="3:16" ht="15.5" x14ac:dyDescent="0.35">
      <c r="C190" t="s">
        <v>60</v>
      </c>
      <c r="I190" s="6">
        <v>1.57</v>
      </c>
      <c r="J190" s="6">
        <v>1.25</v>
      </c>
      <c r="K190" s="6">
        <v>2.82</v>
      </c>
      <c r="L190" s="6">
        <v>3.26</v>
      </c>
      <c r="M190" s="6">
        <v>1.89</v>
      </c>
      <c r="N190" s="6">
        <v>2.79</v>
      </c>
      <c r="O190" s="6">
        <v>2.74</v>
      </c>
      <c r="P190" s="5">
        <v>0</v>
      </c>
    </row>
    <row r="191" spans="3:16" ht="15.5" x14ac:dyDescent="0.35">
      <c r="C191" t="s">
        <v>57</v>
      </c>
      <c r="I191" s="6">
        <v>273.27999999999997</v>
      </c>
      <c r="J191" s="6">
        <v>265.97000000000003</v>
      </c>
      <c r="K191" s="6">
        <v>230.74</v>
      </c>
      <c r="L191" s="6">
        <v>197.97</v>
      </c>
      <c r="M191" s="6">
        <v>153.16999999999999</v>
      </c>
      <c r="N191" s="6">
        <v>132.57</v>
      </c>
      <c r="O191" s="6">
        <v>110.36</v>
      </c>
      <c r="P191" s="6">
        <v>2170.58</v>
      </c>
    </row>
    <row r="192" spans="3:16" ht="15.5" x14ac:dyDescent="0.35">
      <c r="C192" t="s">
        <v>202</v>
      </c>
      <c r="I192" s="6">
        <v>1.57</v>
      </c>
      <c r="J192" s="6">
        <v>1.25</v>
      </c>
      <c r="K192" s="6">
        <v>2.82</v>
      </c>
      <c r="L192" s="6">
        <v>3.26</v>
      </c>
      <c r="M192" s="6">
        <v>1.89</v>
      </c>
      <c r="N192" s="6">
        <v>2.79</v>
      </c>
      <c r="O192" s="6">
        <v>2.74</v>
      </c>
      <c r="P192" s="5">
        <v>0</v>
      </c>
    </row>
    <row r="193" spans="3:16" ht="15.5" x14ac:dyDescent="0.35">
      <c r="C193" t="s">
        <v>203</v>
      </c>
      <c r="I193" s="6">
        <v>273.12</v>
      </c>
      <c r="J193" s="6">
        <v>265.77</v>
      </c>
      <c r="K193" s="6">
        <v>230.49</v>
      </c>
      <c r="L193" s="6">
        <v>197.68</v>
      </c>
      <c r="M193" s="6">
        <v>153.16999999999999</v>
      </c>
      <c r="N193" s="6">
        <v>132.57</v>
      </c>
      <c r="O193" s="6">
        <v>110.36</v>
      </c>
      <c r="P193" s="6">
        <v>2170.58</v>
      </c>
    </row>
    <row r="194" spans="3:16" ht="15.5" x14ac:dyDescent="0.35">
      <c r="C194" t="s">
        <v>204</v>
      </c>
      <c r="I194" s="5">
        <v>348000000000</v>
      </c>
      <c r="J194" s="5">
        <v>440000000000</v>
      </c>
      <c r="K194" s="5">
        <v>368000000000</v>
      </c>
      <c r="L194" s="5">
        <v>360000000000</v>
      </c>
      <c r="M194" s="5">
        <v>191000000000</v>
      </c>
      <c r="N194" s="5">
        <v>183000000000</v>
      </c>
      <c r="O194" s="5">
        <v>542000000000</v>
      </c>
      <c r="P194" s="5">
        <v>60000000000</v>
      </c>
    </row>
    <row r="195" spans="3:16" ht="15.5" x14ac:dyDescent="0.35">
      <c r="C195" t="s">
        <v>205</v>
      </c>
      <c r="I195" s="5">
        <v>8000000000</v>
      </c>
      <c r="J195" s="5">
        <v>15000000000</v>
      </c>
      <c r="K195" s="5">
        <v>25000000000</v>
      </c>
      <c r="L195" s="5">
        <v>32000000000</v>
      </c>
      <c r="M195" s="5">
        <v>0</v>
      </c>
      <c r="N195" s="5">
        <v>0</v>
      </c>
      <c r="O195" s="5">
        <v>0</v>
      </c>
      <c r="P195" s="5">
        <v>1000000000</v>
      </c>
    </row>
    <row r="196" spans="3:16" ht="15.5" x14ac:dyDescent="0.35">
      <c r="C196" t="s">
        <v>26</v>
      </c>
      <c r="I196" s="5">
        <v>356000000000</v>
      </c>
      <c r="J196" s="5">
        <v>454000000000</v>
      </c>
      <c r="K196" s="5">
        <v>393000000000</v>
      </c>
      <c r="L196" s="5">
        <v>392000000000</v>
      </c>
      <c r="M196" s="5">
        <v>191000000000</v>
      </c>
      <c r="N196" s="5">
        <v>183000000000</v>
      </c>
      <c r="O196" s="5">
        <v>542000000000</v>
      </c>
      <c r="P196" s="5">
        <v>61000000000</v>
      </c>
    </row>
    <row r="197" spans="3:16" ht="15.5" x14ac:dyDescent="0.35">
      <c r="C197" t="s">
        <v>23</v>
      </c>
      <c r="I197" s="5">
        <v>265000000000</v>
      </c>
      <c r="J197" s="5">
        <v>349000000000</v>
      </c>
      <c r="K197" s="5">
        <v>287000000000</v>
      </c>
      <c r="L197" s="5">
        <v>271000000000</v>
      </c>
      <c r="M197" s="5">
        <v>82000000000</v>
      </c>
      <c r="N197" s="5">
        <v>119000000000</v>
      </c>
      <c r="O197" s="5">
        <v>492000000000</v>
      </c>
      <c r="P197" s="5">
        <v>41000000000</v>
      </c>
    </row>
    <row r="198" spans="3:16" ht="15.5" x14ac:dyDescent="0.35">
      <c r="C198" t="s">
        <v>206</v>
      </c>
      <c r="I198" s="5">
        <v>395000000000</v>
      </c>
      <c r="J198" s="5">
        <v>393000000000</v>
      </c>
      <c r="K198" s="5">
        <v>333000000000</v>
      </c>
      <c r="L198" s="5">
        <v>289000000000</v>
      </c>
      <c r="M198" s="5">
        <v>183000000000</v>
      </c>
      <c r="N198" s="5">
        <v>173000000000</v>
      </c>
      <c r="O198" s="5">
        <v>139000000000</v>
      </c>
      <c r="P198" s="5">
        <v>38000000000</v>
      </c>
    </row>
    <row r="199" spans="3:16" ht="15.5" x14ac:dyDescent="0.35">
      <c r="C199" t="s">
        <v>207</v>
      </c>
      <c r="I199" s="5">
        <v>910000000000</v>
      </c>
      <c r="J199" s="5">
        <v>1155000000000</v>
      </c>
      <c r="K199" s="5">
        <v>1218000000000</v>
      </c>
      <c r="L199" s="5">
        <v>1330000000000</v>
      </c>
      <c r="M199" s="5">
        <v>995000000000</v>
      </c>
      <c r="N199" s="5">
        <v>918000000000</v>
      </c>
      <c r="O199" s="5">
        <v>1046000000000</v>
      </c>
      <c r="P199" s="5">
        <v>-55000000000</v>
      </c>
    </row>
    <row r="200" spans="3:16" ht="15.5" x14ac:dyDescent="0.35">
      <c r="C200" t="s">
        <v>208</v>
      </c>
      <c r="I200" s="5">
        <v>-19000000000</v>
      </c>
      <c r="J200" s="5">
        <v>-26000000000</v>
      </c>
      <c r="K200" s="5">
        <v>-29000000000</v>
      </c>
      <c r="L200" s="5">
        <v>-43000000000</v>
      </c>
      <c r="M200" s="5">
        <v>-33000000000</v>
      </c>
      <c r="N200" s="5">
        <v>-11000000000</v>
      </c>
      <c r="O200" s="5">
        <v>-1000000000</v>
      </c>
      <c r="P200" s="5">
        <v>-18000000000</v>
      </c>
    </row>
    <row r="201" spans="3:16" ht="15.5" x14ac:dyDescent="0.35">
      <c r="C201" t="s">
        <v>15</v>
      </c>
      <c r="I201" s="5">
        <v>891000000000</v>
      </c>
      <c r="J201" s="5">
        <v>1129000000000</v>
      </c>
      <c r="K201" s="5">
        <v>1190000000000</v>
      </c>
      <c r="L201" s="5">
        <v>1287000000000</v>
      </c>
      <c r="M201" s="5">
        <v>962000000000</v>
      </c>
      <c r="N201" s="5">
        <v>908000000000</v>
      </c>
      <c r="O201" s="5">
        <v>1045000000000</v>
      </c>
      <c r="P201" s="5">
        <v>-73000000000</v>
      </c>
    </row>
    <row r="202" spans="3:16" ht="15.5" x14ac:dyDescent="0.35">
      <c r="C202" t="s">
        <v>17</v>
      </c>
      <c r="I202" s="6">
        <v>594.17999999999995</v>
      </c>
      <c r="J202" s="6">
        <v>752.93</v>
      </c>
      <c r="K202" s="6">
        <v>793.06</v>
      </c>
      <c r="L202" s="6">
        <v>857.99</v>
      </c>
      <c r="M202" s="6">
        <v>641.5</v>
      </c>
      <c r="N202" s="6">
        <v>605.22</v>
      </c>
      <c r="O202" s="6">
        <v>696.84</v>
      </c>
      <c r="P202" s="6">
        <v>-2596.12</v>
      </c>
    </row>
  </sheetData>
  <pageMargins left="0.7" right="0.7" top="0.75" bottom="0.75" header="0.3" footer="0.3"/>
  <ignoredErrors>
    <ignoredError sqref="A1:P203" numberStoredAsText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P19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1706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1707</v>
      </c>
      <c r="D2" s="2" vm="494">
        <f ca="1">IFERROR(_xlfn.STOCKHISTORY("XIDX:" &amp; $C$1, D3, , 0, 0, 1), "Libur")</f>
        <v>630</v>
      </c>
      <c r="E2" s="2" vm="490">
        <f ca="1">IFERROR(_xlfn.STOCKHISTORY("XIDX:" &amp; $C$1, E3, , 0, 0, 1), "Libur")</f>
        <v>760</v>
      </c>
      <c r="H2" s="2" vm="490">
        <f ca="1">IFERROR(INDEX(D2:G2,COUNT(D2:G2)),"")</f>
        <v>760</v>
      </c>
      <c r="I2" s="2" vm="495">
        <f t="shared" ref="I2:P2" ca="1" si="0">IFERROR(_xlfn.STOCKHISTORY("XIDX:" &amp; $C$1, I1, , 0, 0, 1), "Libur")</f>
        <v>1015</v>
      </c>
      <c r="J2" s="2" vm="201">
        <f t="shared" ca="1" si="0"/>
        <v>95</v>
      </c>
      <c r="K2" s="2" vm="313">
        <f t="shared" ca="1" si="0"/>
        <v>83</v>
      </c>
      <c r="L2" s="2" vm="496">
        <f t="shared" ca="1" si="0"/>
        <v>76</v>
      </c>
      <c r="M2" s="2" vm="205">
        <f t="shared" ca="1" si="0"/>
        <v>77</v>
      </c>
      <c r="N2" s="2" vm="382">
        <f t="shared" ca="1" si="0"/>
        <v>54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144708237179</v>
      </c>
      <c r="E4" s="2">
        <f>IFERROR(INDEX(E51:E500,MATCH($C$4,$C$51:$C$500,0)),"")</f>
        <v>27711090298</v>
      </c>
      <c r="H4" s="2">
        <f>IFERROR(SUM(D4:G4)*(4/MAX(1,COUNT(D4:G4))),"")</f>
        <v>344838654954</v>
      </c>
      <c r="I4" s="2">
        <f t="shared" ref="I4:P4" si="1">IFERROR(INDEX(I51:I500,MATCH($C$4,$C$51:$C$500,0)),"")</f>
        <v>28025828926</v>
      </c>
      <c r="J4" s="2">
        <f t="shared" si="1"/>
        <v>1935948217</v>
      </c>
      <c r="K4" s="2">
        <f t="shared" si="1"/>
        <v>9953030079</v>
      </c>
      <c r="L4" s="2">
        <f t="shared" si="1"/>
        <v>2667334351</v>
      </c>
      <c r="M4" s="2">
        <f t="shared" si="1"/>
        <v>896928100</v>
      </c>
      <c r="N4" s="2">
        <f t="shared" si="1"/>
        <v>103517965</v>
      </c>
      <c r="O4" s="2">
        <f t="shared" si="1"/>
        <v>100536375</v>
      </c>
      <c r="P4" s="2">
        <f t="shared" si="1"/>
        <v>28291550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4740024032</v>
      </c>
      <c r="E5" s="2">
        <f>IFERROR(INDEX(E51:E500,MATCH($C$5,$C$51:$C$500,0)),"")</f>
        <v>-4868478470</v>
      </c>
      <c r="H5" s="2">
        <f>IFERROR(SUM(D5:G5)*(4/MAX(1,COUNT(D5:G5))),"")</f>
        <v>-256908876</v>
      </c>
      <c r="I5" s="2">
        <f t="shared" ref="I5:P5" si="2">IFERROR(INDEX(I51:I500,MATCH($C$5,$C$51:$C$500,0)),"")</f>
        <v>-6798539848</v>
      </c>
      <c r="J5" s="2">
        <f t="shared" si="2"/>
        <v>-4990282380</v>
      </c>
      <c r="K5" s="2">
        <f t="shared" si="2"/>
        <v>-6806330754</v>
      </c>
      <c r="L5" s="2">
        <f t="shared" si="2"/>
        <v>-10268449824</v>
      </c>
      <c r="M5" s="2">
        <f t="shared" si="2"/>
        <v>-10467952295</v>
      </c>
      <c r="N5" s="2">
        <f t="shared" si="2"/>
        <v>-7571334064</v>
      </c>
      <c r="O5" s="2">
        <f t="shared" si="2"/>
        <v>-4463865380</v>
      </c>
      <c r="P5" s="2">
        <f t="shared" si="2"/>
        <v>-1409142932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2752258113</v>
      </c>
      <c r="E6" s="2">
        <f>IFERROR(INDEX(E51:E500,MATCH($C$6,$C$51:$C$500,0)),"")</f>
        <v>-2000513755</v>
      </c>
      <c r="H6" s="2">
        <f>IFERROR(INDEX(D6:G6,COUNT(D6:G6)),"")</f>
        <v>-2000513755</v>
      </c>
      <c r="I6" s="2">
        <f t="shared" ref="I6:P6" si="3">IFERROR(INDEX(I51:I500,MATCH($C$6,$C$51:$C$500,0)),"")</f>
        <v>-2000513755</v>
      </c>
      <c r="J6" s="2">
        <f t="shared" si="3"/>
        <v>2738903256</v>
      </c>
      <c r="K6" s="2">
        <f t="shared" si="3"/>
        <v>7182003404</v>
      </c>
      <c r="L6" s="2">
        <f t="shared" si="3"/>
        <v>13756054975</v>
      </c>
      <c r="M6" s="2">
        <f t="shared" si="3"/>
        <v>21454175240</v>
      </c>
      <c r="N6" s="2">
        <f t="shared" si="3"/>
        <v>11041672785</v>
      </c>
      <c r="O6" s="2">
        <f t="shared" si="3"/>
        <v>6613006849</v>
      </c>
      <c r="P6" s="2">
        <f t="shared" si="3"/>
        <v>-423127771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0.8</v>
      </c>
      <c r="E7" s="3">
        <f>IFERROR(INDEX(E51:E500,MATCH($C$7,$C$51:$C$500,0))/1000000000,"")</f>
        <v>0.77</v>
      </c>
      <c r="H7" s="3">
        <f>IFERROR(INDEX(D7:G7,COUNT(D7:G7)),"")</f>
        <v>0.77</v>
      </c>
      <c r="I7" s="3">
        <f t="shared" ref="I7:P7" si="4">IFERROR(INDEX(I51:I500,MATCH($C$7,$C$51:$C$500,0))/1000000000,"")</f>
        <v>0.77</v>
      </c>
      <c r="J7" s="3">
        <f t="shared" si="4"/>
        <v>0.77</v>
      </c>
      <c r="K7" s="3">
        <f t="shared" si="4"/>
        <v>0.77</v>
      </c>
      <c r="L7" s="3">
        <f t="shared" si="4"/>
        <v>0.76</v>
      </c>
      <c r="M7" s="3">
        <f t="shared" si="4"/>
        <v>0.72</v>
      </c>
      <c r="N7" s="3">
        <f t="shared" si="4"/>
        <v>0.31</v>
      </c>
      <c r="O7" s="3">
        <f t="shared" si="4"/>
        <v>0.16</v>
      </c>
      <c r="P7" s="3">
        <f t="shared" si="4"/>
        <v>0.16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-1000000000</v>
      </c>
      <c r="H8" s="2">
        <f>IFERROR(INDEX(D8:G8,COUNT(D8:G8)),"")</f>
        <v>-1000000000</v>
      </c>
      <c r="I8" s="2">
        <f t="shared" ref="I8:P8" si="5">IFERROR(INDEX(I51:I500,MATCH($C$8,$C$51:$C$500,0)),"")</f>
        <v>-2000000000</v>
      </c>
      <c r="J8" s="2">
        <f t="shared" si="5"/>
        <v>-2000000000</v>
      </c>
      <c r="K8" s="2">
        <f t="shared" si="5"/>
        <v>-6000000000</v>
      </c>
      <c r="L8" s="2">
        <f t="shared" si="5"/>
        <v>-2000000000</v>
      </c>
      <c r="M8" s="2">
        <f t="shared" si="5"/>
        <v>-9000000000</v>
      </c>
      <c r="N8" s="2">
        <f t="shared" si="5"/>
        <v>-6000000000</v>
      </c>
      <c r="O8" s="2">
        <f t="shared" si="5"/>
        <v>-3000000000</v>
      </c>
      <c r="P8" s="2">
        <f t="shared" si="5"/>
        <v>-1000000000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-0.96</v>
      </c>
      <c r="E9" s="3">
        <f>IFERROR(INDEX(E51:E500,MATCH("Free cash flow per share (Quarter)",$C$51:$C$500,0)),"")</f>
        <v>-1.07</v>
      </c>
      <c r="H9" s="3">
        <f>IFERROR(INDEX(D9:G9,COUNT(D9:G9)),"")</f>
        <v>-1.07</v>
      </c>
      <c r="I9" s="3">
        <f t="shared" ref="I9:P9" si="6">IFERROR(INDEX(I51:I500,MATCH($C$9,$C$51:$C$500,0)),"")</f>
        <v>-2.5499999999999998</v>
      </c>
      <c r="J9" s="3">
        <f t="shared" si="6"/>
        <v>-2.82</v>
      </c>
      <c r="K9" s="3">
        <f t="shared" si="6"/>
        <v>-8.26</v>
      </c>
      <c r="L9" s="3">
        <f t="shared" si="6"/>
        <v>-2.96</v>
      </c>
      <c r="M9" s="3">
        <f t="shared" si="6"/>
        <v>-12.34</v>
      </c>
      <c r="N9" s="3">
        <f t="shared" si="6"/>
        <v>-18.46</v>
      </c>
      <c r="O9" s="3">
        <f t="shared" si="6"/>
        <v>-21.66</v>
      </c>
      <c r="P9" s="3">
        <f t="shared" si="6"/>
        <v>-9.58</v>
      </c>
    </row>
    <row r="10" spans="1:16" ht="15.5" x14ac:dyDescent="0.35">
      <c r="C10" t="s">
        <v>18</v>
      </c>
      <c r="D10" s="3">
        <f ca="1">IFERROR(IF(D9=0,"",D2/D9),"")</f>
        <v>-656.25</v>
      </c>
      <c r="E10" s="3">
        <f ca="1">IFERROR(IF(E9=0,"",E2/E9),"")</f>
        <v>-710.28037383177571</v>
      </c>
      <c r="I10" s="3">
        <f t="shared" ref="I10:P10" ca="1" si="7">IFERROR(IF(I9=0,"",I2/I9),"")</f>
        <v>-398.03921568627453</v>
      </c>
      <c r="J10" s="3">
        <f t="shared" ca="1" si="7"/>
        <v>-33.687943262411352</v>
      </c>
      <c r="K10" s="3">
        <f t="shared" ca="1" si="7"/>
        <v>-10.048426150121065</v>
      </c>
      <c r="L10" s="3">
        <f t="shared" ca="1" si="7"/>
        <v>-25.675675675675677</v>
      </c>
      <c r="M10" s="3">
        <f t="shared" ca="1" si="7"/>
        <v>-6.2398703403565641</v>
      </c>
      <c r="N10" s="3">
        <f t="shared" ca="1" si="7"/>
        <v>-2.9252437703141929</v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53737760089</v>
      </c>
      <c r="E11" s="2">
        <f>IFERROR(INDEX(E51:E500,MATCH($C$11,$C$51:$C$500,0)),"")</f>
        <v>115030816</v>
      </c>
      <c r="H11" s="2">
        <f>IFERROR(INDEX(D11:G11,COUNT(D11:G11)),"")</f>
        <v>115030816</v>
      </c>
      <c r="I11" s="2">
        <f t="shared" ref="I11:P11" si="8">IFERROR(INDEX(I51:I500,MATCH($C$11,$C$51:$C$500,0)),"")</f>
        <v>115030816</v>
      </c>
      <c r="J11" s="2">
        <f t="shared" si="8"/>
        <v>187503944</v>
      </c>
      <c r="K11" s="2">
        <f t="shared" si="8"/>
        <v>597946194</v>
      </c>
      <c r="L11" s="2">
        <f t="shared" si="8"/>
        <v>6443720196</v>
      </c>
      <c r="M11" s="2">
        <f t="shared" si="8"/>
        <v>6683956990</v>
      </c>
      <c r="N11" s="2">
        <f t="shared" si="8"/>
        <v>427482869</v>
      </c>
      <c r="O11" s="2">
        <f t="shared" si="8"/>
        <v>660545498</v>
      </c>
      <c r="P11" s="2">
        <f t="shared" si="8"/>
        <v>225325634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-54000000000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P12" si="9">IFERROR(INDEX(I51:I500,MATCH($C$12,$C$51:$C$500,0)),"")</f>
        <v>0</v>
      </c>
      <c r="J12" s="2">
        <f t="shared" si="9"/>
        <v>0</v>
      </c>
      <c r="K12" s="2">
        <f t="shared" si="9"/>
        <v>-1000000000</v>
      </c>
      <c r="L12" s="2">
        <f t="shared" si="9"/>
        <v>-6000000000</v>
      </c>
      <c r="M12" s="2">
        <f t="shared" si="9"/>
        <v>-7000000000</v>
      </c>
      <c r="N12" s="2">
        <f t="shared" si="9"/>
        <v>0</v>
      </c>
      <c r="O12" s="2">
        <f t="shared" si="9"/>
        <v>-1000000000</v>
      </c>
      <c r="P12" s="2">
        <f t="shared" si="9"/>
        <v>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P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  <c r="P14" s="2" t="str">
        <f t="shared" si="11"/>
        <v/>
      </c>
    </row>
    <row r="15" spans="1:16" ht="15.5" x14ac:dyDescent="0.35">
      <c r="C15" t="s">
        <v>28</v>
      </c>
      <c r="D15" s="2">
        <f>IFERROR(INDEX(D51:D500,MATCH($C$15,$C$51:$C$500,0)),"")</f>
        <v>-1376549466</v>
      </c>
      <c r="E15" s="2">
        <f>IFERROR(INDEX(E51:E500,MATCH($C$15,$C$51:$C$500,0)),"")</f>
        <v>-272233633</v>
      </c>
      <c r="H15" s="2">
        <f>IFERROR(SUM(D15:G15)*(4/MAX(1,COUNT(D15:G15))),"")</f>
        <v>-3297566198</v>
      </c>
      <c r="I15" s="2">
        <f t="shared" ref="I15:P15" si="12">IFERROR(INDEX(I51:I500,MATCH($C$15,$C$51:$C$500,0)),"")</f>
        <v>-272233633</v>
      </c>
      <c r="J15" s="2">
        <f t="shared" si="12"/>
        <v>-11176527</v>
      </c>
      <c r="K15" s="2">
        <f t="shared" si="12"/>
        <v>-11757144</v>
      </c>
      <c r="L15" s="2">
        <f t="shared" si="12"/>
        <v>23820047</v>
      </c>
      <c r="M15" s="2">
        <f t="shared" si="12"/>
        <v>0</v>
      </c>
      <c r="N15" s="2">
        <f t="shared" si="12"/>
        <v>0</v>
      </c>
      <c r="O15" s="2">
        <f t="shared" si="12"/>
        <v>0</v>
      </c>
      <c r="P15" s="2">
        <f t="shared" si="12"/>
        <v>0</v>
      </c>
    </row>
    <row r="16" spans="1:16" ht="15.5" x14ac:dyDescent="0.35">
      <c r="C16" t="s">
        <v>29</v>
      </c>
      <c r="D16" s="2">
        <f>IFERROR(INDEX(D51:D500,MATCH($C$16,$C$51:$C$500,0)),"")</f>
        <v>6067862893</v>
      </c>
      <c r="E16" s="2">
        <f>IFERROR(INDEX(E51:E500,MATCH($C$16,$C$51:$C$500,0)),"")</f>
        <v>-4615496677</v>
      </c>
      <c r="H16" s="2">
        <f>IFERROR(SUM(D16:G16)*(4/MAX(1,COUNT(D16:G16))),"")</f>
        <v>2904732432</v>
      </c>
      <c r="I16" s="2">
        <f t="shared" ref="I16:P16" si="13">IFERROR(INDEX(I51:I500,MATCH($C$16,$C$51:$C$500,0)),"")</f>
        <v>-6545568371</v>
      </c>
      <c r="J16" s="2">
        <f t="shared" si="13"/>
        <v>-5049117587</v>
      </c>
      <c r="K16" s="2">
        <f t="shared" si="13"/>
        <v>-6665390262</v>
      </c>
      <c r="L16" s="2">
        <f t="shared" si="13"/>
        <v>-10207682426</v>
      </c>
      <c r="M16" s="2">
        <f t="shared" si="13"/>
        <v>-10517499360</v>
      </c>
      <c r="N16" s="2">
        <f t="shared" si="13"/>
        <v>-7566341704</v>
      </c>
      <c r="O16" s="2">
        <f t="shared" si="13"/>
        <v>-4435179361</v>
      </c>
      <c r="P16" s="2">
        <f t="shared" si="13"/>
        <v>-1409142932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504000000000</v>
      </c>
      <c r="E20" s="2">
        <f ca="1">IFERROR(E21*E2,"")</f>
        <v>585200000000</v>
      </c>
      <c r="H20" s="2">
        <f t="shared" ref="H20:P20" ca="1" si="14">IFERROR(H21*H2,"")</f>
        <v>585200000000</v>
      </c>
      <c r="I20" s="2">
        <f t="shared" ca="1" si="14"/>
        <v>781550000000</v>
      </c>
      <c r="J20" s="2">
        <f t="shared" ca="1" si="14"/>
        <v>73150000000</v>
      </c>
      <c r="K20" s="2">
        <f t="shared" ca="1" si="14"/>
        <v>63910000000</v>
      </c>
      <c r="L20" s="2">
        <f t="shared" ca="1" si="14"/>
        <v>57760000000</v>
      </c>
      <c r="M20" s="2">
        <f t="shared" ca="1" si="14"/>
        <v>55440000000</v>
      </c>
      <c r="N20" s="2">
        <f t="shared" ca="1" si="14"/>
        <v>16740000000</v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800000000</v>
      </c>
      <c r="E21" s="2">
        <f>IFERROR(INDEX(E51:E500,MATCH($C$7,$C$51:$C$500,0)),"")</f>
        <v>770000000</v>
      </c>
      <c r="H21" s="2">
        <f>IFERROR(INDEX(D21:G21,COUNT(D21:G21)),"")</f>
        <v>770000000</v>
      </c>
      <c r="I21" s="2">
        <f t="shared" ref="I21:P21" si="15">IFERROR(INDEX(I51:I500,MATCH($C$7,$C$51:$C$500,0)),"")</f>
        <v>770000000</v>
      </c>
      <c r="J21" s="2">
        <f t="shared" si="15"/>
        <v>770000000</v>
      </c>
      <c r="K21" s="2">
        <f t="shared" si="15"/>
        <v>770000000</v>
      </c>
      <c r="L21" s="2">
        <f t="shared" si="15"/>
        <v>760000000</v>
      </c>
      <c r="M21" s="2">
        <f t="shared" si="15"/>
        <v>720000000</v>
      </c>
      <c r="N21" s="2">
        <f t="shared" si="15"/>
        <v>310000000</v>
      </c>
      <c r="O21" s="2">
        <f t="shared" si="15"/>
        <v>160000000</v>
      </c>
      <c r="P21" s="2">
        <f t="shared" si="15"/>
        <v>160000000</v>
      </c>
    </row>
    <row r="23" spans="1:16" ht="15.5" x14ac:dyDescent="0.35">
      <c r="B23" t="s">
        <v>45</v>
      </c>
      <c r="C23" t="s">
        <v>46</v>
      </c>
      <c r="D23" s="3">
        <f>IFERROR(D5/D6*100,"")</f>
        <v>172.22309236226783</v>
      </c>
      <c r="E23" s="3">
        <f>IFERROR(E5/E6*100,"")</f>
        <v>243.36140942954927</v>
      </c>
      <c r="H23" s="3">
        <f t="shared" ref="H23:P23" si="16">IFERROR(H5/H6*100,"")</f>
        <v>12.842144941912684</v>
      </c>
      <c r="I23" s="3">
        <f t="shared" si="16"/>
        <v>339.83969522868887</v>
      </c>
      <c r="J23" s="3">
        <f t="shared" si="16"/>
        <v>-182.20002364333237</v>
      </c>
      <c r="K23" s="3">
        <f t="shared" si="16"/>
        <v>-94.769249903296199</v>
      </c>
      <c r="L23" s="3">
        <f t="shared" si="16"/>
        <v>-74.646763499140491</v>
      </c>
      <c r="M23" s="3">
        <f t="shared" si="16"/>
        <v>-48.792145015591849</v>
      </c>
      <c r="N23" s="3">
        <f t="shared" si="16"/>
        <v>-68.570534659255429</v>
      </c>
      <c r="O23" s="3">
        <f t="shared" si="16"/>
        <v>-67.501296791716058</v>
      </c>
      <c r="P23" s="3">
        <f t="shared" si="16"/>
        <v>333.03012200539303</v>
      </c>
    </row>
    <row r="24" spans="1:16" ht="15.5" x14ac:dyDescent="0.35">
      <c r="C24" t="s">
        <v>47</v>
      </c>
      <c r="D24" s="4">
        <f>IFERROR(_xlfn.RRI(5,I23,D23),"")</f>
        <v>-0.12710208633505893</v>
      </c>
      <c r="E24" s="4" t="str">
        <f>IFERROR(_xlfn.RRI(5,J23,E23),"")</f>
        <v/>
      </c>
      <c r="H24" s="4" t="str">
        <f t="shared" ref="H24:P24" si="17">IFERROR(_xlfn.RRI(5,M23,H23),"")</f>
        <v/>
      </c>
      <c r="I24" s="4" t="str">
        <f t="shared" si="17"/>
        <v/>
      </c>
      <c r="J24" s="4">
        <f t="shared" si="17"/>
        <v>0.21968381977040341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-8.83</v>
      </c>
      <c r="J25" s="3">
        <f t="shared" si="18"/>
        <v>-6.55</v>
      </c>
      <c r="K25" s="3">
        <f t="shared" si="18"/>
        <v>-8.73</v>
      </c>
      <c r="L25" s="3">
        <f t="shared" si="18"/>
        <v>-13.35</v>
      </c>
      <c r="M25" s="3">
        <f t="shared" si="18"/>
        <v>-14.53</v>
      </c>
      <c r="N25" s="3">
        <f t="shared" si="18"/>
        <v>-24.71</v>
      </c>
      <c r="O25" s="3">
        <f t="shared" si="18"/>
        <v>-28.39</v>
      </c>
      <c r="P25" s="3">
        <f t="shared" si="18"/>
        <v>-9.02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-0.18601277001106042</v>
      </c>
      <c r="J26" s="4">
        <f t="shared" si="19"/>
        <v>-0.25421235998886804</v>
      </c>
      <c r="K26" s="4">
        <f t="shared" si="19"/>
        <v>-6.5144810057488067E-3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180.88529647375</v>
      </c>
      <c r="E27" s="3">
        <f>IFERROR(E4/E21,"")</f>
        <v>35.98842895844156</v>
      </c>
      <c r="H27" s="3">
        <f t="shared" ref="H27:P27" si="20">IFERROR(H4/H21,"")</f>
        <v>447.84240903116881</v>
      </c>
      <c r="I27" s="3">
        <f t="shared" si="20"/>
        <v>36.397180423376625</v>
      </c>
      <c r="J27" s="3">
        <f t="shared" si="20"/>
        <v>2.5142184636363636</v>
      </c>
      <c r="K27" s="3">
        <f t="shared" si="20"/>
        <v>12.92601308961039</v>
      </c>
      <c r="L27" s="3">
        <f t="shared" si="20"/>
        <v>3.5096504618421052</v>
      </c>
      <c r="M27" s="3">
        <f t="shared" si="20"/>
        <v>1.2457334722222222</v>
      </c>
      <c r="N27" s="3">
        <f t="shared" si="20"/>
        <v>0.3339289193548387</v>
      </c>
      <c r="O27" s="3">
        <f t="shared" si="20"/>
        <v>0.62835234375000004</v>
      </c>
      <c r="P27" s="3">
        <f t="shared" si="20"/>
        <v>0.17682218750000001</v>
      </c>
    </row>
    <row r="28" spans="1:16" ht="15.5" x14ac:dyDescent="0.35">
      <c r="C28" t="s">
        <v>52</v>
      </c>
      <c r="D28" s="4">
        <f>IFERROR(_xlfn.RRI(5,I27,D27),"")</f>
        <v>0.37805675700272778</v>
      </c>
      <c r="E28" s="4">
        <f>IFERROR(_xlfn.RRI(5,J27,E27),"")</f>
        <v>0.70275425962485127</v>
      </c>
      <c r="H28" s="4">
        <f t="shared" ref="H28:P28" si="21">IFERROR(_xlfn.RRI(5,M27,H27),"")</f>
        <v>2.2444420140484009</v>
      </c>
      <c r="I28" s="4">
        <f t="shared" si="21"/>
        <v>1.5555403463338071</v>
      </c>
      <c r="J28" s="4">
        <f t="shared" si="21"/>
        <v>0.31959285208214272</v>
      </c>
      <c r="K28" s="4">
        <f t="shared" si="21"/>
        <v>1.3593130313407236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0.34809160305343517</v>
      </c>
      <c r="J29" s="4">
        <f t="shared" si="22"/>
        <v>-0.24971363115693018</v>
      </c>
      <c r="K29" s="4">
        <f t="shared" si="22"/>
        <v>-0.346067415730337</v>
      </c>
      <c r="L29" s="4">
        <f t="shared" si="22"/>
        <v>-8.1211286992429438E-2</v>
      </c>
      <c r="M29" s="4">
        <f t="shared" si="22"/>
        <v>-0.41197895588830435</v>
      </c>
      <c r="N29" s="4">
        <f t="shared" si="22"/>
        <v>-0.12962310672772101</v>
      </c>
      <c r="O29" s="4">
        <f t="shared" si="22"/>
        <v>2.147450110864745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11.304315988815864</v>
      </c>
      <c r="I30" s="4">
        <f t="shared" si="23"/>
        <v>13.476538514769583</v>
      </c>
      <c r="J30" s="4">
        <f t="shared" si="23"/>
        <v>-0.80549157375856051</v>
      </c>
      <c r="K30" s="4">
        <f t="shared" si="23"/>
        <v>2.6829915771230199</v>
      </c>
      <c r="L30" s="4">
        <f t="shared" si="23"/>
        <v>1.8173365652456599</v>
      </c>
      <c r="M30" s="4">
        <f t="shared" si="23"/>
        <v>2.7305348534323377</v>
      </c>
      <c r="N30" s="4">
        <f t="shared" si="23"/>
        <v>-0.46856421770951867</v>
      </c>
      <c r="O30" s="4">
        <f t="shared" si="23"/>
        <v>2.5535831370144089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3.46</v>
      </c>
      <c r="E32" s="3">
        <f>IFERROR(INDEX(E51:E500,MATCH($A$32,$C$51:$C$500,0)),"")</f>
        <v>-2.59</v>
      </c>
      <c r="H32" s="3">
        <f>IFERROR(INDEX(D32:G32,COUNT(D32:G32)),"")</f>
        <v>-2.59</v>
      </c>
      <c r="I32" s="3">
        <f t="shared" ref="I32:P32" si="24">IFERROR(INDEX(I51:I500,MATCH($C$32,$C$51:$C$500,0)),"")</f>
        <v>-2.59</v>
      </c>
      <c r="J32" s="3">
        <f t="shared" si="24"/>
        <v>3.55</v>
      </c>
      <c r="K32" s="3">
        <f t="shared" si="24"/>
        <v>9.39</v>
      </c>
      <c r="L32" s="3">
        <f t="shared" si="24"/>
        <v>18.03</v>
      </c>
      <c r="M32" s="3">
        <f t="shared" si="24"/>
        <v>29.64</v>
      </c>
      <c r="N32" s="3">
        <f t="shared" si="24"/>
        <v>36.049999999999997</v>
      </c>
      <c r="O32" s="3">
        <f t="shared" si="24"/>
        <v>42.32</v>
      </c>
      <c r="P32" s="3">
        <f t="shared" si="24"/>
        <v>-2.71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219.65</v>
      </c>
      <c r="E33" s="3">
        <f>IFERROR(INDEX(E51:E500,MATCH($A$33,$C$51:$C$500,0)),"")</f>
        <v>-391.89</v>
      </c>
      <c r="H33" s="3">
        <f>IFERROR(INDEX(D33:G33,COUNT(D33:G33)),"")</f>
        <v>-391.89</v>
      </c>
      <c r="I33" s="3">
        <f t="shared" ref="I33:P33" si="25">IFERROR(INDEX(I51:I500,MATCH($C$33,$C$51:$C$500,0)),"")</f>
        <v>-391.89</v>
      </c>
      <c r="J33" s="3">
        <f t="shared" si="25"/>
        <v>26.76</v>
      </c>
      <c r="K33" s="3">
        <f t="shared" si="25"/>
        <v>8.84</v>
      </c>
      <c r="L33" s="3">
        <f t="shared" si="25"/>
        <v>4.22</v>
      </c>
      <c r="M33" s="3">
        <f t="shared" si="25"/>
        <v>2.6</v>
      </c>
      <c r="N33" s="3">
        <f t="shared" si="25"/>
        <v>1.5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129.03</v>
      </c>
      <c r="E34" s="3">
        <f>IFERROR(INDEX(E51:E500,MATCH($A$34,$C$51:$C$500,0)),"")</f>
        <v>-160.35</v>
      </c>
      <c r="H34" s="3">
        <f>IFERROR(INDEX(D34:G34,COUNT(D34:G34)),"")</f>
        <v>-160.35</v>
      </c>
      <c r="I34" s="3">
        <f t="shared" ref="I34:P34" si="26">IFERROR(INDEX(I51:I500,MATCH($C$34,$C$51:$C$500,0)),"")</f>
        <v>-114.95</v>
      </c>
      <c r="J34" s="3">
        <f t="shared" si="26"/>
        <v>-14.5</v>
      </c>
      <c r="K34" s="3">
        <f t="shared" si="26"/>
        <v>-9.51</v>
      </c>
      <c r="L34" s="3">
        <f t="shared" si="26"/>
        <v>-5.69</v>
      </c>
      <c r="M34" s="3">
        <f t="shared" si="26"/>
        <v>-5.3</v>
      </c>
      <c r="N34" s="3">
        <f t="shared" si="26"/>
        <v>-2.19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4.18</v>
      </c>
      <c r="E35" s="3">
        <f>IFERROR(INDEX(E51:E500,MATCH($A$35,$C$51:$C$500,0)),"")</f>
        <v>28.29</v>
      </c>
      <c r="H35" s="3">
        <f>IFERROR(INDEX(D35:G35,COUNT(D35:G35)),"")</f>
        <v>28.29</v>
      </c>
      <c r="I35" s="3">
        <f t="shared" ref="I35:P35" si="27">IFERROR(INDEX(I51:I500,MATCH($C$35,$C$51:$C$500,0)),"")</f>
        <v>27.98</v>
      </c>
      <c r="J35" s="3">
        <f t="shared" si="27"/>
        <v>37.909999999999997</v>
      </c>
      <c r="K35" s="3">
        <f t="shared" si="27"/>
        <v>6.38</v>
      </c>
      <c r="L35" s="3">
        <f t="shared" si="27"/>
        <v>21.7</v>
      </c>
      <c r="M35" s="3">
        <f t="shared" si="27"/>
        <v>62.14</v>
      </c>
      <c r="N35" s="3">
        <f t="shared" si="27"/>
        <v>159.75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71</v>
      </c>
      <c r="E50" t="s">
        <v>73</v>
      </c>
      <c r="F50" t="s">
        <v>282</v>
      </c>
      <c r="G50" t="s">
        <v>1359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144708237179</v>
      </c>
      <c r="E51" s="5">
        <v>27711090298</v>
      </c>
      <c r="F51" s="5">
        <v>314738628</v>
      </c>
      <c r="G51" s="5">
        <v>399291836</v>
      </c>
      <c r="I51" s="5">
        <v>28025828926</v>
      </c>
      <c r="J51" s="5">
        <v>1935948217</v>
      </c>
      <c r="K51" s="5">
        <v>9953030079</v>
      </c>
      <c r="L51" s="5">
        <v>2667334351</v>
      </c>
      <c r="M51" s="5">
        <v>896928100</v>
      </c>
      <c r="N51" s="5">
        <v>103517965</v>
      </c>
      <c r="O51" s="5">
        <v>100536375</v>
      </c>
      <c r="P51" s="5">
        <v>28291550</v>
      </c>
    </row>
    <row r="52" spans="2:16" ht="15.5" x14ac:dyDescent="0.35">
      <c r="C52" t="s">
        <v>211</v>
      </c>
      <c r="D52" s="5">
        <v>-135878392459</v>
      </c>
      <c r="E52" s="5">
        <v>-26265893362</v>
      </c>
      <c r="F52" s="5">
        <v>-289362445</v>
      </c>
      <c r="G52" s="5">
        <v>-367981109</v>
      </c>
      <c r="I52" s="5">
        <v>-26555255807</v>
      </c>
      <c r="J52" s="5">
        <v>-1760936234</v>
      </c>
      <c r="K52" s="5">
        <v>-9239473085</v>
      </c>
      <c r="L52" s="5">
        <v>-2239881474</v>
      </c>
      <c r="M52" s="5">
        <v>-642956074</v>
      </c>
      <c r="N52" s="5">
        <v>-84898595</v>
      </c>
      <c r="O52" s="5">
        <v>-93707850</v>
      </c>
      <c r="P52" s="5">
        <v>-26146450</v>
      </c>
    </row>
    <row r="53" spans="2:16" ht="15.5" x14ac:dyDescent="0.35">
      <c r="C53" t="s">
        <v>212</v>
      </c>
      <c r="D53" s="5">
        <v>8829844720</v>
      </c>
      <c r="E53" s="5">
        <v>1445196936</v>
      </c>
      <c r="F53" s="5">
        <v>25376183</v>
      </c>
      <c r="G53" s="5">
        <v>31310727</v>
      </c>
      <c r="I53" s="5">
        <v>1470573119</v>
      </c>
      <c r="J53" s="5">
        <v>175011983</v>
      </c>
      <c r="K53" s="5">
        <v>713556994</v>
      </c>
      <c r="L53" s="5">
        <v>427452877</v>
      </c>
      <c r="M53" s="5">
        <v>253972026</v>
      </c>
      <c r="N53" s="5">
        <v>18619370</v>
      </c>
      <c r="O53" s="5">
        <v>6828525</v>
      </c>
      <c r="P53" s="5">
        <v>2145100</v>
      </c>
    </row>
    <row r="54" spans="2:16" ht="15.5" x14ac:dyDescent="0.35">
      <c r="C54" t="s">
        <v>82</v>
      </c>
      <c r="D54" s="5">
        <v>-6273103497</v>
      </c>
      <c r="E54" s="5">
        <v>-2663804151</v>
      </c>
      <c r="F54" s="5">
        <v>-1957456456</v>
      </c>
      <c r="G54" s="5">
        <v>-2372979124</v>
      </c>
      <c r="I54" s="5">
        <v>-4621260607</v>
      </c>
      <c r="J54" s="5">
        <v>-5283393817</v>
      </c>
      <c r="K54" s="5">
        <v>-7415966074</v>
      </c>
      <c r="L54" s="5">
        <v>-10790852513</v>
      </c>
      <c r="M54" s="5">
        <v>-9773140638</v>
      </c>
      <c r="N54" s="5">
        <v>-5900739966</v>
      </c>
      <c r="O54" s="5">
        <v>-4467958337</v>
      </c>
      <c r="P54" s="5">
        <v>-1414136609</v>
      </c>
    </row>
    <row r="55" spans="2:16" ht="15.5" x14ac:dyDescent="0.35">
      <c r="C55" t="s">
        <v>213</v>
      </c>
      <c r="D55" s="5">
        <v>-6273103497</v>
      </c>
      <c r="E55" s="5">
        <v>-2663804151</v>
      </c>
      <c r="F55" s="5">
        <v>-1957456456</v>
      </c>
      <c r="G55" s="5">
        <v>-2372979124</v>
      </c>
      <c r="I55" s="5">
        <v>-4621260607</v>
      </c>
      <c r="J55" s="5">
        <v>-5283393817</v>
      </c>
      <c r="K55" s="5">
        <v>-7415966074</v>
      </c>
      <c r="L55" s="5">
        <v>-10790852513</v>
      </c>
      <c r="M55" s="5">
        <v>-9773140638</v>
      </c>
      <c r="N55" s="5">
        <v>-5900222376</v>
      </c>
      <c r="O55" s="5">
        <v>-4467455655</v>
      </c>
      <c r="P55" s="5">
        <v>-1413995151</v>
      </c>
    </row>
    <row r="56" spans="2:16" ht="15.5" x14ac:dyDescent="0.35">
      <c r="C56" t="s">
        <v>81</v>
      </c>
      <c r="D56" s="5">
        <v>-119225</v>
      </c>
      <c r="E56" s="5">
        <v>-116847</v>
      </c>
      <c r="F56" s="5">
        <v>-10316</v>
      </c>
      <c r="G56" s="5">
        <v>-22006</v>
      </c>
      <c r="I56" s="5">
        <v>-127163</v>
      </c>
      <c r="J56" s="5">
        <v>-17768</v>
      </c>
      <c r="K56" s="5">
        <v>5179183</v>
      </c>
      <c r="L56" s="5">
        <v>-17870442</v>
      </c>
    </row>
    <row r="57" spans="2:16" ht="15.5" x14ac:dyDescent="0.35">
      <c r="C57" t="s">
        <v>89</v>
      </c>
      <c r="D57" s="5">
        <v>2556741223</v>
      </c>
      <c r="E57" s="5">
        <v>-1218607215</v>
      </c>
      <c r="F57" s="5">
        <v>-1932080273</v>
      </c>
      <c r="G57" s="5">
        <v>-2341668397</v>
      </c>
      <c r="I57" s="5">
        <v>-3150687488</v>
      </c>
      <c r="J57" s="5">
        <v>-5108381834</v>
      </c>
      <c r="K57" s="5">
        <v>-6702409080</v>
      </c>
      <c r="L57" s="5">
        <v>-10363399636</v>
      </c>
      <c r="M57" s="5">
        <v>-9519168612</v>
      </c>
      <c r="N57" s="5">
        <v>-5882120596</v>
      </c>
      <c r="O57" s="5">
        <v>-4461129812</v>
      </c>
      <c r="P57" s="5">
        <v>-1411991509</v>
      </c>
    </row>
    <row r="58" spans="2:16" ht="15.5" x14ac:dyDescent="0.35">
      <c r="C58" t="s">
        <v>90</v>
      </c>
      <c r="D58" s="5">
        <v>3511121670</v>
      </c>
      <c r="E58" s="5">
        <v>-3396889462</v>
      </c>
      <c r="F58" s="5">
        <v>2008579</v>
      </c>
      <c r="G58" s="5">
        <v>-156158854</v>
      </c>
      <c r="I58" s="5">
        <v>-3394880883</v>
      </c>
      <c r="J58" s="5">
        <v>59264247</v>
      </c>
      <c r="K58" s="5">
        <v>37018818</v>
      </c>
      <c r="L58" s="5">
        <v>155717210</v>
      </c>
      <c r="M58" s="5">
        <v>-998330748</v>
      </c>
      <c r="N58" s="5">
        <v>-1684221108</v>
      </c>
      <c r="O58" s="5">
        <v>25950451</v>
      </c>
      <c r="P58" s="5">
        <v>2848577</v>
      </c>
    </row>
    <row r="59" spans="2:16" ht="15.5" x14ac:dyDescent="0.35">
      <c r="C59" t="s">
        <v>215</v>
      </c>
      <c r="D59" s="5">
        <v>59812670</v>
      </c>
      <c r="E59" s="5">
        <v>1093999</v>
      </c>
      <c r="F59" s="5">
        <v>14472559</v>
      </c>
      <c r="G59" s="5">
        <v>380299</v>
      </c>
      <c r="I59" s="5">
        <v>15566558</v>
      </c>
      <c r="J59" s="5">
        <v>1852224</v>
      </c>
      <c r="K59" s="5">
        <v>65741974</v>
      </c>
      <c r="L59" s="5">
        <v>61624867</v>
      </c>
      <c r="M59" s="5">
        <v>131696589</v>
      </c>
      <c r="N59" s="5">
        <v>237858913</v>
      </c>
      <c r="O59" s="5">
        <v>32293942</v>
      </c>
      <c r="P59" s="5">
        <v>4428627</v>
      </c>
    </row>
    <row r="60" spans="2:16" ht="15.5" x14ac:dyDescent="0.35">
      <c r="C60" t="s">
        <v>92</v>
      </c>
      <c r="D60" s="5">
        <v>3511121670</v>
      </c>
      <c r="E60" s="5">
        <v>-3396889462</v>
      </c>
      <c r="F60" s="5">
        <v>2008579</v>
      </c>
      <c r="G60" s="5">
        <v>-156158854</v>
      </c>
      <c r="I60" s="5">
        <v>-3394880883</v>
      </c>
      <c r="J60" s="5">
        <v>59264247</v>
      </c>
      <c r="K60" s="5">
        <v>37018818</v>
      </c>
      <c r="L60" s="5">
        <v>155717210</v>
      </c>
      <c r="M60" s="5">
        <v>-998330748</v>
      </c>
      <c r="N60" s="5">
        <v>-1684221108</v>
      </c>
      <c r="O60" s="5">
        <v>25950451</v>
      </c>
      <c r="P60" s="5">
        <v>2848577</v>
      </c>
    </row>
    <row r="61" spans="2:16" ht="15.5" x14ac:dyDescent="0.35">
      <c r="C61" t="s">
        <v>29</v>
      </c>
      <c r="D61" s="5">
        <v>6067862893</v>
      </c>
      <c r="E61" s="5">
        <v>-4615496677</v>
      </c>
      <c r="F61" s="5">
        <v>-1930071694</v>
      </c>
      <c r="G61" s="5">
        <v>-2497827251</v>
      </c>
      <c r="I61" s="5">
        <v>-6545568371</v>
      </c>
      <c r="J61" s="5">
        <v>-5049117587</v>
      </c>
      <c r="K61" s="5">
        <v>-6665390262</v>
      </c>
      <c r="L61" s="5">
        <v>-10207682426</v>
      </c>
      <c r="M61" s="5">
        <v>-10517499360</v>
      </c>
      <c r="N61" s="5">
        <v>-7566341704</v>
      </c>
      <c r="O61" s="5">
        <v>-4435179361</v>
      </c>
      <c r="P61" s="5">
        <v>-1409142932</v>
      </c>
    </row>
    <row r="62" spans="2:16" ht="15.5" x14ac:dyDescent="0.35">
      <c r="C62" t="s">
        <v>28</v>
      </c>
      <c r="D62" s="5">
        <v>-1376549466</v>
      </c>
      <c r="E62" s="5">
        <v>-272233633</v>
      </c>
      <c r="G62" s="5">
        <v>-11176527</v>
      </c>
      <c r="I62" s="5">
        <v>-272233633</v>
      </c>
      <c r="J62" s="5">
        <v>-11176527</v>
      </c>
      <c r="K62" s="5">
        <v>-11757144</v>
      </c>
      <c r="L62" s="5">
        <v>23820047</v>
      </c>
    </row>
    <row r="63" spans="2:16" ht="15.5" x14ac:dyDescent="0.35">
      <c r="C63" t="s">
        <v>95</v>
      </c>
      <c r="D63" s="5">
        <v>4691313427</v>
      </c>
      <c r="E63" s="5">
        <v>-4887730310</v>
      </c>
      <c r="F63" s="5">
        <v>-1930071694</v>
      </c>
      <c r="G63" s="5">
        <v>-2509003778</v>
      </c>
      <c r="I63" s="5">
        <v>-6817802004</v>
      </c>
      <c r="J63" s="5">
        <v>-5060294114</v>
      </c>
      <c r="K63" s="5">
        <v>-6677147406</v>
      </c>
      <c r="L63" s="5">
        <v>-10183862379</v>
      </c>
      <c r="M63" s="5">
        <v>-10517499360</v>
      </c>
      <c r="N63" s="5">
        <v>-7566341704</v>
      </c>
      <c r="O63" s="5">
        <v>-4435179361</v>
      </c>
      <c r="P63" s="5">
        <v>-1409142932</v>
      </c>
    </row>
    <row r="64" spans="2:16" ht="15.5" x14ac:dyDescent="0.35">
      <c r="C64" t="s">
        <v>96</v>
      </c>
      <c r="D64" s="5">
        <v>48591380</v>
      </c>
      <c r="E64" s="5">
        <v>19134993</v>
      </c>
      <c r="G64" s="5">
        <v>69993966</v>
      </c>
      <c r="I64" s="5">
        <v>19134993</v>
      </c>
      <c r="J64" s="5">
        <v>69993966</v>
      </c>
      <c r="K64" s="5">
        <v>-124004165</v>
      </c>
      <c r="L64" s="5">
        <v>-102457887</v>
      </c>
      <c r="M64" s="5">
        <v>49547065</v>
      </c>
      <c r="N64" s="5">
        <v>-4992360</v>
      </c>
      <c r="O64" s="5">
        <v>-28686019</v>
      </c>
    </row>
    <row r="65" spans="2:16" ht="15.5" x14ac:dyDescent="0.35">
      <c r="C65" t="s">
        <v>97</v>
      </c>
      <c r="D65" s="5">
        <v>4739904807</v>
      </c>
      <c r="E65" s="5">
        <v>-4868595317</v>
      </c>
      <c r="F65" s="5">
        <v>-1930071694</v>
      </c>
      <c r="G65" s="5">
        <v>-2439009812</v>
      </c>
      <c r="I65" s="5">
        <v>-6798667011</v>
      </c>
      <c r="J65" s="5">
        <v>-4990300148</v>
      </c>
      <c r="K65" s="5">
        <v>-6801151571</v>
      </c>
      <c r="L65" s="5">
        <v>-10286320266</v>
      </c>
      <c r="M65" s="5">
        <v>-10467952295</v>
      </c>
      <c r="N65" s="5">
        <v>-7571334064</v>
      </c>
      <c r="O65" s="5">
        <v>-4463865380</v>
      </c>
      <c r="P65" s="5">
        <v>-1409142932</v>
      </c>
    </row>
    <row r="66" spans="2:16" ht="15.5" x14ac:dyDescent="0.35">
      <c r="C66" t="s">
        <v>98</v>
      </c>
      <c r="D66" s="5">
        <v>4691313427</v>
      </c>
      <c r="E66" s="5">
        <v>-4887730310</v>
      </c>
      <c r="F66" s="5">
        <v>-1930071694</v>
      </c>
      <c r="G66" s="5">
        <v>-2509003778</v>
      </c>
      <c r="I66" s="5">
        <v>-6817802004</v>
      </c>
      <c r="J66" s="5">
        <v>-5060294114</v>
      </c>
      <c r="K66" s="5">
        <v>-6677147406</v>
      </c>
      <c r="L66" s="5">
        <v>-10183862379</v>
      </c>
      <c r="M66" s="5">
        <v>-10517499360</v>
      </c>
      <c r="N66" s="5">
        <v>-7566341704</v>
      </c>
      <c r="O66" s="5">
        <v>-4435179361</v>
      </c>
      <c r="P66" s="5">
        <v>-1409142932</v>
      </c>
    </row>
    <row r="67" spans="2:16" ht="15.5" x14ac:dyDescent="0.35">
      <c r="C67" t="s">
        <v>8</v>
      </c>
      <c r="D67" s="5">
        <v>4740024032</v>
      </c>
      <c r="E67" s="5">
        <v>-4868478470</v>
      </c>
      <c r="F67" s="5">
        <v>-1930061378</v>
      </c>
      <c r="G67" s="5">
        <v>-2438987806</v>
      </c>
      <c r="I67" s="5">
        <v>-6798539848</v>
      </c>
      <c r="J67" s="5">
        <v>-4990282380</v>
      </c>
      <c r="K67" s="5">
        <v>-6806330754</v>
      </c>
      <c r="L67" s="5">
        <v>-10268449824</v>
      </c>
      <c r="M67" s="5">
        <v>-10467952295</v>
      </c>
      <c r="N67" s="5">
        <v>-7571334064</v>
      </c>
      <c r="O67" s="5">
        <v>-4463865380</v>
      </c>
      <c r="P67" s="5">
        <v>-1409142932</v>
      </c>
    </row>
    <row r="68" spans="2:16" ht="15.5" x14ac:dyDescent="0.35">
      <c r="C68" t="s">
        <v>100</v>
      </c>
      <c r="D68" s="5">
        <v>4691313427</v>
      </c>
      <c r="E68" s="5">
        <v>-4887730310</v>
      </c>
      <c r="F68" s="5">
        <v>-1930071694</v>
      </c>
      <c r="G68" s="5">
        <v>-2509003778</v>
      </c>
      <c r="I68" s="5">
        <v>-6817802004</v>
      </c>
      <c r="J68" s="5">
        <v>-5060294114</v>
      </c>
      <c r="K68" s="5">
        <v>-6677147406</v>
      </c>
      <c r="L68" s="5">
        <v>-10183862379</v>
      </c>
      <c r="M68" s="5">
        <v>-10517499360</v>
      </c>
      <c r="N68" s="5">
        <v>-7566341704</v>
      </c>
      <c r="O68" s="5">
        <v>-4435179361</v>
      </c>
      <c r="P68" s="5">
        <v>-1409142932</v>
      </c>
    </row>
    <row r="69" spans="2:16" ht="15.5" x14ac:dyDescent="0.35">
      <c r="C69" t="s">
        <v>101</v>
      </c>
      <c r="D69" s="5">
        <v>4739904807</v>
      </c>
      <c r="E69" s="5">
        <v>-4868595317</v>
      </c>
      <c r="F69" s="5">
        <v>-1930071694</v>
      </c>
      <c r="G69" s="5">
        <v>-2439009812</v>
      </c>
      <c r="I69" s="5">
        <v>-6798667011</v>
      </c>
      <c r="J69" s="5">
        <v>-4990300148</v>
      </c>
      <c r="K69" s="5">
        <v>-6801151571</v>
      </c>
      <c r="L69" s="5">
        <v>-10286320266</v>
      </c>
      <c r="M69" s="5">
        <v>-10467952295</v>
      </c>
      <c r="N69" s="5">
        <v>-7571334064</v>
      </c>
      <c r="O69" s="5">
        <v>-4463865380</v>
      </c>
      <c r="P69" s="5">
        <v>-1409142932</v>
      </c>
    </row>
    <row r="70" spans="2:16" ht="15.5" x14ac:dyDescent="0.35">
      <c r="C70" t="s">
        <v>102</v>
      </c>
      <c r="D70" s="5">
        <v>4739904807</v>
      </c>
      <c r="E70" s="5">
        <v>-4868595317</v>
      </c>
      <c r="F70" s="5">
        <v>-1930071694</v>
      </c>
      <c r="G70" s="5">
        <v>-2439009812</v>
      </c>
      <c r="I70" s="5">
        <v>-6798667011</v>
      </c>
      <c r="J70" s="5">
        <v>-4990300148</v>
      </c>
      <c r="K70" s="5">
        <v>-6801151571</v>
      </c>
      <c r="L70" s="5">
        <v>-10286320266</v>
      </c>
      <c r="M70" s="5">
        <v>-10467952295</v>
      </c>
      <c r="N70" s="5">
        <v>-7571334064</v>
      </c>
      <c r="O70" s="5">
        <v>-4463865380</v>
      </c>
      <c r="P70" s="5">
        <v>-1409142932</v>
      </c>
    </row>
    <row r="72" spans="2:16" ht="15.5" x14ac:dyDescent="0.35">
      <c r="B72" t="s">
        <v>103</v>
      </c>
      <c r="C72" t="s">
        <v>104</v>
      </c>
    </row>
    <row r="73" spans="2:16" ht="15.5" x14ac:dyDescent="0.35">
      <c r="C73" t="s">
        <v>216</v>
      </c>
    </row>
    <row r="74" spans="2:16" ht="15.5" x14ac:dyDescent="0.35">
      <c r="C74" t="s">
        <v>20</v>
      </c>
      <c r="D74" s="5">
        <v>53737760089</v>
      </c>
      <c r="E74" s="5">
        <v>115030816</v>
      </c>
      <c r="F74" s="5">
        <v>771156961</v>
      </c>
      <c r="G74" s="5">
        <v>187503944</v>
      </c>
      <c r="I74" s="5">
        <v>115030816</v>
      </c>
      <c r="J74" s="5">
        <v>187503944</v>
      </c>
      <c r="K74" s="5">
        <v>597946194</v>
      </c>
      <c r="L74" s="5">
        <v>6443720196</v>
      </c>
      <c r="M74" s="5">
        <v>6683956990</v>
      </c>
      <c r="N74" s="5">
        <v>427482869</v>
      </c>
      <c r="O74" s="5">
        <v>660545498</v>
      </c>
      <c r="P74" s="5">
        <v>225325634</v>
      </c>
    </row>
    <row r="75" spans="2:16" ht="15.5" x14ac:dyDescent="0.35">
      <c r="C75" t="s">
        <v>217</v>
      </c>
      <c r="D75" s="5">
        <v>43883809460</v>
      </c>
      <c r="E75" s="5">
        <v>24803406326</v>
      </c>
      <c r="F75" s="5">
        <v>3367590542</v>
      </c>
      <c r="G75" s="5">
        <v>3411445474</v>
      </c>
      <c r="I75" s="5">
        <v>24803406326</v>
      </c>
      <c r="J75" s="5">
        <v>3411445474</v>
      </c>
      <c r="K75" s="5">
        <v>3708092054</v>
      </c>
      <c r="M75" s="5">
        <v>239770000</v>
      </c>
      <c r="O75" s="5">
        <v>300000</v>
      </c>
      <c r="P75" s="5">
        <v>5864320</v>
      </c>
    </row>
    <row r="76" spans="2:16" ht="15.5" x14ac:dyDescent="0.35">
      <c r="C76" t="s">
        <v>219</v>
      </c>
      <c r="E76" s="5">
        <v>1550000000</v>
      </c>
      <c r="F76" s="5">
        <v>1369181197</v>
      </c>
      <c r="G76" s="5">
        <v>1680650000</v>
      </c>
      <c r="I76" s="5">
        <v>1550000000</v>
      </c>
      <c r="J76" s="5">
        <v>1680650000</v>
      </c>
      <c r="K76" s="5">
        <v>426700000</v>
      </c>
      <c r="L76" s="5">
        <v>50000000</v>
      </c>
    </row>
    <row r="77" spans="2:16" ht="15.5" x14ac:dyDescent="0.35">
      <c r="C77" t="s">
        <v>218</v>
      </c>
      <c r="D77" s="5">
        <v>18445000</v>
      </c>
      <c r="E77" s="5">
        <v>638179357</v>
      </c>
      <c r="I77" s="5">
        <v>638179357</v>
      </c>
    </row>
    <row r="78" spans="2:16" ht="15.5" x14ac:dyDescent="0.35">
      <c r="C78" t="s">
        <v>220</v>
      </c>
      <c r="D78" s="5">
        <v>43883809460</v>
      </c>
      <c r="E78" s="5">
        <v>24803406326</v>
      </c>
      <c r="F78" s="5">
        <v>3367590542</v>
      </c>
      <c r="G78" s="5">
        <v>3411445474</v>
      </c>
      <c r="I78" s="5">
        <v>24803406326</v>
      </c>
      <c r="J78" s="5">
        <v>3411445474</v>
      </c>
      <c r="K78" s="5">
        <v>3708092054</v>
      </c>
      <c r="M78" s="5">
        <v>239770000</v>
      </c>
      <c r="O78" s="5">
        <v>300000</v>
      </c>
      <c r="P78" s="5">
        <v>5864320</v>
      </c>
    </row>
    <row r="79" spans="2:16" ht="15.5" x14ac:dyDescent="0.35">
      <c r="C79" t="s">
        <v>110</v>
      </c>
      <c r="D79" s="5">
        <v>60000</v>
      </c>
      <c r="E79" s="5">
        <v>68757505</v>
      </c>
      <c r="I79" s="5">
        <v>68757505</v>
      </c>
      <c r="M79" s="5">
        <v>12528523</v>
      </c>
      <c r="N79" s="5">
        <v>2558615000</v>
      </c>
      <c r="O79" s="5">
        <v>7128145</v>
      </c>
    </row>
    <row r="80" spans="2:16" ht="15.5" x14ac:dyDescent="0.35">
      <c r="C80" t="s">
        <v>221</v>
      </c>
      <c r="D80" s="5">
        <v>60000</v>
      </c>
      <c r="E80" s="5">
        <v>68757505</v>
      </c>
      <c r="I80" s="5">
        <v>68757505</v>
      </c>
      <c r="M80" s="5">
        <v>12528523</v>
      </c>
      <c r="N80" s="5">
        <v>2558615000</v>
      </c>
      <c r="O80" s="5">
        <v>7128145</v>
      </c>
    </row>
    <row r="81" spans="3:16" ht="15.5" x14ac:dyDescent="0.35">
      <c r="C81" t="s">
        <v>81</v>
      </c>
      <c r="D81" s="5">
        <v>5864</v>
      </c>
      <c r="E81" s="5">
        <v>-12690806</v>
      </c>
      <c r="F81" s="5">
        <v>-12690806</v>
      </c>
      <c r="G81" s="5">
        <v>-12690806</v>
      </c>
      <c r="I81" s="5">
        <v>-12690806</v>
      </c>
      <c r="J81" s="5">
        <v>-12690806</v>
      </c>
      <c r="K81" s="5">
        <v>-12617359</v>
      </c>
      <c r="L81" s="5">
        <v>-12754227</v>
      </c>
    </row>
    <row r="82" spans="3:16" ht="15.5" x14ac:dyDescent="0.35">
      <c r="C82" t="s">
        <v>223</v>
      </c>
      <c r="D82" s="5">
        <v>108137356725</v>
      </c>
      <c r="E82" s="5">
        <v>30098804736</v>
      </c>
      <c r="F82" s="5">
        <v>4202635225</v>
      </c>
      <c r="G82" s="5">
        <v>3654410854</v>
      </c>
      <c r="I82" s="5">
        <v>30098804736</v>
      </c>
      <c r="J82" s="5">
        <v>3654410854</v>
      </c>
      <c r="K82" s="5">
        <v>4520410518</v>
      </c>
      <c r="L82" s="5">
        <v>7684084037</v>
      </c>
      <c r="M82" s="5">
        <v>12536991712</v>
      </c>
      <c r="N82" s="5">
        <v>5353016412</v>
      </c>
      <c r="O82" s="5">
        <v>2353540339</v>
      </c>
      <c r="P82" s="5">
        <v>252832104</v>
      </c>
    </row>
    <row r="83" spans="3:16" ht="15.5" x14ac:dyDescent="0.35">
      <c r="C83" t="s">
        <v>224</v>
      </c>
    </row>
    <row r="84" spans="3:16" ht="15.5" x14ac:dyDescent="0.35">
      <c r="C84" t="s">
        <v>114</v>
      </c>
      <c r="D84" s="5">
        <v>139944634</v>
      </c>
      <c r="K84" s="5">
        <v>12127456</v>
      </c>
      <c r="L84" s="5">
        <v>23820047</v>
      </c>
    </row>
    <row r="85" spans="3:16" ht="15.5" x14ac:dyDescent="0.35">
      <c r="C85" t="s">
        <v>111</v>
      </c>
      <c r="D85" s="5">
        <v>7901085811</v>
      </c>
      <c r="E85" s="5">
        <v>34236231</v>
      </c>
      <c r="F85" s="5">
        <v>171501542</v>
      </c>
      <c r="G85" s="5">
        <v>165442315</v>
      </c>
      <c r="I85" s="5">
        <v>34236231</v>
      </c>
      <c r="J85" s="5">
        <v>165442315</v>
      </c>
      <c r="K85" s="5">
        <v>347905300</v>
      </c>
      <c r="L85" s="5">
        <v>568287500</v>
      </c>
      <c r="M85" s="5">
        <v>430282463</v>
      </c>
      <c r="N85" s="5">
        <v>146926117</v>
      </c>
      <c r="O85" s="5">
        <v>232364466</v>
      </c>
      <c r="P85" s="5">
        <v>239086230</v>
      </c>
    </row>
    <row r="86" spans="3:16" ht="15.5" x14ac:dyDescent="0.35">
      <c r="C86" t="s">
        <v>1708</v>
      </c>
    </row>
    <row r="87" spans="3:16" ht="15.5" x14ac:dyDescent="0.35">
      <c r="C87" t="s">
        <v>228</v>
      </c>
      <c r="D87" s="5">
        <v>42086972297</v>
      </c>
      <c r="E87" s="5">
        <v>298551277</v>
      </c>
      <c r="F87" s="5">
        <v>658647751</v>
      </c>
      <c r="G87" s="5">
        <v>1379166273</v>
      </c>
      <c r="I87" s="5">
        <v>298551277</v>
      </c>
      <c r="J87" s="5">
        <v>1379166273</v>
      </c>
      <c r="K87" s="5">
        <v>3742556923</v>
      </c>
      <c r="L87" s="5">
        <v>6607761800</v>
      </c>
      <c r="M87" s="5">
        <v>9552384852</v>
      </c>
      <c r="N87" s="5">
        <v>6077132060</v>
      </c>
      <c r="O87" s="5">
        <v>5838275632</v>
      </c>
      <c r="P87" s="5">
        <v>4152509147</v>
      </c>
    </row>
    <row r="88" spans="3:16" ht="15.5" x14ac:dyDescent="0.35">
      <c r="C88" t="s">
        <v>115</v>
      </c>
      <c r="D88" s="5">
        <v>150224329022</v>
      </c>
      <c r="E88" s="5">
        <v>30397356013</v>
      </c>
      <c r="F88" s="5">
        <v>4861282976</v>
      </c>
      <c r="G88" s="5">
        <v>5033577127</v>
      </c>
      <c r="I88" s="5">
        <v>30397356013</v>
      </c>
      <c r="J88" s="5">
        <v>5033577127</v>
      </c>
      <c r="K88" s="5">
        <v>8262967441</v>
      </c>
      <c r="L88" s="5">
        <v>14291845837</v>
      </c>
      <c r="M88" s="5">
        <v>22089376564</v>
      </c>
      <c r="N88" s="5">
        <v>11430148472</v>
      </c>
      <c r="O88" s="5">
        <v>8191815971</v>
      </c>
      <c r="P88" s="5">
        <v>4405341251</v>
      </c>
    </row>
    <row r="89" spans="3:16" ht="15.5" x14ac:dyDescent="0.35">
      <c r="C89" t="s">
        <v>116</v>
      </c>
    </row>
    <row r="90" spans="3:16" ht="15.5" x14ac:dyDescent="0.35">
      <c r="C90" t="s">
        <v>117</v>
      </c>
    </row>
    <row r="91" spans="3:16" ht="15.5" x14ac:dyDescent="0.35">
      <c r="C91" t="s">
        <v>229</v>
      </c>
      <c r="D91" s="5">
        <v>56440394102</v>
      </c>
      <c r="E91" s="5">
        <v>31330261205</v>
      </c>
      <c r="F91" s="5">
        <v>1441415635</v>
      </c>
      <c r="G91" s="5">
        <v>1763306928</v>
      </c>
      <c r="I91" s="5">
        <v>31330261205</v>
      </c>
      <c r="J91" s="5">
        <v>1763306928</v>
      </c>
      <c r="K91" s="5">
        <v>606412008</v>
      </c>
      <c r="L91" s="5">
        <v>223396143</v>
      </c>
      <c r="M91" s="5">
        <v>329260562</v>
      </c>
      <c r="N91" s="5">
        <v>284590464</v>
      </c>
      <c r="O91" s="5">
        <v>1353381715</v>
      </c>
      <c r="P91" s="5">
        <v>4779061961</v>
      </c>
    </row>
    <row r="92" spans="3:16" ht="15.5" x14ac:dyDescent="0.35">
      <c r="C92" t="s">
        <v>230</v>
      </c>
      <c r="O92" s="5">
        <v>1900000</v>
      </c>
      <c r="P92" s="5">
        <v>1450900</v>
      </c>
    </row>
    <row r="93" spans="3:16" ht="15.5" x14ac:dyDescent="0.35">
      <c r="C93" t="s">
        <v>231</v>
      </c>
      <c r="D93" s="5">
        <v>43839645889</v>
      </c>
      <c r="E93" s="5">
        <v>25196164101</v>
      </c>
      <c r="G93" s="5">
        <v>640000</v>
      </c>
      <c r="I93" s="5">
        <v>25196164101</v>
      </c>
      <c r="J93" s="5">
        <v>640000</v>
      </c>
      <c r="K93" s="5">
        <v>1115000</v>
      </c>
      <c r="L93" s="5">
        <v>1950000</v>
      </c>
      <c r="M93" s="5">
        <v>2200000</v>
      </c>
      <c r="O93" s="5">
        <v>1900000</v>
      </c>
      <c r="P93" s="5">
        <v>1450900</v>
      </c>
    </row>
    <row r="94" spans="3:16" ht="15.5" x14ac:dyDescent="0.35">
      <c r="C94" t="s">
        <v>121</v>
      </c>
      <c r="N94" s="5">
        <v>67685</v>
      </c>
      <c r="O94" s="5">
        <v>1150130356</v>
      </c>
      <c r="P94" s="5">
        <v>4700000000</v>
      </c>
    </row>
    <row r="95" spans="3:16" ht="15.5" x14ac:dyDescent="0.35">
      <c r="C95" t="s">
        <v>232</v>
      </c>
      <c r="D95" s="5">
        <v>18445000</v>
      </c>
      <c r="E95" s="5">
        <v>2188179357</v>
      </c>
      <c r="F95" s="5">
        <v>1369181197</v>
      </c>
      <c r="G95" s="5">
        <v>1680650000</v>
      </c>
      <c r="I95" s="5">
        <v>2188179357</v>
      </c>
      <c r="J95" s="5">
        <v>1680650000</v>
      </c>
      <c r="K95" s="5">
        <v>426700000</v>
      </c>
      <c r="L95" s="5">
        <v>50000000</v>
      </c>
      <c r="N95" s="5">
        <v>67685</v>
      </c>
      <c r="O95" s="5">
        <v>1150130356</v>
      </c>
      <c r="P95" s="5">
        <v>4700000000</v>
      </c>
    </row>
    <row r="96" spans="3:16" ht="15.5" x14ac:dyDescent="0.35">
      <c r="C96" t="s">
        <v>233</v>
      </c>
      <c r="D96" s="5">
        <v>536730774</v>
      </c>
      <c r="E96" s="5">
        <v>309897110</v>
      </c>
      <c r="F96" s="5">
        <v>13189476</v>
      </c>
      <c r="G96" s="5">
        <v>2866928</v>
      </c>
      <c r="I96" s="5">
        <v>309897110</v>
      </c>
      <c r="J96" s="5">
        <v>2866928</v>
      </c>
      <c r="K96" s="5">
        <v>20869079</v>
      </c>
      <c r="L96" s="5">
        <v>15885698</v>
      </c>
      <c r="M96" s="5">
        <v>7539079</v>
      </c>
      <c r="N96" s="5">
        <v>4522779</v>
      </c>
      <c r="O96" s="5">
        <v>38001359</v>
      </c>
      <c r="P96" s="5">
        <v>63263711</v>
      </c>
    </row>
    <row r="97" spans="3:16" ht="15.5" x14ac:dyDescent="0.35">
      <c r="C97" t="s">
        <v>120</v>
      </c>
      <c r="D97" s="5">
        <v>10175961040</v>
      </c>
      <c r="E97" s="5">
        <v>3605576933</v>
      </c>
      <c r="G97" s="5">
        <v>79150000</v>
      </c>
      <c r="I97" s="5">
        <v>3605576933</v>
      </c>
      <c r="J97" s="5">
        <v>79150000</v>
      </c>
      <c r="K97" s="5">
        <v>56250000</v>
      </c>
      <c r="L97" s="5">
        <v>72700000</v>
      </c>
      <c r="M97" s="5">
        <v>45800000</v>
      </c>
      <c r="N97" s="5">
        <v>280000000</v>
      </c>
      <c r="O97" s="5">
        <v>163350000</v>
      </c>
      <c r="P97" s="5">
        <v>14347350</v>
      </c>
    </row>
    <row r="98" spans="3:16" ht="15.5" x14ac:dyDescent="0.35">
      <c r="C98" t="s">
        <v>285</v>
      </c>
    </row>
    <row r="99" spans="3:16" ht="15.5" x14ac:dyDescent="0.35">
      <c r="C99" t="s">
        <v>288</v>
      </c>
      <c r="D99" s="5">
        <v>1869611399</v>
      </c>
      <c r="E99" s="5">
        <v>30443704</v>
      </c>
      <c r="F99" s="5">
        <v>29419962</v>
      </c>
      <c r="I99" s="5">
        <v>30443704</v>
      </c>
      <c r="K99" s="5">
        <v>61947929</v>
      </c>
      <c r="L99" s="5">
        <v>79350445</v>
      </c>
      <c r="M99" s="5">
        <v>75792483</v>
      </c>
    </row>
    <row r="100" spans="3:16" ht="15.5" x14ac:dyDescent="0.35">
      <c r="C100" t="s">
        <v>237</v>
      </c>
      <c r="D100" s="5">
        <v>91031676807</v>
      </c>
      <c r="E100" s="5">
        <v>1067608563</v>
      </c>
      <c r="F100" s="5">
        <v>551835779</v>
      </c>
      <c r="G100" s="5">
        <v>531366943</v>
      </c>
      <c r="I100" s="5">
        <v>1067608563</v>
      </c>
      <c r="J100" s="5">
        <v>531366943</v>
      </c>
      <c r="K100" s="5">
        <v>474552029</v>
      </c>
      <c r="L100" s="5">
        <v>312394719</v>
      </c>
      <c r="M100" s="5">
        <v>305940762</v>
      </c>
      <c r="N100" s="5">
        <v>103885223</v>
      </c>
      <c r="O100" s="5">
        <v>225427407</v>
      </c>
      <c r="P100" s="5">
        <v>49407061</v>
      </c>
    </row>
    <row r="101" spans="3:16" ht="15.5" x14ac:dyDescent="0.35">
      <c r="C101" t="s">
        <v>238</v>
      </c>
      <c r="D101" s="5">
        <v>91031676807</v>
      </c>
      <c r="E101" s="5">
        <v>1067608563</v>
      </c>
      <c r="F101" s="5">
        <v>551835779</v>
      </c>
      <c r="G101" s="5">
        <v>531366943</v>
      </c>
      <c r="I101" s="5">
        <v>1067608563</v>
      </c>
      <c r="J101" s="5">
        <v>531366943</v>
      </c>
      <c r="K101" s="5">
        <v>474552029</v>
      </c>
      <c r="L101" s="5">
        <v>312394719</v>
      </c>
      <c r="M101" s="5">
        <v>305940762</v>
      </c>
      <c r="N101" s="5">
        <v>103885223</v>
      </c>
      <c r="O101" s="5">
        <v>225427407</v>
      </c>
      <c r="P101" s="5">
        <v>49407061</v>
      </c>
    </row>
    <row r="102" spans="3:16" ht="15.5" x14ac:dyDescent="0.35">
      <c r="C102" t="s">
        <v>239</v>
      </c>
    </row>
    <row r="103" spans="3:16" ht="15.5" x14ac:dyDescent="0.35">
      <c r="C103" t="s">
        <v>290</v>
      </c>
      <c r="D103" s="5">
        <v>2311785924</v>
      </c>
      <c r="F103" s="5">
        <v>20468836</v>
      </c>
      <c r="L103" s="5">
        <v>61947929</v>
      </c>
      <c r="M103" s="5">
        <v>141298374</v>
      </c>
    </row>
    <row r="104" spans="3:16" ht="15.5" x14ac:dyDescent="0.35">
      <c r="C104" t="s">
        <v>128</v>
      </c>
      <c r="D104" s="5">
        <v>147472070909</v>
      </c>
      <c r="E104" s="5">
        <v>32397869768</v>
      </c>
      <c r="F104" s="5">
        <v>1993251414</v>
      </c>
      <c r="G104" s="5">
        <v>2294673871</v>
      </c>
      <c r="I104" s="5">
        <v>32397869768</v>
      </c>
      <c r="J104" s="5">
        <v>2294673871</v>
      </c>
      <c r="K104" s="5">
        <v>1080964037</v>
      </c>
      <c r="L104" s="5">
        <v>535790862</v>
      </c>
      <c r="M104" s="5">
        <v>635201324</v>
      </c>
      <c r="N104" s="5">
        <v>388475687</v>
      </c>
      <c r="O104" s="5">
        <v>1578809122</v>
      </c>
      <c r="P104" s="5">
        <v>4828469022</v>
      </c>
    </row>
    <row r="105" spans="3:16" ht="15.5" x14ac:dyDescent="0.35">
      <c r="C105" t="s">
        <v>129</v>
      </c>
    </row>
    <row r="106" spans="3:16" ht="15.5" x14ac:dyDescent="0.35">
      <c r="C106" t="s">
        <v>130</v>
      </c>
      <c r="D106" s="5">
        <v>48980454750</v>
      </c>
      <c r="E106" s="5">
        <v>48980454750</v>
      </c>
      <c r="F106" s="5">
        <v>48980454750</v>
      </c>
      <c r="G106" s="5">
        <v>47810454750</v>
      </c>
      <c r="I106" s="5">
        <v>48980454750</v>
      </c>
      <c r="J106" s="5">
        <v>47810454750</v>
      </c>
      <c r="K106" s="5">
        <v>47450454750</v>
      </c>
      <c r="L106" s="5">
        <v>47270454750</v>
      </c>
      <c r="M106" s="5">
        <v>45380454750</v>
      </c>
      <c r="N106" s="5">
        <v>24500000000</v>
      </c>
      <c r="O106" s="5">
        <v>12500000000</v>
      </c>
      <c r="P106" s="5">
        <v>1000000000</v>
      </c>
    </row>
    <row r="107" spans="3:16" ht="15.5" x14ac:dyDescent="0.35">
      <c r="C107" t="s">
        <v>131</v>
      </c>
      <c r="D107" s="5">
        <v>1821600000</v>
      </c>
      <c r="E107" s="5">
        <v>1821600000</v>
      </c>
      <c r="F107" s="5">
        <v>1821600000</v>
      </c>
      <c r="G107" s="5">
        <v>932400000</v>
      </c>
      <c r="I107" s="5">
        <v>1821600000</v>
      </c>
      <c r="J107" s="5">
        <v>932400000</v>
      </c>
      <c r="K107" s="5">
        <v>745200000</v>
      </c>
      <c r="L107" s="5">
        <v>673200000</v>
      </c>
    </row>
    <row r="108" spans="3:16" ht="15.5" x14ac:dyDescent="0.35">
      <c r="C108" t="s">
        <v>132</v>
      </c>
      <c r="D108" s="5">
        <v>-48049859836</v>
      </c>
      <c r="E108" s="5">
        <v>-52789883868</v>
      </c>
      <c r="F108" s="5">
        <v>-47921405398</v>
      </c>
      <c r="G108" s="5">
        <v>-45991344020</v>
      </c>
      <c r="I108" s="5">
        <v>-52789883868</v>
      </c>
      <c r="J108" s="5">
        <v>-45991344020</v>
      </c>
      <c r="K108" s="5">
        <v>-41001060087</v>
      </c>
      <c r="L108" s="5">
        <v>-34194729333</v>
      </c>
      <c r="M108" s="5">
        <v>-23926279510</v>
      </c>
      <c r="N108" s="5">
        <v>-13458327215</v>
      </c>
      <c r="O108" s="5">
        <v>-5886993151</v>
      </c>
      <c r="P108" s="5">
        <v>-1423127771</v>
      </c>
    </row>
    <row r="109" spans="3:16" ht="15.5" x14ac:dyDescent="0.35">
      <c r="C109" t="s">
        <v>133</v>
      </c>
    </row>
    <row r="110" spans="3:16" ht="15.5" x14ac:dyDescent="0.35">
      <c r="C110" t="s">
        <v>134</v>
      </c>
    </row>
    <row r="111" spans="3:16" ht="15.5" x14ac:dyDescent="0.35">
      <c r="C111" t="s">
        <v>135</v>
      </c>
      <c r="D111" s="5">
        <v>-48049859836</v>
      </c>
      <c r="E111" s="5">
        <v>-52789883868</v>
      </c>
      <c r="F111" s="5">
        <v>-47921405398</v>
      </c>
      <c r="G111" s="5">
        <v>-45991344020</v>
      </c>
      <c r="I111" s="5">
        <v>-52789883868</v>
      </c>
      <c r="J111" s="5">
        <v>-45991344020</v>
      </c>
      <c r="K111" s="5">
        <v>-41001060087</v>
      </c>
      <c r="L111" s="5">
        <v>-34194729333</v>
      </c>
      <c r="M111" s="5">
        <v>-23926279510</v>
      </c>
      <c r="N111" s="5">
        <v>-13458327215</v>
      </c>
      <c r="O111" s="5">
        <v>-5886993151</v>
      </c>
      <c r="P111" s="5">
        <v>-1423127771</v>
      </c>
    </row>
    <row r="112" spans="3:16" ht="15.5" x14ac:dyDescent="0.35">
      <c r="C112" t="s">
        <v>136</v>
      </c>
      <c r="D112" s="5">
        <v>57335</v>
      </c>
      <c r="E112" s="5">
        <v>6169</v>
      </c>
      <c r="F112" s="5">
        <v>73016</v>
      </c>
      <c r="G112" s="5">
        <v>83332</v>
      </c>
      <c r="I112" s="5">
        <v>6169</v>
      </c>
      <c r="J112" s="5">
        <v>83332</v>
      </c>
      <c r="K112" s="5">
        <v>26100</v>
      </c>
      <c r="L112" s="5">
        <v>19883785</v>
      </c>
    </row>
    <row r="113" spans="2:16" ht="15.5" x14ac:dyDescent="0.35">
      <c r="C113" t="s">
        <v>10</v>
      </c>
      <c r="D113" s="5">
        <v>2752258113</v>
      </c>
      <c r="E113" s="5">
        <v>-2000513755</v>
      </c>
      <c r="F113" s="5">
        <v>2868031562</v>
      </c>
      <c r="G113" s="5">
        <v>2738903256</v>
      </c>
      <c r="I113" s="5">
        <v>-2000513755</v>
      </c>
      <c r="J113" s="5">
        <v>2738903256</v>
      </c>
      <c r="K113" s="5">
        <v>7182003404</v>
      </c>
      <c r="L113" s="5">
        <v>13756054975</v>
      </c>
      <c r="M113" s="5">
        <v>21454175240</v>
      </c>
      <c r="N113" s="5">
        <v>11041672785</v>
      </c>
      <c r="O113" s="5">
        <v>6613006849</v>
      </c>
      <c r="P113" s="5">
        <v>-423127771</v>
      </c>
    </row>
    <row r="114" spans="2:16" ht="15.5" x14ac:dyDescent="0.35">
      <c r="C114" t="s">
        <v>137</v>
      </c>
      <c r="D114" s="5">
        <v>150224329022</v>
      </c>
      <c r="E114" s="5">
        <v>30397356013</v>
      </c>
      <c r="F114" s="5">
        <v>4861282976</v>
      </c>
      <c r="G114" s="5">
        <v>5033577127</v>
      </c>
      <c r="I114" s="5">
        <v>30397356013</v>
      </c>
      <c r="J114" s="5">
        <v>5033577127</v>
      </c>
      <c r="K114" s="5">
        <v>8262967441</v>
      </c>
      <c r="L114" s="5">
        <v>14291845837</v>
      </c>
      <c r="M114" s="5">
        <v>22089376564</v>
      </c>
      <c r="N114" s="5">
        <v>11430148472</v>
      </c>
      <c r="O114" s="5">
        <v>8191815971</v>
      </c>
      <c r="P114" s="5">
        <v>4405341251</v>
      </c>
    </row>
    <row r="115" spans="2:16" ht="15.5" x14ac:dyDescent="0.35">
      <c r="C115" t="s">
        <v>138</v>
      </c>
      <c r="D115" s="5">
        <v>795859095</v>
      </c>
      <c r="E115" s="5">
        <v>772459095</v>
      </c>
      <c r="F115" s="5">
        <v>772459095</v>
      </c>
      <c r="G115" s="5">
        <v>772459095</v>
      </c>
      <c r="I115" s="5">
        <v>772459095</v>
      </c>
      <c r="J115" s="5">
        <v>772459095</v>
      </c>
      <c r="K115" s="5">
        <v>765259095</v>
      </c>
      <c r="L115" s="5">
        <v>761659095</v>
      </c>
      <c r="M115" s="5">
        <v>723805095</v>
      </c>
      <c r="N115" s="5">
        <v>306250000</v>
      </c>
      <c r="O115" s="5">
        <v>156250000</v>
      </c>
      <c r="P115" s="5">
        <v>156250000</v>
      </c>
    </row>
    <row r="117" spans="2:16" ht="15.5" x14ac:dyDescent="0.35">
      <c r="B117" t="s">
        <v>139</v>
      </c>
      <c r="C117" t="s">
        <v>140</v>
      </c>
      <c r="D117" s="5">
        <v>3083694303</v>
      </c>
      <c r="E117" s="5">
        <v>-822852551</v>
      </c>
      <c r="F117" s="5">
        <v>-1136025734</v>
      </c>
      <c r="G117" s="5">
        <v>-880559581</v>
      </c>
      <c r="I117" s="5">
        <v>-1958878285</v>
      </c>
      <c r="J117" s="5">
        <v>-2164494350</v>
      </c>
      <c r="K117" s="5">
        <v>-6321603034</v>
      </c>
      <c r="L117" s="5">
        <v>-2205102793</v>
      </c>
      <c r="M117" s="5">
        <v>-8782974700</v>
      </c>
      <c r="N117" s="5">
        <v>-5602222242</v>
      </c>
      <c r="O117" s="5">
        <v>-3310973091</v>
      </c>
      <c r="P117" s="5">
        <v>-1205245655</v>
      </c>
    </row>
    <row r="118" spans="2:16" ht="15.5" x14ac:dyDescent="0.35">
      <c r="C118" t="s">
        <v>292</v>
      </c>
      <c r="D118" s="5">
        <v>120317134690</v>
      </c>
      <c r="E118" s="5">
        <v>317553008</v>
      </c>
      <c r="F118" s="5">
        <v>388218560</v>
      </c>
      <c r="G118" s="5">
        <v>533550852</v>
      </c>
      <c r="I118" s="5">
        <v>705771568</v>
      </c>
      <c r="J118" s="5">
        <v>1991602652</v>
      </c>
      <c r="K118" s="5">
        <v>6280958025</v>
      </c>
      <c r="L118" s="5">
        <v>2712685351</v>
      </c>
      <c r="M118" s="5">
        <v>855087100</v>
      </c>
      <c r="N118" s="5">
        <v>103817965</v>
      </c>
      <c r="O118" s="5">
        <v>106100695</v>
      </c>
      <c r="P118" s="5">
        <v>22427230</v>
      </c>
    </row>
    <row r="119" spans="2:16" ht="15.5" x14ac:dyDescent="0.35">
      <c r="C119" t="s">
        <v>293</v>
      </c>
      <c r="D119" s="5">
        <v>-113519255015</v>
      </c>
      <c r="E119" s="5">
        <v>119990723</v>
      </c>
      <c r="F119" s="5">
        <v>-603308715</v>
      </c>
      <c r="G119" s="5">
        <v>-801254668</v>
      </c>
      <c r="I119" s="5">
        <v>-483317992</v>
      </c>
      <c r="J119" s="5">
        <v>-2194209793</v>
      </c>
      <c r="K119" s="5">
        <v>-9239473085</v>
      </c>
      <c r="L119" s="5">
        <v>-2239881474</v>
      </c>
      <c r="M119" s="5">
        <v>-642956074</v>
      </c>
      <c r="N119" s="5">
        <v>-84898595</v>
      </c>
      <c r="O119" s="5">
        <v>-93707850</v>
      </c>
      <c r="P119" s="5">
        <v>-26146450</v>
      </c>
    </row>
    <row r="120" spans="2:16" ht="15.5" x14ac:dyDescent="0.35">
      <c r="C120" t="s">
        <v>843</v>
      </c>
      <c r="G120" s="5">
        <v>213942536</v>
      </c>
      <c r="K120" s="5">
        <v>-946634505</v>
      </c>
      <c r="L120" s="5">
        <v>-973074262</v>
      </c>
      <c r="M120" s="5">
        <v>-7806422444</v>
      </c>
      <c r="N120" s="5">
        <v>-4185620129</v>
      </c>
      <c r="O120" s="5">
        <v>-1594442522</v>
      </c>
      <c r="P120" s="5">
        <v>-524516337</v>
      </c>
    </row>
    <row r="121" spans="2:16" ht="15.5" x14ac:dyDescent="0.35">
      <c r="C121" t="s">
        <v>393</v>
      </c>
      <c r="D121" s="5">
        <v>-3714185372</v>
      </c>
      <c r="E121" s="5">
        <v>-1260396282</v>
      </c>
      <c r="F121" s="5">
        <v>-920935579</v>
      </c>
      <c r="G121" s="5">
        <v>-826798301</v>
      </c>
      <c r="I121" s="5">
        <v>-2181331861</v>
      </c>
      <c r="J121" s="5">
        <v>-1961887209</v>
      </c>
      <c r="K121" s="5">
        <v>-2416453469</v>
      </c>
      <c r="L121" s="5">
        <v>-1704832408</v>
      </c>
      <c r="M121" s="5">
        <v>-1188683282</v>
      </c>
      <c r="N121" s="5">
        <v>-1435521483</v>
      </c>
      <c r="O121" s="5">
        <v>-1728923414</v>
      </c>
      <c r="P121" s="5">
        <v>-677010098</v>
      </c>
    </row>
    <row r="122" spans="2:16" ht="15.5" x14ac:dyDescent="0.35">
      <c r="C122" t="s">
        <v>149</v>
      </c>
      <c r="D122" s="5">
        <v>87006285266</v>
      </c>
      <c r="E122" s="5">
        <v>180554906</v>
      </c>
      <c r="F122" s="5">
        <v>1729908751</v>
      </c>
      <c r="G122" s="5">
        <v>637243000</v>
      </c>
      <c r="I122" s="5">
        <v>1910463657</v>
      </c>
      <c r="J122" s="5">
        <v>1742188000</v>
      </c>
      <c r="K122" s="5">
        <v>542590000</v>
      </c>
      <c r="L122" s="5">
        <v>2503689999</v>
      </c>
      <c r="M122" s="5">
        <v>19701228273</v>
      </c>
      <c r="N122" s="5">
        <v>9872726966</v>
      </c>
      <c r="O122" s="5">
        <v>6843785748</v>
      </c>
      <c r="P122" s="5">
        <v>2348019950</v>
      </c>
    </row>
    <row r="123" spans="2:16" ht="15.5" x14ac:dyDescent="0.35">
      <c r="C123" t="s">
        <v>150</v>
      </c>
      <c r="D123" s="5">
        <v>-36467250296</v>
      </c>
      <c r="E123" s="5">
        <v>-13828500</v>
      </c>
      <c r="F123" s="5">
        <v>-10230000</v>
      </c>
      <c r="G123" s="5">
        <v>28170000</v>
      </c>
      <c r="I123" s="5">
        <v>-24058500</v>
      </c>
      <c r="J123" s="5">
        <v>11864100</v>
      </c>
      <c r="K123" s="5">
        <v>-66760968</v>
      </c>
      <c r="L123" s="5">
        <v>-538824000</v>
      </c>
      <c r="M123" s="5">
        <v>-4661779452</v>
      </c>
      <c r="N123" s="5">
        <v>-4503567353</v>
      </c>
      <c r="O123" s="5">
        <v>-3097592792</v>
      </c>
      <c r="P123" s="5">
        <v>-1053673822</v>
      </c>
    </row>
    <row r="124" spans="2:16" ht="15.5" x14ac:dyDescent="0.35">
      <c r="C124" t="s">
        <v>152</v>
      </c>
      <c r="M124" s="5">
        <v>2840548</v>
      </c>
      <c r="N124" s="5">
        <v>92100847</v>
      </c>
      <c r="O124" s="5">
        <v>32293942</v>
      </c>
      <c r="P124" s="5">
        <v>4428627</v>
      </c>
    </row>
    <row r="125" spans="2:16" ht="15.5" x14ac:dyDescent="0.35">
      <c r="C125" t="s">
        <v>1254</v>
      </c>
      <c r="K125" s="5">
        <v>-12965968</v>
      </c>
    </row>
    <row r="126" spans="2:16" ht="15.5" x14ac:dyDescent="0.35">
      <c r="C126" t="s">
        <v>1100</v>
      </c>
      <c r="D126" s="5">
        <v>-32410699544</v>
      </c>
      <c r="L126" s="5">
        <v>-400625000</v>
      </c>
      <c r="M126" s="5">
        <v>-672000000</v>
      </c>
      <c r="N126" s="5">
        <v>-2288000000</v>
      </c>
    </row>
    <row r="127" spans="2:16" ht="15.5" x14ac:dyDescent="0.35">
      <c r="C127" t="s">
        <v>332</v>
      </c>
    </row>
    <row r="128" spans="2:16" ht="15.5" x14ac:dyDescent="0.35">
      <c r="C128" t="s">
        <v>158</v>
      </c>
      <c r="D128" s="5">
        <v>-3850505680</v>
      </c>
      <c r="F128" s="5">
        <v>-10230000</v>
      </c>
      <c r="I128" s="5">
        <v>-10230000</v>
      </c>
      <c r="J128" s="5">
        <v>-16305900</v>
      </c>
      <c r="L128" s="5">
        <v>-46979000</v>
      </c>
      <c r="M128" s="5">
        <v>-148620000</v>
      </c>
      <c r="N128" s="5">
        <v>-50888200</v>
      </c>
      <c r="O128" s="5">
        <v>-73428356</v>
      </c>
      <c r="P128" s="5">
        <v>-291202449</v>
      </c>
    </row>
    <row r="129" spans="3:16" ht="15.5" x14ac:dyDescent="0.35">
      <c r="C129" t="s">
        <v>1709</v>
      </c>
      <c r="D129" s="5">
        <v>-206045072</v>
      </c>
    </row>
    <row r="130" spans="3:16" ht="15.5" x14ac:dyDescent="0.35">
      <c r="C130" t="s">
        <v>537</v>
      </c>
      <c r="G130" s="5">
        <v>-25625000</v>
      </c>
      <c r="J130" s="5">
        <v>-25625000</v>
      </c>
      <c r="L130" s="5">
        <v>-93000000</v>
      </c>
      <c r="M130" s="5">
        <v>-3844000000</v>
      </c>
      <c r="N130" s="5">
        <v>-2255000000</v>
      </c>
      <c r="O130" s="5">
        <v>-3009680878</v>
      </c>
      <c r="P130" s="5">
        <v>-766900000</v>
      </c>
    </row>
    <row r="131" spans="3:16" ht="15.5" x14ac:dyDescent="0.35">
      <c r="C131" t="s">
        <v>1710</v>
      </c>
    </row>
    <row r="132" spans="3:16" ht="15.5" x14ac:dyDescent="0.35">
      <c r="C132" t="s">
        <v>716</v>
      </c>
    </row>
    <row r="133" spans="3:16" ht="15.5" x14ac:dyDescent="0.35">
      <c r="C133" t="s">
        <v>1711</v>
      </c>
      <c r="E133" s="5">
        <v>-13828500</v>
      </c>
      <c r="G133" s="5">
        <v>53795000</v>
      </c>
      <c r="I133" s="5">
        <v>-13828500</v>
      </c>
      <c r="J133" s="5">
        <v>53795000</v>
      </c>
      <c r="K133" s="5">
        <v>-53795000</v>
      </c>
      <c r="L133" s="5">
        <v>1780000</v>
      </c>
      <c r="N133" s="5">
        <v>-1780000</v>
      </c>
      <c r="O133" s="5">
        <v>-46777500</v>
      </c>
    </row>
    <row r="134" spans="3:16" ht="15.5" x14ac:dyDescent="0.35">
      <c r="C134" t="s">
        <v>161</v>
      </c>
      <c r="D134" s="5">
        <v>87006285266</v>
      </c>
      <c r="E134" s="5">
        <v>180554906</v>
      </c>
      <c r="F134" s="5">
        <v>1729908751</v>
      </c>
      <c r="G134" s="5">
        <v>637243000</v>
      </c>
      <c r="I134" s="5">
        <v>1910463657</v>
      </c>
      <c r="J134" s="5">
        <v>1742188000</v>
      </c>
      <c r="K134" s="5">
        <v>542590000</v>
      </c>
      <c r="L134" s="5">
        <v>2503689999</v>
      </c>
      <c r="M134" s="5">
        <v>19701228273</v>
      </c>
      <c r="N134" s="5">
        <v>9872726966</v>
      </c>
      <c r="O134" s="5">
        <v>6843785748</v>
      </c>
      <c r="P134" s="5">
        <v>2348019950</v>
      </c>
    </row>
    <row r="135" spans="3:16" ht="15.5" x14ac:dyDescent="0.35">
      <c r="C135" t="s">
        <v>1712</v>
      </c>
      <c r="O135" s="5">
        <v>-6344608</v>
      </c>
      <c r="P135" s="5">
        <v>-1980050</v>
      </c>
    </row>
    <row r="136" spans="3:16" ht="15.5" x14ac:dyDescent="0.35">
      <c r="C136" t="s">
        <v>356</v>
      </c>
      <c r="N136" s="5">
        <v>12000000000</v>
      </c>
    </row>
    <row r="137" spans="3:16" ht="15.5" x14ac:dyDescent="0.35">
      <c r="C137" t="s">
        <v>1199</v>
      </c>
      <c r="D137" s="5">
        <v>-482714734</v>
      </c>
      <c r="E137" s="5">
        <v>-19445094</v>
      </c>
      <c r="F137" s="5">
        <v>-29291249</v>
      </c>
      <c r="G137" s="5">
        <v>-12757000</v>
      </c>
      <c r="I137" s="5">
        <v>-48736343</v>
      </c>
      <c r="J137" s="5">
        <v>-55012000</v>
      </c>
      <c r="K137" s="5">
        <v>-79350445</v>
      </c>
      <c r="L137" s="5">
        <v>-75792483</v>
      </c>
      <c r="M137" s="5">
        <v>-42255000</v>
      </c>
    </row>
    <row r="138" spans="3:16" ht="15.5" x14ac:dyDescent="0.35">
      <c r="C138" t="s">
        <v>274</v>
      </c>
      <c r="O138" s="5">
        <v>11500000000</v>
      </c>
      <c r="P138" s="5">
        <v>850000000</v>
      </c>
    </row>
    <row r="139" spans="3:16" ht="15.5" x14ac:dyDescent="0.35">
      <c r="C139" t="s">
        <v>1713</v>
      </c>
      <c r="E139" s="5">
        <v>2059200000</v>
      </c>
      <c r="G139" s="5">
        <v>547200000</v>
      </c>
      <c r="I139" s="5">
        <v>2059200000</v>
      </c>
      <c r="J139" s="5">
        <v>547200000</v>
      </c>
      <c r="K139" s="5">
        <v>252000000</v>
      </c>
      <c r="L139" s="5">
        <v>2563200000</v>
      </c>
    </row>
    <row r="140" spans="3:16" ht="15.5" x14ac:dyDescent="0.35">
      <c r="C140" t="s">
        <v>1714</v>
      </c>
      <c r="K140" s="5">
        <v>-24900000</v>
      </c>
      <c r="L140" s="5">
        <v>-100000000</v>
      </c>
    </row>
    <row r="141" spans="3:16" ht="15.5" x14ac:dyDescent="0.35">
      <c r="C141" t="s">
        <v>771</v>
      </c>
    </row>
    <row r="142" spans="3:16" ht="15.5" x14ac:dyDescent="0.35">
      <c r="C142" t="s">
        <v>1715</v>
      </c>
      <c r="L142" s="5">
        <v>125000000</v>
      </c>
    </row>
    <row r="143" spans="3:16" ht="15.5" x14ac:dyDescent="0.35">
      <c r="C143" t="s">
        <v>596</v>
      </c>
      <c r="M143" s="5">
        <v>-1136971477</v>
      </c>
      <c r="N143" s="5">
        <v>-1027273034</v>
      </c>
    </row>
    <row r="144" spans="3:16" ht="15.5" x14ac:dyDescent="0.35">
      <c r="C144" t="s">
        <v>163</v>
      </c>
      <c r="K144" s="5">
        <v>-5159555</v>
      </c>
      <c r="L144" s="5">
        <v>-8717518</v>
      </c>
    </row>
    <row r="145" spans="2:16" ht="15.5" x14ac:dyDescent="0.35">
      <c r="C145" t="s">
        <v>1716</v>
      </c>
    </row>
    <row r="146" spans="2:16" ht="15.5" x14ac:dyDescent="0.35">
      <c r="C146" t="s">
        <v>835</v>
      </c>
      <c r="P146" s="5">
        <v>1500000000</v>
      </c>
    </row>
    <row r="147" spans="2:16" ht="15.5" x14ac:dyDescent="0.35">
      <c r="C147" t="s">
        <v>834</v>
      </c>
      <c r="N147" s="5">
        <v>-1100000000</v>
      </c>
      <c r="O147" s="5">
        <v>-3500000000</v>
      </c>
    </row>
    <row r="148" spans="2:16" ht="15.5" x14ac:dyDescent="0.35">
      <c r="C148" t="s">
        <v>1717</v>
      </c>
      <c r="N148" s="5">
        <v>-1100000000</v>
      </c>
      <c r="O148" s="5">
        <v>-3500000000</v>
      </c>
      <c r="P148" s="5">
        <v>1500000000</v>
      </c>
    </row>
    <row r="149" spans="2:16" ht="15.5" x14ac:dyDescent="0.35">
      <c r="C149" t="s">
        <v>1085</v>
      </c>
      <c r="D149" s="5">
        <v>87489000000</v>
      </c>
      <c r="E149" s="5">
        <v>200000000</v>
      </c>
      <c r="F149" s="5">
        <v>-300000000</v>
      </c>
      <c r="G149" s="5">
        <v>650000000</v>
      </c>
      <c r="I149" s="5">
        <v>-100000000</v>
      </c>
      <c r="J149" s="5">
        <v>1250000000</v>
      </c>
      <c r="K149" s="5">
        <v>400000000</v>
      </c>
      <c r="O149" s="5">
        <v>-1149869644</v>
      </c>
    </row>
    <row r="150" spans="2:16" ht="15.5" x14ac:dyDescent="0.35">
      <c r="C150" t="s">
        <v>173</v>
      </c>
      <c r="D150" s="5">
        <v>53622729273</v>
      </c>
      <c r="E150" s="5">
        <v>-656126145</v>
      </c>
      <c r="F150" s="5">
        <v>583653017</v>
      </c>
      <c r="G150" s="5">
        <v>-215146581</v>
      </c>
      <c r="I150" s="5">
        <v>-72473128</v>
      </c>
      <c r="J150" s="5">
        <v>-410442250</v>
      </c>
      <c r="K150" s="5">
        <v>-5845774002</v>
      </c>
      <c r="L150" s="5">
        <v>-240236794</v>
      </c>
      <c r="M150" s="5">
        <v>6256474121</v>
      </c>
      <c r="N150" s="5">
        <v>-233062629</v>
      </c>
      <c r="O150" s="5">
        <v>435219865</v>
      </c>
      <c r="P150" s="5">
        <v>89100473</v>
      </c>
    </row>
    <row r="151" spans="2:16" ht="15.5" x14ac:dyDescent="0.35">
      <c r="C151" t="s">
        <v>176</v>
      </c>
      <c r="D151" s="5">
        <v>115030816</v>
      </c>
      <c r="F151" s="5">
        <v>187503944</v>
      </c>
      <c r="I151" s="5">
        <v>187503944</v>
      </c>
      <c r="J151" s="5">
        <v>597946194</v>
      </c>
      <c r="K151" s="5">
        <v>6443720196</v>
      </c>
      <c r="L151" s="5">
        <v>6683956990</v>
      </c>
      <c r="M151" s="5">
        <v>427482869</v>
      </c>
      <c r="N151" s="5">
        <v>660545498</v>
      </c>
      <c r="O151" s="5">
        <v>225325634</v>
      </c>
      <c r="P151" s="5">
        <v>136225161</v>
      </c>
    </row>
    <row r="152" spans="2:16" ht="15.5" x14ac:dyDescent="0.35">
      <c r="C152" t="s">
        <v>177</v>
      </c>
      <c r="D152" s="5">
        <v>53737760089</v>
      </c>
      <c r="E152" s="5">
        <v>-656126145</v>
      </c>
      <c r="F152" s="5">
        <v>771156961</v>
      </c>
      <c r="G152" s="5">
        <v>-215146581</v>
      </c>
      <c r="I152" s="5">
        <v>115030816</v>
      </c>
      <c r="J152" s="5">
        <v>187503944</v>
      </c>
      <c r="K152" s="5">
        <v>597946194</v>
      </c>
      <c r="L152" s="5">
        <v>6443720196</v>
      </c>
      <c r="M152" s="5">
        <v>6683956990</v>
      </c>
      <c r="N152" s="5">
        <v>427482869</v>
      </c>
      <c r="O152" s="5">
        <v>660545499</v>
      </c>
      <c r="P152" s="5">
        <v>225325634</v>
      </c>
    </row>
    <row r="154" spans="2:16" ht="15.5" x14ac:dyDescent="0.35">
      <c r="B154" t="s">
        <v>178</v>
      </c>
      <c r="C154" t="s">
        <v>12</v>
      </c>
      <c r="D154" s="5">
        <v>800000000</v>
      </c>
      <c r="E154" s="5">
        <v>770000000</v>
      </c>
      <c r="F154" s="5">
        <v>770000000</v>
      </c>
      <c r="G154" s="5">
        <v>770000000</v>
      </c>
      <c r="I154" s="5">
        <v>770000000</v>
      </c>
      <c r="J154" s="5">
        <v>770000000</v>
      </c>
      <c r="K154" s="5">
        <v>770000000</v>
      </c>
      <c r="L154" s="5">
        <v>760000000</v>
      </c>
      <c r="M154" s="5">
        <v>720000000</v>
      </c>
      <c r="N154" s="5">
        <v>310000000</v>
      </c>
      <c r="O154" s="5">
        <v>160000000</v>
      </c>
      <c r="P154" s="5">
        <v>160000000</v>
      </c>
    </row>
    <row r="155" spans="2:16" ht="15.5" x14ac:dyDescent="0.35">
      <c r="C155" t="s">
        <v>179</v>
      </c>
      <c r="D155" s="6">
        <v>5.89</v>
      </c>
      <c r="E155" s="6">
        <v>-6.33</v>
      </c>
      <c r="F155" s="6">
        <v>-2.5</v>
      </c>
      <c r="G155" s="6">
        <v>-3.25</v>
      </c>
    </row>
    <row r="156" spans="2:16" ht="15.5" x14ac:dyDescent="0.35">
      <c r="C156" t="s">
        <v>180</v>
      </c>
      <c r="D156" s="6">
        <v>129.03</v>
      </c>
      <c r="E156" s="6">
        <v>-160.35</v>
      </c>
      <c r="F156" s="5">
        <v>-366</v>
      </c>
      <c r="G156" s="6">
        <v>-29.23</v>
      </c>
    </row>
    <row r="157" spans="2:16" ht="15.5" x14ac:dyDescent="0.35">
      <c r="C157" t="s">
        <v>64</v>
      </c>
      <c r="D157" s="6">
        <v>4.18</v>
      </c>
      <c r="E157" s="6">
        <v>28.29</v>
      </c>
      <c r="F157" s="6">
        <v>2245.67</v>
      </c>
      <c r="G157" s="6">
        <v>183.78</v>
      </c>
    </row>
    <row r="158" spans="2:16" ht="15.5" x14ac:dyDescent="0.35">
      <c r="C158" t="s">
        <v>181</v>
      </c>
    </row>
    <row r="159" spans="2:16" ht="15.5" x14ac:dyDescent="0.35">
      <c r="C159" t="s">
        <v>182</v>
      </c>
      <c r="D159" s="6">
        <v>3.1200000000000002E-2</v>
      </c>
      <c r="E159" s="6">
        <v>-0.16079999999999997</v>
      </c>
      <c r="F159" s="6">
        <v>-0.39700000000000002</v>
      </c>
      <c r="G159" s="6">
        <v>-0.49840000000000001</v>
      </c>
    </row>
    <row r="160" spans="2:16" ht="15.5" x14ac:dyDescent="0.35">
      <c r="C160" t="s">
        <v>183</v>
      </c>
      <c r="D160" s="6">
        <v>1.7046000000000001</v>
      </c>
      <c r="E160" s="6">
        <v>2.4432</v>
      </c>
      <c r="F160" s="6">
        <v>-0.67299999999999993</v>
      </c>
      <c r="G160" s="6">
        <v>-0.91610000000000003</v>
      </c>
    </row>
    <row r="161" spans="3:7" ht="15.5" x14ac:dyDescent="0.35">
      <c r="C161" t="s">
        <v>184</v>
      </c>
      <c r="D161" s="6">
        <v>5.45E-2</v>
      </c>
      <c r="E161" s="6">
        <v>2.6124999999999998</v>
      </c>
      <c r="F161" s="6">
        <v>-1.1298999999999999</v>
      </c>
      <c r="G161" s="6">
        <v>-1.4321000000000002</v>
      </c>
    </row>
    <row r="162" spans="3:7" ht="15.5" x14ac:dyDescent="0.35">
      <c r="C162" t="s">
        <v>185</v>
      </c>
    </row>
    <row r="163" spans="3:7" ht="15.5" x14ac:dyDescent="0.35">
      <c r="C163" t="s">
        <v>186</v>
      </c>
      <c r="D163" s="5">
        <v>3000000000</v>
      </c>
      <c r="E163" s="5">
        <v>-2000000000</v>
      </c>
      <c r="F163" s="5">
        <v>3000000000</v>
      </c>
      <c r="G163" s="5">
        <v>3000000000</v>
      </c>
    </row>
    <row r="164" spans="3:7" ht="15.5" x14ac:dyDescent="0.35">
      <c r="C164" t="s">
        <v>187</v>
      </c>
      <c r="D164" s="6">
        <v>219.65</v>
      </c>
      <c r="E164" s="6">
        <v>-391.89</v>
      </c>
      <c r="F164" s="6">
        <v>246.63</v>
      </c>
      <c r="G164" s="6">
        <v>26.76</v>
      </c>
    </row>
    <row r="165" spans="3:7" ht="15.5" x14ac:dyDescent="0.35">
      <c r="C165" t="s">
        <v>188</v>
      </c>
      <c r="D165" s="6">
        <v>3.46</v>
      </c>
      <c r="E165" s="6">
        <v>-2.59</v>
      </c>
      <c r="F165" s="6">
        <v>3.71</v>
      </c>
      <c r="G165" s="6">
        <v>3.55</v>
      </c>
    </row>
    <row r="166" spans="3:7" ht="15.5" x14ac:dyDescent="0.35">
      <c r="C166" t="s">
        <v>189</v>
      </c>
      <c r="D166" s="6">
        <v>219.65</v>
      </c>
      <c r="E166" s="6">
        <v>-391.89</v>
      </c>
      <c r="F166" s="6">
        <v>246.63</v>
      </c>
      <c r="G166" s="6">
        <v>26.76</v>
      </c>
    </row>
    <row r="167" spans="3:7" ht="15.5" x14ac:dyDescent="0.35">
      <c r="C167" t="s">
        <v>190</v>
      </c>
      <c r="D167" s="6">
        <v>3.46</v>
      </c>
      <c r="E167" s="6">
        <v>-2.59</v>
      </c>
      <c r="F167" s="6">
        <v>3.71</v>
      </c>
      <c r="G167" s="6">
        <v>3.55</v>
      </c>
    </row>
    <row r="168" spans="3:7" ht="15.5" x14ac:dyDescent="0.35">
      <c r="C168" t="s">
        <v>191</v>
      </c>
    </row>
    <row r="169" spans="3:7" ht="15.5" x14ac:dyDescent="0.35">
      <c r="C169" t="s">
        <v>192</v>
      </c>
    </row>
    <row r="170" spans="3:7" ht="15.5" x14ac:dyDescent="0.35">
      <c r="C170" t="s">
        <v>193</v>
      </c>
      <c r="D170" s="5">
        <v>3000000000</v>
      </c>
      <c r="E170" s="5">
        <v>-2000000000</v>
      </c>
      <c r="F170" s="5">
        <v>3000000000</v>
      </c>
      <c r="G170" s="5">
        <v>3000000000</v>
      </c>
    </row>
    <row r="171" spans="3:7" ht="15.5" x14ac:dyDescent="0.35">
      <c r="C171" t="s">
        <v>24</v>
      </c>
    </row>
    <row r="172" spans="3:7" ht="15.5" x14ac:dyDescent="0.35">
      <c r="C172" t="s">
        <v>21</v>
      </c>
      <c r="D172" s="5">
        <v>-54000000000</v>
      </c>
      <c r="E172" s="5">
        <v>0</v>
      </c>
      <c r="F172" s="5">
        <v>-1000000000</v>
      </c>
      <c r="G172" s="5">
        <v>0</v>
      </c>
    </row>
    <row r="173" spans="3:7" ht="15.5" x14ac:dyDescent="0.35">
      <c r="C173" t="s">
        <v>194</v>
      </c>
      <c r="D173" s="5">
        <v>52000000000</v>
      </c>
      <c r="E173" s="5">
        <v>-1000000000</v>
      </c>
      <c r="F173" s="5">
        <v>3000000000</v>
      </c>
      <c r="G173" s="5">
        <v>2000000000</v>
      </c>
    </row>
    <row r="174" spans="3:7" ht="15.5" x14ac:dyDescent="0.35">
      <c r="C174" t="s">
        <v>195</v>
      </c>
      <c r="D174" s="5">
        <v>3000000000</v>
      </c>
      <c r="E174" s="5">
        <v>-1000000000</v>
      </c>
      <c r="F174" s="5">
        <v>-1000000000</v>
      </c>
      <c r="G174" s="5">
        <v>-1000000000</v>
      </c>
    </row>
    <row r="175" spans="3:7" ht="15.5" x14ac:dyDescent="0.35">
      <c r="C175" t="s">
        <v>196</v>
      </c>
      <c r="D175" s="5">
        <v>-4000000000</v>
      </c>
      <c r="F175" s="5">
        <v>0</v>
      </c>
    </row>
    <row r="176" spans="3:7" ht="15.5" x14ac:dyDescent="0.35">
      <c r="C176" t="s">
        <v>13</v>
      </c>
      <c r="D176" s="5">
        <v>-1000000000</v>
      </c>
      <c r="E176" s="5">
        <v>-1000000000</v>
      </c>
      <c r="F176" s="5">
        <v>-1000000000</v>
      </c>
      <c r="G176" s="5">
        <v>-1000000000</v>
      </c>
    </row>
    <row r="177" spans="3:16" ht="15.5" x14ac:dyDescent="0.35">
      <c r="C177" t="s">
        <v>16</v>
      </c>
      <c r="D177" s="6">
        <v>-0.96</v>
      </c>
      <c r="E177" s="6">
        <v>-1.07</v>
      </c>
      <c r="F177" s="6">
        <v>-1.48</v>
      </c>
      <c r="G177" s="6">
        <v>-1.1399999999999999</v>
      </c>
    </row>
    <row r="178" spans="3:16" ht="15.5" x14ac:dyDescent="0.35">
      <c r="C178" t="s">
        <v>49</v>
      </c>
      <c r="I178" s="6">
        <v>-8.83</v>
      </c>
      <c r="J178" s="6">
        <v>-6.55</v>
      </c>
      <c r="K178" s="6">
        <v>-8.73</v>
      </c>
      <c r="L178" s="6">
        <v>-13.35</v>
      </c>
      <c r="M178" s="6">
        <v>-14.53</v>
      </c>
      <c r="N178" s="6">
        <v>-24.71</v>
      </c>
      <c r="O178" s="6">
        <v>-28.39</v>
      </c>
      <c r="P178" s="6">
        <v>-9.02</v>
      </c>
    </row>
    <row r="179" spans="3:16" ht="15.5" x14ac:dyDescent="0.35">
      <c r="C179" t="s">
        <v>63</v>
      </c>
      <c r="I179" s="6">
        <v>-114.95</v>
      </c>
      <c r="J179" s="6">
        <v>-14.5</v>
      </c>
      <c r="K179" s="6">
        <v>-9.51</v>
      </c>
      <c r="L179" s="6">
        <v>-5.69</v>
      </c>
      <c r="M179" s="6">
        <v>-5.3</v>
      </c>
      <c r="N179" s="6">
        <v>-2.19</v>
      </c>
      <c r="O179" s="5">
        <v>0</v>
      </c>
      <c r="P179" s="5">
        <v>0</v>
      </c>
    </row>
    <row r="180" spans="3:16" ht="15.5" x14ac:dyDescent="0.35">
      <c r="C180" t="s">
        <v>66</v>
      </c>
      <c r="I180" s="6">
        <v>27.98</v>
      </c>
      <c r="J180" s="6">
        <v>37.909999999999997</v>
      </c>
      <c r="K180" s="6">
        <v>6.38</v>
      </c>
      <c r="L180" s="6">
        <v>21.7</v>
      </c>
      <c r="M180" s="6">
        <v>62.14</v>
      </c>
      <c r="N180" s="6">
        <v>159.75</v>
      </c>
      <c r="O180" s="5">
        <v>0</v>
      </c>
      <c r="P180" s="5">
        <v>0</v>
      </c>
    </row>
    <row r="181" spans="3:16" ht="15.5" x14ac:dyDescent="0.35">
      <c r="C181" t="s">
        <v>197</v>
      </c>
    </row>
    <row r="182" spans="3:16" ht="15.5" x14ac:dyDescent="0.35">
      <c r="C182" t="s">
        <v>198</v>
      </c>
      <c r="I182" s="6">
        <v>-0.2243</v>
      </c>
      <c r="J182" s="6">
        <v>-1.0053000000000001</v>
      </c>
      <c r="K182" s="6">
        <v>-0.80870000000000009</v>
      </c>
      <c r="L182" s="6">
        <v>-0.71129999999999993</v>
      </c>
      <c r="M182" s="6">
        <v>-0.47609999999999997</v>
      </c>
      <c r="N182" s="6">
        <v>-0.66200000000000003</v>
      </c>
      <c r="O182" s="6">
        <v>-0.54139999999999999</v>
      </c>
      <c r="P182" s="6">
        <v>-0.31989999999999996</v>
      </c>
    </row>
    <row r="183" spans="3:16" ht="15.5" x14ac:dyDescent="0.35">
      <c r="C183" t="s">
        <v>199</v>
      </c>
      <c r="I183" s="6">
        <v>3.4079999999999999</v>
      </c>
      <c r="J183" s="6">
        <v>-1.8475999999999999</v>
      </c>
      <c r="K183" s="6">
        <v>-0.93040000000000012</v>
      </c>
      <c r="L183" s="6">
        <v>-0.74010000000000009</v>
      </c>
      <c r="M183" s="6">
        <v>-0.49020000000000002</v>
      </c>
      <c r="N183" s="6">
        <v>-0.68530000000000002</v>
      </c>
      <c r="O183" s="6">
        <v>-0.67069999999999996</v>
      </c>
      <c r="P183" s="6">
        <v>3.3302999999999998</v>
      </c>
    </row>
    <row r="184" spans="3:16" ht="15.5" x14ac:dyDescent="0.35">
      <c r="C184" t="s">
        <v>200</v>
      </c>
      <c r="I184" s="6">
        <v>-2.6959</v>
      </c>
      <c r="J184" s="6">
        <v>-0.93500000000000005</v>
      </c>
      <c r="K184" s="6">
        <v>-0.61699999999999999</v>
      </c>
      <c r="L184" s="6">
        <v>-0.57850000000000001</v>
      </c>
      <c r="M184" s="6">
        <v>-0.5786</v>
      </c>
      <c r="N184" s="6">
        <v>-0.6542</v>
      </c>
      <c r="O184" s="6">
        <v>-1.3800999999999999</v>
      </c>
      <c r="P184" s="6">
        <v>7.5564</v>
      </c>
    </row>
    <row r="185" spans="3:16" ht="15.5" x14ac:dyDescent="0.35">
      <c r="C185" t="s">
        <v>201</v>
      </c>
    </row>
    <row r="186" spans="3:16" ht="15.5" x14ac:dyDescent="0.35">
      <c r="C186" t="s">
        <v>60</v>
      </c>
      <c r="I186" s="6">
        <v>-391.89</v>
      </c>
      <c r="J186" s="6">
        <v>26.76</v>
      </c>
      <c r="K186" s="6">
        <v>8.84</v>
      </c>
      <c r="L186" s="6">
        <v>4.22</v>
      </c>
      <c r="M186" s="6">
        <v>2.6</v>
      </c>
      <c r="N186" s="6">
        <v>1.5</v>
      </c>
      <c r="O186" s="5">
        <v>0</v>
      </c>
      <c r="P186" s="5">
        <v>0</v>
      </c>
    </row>
    <row r="187" spans="3:16" ht="15.5" x14ac:dyDescent="0.35">
      <c r="C187" t="s">
        <v>57</v>
      </c>
      <c r="I187" s="6">
        <v>-2.59</v>
      </c>
      <c r="J187" s="6">
        <v>3.55</v>
      </c>
      <c r="K187" s="6">
        <v>9.39</v>
      </c>
      <c r="L187" s="6">
        <v>18.03</v>
      </c>
      <c r="M187" s="6">
        <v>29.64</v>
      </c>
      <c r="N187" s="6">
        <v>36.049999999999997</v>
      </c>
      <c r="O187" s="6">
        <v>42.32</v>
      </c>
      <c r="P187" s="6">
        <v>-2.71</v>
      </c>
    </row>
    <row r="188" spans="3:16" ht="15.5" x14ac:dyDescent="0.35">
      <c r="C188" t="s">
        <v>202</v>
      </c>
      <c r="I188" s="6">
        <v>-391.89</v>
      </c>
      <c r="J188" s="6">
        <v>26.76</v>
      </c>
      <c r="K188" s="6">
        <v>8.84</v>
      </c>
      <c r="L188" s="6">
        <v>4.22</v>
      </c>
      <c r="M188" s="6">
        <v>2.6</v>
      </c>
      <c r="N188" s="6">
        <v>1.5</v>
      </c>
      <c r="O188" s="5">
        <v>0</v>
      </c>
      <c r="P188" s="5">
        <v>0</v>
      </c>
    </row>
    <row r="189" spans="3:16" ht="15.5" x14ac:dyDescent="0.35">
      <c r="C189" t="s">
        <v>203</v>
      </c>
      <c r="I189" s="6">
        <v>-2.59</v>
      </c>
      <c r="J189" s="6">
        <v>3.55</v>
      </c>
      <c r="K189" s="6">
        <v>9.39</v>
      </c>
      <c r="L189" s="6">
        <v>18.03</v>
      </c>
      <c r="M189" s="6">
        <v>29.64</v>
      </c>
      <c r="N189" s="6">
        <v>36.049999999999997</v>
      </c>
      <c r="O189" s="6">
        <v>42.32</v>
      </c>
      <c r="P189" s="6">
        <v>-2.71</v>
      </c>
    </row>
    <row r="190" spans="3:16" ht="15.5" x14ac:dyDescent="0.35">
      <c r="C190" t="s">
        <v>204</v>
      </c>
    </row>
    <row r="191" spans="3:16" ht="15.5" x14ac:dyDescent="0.35">
      <c r="C191" t="s">
        <v>205</v>
      </c>
    </row>
    <row r="192" spans="3:16" ht="15.5" x14ac:dyDescent="0.35">
      <c r="C192" t="s">
        <v>26</v>
      </c>
    </row>
    <row r="193" spans="3:16" ht="15.5" x14ac:dyDescent="0.35">
      <c r="C193" t="s">
        <v>23</v>
      </c>
      <c r="I193" s="5">
        <v>0</v>
      </c>
      <c r="J193" s="5">
        <v>0</v>
      </c>
      <c r="K193" s="5">
        <v>-1000000000</v>
      </c>
      <c r="L193" s="5">
        <v>-6000000000</v>
      </c>
      <c r="M193" s="5">
        <v>-7000000000</v>
      </c>
      <c r="N193" s="5">
        <v>0</v>
      </c>
      <c r="O193" s="5">
        <v>-1000000000</v>
      </c>
      <c r="P193" s="5">
        <v>0</v>
      </c>
    </row>
    <row r="194" spans="3:16" ht="15.5" x14ac:dyDescent="0.35">
      <c r="C194" t="s">
        <v>206</v>
      </c>
      <c r="I194" s="5">
        <v>-1000000000</v>
      </c>
      <c r="J194" s="5">
        <v>2000000000</v>
      </c>
      <c r="K194" s="5">
        <v>4000000000</v>
      </c>
      <c r="L194" s="5">
        <v>7000000000</v>
      </c>
      <c r="M194" s="5">
        <v>12000000000</v>
      </c>
      <c r="N194" s="5">
        <v>5000000000</v>
      </c>
      <c r="O194" s="5">
        <v>1000000000</v>
      </c>
      <c r="P194" s="5">
        <v>-5000000000</v>
      </c>
    </row>
    <row r="195" spans="3:16" ht="15.5" x14ac:dyDescent="0.35">
      <c r="C195" t="s">
        <v>207</v>
      </c>
      <c r="I195" s="5">
        <v>-2000000000</v>
      </c>
      <c r="J195" s="5">
        <v>-2000000000</v>
      </c>
      <c r="K195" s="5">
        <v>-6000000000</v>
      </c>
      <c r="L195" s="5">
        <v>-2000000000</v>
      </c>
      <c r="M195" s="5">
        <v>-9000000000</v>
      </c>
      <c r="N195" s="5">
        <v>-6000000000</v>
      </c>
      <c r="O195" s="5">
        <v>-3000000000</v>
      </c>
      <c r="P195" s="5">
        <v>-1000000000</v>
      </c>
    </row>
    <row r="196" spans="3:16" ht="15.5" x14ac:dyDescent="0.35">
      <c r="C196" t="s">
        <v>208</v>
      </c>
      <c r="I196" s="5">
        <v>0</v>
      </c>
      <c r="J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</row>
    <row r="197" spans="3:16" ht="15.5" x14ac:dyDescent="0.35">
      <c r="C197" t="s">
        <v>15</v>
      </c>
      <c r="I197" s="5">
        <v>-2000000000</v>
      </c>
      <c r="J197" s="5">
        <v>-2000000000</v>
      </c>
      <c r="K197" s="5">
        <v>-6000000000</v>
      </c>
      <c r="L197" s="5">
        <v>-2000000000</v>
      </c>
      <c r="M197" s="5">
        <v>-9000000000</v>
      </c>
      <c r="N197" s="5">
        <v>-6000000000</v>
      </c>
      <c r="O197" s="5">
        <v>-3000000000</v>
      </c>
      <c r="P197" s="5">
        <v>-1000000000</v>
      </c>
    </row>
    <row r="198" spans="3:16" ht="15.5" x14ac:dyDescent="0.35">
      <c r="C198" t="s">
        <v>17</v>
      </c>
      <c r="I198" s="6">
        <v>-2.5499999999999998</v>
      </c>
      <c r="J198" s="6">
        <v>-2.82</v>
      </c>
      <c r="K198" s="6">
        <v>-8.26</v>
      </c>
      <c r="L198" s="6">
        <v>-2.96</v>
      </c>
      <c r="M198" s="6">
        <v>-12.34</v>
      </c>
      <c r="N198" s="6">
        <v>-18.46</v>
      </c>
      <c r="O198" s="6">
        <v>-21.66</v>
      </c>
      <c r="P198" s="6">
        <v>-9.58</v>
      </c>
    </row>
  </sheetData>
  <pageMargins left="0.7" right="0.7" top="0.75" bottom="0.75" header="0.3" footer="0.3"/>
  <ignoredErrors>
    <ignoredError sqref="A1:P199" numberStoredAsText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208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1718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1719</v>
      </c>
      <c r="D2" s="2" vm="305">
        <f ca="1">IFERROR(_xlfn.STOCKHISTORY("XIDX:" &amp; $C$1, D3, , 0, 0, 1), "Libur")</f>
        <v>199</v>
      </c>
      <c r="E2" s="2" vm="473">
        <f ca="1">IFERROR(_xlfn.STOCKHISTORY("XIDX:" &amp; $C$1, E3, , 0, 0, 1), "Libur")</f>
        <v>194</v>
      </c>
      <c r="H2" s="2" vm="473">
        <f ca="1">IFERROR(INDEX(D2:G2,COUNT(D2:G2)),"")</f>
        <v>194</v>
      </c>
      <c r="I2" s="2" vm="333">
        <f t="shared" ref="I2:O2" ca="1" si="0">IFERROR(_xlfn.STOCKHISTORY("XIDX:" &amp; $C$1, I1, , 0, 0, 1), "Libur")</f>
        <v>220</v>
      </c>
      <c r="J2" s="2" vm="497">
        <f t="shared" ca="1" si="0"/>
        <v>191</v>
      </c>
      <c r="K2" s="2" vm="498">
        <f t="shared" ca="1" si="0"/>
        <v>320</v>
      </c>
      <c r="L2" s="2" vm="272">
        <f t="shared" ca="1" si="0"/>
        <v>232</v>
      </c>
      <c r="M2" s="2" vm="230">
        <f t="shared" ca="1" si="0"/>
        <v>388</v>
      </c>
      <c r="N2" s="2" vm="499">
        <f t="shared" ca="1" si="0"/>
        <v>284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440587000000</v>
      </c>
      <c r="E4" s="2">
        <f>IFERROR(INDEX(E51:E500,MATCH($C$4,$C$51:$C$500,0)),"")</f>
        <v>416514000000</v>
      </c>
      <c r="H4" s="2">
        <f>IFERROR(SUM(D4:G4)*(4/MAX(1,COUNT(D4:G4))),"")</f>
        <v>1714202000000</v>
      </c>
      <c r="I4" s="2">
        <f t="shared" ref="I4:O4" si="1">IFERROR(INDEX(I51:I500,MATCH($C$4,$C$51:$C$500,0)),"")</f>
        <v>1439938000000</v>
      </c>
      <c r="J4" s="2">
        <f t="shared" si="1"/>
        <v>1226359000000</v>
      </c>
      <c r="K4" s="2">
        <f t="shared" si="1"/>
        <v>986531000000</v>
      </c>
      <c r="L4" s="2">
        <f t="shared" si="1"/>
        <v>774702803000</v>
      </c>
      <c r="M4" s="2">
        <f t="shared" si="1"/>
        <v>702233509000</v>
      </c>
      <c r="N4" s="2">
        <f t="shared" si="1"/>
        <v>652085588000</v>
      </c>
      <c r="O4" s="2">
        <f t="shared" si="1"/>
        <v>651966836000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67232000000</v>
      </c>
      <c r="E5" s="2">
        <f>IFERROR(INDEX(E51:E500,MATCH($C$5,$C$51:$C$500,0)),"")</f>
        <v>58942000000</v>
      </c>
      <c r="H5" s="2">
        <f>IFERROR(SUM(D5:G5)*(4/MAX(1,COUNT(D5:G5))),"")</f>
        <v>252348000000</v>
      </c>
      <c r="I5" s="2">
        <f t="shared" ref="I5:O5" si="2">IFERROR(INDEX(I51:I500,MATCH($C$5,$C$51:$C$500,0)),"")</f>
        <v>261287000000</v>
      </c>
      <c r="J5" s="2">
        <f t="shared" si="2"/>
        <v>211652000000</v>
      </c>
      <c r="K5" s="2">
        <f t="shared" si="2"/>
        <v>182226000000</v>
      </c>
      <c r="L5" s="2">
        <f t="shared" si="2"/>
        <v>-159155477000</v>
      </c>
      <c r="M5" s="2">
        <f t="shared" si="2"/>
        <v>-446539000</v>
      </c>
      <c r="N5" s="2">
        <f t="shared" si="2"/>
        <v>14645382000</v>
      </c>
      <c r="O5" s="2">
        <f t="shared" si="2"/>
        <v>63238431000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3438022000000</v>
      </c>
      <c r="E6" s="2">
        <f>IFERROR(INDEX(E51:E500,MATCH($C$6,$C$51:$C$500,0)),"")</f>
        <v>3480853000000</v>
      </c>
      <c r="H6" s="2">
        <f>IFERROR(INDEX(D6:G6,COUNT(D6:G6)),"")</f>
        <v>3480853000000</v>
      </c>
      <c r="I6" s="2">
        <f t="shared" ref="I6:O6" si="3">IFERROR(INDEX(I51:I500,MATCH($C$6,$C$51:$C$500,0)),"")</f>
        <v>3421911000000</v>
      </c>
      <c r="J6" s="2">
        <f t="shared" si="3"/>
        <v>3339384000000</v>
      </c>
      <c r="K6" s="2">
        <f t="shared" si="3"/>
        <v>3295469000000</v>
      </c>
      <c r="L6" s="2">
        <f t="shared" si="3"/>
        <v>3176199410000</v>
      </c>
      <c r="M6" s="2">
        <f t="shared" si="3"/>
        <v>1066584236000</v>
      </c>
      <c r="N6" s="2">
        <f t="shared" si="3"/>
        <v>1067030775000</v>
      </c>
      <c r="O6" s="2">
        <f t="shared" si="3"/>
        <v>1078408044000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18.38</v>
      </c>
      <c r="E7" s="3">
        <f>IFERROR(INDEX(E51:E500,MATCH($C$7,$C$51:$C$500,0))/1000000000,"")</f>
        <v>18.38</v>
      </c>
      <c r="H7" s="3">
        <f>IFERROR(INDEX(D7:G7,COUNT(D7:G7)),"")</f>
        <v>18.38</v>
      </c>
      <c r="I7" s="3">
        <f t="shared" ref="I7:O7" si="4">IFERROR(INDEX(I51:I500,MATCH($C$7,$C$51:$C$500,0))/1000000000,"")</f>
        <v>18.38</v>
      </c>
      <c r="J7" s="3">
        <f t="shared" si="4"/>
        <v>18.38</v>
      </c>
      <c r="K7" s="3">
        <f t="shared" si="4"/>
        <v>18.38</v>
      </c>
      <c r="L7" s="3">
        <f t="shared" si="4"/>
        <v>13.82</v>
      </c>
      <c r="M7" s="3">
        <f t="shared" si="4"/>
        <v>8.0399999999999991</v>
      </c>
      <c r="N7" s="3">
        <f t="shared" si="4"/>
        <v>8.0399999999999991</v>
      </c>
      <c r="O7" s="3">
        <f t="shared" si="4"/>
        <v>8.0399999999999991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-41000000000</v>
      </c>
      <c r="E8" s="2">
        <f>IFERROR(INDEX(E51:E500,MATCH("Free cash flow (Quarter)",$C$51:$C$500,0)),"")</f>
        <v>-51000000000</v>
      </c>
      <c r="H8" s="2">
        <f>IFERROR(INDEX(D8:G8,COUNT(D8:G8)),"")</f>
        <v>-51000000000</v>
      </c>
      <c r="I8" s="2">
        <f t="shared" ref="I8:O8" si="5">IFERROR(INDEX(I51:I500,MATCH($C$8,$C$51:$C$500,0)),"")</f>
        <v>296000000000</v>
      </c>
      <c r="J8" s="2">
        <f t="shared" si="5"/>
        <v>630000000000</v>
      </c>
      <c r="K8" s="2">
        <f t="shared" si="5"/>
        <v>-296000000000</v>
      </c>
      <c r="L8" s="2">
        <f t="shared" si="5"/>
        <v>-2710000000000</v>
      </c>
      <c r="M8" s="2">
        <f t="shared" si="5"/>
        <v>484000000000</v>
      </c>
      <c r="N8" s="2">
        <f t="shared" si="5"/>
        <v>741000000000</v>
      </c>
      <c r="O8" s="2">
        <f t="shared" si="5"/>
        <v>608000000000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-2.23</v>
      </c>
      <c r="E9" s="3">
        <f>IFERROR(INDEX(E51:E500,MATCH("Free cash flow per share (Quarter)",$C$51:$C$500,0)),"")</f>
        <v>-2.79</v>
      </c>
      <c r="H9" s="3">
        <f>IFERROR(INDEX(D9:G9,COUNT(D9:G9)),"")</f>
        <v>-2.79</v>
      </c>
      <c r="I9" s="3">
        <f t="shared" ref="I9:O9" si="6">IFERROR(INDEX(I51:I500,MATCH($C$9,$C$51:$C$500,0)),"")</f>
        <v>16.11</v>
      </c>
      <c r="J9" s="3">
        <f t="shared" si="6"/>
        <v>34.299999999999997</v>
      </c>
      <c r="K9" s="3">
        <f t="shared" si="6"/>
        <v>-16.100000000000001</v>
      </c>
      <c r="L9" s="3">
        <f t="shared" si="6"/>
        <v>-196.07</v>
      </c>
      <c r="M9" s="3">
        <f t="shared" si="6"/>
        <v>60.2</v>
      </c>
      <c r="N9" s="3">
        <f t="shared" si="6"/>
        <v>92.23</v>
      </c>
      <c r="O9" s="3">
        <f t="shared" si="6"/>
        <v>75.63</v>
      </c>
    </row>
    <row r="10" spans="1:15" ht="15.5" x14ac:dyDescent="0.35">
      <c r="C10" t="s">
        <v>18</v>
      </c>
      <c r="D10" s="3">
        <f ca="1">IFERROR(IF(D9=0,"",D2/D9),"")</f>
        <v>-89.237668161434982</v>
      </c>
      <c r="E10" s="3">
        <f ca="1">IFERROR(IF(E9=0,"",E2/E9),"")</f>
        <v>-69.534050179211462</v>
      </c>
      <c r="I10" s="3">
        <f t="shared" ref="I10:O10" ca="1" si="7">IFERROR(IF(I9=0,"",I2/I9),"")</f>
        <v>13.656114214773433</v>
      </c>
      <c r="J10" s="3">
        <f t="shared" ca="1" si="7"/>
        <v>5.5685131195335282</v>
      </c>
      <c r="K10" s="3">
        <f t="shared" ca="1" si="7"/>
        <v>-19.875776397515526</v>
      </c>
      <c r="L10" s="3">
        <f t="shared" ca="1" si="7"/>
        <v>-1.1832508797878309</v>
      </c>
      <c r="M10" s="3">
        <f t="shared" ca="1" si="7"/>
        <v>6.4451827242524917</v>
      </c>
      <c r="N10" s="3">
        <f t="shared" ca="1" si="7"/>
        <v>3.0792583757996312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4754000000</v>
      </c>
      <c r="E11" s="2">
        <f>IFERROR(INDEX(E51:E500,MATCH($C$11,$C$51:$C$500,0)),"")</f>
        <v>3771000000</v>
      </c>
      <c r="H11" s="2">
        <f>IFERROR(INDEX(D11:G11,COUNT(D11:G11)),"")</f>
        <v>3771000000</v>
      </c>
      <c r="I11" s="2">
        <f t="shared" ref="I11:O11" si="8">IFERROR(INDEX(I51:I500,MATCH($C$11,$C$51:$C$500,0)),"")</f>
        <v>2996000000</v>
      </c>
      <c r="J11" s="2">
        <f t="shared" si="8"/>
        <v>3525000000</v>
      </c>
      <c r="K11" s="2">
        <f t="shared" si="8"/>
        <v>6151000000</v>
      </c>
      <c r="L11" s="2">
        <f t="shared" si="8"/>
        <v>6637634000</v>
      </c>
      <c r="M11" s="2">
        <f t="shared" si="8"/>
        <v>4764067000</v>
      </c>
      <c r="N11" s="2">
        <f t="shared" si="8"/>
        <v>3061109000</v>
      </c>
      <c r="O11" s="2">
        <f t="shared" si="8"/>
        <v>3170655000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O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O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</row>
    <row r="15" spans="1:15" ht="15.5" x14ac:dyDescent="0.35">
      <c r="C15" t="s">
        <v>28</v>
      </c>
      <c r="D15" s="2">
        <f>IFERROR(INDEX(D51:D500,MATCH($C$15,$C$51:$C$500,0)),"")</f>
        <v>-21747000000</v>
      </c>
      <c r="E15" s="2">
        <f>IFERROR(INDEX(E51:E500,MATCH($C$15,$C$51:$C$500,0)),"")</f>
        <v>-21189000000</v>
      </c>
      <c r="H15" s="2">
        <f>IFERROR(SUM(D15:G15)*(4/MAX(1,COUNT(D15:G15))),"")</f>
        <v>-85872000000</v>
      </c>
      <c r="I15" s="2">
        <f t="shared" ref="I15:O15" si="12">IFERROR(INDEX(I51:I500,MATCH($C$15,$C$51:$C$500,0)),"")</f>
        <v>-64172000000</v>
      </c>
      <c r="J15" s="2">
        <f t="shared" si="12"/>
        <v>-60034000000</v>
      </c>
      <c r="K15" s="2">
        <f t="shared" si="12"/>
        <v>-42053000000</v>
      </c>
      <c r="L15" s="2">
        <f t="shared" si="12"/>
        <v>47228903000</v>
      </c>
      <c r="M15" s="2">
        <f t="shared" si="12"/>
        <v>3300469000</v>
      </c>
      <c r="N15" s="2">
        <f t="shared" si="12"/>
        <v>-17519790000</v>
      </c>
      <c r="O15" s="2">
        <f t="shared" si="12"/>
        <v>-20080337000</v>
      </c>
    </row>
    <row r="16" spans="1:15" ht="15.5" x14ac:dyDescent="0.35">
      <c r="C16" t="s">
        <v>29</v>
      </c>
      <c r="D16" s="2">
        <f>IFERROR(INDEX(D51:D500,MATCH($C$16,$C$51:$C$500,0)),"")</f>
        <v>94186000000</v>
      </c>
      <c r="E16" s="2">
        <f>IFERROR(INDEX(E51:E500,MATCH($C$16,$C$51:$C$500,0)),"")</f>
        <v>92305000000</v>
      </c>
      <c r="H16" s="2">
        <f>IFERROR(SUM(D16:G16)*(4/MAX(1,COUNT(D16:G16))),"")</f>
        <v>372982000000</v>
      </c>
      <c r="I16" s="2">
        <f t="shared" ref="I16:O16" si="13">IFERROR(INDEX(I51:I500,MATCH($C$16,$C$51:$C$500,0)),"")</f>
        <v>313807000000</v>
      </c>
      <c r="J16" s="2">
        <f t="shared" si="13"/>
        <v>275026000000</v>
      </c>
      <c r="K16" s="2">
        <f t="shared" si="13"/>
        <v>220025000000</v>
      </c>
      <c r="L16" s="2">
        <f t="shared" si="13"/>
        <v>-202610192000</v>
      </c>
      <c r="M16" s="2">
        <f t="shared" si="13"/>
        <v>814543000</v>
      </c>
      <c r="N16" s="2">
        <f t="shared" si="13"/>
        <v>26105916000</v>
      </c>
      <c r="O16" s="2">
        <f t="shared" si="13"/>
        <v>81506861000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41</v>
      </c>
      <c r="C19" t="s">
        <v>42</v>
      </c>
    </row>
    <row r="20" spans="1:15" ht="15.5" x14ac:dyDescent="0.35">
      <c r="A20" t="s">
        <v>43</v>
      </c>
      <c r="C20" t="s">
        <v>44</v>
      </c>
      <c r="D20" s="2">
        <f ca="1">IFERROR(D21*D2,"")</f>
        <v>3657620000000</v>
      </c>
      <c r="E20" s="2">
        <f ca="1">IFERROR(E21*E2,"")</f>
        <v>3565720000000</v>
      </c>
      <c r="H20" s="2">
        <f t="shared" ref="H20:O20" ca="1" si="14">IFERROR(H21*H2,"")</f>
        <v>3565720000000</v>
      </c>
      <c r="I20" s="2">
        <f t="shared" ca="1" si="14"/>
        <v>4043600000000</v>
      </c>
      <c r="J20" s="2">
        <f t="shared" ca="1" si="14"/>
        <v>3510580000000</v>
      </c>
      <c r="K20" s="2">
        <f t="shared" ca="1" si="14"/>
        <v>5881600000000</v>
      </c>
      <c r="L20" s="2">
        <f t="shared" ca="1" si="14"/>
        <v>3206240000000</v>
      </c>
      <c r="M20" s="2">
        <f t="shared" ca="1" si="14"/>
        <v>3119519999999.9995</v>
      </c>
      <c r="N20" s="2">
        <f t="shared" ca="1" si="14"/>
        <v>2283359999999.9995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18380000000</v>
      </c>
      <c r="E21" s="2">
        <f>IFERROR(INDEX(E51:E500,MATCH($C$7,$C$51:$C$500,0)),"")</f>
        <v>18380000000</v>
      </c>
      <c r="H21" s="2">
        <f>IFERROR(INDEX(D21:G21,COUNT(D21:G21)),"")</f>
        <v>18380000000</v>
      </c>
      <c r="I21" s="2">
        <f t="shared" ref="I21:O21" si="15">IFERROR(INDEX(I51:I500,MATCH($C$7,$C$51:$C$500,0)),"")</f>
        <v>18380000000</v>
      </c>
      <c r="J21" s="2">
        <f t="shared" si="15"/>
        <v>18380000000</v>
      </c>
      <c r="K21" s="2">
        <f t="shared" si="15"/>
        <v>18380000000</v>
      </c>
      <c r="L21" s="2">
        <f t="shared" si="15"/>
        <v>13820000000</v>
      </c>
      <c r="M21" s="2">
        <f t="shared" si="15"/>
        <v>8039999999.999999</v>
      </c>
      <c r="N21" s="2">
        <f t="shared" si="15"/>
        <v>8039999999.999999</v>
      </c>
      <c r="O21" s="2">
        <f t="shared" si="15"/>
        <v>8039999999.999999</v>
      </c>
    </row>
    <row r="23" spans="1:15" ht="15.5" x14ac:dyDescent="0.35">
      <c r="B23" t="s">
        <v>45</v>
      </c>
      <c r="C23" t="s">
        <v>46</v>
      </c>
      <c r="D23" s="3">
        <f>IFERROR(D5/D6*100,"")</f>
        <v>1.9555430419002553</v>
      </c>
      <c r="E23" s="3">
        <f>IFERROR(E5/E6*100,"")</f>
        <v>1.6933205740087272</v>
      </c>
      <c r="H23" s="3">
        <f t="shared" ref="H23:O23" si="16">IFERROR(H5/H6*100,"")</f>
        <v>7.2496023244877046</v>
      </c>
      <c r="I23" s="3">
        <f t="shared" si="16"/>
        <v>7.6357041430943111</v>
      </c>
      <c r="J23" s="3">
        <f t="shared" si="16"/>
        <v>6.3380551622694483</v>
      </c>
      <c r="K23" s="3">
        <f t="shared" si="16"/>
        <v>5.5295922977882661</v>
      </c>
      <c r="L23" s="3">
        <f t="shared" si="16"/>
        <v>-5.0108779851451457</v>
      </c>
      <c r="M23" s="3">
        <f t="shared" si="16"/>
        <v>-4.1866266622751773E-2</v>
      </c>
      <c r="N23" s="3">
        <f t="shared" si="16"/>
        <v>1.3725360451763915</v>
      </c>
      <c r="O23" s="3">
        <f t="shared" si="16"/>
        <v>5.8640540889733943</v>
      </c>
    </row>
    <row r="24" spans="1:15" ht="15.5" x14ac:dyDescent="0.35">
      <c r="C24" t="s">
        <v>47</v>
      </c>
      <c r="D24" s="4">
        <f>IFERROR(_xlfn.RRI(5,I23,D23),"")</f>
        <v>-0.23847589071232345</v>
      </c>
      <c r="E24" s="4">
        <f>IFERROR(_xlfn.RRI(5,J23,E23),"")</f>
        <v>-0.23200810967128094</v>
      </c>
      <c r="H24" s="4" t="str">
        <f t="shared" ref="H24:O24" si="17">IFERROR(_xlfn.RRI(5,M23,H23),"")</f>
        <v/>
      </c>
      <c r="I24" s="4">
        <f t="shared" si="17"/>
        <v>0.40949995652008964</v>
      </c>
      <c r="J24" s="4">
        <f t="shared" si="17"/>
        <v>1.5667625360298754E-2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O25" si="18">IFERROR(INDEX(I51:I500,MATCH($C$25,$C$51:$C$500,0)),"")</f>
        <v>13.58</v>
      </c>
      <c r="J25" s="3">
        <f t="shared" si="18"/>
        <v>11.7</v>
      </c>
      <c r="K25" s="3">
        <f t="shared" si="18"/>
        <v>9.68</v>
      </c>
      <c r="L25" s="3">
        <f t="shared" si="18"/>
        <v>-11.24</v>
      </c>
      <c r="M25" s="3">
        <f t="shared" si="18"/>
        <v>0.51</v>
      </c>
      <c r="N25" s="3">
        <f t="shared" si="18"/>
        <v>1.07</v>
      </c>
      <c r="O25" s="3">
        <f t="shared" si="18"/>
        <v>7.64</v>
      </c>
    </row>
    <row r="26" spans="1:15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O26" si="19">IFERROR(_xlfn.RRI(5,M25,H25),"")</f>
        <v/>
      </c>
      <c r="I26" s="4">
        <f t="shared" si="19"/>
        <v>0.66227624452647582</v>
      </c>
      <c r="J26" s="4">
        <f t="shared" si="19"/>
        <v>8.8976481964090803E-2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51</v>
      </c>
      <c r="D27" s="3">
        <f>IFERROR(D4/D21,"")</f>
        <v>23.971001088139282</v>
      </c>
      <c r="E27" s="3">
        <f>IFERROR(E4/E21,"")</f>
        <v>22.66126224156692</v>
      </c>
      <c r="H27" s="3">
        <f t="shared" ref="H27:O27" si="20">IFERROR(H4/H21,"")</f>
        <v>93.264526659412411</v>
      </c>
      <c r="I27" s="3">
        <f t="shared" si="20"/>
        <v>78.342655059847658</v>
      </c>
      <c r="J27" s="3">
        <f t="shared" si="20"/>
        <v>66.722470076169756</v>
      </c>
      <c r="K27" s="3">
        <f t="shared" si="20"/>
        <v>53.674156692056584</v>
      </c>
      <c r="L27" s="3">
        <f t="shared" si="20"/>
        <v>56.056642764109988</v>
      </c>
      <c r="M27" s="3">
        <f t="shared" si="20"/>
        <v>87.342476243781107</v>
      </c>
      <c r="N27" s="3">
        <f t="shared" si="20"/>
        <v>81.105172636815936</v>
      </c>
      <c r="O27" s="3">
        <f t="shared" si="20"/>
        <v>81.090402487562201</v>
      </c>
    </row>
    <row r="28" spans="1:15" ht="15.5" x14ac:dyDescent="0.35">
      <c r="C28" t="s">
        <v>52</v>
      </c>
      <c r="D28" s="4">
        <f>IFERROR(_xlfn.RRI(5,I27,D27),"")</f>
        <v>-0.21088994523937088</v>
      </c>
      <c r="E28" s="4">
        <f>IFERROR(_xlfn.RRI(5,J27,E27),"")</f>
        <v>-0.19424613720876704</v>
      </c>
      <c r="H28" s="4">
        <f t="shared" ref="H28:O28" si="21">IFERROR(_xlfn.RRI(5,M27,H27),"")</f>
        <v>1.3207038341242594E-2</v>
      </c>
      <c r="I28" s="4">
        <f t="shared" si="21"/>
        <v>-6.9069408579324199E-3</v>
      </c>
      <c r="J28" s="4">
        <f t="shared" si="21"/>
        <v>-3.8253682874587525E-2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53</v>
      </c>
      <c r="H29" s="4" t="str">
        <f t="shared" ref="H29:O29" si="22">IFERROR(((H25-I25)/I25)*100%,"")</f>
        <v/>
      </c>
      <c r="I29" s="4">
        <f t="shared" si="22"/>
        <v>0.16068376068376075</v>
      </c>
      <c r="J29" s="4">
        <f t="shared" si="22"/>
        <v>0.20867768595041319</v>
      </c>
      <c r="K29" s="4">
        <f t="shared" si="22"/>
        <v>-1.8612099644128115</v>
      </c>
      <c r="L29" s="4">
        <f t="shared" si="22"/>
        <v>-23.03921568627451</v>
      </c>
      <c r="M29" s="4">
        <f t="shared" si="22"/>
        <v>-0.52336448598130847</v>
      </c>
      <c r="N29" s="4">
        <f t="shared" si="22"/>
        <v>-0.85994764397905754</v>
      </c>
      <c r="O29" s="4" t="str">
        <f t="shared" si="22"/>
        <v/>
      </c>
    </row>
    <row r="30" spans="1:15" ht="15.5" x14ac:dyDescent="0.35">
      <c r="C30" t="s">
        <v>54</v>
      </c>
      <c r="H30" s="4">
        <f t="shared" ref="H30:O30" si="23">IFERROR(((H27-I27)/I27)*100%,"")</f>
        <v>0.19046931187315022</v>
      </c>
      <c r="I30" s="4">
        <f t="shared" si="23"/>
        <v>0.17415699644231405</v>
      </c>
      <c r="J30" s="4">
        <f t="shared" si="23"/>
        <v>0.24310234549142409</v>
      </c>
      <c r="K30" s="4">
        <f t="shared" si="23"/>
        <v>-4.250140491072682E-2</v>
      </c>
      <c r="L30" s="4">
        <f t="shared" si="23"/>
        <v>-0.35819723489805122</v>
      </c>
      <c r="M30" s="4">
        <f t="shared" si="23"/>
        <v>7.690389409434388E-2</v>
      </c>
      <c r="N30" s="4">
        <f t="shared" si="23"/>
        <v>1.8214423409725425E-4</v>
      </c>
      <c r="O30" s="4" t="str">
        <f t="shared" si="23"/>
        <v/>
      </c>
    </row>
    <row r="32" spans="1:15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187.04</v>
      </c>
      <c r="E32" s="3">
        <f>IFERROR(INDEX(E51:E500,MATCH($A$32,$C$51:$C$500,0)),"")</f>
        <v>189.37</v>
      </c>
      <c r="H32" s="3">
        <f>IFERROR(INDEX(D32:G32,COUNT(D32:G32)),"")</f>
        <v>189.37</v>
      </c>
      <c r="I32" s="3">
        <f t="shared" ref="I32:O32" si="24">IFERROR(INDEX(I51:I500,MATCH($C$32,$C$51:$C$500,0)),"")</f>
        <v>186.16</v>
      </c>
      <c r="J32" s="3">
        <f t="shared" si="24"/>
        <v>181.67</v>
      </c>
      <c r="K32" s="3">
        <f t="shared" si="24"/>
        <v>179.29</v>
      </c>
      <c r="L32" s="3">
        <f t="shared" si="24"/>
        <v>229.82</v>
      </c>
      <c r="M32" s="3">
        <f t="shared" si="24"/>
        <v>132.74</v>
      </c>
      <c r="N32" s="3">
        <f t="shared" si="24"/>
        <v>132.80000000000001</v>
      </c>
      <c r="O32" s="3">
        <f t="shared" si="24"/>
        <v>134.21</v>
      </c>
    </row>
    <row r="33" spans="1:15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1.04</v>
      </c>
      <c r="E33" s="3">
        <f>IFERROR(INDEX(E51:E500,MATCH($A$33,$C$51:$C$500,0)),"")</f>
        <v>1.05</v>
      </c>
      <c r="H33" s="3">
        <f>IFERROR(INDEX(D33:G33,COUNT(D33:G33)),"")</f>
        <v>1.05</v>
      </c>
      <c r="I33" s="3">
        <f t="shared" ref="I33:O33" si="25">IFERROR(INDEX(I51:I500,MATCH($C$33,$C$51:$C$500,0)),"")</f>
        <v>1.18</v>
      </c>
      <c r="J33" s="3">
        <f t="shared" si="25"/>
        <v>1.05</v>
      </c>
      <c r="K33" s="3">
        <f t="shared" si="25"/>
        <v>1.78</v>
      </c>
      <c r="L33" s="3">
        <f t="shared" si="25"/>
        <v>1.01</v>
      </c>
      <c r="M33" s="3">
        <f t="shared" si="25"/>
        <v>2.92</v>
      </c>
      <c r="N33" s="3">
        <f t="shared" si="25"/>
        <v>2.15</v>
      </c>
      <c r="O33" s="3">
        <f t="shared" si="25"/>
        <v>0</v>
      </c>
    </row>
    <row r="34" spans="1:15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49.24</v>
      </c>
      <c r="E34" s="3">
        <f>IFERROR(INDEX(E51:E500,MATCH($A$34,$C$51:$C$500,0)),"")</f>
        <v>51.16</v>
      </c>
      <c r="H34" s="3">
        <f>IFERROR(INDEX(D34:G34,COUNT(D34:G34)),"")</f>
        <v>51.16</v>
      </c>
      <c r="I34" s="3">
        <f t="shared" ref="I34:O34" si="26">IFERROR(INDEX(I51:I500,MATCH($C$34,$C$51:$C$500,0)),"")</f>
        <v>16.2</v>
      </c>
      <c r="J34" s="3">
        <f t="shared" si="26"/>
        <v>16.32</v>
      </c>
      <c r="K34" s="3">
        <f t="shared" si="26"/>
        <v>33.06</v>
      </c>
      <c r="L34" s="3">
        <f t="shared" si="26"/>
        <v>-20.64</v>
      </c>
      <c r="M34" s="3">
        <f t="shared" si="26"/>
        <v>760.78</v>
      </c>
      <c r="N34" s="3">
        <f t="shared" si="26"/>
        <v>266.36</v>
      </c>
      <c r="O34" s="3">
        <f t="shared" si="26"/>
        <v>0</v>
      </c>
    </row>
    <row r="35" spans="1:15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8.09</v>
      </c>
      <c r="E35" s="3">
        <f>IFERROR(INDEX(E51:E500,MATCH($A$35,$C$51:$C$500,0)),"")</f>
        <v>8.74</v>
      </c>
      <c r="H35" s="3">
        <f>IFERROR(INDEX(D35:G35,COUNT(D35:G35)),"")</f>
        <v>8.74</v>
      </c>
      <c r="I35" s="3">
        <f t="shared" ref="I35:O35" si="27">IFERROR(INDEX(I51:I500,MATCH($C$35,$C$51:$C$500,0)),"")</f>
        <v>2.81</v>
      </c>
      <c r="J35" s="3">
        <f t="shared" si="27"/>
        <v>2.86</v>
      </c>
      <c r="K35" s="3">
        <f t="shared" si="27"/>
        <v>5.96</v>
      </c>
      <c r="L35" s="3">
        <f t="shared" si="27"/>
        <v>4.1399999999999997</v>
      </c>
      <c r="M35" s="3">
        <f t="shared" si="27"/>
        <v>4.4400000000000004</v>
      </c>
      <c r="N35" s="3">
        <f t="shared" si="27"/>
        <v>3.51</v>
      </c>
      <c r="O35" s="3">
        <f t="shared" si="27"/>
        <v>0</v>
      </c>
    </row>
    <row r="36" spans="1:15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440587000000</v>
      </c>
      <c r="E51" s="5">
        <v>416514000000</v>
      </c>
      <c r="F51" s="5">
        <v>385851000000</v>
      </c>
      <c r="G51" s="5">
        <v>372099000000</v>
      </c>
      <c r="I51" s="5">
        <v>1439938000000</v>
      </c>
      <c r="J51" s="5">
        <v>1226359000000</v>
      </c>
      <c r="K51" s="5">
        <v>986531000000</v>
      </c>
      <c r="L51" s="5">
        <v>774702803000</v>
      </c>
      <c r="M51" s="5">
        <v>702233509000</v>
      </c>
      <c r="N51" s="5">
        <v>652085588000</v>
      </c>
      <c r="O51" s="5">
        <v>651966836000</v>
      </c>
    </row>
    <row r="52" spans="2:15" ht="15.5" x14ac:dyDescent="0.35">
      <c r="C52" t="s">
        <v>486</v>
      </c>
      <c r="D52" s="5">
        <v>440587000000</v>
      </c>
      <c r="E52" s="5">
        <v>416514000000</v>
      </c>
      <c r="F52" s="5">
        <v>385851000000</v>
      </c>
      <c r="G52" s="5">
        <v>372099000000</v>
      </c>
      <c r="I52" s="5">
        <v>1439938000000</v>
      </c>
      <c r="J52" s="5">
        <v>1226359000000</v>
      </c>
      <c r="K52" s="5">
        <v>986531000000</v>
      </c>
      <c r="L52" s="5">
        <v>774702803000</v>
      </c>
      <c r="M52" s="5">
        <v>702233509000</v>
      </c>
      <c r="N52" s="5">
        <v>652085588000</v>
      </c>
      <c r="O52" s="5">
        <v>651966836000</v>
      </c>
    </row>
    <row r="53" spans="2:15" ht="15.5" x14ac:dyDescent="0.35">
      <c r="C53" t="s">
        <v>211</v>
      </c>
      <c r="D53" s="5">
        <v>-40221000000</v>
      </c>
      <c r="E53" s="5">
        <v>-46319000000</v>
      </c>
      <c r="F53" s="5">
        <v>-41138000000</v>
      </c>
      <c r="G53" s="5">
        <v>-24347000000</v>
      </c>
      <c r="I53" s="5">
        <v>-107855000000</v>
      </c>
      <c r="J53" s="5">
        <v>-65486000000</v>
      </c>
      <c r="K53" s="5">
        <v>-65239000000</v>
      </c>
      <c r="L53" s="5">
        <v>-118997904000</v>
      </c>
      <c r="M53" s="5">
        <v>-220007167000</v>
      </c>
      <c r="N53" s="5">
        <v>-189137670000</v>
      </c>
      <c r="O53" s="5">
        <v>-145814028000</v>
      </c>
    </row>
    <row r="54" spans="2:15" ht="15.5" x14ac:dyDescent="0.35">
      <c r="C54" t="s">
        <v>605</v>
      </c>
      <c r="D54" s="5">
        <v>-40221000000</v>
      </c>
      <c r="E54" s="5">
        <v>-46319000000</v>
      </c>
      <c r="F54" s="5">
        <v>-41138000000</v>
      </c>
      <c r="G54" s="5">
        <v>-24347000000</v>
      </c>
      <c r="I54" s="5">
        <v>-107855000000</v>
      </c>
      <c r="J54" s="5">
        <v>-65486000000</v>
      </c>
      <c r="K54" s="5">
        <v>-65239000000</v>
      </c>
      <c r="L54" s="5">
        <v>-118997904000</v>
      </c>
      <c r="M54" s="5">
        <v>-220007167000</v>
      </c>
      <c r="N54" s="5">
        <v>-189137670000</v>
      </c>
      <c r="O54" s="5">
        <v>-145814028000</v>
      </c>
    </row>
    <row r="55" spans="2:15" ht="15.5" x14ac:dyDescent="0.35">
      <c r="C55" t="s">
        <v>1720</v>
      </c>
      <c r="D55" s="5">
        <v>-40221000000</v>
      </c>
      <c r="E55" s="5">
        <v>-46319000000</v>
      </c>
      <c r="F55" s="5">
        <v>-41138000000</v>
      </c>
      <c r="G55" s="5">
        <v>-24347000000</v>
      </c>
      <c r="I55" s="5">
        <v>-107855000000</v>
      </c>
      <c r="J55" s="5">
        <v>-65486000000</v>
      </c>
      <c r="K55" s="5">
        <v>-65239000000</v>
      </c>
      <c r="L55" s="5">
        <v>-118997904000</v>
      </c>
      <c r="M55" s="5">
        <v>-220007167000</v>
      </c>
      <c r="N55" s="5">
        <v>-189137670000</v>
      </c>
      <c r="O55" s="5">
        <v>-145814028000</v>
      </c>
    </row>
    <row r="56" spans="2:15" ht="15.5" x14ac:dyDescent="0.35">
      <c r="C56" t="s">
        <v>212</v>
      </c>
      <c r="D56" s="5">
        <v>400366000000</v>
      </c>
      <c r="E56" s="5">
        <v>370195000000</v>
      </c>
      <c r="F56" s="5">
        <v>344713000000</v>
      </c>
      <c r="G56" s="5">
        <v>347752000000</v>
      </c>
      <c r="I56" s="5">
        <v>1332083000000</v>
      </c>
      <c r="J56" s="5">
        <v>1160873000000</v>
      </c>
      <c r="K56" s="5">
        <v>921292000000</v>
      </c>
      <c r="L56" s="5">
        <v>655704899000</v>
      </c>
      <c r="M56" s="5">
        <v>482226342000</v>
      </c>
      <c r="N56" s="5">
        <v>462947918000</v>
      </c>
      <c r="O56" s="5">
        <v>506152808000</v>
      </c>
    </row>
    <row r="57" spans="2:15" ht="15.5" x14ac:dyDescent="0.35">
      <c r="C57" t="s">
        <v>82</v>
      </c>
      <c r="D57" s="5">
        <v>-306182000000</v>
      </c>
      <c r="E57" s="5">
        <v>-277854000000</v>
      </c>
      <c r="F57" s="5">
        <v>-256733000000</v>
      </c>
      <c r="G57" s="5">
        <v>-273863000000</v>
      </c>
      <c r="I57" s="5">
        <v>-1015695000000</v>
      </c>
      <c r="J57" s="5">
        <v>-885327000000</v>
      </c>
      <c r="K57" s="5">
        <v>-728727000000</v>
      </c>
      <c r="L57" s="5">
        <v>-857332047000</v>
      </c>
      <c r="M57" s="5">
        <v>-475183775000</v>
      </c>
      <c r="N57" s="5">
        <v>-433666343000</v>
      </c>
      <c r="O57" s="5">
        <v>-421524840000</v>
      </c>
    </row>
    <row r="58" spans="2:15" ht="15.5" x14ac:dyDescent="0.35">
      <c r="C58" t="s">
        <v>88</v>
      </c>
    </row>
    <row r="59" spans="2:15" ht="15.5" x14ac:dyDescent="0.35">
      <c r="C59" t="s">
        <v>1721</v>
      </c>
      <c r="D59" s="5">
        <v>163996000000</v>
      </c>
      <c r="E59" s="5">
        <v>157566000000</v>
      </c>
      <c r="F59" s="5">
        <v>161216000000</v>
      </c>
      <c r="G59" s="5">
        <v>173645000000</v>
      </c>
      <c r="I59" s="5">
        <v>638584000000</v>
      </c>
      <c r="J59" s="5">
        <v>510805000000</v>
      </c>
      <c r="K59" s="5">
        <v>396156000000</v>
      </c>
      <c r="L59" s="5">
        <v>266400513000</v>
      </c>
      <c r="M59" s="5">
        <v>202243677000</v>
      </c>
      <c r="N59" s="5">
        <v>173471901000</v>
      </c>
      <c r="O59" s="5">
        <v>127695560000</v>
      </c>
    </row>
    <row r="60" spans="2:15" ht="15.5" x14ac:dyDescent="0.35">
      <c r="C60" t="s">
        <v>1722</v>
      </c>
      <c r="D60" s="5">
        <v>163996000000</v>
      </c>
      <c r="E60" s="5">
        <v>157566000000</v>
      </c>
      <c r="F60" s="5">
        <v>161216000000</v>
      </c>
      <c r="G60" s="5">
        <v>173645000000</v>
      </c>
      <c r="I60" s="5">
        <v>638584000000</v>
      </c>
      <c r="J60" s="5">
        <v>510805000000</v>
      </c>
      <c r="K60" s="5">
        <v>396156000000</v>
      </c>
      <c r="L60" s="5">
        <v>266400513000</v>
      </c>
      <c r="M60" s="5">
        <v>202243677000</v>
      </c>
      <c r="N60" s="5">
        <v>173471901000</v>
      </c>
      <c r="O60" s="5">
        <v>127695560000</v>
      </c>
    </row>
    <row r="61" spans="2:15" ht="15.5" x14ac:dyDescent="0.35">
      <c r="C61" t="s">
        <v>685</v>
      </c>
    </row>
    <row r="62" spans="2:15" ht="15.5" x14ac:dyDescent="0.35">
      <c r="C62" t="s">
        <v>1723</v>
      </c>
      <c r="F62" s="5">
        <v>-4587000000</v>
      </c>
      <c r="I62" s="5">
        <v>-4587000000</v>
      </c>
      <c r="K62" s="5">
        <v>-16502000000</v>
      </c>
      <c r="L62" s="5">
        <v>-3522842000</v>
      </c>
      <c r="M62" s="5">
        <v>-5045258000</v>
      </c>
      <c r="N62" s="5">
        <v>5650000000</v>
      </c>
      <c r="O62" s="5">
        <v>-22180823000</v>
      </c>
    </row>
    <row r="63" spans="2:15" ht="15.5" x14ac:dyDescent="0.35">
      <c r="C63" t="s">
        <v>1724</v>
      </c>
      <c r="D63" s="5">
        <v>-80416000000</v>
      </c>
      <c r="E63" s="5">
        <v>-77727000000</v>
      </c>
      <c r="F63" s="5">
        <v>-86172000000</v>
      </c>
      <c r="G63" s="5">
        <v>-68896000000</v>
      </c>
      <c r="I63" s="5">
        <v>-292614000000</v>
      </c>
      <c r="J63" s="5">
        <v>-247034000000</v>
      </c>
      <c r="K63" s="5">
        <v>-243125000000</v>
      </c>
      <c r="L63" s="5">
        <v>-187342113000</v>
      </c>
      <c r="M63" s="5">
        <v>-172363031000</v>
      </c>
      <c r="N63" s="5">
        <v>-145001962000</v>
      </c>
      <c r="O63" s="5">
        <v>-118683911000</v>
      </c>
    </row>
    <row r="64" spans="2:15" ht="15.5" x14ac:dyDescent="0.35">
      <c r="C64" t="s">
        <v>898</v>
      </c>
      <c r="D64" s="5">
        <v>-114591000000</v>
      </c>
      <c r="E64" s="5">
        <v>-99678000000</v>
      </c>
      <c r="F64" s="5">
        <v>-25641000000</v>
      </c>
      <c r="G64" s="5">
        <v>-89249000000</v>
      </c>
      <c r="I64" s="5">
        <v>-302211000000</v>
      </c>
      <c r="J64" s="5">
        <v>-316265000000</v>
      </c>
      <c r="K64" s="5">
        <v>-229921000000</v>
      </c>
      <c r="L64" s="5">
        <v>-304649200000</v>
      </c>
      <c r="M64" s="5">
        <v>-204095935000</v>
      </c>
      <c r="N64" s="5">
        <v>-123035404000</v>
      </c>
      <c r="O64" s="5">
        <v>-91221028000</v>
      </c>
    </row>
    <row r="65" spans="3:15" ht="15.5" x14ac:dyDescent="0.35">
      <c r="C65" t="s">
        <v>1725</v>
      </c>
      <c r="D65" s="5">
        <v>-470178000000</v>
      </c>
      <c r="E65" s="5">
        <v>-435420000000</v>
      </c>
      <c r="F65" s="5">
        <v>-417949000000</v>
      </c>
      <c r="G65" s="5">
        <v>-447508000000</v>
      </c>
      <c r="I65" s="5">
        <v>-1654279000000</v>
      </c>
      <c r="J65" s="5">
        <v>-1396132000000</v>
      </c>
      <c r="K65" s="5">
        <v>-1124883000000</v>
      </c>
      <c r="L65" s="5">
        <v>-1123732560000</v>
      </c>
      <c r="M65" s="5">
        <v>-677427452000</v>
      </c>
      <c r="N65" s="5">
        <v>-607138244000</v>
      </c>
      <c r="O65" s="5">
        <v>-549220400000</v>
      </c>
    </row>
    <row r="66" spans="3:15" ht="15.5" x14ac:dyDescent="0.35">
      <c r="C66" t="s">
        <v>89</v>
      </c>
      <c r="D66" s="5">
        <v>94184000000</v>
      </c>
      <c r="E66" s="5">
        <v>92341000000</v>
      </c>
      <c r="F66" s="5">
        <v>87980000000</v>
      </c>
      <c r="G66" s="5">
        <v>73889000000</v>
      </c>
      <c r="I66" s="5">
        <v>316388000000</v>
      </c>
      <c r="J66" s="5">
        <v>275546000000</v>
      </c>
      <c r="K66" s="5">
        <v>192565000000</v>
      </c>
      <c r="L66" s="5">
        <v>-201627148000</v>
      </c>
      <c r="M66" s="5">
        <v>7042567000</v>
      </c>
      <c r="N66" s="5">
        <v>29281575000</v>
      </c>
      <c r="O66" s="5">
        <v>84627968000</v>
      </c>
    </row>
    <row r="67" spans="3:15" ht="15.5" x14ac:dyDescent="0.35">
      <c r="C67" t="s">
        <v>90</v>
      </c>
      <c r="D67" s="5">
        <v>2000000</v>
      </c>
      <c r="E67" s="5">
        <v>-36000000</v>
      </c>
      <c r="F67" s="5">
        <v>-918000000</v>
      </c>
      <c r="G67" s="5">
        <v>-293000000</v>
      </c>
      <c r="I67" s="5">
        <v>-2581000000</v>
      </c>
      <c r="J67" s="5">
        <v>-520000000</v>
      </c>
      <c r="K67" s="5">
        <v>27460000000</v>
      </c>
      <c r="L67" s="5">
        <v>-983044000</v>
      </c>
      <c r="M67" s="5">
        <v>-6228024000</v>
      </c>
      <c r="N67" s="5">
        <v>-3175659000</v>
      </c>
      <c r="O67" s="5">
        <v>-3121107000</v>
      </c>
    </row>
    <row r="68" spans="3:15" ht="15.5" x14ac:dyDescent="0.35">
      <c r="C68" t="s">
        <v>900</v>
      </c>
    </row>
    <row r="69" spans="3:15" ht="15.5" x14ac:dyDescent="0.35">
      <c r="C69" t="s">
        <v>901</v>
      </c>
    </row>
    <row r="70" spans="3:15" ht="15.5" x14ac:dyDescent="0.35">
      <c r="C70" t="s">
        <v>321</v>
      </c>
      <c r="O70" s="5">
        <v>80000000</v>
      </c>
    </row>
    <row r="71" spans="3:15" ht="15.5" x14ac:dyDescent="0.35">
      <c r="C71" t="s">
        <v>81</v>
      </c>
      <c r="D71" s="5">
        <v>2000000</v>
      </c>
      <c r="E71" s="5">
        <v>-36000000</v>
      </c>
      <c r="F71" s="5">
        <v>-918000000</v>
      </c>
      <c r="G71" s="5">
        <v>-293000000</v>
      </c>
      <c r="I71" s="5">
        <v>-2581000000</v>
      </c>
      <c r="J71" s="5">
        <v>-520000000</v>
      </c>
      <c r="K71" s="5">
        <v>27460000000</v>
      </c>
      <c r="L71" s="5">
        <v>-983044000</v>
      </c>
      <c r="M71" s="5">
        <v>-6228024000</v>
      </c>
      <c r="N71" s="5">
        <v>-3175659000</v>
      </c>
      <c r="O71" s="5">
        <v>-3201107000</v>
      </c>
    </row>
    <row r="72" spans="3:15" ht="15.5" x14ac:dyDescent="0.35">
      <c r="C72" t="s">
        <v>92</v>
      </c>
      <c r="D72" s="5">
        <v>2000000</v>
      </c>
      <c r="E72" s="5">
        <v>-36000000</v>
      </c>
      <c r="F72" s="5">
        <v>-918000000</v>
      </c>
      <c r="G72" s="5">
        <v>-293000000</v>
      </c>
      <c r="I72" s="5">
        <v>-2581000000</v>
      </c>
      <c r="J72" s="5">
        <v>-520000000</v>
      </c>
      <c r="K72" s="5">
        <v>27460000000</v>
      </c>
      <c r="L72" s="5">
        <v>-983044000</v>
      </c>
      <c r="M72" s="5">
        <v>-6228024000</v>
      </c>
      <c r="N72" s="5">
        <v>-3175659000</v>
      </c>
      <c r="O72" s="5">
        <v>-3121107000</v>
      </c>
    </row>
    <row r="73" spans="3:15" ht="15.5" x14ac:dyDescent="0.35">
      <c r="C73" t="s">
        <v>29</v>
      </c>
      <c r="D73" s="5">
        <v>94186000000</v>
      </c>
      <c r="E73" s="5">
        <v>92305000000</v>
      </c>
      <c r="F73" s="5">
        <v>87062000000</v>
      </c>
      <c r="G73" s="5">
        <v>73596000000</v>
      </c>
      <c r="I73" s="5">
        <v>313807000000</v>
      </c>
      <c r="J73" s="5">
        <v>275026000000</v>
      </c>
      <c r="K73" s="5">
        <v>220025000000</v>
      </c>
      <c r="L73" s="5">
        <v>-202610192000</v>
      </c>
      <c r="M73" s="5">
        <v>814543000</v>
      </c>
      <c r="N73" s="5">
        <v>26105916000</v>
      </c>
      <c r="O73" s="5">
        <v>81506861000</v>
      </c>
    </row>
    <row r="74" spans="3:15" ht="15.5" x14ac:dyDescent="0.35">
      <c r="C74" t="s">
        <v>28</v>
      </c>
      <c r="D74" s="5">
        <v>-21747000000</v>
      </c>
      <c r="E74" s="5">
        <v>-21189000000</v>
      </c>
      <c r="F74" s="5">
        <v>-12070000000</v>
      </c>
      <c r="G74" s="5">
        <v>-16952000000</v>
      </c>
      <c r="I74" s="5">
        <v>-64172000000</v>
      </c>
      <c r="J74" s="5">
        <v>-60034000000</v>
      </c>
      <c r="K74" s="5">
        <v>-42053000000</v>
      </c>
      <c r="L74" s="5">
        <v>47228903000</v>
      </c>
      <c r="M74" s="5">
        <v>3300469000</v>
      </c>
      <c r="N74" s="5">
        <v>-17519790000</v>
      </c>
      <c r="O74" s="5">
        <v>-20080337000</v>
      </c>
    </row>
    <row r="75" spans="3:15" ht="15.5" x14ac:dyDescent="0.35">
      <c r="C75" t="s">
        <v>95</v>
      </c>
      <c r="D75" s="5">
        <v>72439000000</v>
      </c>
      <c r="E75" s="5">
        <v>71116000000</v>
      </c>
      <c r="F75" s="5">
        <v>74992000000</v>
      </c>
      <c r="G75" s="5">
        <v>56644000000</v>
      </c>
      <c r="I75" s="5">
        <v>249635000000</v>
      </c>
      <c r="J75" s="5">
        <v>214992000000</v>
      </c>
      <c r="K75" s="5">
        <v>177972000000</v>
      </c>
      <c r="L75" s="5">
        <v>-155381289000</v>
      </c>
      <c r="M75" s="5">
        <v>4115012000</v>
      </c>
      <c r="N75" s="5">
        <v>8586126000</v>
      </c>
      <c r="O75" s="5">
        <v>61426524000</v>
      </c>
    </row>
    <row r="76" spans="3:15" ht="15.5" x14ac:dyDescent="0.35">
      <c r="C76" t="s">
        <v>96</v>
      </c>
      <c r="D76" s="5">
        <v>-5207000000</v>
      </c>
      <c r="E76" s="5">
        <v>-12174000000</v>
      </c>
      <c r="F76" s="5">
        <v>-4201000000</v>
      </c>
      <c r="G76" s="5">
        <v>8055000000</v>
      </c>
      <c r="I76" s="5">
        <v>11652000000</v>
      </c>
      <c r="J76" s="5">
        <v>-3340000000</v>
      </c>
      <c r="K76" s="5">
        <v>4254000000</v>
      </c>
      <c r="L76" s="5">
        <v>-3774188000</v>
      </c>
      <c r="M76" s="5">
        <v>-4561551000</v>
      </c>
      <c r="N76" s="5">
        <v>6059256000</v>
      </c>
      <c r="O76" s="5">
        <v>1811907000</v>
      </c>
    </row>
    <row r="77" spans="3:15" ht="15.5" x14ac:dyDescent="0.35">
      <c r="C77" t="s">
        <v>97</v>
      </c>
      <c r="D77" s="5">
        <v>67232000000</v>
      </c>
      <c r="E77" s="5">
        <v>58942000000</v>
      </c>
      <c r="F77" s="5">
        <v>70791000000</v>
      </c>
      <c r="G77" s="5">
        <v>64699000000</v>
      </c>
      <c r="I77" s="5">
        <v>261287000000</v>
      </c>
      <c r="J77" s="5">
        <v>211652000000</v>
      </c>
      <c r="K77" s="5">
        <v>182226000000</v>
      </c>
      <c r="L77" s="5">
        <v>-159155477000</v>
      </c>
      <c r="M77" s="5">
        <v>-446539000</v>
      </c>
      <c r="N77" s="5">
        <v>14645382000</v>
      </c>
      <c r="O77" s="5">
        <v>63238431000</v>
      </c>
    </row>
    <row r="78" spans="3:15" ht="15.5" x14ac:dyDescent="0.35">
      <c r="C78" t="s">
        <v>98</v>
      </c>
      <c r="D78" s="5">
        <v>72439000000</v>
      </c>
      <c r="E78" s="5">
        <v>71116000000</v>
      </c>
      <c r="F78" s="5">
        <v>74992000000</v>
      </c>
      <c r="G78" s="5">
        <v>56644000000</v>
      </c>
      <c r="I78" s="5">
        <v>249635000000</v>
      </c>
      <c r="J78" s="5">
        <v>214992000000</v>
      </c>
      <c r="K78" s="5">
        <v>177972000000</v>
      </c>
      <c r="L78" s="5">
        <v>-155381289000</v>
      </c>
      <c r="M78" s="5">
        <v>4115012000</v>
      </c>
      <c r="N78" s="5">
        <v>8586126000</v>
      </c>
      <c r="O78" s="5">
        <v>61426524000</v>
      </c>
    </row>
    <row r="79" spans="3:15" ht="15.5" x14ac:dyDescent="0.35">
      <c r="C79" t="s">
        <v>8</v>
      </c>
      <c r="D79" s="5">
        <v>67232000000</v>
      </c>
      <c r="E79" s="5">
        <v>58942000000</v>
      </c>
      <c r="F79" s="5">
        <v>70791000000</v>
      </c>
      <c r="G79" s="5">
        <v>64699000000</v>
      </c>
      <c r="I79" s="5">
        <v>261287000000</v>
      </c>
      <c r="J79" s="5">
        <v>211652000000</v>
      </c>
      <c r="K79" s="5">
        <v>182226000000</v>
      </c>
      <c r="L79" s="5">
        <v>-159155477000</v>
      </c>
      <c r="M79" s="5">
        <v>-446539000</v>
      </c>
      <c r="N79" s="5">
        <v>14645382000</v>
      </c>
      <c r="O79" s="5">
        <v>63238431000</v>
      </c>
    </row>
    <row r="80" spans="3:15" ht="15.5" x14ac:dyDescent="0.35">
      <c r="C80" t="s">
        <v>99</v>
      </c>
    </row>
    <row r="81" spans="2:15" ht="15.5" x14ac:dyDescent="0.35">
      <c r="C81" t="s">
        <v>100</v>
      </c>
      <c r="D81" s="5">
        <v>72439000000</v>
      </c>
      <c r="E81" s="5">
        <v>71116000000</v>
      </c>
      <c r="F81" s="5">
        <v>74992000000</v>
      </c>
      <c r="G81" s="5">
        <v>56644000000</v>
      </c>
      <c r="I81" s="5">
        <v>249635000000</v>
      </c>
      <c r="J81" s="5">
        <v>214992000000</v>
      </c>
      <c r="K81" s="5">
        <v>177972000000</v>
      </c>
      <c r="L81" s="5">
        <v>-155381289000</v>
      </c>
      <c r="M81" s="5">
        <v>4115012000</v>
      </c>
      <c r="N81" s="5">
        <v>8586126000</v>
      </c>
      <c r="O81" s="5">
        <v>61426524000</v>
      </c>
    </row>
    <row r="82" spans="2:15" ht="15.5" x14ac:dyDescent="0.35">
      <c r="C82" t="s">
        <v>101</v>
      </c>
      <c r="D82" s="5">
        <v>67232000000</v>
      </c>
      <c r="E82" s="5">
        <v>58942000000</v>
      </c>
      <c r="F82" s="5">
        <v>70791000000</v>
      </c>
      <c r="G82" s="5">
        <v>64699000000</v>
      </c>
      <c r="I82" s="5">
        <v>261287000000</v>
      </c>
      <c r="J82" s="5">
        <v>211652000000</v>
      </c>
      <c r="K82" s="5">
        <v>182226000000</v>
      </c>
      <c r="L82" s="5">
        <v>-159155477000</v>
      </c>
      <c r="M82" s="5">
        <v>-446539000</v>
      </c>
      <c r="N82" s="5">
        <v>14645382000</v>
      </c>
      <c r="O82" s="5">
        <v>63238431000</v>
      </c>
    </row>
    <row r="83" spans="2:15" ht="15.5" x14ac:dyDescent="0.35">
      <c r="C83" t="s">
        <v>102</v>
      </c>
      <c r="D83" s="5">
        <v>67232000000</v>
      </c>
      <c r="E83" s="5">
        <v>58942000000</v>
      </c>
      <c r="F83" s="5">
        <v>70791000000</v>
      </c>
      <c r="G83" s="5">
        <v>64699000000</v>
      </c>
      <c r="I83" s="5">
        <v>261287000000</v>
      </c>
      <c r="J83" s="5">
        <v>211652000000</v>
      </c>
      <c r="K83" s="5">
        <v>182226000000</v>
      </c>
      <c r="L83" s="5">
        <v>-159155477000</v>
      </c>
      <c r="M83" s="5">
        <v>-446539000</v>
      </c>
      <c r="N83" s="5">
        <v>14645382000</v>
      </c>
      <c r="O83" s="5">
        <v>63238431000</v>
      </c>
    </row>
    <row r="85" spans="2:15" ht="15.5" x14ac:dyDescent="0.35">
      <c r="B85" t="s">
        <v>103</v>
      </c>
      <c r="C85" t="s">
        <v>104</v>
      </c>
    </row>
    <row r="86" spans="2:15" ht="15.5" x14ac:dyDescent="0.35">
      <c r="C86" t="s">
        <v>20</v>
      </c>
      <c r="D86" s="5">
        <v>4754000000</v>
      </c>
      <c r="E86" s="5">
        <v>3771000000</v>
      </c>
      <c r="F86" s="5">
        <v>2996000000</v>
      </c>
      <c r="G86" s="5">
        <v>3245000000</v>
      </c>
      <c r="I86" s="5">
        <v>2996000000</v>
      </c>
      <c r="J86" s="5">
        <v>3525000000</v>
      </c>
      <c r="K86" s="5">
        <v>6151000000</v>
      </c>
      <c r="L86" s="5">
        <v>6637634000</v>
      </c>
      <c r="M86" s="5">
        <v>4764067000</v>
      </c>
      <c r="N86" s="5">
        <v>3061109000</v>
      </c>
      <c r="O86" s="5">
        <v>3170655000</v>
      </c>
    </row>
    <row r="87" spans="2:15" ht="15.5" x14ac:dyDescent="0.35">
      <c r="C87" t="s">
        <v>1726</v>
      </c>
      <c r="D87" s="5">
        <v>105900000000</v>
      </c>
      <c r="E87" s="5">
        <v>169112000000</v>
      </c>
      <c r="F87" s="5">
        <v>141727000000</v>
      </c>
      <c r="G87" s="5">
        <v>97885000000</v>
      </c>
      <c r="I87" s="5">
        <v>141727000000</v>
      </c>
      <c r="J87" s="5">
        <v>63872000000</v>
      </c>
      <c r="K87" s="5">
        <v>66859000000</v>
      </c>
      <c r="L87" s="5">
        <v>127072728000</v>
      </c>
      <c r="M87" s="5">
        <v>76591775000</v>
      </c>
      <c r="N87" s="5">
        <v>67073323000</v>
      </c>
      <c r="O87" s="5">
        <v>108364186000</v>
      </c>
    </row>
    <row r="88" spans="2:15" ht="15.5" x14ac:dyDescent="0.35">
      <c r="C88" t="s">
        <v>1727</v>
      </c>
      <c r="D88" s="5">
        <v>518840000000</v>
      </c>
      <c r="E88" s="5">
        <v>448840000000</v>
      </c>
      <c r="F88" s="5">
        <v>1018840000000</v>
      </c>
      <c r="G88" s="5">
        <v>790266000000</v>
      </c>
      <c r="I88" s="5">
        <v>1018840000000</v>
      </c>
      <c r="J88" s="5">
        <v>884760000000</v>
      </c>
      <c r="K88" s="5">
        <v>965064000000</v>
      </c>
      <c r="L88" s="5">
        <v>1233113666000</v>
      </c>
      <c r="M88" s="5">
        <v>1778833791000</v>
      </c>
      <c r="N88" s="5">
        <v>1619714917000</v>
      </c>
      <c r="O88" s="5">
        <v>1132047698000</v>
      </c>
    </row>
    <row r="89" spans="2:15" ht="15.5" x14ac:dyDescent="0.35">
      <c r="C89" t="s">
        <v>1728</v>
      </c>
    </row>
    <row r="90" spans="2:15" ht="15.5" x14ac:dyDescent="0.35">
      <c r="C90" t="s">
        <v>218</v>
      </c>
      <c r="D90" s="5">
        <v>2799000000</v>
      </c>
      <c r="E90" s="5">
        <v>2774000000</v>
      </c>
      <c r="F90" s="5">
        <v>3025000000</v>
      </c>
      <c r="G90" s="5">
        <v>3183000000</v>
      </c>
      <c r="I90" s="5">
        <v>3025000000</v>
      </c>
      <c r="J90" s="5">
        <v>2009000000</v>
      </c>
      <c r="K90" s="5">
        <v>2388000000</v>
      </c>
      <c r="L90" s="5">
        <v>1824163000</v>
      </c>
      <c r="M90" s="5">
        <v>1001922971000</v>
      </c>
      <c r="N90" s="5">
        <v>993852000</v>
      </c>
      <c r="O90" s="5">
        <v>1294421000</v>
      </c>
    </row>
    <row r="91" spans="2:15" ht="15.5" x14ac:dyDescent="0.35">
      <c r="C91" t="s">
        <v>219</v>
      </c>
      <c r="D91" s="5">
        <v>2502044000000</v>
      </c>
      <c r="E91" s="5">
        <v>2911326000000</v>
      </c>
      <c r="F91" s="5">
        <v>2859260000000</v>
      </c>
      <c r="G91" s="5">
        <v>1651780000000</v>
      </c>
      <c r="I91" s="5">
        <v>2859260000000</v>
      </c>
      <c r="J91" s="5">
        <v>1082374000000</v>
      </c>
      <c r="K91" s="5">
        <v>706554000000</v>
      </c>
      <c r="L91" s="5">
        <v>1004481760000</v>
      </c>
      <c r="M91" s="5">
        <v>2177675335000</v>
      </c>
      <c r="N91" s="5">
        <v>2293841586000</v>
      </c>
      <c r="O91" s="5">
        <v>1829867698000</v>
      </c>
    </row>
    <row r="92" spans="2:15" ht="15.5" x14ac:dyDescent="0.35">
      <c r="C92" t="s">
        <v>1729</v>
      </c>
      <c r="D92" s="5">
        <v>4633959000000</v>
      </c>
      <c r="E92" s="5">
        <v>4160349000000</v>
      </c>
      <c r="F92" s="5">
        <v>3975959000000</v>
      </c>
      <c r="G92" s="5">
        <v>3162146000000</v>
      </c>
      <c r="I92" s="5">
        <v>3975959000000</v>
      </c>
      <c r="J92" s="5">
        <v>2929997000000</v>
      </c>
      <c r="K92" s="5">
        <v>2666031000000</v>
      </c>
      <c r="L92" s="5">
        <v>2258976615000</v>
      </c>
      <c r="M92" s="5">
        <v>2405868689000</v>
      </c>
      <c r="N92" s="5">
        <v>1715508593000</v>
      </c>
      <c r="O92" s="5">
        <v>2051558717000</v>
      </c>
    </row>
    <row r="93" spans="2:15" ht="15.5" x14ac:dyDescent="0.35">
      <c r="C93" t="s">
        <v>111</v>
      </c>
      <c r="D93" s="5">
        <v>12049000000</v>
      </c>
      <c r="E93" s="5">
        <v>12949000000</v>
      </c>
      <c r="F93" s="5">
        <v>12198000000</v>
      </c>
      <c r="G93" s="5">
        <v>6531000000</v>
      </c>
      <c r="I93" s="5">
        <v>12198000000</v>
      </c>
      <c r="J93" s="5">
        <v>5746000000</v>
      </c>
      <c r="K93" s="5">
        <v>4648000000</v>
      </c>
      <c r="L93" s="5">
        <v>10626785000</v>
      </c>
      <c r="M93" s="5">
        <v>12150498000</v>
      </c>
      <c r="N93" s="5">
        <v>14212338000</v>
      </c>
      <c r="O93" s="5">
        <v>14358373000</v>
      </c>
    </row>
    <row r="94" spans="2:15" ht="15.5" x14ac:dyDescent="0.35">
      <c r="C94" t="s">
        <v>113</v>
      </c>
      <c r="D94" s="5">
        <v>696000000</v>
      </c>
      <c r="E94" s="5">
        <v>789000000</v>
      </c>
      <c r="F94" s="5">
        <v>883000000</v>
      </c>
      <c r="G94" s="5">
        <v>731000000</v>
      </c>
      <c r="I94" s="5">
        <v>883000000</v>
      </c>
      <c r="J94" s="5">
        <v>1344000000</v>
      </c>
      <c r="K94" s="5">
        <v>2532000000</v>
      </c>
      <c r="L94" s="5">
        <v>3362579000</v>
      </c>
      <c r="M94" s="5">
        <v>4390775000</v>
      </c>
      <c r="N94" s="5">
        <v>266197000</v>
      </c>
      <c r="O94" s="5">
        <v>320975000</v>
      </c>
    </row>
    <row r="95" spans="2:15" ht="15.5" x14ac:dyDescent="0.35">
      <c r="C95" t="s">
        <v>114</v>
      </c>
      <c r="D95" s="5">
        <v>46870000000</v>
      </c>
      <c r="E95" s="5">
        <v>46870000000</v>
      </c>
      <c r="F95" s="5">
        <v>46870000000</v>
      </c>
      <c r="G95" s="5">
        <v>39027000000</v>
      </c>
      <c r="I95" s="5">
        <v>46870000000</v>
      </c>
      <c r="J95" s="5">
        <v>39027000000</v>
      </c>
      <c r="K95" s="5">
        <v>60403000000</v>
      </c>
      <c r="L95" s="5">
        <v>79317220000</v>
      </c>
      <c r="M95" s="5">
        <v>31023803000</v>
      </c>
      <c r="N95" s="5">
        <v>26130952000</v>
      </c>
      <c r="O95" s="5">
        <v>40951331000</v>
      </c>
    </row>
    <row r="96" spans="2:15" ht="15.5" x14ac:dyDescent="0.35">
      <c r="C96" t="s">
        <v>81</v>
      </c>
      <c r="D96" s="5">
        <v>-106874000000</v>
      </c>
      <c r="E96" s="5">
        <v>-101667000000</v>
      </c>
      <c r="F96" s="5">
        <v>-89494000000</v>
      </c>
      <c r="G96" s="5">
        <v>-87391000000</v>
      </c>
      <c r="I96" s="5">
        <v>-89494000000</v>
      </c>
      <c r="J96" s="5">
        <v>-103244000000</v>
      </c>
      <c r="K96" s="5">
        <v>-60123000000</v>
      </c>
      <c r="L96" s="5">
        <v>-2568600000</v>
      </c>
      <c r="M96" s="5">
        <v>1205588000</v>
      </c>
      <c r="N96" s="5">
        <v>5767139000</v>
      </c>
      <c r="O96" s="5">
        <v>-5254872000</v>
      </c>
    </row>
    <row r="97" spans="3:15" ht="15.5" x14ac:dyDescent="0.35">
      <c r="C97" t="s">
        <v>115</v>
      </c>
      <c r="D97" s="5">
        <v>6611755000000</v>
      </c>
      <c r="E97" s="5">
        <v>6934380000000</v>
      </c>
      <c r="F97" s="5">
        <v>6763529000000</v>
      </c>
      <c r="G97" s="5">
        <v>5468967000000</v>
      </c>
      <c r="I97" s="5">
        <v>6763529000000</v>
      </c>
      <c r="J97" s="5">
        <v>4867670000000</v>
      </c>
      <c r="K97" s="5">
        <v>4379417000000</v>
      </c>
      <c r="L97" s="5">
        <v>4505045609000</v>
      </c>
      <c r="M97" s="5">
        <v>5203044896000</v>
      </c>
      <c r="N97" s="5">
        <v>4057988611000</v>
      </c>
      <c r="O97" s="5">
        <v>3452515470000</v>
      </c>
    </row>
    <row r="98" spans="3:15" ht="15.5" x14ac:dyDescent="0.35">
      <c r="C98" t="s">
        <v>116</v>
      </c>
    </row>
    <row r="99" spans="3:15" ht="15.5" x14ac:dyDescent="0.35">
      <c r="C99" t="s">
        <v>117</v>
      </c>
    </row>
    <row r="100" spans="3:15" ht="15.5" x14ac:dyDescent="0.35">
      <c r="C100" t="s">
        <v>1730</v>
      </c>
      <c r="D100" s="5">
        <v>2504843000000</v>
      </c>
      <c r="E100" s="5">
        <v>2914100000000</v>
      </c>
      <c r="F100" s="5">
        <v>2862285000000</v>
      </c>
      <c r="G100" s="5">
        <v>1654963000000</v>
      </c>
      <c r="I100" s="5">
        <v>2862285000000</v>
      </c>
      <c r="J100" s="5">
        <v>1084383000000</v>
      </c>
      <c r="K100" s="5">
        <v>708942000000</v>
      </c>
      <c r="L100" s="5">
        <v>1006305923000</v>
      </c>
      <c r="M100" s="5">
        <v>3179598306000</v>
      </c>
      <c r="N100" s="5">
        <v>2294835438000</v>
      </c>
      <c r="O100" s="5">
        <v>1831162119000</v>
      </c>
    </row>
    <row r="101" spans="3:15" ht="15.5" x14ac:dyDescent="0.35">
      <c r="C101" t="s">
        <v>1731</v>
      </c>
      <c r="D101" s="5">
        <v>2504843000000</v>
      </c>
      <c r="E101" s="5">
        <v>2914100000000</v>
      </c>
      <c r="F101" s="5">
        <v>2862285000000</v>
      </c>
      <c r="G101" s="5">
        <v>1654963000000</v>
      </c>
      <c r="I101" s="5">
        <v>2862285000000</v>
      </c>
      <c r="J101" s="5">
        <v>1084383000000</v>
      </c>
      <c r="K101" s="5">
        <v>708942000000</v>
      </c>
      <c r="L101" s="5">
        <v>1006305923000</v>
      </c>
      <c r="M101" s="5">
        <v>3179598306000</v>
      </c>
      <c r="N101" s="5">
        <v>2294835438000</v>
      </c>
      <c r="O101" s="5">
        <v>1831162119000</v>
      </c>
    </row>
    <row r="102" spans="3:15" ht="15.5" x14ac:dyDescent="0.35">
      <c r="C102" t="s">
        <v>1732</v>
      </c>
      <c r="D102" s="5">
        <v>317132000000</v>
      </c>
      <c r="E102" s="5">
        <v>344013000000</v>
      </c>
      <c r="F102" s="5">
        <v>302727000000</v>
      </c>
      <c r="G102" s="5">
        <v>224722000000</v>
      </c>
      <c r="I102" s="5">
        <v>302727000000</v>
      </c>
      <c r="J102" s="5">
        <v>261071000000</v>
      </c>
      <c r="K102" s="5">
        <v>218056000000</v>
      </c>
      <c r="L102" s="5">
        <v>259202503000</v>
      </c>
      <c r="M102" s="5">
        <v>839695777000</v>
      </c>
      <c r="N102" s="5">
        <v>632844489000</v>
      </c>
      <c r="O102" s="5">
        <v>457836333000</v>
      </c>
    </row>
    <row r="103" spans="3:15" ht="15.5" x14ac:dyDescent="0.35">
      <c r="C103" t="s">
        <v>233</v>
      </c>
      <c r="D103" s="5">
        <v>60441000000</v>
      </c>
      <c r="E103" s="5">
        <v>47366000000</v>
      </c>
      <c r="F103" s="5">
        <v>24991000000</v>
      </c>
      <c r="G103" s="5">
        <v>61469000000</v>
      </c>
      <c r="I103" s="5">
        <v>24991000000</v>
      </c>
      <c r="J103" s="5">
        <v>7742000000</v>
      </c>
      <c r="K103" s="5">
        <v>27160000000</v>
      </c>
      <c r="L103" s="5">
        <v>2635299000</v>
      </c>
      <c r="M103" s="5">
        <v>5140058000</v>
      </c>
      <c r="N103" s="5">
        <v>4448296000</v>
      </c>
      <c r="O103" s="5">
        <v>23917352000</v>
      </c>
    </row>
    <row r="104" spans="3:15" ht="15.5" x14ac:dyDescent="0.35">
      <c r="C104" t="s">
        <v>120</v>
      </c>
      <c r="D104" s="5">
        <v>259850000000</v>
      </c>
      <c r="E104" s="5">
        <v>199969000000</v>
      </c>
      <c r="F104" s="5">
        <v>124337000000</v>
      </c>
      <c r="G104" s="5">
        <v>123060000000</v>
      </c>
      <c r="I104" s="5">
        <v>124337000000</v>
      </c>
      <c r="J104" s="5">
        <v>154163000000</v>
      </c>
      <c r="K104" s="5">
        <v>112771000000</v>
      </c>
      <c r="L104" s="5">
        <v>47003840000</v>
      </c>
      <c r="M104" s="5">
        <v>98500177000</v>
      </c>
      <c r="N104" s="5">
        <v>48007464000</v>
      </c>
      <c r="O104" s="5">
        <v>53208689000</v>
      </c>
    </row>
    <row r="105" spans="3:15" ht="15.5" x14ac:dyDescent="0.35">
      <c r="C105" t="s">
        <v>317</v>
      </c>
      <c r="E105" s="5">
        <v>-80890000000</v>
      </c>
    </row>
    <row r="106" spans="3:15" ht="15.5" x14ac:dyDescent="0.35">
      <c r="C106" t="s">
        <v>128</v>
      </c>
      <c r="D106" s="5">
        <v>3173733000000</v>
      </c>
      <c r="E106" s="5">
        <v>3453527000000</v>
      </c>
      <c r="F106" s="5">
        <v>3341618000000</v>
      </c>
      <c r="G106" s="5">
        <v>2092205000000</v>
      </c>
      <c r="I106" s="5">
        <v>3341618000000</v>
      </c>
      <c r="J106" s="5">
        <v>1528286000000</v>
      </c>
      <c r="K106" s="5">
        <v>1083948000000</v>
      </c>
      <c r="L106" s="5">
        <v>1328846199000</v>
      </c>
      <c r="M106" s="5">
        <v>4136460660000</v>
      </c>
      <c r="N106" s="5">
        <v>2990957836000</v>
      </c>
      <c r="O106" s="5">
        <v>2374107426000</v>
      </c>
    </row>
    <row r="107" spans="3:15" ht="15.5" x14ac:dyDescent="0.35">
      <c r="C107" t="s">
        <v>129</v>
      </c>
    </row>
    <row r="108" spans="3:15" ht="15.5" x14ac:dyDescent="0.35">
      <c r="C108" t="s">
        <v>130</v>
      </c>
      <c r="D108" s="5">
        <v>1838109000000</v>
      </c>
      <c r="E108" s="5">
        <v>1838109000000</v>
      </c>
      <c r="F108" s="5">
        <v>1838109000000</v>
      </c>
      <c r="G108" s="5">
        <v>1838109000000</v>
      </c>
      <c r="I108" s="5">
        <v>1838109000000</v>
      </c>
      <c r="J108" s="5">
        <v>1838109000000</v>
      </c>
      <c r="K108" s="5">
        <v>1838109000000</v>
      </c>
      <c r="L108" s="5">
        <v>1382037200000</v>
      </c>
      <c r="M108" s="5">
        <v>803510000000</v>
      </c>
      <c r="N108" s="5">
        <v>803510000000</v>
      </c>
      <c r="O108" s="5">
        <v>803510000000</v>
      </c>
    </row>
    <row r="109" spans="3:15" ht="15.5" x14ac:dyDescent="0.35">
      <c r="C109" t="s">
        <v>131</v>
      </c>
      <c r="D109" s="5">
        <v>1458781000000</v>
      </c>
      <c r="E109" s="5">
        <v>1458781000000</v>
      </c>
      <c r="F109" s="5">
        <v>1458781000000</v>
      </c>
      <c r="G109" s="5">
        <v>1458781000000</v>
      </c>
      <c r="I109" s="5">
        <v>1458781000000</v>
      </c>
      <c r="J109" s="5">
        <v>1458781000000</v>
      </c>
      <c r="K109" s="5">
        <v>1458781000000</v>
      </c>
      <c r="L109" s="5">
        <v>1916000951000</v>
      </c>
      <c r="M109" s="5">
        <v>225757500000</v>
      </c>
      <c r="N109" s="5">
        <v>225757500000</v>
      </c>
      <c r="O109" s="5">
        <v>225757500000</v>
      </c>
    </row>
    <row r="110" spans="3:15" ht="15.5" x14ac:dyDescent="0.35">
      <c r="C110" t="s">
        <v>132</v>
      </c>
      <c r="D110" s="5">
        <v>248006000000</v>
      </c>
      <c r="E110" s="5">
        <v>285630000000</v>
      </c>
      <c r="F110" s="5">
        <v>214515000000</v>
      </c>
      <c r="G110" s="5">
        <v>167263000000</v>
      </c>
      <c r="I110" s="5">
        <v>214515000000</v>
      </c>
      <c r="J110" s="5">
        <v>145738000000</v>
      </c>
      <c r="K110" s="5">
        <v>58702000000</v>
      </c>
      <c r="L110" s="5">
        <v>-119270141000</v>
      </c>
      <c r="M110" s="5">
        <v>36111148000</v>
      </c>
      <c r="N110" s="5">
        <v>31996136000</v>
      </c>
      <c r="O110" s="5">
        <v>54395416000</v>
      </c>
    </row>
    <row r="111" spans="3:15" ht="15.5" x14ac:dyDescent="0.35">
      <c r="C111" t="s">
        <v>133</v>
      </c>
      <c r="D111" s="5">
        <v>1100000000</v>
      </c>
      <c r="E111" s="5">
        <v>1100000000</v>
      </c>
      <c r="F111" s="5">
        <v>1100000000</v>
      </c>
      <c r="G111" s="5">
        <v>1100000000</v>
      </c>
      <c r="I111" s="5">
        <v>1100000000</v>
      </c>
      <c r="J111" s="5">
        <v>1100000000</v>
      </c>
      <c r="K111" s="5">
        <v>1050000000</v>
      </c>
      <c r="L111" s="5">
        <v>1050000000</v>
      </c>
      <c r="M111" s="5">
        <v>1025000000</v>
      </c>
      <c r="N111" s="5">
        <v>1000000000</v>
      </c>
      <c r="O111" s="5">
        <v>822000000</v>
      </c>
    </row>
    <row r="112" spans="3:15" ht="15.5" x14ac:dyDescent="0.35">
      <c r="C112" t="s">
        <v>134</v>
      </c>
      <c r="D112" s="5">
        <v>246906000000</v>
      </c>
      <c r="E112" s="5">
        <v>284530000000</v>
      </c>
      <c r="F112" s="5">
        <v>213415000000</v>
      </c>
      <c r="G112" s="5">
        <v>166163000000</v>
      </c>
      <c r="I112" s="5">
        <v>213415000000</v>
      </c>
      <c r="J112" s="5">
        <v>144638000000</v>
      </c>
      <c r="K112" s="5">
        <v>57652000000</v>
      </c>
      <c r="L112" s="5">
        <v>-120320141000</v>
      </c>
      <c r="M112" s="5">
        <v>35086148000</v>
      </c>
      <c r="N112" s="5">
        <v>30996136000</v>
      </c>
      <c r="O112" s="5">
        <v>53573416000</v>
      </c>
    </row>
    <row r="113" spans="2:15" ht="15.5" x14ac:dyDescent="0.35">
      <c r="C113" t="s">
        <v>135</v>
      </c>
      <c r="D113" s="5">
        <v>248006000000</v>
      </c>
      <c r="E113" s="5">
        <v>285630000000</v>
      </c>
      <c r="F113" s="5">
        <v>214515000000</v>
      </c>
      <c r="G113" s="5">
        <v>167263000000</v>
      </c>
      <c r="I113" s="5">
        <v>214515000000</v>
      </c>
      <c r="J113" s="5">
        <v>145738000000</v>
      </c>
      <c r="K113" s="5">
        <v>58702000000</v>
      </c>
      <c r="L113" s="5">
        <v>-119270141000</v>
      </c>
      <c r="M113" s="5">
        <v>36111148000</v>
      </c>
      <c r="N113" s="5">
        <v>31996136000</v>
      </c>
      <c r="O113" s="5">
        <v>54395416000</v>
      </c>
    </row>
    <row r="114" spans="2:15" ht="15.5" x14ac:dyDescent="0.35">
      <c r="C114" t="s">
        <v>10</v>
      </c>
      <c r="D114" s="5">
        <v>3438022000000</v>
      </c>
      <c r="E114" s="5">
        <v>3480853000000</v>
      </c>
      <c r="F114" s="5">
        <v>3421911000000</v>
      </c>
      <c r="G114" s="5">
        <v>3376762000000</v>
      </c>
      <c r="I114" s="5">
        <v>3421911000000</v>
      </c>
      <c r="J114" s="5">
        <v>3339384000000</v>
      </c>
      <c r="K114" s="5">
        <v>3295469000000</v>
      </c>
      <c r="L114" s="5">
        <v>3176199410000</v>
      </c>
      <c r="M114" s="5">
        <v>1066584236000</v>
      </c>
      <c r="N114" s="5">
        <v>1067030775000</v>
      </c>
      <c r="O114" s="5">
        <v>1078408044000</v>
      </c>
    </row>
    <row r="115" spans="2:15" ht="15.5" x14ac:dyDescent="0.35">
      <c r="C115" t="s">
        <v>137</v>
      </c>
      <c r="D115" s="5">
        <v>6611755000000</v>
      </c>
      <c r="E115" s="5">
        <v>6934380000000</v>
      </c>
      <c r="F115" s="5">
        <v>6763529000000</v>
      </c>
      <c r="G115" s="5">
        <v>5468967000000</v>
      </c>
      <c r="I115" s="5">
        <v>6763529000000</v>
      </c>
      <c r="J115" s="5">
        <v>4867670000000</v>
      </c>
      <c r="K115" s="5">
        <v>4379417000000</v>
      </c>
      <c r="L115" s="5">
        <v>4505045609000</v>
      </c>
      <c r="M115" s="5">
        <v>5203044896000</v>
      </c>
      <c r="N115" s="5">
        <v>4057988611000</v>
      </c>
      <c r="O115" s="5">
        <v>3452515470000</v>
      </c>
    </row>
    <row r="116" spans="2:15" ht="15.5" x14ac:dyDescent="0.35">
      <c r="C116" t="s">
        <v>138</v>
      </c>
      <c r="D116" s="5">
        <v>18381094760</v>
      </c>
      <c r="E116" s="5">
        <v>18381094760</v>
      </c>
      <c r="F116" s="5">
        <v>18381094760</v>
      </c>
      <c r="G116" s="5">
        <v>18381094760</v>
      </c>
      <c r="I116" s="5">
        <v>18381094760</v>
      </c>
      <c r="J116" s="5">
        <v>18381094760</v>
      </c>
      <c r="K116" s="5">
        <v>18381094760</v>
      </c>
      <c r="L116" s="5">
        <v>13820372000</v>
      </c>
      <c r="M116" s="5">
        <v>8035100000</v>
      </c>
      <c r="N116" s="5">
        <v>8035100000</v>
      </c>
      <c r="O116" s="5">
        <v>8035100000</v>
      </c>
    </row>
    <row r="118" spans="2:15" ht="15.5" x14ac:dyDescent="0.35">
      <c r="B118" t="s">
        <v>139</v>
      </c>
      <c r="C118" t="s">
        <v>140</v>
      </c>
      <c r="D118" s="5">
        <v>-29089000000</v>
      </c>
      <c r="E118" s="5">
        <v>-48016000000</v>
      </c>
      <c r="F118" s="5">
        <v>428839000000</v>
      </c>
      <c r="G118" s="5">
        <v>-187148000000</v>
      </c>
      <c r="I118" s="5">
        <v>306772000000</v>
      </c>
      <c r="J118" s="5">
        <v>632974000000</v>
      </c>
      <c r="K118" s="5">
        <v>-292926000000</v>
      </c>
      <c r="L118" s="5">
        <v>-2707467208000</v>
      </c>
      <c r="M118" s="5">
        <v>485695810000</v>
      </c>
      <c r="N118" s="5">
        <v>745702430000</v>
      </c>
      <c r="O118" s="5">
        <v>614821755000</v>
      </c>
    </row>
    <row r="119" spans="2:15" ht="15.5" x14ac:dyDescent="0.35">
      <c r="C119" t="s">
        <v>1733</v>
      </c>
      <c r="D119" s="5">
        <v>391828000000</v>
      </c>
      <c r="E119" s="5">
        <v>417225000000</v>
      </c>
      <c r="F119" s="5">
        <v>415166000000</v>
      </c>
      <c r="G119" s="5">
        <v>374197000000</v>
      </c>
      <c r="I119" s="5">
        <v>1427858000000</v>
      </c>
      <c r="J119" s="5">
        <v>1226359000000</v>
      </c>
      <c r="K119" s="5">
        <v>1172116000000</v>
      </c>
      <c r="L119" s="5">
        <v>786289836000</v>
      </c>
      <c r="M119" s="5">
        <v>658871221000</v>
      </c>
      <c r="N119" s="5">
        <v>672571716000</v>
      </c>
      <c r="O119" s="5">
        <v>611484503000</v>
      </c>
    </row>
    <row r="120" spans="2:15" ht="15.5" x14ac:dyDescent="0.35">
      <c r="C120" t="s">
        <v>163</v>
      </c>
      <c r="D120" s="5">
        <v>-33052000000</v>
      </c>
      <c r="E120" s="5">
        <v>-46784000000</v>
      </c>
      <c r="F120" s="5">
        <v>-48093000000</v>
      </c>
      <c r="G120" s="5">
        <v>-24558000000</v>
      </c>
      <c r="I120" s="5">
        <v>-113592000000</v>
      </c>
      <c r="J120" s="5">
        <v>-65486000000</v>
      </c>
      <c r="K120" s="5">
        <v>-66007000000</v>
      </c>
      <c r="L120" s="5">
        <v>-124617791000</v>
      </c>
      <c r="M120" s="5">
        <v>-223134681000</v>
      </c>
      <c r="N120" s="5">
        <v>-187119561000</v>
      </c>
      <c r="O120" s="5">
        <v>-149425213000</v>
      </c>
    </row>
    <row r="121" spans="2:15" ht="15.5" x14ac:dyDescent="0.35">
      <c r="C121" t="s">
        <v>1734</v>
      </c>
      <c r="D121" s="5">
        <v>-81538000000</v>
      </c>
      <c r="E121" s="5">
        <v>-76605000000</v>
      </c>
      <c r="F121" s="5">
        <v>-85431000000</v>
      </c>
      <c r="G121" s="5">
        <v>-78173000000</v>
      </c>
      <c r="I121" s="5">
        <v>-284482000000</v>
      </c>
      <c r="J121" s="5">
        <v>-243126000000</v>
      </c>
      <c r="K121" s="5">
        <v>-239556000000</v>
      </c>
      <c r="L121" s="5">
        <v>-198035987000</v>
      </c>
      <c r="M121" s="5">
        <v>-163889662000</v>
      </c>
      <c r="N121" s="5">
        <v>-141874377000</v>
      </c>
      <c r="O121" s="5">
        <v>-116221885000</v>
      </c>
    </row>
    <row r="122" spans="2:15" ht="15.5" x14ac:dyDescent="0.35">
      <c r="C122" t="s">
        <v>1735</v>
      </c>
      <c r="D122" s="5">
        <v>-70415000000</v>
      </c>
      <c r="E122" s="5">
        <v>-99629000000</v>
      </c>
      <c r="F122" s="5">
        <v>-86198000000</v>
      </c>
      <c r="G122" s="5">
        <v>-74742000000</v>
      </c>
      <c r="I122" s="5">
        <v>-285249000000</v>
      </c>
      <c r="J122" s="5">
        <v>-297996000000</v>
      </c>
      <c r="K122" s="5">
        <v>-193336000000</v>
      </c>
      <c r="L122" s="5">
        <v>-333016727000</v>
      </c>
      <c r="M122" s="5">
        <v>-159793623000</v>
      </c>
      <c r="N122" s="5">
        <v>-101283160000</v>
      </c>
      <c r="O122" s="5">
        <v>-60398571000</v>
      </c>
    </row>
    <row r="123" spans="2:15" ht="15.5" x14ac:dyDescent="0.35">
      <c r="C123" t="s">
        <v>1736</v>
      </c>
      <c r="D123" s="5">
        <v>157879000000</v>
      </c>
      <c r="E123" s="5">
        <v>148653000000</v>
      </c>
      <c r="F123" s="5">
        <v>161216000000</v>
      </c>
      <c r="G123" s="5">
        <v>173645000000</v>
      </c>
      <c r="I123" s="5">
        <v>638584000000</v>
      </c>
      <c r="J123" s="5">
        <v>510805000000</v>
      </c>
      <c r="K123" s="5">
        <v>396156000000</v>
      </c>
      <c r="L123" s="5">
        <v>266400513000</v>
      </c>
      <c r="M123" s="5">
        <v>202243677000</v>
      </c>
      <c r="N123" s="5">
        <v>173471901000</v>
      </c>
      <c r="O123" s="5">
        <v>127514856000</v>
      </c>
    </row>
    <row r="124" spans="2:15" ht="15.5" x14ac:dyDescent="0.35">
      <c r="C124" t="s">
        <v>1737</v>
      </c>
      <c r="D124" s="5">
        <v>255000000</v>
      </c>
      <c r="E124" s="5">
        <v>-36000000</v>
      </c>
      <c r="F124" s="5">
        <v>-821000000</v>
      </c>
      <c r="G124" s="5">
        <v>-293000000</v>
      </c>
      <c r="I124" s="5">
        <v>-2484000000</v>
      </c>
      <c r="J124" s="5">
        <v>-520000000</v>
      </c>
      <c r="K124" s="5">
        <v>-440000000</v>
      </c>
      <c r="L124" s="5">
        <v>-983044000</v>
      </c>
      <c r="M124" s="5">
        <v>-6228024000</v>
      </c>
      <c r="N124" s="5">
        <v>-3175659000</v>
      </c>
      <c r="O124" s="5">
        <v>-3201107000</v>
      </c>
    </row>
    <row r="125" spans="2:15" ht="15.5" x14ac:dyDescent="0.35">
      <c r="C125" t="s">
        <v>148</v>
      </c>
      <c r="D125" s="5">
        <v>-25270000000</v>
      </c>
      <c r="E125" s="5">
        <v>-17656000000</v>
      </c>
      <c r="F125" s="5">
        <v>-21973000000</v>
      </c>
      <c r="G125" s="5">
        <v>-13488000000</v>
      </c>
      <c r="I125" s="5">
        <v>-63266000000</v>
      </c>
      <c r="J125" s="5">
        <v>-78649000000</v>
      </c>
      <c r="M125" s="5">
        <v>-490635000</v>
      </c>
      <c r="N125" s="5">
        <v>-26495643000</v>
      </c>
      <c r="O125" s="5">
        <v>-35959782000</v>
      </c>
    </row>
    <row r="126" spans="2:15" ht="15.5" x14ac:dyDescent="0.35">
      <c r="C126" t="s">
        <v>317</v>
      </c>
    </row>
    <row r="127" spans="2:15" ht="15.5" x14ac:dyDescent="0.35">
      <c r="C127" t="s">
        <v>1174</v>
      </c>
    </row>
    <row r="128" spans="2:15" ht="15.5" x14ac:dyDescent="0.35">
      <c r="C128" t="s">
        <v>620</v>
      </c>
      <c r="N128" s="5">
        <v>5000000000</v>
      </c>
      <c r="O128" s="5">
        <v>-5000000000</v>
      </c>
    </row>
    <row r="129" spans="3:15" ht="15.5" x14ac:dyDescent="0.35">
      <c r="C129" t="s">
        <v>1738</v>
      </c>
      <c r="D129" s="5">
        <v>-714370000000</v>
      </c>
      <c r="E129" s="5">
        <v>-419328000000</v>
      </c>
      <c r="F129" s="5">
        <v>-1026885000000</v>
      </c>
      <c r="G129" s="5">
        <v>67257000000</v>
      </c>
      <c r="I129" s="5">
        <v>-1975591000000</v>
      </c>
      <c r="J129" s="5">
        <v>-1034524000000</v>
      </c>
      <c r="K129" s="5">
        <v>-886999000000</v>
      </c>
      <c r="L129" s="5">
        <v>-498434151000</v>
      </c>
      <c r="M129" s="5">
        <v>-919753917000</v>
      </c>
      <c r="N129" s="5">
        <v>-83863342000</v>
      </c>
      <c r="O129" s="5">
        <v>-922354168000</v>
      </c>
    </row>
    <row r="130" spans="3:15" ht="15.5" x14ac:dyDescent="0.35">
      <c r="C130" t="s">
        <v>1739</v>
      </c>
      <c r="D130" s="5">
        <v>593343000000</v>
      </c>
      <c r="E130" s="5">
        <v>-19137000000</v>
      </c>
      <c r="F130" s="5">
        <v>-732257000000</v>
      </c>
      <c r="G130" s="5">
        <v>90131000000</v>
      </c>
      <c r="I130" s="5">
        <v>-778666000000</v>
      </c>
      <c r="J130" s="5">
        <v>29271000000</v>
      </c>
    </row>
    <row r="131" spans="3:15" ht="15.5" x14ac:dyDescent="0.35">
      <c r="C131" t="s">
        <v>1740</v>
      </c>
      <c r="E131" s="5">
        <v>47074000000</v>
      </c>
      <c r="F131" s="5">
        <v>87408000000</v>
      </c>
      <c r="G131" s="5">
        <v>-134482000000</v>
      </c>
      <c r="I131" s="5">
        <v>-47074000000</v>
      </c>
      <c r="J131" s="5">
        <v>154281000000</v>
      </c>
      <c r="K131" s="5">
        <v>-154281000000</v>
      </c>
      <c r="L131" s="5">
        <v>82864724000</v>
      </c>
      <c r="M131" s="5">
        <v>107472056000</v>
      </c>
      <c r="N131" s="5">
        <v>-190336780000</v>
      </c>
    </row>
    <row r="132" spans="3:15" ht="15.5" x14ac:dyDescent="0.35">
      <c r="C132" t="s">
        <v>887</v>
      </c>
      <c r="D132" s="5">
        <v>49439000000</v>
      </c>
      <c r="E132" s="5">
        <v>-108913000000</v>
      </c>
      <c r="F132" s="5">
        <v>510599000000</v>
      </c>
      <c r="G132" s="5">
        <v>-438759000000</v>
      </c>
      <c r="I132" s="5">
        <v>21551000000</v>
      </c>
      <c r="J132" s="5">
        <v>-15240000000</v>
      </c>
      <c r="K132" s="5">
        <v>-21841000000</v>
      </c>
      <c r="L132" s="5">
        <v>124333540000</v>
      </c>
      <c r="M132" s="5">
        <v>-149135706000</v>
      </c>
      <c r="N132" s="5">
        <v>4468916000</v>
      </c>
      <c r="O132" s="5">
        <v>-14413748000</v>
      </c>
    </row>
    <row r="133" spans="3:15" ht="15.5" x14ac:dyDescent="0.35">
      <c r="C133" t="s">
        <v>1741</v>
      </c>
      <c r="D133" s="5">
        <v>-71588000000</v>
      </c>
      <c r="E133" s="5">
        <v>-500304000000</v>
      </c>
      <c r="F133" s="5">
        <v>-1161135000000</v>
      </c>
      <c r="G133" s="5">
        <v>-415853000000</v>
      </c>
      <c r="I133" s="5">
        <v>-2779780000000</v>
      </c>
      <c r="J133" s="5">
        <v>-866212000000</v>
      </c>
      <c r="K133" s="5">
        <v>-1063121000000</v>
      </c>
      <c r="L133" s="5">
        <v>-291235887000</v>
      </c>
      <c r="M133" s="5">
        <v>-961417567000</v>
      </c>
      <c r="N133" s="5">
        <v>-264731206000</v>
      </c>
      <c r="O133" s="5">
        <v>-941767916000</v>
      </c>
    </row>
    <row r="134" spans="3:15" ht="15.5" x14ac:dyDescent="0.35">
      <c r="C134" t="s">
        <v>1742</v>
      </c>
    </row>
    <row r="135" spans="3:15" ht="15.5" x14ac:dyDescent="0.35">
      <c r="C135" t="s">
        <v>1743</v>
      </c>
      <c r="D135" s="5">
        <v>-409257000000</v>
      </c>
      <c r="E135" s="5">
        <v>51815000000</v>
      </c>
      <c r="F135" s="5">
        <v>1178769000000</v>
      </c>
      <c r="G135" s="5">
        <v>-83502000000</v>
      </c>
      <c r="I135" s="5">
        <v>1777902000000</v>
      </c>
      <c r="J135" s="5">
        <v>375441000000</v>
      </c>
      <c r="K135" s="5">
        <v>-297364000000</v>
      </c>
      <c r="L135" s="5">
        <v>-2173292383000</v>
      </c>
      <c r="M135" s="5">
        <v>884762869000</v>
      </c>
      <c r="N135" s="5">
        <v>463673319000</v>
      </c>
      <c r="O135" s="5">
        <v>734838166000</v>
      </c>
    </row>
    <row r="136" spans="3:15" ht="15.5" x14ac:dyDescent="0.35">
      <c r="C136" t="s">
        <v>1732</v>
      </c>
      <c r="D136" s="5">
        <v>-26881000000</v>
      </c>
      <c r="E136" s="5">
        <v>41286000000</v>
      </c>
      <c r="F136" s="5">
        <v>106558000000</v>
      </c>
      <c r="G136" s="5">
        <v>50413000000</v>
      </c>
      <c r="I136" s="5">
        <v>41656000000</v>
      </c>
      <c r="J136" s="5">
        <v>43015000000</v>
      </c>
      <c r="K136" s="5">
        <v>-41147000000</v>
      </c>
      <c r="L136" s="5">
        <v>-580493274000</v>
      </c>
      <c r="M136" s="5">
        <v>206851288000</v>
      </c>
      <c r="N136" s="5">
        <v>175008156000</v>
      </c>
      <c r="O136" s="5">
        <v>440736333000</v>
      </c>
    </row>
    <row r="137" spans="3:15" ht="15.5" x14ac:dyDescent="0.35">
      <c r="C137" t="s">
        <v>1744</v>
      </c>
    </row>
    <row r="138" spans="3:15" ht="15.5" x14ac:dyDescent="0.35">
      <c r="C138" t="s">
        <v>1745</v>
      </c>
      <c r="D138" s="5">
        <v>138950000000</v>
      </c>
      <c r="E138" s="5">
        <v>34019000000</v>
      </c>
      <c r="F138" s="5">
        <v>-46407000000</v>
      </c>
      <c r="G138" s="5">
        <v>-77606000000</v>
      </c>
      <c r="I138" s="5">
        <v>-50375000000</v>
      </c>
      <c r="J138" s="5">
        <v>29343000000</v>
      </c>
      <c r="K138" s="5">
        <v>39773000000</v>
      </c>
      <c r="L138" s="5">
        <v>-58482464000</v>
      </c>
      <c r="M138" s="5">
        <v>47920947000</v>
      </c>
      <c r="N138" s="5">
        <v>-14343056000</v>
      </c>
      <c r="O138" s="5">
        <v>7222371000</v>
      </c>
    </row>
    <row r="139" spans="3:15" ht="15.5" x14ac:dyDescent="0.35">
      <c r="C139" t="s">
        <v>1746</v>
      </c>
      <c r="D139" s="5">
        <v>-297188000000</v>
      </c>
      <c r="E139" s="5">
        <v>127120000000</v>
      </c>
      <c r="F139" s="5">
        <v>1238920000000</v>
      </c>
      <c r="G139" s="5">
        <v>-110695000000</v>
      </c>
      <c r="I139" s="5">
        <v>1769183000000</v>
      </c>
      <c r="J139" s="5">
        <v>447799000000</v>
      </c>
      <c r="K139" s="5">
        <v>-298738000000</v>
      </c>
      <c r="L139" s="5">
        <v>-2812268121000</v>
      </c>
      <c r="M139" s="5">
        <v>1139535104000</v>
      </c>
      <c r="N139" s="5">
        <v>624338419000</v>
      </c>
      <c r="O139" s="5">
        <v>1182796870000</v>
      </c>
    </row>
    <row r="140" spans="3:15" ht="15.5" x14ac:dyDescent="0.35">
      <c r="C140" t="s">
        <v>149</v>
      </c>
      <c r="D140" s="5">
        <v>-87750000000</v>
      </c>
      <c r="E140" s="5">
        <v>-30175000000</v>
      </c>
      <c r="F140" s="5">
        <v>-4086000000</v>
      </c>
      <c r="G140" s="5">
        <v>-59071000000</v>
      </c>
      <c r="I140" s="5">
        <v>-161555000000</v>
      </c>
      <c r="J140" s="5">
        <v>-172121000000</v>
      </c>
      <c r="K140" s="5">
        <v>-68161000000</v>
      </c>
      <c r="L140" s="5">
        <v>2264823202000</v>
      </c>
      <c r="M140" s="5">
        <v>-3232280000</v>
      </c>
      <c r="N140" s="5">
        <v>-30694082000</v>
      </c>
      <c r="O140" s="5">
        <v>314838929000</v>
      </c>
    </row>
    <row r="141" spans="3:15" ht="15.5" x14ac:dyDescent="0.35">
      <c r="C141" t="s">
        <v>150</v>
      </c>
      <c r="D141" s="5">
        <v>124282000000</v>
      </c>
      <c r="E141" s="5">
        <v>-465572000000</v>
      </c>
      <c r="F141" s="5">
        <v>-142692000000</v>
      </c>
      <c r="G141" s="5">
        <v>219796000000</v>
      </c>
      <c r="I141" s="5">
        <v>72244000000</v>
      </c>
      <c r="J141" s="5">
        <v>-572801000000</v>
      </c>
      <c r="K141" s="5">
        <v>-16657000000</v>
      </c>
      <c r="L141" s="5">
        <v>11091833000</v>
      </c>
      <c r="M141" s="5">
        <v>-312237758000</v>
      </c>
      <c r="N141" s="5">
        <v>-254379995000</v>
      </c>
      <c r="O141" s="5">
        <v>-17079991000</v>
      </c>
    </row>
    <row r="142" spans="3:15" ht="15.5" x14ac:dyDescent="0.35">
      <c r="C142" t="s">
        <v>158</v>
      </c>
      <c r="D142" s="5">
        <v>-11896000000</v>
      </c>
      <c r="E142" s="5">
        <v>-3245000000</v>
      </c>
      <c r="F142" s="5">
        <v>-9269000000</v>
      </c>
      <c r="G142" s="5">
        <v>-199000000</v>
      </c>
      <c r="I142" s="5">
        <v>-10695000000</v>
      </c>
      <c r="J142" s="5">
        <v>-2494000000</v>
      </c>
      <c r="K142" s="5">
        <v>-3036000000</v>
      </c>
      <c r="L142" s="5">
        <v>-2280359000</v>
      </c>
      <c r="M142" s="5">
        <v>-1981905000</v>
      </c>
      <c r="N142" s="5">
        <v>-4651049000</v>
      </c>
      <c r="O142" s="5">
        <v>-7149591000</v>
      </c>
    </row>
    <row r="143" spans="3:15" ht="15.5" x14ac:dyDescent="0.35">
      <c r="C143" t="s">
        <v>923</v>
      </c>
      <c r="F143" s="5">
        <v>-250000000</v>
      </c>
      <c r="I143" s="5">
        <v>-250000000</v>
      </c>
      <c r="J143" s="5">
        <v>-393000000</v>
      </c>
      <c r="K143" s="5">
        <v>-661000000</v>
      </c>
      <c r="L143" s="5">
        <v>-308070000</v>
      </c>
      <c r="M143" s="5">
        <v>-5058590000</v>
      </c>
      <c r="O143" s="5">
        <v>-110400000</v>
      </c>
    </row>
    <row r="144" spans="3:15" ht="15.5" x14ac:dyDescent="0.35">
      <c r="C144" t="s">
        <v>1747</v>
      </c>
      <c r="D144" s="5">
        <v>136178000000</v>
      </c>
      <c r="E144" s="5">
        <v>-462327000000</v>
      </c>
      <c r="G144" s="5">
        <v>12046000000</v>
      </c>
      <c r="J144" s="5">
        <v>-3340000000</v>
      </c>
      <c r="M144" s="5">
        <v>-389917263000</v>
      </c>
      <c r="N144" s="5">
        <v>-324988946000</v>
      </c>
      <c r="O144" s="5">
        <v>-15000000000</v>
      </c>
    </row>
    <row r="145" spans="3:15" ht="15.5" x14ac:dyDescent="0.35">
      <c r="C145" t="s">
        <v>1748</v>
      </c>
      <c r="F145" s="5">
        <v>-128973000000</v>
      </c>
      <c r="G145" s="5">
        <v>199892000000</v>
      </c>
      <c r="I145" s="5">
        <v>70919000000</v>
      </c>
      <c r="J145" s="5">
        <v>-566996000000</v>
      </c>
      <c r="K145" s="5">
        <v>-47193000000</v>
      </c>
    </row>
    <row r="146" spans="3:15" ht="15.5" x14ac:dyDescent="0.35">
      <c r="C146" t="s">
        <v>1749</v>
      </c>
      <c r="F146" s="5">
        <v>-3677000000</v>
      </c>
      <c r="G146" s="5">
        <v>8057000000</v>
      </c>
      <c r="I146" s="5">
        <v>12178000000</v>
      </c>
      <c r="J146" s="5">
        <v>258000000</v>
      </c>
      <c r="L146" s="5">
        <v>13680262000</v>
      </c>
      <c r="M146" s="5">
        <v>84720000000</v>
      </c>
      <c r="N146" s="5">
        <v>75260000000</v>
      </c>
      <c r="O146" s="5">
        <v>5100000000</v>
      </c>
    </row>
    <row r="147" spans="3:15" ht="15.5" x14ac:dyDescent="0.35">
      <c r="C147" t="s">
        <v>1750</v>
      </c>
    </row>
    <row r="148" spans="3:15" ht="15.5" x14ac:dyDescent="0.35">
      <c r="C148" t="s">
        <v>160</v>
      </c>
      <c r="F148" s="5">
        <v>-523000000</v>
      </c>
      <c r="I148" s="5">
        <v>92000000</v>
      </c>
      <c r="J148" s="5">
        <v>164000000</v>
      </c>
      <c r="K148" s="5">
        <v>34233000000</v>
      </c>
      <c r="O148" s="5">
        <v>80000000</v>
      </c>
    </row>
    <row r="149" spans="3:15" ht="15.5" x14ac:dyDescent="0.35">
      <c r="C149" t="s">
        <v>1751</v>
      </c>
    </row>
    <row r="150" spans="3:15" ht="15.5" x14ac:dyDescent="0.35">
      <c r="C150" t="s">
        <v>161</v>
      </c>
      <c r="D150" s="5">
        <v>-87750000000</v>
      </c>
      <c r="E150" s="5">
        <v>-30175000000</v>
      </c>
      <c r="F150" s="5">
        <v>-4086000000</v>
      </c>
      <c r="G150" s="5">
        <v>-59071000000</v>
      </c>
      <c r="I150" s="5">
        <v>-161555000000</v>
      </c>
      <c r="J150" s="5">
        <v>-172121000000</v>
      </c>
      <c r="K150" s="5">
        <v>-68161000000</v>
      </c>
      <c r="L150" s="5">
        <v>2264823202000</v>
      </c>
      <c r="M150" s="5">
        <v>-3232280000</v>
      </c>
      <c r="N150" s="5">
        <v>-30694082000</v>
      </c>
      <c r="O150" s="5">
        <v>314838929000</v>
      </c>
    </row>
    <row r="151" spans="3:15" ht="15.5" x14ac:dyDescent="0.35">
      <c r="C151" t="s">
        <v>333</v>
      </c>
      <c r="O151" s="5">
        <v>314838929000</v>
      </c>
    </row>
    <row r="152" spans="3:15" ht="15.5" x14ac:dyDescent="0.35">
      <c r="C152" t="s">
        <v>168</v>
      </c>
      <c r="D152" s="5">
        <v>-2310000000</v>
      </c>
      <c r="E152" s="5">
        <v>-5551000000</v>
      </c>
      <c r="F152" s="5">
        <v>-4088000000</v>
      </c>
      <c r="G152" s="5">
        <v>-1427000000</v>
      </c>
      <c r="I152" s="5">
        <v>-8438000000</v>
      </c>
      <c r="J152" s="5">
        <v>-2204000000</v>
      </c>
      <c r="K152" s="5">
        <v>-5205000000</v>
      </c>
      <c r="L152" s="5">
        <v>-3947449000</v>
      </c>
      <c r="M152" s="5">
        <v>-3232280000</v>
      </c>
    </row>
    <row r="153" spans="3:15" ht="15.5" x14ac:dyDescent="0.35">
      <c r="C153" t="s">
        <v>1752</v>
      </c>
      <c r="L153" s="5">
        <v>1000852056000</v>
      </c>
    </row>
    <row r="154" spans="3:15" ht="15.5" x14ac:dyDescent="0.35">
      <c r="C154" t="s">
        <v>1753</v>
      </c>
      <c r="L154" s="5">
        <v>1277002373000</v>
      </c>
    </row>
    <row r="155" spans="3:15" ht="15.5" x14ac:dyDescent="0.35">
      <c r="C155" t="s">
        <v>1462</v>
      </c>
      <c r="K155" s="5">
        <v>-1148000000</v>
      </c>
      <c r="L155" s="5">
        <v>-9083778000</v>
      </c>
    </row>
    <row r="156" spans="3:15" ht="15.5" x14ac:dyDescent="0.35">
      <c r="C156" t="s">
        <v>820</v>
      </c>
      <c r="J156" s="5">
        <v>-41961000000</v>
      </c>
      <c r="K156" s="5">
        <v>-61808000000</v>
      </c>
    </row>
    <row r="157" spans="3:15" ht="15.5" x14ac:dyDescent="0.35">
      <c r="C157" t="s">
        <v>162</v>
      </c>
      <c r="D157" s="5">
        <v>-85440000000</v>
      </c>
      <c r="E157" s="5">
        <v>-24624000000</v>
      </c>
      <c r="F157" s="5">
        <v>2000000</v>
      </c>
      <c r="G157" s="5">
        <v>-57644000000</v>
      </c>
      <c r="I157" s="5">
        <v>-153117000000</v>
      </c>
      <c r="J157" s="5">
        <v>-127956000000</v>
      </c>
      <c r="N157" s="5">
        <v>-30694082000</v>
      </c>
    </row>
    <row r="158" spans="3:15" ht="15.5" x14ac:dyDescent="0.35">
      <c r="C158" t="s">
        <v>122</v>
      </c>
    </row>
    <row r="159" spans="3:15" ht="15.5" x14ac:dyDescent="0.35">
      <c r="C159" t="s">
        <v>173</v>
      </c>
      <c r="D159" s="5">
        <v>7443000000</v>
      </c>
      <c r="E159" s="5">
        <v>-543763000000</v>
      </c>
      <c r="F159" s="5">
        <v>282061000000</v>
      </c>
      <c r="G159" s="5">
        <v>-26423000000</v>
      </c>
      <c r="I159" s="5">
        <v>217461000000</v>
      </c>
      <c r="J159" s="5">
        <v>-111948000000</v>
      </c>
      <c r="K159" s="5">
        <v>-377744000000</v>
      </c>
      <c r="L159" s="5">
        <v>-431552173000</v>
      </c>
      <c r="M159" s="5">
        <v>170225772000</v>
      </c>
      <c r="N159" s="5">
        <v>460628353000</v>
      </c>
      <c r="O159" s="5">
        <v>912580693000</v>
      </c>
    </row>
    <row r="160" spans="3:15" ht="15.5" x14ac:dyDescent="0.35">
      <c r="C160" t="s">
        <v>176</v>
      </c>
      <c r="E160" s="5">
        <v>1185635000000</v>
      </c>
      <c r="I160" s="5">
        <v>968174000000</v>
      </c>
      <c r="J160" s="5">
        <v>1080122000000</v>
      </c>
      <c r="K160" s="5">
        <v>1457866000000</v>
      </c>
      <c r="L160" s="5">
        <v>1889417523000</v>
      </c>
      <c r="M160" s="5">
        <v>1719191751000</v>
      </c>
      <c r="N160" s="5">
        <v>1258563398000</v>
      </c>
      <c r="O160" s="5">
        <v>345982705000</v>
      </c>
    </row>
    <row r="161" spans="2:15" ht="15.5" x14ac:dyDescent="0.35">
      <c r="C161" t="s">
        <v>711</v>
      </c>
      <c r="E161" s="5">
        <v>1185635000000</v>
      </c>
      <c r="I161" s="5">
        <v>968174000000</v>
      </c>
      <c r="J161" s="5">
        <v>1080122000000</v>
      </c>
      <c r="K161" s="5">
        <v>1457866000000</v>
      </c>
      <c r="L161" s="5">
        <v>1889417523000</v>
      </c>
      <c r="M161" s="5">
        <v>1719191751000</v>
      </c>
      <c r="N161" s="5">
        <v>1258563398000</v>
      </c>
      <c r="O161" s="5">
        <v>345982705000</v>
      </c>
    </row>
    <row r="162" spans="2:15" ht="15.5" x14ac:dyDescent="0.35">
      <c r="C162" t="s">
        <v>177</v>
      </c>
      <c r="D162" s="5">
        <v>7443000000</v>
      </c>
      <c r="E162" s="5">
        <v>641872000000</v>
      </c>
      <c r="F162" s="5">
        <v>282061000000</v>
      </c>
      <c r="G162" s="5">
        <v>-26423000000</v>
      </c>
      <c r="I162" s="5">
        <v>1185635000000</v>
      </c>
      <c r="J162" s="5">
        <v>968174000000</v>
      </c>
      <c r="K162" s="5">
        <v>1080122000000</v>
      </c>
      <c r="L162" s="5">
        <v>1457865350000</v>
      </c>
      <c r="M162" s="5">
        <v>1889417523000</v>
      </c>
      <c r="N162" s="5">
        <v>1719191751000</v>
      </c>
      <c r="O162" s="5">
        <v>1258563398000</v>
      </c>
    </row>
    <row r="164" spans="2:15" ht="15.5" x14ac:dyDescent="0.35">
      <c r="B164" t="s">
        <v>178</v>
      </c>
      <c r="C164" t="s">
        <v>12</v>
      </c>
      <c r="D164" s="5">
        <v>18380000000</v>
      </c>
      <c r="E164" s="5">
        <v>18380000000</v>
      </c>
      <c r="F164" s="5">
        <v>18380000000</v>
      </c>
      <c r="G164" s="5">
        <v>18380000000</v>
      </c>
      <c r="I164" s="5">
        <v>18380000000</v>
      </c>
      <c r="J164" s="5">
        <v>18380000000</v>
      </c>
      <c r="K164" s="5">
        <v>18380000000</v>
      </c>
      <c r="L164" s="5">
        <v>13820000000</v>
      </c>
      <c r="M164" s="6">
        <v>8039999999.999999</v>
      </c>
      <c r="N164" s="6">
        <v>8039999999.999999</v>
      </c>
      <c r="O164" s="6">
        <v>8039999999.999999</v>
      </c>
    </row>
    <row r="165" spans="2:15" ht="15.5" x14ac:dyDescent="0.35">
      <c r="C165" t="s">
        <v>179</v>
      </c>
      <c r="D165" s="6">
        <v>3.94</v>
      </c>
      <c r="E165" s="6">
        <v>3.87</v>
      </c>
      <c r="F165" s="6">
        <v>4.08</v>
      </c>
      <c r="G165" s="6">
        <v>3.08</v>
      </c>
    </row>
    <row r="166" spans="2:15" ht="15.5" x14ac:dyDescent="0.35">
      <c r="C166" t="s">
        <v>180</v>
      </c>
      <c r="D166" s="6">
        <v>49.24</v>
      </c>
      <c r="E166" s="6">
        <v>51.16</v>
      </c>
      <c r="F166" s="6">
        <v>53.92</v>
      </c>
      <c r="G166" s="6">
        <v>67.53</v>
      </c>
    </row>
    <row r="167" spans="2:15" ht="15.5" x14ac:dyDescent="0.35">
      <c r="C167" t="s">
        <v>64</v>
      </c>
      <c r="D167" s="6">
        <v>8.09</v>
      </c>
      <c r="E167" s="6">
        <v>8.74</v>
      </c>
      <c r="F167" s="6">
        <v>10.48</v>
      </c>
      <c r="G167" s="6">
        <v>10.27</v>
      </c>
    </row>
    <row r="168" spans="2:15" ht="15.5" x14ac:dyDescent="0.35">
      <c r="C168" t="s">
        <v>181</v>
      </c>
      <c r="D168" s="5">
        <v>97320000000</v>
      </c>
      <c r="E168" s="5">
        <v>95210000000</v>
      </c>
      <c r="F168" s="5">
        <v>91230000000</v>
      </c>
      <c r="G168" s="5">
        <v>76530000000</v>
      </c>
    </row>
    <row r="169" spans="2:15" ht="15.5" x14ac:dyDescent="0.35">
      <c r="C169" t="s">
        <v>182</v>
      </c>
      <c r="D169" s="6">
        <v>1.1000000000000001E-2</v>
      </c>
      <c r="E169" s="6">
        <v>1.03E-2</v>
      </c>
      <c r="F169" s="6">
        <v>1.11E-2</v>
      </c>
      <c r="G169" s="6">
        <v>1.04E-2</v>
      </c>
    </row>
    <row r="170" spans="2:15" ht="15.5" x14ac:dyDescent="0.35">
      <c r="C170" t="s">
        <v>183</v>
      </c>
      <c r="D170" s="6">
        <v>2.1099999999999997E-2</v>
      </c>
      <c r="E170" s="6">
        <v>2.0400000000000001E-2</v>
      </c>
      <c r="F170" s="6">
        <v>2.1899999999999999E-2</v>
      </c>
      <c r="G170" s="6">
        <v>1.6799999999999999E-2</v>
      </c>
    </row>
    <row r="171" spans="2:15" ht="15.5" x14ac:dyDescent="0.35">
      <c r="C171" t="s">
        <v>184</v>
      </c>
      <c r="D171" s="6">
        <v>1.3899999999999999E-2</v>
      </c>
      <c r="E171" s="6">
        <v>1.3500000000000002E-2</v>
      </c>
      <c r="F171" s="6">
        <v>1.44E-2</v>
      </c>
      <c r="G171" s="6">
        <v>1.34E-2</v>
      </c>
    </row>
    <row r="172" spans="2:15" ht="15.5" x14ac:dyDescent="0.35">
      <c r="C172" t="s">
        <v>185</v>
      </c>
    </row>
    <row r="173" spans="2:15" ht="15.5" x14ac:dyDescent="0.35">
      <c r="C173" t="s">
        <v>186</v>
      </c>
      <c r="D173" s="5">
        <v>3438000000000</v>
      </c>
      <c r="E173" s="5">
        <v>3481000000000</v>
      </c>
      <c r="F173" s="5">
        <v>3422000000000</v>
      </c>
      <c r="G173" s="5">
        <v>3377000000000</v>
      </c>
    </row>
    <row r="174" spans="2:15" ht="15.5" x14ac:dyDescent="0.35">
      <c r="C174" t="s">
        <v>187</v>
      </c>
      <c r="D174" s="6">
        <v>1.04</v>
      </c>
      <c r="E174" s="6">
        <v>1.05</v>
      </c>
      <c r="F174" s="6">
        <v>1.18</v>
      </c>
      <c r="G174" s="6">
        <v>1.1299999999999999</v>
      </c>
    </row>
    <row r="175" spans="2:15" ht="15.5" x14ac:dyDescent="0.35">
      <c r="C175" t="s">
        <v>188</v>
      </c>
      <c r="D175" s="6">
        <v>187.04</v>
      </c>
      <c r="E175" s="6">
        <v>189.37</v>
      </c>
      <c r="F175" s="6">
        <v>186.16</v>
      </c>
      <c r="G175" s="6">
        <v>183.71</v>
      </c>
    </row>
    <row r="176" spans="2:15" ht="15.5" x14ac:dyDescent="0.35">
      <c r="C176" t="s">
        <v>189</v>
      </c>
      <c r="D176" s="6">
        <v>1.04</v>
      </c>
      <c r="E176" s="6">
        <v>1.05</v>
      </c>
      <c r="F176" s="6">
        <v>1.18</v>
      </c>
      <c r="G176" s="6">
        <v>1.1299999999999999</v>
      </c>
    </row>
    <row r="177" spans="3:15" ht="15.5" x14ac:dyDescent="0.35">
      <c r="C177" t="s">
        <v>190</v>
      </c>
      <c r="D177" s="5">
        <v>187</v>
      </c>
      <c r="E177" s="6">
        <v>189.33</v>
      </c>
      <c r="F177" s="6">
        <v>186.12</v>
      </c>
      <c r="G177" s="6">
        <v>183.67</v>
      </c>
    </row>
    <row r="178" spans="3:15" ht="15.5" x14ac:dyDescent="0.35">
      <c r="C178" t="s">
        <v>191</v>
      </c>
    </row>
    <row r="179" spans="3:15" ht="15.5" x14ac:dyDescent="0.35">
      <c r="C179" t="s">
        <v>192</v>
      </c>
    </row>
    <row r="180" spans="3:15" ht="15.5" x14ac:dyDescent="0.35">
      <c r="C180" t="s">
        <v>193</v>
      </c>
      <c r="D180" s="5">
        <v>3438000000000</v>
      </c>
      <c r="E180" s="5">
        <v>3481000000000</v>
      </c>
      <c r="F180" s="5">
        <v>3422000000000</v>
      </c>
      <c r="G180" s="5">
        <v>3377000000000</v>
      </c>
    </row>
    <row r="181" spans="3:15" ht="15.5" x14ac:dyDescent="0.35">
      <c r="C181" t="s">
        <v>24</v>
      </c>
    </row>
    <row r="182" spans="3:15" ht="15.5" x14ac:dyDescent="0.35">
      <c r="C182" t="s">
        <v>21</v>
      </c>
    </row>
    <row r="183" spans="3:15" ht="15.5" x14ac:dyDescent="0.35">
      <c r="C183" t="s">
        <v>194</v>
      </c>
    </row>
    <row r="184" spans="3:15" ht="15.5" x14ac:dyDescent="0.35">
      <c r="C184" t="s">
        <v>195</v>
      </c>
      <c r="D184" s="5">
        <v>-29000000000</v>
      </c>
      <c r="E184" s="5">
        <v>-48000000000</v>
      </c>
      <c r="F184" s="5">
        <v>429000000000</v>
      </c>
      <c r="G184" s="5">
        <v>-187000000000</v>
      </c>
    </row>
    <row r="185" spans="3:15" ht="15.5" x14ac:dyDescent="0.35">
      <c r="C185" t="s">
        <v>196</v>
      </c>
      <c r="D185" s="5">
        <v>-12000000000</v>
      </c>
      <c r="E185" s="5">
        <v>-3000000000</v>
      </c>
      <c r="F185" s="5">
        <v>-9000000000</v>
      </c>
      <c r="G185" s="5">
        <v>0</v>
      </c>
    </row>
    <row r="186" spans="3:15" ht="15.5" x14ac:dyDescent="0.35">
      <c r="C186" t="s">
        <v>13</v>
      </c>
      <c r="D186" s="5">
        <v>-41000000000</v>
      </c>
      <c r="E186" s="5">
        <v>-51000000000</v>
      </c>
      <c r="F186" s="5">
        <v>420000000000</v>
      </c>
      <c r="G186" s="5">
        <v>-187000000000</v>
      </c>
    </row>
    <row r="187" spans="3:15" ht="15.5" x14ac:dyDescent="0.35">
      <c r="C187" t="s">
        <v>16</v>
      </c>
      <c r="D187" s="6">
        <v>-2.23</v>
      </c>
      <c r="E187" s="6">
        <v>-2.79</v>
      </c>
      <c r="F187" s="6">
        <v>22.83</v>
      </c>
      <c r="G187" s="6">
        <v>-10.19</v>
      </c>
    </row>
    <row r="188" spans="3:15" ht="15.5" x14ac:dyDescent="0.35">
      <c r="C188" t="s">
        <v>49</v>
      </c>
      <c r="I188" s="6">
        <v>13.58</v>
      </c>
      <c r="J188" s="6">
        <v>11.7</v>
      </c>
      <c r="K188" s="6">
        <v>9.68</v>
      </c>
      <c r="L188" s="6">
        <v>-11.24</v>
      </c>
      <c r="M188" s="6">
        <v>0.51</v>
      </c>
      <c r="N188" s="6">
        <v>1.07</v>
      </c>
      <c r="O188" s="6">
        <v>7.64</v>
      </c>
    </row>
    <row r="189" spans="3:15" ht="15.5" x14ac:dyDescent="0.35">
      <c r="C189" t="s">
        <v>63</v>
      </c>
      <c r="I189" s="6">
        <v>16.2</v>
      </c>
      <c r="J189" s="6">
        <v>16.32</v>
      </c>
      <c r="K189" s="6">
        <v>33.06</v>
      </c>
      <c r="L189" s="6">
        <v>-20.64</v>
      </c>
      <c r="M189" s="6">
        <v>760.78</v>
      </c>
      <c r="N189" s="6">
        <v>266.36</v>
      </c>
      <c r="O189" s="5">
        <v>0</v>
      </c>
    </row>
    <row r="190" spans="3:15" ht="15.5" x14ac:dyDescent="0.35">
      <c r="C190" t="s">
        <v>66</v>
      </c>
      <c r="I190" s="6">
        <v>2.81</v>
      </c>
      <c r="J190" s="6">
        <v>2.86</v>
      </c>
      <c r="K190" s="6">
        <v>5.96</v>
      </c>
      <c r="L190" s="6">
        <v>4.1399999999999997</v>
      </c>
      <c r="M190" s="6">
        <v>4.4400000000000004</v>
      </c>
      <c r="N190" s="6">
        <v>3.51</v>
      </c>
      <c r="O190" s="5">
        <v>0</v>
      </c>
    </row>
    <row r="191" spans="3:15" ht="15.5" x14ac:dyDescent="0.35">
      <c r="C191" t="s">
        <v>197</v>
      </c>
      <c r="I191" s="5">
        <v>327440000000</v>
      </c>
      <c r="J191" s="5">
        <v>286820000000</v>
      </c>
      <c r="K191" s="5">
        <v>203700000000</v>
      </c>
      <c r="L191" s="5">
        <v>-190000000000</v>
      </c>
      <c r="M191" s="5">
        <v>11090000000</v>
      </c>
      <c r="N191" s="5">
        <v>34080000000</v>
      </c>
      <c r="O191" s="5">
        <v>89000000000</v>
      </c>
    </row>
    <row r="192" spans="3:15" ht="15.5" x14ac:dyDescent="0.35">
      <c r="C192" t="s">
        <v>198</v>
      </c>
      <c r="I192" s="6">
        <v>3.6900000000000002E-2</v>
      </c>
      <c r="J192" s="6">
        <v>4.4199999999999996E-2</v>
      </c>
      <c r="K192" s="6">
        <v>4.0599999999999997E-2</v>
      </c>
      <c r="L192" s="6">
        <v>-3.4500000000000003E-2</v>
      </c>
      <c r="M192" s="6">
        <v>8.0000000000000004E-4</v>
      </c>
      <c r="N192" s="6">
        <v>2.0999999999999999E-3</v>
      </c>
      <c r="O192" s="6">
        <v>1.78E-2</v>
      </c>
    </row>
    <row r="193" spans="3:15" ht="15.5" x14ac:dyDescent="0.35">
      <c r="C193" t="s">
        <v>199</v>
      </c>
      <c r="I193" s="6">
        <v>7.2999999999999995E-2</v>
      </c>
      <c r="J193" s="6">
        <v>6.4399999999999999E-2</v>
      </c>
      <c r="K193" s="6">
        <v>5.4000000000000006E-2</v>
      </c>
      <c r="L193" s="6">
        <v>-4.8899999999999999E-2</v>
      </c>
      <c r="M193" s="6">
        <v>3.9000000000000003E-3</v>
      </c>
      <c r="N193" s="6">
        <v>8.0000000000000002E-3</v>
      </c>
      <c r="O193" s="6">
        <v>5.7000000000000002E-2</v>
      </c>
    </row>
    <row r="194" spans="3:15" ht="15.5" x14ac:dyDescent="0.35">
      <c r="C194" t="s">
        <v>200</v>
      </c>
      <c r="I194" s="6">
        <v>5.4400000000000004E-2</v>
      </c>
      <c r="J194" s="6">
        <v>5.96E-2</v>
      </c>
      <c r="K194" s="6">
        <v>4.3299999999999998E-2</v>
      </c>
      <c r="L194" s="6">
        <v>-4.1500000000000002E-2</v>
      </c>
      <c r="M194" s="6">
        <v>1.5E-3</v>
      </c>
      <c r="N194" s="6">
        <v>7.8000000000000005E-3</v>
      </c>
      <c r="O194" s="6">
        <v>4.9000000000000002E-2</v>
      </c>
    </row>
    <row r="195" spans="3:15" ht="15.5" x14ac:dyDescent="0.35">
      <c r="C195" t="s">
        <v>201</v>
      </c>
    </row>
    <row r="196" spans="3:15" ht="15.5" x14ac:dyDescent="0.35">
      <c r="C196" t="s">
        <v>60</v>
      </c>
      <c r="I196" s="6">
        <v>1.18</v>
      </c>
      <c r="J196" s="6">
        <v>1.05</v>
      </c>
      <c r="K196" s="6">
        <v>1.78</v>
      </c>
      <c r="L196" s="6">
        <v>1.01</v>
      </c>
      <c r="M196" s="6">
        <v>2.92</v>
      </c>
      <c r="N196" s="6">
        <v>2.15</v>
      </c>
      <c r="O196" s="5">
        <v>0</v>
      </c>
    </row>
    <row r="197" spans="3:15" ht="15.5" x14ac:dyDescent="0.35">
      <c r="C197" t="s">
        <v>57</v>
      </c>
      <c r="I197" s="6">
        <v>186.16</v>
      </c>
      <c r="J197" s="6">
        <v>181.67</v>
      </c>
      <c r="K197" s="6">
        <v>179.29</v>
      </c>
      <c r="L197" s="6">
        <v>229.82</v>
      </c>
      <c r="M197" s="6">
        <v>132.74</v>
      </c>
      <c r="N197" s="6">
        <v>132.80000000000001</v>
      </c>
      <c r="O197" s="6">
        <v>134.21</v>
      </c>
    </row>
    <row r="198" spans="3:15" ht="15.5" x14ac:dyDescent="0.35">
      <c r="C198" t="s">
        <v>202</v>
      </c>
      <c r="I198" s="6">
        <v>1.18</v>
      </c>
      <c r="J198" s="6">
        <v>1.05</v>
      </c>
      <c r="K198" s="6">
        <v>1.79</v>
      </c>
      <c r="L198" s="6">
        <v>1.01</v>
      </c>
      <c r="M198" s="6">
        <v>2.94</v>
      </c>
      <c r="N198" s="6">
        <v>2.15</v>
      </c>
      <c r="O198" s="5">
        <v>0</v>
      </c>
    </row>
    <row r="199" spans="3:15" ht="15.5" x14ac:dyDescent="0.35">
      <c r="C199" t="s">
        <v>203</v>
      </c>
      <c r="I199" s="6">
        <v>186.12</v>
      </c>
      <c r="J199" s="6">
        <v>181.6</v>
      </c>
      <c r="K199" s="6">
        <v>179.15</v>
      </c>
      <c r="L199" s="6">
        <v>229.58</v>
      </c>
      <c r="M199" s="6">
        <v>132.19</v>
      </c>
      <c r="N199" s="6">
        <v>132.76</v>
      </c>
      <c r="O199" s="6">
        <v>134.16999999999999</v>
      </c>
    </row>
    <row r="200" spans="3:15" ht="15.5" x14ac:dyDescent="0.35">
      <c r="C200" t="s">
        <v>204</v>
      </c>
    </row>
    <row r="201" spans="3:15" ht="15.5" x14ac:dyDescent="0.35">
      <c r="C201" t="s">
        <v>205</v>
      </c>
    </row>
    <row r="202" spans="3:15" ht="15.5" x14ac:dyDescent="0.35">
      <c r="C202" t="s">
        <v>26</v>
      </c>
    </row>
    <row r="203" spans="3:15" ht="15.5" x14ac:dyDescent="0.35">
      <c r="C203" t="s">
        <v>23</v>
      </c>
    </row>
    <row r="204" spans="3:15" ht="15.5" x14ac:dyDescent="0.35">
      <c r="C204" t="s">
        <v>206</v>
      </c>
    </row>
    <row r="205" spans="3:15" ht="15.5" x14ac:dyDescent="0.35">
      <c r="C205" t="s">
        <v>207</v>
      </c>
      <c r="I205" s="5">
        <v>307000000000</v>
      </c>
      <c r="J205" s="5">
        <v>633000000000</v>
      </c>
      <c r="K205" s="5">
        <v>-293000000000</v>
      </c>
      <c r="L205" s="5">
        <v>-2707000000000</v>
      </c>
      <c r="M205" s="5">
        <v>486000000000</v>
      </c>
      <c r="N205" s="5">
        <v>746000000000</v>
      </c>
      <c r="O205" s="5">
        <v>615000000000</v>
      </c>
    </row>
    <row r="206" spans="3:15" ht="15.5" x14ac:dyDescent="0.35">
      <c r="C206" t="s">
        <v>208</v>
      </c>
      <c r="I206" s="5">
        <v>-11000000000</v>
      </c>
      <c r="J206" s="5">
        <v>-2000000000</v>
      </c>
      <c r="K206" s="5">
        <v>-3000000000</v>
      </c>
      <c r="L206" s="5">
        <v>-2000000000</v>
      </c>
      <c r="M206" s="5">
        <v>-2000000000</v>
      </c>
      <c r="N206" s="5">
        <v>-5000000000</v>
      </c>
      <c r="O206" s="5">
        <v>-7000000000</v>
      </c>
    </row>
    <row r="207" spans="3:15" ht="15.5" x14ac:dyDescent="0.35">
      <c r="C207" t="s">
        <v>15</v>
      </c>
      <c r="I207" s="5">
        <v>296000000000</v>
      </c>
      <c r="J207" s="5">
        <v>630000000000</v>
      </c>
      <c r="K207" s="5">
        <v>-296000000000</v>
      </c>
      <c r="L207" s="5">
        <v>-2710000000000</v>
      </c>
      <c r="M207" s="5">
        <v>484000000000</v>
      </c>
      <c r="N207" s="5">
        <v>741000000000</v>
      </c>
      <c r="O207" s="5">
        <v>608000000000</v>
      </c>
    </row>
    <row r="208" spans="3:15" ht="15.5" x14ac:dyDescent="0.35">
      <c r="C208" t="s">
        <v>17</v>
      </c>
      <c r="I208" s="6">
        <v>16.11</v>
      </c>
      <c r="J208" s="6">
        <v>34.299999999999997</v>
      </c>
      <c r="K208" s="6">
        <v>-16.100000000000001</v>
      </c>
      <c r="L208" s="6">
        <v>-196.07</v>
      </c>
      <c r="M208" s="6">
        <v>60.2</v>
      </c>
      <c r="N208" s="6">
        <v>92.23</v>
      </c>
      <c r="O208" s="6">
        <v>75.63</v>
      </c>
    </row>
  </sheetData>
  <pageMargins left="0.7" right="0.7" top="0.75" bottom="0.75" header="0.3" footer="0.3"/>
  <ignoredErrors>
    <ignoredError sqref="A1:O209" numberStoredAsText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223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1754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1755</v>
      </c>
      <c r="D2" s="2" vm="500">
        <f ca="1">IFERROR(_xlfn.STOCKHISTORY("XIDX:" &amp; $C$1, D3, , 0, 0, 1), "Libur")</f>
        <v>930</v>
      </c>
      <c r="E2" s="2" vm="501">
        <f ca="1">IFERROR(_xlfn.STOCKHISTORY("XIDX:" &amp; $C$1, E3, , 0, 0, 1), "Libur")</f>
        <v>745</v>
      </c>
      <c r="H2" s="2" vm="501">
        <f ca="1">IFERROR(INDEX(D2:G2,COUNT(D2:G2)),"")</f>
        <v>745</v>
      </c>
      <c r="I2" s="2" vm="8">
        <f t="shared" ref="I2:O2" ca="1" si="0">IFERROR(_xlfn.STOCKHISTORY("XIDX:" &amp; $C$1, I1, , 0, 0, 1), "Libur")</f>
        <v>935</v>
      </c>
      <c r="J2" s="2" vm="353">
        <f t="shared" ca="1" si="0"/>
        <v>725</v>
      </c>
      <c r="K2" s="2" vm="502">
        <f t="shared" ca="1" si="0"/>
        <v>472</v>
      </c>
      <c r="L2" s="2" vm="60">
        <f t="shared" ca="1" si="0"/>
        <v>570</v>
      </c>
      <c r="M2" s="2" vm="503">
        <f t="shared" ca="1" si="0"/>
        <v>500</v>
      </c>
      <c r="N2" s="2" vm="132">
        <f t="shared" ca="1" si="0"/>
        <v>376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689011638118</v>
      </c>
      <c r="E4" s="2">
        <f>IFERROR(INDEX(E51:E500,MATCH($C$4,$C$51:$C$500,0)),"")</f>
        <v>541322948604</v>
      </c>
      <c r="H4" s="2">
        <f>IFERROR(SUM(D4:G4)*(4/MAX(1,COUNT(D4:G4))),"")</f>
        <v>2460669173444</v>
      </c>
      <c r="I4" s="2">
        <f t="shared" ref="I4:O4" si="1">IFERROR(INDEX(I51:I500,MATCH($C$4,$C$51:$C$500,0)),"")</f>
        <v>1889269586412</v>
      </c>
      <c r="J4" s="2">
        <f t="shared" si="1"/>
        <v>1066759270113</v>
      </c>
      <c r="K4" s="2">
        <f t="shared" si="1"/>
        <v>875512425564</v>
      </c>
      <c r="L4" s="2">
        <f t="shared" si="1"/>
        <v>970572083452</v>
      </c>
      <c r="M4" s="2">
        <f t="shared" si="1"/>
        <v>895867536708</v>
      </c>
      <c r="N4" s="2">
        <f t="shared" si="1"/>
        <v>607253410714</v>
      </c>
      <c r="O4" s="2">
        <f t="shared" si="1"/>
        <v>492295715775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47964137594</v>
      </c>
      <c r="E5" s="2">
        <f>IFERROR(INDEX(E51:E500,MATCH($C$5,$C$51:$C$500,0)),"")</f>
        <v>83677482695</v>
      </c>
      <c r="H5" s="2">
        <f>IFERROR(SUM(D5:G5)*(4/MAX(1,COUNT(D5:G5))),"")</f>
        <v>263283240578</v>
      </c>
      <c r="I5" s="2">
        <f t="shared" ref="I5:O5" si="2">IFERROR(INDEX(I51:I500,MATCH($C$5,$C$51:$C$500,0)),"")</f>
        <v>272559363025</v>
      </c>
      <c r="J5" s="2">
        <f t="shared" si="2"/>
        <v>213365198266</v>
      </c>
      <c r="K5" s="2">
        <f t="shared" si="2"/>
        <v>152059674043</v>
      </c>
      <c r="L5" s="2">
        <f t="shared" si="2"/>
        <v>253569021574</v>
      </c>
      <c r="M5" s="2">
        <f t="shared" si="2"/>
        <v>260261389999</v>
      </c>
      <c r="N5" s="2">
        <f t="shared" si="2"/>
        <v>62845693861</v>
      </c>
      <c r="O5" s="2">
        <f t="shared" si="2"/>
        <v>27370091680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1598469830341</v>
      </c>
      <c r="E6" s="2">
        <f>IFERROR(INDEX(E51:E500,MATCH($C$6,$C$51:$C$500,0)),"")</f>
        <v>1550505692747</v>
      </c>
      <c r="H6" s="2">
        <f>IFERROR(INDEX(D6:G6,COUNT(D6:G6)),"")</f>
        <v>1550505692747</v>
      </c>
      <c r="I6" s="2">
        <f t="shared" ref="I6:O6" si="3">IFERROR(INDEX(I51:I500,MATCH($C$6,$C$51:$C$500,0)),"")</f>
        <v>1466828210052</v>
      </c>
      <c r="J6" s="2">
        <f t="shared" si="3"/>
        <v>1298545253348</v>
      </c>
      <c r="K6" s="2">
        <f t="shared" si="3"/>
        <v>1115171555082</v>
      </c>
      <c r="L6" s="2">
        <f t="shared" si="3"/>
        <v>963111881039</v>
      </c>
      <c r="M6" s="2">
        <f t="shared" si="3"/>
        <v>781292859465</v>
      </c>
      <c r="N6" s="2">
        <f t="shared" si="3"/>
        <v>572281469466</v>
      </c>
      <c r="O6" s="2">
        <f t="shared" si="3"/>
        <v>464900049296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2.0499999999999998</v>
      </c>
      <c r="E7" s="3">
        <f>IFERROR(INDEX(E51:E500,MATCH($C$7,$C$51:$C$500,0))/1000000000,"")</f>
        <v>2.0499999999999998</v>
      </c>
      <c r="H7" s="3">
        <f>IFERROR(INDEX(D7:G7,COUNT(D7:G7)),"")</f>
        <v>2.0499999999999998</v>
      </c>
      <c r="I7" s="3">
        <f t="shared" ref="I7:O7" si="4">IFERROR(INDEX(I51:I500,MATCH($C$7,$C$51:$C$500,0))/1000000000,"")</f>
        <v>2.0499999999999998</v>
      </c>
      <c r="J7" s="3">
        <f t="shared" si="4"/>
        <v>2.0499999999999998</v>
      </c>
      <c r="K7" s="3">
        <f t="shared" si="4"/>
        <v>2.0499999999999998</v>
      </c>
      <c r="L7" s="3">
        <f t="shared" si="4"/>
        <v>2.0499999999999998</v>
      </c>
      <c r="M7" s="3">
        <f t="shared" si="4"/>
        <v>2.0499999999999998</v>
      </c>
      <c r="N7" s="3">
        <f t="shared" si="4"/>
        <v>2.0499999999999998</v>
      </c>
      <c r="O7" s="3">
        <f t="shared" si="4"/>
        <v>1.64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-79000000000</v>
      </c>
      <c r="E8" s="2">
        <f>IFERROR(INDEX(E51:E500,MATCH("Free cash flow (Quarter)",$C$51:$C$500,0)),"")</f>
        <v>32000000000</v>
      </c>
      <c r="H8" s="2">
        <f>IFERROR(INDEX(D8:G8,COUNT(D8:G8)),"")</f>
        <v>32000000000</v>
      </c>
      <c r="I8" s="2">
        <f t="shared" ref="I8:O8" si="5">IFERROR(INDEX(I51:I500,MATCH($C$8,$C$51:$C$500,0)),"")</f>
        <v>149000000000</v>
      </c>
      <c r="J8" s="2">
        <f t="shared" si="5"/>
        <v>34000000000</v>
      </c>
      <c r="K8" s="2">
        <f t="shared" si="5"/>
        <v>-46000000000</v>
      </c>
      <c r="L8" s="2">
        <f t="shared" si="5"/>
        <v>171000000000</v>
      </c>
      <c r="M8" s="2">
        <f t="shared" si="5"/>
        <v>311000000000</v>
      </c>
      <c r="N8" s="2">
        <f t="shared" si="5"/>
        <v>168000000000</v>
      </c>
      <c r="O8" s="2">
        <f t="shared" si="5"/>
        <v>-19000000000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-38.36</v>
      </c>
      <c r="E9" s="3">
        <f>IFERROR(INDEX(E51:E500,MATCH("Free cash flow per share (Quarter)",$C$51:$C$500,0)),"")</f>
        <v>15.4</v>
      </c>
      <c r="H9" s="3">
        <f>IFERROR(INDEX(D9:G9,COUNT(D9:G9)),"")</f>
        <v>15.4</v>
      </c>
      <c r="I9" s="3">
        <f t="shared" ref="I9:O9" si="6">IFERROR(INDEX(I51:I500,MATCH($C$9,$C$51:$C$500,0)),"")</f>
        <v>72.540000000000006</v>
      </c>
      <c r="J9" s="3">
        <f t="shared" si="6"/>
        <v>16.829999999999998</v>
      </c>
      <c r="K9" s="3">
        <f t="shared" si="6"/>
        <v>-22.26</v>
      </c>
      <c r="L9" s="3">
        <f t="shared" si="6"/>
        <v>83.63</v>
      </c>
      <c r="M9" s="3">
        <f t="shared" si="6"/>
        <v>151.79</v>
      </c>
      <c r="N9" s="3">
        <f t="shared" si="6"/>
        <v>82.02</v>
      </c>
      <c r="O9" s="3">
        <f t="shared" si="6"/>
        <v>-11.29</v>
      </c>
    </row>
    <row r="10" spans="1:15" ht="15.5" x14ac:dyDescent="0.35">
      <c r="C10" t="s">
        <v>18</v>
      </c>
      <c r="D10" s="3">
        <f ca="1">IFERROR(IF(D9=0,"",D2/D9),"")</f>
        <v>-24.244004171011472</v>
      </c>
      <c r="E10" s="3">
        <f ca="1">IFERROR(IF(E9=0,"",E2/E9),"")</f>
        <v>48.376623376623378</v>
      </c>
      <c r="I10" s="3">
        <f t="shared" ref="I10:O10" ca="1" si="7">IFERROR(IF(I9=0,"",I2/I9),"")</f>
        <v>12.889440308795146</v>
      </c>
      <c r="J10" s="3">
        <f t="shared" ca="1" si="7"/>
        <v>43.077837195484257</v>
      </c>
      <c r="K10" s="3">
        <f t="shared" ca="1" si="7"/>
        <v>-21.203953279424976</v>
      </c>
      <c r="L10" s="3">
        <f t="shared" ca="1" si="7"/>
        <v>6.8157359799115156</v>
      </c>
      <c r="M10" s="3">
        <f t="shared" ca="1" si="7"/>
        <v>3.2940246393043022</v>
      </c>
      <c r="N10" s="3">
        <f t="shared" ca="1" si="7"/>
        <v>4.5842477444525729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46322682596</v>
      </c>
      <c r="E11" s="2">
        <f>IFERROR(INDEX(E51:E500,MATCH($C$11,$C$51:$C$500,0)),"")</f>
        <v>154915467018</v>
      </c>
      <c r="H11" s="2">
        <f>IFERROR(INDEX(D11:G11,COUNT(D11:G11)),"")</f>
        <v>154915467018</v>
      </c>
      <c r="I11" s="2">
        <f t="shared" ref="I11:O11" si="8">IFERROR(INDEX(I51:I500,MATCH($C$11,$C$51:$C$500,0)),"")</f>
        <v>158767403587</v>
      </c>
      <c r="J11" s="2">
        <f t="shared" si="8"/>
        <v>133268350836</v>
      </c>
      <c r="K11" s="2">
        <f t="shared" si="8"/>
        <v>25365337414</v>
      </c>
      <c r="L11" s="2">
        <f t="shared" si="8"/>
        <v>263734075819</v>
      </c>
      <c r="M11" s="2">
        <f t="shared" si="8"/>
        <v>365501446520</v>
      </c>
      <c r="N11" s="2">
        <f t="shared" si="8"/>
        <v>41851641273</v>
      </c>
      <c r="O11" s="2">
        <f t="shared" si="8"/>
        <v>27186232247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702000000000</v>
      </c>
      <c r="E12" s="2">
        <f>IFERROR(INDEX(E51:E500,MATCH("Net Debt (Quarter)",$C$51:$C$500,0)),"")</f>
        <v>596000000000</v>
      </c>
      <c r="H12" s="2">
        <f>IFERROR(INDEX(D12:G12,COUNT(D12:G12)),"")</f>
        <v>596000000000</v>
      </c>
      <c r="I12" s="2">
        <f t="shared" ref="I12:O12" si="9">IFERROR(INDEX(I51:I500,MATCH($C$12,$C$51:$C$500,0)),"")</f>
        <v>642000000000</v>
      </c>
      <c r="J12" s="2">
        <f t="shared" si="9"/>
        <v>591000000000</v>
      </c>
      <c r="K12" s="2">
        <f t="shared" si="9"/>
        <v>513000000000</v>
      </c>
      <c r="L12" s="2">
        <f t="shared" si="9"/>
        <v>411000000000</v>
      </c>
      <c r="M12" s="2">
        <f t="shared" si="9"/>
        <v>433000000000</v>
      </c>
      <c r="N12" s="2">
        <f t="shared" si="9"/>
        <v>626000000000</v>
      </c>
      <c r="O12" s="2">
        <f t="shared" si="9"/>
        <v>755000000000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749000000000</v>
      </c>
      <c r="E13" s="2">
        <f>IFERROR(INDEX(E51:E500,MATCH("Total Debt (Quarter)",$C$51:$C$500,0)),"")</f>
        <v>751000000000</v>
      </c>
      <c r="H13" s="2">
        <f>IFERROR(INDEX(D13:G13,COUNT(D13:G13)),"")</f>
        <v>751000000000</v>
      </c>
      <c r="I13" s="2">
        <f t="shared" ref="I13:O13" si="10">IFERROR(INDEX(I51:I500,MATCH($C$13,$C$51:$C$500,0)),"")</f>
        <v>801000000000</v>
      </c>
      <c r="J13" s="2">
        <f t="shared" si="10"/>
        <v>724000000000</v>
      </c>
      <c r="K13" s="2">
        <f t="shared" si="10"/>
        <v>539000000000</v>
      </c>
      <c r="L13" s="2">
        <f t="shared" si="10"/>
        <v>674000000000</v>
      </c>
      <c r="M13" s="2">
        <f t="shared" si="10"/>
        <v>798000000000</v>
      </c>
      <c r="N13" s="2">
        <f t="shared" si="10"/>
        <v>668000000000</v>
      </c>
      <c r="O13" s="2">
        <f t="shared" si="10"/>
        <v>783000000000</v>
      </c>
    </row>
    <row r="14" spans="1:15" ht="15.5" x14ac:dyDescent="0.35">
      <c r="C14" t="s">
        <v>27</v>
      </c>
      <c r="D14" s="2">
        <f>IFERROR(INDEX(D51:D500,MATCH($C$14,$C$51:$C$500,0)),"")</f>
        <v>-13431475084</v>
      </c>
      <c r="E14" s="2">
        <f>IFERROR(INDEX(E51:E500,MATCH($C$14,$C$51:$C$500,0)),"")</f>
        <v>-13394644991</v>
      </c>
      <c r="H14" s="2">
        <f>IFERROR(SUM(D14:G14)*(4/MAX(1,COUNT(D14:G14))),"")</f>
        <v>-53652240150</v>
      </c>
      <c r="I14" s="2">
        <f t="shared" ref="I14:O14" si="11">IFERROR(INDEX(I51:I500,MATCH($C$14,$C$51:$C$500,0)),"")</f>
        <v>-57413352766</v>
      </c>
      <c r="J14" s="2">
        <f t="shared" si="11"/>
        <v>-59771680417</v>
      </c>
      <c r="K14" s="2">
        <f t="shared" si="11"/>
        <v>-45627881308</v>
      </c>
      <c r="L14" s="2">
        <f t="shared" si="11"/>
        <v>-50138090195</v>
      </c>
      <c r="M14" s="2">
        <f t="shared" si="11"/>
        <v>-73737126496</v>
      </c>
      <c r="N14" s="2">
        <f t="shared" si="11"/>
        <v>-64252825921</v>
      </c>
      <c r="O14" s="2">
        <f t="shared" si="11"/>
        <v>-63659288872</v>
      </c>
    </row>
    <row r="15" spans="1:15" ht="15.5" x14ac:dyDescent="0.35">
      <c r="C15" t="s">
        <v>28</v>
      </c>
      <c r="D15" s="2">
        <f>IFERROR(INDEX(D51:D500,MATCH($C$15,$C$51:$C$500,0)),"")</f>
        <v>-15519907011</v>
      </c>
      <c r="E15" s="2">
        <f>IFERROR(INDEX(E51:E500,MATCH($C$15,$C$51:$C$500,0)),"")</f>
        <v>-28558504635</v>
      </c>
      <c r="H15" s="2">
        <f>IFERROR(SUM(D15:G15)*(4/MAX(1,COUNT(D15:G15))),"")</f>
        <v>-88156823292</v>
      </c>
      <c r="I15" s="2">
        <f t="shared" ref="I15:O15" si="12">IFERROR(INDEX(I51:I500,MATCH($C$15,$C$51:$C$500,0)),"")</f>
        <v>-109226117392</v>
      </c>
      <c r="J15" s="2">
        <f t="shared" si="12"/>
        <v>-74830790289</v>
      </c>
      <c r="K15" s="2">
        <f t="shared" si="12"/>
        <v>-52435547763</v>
      </c>
      <c r="L15" s="2">
        <f t="shared" si="12"/>
        <v>-77733481954</v>
      </c>
      <c r="M15" s="2">
        <f t="shared" si="12"/>
        <v>-77475426606</v>
      </c>
      <c r="N15" s="2">
        <f t="shared" si="12"/>
        <v>-18065038750</v>
      </c>
      <c r="O15" s="2">
        <f t="shared" si="12"/>
        <v>-19024718202</v>
      </c>
    </row>
    <row r="16" spans="1:15" ht="15.5" x14ac:dyDescent="0.35">
      <c r="C16" t="s">
        <v>29</v>
      </c>
      <c r="D16" s="2">
        <f>IFERROR(INDEX(D51:D500,MATCH($C$16,$C$51:$C$500,0)),"")</f>
        <v>63484044605</v>
      </c>
      <c r="E16" s="2">
        <f>IFERROR(INDEX(E51:E500,MATCH($C$16,$C$51:$C$500,0)),"")</f>
        <v>112235987330</v>
      </c>
      <c r="H16" s="2">
        <f>IFERROR(SUM(D16:G16)*(4/MAX(1,COUNT(D16:G16))),"")</f>
        <v>351440063870</v>
      </c>
      <c r="I16" s="2">
        <f t="shared" ref="I16:O16" si="13">IFERROR(INDEX(I51:I500,MATCH($C$16,$C$51:$C$500,0)),"")</f>
        <v>378005729748</v>
      </c>
      <c r="J16" s="2">
        <f t="shared" si="13"/>
        <v>289685678422</v>
      </c>
      <c r="K16" s="2">
        <f t="shared" si="13"/>
        <v>198574536830</v>
      </c>
      <c r="L16" s="2">
        <f t="shared" si="13"/>
        <v>330140150685</v>
      </c>
      <c r="M16" s="2">
        <f t="shared" si="13"/>
        <v>337125715403</v>
      </c>
      <c r="N16" s="2">
        <f t="shared" si="13"/>
        <v>90431688088</v>
      </c>
      <c r="O16" s="2">
        <f t="shared" si="13"/>
        <v>47800932092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41</v>
      </c>
      <c r="C19" t="s">
        <v>42</v>
      </c>
    </row>
    <row r="20" spans="1:15" ht="15.5" x14ac:dyDescent="0.35">
      <c r="A20" t="s">
        <v>43</v>
      </c>
      <c r="C20" t="s">
        <v>44</v>
      </c>
      <c r="D20" s="2">
        <f ca="1">IFERROR(D21*D2,"")</f>
        <v>1906499999999.9998</v>
      </c>
      <c r="E20" s="2">
        <f ca="1">IFERROR(E21*E2,"")</f>
        <v>1527249999999.9998</v>
      </c>
      <c r="H20" s="2">
        <f t="shared" ref="H20:O20" ca="1" si="14">IFERROR(H21*H2,"")</f>
        <v>1527249999999.9998</v>
      </c>
      <c r="I20" s="2">
        <f t="shared" ca="1" si="14"/>
        <v>1916749999999.9998</v>
      </c>
      <c r="J20" s="2">
        <f t="shared" ca="1" si="14"/>
        <v>1486249999999.9998</v>
      </c>
      <c r="K20" s="2">
        <f t="shared" ca="1" si="14"/>
        <v>967599999999.99988</v>
      </c>
      <c r="L20" s="2">
        <f t="shared" ca="1" si="14"/>
        <v>1168499999999.9998</v>
      </c>
      <c r="M20" s="2">
        <f t="shared" ca="1" si="14"/>
        <v>1024999999999.9999</v>
      </c>
      <c r="N20" s="2">
        <f t="shared" ca="1" si="14"/>
        <v>770799999999.99988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2049999999.9999998</v>
      </c>
      <c r="E21" s="2">
        <f>IFERROR(INDEX(E51:E500,MATCH($C$7,$C$51:$C$500,0)),"")</f>
        <v>2049999999.9999998</v>
      </c>
      <c r="H21" s="2">
        <f>IFERROR(INDEX(D21:G21,COUNT(D21:G21)),"")</f>
        <v>2049999999.9999998</v>
      </c>
      <c r="I21" s="2">
        <f t="shared" ref="I21:O21" si="15">IFERROR(INDEX(I51:I500,MATCH($C$7,$C$51:$C$500,0)),"")</f>
        <v>2049999999.9999998</v>
      </c>
      <c r="J21" s="2">
        <f t="shared" si="15"/>
        <v>2049999999.9999998</v>
      </c>
      <c r="K21" s="2">
        <f t="shared" si="15"/>
        <v>2049999999.9999998</v>
      </c>
      <c r="L21" s="2">
        <f t="shared" si="15"/>
        <v>2049999999.9999998</v>
      </c>
      <c r="M21" s="2">
        <f t="shared" si="15"/>
        <v>2049999999.9999998</v>
      </c>
      <c r="N21" s="2">
        <f t="shared" si="15"/>
        <v>2049999999.9999998</v>
      </c>
      <c r="O21" s="2">
        <f t="shared" si="15"/>
        <v>1640000000</v>
      </c>
    </row>
    <row r="23" spans="1:15" ht="15.5" x14ac:dyDescent="0.35">
      <c r="B23" t="s">
        <v>45</v>
      </c>
      <c r="C23" t="s">
        <v>46</v>
      </c>
      <c r="D23" s="3">
        <f>IFERROR(D5/D6*100,"")</f>
        <v>3.0006282685840784</v>
      </c>
      <c r="E23" s="3">
        <f>IFERROR(E5/E6*100,"")</f>
        <v>5.3967865507639816</v>
      </c>
      <c r="H23" s="3">
        <f t="shared" ref="H23:O23" si="16">IFERROR(H5/H6*100,"")</f>
        <v>16.980475583520519</v>
      </c>
      <c r="I23" s="3">
        <f t="shared" si="16"/>
        <v>18.581546302231096</v>
      </c>
      <c r="J23" s="3">
        <f t="shared" si="16"/>
        <v>16.431094543365891</v>
      </c>
      <c r="K23" s="3">
        <f t="shared" si="16"/>
        <v>13.635540948838035</v>
      </c>
      <c r="L23" s="3">
        <f t="shared" si="16"/>
        <v>26.328096098290377</v>
      </c>
      <c r="M23" s="3">
        <f t="shared" si="16"/>
        <v>33.311630439988562</v>
      </c>
      <c r="N23" s="3">
        <f t="shared" si="16"/>
        <v>10.981605593422723</v>
      </c>
      <c r="O23" s="3">
        <f t="shared" si="16"/>
        <v>5.887306684834007</v>
      </c>
    </row>
    <row r="24" spans="1:15" ht="15.5" x14ac:dyDescent="0.35">
      <c r="C24" t="s">
        <v>47</v>
      </c>
      <c r="D24" s="4">
        <f>IFERROR(_xlfn.RRI(5,I23,D23),"")</f>
        <v>-0.30557384648083641</v>
      </c>
      <c r="E24" s="4">
        <f>IFERROR(_xlfn.RRI(5,J23,E23),"")</f>
        <v>-0.19962456771001136</v>
      </c>
      <c r="H24" s="4">
        <f t="shared" ref="H24:O24" si="17">IFERROR(_xlfn.RRI(5,M23,H23),"")</f>
        <v>-0.12608178385125113</v>
      </c>
      <c r="I24" s="4">
        <f t="shared" si="17"/>
        <v>0.11092106544360258</v>
      </c>
      <c r="J24" s="4">
        <f t="shared" si="17"/>
        <v>0.22786315337080043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O25" si="18">IFERROR(INDEX(I51:I500,MATCH($C$25,$C$51:$C$500,0)),"")</f>
        <v>131.11000000000001</v>
      </c>
      <c r="J25" s="3">
        <f t="shared" si="18"/>
        <v>104.81</v>
      </c>
      <c r="K25" s="3">
        <f t="shared" si="18"/>
        <v>71.290000000000006</v>
      </c>
      <c r="L25" s="3">
        <f t="shared" si="18"/>
        <v>123.13</v>
      </c>
      <c r="M25" s="3">
        <f t="shared" si="18"/>
        <v>126.66</v>
      </c>
      <c r="N25" s="3">
        <f t="shared" si="18"/>
        <v>35.299999999999997</v>
      </c>
      <c r="O25" s="3">
        <f t="shared" si="18"/>
        <v>17.78</v>
      </c>
    </row>
    <row r="26" spans="1:15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O26" si="19">IFERROR(_xlfn.RRI(5,M25,H25),"")</f>
        <v/>
      </c>
      <c r="I26" s="4">
        <f t="shared" si="19"/>
        <v>0.30008642147343556</v>
      </c>
      <c r="J26" s="4">
        <f t="shared" si="19"/>
        <v>0.42591682302903577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51</v>
      </c>
      <c r="D27" s="3">
        <f>IFERROR(D4/D21,"")</f>
        <v>336.10323810634151</v>
      </c>
      <c r="E27" s="3">
        <f>IFERROR(E4/E21,"")</f>
        <v>264.05997492878049</v>
      </c>
      <c r="H27" s="3">
        <f t="shared" ref="H27:O27" si="20">IFERROR(H4/H21,"")</f>
        <v>1200.326426070244</v>
      </c>
      <c r="I27" s="3">
        <f t="shared" si="20"/>
        <v>921.59492020097571</v>
      </c>
      <c r="J27" s="3">
        <f t="shared" si="20"/>
        <v>520.37037566487811</v>
      </c>
      <c r="K27" s="3">
        <f t="shared" si="20"/>
        <v>427.07923198243907</v>
      </c>
      <c r="L27" s="3">
        <f t="shared" si="20"/>
        <v>473.44979680585374</v>
      </c>
      <c r="M27" s="3">
        <f t="shared" si="20"/>
        <v>437.00855449170734</v>
      </c>
      <c r="N27" s="3">
        <f t="shared" si="20"/>
        <v>296.22117595804883</v>
      </c>
      <c r="O27" s="3">
        <f t="shared" si="20"/>
        <v>300.18031449695121</v>
      </c>
    </row>
    <row r="28" spans="1:15" ht="15.5" x14ac:dyDescent="0.35">
      <c r="C28" t="s">
        <v>52</v>
      </c>
      <c r="D28" s="4">
        <f>IFERROR(_xlfn.RRI(5,I27,D27),"")</f>
        <v>-0.18269054160255838</v>
      </c>
      <c r="E28" s="4">
        <f>IFERROR(_xlfn.RRI(5,J27,E27),"")</f>
        <v>-0.12687182513214679</v>
      </c>
      <c r="H28" s="4">
        <f t="shared" ref="H28:O28" si="21">IFERROR(_xlfn.RRI(5,M27,H27),"")</f>
        <v>0.22394495297850692</v>
      </c>
      <c r="I28" s="4">
        <f t="shared" si="21"/>
        <v>0.25482971400281129</v>
      </c>
      <c r="J28" s="4">
        <f t="shared" si="21"/>
        <v>0.1163132285274453</v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53</v>
      </c>
      <c r="H29" s="4" t="str">
        <f t="shared" ref="H29:O29" si="22">IFERROR(((H25-I25)/I25)*100%,"")</f>
        <v/>
      </c>
      <c r="I29" s="4">
        <f t="shared" si="22"/>
        <v>0.25093025474668457</v>
      </c>
      <c r="J29" s="4">
        <f t="shared" si="22"/>
        <v>0.47019217281526149</v>
      </c>
      <c r="K29" s="4">
        <f t="shared" si="22"/>
        <v>-0.42101843579956139</v>
      </c>
      <c r="L29" s="4">
        <f t="shared" si="22"/>
        <v>-2.7869887888836264E-2</v>
      </c>
      <c r="M29" s="4">
        <f t="shared" si="22"/>
        <v>2.5881019830028329</v>
      </c>
      <c r="N29" s="4">
        <f t="shared" si="22"/>
        <v>0.9853768278965126</v>
      </c>
      <c r="O29" s="4" t="str">
        <f t="shared" si="22"/>
        <v/>
      </c>
    </row>
    <row r="30" spans="1:15" ht="15.5" x14ac:dyDescent="0.35">
      <c r="C30" t="s">
        <v>54</v>
      </c>
      <c r="H30" s="4">
        <f t="shared" ref="H30:O30" si="23">IFERROR(((H27-I27)/I27)*100%,"")</f>
        <v>0.30244470727820877</v>
      </c>
      <c r="I30" s="4">
        <f t="shared" si="23"/>
        <v>0.77103648343442366</v>
      </c>
      <c r="J30" s="4">
        <f t="shared" si="23"/>
        <v>0.21843989755576559</v>
      </c>
      <c r="K30" s="4">
        <f t="shared" si="23"/>
        <v>-9.794188346104564E-2</v>
      </c>
      <c r="L30" s="4">
        <f t="shared" si="23"/>
        <v>8.3387938152679572E-2</v>
      </c>
      <c r="M30" s="4">
        <f t="shared" si="23"/>
        <v>0.47527790029973066</v>
      </c>
      <c r="N30" s="4">
        <f t="shared" si="23"/>
        <v>-1.3189201115793324E-2</v>
      </c>
      <c r="O30" s="4" t="str">
        <f t="shared" si="23"/>
        <v/>
      </c>
    </row>
    <row r="32" spans="1:15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779.73</v>
      </c>
      <c r="E32" s="3">
        <f>IFERROR(INDEX(E51:E500,MATCH($A$32,$C$51:$C$500,0)),"")</f>
        <v>756.34</v>
      </c>
      <c r="H32" s="3">
        <f>IFERROR(INDEX(D32:G32,COUNT(D32:G32)),"")</f>
        <v>756.34</v>
      </c>
      <c r="I32" s="3">
        <f t="shared" ref="I32:O32" si="24">IFERROR(INDEX(I51:I500,MATCH($C$32,$C$51:$C$500,0)),"")</f>
        <v>715.52</v>
      </c>
      <c r="J32" s="3">
        <f t="shared" si="24"/>
        <v>633.42999999999995</v>
      </c>
      <c r="K32" s="3">
        <f t="shared" si="24"/>
        <v>543.98</v>
      </c>
      <c r="L32" s="3">
        <f t="shared" si="24"/>
        <v>469.8</v>
      </c>
      <c r="M32" s="3">
        <f t="shared" si="24"/>
        <v>381.11</v>
      </c>
      <c r="N32" s="3">
        <f t="shared" si="24"/>
        <v>279.14999999999998</v>
      </c>
      <c r="O32" s="3">
        <f t="shared" si="24"/>
        <v>283.47000000000003</v>
      </c>
    </row>
    <row r="33" spans="1:15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0.96</v>
      </c>
      <c r="E33" s="3">
        <f>IFERROR(INDEX(E51:E500,MATCH($A$33,$C$51:$C$500,0)),"")</f>
        <v>1.2</v>
      </c>
      <c r="H33" s="3">
        <f>IFERROR(INDEX(D33:G33,COUNT(D33:G33)),"")</f>
        <v>1.2</v>
      </c>
      <c r="I33" s="3">
        <f t="shared" ref="I33:O33" si="25">IFERROR(INDEX(I51:I500,MATCH($C$33,$C$51:$C$500,0)),"")</f>
        <v>1.31</v>
      </c>
      <c r="J33" s="3">
        <f t="shared" si="25"/>
        <v>1.1399999999999999</v>
      </c>
      <c r="K33" s="3">
        <f t="shared" si="25"/>
        <v>0.87</v>
      </c>
      <c r="L33" s="3">
        <f t="shared" si="25"/>
        <v>1.21</v>
      </c>
      <c r="M33" s="3">
        <f t="shared" si="25"/>
        <v>1.31</v>
      </c>
      <c r="N33" s="3">
        <f t="shared" si="25"/>
        <v>1.35</v>
      </c>
      <c r="O33" s="3">
        <f t="shared" si="25"/>
        <v>0</v>
      </c>
    </row>
    <row r="34" spans="1:15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31.84</v>
      </c>
      <c r="E34" s="3">
        <f>IFERROR(INDEX(E51:E500,MATCH($A$34,$C$51:$C$500,0)),"")</f>
        <v>22.29</v>
      </c>
      <c r="H34" s="3">
        <f>IFERROR(INDEX(D34:G34,COUNT(D34:G34)),"")</f>
        <v>22.29</v>
      </c>
      <c r="I34" s="3">
        <f t="shared" ref="I34:O34" si="26">IFERROR(INDEX(I51:I500,MATCH($C$34,$C$51:$C$500,0)),"")</f>
        <v>7.13</v>
      </c>
      <c r="J34" s="3">
        <f t="shared" si="26"/>
        <v>6.92</v>
      </c>
      <c r="K34" s="3">
        <f t="shared" si="26"/>
        <v>6.62</v>
      </c>
      <c r="L34" s="3">
        <f t="shared" si="26"/>
        <v>4.63</v>
      </c>
      <c r="M34" s="3">
        <f t="shared" si="26"/>
        <v>3.95</v>
      </c>
      <c r="N34" s="3">
        <f t="shared" si="26"/>
        <v>10.65</v>
      </c>
      <c r="O34" s="3">
        <f t="shared" si="26"/>
        <v>0</v>
      </c>
    </row>
    <row r="35" spans="1:15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2.2200000000000002</v>
      </c>
      <c r="E35" s="3">
        <f>IFERROR(INDEX(E51:E500,MATCH($A$35,$C$51:$C$500,0)),"")</f>
        <v>3.45</v>
      </c>
      <c r="H35" s="3">
        <f>IFERROR(INDEX(D35:G35,COUNT(D35:G35)),"")</f>
        <v>3.45</v>
      </c>
      <c r="I35" s="3">
        <f t="shared" ref="I35:O35" si="27">IFERROR(INDEX(I51:I500,MATCH($C$35,$C$51:$C$500,0)),"")</f>
        <v>1.01</v>
      </c>
      <c r="J35" s="3">
        <f t="shared" si="27"/>
        <v>1.39</v>
      </c>
      <c r="K35" s="3">
        <f t="shared" si="27"/>
        <v>1.1100000000000001</v>
      </c>
      <c r="L35" s="3">
        <f t="shared" si="27"/>
        <v>1.2</v>
      </c>
      <c r="M35" s="3">
        <f t="shared" si="27"/>
        <v>1.1399999999999999</v>
      </c>
      <c r="N35" s="3">
        <f t="shared" si="27"/>
        <v>1.27</v>
      </c>
      <c r="O35" s="3">
        <f t="shared" si="27"/>
        <v>0</v>
      </c>
    </row>
    <row r="36" spans="1:15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689011638118</v>
      </c>
      <c r="E51" s="5">
        <v>541322948604</v>
      </c>
      <c r="F51" s="5">
        <v>554617379257</v>
      </c>
      <c r="G51" s="5">
        <v>589645237425</v>
      </c>
      <c r="I51" s="5">
        <v>1889269586412</v>
      </c>
      <c r="J51" s="5">
        <v>1066759270113</v>
      </c>
      <c r="K51" s="5">
        <v>875512425564</v>
      </c>
      <c r="L51" s="5">
        <v>970572083452</v>
      </c>
      <c r="M51" s="5">
        <v>895867536708</v>
      </c>
      <c r="N51" s="5">
        <v>607253410714</v>
      </c>
      <c r="O51" s="5">
        <v>492295715775</v>
      </c>
    </row>
    <row r="52" spans="2:15" ht="15.5" x14ac:dyDescent="0.35">
      <c r="C52" t="s">
        <v>211</v>
      </c>
      <c r="D52" s="5">
        <v>-563471665530</v>
      </c>
      <c r="E52" s="5">
        <v>-427980087595</v>
      </c>
      <c r="F52" s="5">
        <v>-376647185171</v>
      </c>
      <c r="G52" s="5">
        <v>-403256681911</v>
      </c>
      <c r="I52" s="5">
        <v>-1232040935341</v>
      </c>
      <c r="J52" s="5">
        <v>-582895222730</v>
      </c>
      <c r="K52" s="5">
        <v>-475925979487</v>
      </c>
      <c r="L52" s="5">
        <v>-398812740162</v>
      </c>
      <c r="M52" s="5">
        <v>-388135360514</v>
      </c>
      <c r="N52" s="5">
        <v>-341326332910</v>
      </c>
      <c r="O52" s="5">
        <v>-300455411236</v>
      </c>
    </row>
    <row r="53" spans="2:15" ht="15.5" x14ac:dyDescent="0.35">
      <c r="C53" t="s">
        <v>212</v>
      </c>
      <c r="D53" s="5">
        <v>125539972588</v>
      </c>
      <c r="E53" s="5">
        <v>113342861009</v>
      </c>
      <c r="F53" s="5">
        <v>177970194086</v>
      </c>
      <c r="G53" s="5">
        <v>186388555514</v>
      </c>
      <c r="I53" s="5">
        <v>657228651071</v>
      </c>
      <c r="J53" s="5">
        <v>483864047383</v>
      </c>
      <c r="K53" s="5">
        <v>399586446077</v>
      </c>
      <c r="L53" s="5">
        <v>571759343290</v>
      </c>
      <c r="M53" s="5">
        <v>507732176194</v>
      </c>
      <c r="N53" s="5">
        <v>265927077804</v>
      </c>
      <c r="O53" s="5">
        <v>191840304539</v>
      </c>
    </row>
    <row r="54" spans="2:15" ht="15.5" x14ac:dyDescent="0.35">
      <c r="C54" t="s">
        <v>82</v>
      </c>
      <c r="D54" s="5">
        <v>-80667169472</v>
      </c>
      <c r="E54" s="5">
        <v>-58395901635</v>
      </c>
      <c r="F54" s="5">
        <v>-60088544958</v>
      </c>
      <c r="G54" s="5">
        <v>-61397371396</v>
      </c>
      <c r="I54" s="5">
        <v>-236926360178</v>
      </c>
      <c r="J54" s="5">
        <v>-220236052634</v>
      </c>
      <c r="K54" s="5">
        <v>-177743806565</v>
      </c>
      <c r="L54" s="5">
        <v>-175585629496</v>
      </c>
      <c r="M54" s="5">
        <v>-119181537740</v>
      </c>
      <c r="N54" s="5">
        <v>-118206172143</v>
      </c>
      <c r="O54" s="5">
        <v>-106074146359</v>
      </c>
    </row>
    <row r="55" spans="2:15" ht="15.5" x14ac:dyDescent="0.35">
      <c r="C55" t="s">
        <v>87</v>
      </c>
      <c r="D55" s="5">
        <v>-80667169472</v>
      </c>
      <c r="E55" s="5">
        <v>-58395901635</v>
      </c>
      <c r="F55" s="5">
        <v>-60088544958</v>
      </c>
      <c r="G55" s="5">
        <v>-61397371396</v>
      </c>
      <c r="I55" s="5">
        <v>-236926360178</v>
      </c>
      <c r="J55" s="5">
        <v>-220236052634</v>
      </c>
      <c r="K55" s="5">
        <v>-177743806565</v>
      </c>
      <c r="L55" s="5">
        <v>-175585629496</v>
      </c>
      <c r="M55" s="5">
        <v>-119181537740</v>
      </c>
      <c r="N55" s="5">
        <v>-118206172143</v>
      </c>
      <c r="O55" s="5">
        <v>-106074146359</v>
      </c>
    </row>
    <row r="56" spans="2:15" ht="15.5" x14ac:dyDescent="0.35">
      <c r="C56" t="s">
        <v>89</v>
      </c>
      <c r="D56" s="5">
        <v>44872803116</v>
      </c>
      <c r="E56" s="5">
        <v>54946959374</v>
      </c>
      <c r="F56" s="5">
        <v>117881649128</v>
      </c>
      <c r="G56" s="5">
        <v>124991184118</v>
      </c>
      <c r="I56" s="5">
        <v>420302290893</v>
      </c>
      <c r="J56" s="5">
        <v>263627994749</v>
      </c>
      <c r="K56" s="5">
        <v>221842639512</v>
      </c>
      <c r="L56" s="5">
        <v>396173713794</v>
      </c>
      <c r="M56" s="5">
        <v>388550638454</v>
      </c>
      <c r="N56" s="5">
        <v>147720905661</v>
      </c>
      <c r="O56" s="5">
        <v>85766158180</v>
      </c>
    </row>
    <row r="57" spans="2:15" ht="15.5" x14ac:dyDescent="0.35">
      <c r="C57" t="s">
        <v>90</v>
      </c>
      <c r="D57" s="5">
        <v>18611241489</v>
      </c>
      <c r="E57" s="5">
        <v>57289027956</v>
      </c>
      <c r="F57" s="5">
        <v>-48889374252</v>
      </c>
      <c r="G57" s="5">
        <v>-29916772146</v>
      </c>
      <c r="I57" s="5">
        <v>-42296561145</v>
      </c>
      <c r="J57" s="5">
        <v>26057683673</v>
      </c>
      <c r="K57" s="5">
        <v>-23268102682</v>
      </c>
      <c r="L57" s="5">
        <v>-66033563109</v>
      </c>
      <c r="M57" s="5">
        <v>-51424923051</v>
      </c>
      <c r="N57" s="5">
        <v>-57289217573</v>
      </c>
      <c r="O57" s="5">
        <v>-37965226088</v>
      </c>
    </row>
    <row r="58" spans="2:15" ht="15.5" x14ac:dyDescent="0.35">
      <c r="C58" t="s">
        <v>340</v>
      </c>
      <c r="D58" s="5">
        <v>61917914</v>
      </c>
      <c r="E58" s="5">
        <v>14932039</v>
      </c>
      <c r="F58" s="5">
        <v>7302308</v>
      </c>
      <c r="G58" s="5">
        <v>32020793</v>
      </c>
      <c r="I58" s="5">
        <v>44360406</v>
      </c>
      <c r="J58" s="5">
        <v>53553301</v>
      </c>
      <c r="K58" s="5">
        <v>94126022</v>
      </c>
      <c r="L58" s="5">
        <v>106810398</v>
      </c>
      <c r="M58" s="5">
        <v>11919532</v>
      </c>
      <c r="N58" s="5">
        <v>35153969</v>
      </c>
      <c r="O58" s="5">
        <v>-76763834</v>
      </c>
    </row>
    <row r="59" spans="2:15" ht="15.5" x14ac:dyDescent="0.35">
      <c r="C59" t="s">
        <v>215</v>
      </c>
      <c r="D59" s="5">
        <v>166915357</v>
      </c>
      <c r="E59" s="5">
        <v>638576522</v>
      </c>
      <c r="F59" s="5">
        <v>3298730039</v>
      </c>
      <c r="G59" s="5">
        <v>197397801</v>
      </c>
      <c r="I59" s="5">
        <v>4027068456</v>
      </c>
      <c r="J59" s="5">
        <v>4257397425</v>
      </c>
      <c r="K59" s="5">
        <v>2983918128</v>
      </c>
      <c r="L59" s="5">
        <v>6051547025</v>
      </c>
      <c r="M59" s="5">
        <v>2839696306</v>
      </c>
      <c r="N59" s="5">
        <v>1995040466</v>
      </c>
      <c r="O59" s="5">
        <v>728431594</v>
      </c>
    </row>
    <row r="60" spans="2:15" ht="15.5" x14ac:dyDescent="0.35">
      <c r="C60" t="s">
        <v>27</v>
      </c>
      <c r="D60" s="5">
        <v>-13431475084</v>
      </c>
      <c r="E60" s="5">
        <v>-13394644991</v>
      </c>
      <c r="F60" s="5">
        <v>-14758979115</v>
      </c>
      <c r="G60" s="5">
        <v>-14162086306</v>
      </c>
      <c r="I60" s="5">
        <v>-57413352766</v>
      </c>
      <c r="J60" s="5">
        <v>-59771680417</v>
      </c>
      <c r="K60" s="5">
        <v>-45627881308</v>
      </c>
      <c r="L60" s="5">
        <v>-50138090195</v>
      </c>
      <c r="M60" s="5">
        <v>-73737126496</v>
      </c>
      <c r="N60" s="5">
        <v>-64252825921</v>
      </c>
      <c r="O60" s="5">
        <v>-63659288872</v>
      </c>
    </row>
    <row r="61" spans="2:15" ht="15.5" x14ac:dyDescent="0.35">
      <c r="C61" t="s">
        <v>81</v>
      </c>
    </row>
    <row r="62" spans="2:15" ht="15.5" x14ac:dyDescent="0.35">
      <c r="C62" t="s">
        <v>92</v>
      </c>
      <c r="D62" s="5">
        <v>18611241489</v>
      </c>
      <c r="E62" s="5">
        <v>57289027956</v>
      </c>
      <c r="F62" s="5">
        <v>-48889374252</v>
      </c>
      <c r="G62" s="5">
        <v>-29916772146</v>
      </c>
      <c r="I62" s="5">
        <v>-42296561145</v>
      </c>
      <c r="J62" s="5">
        <v>26057683673</v>
      </c>
      <c r="K62" s="5">
        <v>-23268102682</v>
      </c>
      <c r="L62" s="5">
        <v>-66033563109</v>
      </c>
      <c r="M62" s="5">
        <v>-51424923051</v>
      </c>
      <c r="N62" s="5">
        <v>-57289217573</v>
      </c>
      <c r="O62" s="5">
        <v>-37965226088</v>
      </c>
    </row>
    <row r="63" spans="2:15" ht="15.5" x14ac:dyDescent="0.35">
      <c r="C63" t="s">
        <v>29</v>
      </c>
      <c r="D63" s="5">
        <v>63484044605</v>
      </c>
      <c r="E63" s="5">
        <v>112235987330</v>
      </c>
      <c r="F63" s="5">
        <v>68992274876</v>
      </c>
      <c r="G63" s="5">
        <v>95074411972</v>
      </c>
      <c r="I63" s="5">
        <v>378005729748</v>
      </c>
      <c r="J63" s="5">
        <v>289685678422</v>
      </c>
      <c r="K63" s="5">
        <v>198574536830</v>
      </c>
      <c r="L63" s="5">
        <v>330140150685</v>
      </c>
      <c r="M63" s="5">
        <v>337125715403</v>
      </c>
      <c r="N63" s="5">
        <v>90431688088</v>
      </c>
      <c r="O63" s="5">
        <v>47800932092</v>
      </c>
    </row>
    <row r="64" spans="2:15" ht="15.5" x14ac:dyDescent="0.35">
      <c r="C64" t="s">
        <v>28</v>
      </c>
      <c r="D64" s="5">
        <v>-15519907011</v>
      </c>
      <c r="E64" s="5">
        <v>-28558504635</v>
      </c>
      <c r="F64" s="5">
        <v>-14137406113</v>
      </c>
      <c r="G64" s="5">
        <v>-23200480499</v>
      </c>
      <c r="I64" s="5">
        <v>-109226117392</v>
      </c>
      <c r="J64" s="5">
        <v>-74830790289</v>
      </c>
      <c r="K64" s="5">
        <v>-52435547763</v>
      </c>
      <c r="L64" s="5">
        <v>-77733481954</v>
      </c>
      <c r="M64" s="5">
        <v>-77475426606</v>
      </c>
      <c r="N64" s="5">
        <v>-18065038750</v>
      </c>
      <c r="O64" s="5">
        <v>-19024718202</v>
      </c>
    </row>
    <row r="65" spans="2:15" ht="15.5" x14ac:dyDescent="0.35">
      <c r="C65" t="s">
        <v>405</v>
      </c>
      <c r="D65" s="5">
        <v>-15519907011</v>
      </c>
      <c r="E65" s="5">
        <v>-28558504635</v>
      </c>
      <c r="F65" s="5">
        <v>-14137406113</v>
      </c>
      <c r="G65" s="5">
        <v>-23200480499</v>
      </c>
      <c r="I65" s="5">
        <v>-109226117392</v>
      </c>
      <c r="J65" s="5">
        <v>-74830790289</v>
      </c>
      <c r="K65" s="5">
        <v>-52435547763</v>
      </c>
      <c r="L65" s="5">
        <v>-77733481954</v>
      </c>
      <c r="M65" s="5">
        <v>-77475426606</v>
      </c>
      <c r="N65" s="5">
        <v>-18065038750</v>
      </c>
      <c r="O65" s="5">
        <v>-19024718202</v>
      </c>
    </row>
    <row r="66" spans="2:15" ht="15.5" x14ac:dyDescent="0.35">
      <c r="C66" t="s">
        <v>406</v>
      </c>
      <c r="D66" s="5">
        <v>-15519907011</v>
      </c>
      <c r="E66" s="5">
        <v>-28558504635</v>
      </c>
      <c r="F66" s="5">
        <v>-14137406113</v>
      </c>
      <c r="G66" s="5">
        <v>-23200480499</v>
      </c>
      <c r="I66" s="5">
        <v>-109226117392</v>
      </c>
      <c r="J66" s="5">
        <v>-74830790289</v>
      </c>
      <c r="K66" s="5">
        <v>-52435547763</v>
      </c>
      <c r="L66" s="5">
        <v>-77733481954</v>
      </c>
      <c r="M66" s="5">
        <v>-77475426606</v>
      </c>
      <c r="N66" s="5">
        <v>-18065038750</v>
      </c>
      <c r="O66" s="5">
        <v>-19024718202</v>
      </c>
    </row>
    <row r="67" spans="2:15" ht="15.5" x14ac:dyDescent="0.35">
      <c r="C67" t="s">
        <v>407</v>
      </c>
      <c r="O67" s="5">
        <v>384465283</v>
      </c>
    </row>
    <row r="68" spans="2:15" ht="15.5" x14ac:dyDescent="0.35">
      <c r="C68" t="s">
        <v>95</v>
      </c>
      <c r="D68" s="5">
        <v>47964137594</v>
      </c>
      <c r="E68" s="5">
        <v>83677482695</v>
      </c>
      <c r="F68" s="5">
        <v>54854868763</v>
      </c>
      <c r="G68" s="5">
        <v>71873931473</v>
      </c>
      <c r="I68" s="5">
        <v>268779612356</v>
      </c>
      <c r="J68" s="5">
        <v>214854888133</v>
      </c>
      <c r="K68" s="5">
        <v>146138989067</v>
      </c>
      <c r="L68" s="5">
        <v>252406668731</v>
      </c>
      <c r="M68" s="5">
        <v>259650288797</v>
      </c>
      <c r="N68" s="5">
        <v>72366649338</v>
      </c>
      <c r="O68" s="5">
        <v>29160679173</v>
      </c>
    </row>
    <row r="69" spans="2:15" ht="15.5" x14ac:dyDescent="0.35">
      <c r="C69" t="s">
        <v>96</v>
      </c>
      <c r="F69" s="5">
        <v>3779750669</v>
      </c>
      <c r="I69" s="5">
        <v>3779750669</v>
      </c>
      <c r="J69" s="5">
        <v>-1489689867</v>
      </c>
      <c r="K69" s="5">
        <v>5920684976</v>
      </c>
      <c r="L69" s="5">
        <v>1162352843</v>
      </c>
      <c r="M69" s="5">
        <v>611101202</v>
      </c>
      <c r="N69" s="5">
        <v>-9520955477</v>
      </c>
      <c r="O69" s="5">
        <v>-1790587493</v>
      </c>
    </row>
    <row r="70" spans="2:15" ht="15.5" x14ac:dyDescent="0.35">
      <c r="C70" t="s">
        <v>776</v>
      </c>
      <c r="F70" s="5">
        <v>3779750669</v>
      </c>
      <c r="I70" s="5">
        <v>3779750669</v>
      </c>
      <c r="J70" s="5">
        <v>-1489689867</v>
      </c>
      <c r="K70" s="5">
        <v>5920684976</v>
      </c>
      <c r="L70" s="5">
        <v>1162352843</v>
      </c>
      <c r="M70" s="5">
        <v>611101202</v>
      </c>
      <c r="N70" s="5">
        <v>-9520955477</v>
      </c>
      <c r="O70" s="5">
        <v>-1790587493</v>
      </c>
    </row>
    <row r="71" spans="2:15" ht="15.5" x14ac:dyDescent="0.35">
      <c r="C71" t="s">
        <v>97</v>
      </c>
      <c r="D71" s="5">
        <v>47964137594</v>
      </c>
      <c r="E71" s="5">
        <v>83677482695</v>
      </c>
      <c r="F71" s="5">
        <v>58634619432</v>
      </c>
      <c r="G71" s="5">
        <v>71873931473</v>
      </c>
      <c r="I71" s="5">
        <v>272559363025</v>
      </c>
      <c r="J71" s="5">
        <v>213365198266</v>
      </c>
      <c r="K71" s="5">
        <v>152059674043</v>
      </c>
      <c r="L71" s="5">
        <v>253569021574</v>
      </c>
      <c r="M71" s="5">
        <v>260261389999</v>
      </c>
      <c r="N71" s="5">
        <v>62845693861</v>
      </c>
      <c r="O71" s="5">
        <v>27370091680</v>
      </c>
    </row>
    <row r="72" spans="2:15" ht="15.5" x14ac:dyDescent="0.35">
      <c r="C72" t="s">
        <v>98</v>
      </c>
      <c r="D72" s="5">
        <v>47964137594</v>
      </c>
      <c r="E72" s="5">
        <v>83677482695</v>
      </c>
      <c r="F72" s="5">
        <v>54854868763</v>
      </c>
      <c r="G72" s="5">
        <v>71873931473</v>
      </c>
      <c r="I72" s="5">
        <v>268779612356</v>
      </c>
      <c r="J72" s="5">
        <v>214854888133</v>
      </c>
      <c r="K72" s="5">
        <v>146138989067</v>
      </c>
      <c r="L72" s="5">
        <v>252406668731</v>
      </c>
      <c r="M72" s="5">
        <v>259650288797</v>
      </c>
      <c r="N72" s="5">
        <v>72366649338</v>
      </c>
      <c r="O72" s="5">
        <v>29160679173</v>
      </c>
    </row>
    <row r="73" spans="2:15" ht="15.5" x14ac:dyDescent="0.35">
      <c r="C73" t="s">
        <v>8</v>
      </c>
      <c r="D73" s="5">
        <v>47964137594</v>
      </c>
      <c r="E73" s="5">
        <v>83677482695</v>
      </c>
      <c r="F73" s="5">
        <v>58634619432</v>
      </c>
      <c r="G73" s="5">
        <v>71873931473</v>
      </c>
      <c r="I73" s="5">
        <v>272559363025</v>
      </c>
      <c r="J73" s="5">
        <v>213365198266</v>
      </c>
      <c r="K73" s="5">
        <v>152059674043</v>
      </c>
      <c r="L73" s="5">
        <v>253569021574</v>
      </c>
      <c r="M73" s="5">
        <v>260261389999</v>
      </c>
      <c r="N73" s="5">
        <v>62845693861</v>
      </c>
      <c r="O73" s="5">
        <v>27370091680</v>
      </c>
    </row>
    <row r="74" spans="2:15" ht="15.5" x14ac:dyDescent="0.35">
      <c r="C74" t="s">
        <v>317</v>
      </c>
    </row>
    <row r="75" spans="2:15" ht="15.5" x14ac:dyDescent="0.35">
      <c r="C75" t="s">
        <v>100</v>
      </c>
      <c r="D75" s="5">
        <v>47964137594</v>
      </c>
      <c r="E75" s="5">
        <v>83677482695</v>
      </c>
      <c r="F75" s="5">
        <v>54854868763</v>
      </c>
      <c r="G75" s="5">
        <v>71873931473</v>
      </c>
      <c r="I75" s="5">
        <v>268779612356</v>
      </c>
      <c r="J75" s="5">
        <v>214854888133</v>
      </c>
      <c r="K75" s="5">
        <v>146138989067</v>
      </c>
      <c r="L75" s="5">
        <v>252406668731</v>
      </c>
      <c r="M75" s="5">
        <v>259650288797</v>
      </c>
      <c r="N75" s="5">
        <v>72366649338</v>
      </c>
      <c r="O75" s="5">
        <v>29160679173</v>
      </c>
    </row>
    <row r="76" spans="2:15" ht="15.5" x14ac:dyDescent="0.35">
      <c r="C76" t="s">
        <v>101</v>
      </c>
      <c r="D76" s="5">
        <v>47964137594</v>
      </c>
      <c r="E76" s="5">
        <v>83677482695</v>
      </c>
      <c r="F76" s="5">
        <v>58634619432</v>
      </c>
      <c r="G76" s="5">
        <v>71873931473</v>
      </c>
      <c r="I76" s="5">
        <v>272559363025</v>
      </c>
      <c r="J76" s="5">
        <v>213365198266</v>
      </c>
      <c r="K76" s="5">
        <v>152059674043</v>
      </c>
      <c r="L76" s="5">
        <v>253569021574</v>
      </c>
      <c r="M76" s="5">
        <v>260261389999</v>
      </c>
      <c r="N76" s="5">
        <v>62845693861</v>
      </c>
      <c r="O76" s="5">
        <v>27370091680</v>
      </c>
    </row>
    <row r="77" spans="2:15" ht="15.5" x14ac:dyDescent="0.35">
      <c r="C77" t="s">
        <v>102</v>
      </c>
      <c r="D77" s="5">
        <v>47964137594</v>
      </c>
      <c r="E77" s="5">
        <v>83677482695</v>
      </c>
      <c r="F77" s="5">
        <v>58634619432</v>
      </c>
      <c r="G77" s="5">
        <v>71873931473</v>
      </c>
      <c r="I77" s="5">
        <v>272559363025</v>
      </c>
      <c r="J77" s="5">
        <v>213365198266</v>
      </c>
      <c r="K77" s="5">
        <v>152059674043</v>
      </c>
      <c r="L77" s="5">
        <v>253569021574</v>
      </c>
      <c r="M77" s="5">
        <v>260261389999</v>
      </c>
      <c r="N77" s="5">
        <v>62845693861</v>
      </c>
      <c r="O77" s="5">
        <v>27370091680</v>
      </c>
    </row>
    <row r="79" spans="2:15" ht="15.5" x14ac:dyDescent="0.35">
      <c r="B79" t="s">
        <v>103</v>
      </c>
      <c r="C79" t="s">
        <v>104</v>
      </c>
    </row>
    <row r="80" spans="2:15" ht="15.5" x14ac:dyDescent="0.35">
      <c r="C80" t="s">
        <v>216</v>
      </c>
    </row>
    <row r="81" spans="3:15" ht="15.5" x14ac:dyDescent="0.35">
      <c r="C81" t="s">
        <v>20</v>
      </c>
      <c r="D81" s="5">
        <v>46322682596</v>
      </c>
      <c r="E81" s="5">
        <v>154915467018</v>
      </c>
      <c r="F81" s="5">
        <v>158767403587</v>
      </c>
      <c r="G81" s="5">
        <v>247380161343</v>
      </c>
      <c r="I81" s="5">
        <v>158767403587</v>
      </c>
      <c r="J81" s="5">
        <v>133268350836</v>
      </c>
      <c r="K81" s="5">
        <v>25365337414</v>
      </c>
      <c r="L81" s="5">
        <v>263734075819</v>
      </c>
      <c r="M81" s="5">
        <v>365501446520</v>
      </c>
      <c r="N81" s="5">
        <v>41851641273</v>
      </c>
      <c r="O81" s="5">
        <v>27186232247</v>
      </c>
    </row>
    <row r="82" spans="3:15" ht="15.5" x14ac:dyDescent="0.35">
      <c r="C82" t="s">
        <v>217</v>
      </c>
      <c r="D82" s="5">
        <v>47677409671</v>
      </c>
      <c r="E82" s="5">
        <v>32642518130</v>
      </c>
      <c r="F82" s="5">
        <v>24698197356</v>
      </c>
      <c r="G82" s="5">
        <v>30400940253</v>
      </c>
      <c r="I82" s="5">
        <v>24698197356</v>
      </c>
      <c r="J82" s="5">
        <v>18368783832</v>
      </c>
      <c r="K82" s="5">
        <v>6981505890</v>
      </c>
      <c r="L82" s="5">
        <v>13975631725</v>
      </c>
      <c r="M82" s="5">
        <v>7746858586</v>
      </c>
      <c r="N82" s="5">
        <v>5817799383</v>
      </c>
      <c r="O82" s="5">
        <v>4147591171</v>
      </c>
    </row>
    <row r="83" spans="3:15" ht="15.5" x14ac:dyDescent="0.35">
      <c r="C83" t="s">
        <v>219</v>
      </c>
      <c r="D83" s="5">
        <v>62019323593</v>
      </c>
      <c r="E83" s="5">
        <v>76969127000</v>
      </c>
      <c r="F83" s="5">
        <v>46269635098</v>
      </c>
      <c r="G83" s="5">
        <v>67971891537</v>
      </c>
      <c r="I83" s="5">
        <v>46269635098</v>
      </c>
      <c r="J83" s="5">
        <v>50587453948</v>
      </c>
      <c r="K83" s="5">
        <v>43342397772</v>
      </c>
      <c r="L83" s="5">
        <v>47226186261</v>
      </c>
      <c r="M83" s="5">
        <v>22327732116</v>
      </c>
      <c r="N83" s="5">
        <v>32796958272</v>
      </c>
      <c r="O83" s="5">
        <v>34353257304</v>
      </c>
    </row>
    <row r="84" spans="3:15" ht="15.5" x14ac:dyDescent="0.35">
      <c r="C84" t="s">
        <v>220</v>
      </c>
      <c r="D84" s="5">
        <v>47677409671</v>
      </c>
      <c r="E84" s="5">
        <v>32642518130</v>
      </c>
      <c r="F84" s="5">
        <v>24698197356</v>
      </c>
      <c r="G84" s="5">
        <v>30400940253</v>
      </c>
      <c r="I84" s="5">
        <v>24698197356</v>
      </c>
      <c r="J84" s="5">
        <v>18368783832</v>
      </c>
      <c r="K84" s="5">
        <v>6981505890</v>
      </c>
      <c r="L84" s="5">
        <v>13975631725</v>
      </c>
      <c r="M84" s="5">
        <v>7746858586</v>
      </c>
      <c r="N84" s="5">
        <v>5817799383</v>
      </c>
      <c r="O84" s="5">
        <v>4147591171</v>
      </c>
    </row>
    <row r="85" spans="3:15" ht="15.5" x14ac:dyDescent="0.35">
      <c r="C85" t="s">
        <v>110</v>
      </c>
      <c r="M85" s="5">
        <v>1603999271</v>
      </c>
      <c r="N85" s="5">
        <v>1755177464</v>
      </c>
    </row>
    <row r="86" spans="3:15" ht="15.5" x14ac:dyDescent="0.35">
      <c r="C86" t="s">
        <v>221</v>
      </c>
      <c r="D86" s="5">
        <v>6339812239</v>
      </c>
      <c r="E86" s="5">
        <v>6533363355</v>
      </c>
      <c r="F86" s="5">
        <v>6257339747</v>
      </c>
      <c r="G86" s="5">
        <v>5650944791</v>
      </c>
      <c r="I86" s="5">
        <v>6257339747</v>
      </c>
      <c r="J86" s="5">
        <v>4717355276</v>
      </c>
      <c r="K86" s="5">
        <v>3828011922</v>
      </c>
      <c r="L86" s="5">
        <v>3976029529</v>
      </c>
      <c r="M86" s="5">
        <v>4224360931</v>
      </c>
      <c r="N86" s="5">
        <v>2407505849</v>
      </c>
      <c r="O86" s="5">
        <v>5163495430</v>
      </c>
    </row>
    <row r="87" spans="3:15" ht="15.5" x14ac:dyDescent="0.35">
      <c r="C87" t="s">
        <v>222</v>
      </c>
      <c r="D87" s="5">
        <v>115508422054</v>
      </c>
      <c r="E87" s="5">
        <v>125210649511</v>
      </c>
      <c r="F87" s="5">
        <v>75296789209</v>
      </c>
      <c r="G87" s="5">
        <v>55476278469</v>
      </c>
      <c r="I87" s="5">
        <v>75296789209</v>
      </c>
      <c r="J87" s="5">
        <v>41838859541</v>
      </c>
      <c r="K87" s="5">
        <v>68979274760</v>
      </c>
      <c r="L87" s="5">
        <v>36773035909</v>
      </c>
      <c r="M87" s="5">
        <v>24918628687</v>
      </c>
      <c r="N87" s="5">
        <v>19796009973</v>
      </c>
      <c r="O87" s="5">
        <v>24864026956</v>
      </c>
    </row>
    <row r="88" spans="3:15" ht="15.5" x14ac:dyDescent="0.35">
      <c r="C88" t="s">
        <v>81</v>
      </c>
      <c r="D88" s="5">
        <v>-79748019621</v>
      </c>
      <c r="E88" s="5">
        <v>-79748019621</v>
      </c>
      <c r="F88" s="5">
        <v>-79748019621</v>
      </c>
      <c r="G88" s="5">
        <v>-12227148960</v>
      </c>
      <c r="I88" s="5">
        <v>-79748019621</v>
      </c>
    </row>
    <row r="89" spans="3:15" ht="15.5" x14ac:dyDescent="0.35">
      <c r="C89" t="s">
        <v>223</v>
      </c>
      <c r="D89" s="5">
        <v>611275751364</v>
      </c>
      <c r="E89" s="5">
        <v>648502203235</v>
      </c>
      <c r="F89" s="5">
        <v>556673833848</v>
      </c>
      <c r="G89" s="5">
        <v>633861507851</v>
      </c>
      <c r="I89" s="5">
        <v>556673833848</v>
      </c>
      <c r="J89" s="5">
        <v>463275666746</v>
      </c>
      <c r="K89" s="5">
        <v>323758316136</v>
      </c>
      <c r="L89" s="5">
        <v>502527670417</v>
      </c>
      <c r="M89" s="5">
        <v>569326150132</v>
      </c>
      <c r="N89" s="5">
        <v>201805747541</v>
      </c>
      <c r="O89" s="5">
        <v>191393430517</v>
      </c>
    </row>
    <row r="90" spans="3:15" ht="15.5" x14ac:dyDescent="0.35">
      <c r="C90" t="s">
        <v>224</v>
      </c>
    </row>
    <row r="91" spans="3:15" ht="15.5" x14ac:dyDescent="0.35">
      <c r="C91" t="s">
        <v>369</v>
      </c>
      <c r="D91" s="5">
        <v>18652945551</v>
      </c>
      <c r="E91" s="5">
        <v>10152945551</v>
      </c>
      <c r="F91" s="5">
        <v>20152945551</v>
      </c>
      <c r="G91" s="5">
        <v>7448688526</v>
      </c>
      <c r="I91" s="5">
        <v>20152945551</v>
      </c>
      <c r="J91" s="5">
        <v>11948688526</v>
      </c>
      <c r="K91" s="5">
        <v>5456722203</v>
      </c>
      <c r="L91" s="5">
        <v>11673450599</v>
      </c>
      <c r="M91" s="5">
        <v>2848818098</v>
      </c>
      <c r="N91" s="5">
        <v>25517138917</v>
      </c>
      <c r="O91" s="5">
        <v>13465475866</v>
      </c>
    </row>
    <row r="92" spans="3:15" ht="15.5" x14ac:dyDescent="0.35">
      <c r="C92" t="s">
        <v>107</v>
      </c>
      <c r="D92" s="5">
        <v>591851000</v>
      </c>
      <c r="E92" s="5">
        <v>591851000</v>
      </c>
      <c r="F92" s="5">
        <v>591851000</v>
      </c>
      <c r="G92" s="5">
        <v>591851000</v>
      </c>
      <c r="I92" s="5">
        <v>591851000</v>
      </c>
      <c r="J92" s="5">
        <v>679351000</v>
      </c>
      <c r="K92" s="5">
        <v>679351000</v>
      </c>
      <c r="L92" s="5">
        <v>679351000</v>
      </c>
      <c r="M92" s="5">
        <v>679351000</v>
      </c>
      <c r="N92" s="5">
        <v>679351000</v>
      </c>
      <c r="O92" s="5">
        <v>679351000</v>
      </c>
    </row>
    <row r="93" spans="3:15" ht="15.5" x14ac:dyDescent="0.35">
      <c r="C93" t="s">
        <v>524</v>
      </c>
      <c r="D93" s="5">
        <v>768577957725</v>
      </c>
      <c r="E93" s="5">
        <v>751091159154</v>
      </c>
      <c r="F93" s="5">
        <v>756711213516</v>
      </c>
      <c r="G93" s="5">
        <v>751249881526</v>
      </c>
      <c r="I93" s="5">
        <v>756711213516</v>
      </c>
      <c r="J93" s="5">
        <v>751636481085</v>
      </c>
      <c r="K93" s="5">
        <v>737760312172</v>
      </c>
      <c r="L93" s="5">
        <v>718589648021</v>
      </c>
      <c r="M93" s="5">
        <v>705527581176</v>
      </c>
      <c r="N93" s="5">
        <v>701842393259</v>
      </c>
      <c r="O93" s="5">
        <v>699293239456</v>
      </c>
    </row>
    <row r="94" spans="3:15" ht="15.5" x14ac:dyDescent="0.35">
      <c r="C94" t="s">
        <v>525</v>
      </c>
      <c r="D94" s="5">
        <v>571333108422</v>
      </c>
      <c r="E94" s="5">
        <v>553408515273</v>
      </c>
      <c r="F94" s="5">
        <v>540481394182</v>
      </c>
      <c r="G94" s="5">
        <v>541216248499</v>
      </c>
      <c r="I94" s="5">
        <v>540481394182</v>
      </c>
      <c r="J94" s="5">
        <v>560727925482</v>
      </c>
      <c r="K94" s="5">
        <v>518379637128</v>
      </c>
      <c r="L94" s="5">
        <v>535230750368</v>
      </c>
      <c r="M94" s="5">
        <v>545192505277</v>
      </c>
      <c r="N94" s="5">
        <v>572390085800</v>
      </c>
      <c r="O94" s="5">
        <v>368209384024</v>
      </c>
    </row>
    <row r="95" spans="3:15" ht="15.5" x14ac:dyDescent="0.35">
      <c r="C95" t="s">
        <v>526</v>
      </c>
      <c r="D95" s="5">
        <v>187107412121</v>
      </c>
      <c r="E95" s="5">
        <v>197682643881</v>
      </c>
      <c r="F95" s="5">
        <v>207921876659</v>
      </c>
      <c r="G95" s="5">
        <v>200232014168</v>
      </c>
      <c r="I95" s="5">
        <v>207921876659</v>
      </c>
      <c r="J95" s="5">
        <v>175901646096</v>
      </c>
      <c r="K95" s="5">
        <v>205510701264</v>
      </c>
      <c r="L95" s="5">
        <v>172854629765</v>
      </c>
      <c r="M95" s="5">
        <v>151360199689</v>
      </c>
      <c r="N95" s="5">
        <v>123829368991</v>
      </c>
      <c r="O95" s="5">
        <v>324534645340</v>
      </c>
    </row>
    <row r="96" spans="3:15" ht="15.5" x14ac:dyDescent="0.35">
      <c r="C96" t="s">
        <v>1756</v>
      </c>
      <c r="D96" s="5">
        <v>10137437182</v>
      </c>
      <c r="F96" s="5">
        <v>8307942675</v>
      </c>
      <c r="G96" s="5">
        <v>9801618859</v>
      </c>
      <c r="I96" s="5">
        <v>8307942675</v>
      </c>
      <c r="J96" s="5">
        <v>15006909507</v>
      </c>
      <c r="K96" s="5">
        <v>13869973780</v>
      </c>
      <c r="L96" s="5">
        <v>10504267888</v>
      </c>
      <c r="M96" s="5">
        <v>8974876210</v>
      </c>
      <c r="N96" s="5">
        <v>5622938468</v>
      </c>
      <c r="O96" s="5">
        <v>6549210092</v>
      </c>
    </row>
    <row r="97" spans="3:15" ht="15.5" x14ac:dyDescent="0.35">
      <c r="C97" t="s">
        <v>527</v>
      </c>
      <c r="D97" s="5">
        <v>768577957725</v>
      </c>
      <c r="E97" s="5">
        <v>751091159154</v>
      </c>
      <c r="F97" s="5">
        <v>756711213516</v>
      </c>
      <c r="G97" s="5">
        <v>751249881526</v>
      </c>
      <c r="I97" s="5">
        <v>756711213516</v>
      </c>
      <c r="J97" s="5">
        <v>751636481085</v>
      </c>
      <c r="K97" s="5">
        <v>737760312172</v>
      </c>
      <c r="L97" s="5">
        <v>718589648021</v>
      </c>
      <c r="M97" s="5">
        <v>705527581176</v>
      </c>
      <c r="N97" s="5">
        <v>701842393259</v>
      </c>
      <c r="O97" s="5">
        <v>699293239456</v>
      </c>
    </row>
    <row r="98" spans="3:15" ht="15.5" x14ac:dyDescent="0.35">
      <c r="C98" t="s">
        <v>114</v>
      </c>
      <c r="N98" s="5">
        <v>2872761357</v>
      </c>
      <c r="O98" s="5">
        <v>4484822058</v>
      </c>
    </row>
    <row r="99" spans="3:15" ht="15.5" x14ac:dyDescent="0.35">
      <c r="C99" t="s">
        <v>225</v>
      </c>
      <c r="D99" s="5">
        <v>14674920921</v>
      </c>
      <c r="E99" s="5">
        <v>14674920921</v>
      </c>
      <c r="F99" s="5">
        <v>14674920921</v>
      </c>
      <c r="G99" s="5">
        <v>14674920921</v>
      </c>
      <c r="I99" s="5">
        <v>14674920921</v>
      </c>
      <c r="J99" s="5">
        <v>14674920921</v>
      </c>
      <c r="K99" s="5">
        <v>14674920921</v>
      </c>
      <c r="L99" s="5">
        <v>14674920921</v>
      </c>
      <c r="M99" s="5">
        <v>14674920921</v>
      </c>
      <c r="N99" s="5">
        <v>14674920921</v>
      </c>
      <c r="O99" s="5">
        <v>14674920921</v>
      </c>
    </row>
    <row r="100" spans="3:15" ht="15.5" x14ac:dyDescent="0.35">
      <c r="C100" t="s">
        <v>228</v>
      </c>
      <c r="D100" s="5">
        <v>2027329664574</v>
      </c>
      <c r="E100" s="5">
        <v>1994867103682</v>
      </c>
      <c r="F100" s="5">
        <v>1965151255579</v>
      </c>
      <c r="G100" s="5">
        <v>1897155836148</v>
      </c>
      <c r="I100" s="5">
        <v>1965151255579</v>
      </c>
      <c r="J100" s="5">
        <v>1787988846336</v>
      </c>
      <c r="K100" s="5">
        <v>1519099314707</v>
      </c>
      <c r="L100" s="5">
        <v>1332726326621</v>
      </c>
      <c r="M100" s="5">
        <v>1183914699877</v>
      </c>
      <c r="N100" s="5">
        <v>1196762773756</v>
      </c>
      <c r="O100" s="5">
        <v>1177164935973</v>
      </c>
    </row>
    <row r="101" spans="3:15" ht="15.5" x14ac:dyDescent="0.35">
      <c r="C101" t="s">
        <v>115</v>
      </c>
      <c r="D101" s="5">
        <v>2638605415938</v>
      </c>
      <c r="E101" s="5">
        <v>2643369306917</v>
      </c>
      <c r="F101" s="5">
        <v>2521825089427</v>
      </c>
      <c r="G101" s="5">
        <v>2531017343999</v>
      </c>
      <c r="I101" s="5">
        <v>2521825089427</v>
      </c>
      <c r="J101" s="5">
        <v>2251264513082</v>
      </c>
      <c r="K101" s="5">
        <v>1842857630843</v>
      </c>
      <c r="L101" s="5">
        <v>1835253997038</v>
      </c>
      <c r="M101" s="5">
        <v>1753240850009</v>
      </c>
      <c r="N101" s="5">
        <v>1398568521297</v>
      </c>
      <c r="O101" s="5">
        <v>1368558366490</v>
      </c>
    </row>
    <row r="102" spans="3:15" ht="15.5" x14ac:dyDescent="0.35">
      <c r="C102" t="s">
        <v>116</v>
      </c>
    </row>
    <row r="103" spans="3:15" ht="15.5" x14ac:dyDescent="0.35">
      <c r="C103" t="s">
        <v>117</v>
      </c>
    </row>
    <row r="104" spans="3:15" ht="15.5" x14ac:dyDescent="0.35">
      <c r="C104" t="s">
        <v>229</v>
      </c>
      <c r="D104" s="5">
        <v>383034819852</v>
      </c>
      <c r="E104" s="5">
        <v>437050416695</v>
      </c>
      <c r="F104" s="5">
        <v>387906056993</v>
      </c>
      <c r="G104" s="5">
        <v>373106674716</v>
      </c>
      <c r="I104" s="5">
        <v>387906056993</v>
      </c>
      <c r="J104" s="5">
        <v>250757108570</v>
      </c>
      <c r="K104" s="5">
        <v>187487043502</v>
      </c>
      <c r="L104" s="5">
        <v>251246911231</v>
      </c>
      <c r="M104" s="5">
        <v>263343709203</v>
      </c>
      <c r="N104" s="5">
        <v>263993971896</v>
      </c>
      <c r="O104" s="5">
        <v>164705244647</v>
      </c>
    </row>
    <row r="105" spans="3:15" ht="15.5" x14ac:dyDescent="0.35">
      <c r="C105" t="s">
        <v>236</v>
      </c>
      <c r="D105" s="5">
        <v>74999790000</v>
      </c>
      <c r="E105" s="5">
        <v>40000000000</v>
      </c>
      <c r="F105" s="5">
        <v>100000000000</v>
      </c>
      <c r="I105" s="5">
        <v>100000000000</v>
      </c>
      <c r="L105" s="5">
        <v>50000000000</v>
      </c>
      <c r="M105" s="5">
        <v>100000000000</v>
      </c>
    </row>
    <row r="106" spans="3:15" ht="15.5" x14ac:dyDescent="0.35">
      <c r="C106" t="s">
        <v>230</v>
      </c>
    </row>
    <row r="107" spans="3:15" ht="15.5" x14ac:dyDescent="0.35">
      <c r="C107" t="s">
        <v>231</v>
      </c>
      <c r="D107" s="5">
        <v>62019323593</v>
      </c>
      <c r="E107" s="5">
        <v>76969127000</v>
      </c>
      <c r="F107" s="5">
        <v>46269635098</v>
      </c>
      <c r="G107" s="5">
        <v>67971891537</v>
      </c>
      <c r="I107" s="5">
        <v>46269635098</v>
      </c>
      <c r="J107" s="5">
        <v>50587453948</v>
      </c>
      <c r="K107" s="5">
        <v>43342397772</v>
      </c>
      <c r="L107" s="5">
        <v>47226186261</v>
      </c>
      <c r="M107" s="5">
        <v>22327732116</v>
      </c>
      <c r="N107" s="5">
        <v>32796958272</v>
      </c>
      <c r="O107" s="5">
        <v>34353257304</v>
      </c>
    </row>
    <row r="108" spans="3:15" ht="15.5" x14ac:dyDescent="0.35">
      <c r="C108" t="s">
        <v>121</v>
      </c>
      <c r="D108" s="5">
        <v>34589221972</v>
      </c>
      <c r="E108" s="5">
        <v>24566027884</v>
      </c>
      <c r="F108" s="5">
        <v>17912776866</v>
      </c>
      <c r="G108" s="5">
        <v>24302409849</v>
      </c>
      <c r="I108" s="5">
        <v>17912776866</v>
      </c>
      <c r="J108" s="5">
        <v>29255935702</v>
      </c>
      <c r="K108" s="5">
        <v>23831942783</v>
      </c>
      <c r="L108" s="5">
        <v>12772370533</v>
      </c>
      <c r="M108" s="5">
        <v>10257540633</v>
      </c>
      <c r="N108" s="5">
        <v>18409512513</v>
      </c>
      <c r="O108" s="5">
        <v>1792609088</v>
      </c>
    </row>
    <row r="109" spans="3:15" ht="15.5" x14ac:dyDescent="0.35">
      <c r="C109" t="s">
        <v>233</v>
      </c>
      <c r="D109" s="5">
        <v>17378626766</v>
      </c>
      <c r="E109" s="5">
        <v>47852840825</v>
      </c>
      <c r="F109" s="5">
        <v>46957558573</v>
      </c>
      <c r="G109" s="5">
        <v>34117836449</v>
      </c>
      <c r="I109" s="5">
        <v>46957558573</v>
      </c>
      <c r="J109" s="5">
        <v>16324661648</v>
      </c>
      <c r="K109" s="5">
        <v>6731586016</v>
      </c>
      <c r="L109" s="5">
        <v>37638634875</v>
      </c>
      <c r="M109" s="5">
        <v>41372656493</v>
      </c>
      <c r="N109" s="5">
        <v>15525997858</v>
      </c>
      <c r="O109" s="5">
        <v>2123232091</v>
      </c>
    </row>
    <row r="110" spans="3:15" ht="15.5" x14ac:dyDescent="0.35">
      <c r="C110" t="s">
        <v>120</v>
      </c>
      <c r="D110" s="5">
        <v>18072936553</v>
      </c>
      <c r="E110" s="5">
        <v>18133270829</v>
      </c>
      <c r="F110" s="5">
        <v>16535737754</v>
      </c>
      <c r="G110" s="5">
        <v>15831578651</v>
      </c>
      <c r="I110" s="5">
        <v>16535737754</v>
      </c>
      <c r="J110" s="5">
        <v>14557960315</v>
      </c>
      <c r="K110" s="5">
        <v>12698225603</v>
      </c>
      <c r="L110" s="5">
        <v>12527075584</v>
      </c>
      <c r="M110" s="5">
        <v>10206243260</v>
      </c>
      <c r="N110" s="5">
        <v>10666144168</v>
      </c>
      <c r="O110" s="5">
        <v>13002737974</v>
      </c>
    </row>
    <row r="111" spans="3:15" ht="15.5" x14ac:dyDescent="0.35">
      <c r="C111" t="s">
        <v>324</v>
      </c>
      <c r="G111" s="5">
        <v>7730000000</v>
      </c>
      <c r="K111" s="5">
        <v>5178070253</v>
      </c>
    </row>
    <row r="112" spans="3:15" ht="15.5" x14ac:dyDescent="0.35">
      <c r="C112" t="s">
        <v>285</v>
      </c>
    </row>
    <row r="113" spans="3:15" ht="15.5" x14ac:dyDescent="0.35">
      <c r="C113" t="s">
        <v>370</v>
      </c>
      <c r="D113" s="5">
        <v>434275000000</v>
      </c>
      <c r="E113" s="5">
        <v>471825000000</v>
      </c>
      <c r="F113" s="5">
        <v>509375000000</v>
      </c>
      <c r="G113" s="5">
        <v>500300000000</v>
      </c>
      <c r="I113" s="5">
        <v>509375000000</v>
      </c>
      <c r="J113" s="5">
        <v>551825000000</v>
      </c>
      <c r="K113" s="5">
        <v>414082000000</v>
      </c>
      <c r="L113" s="5">
        <v>500032000000</v>
      </c>
      <c r="M113" s="5">
        <v>585882000000</v>
      </c>
      <c r="N113" s="5">
        <v>448431018838</v>
      </c>
      <c r="O113" s="5">
        <v>585196865204</v>
      </c>
    </row>
    <row r="114" spans="3:15" ht="15.5" x14ac:dyDescent="0.35">
      <c r="C114" t="s">
        <v>287</v>
      </c>
      <c r="D114" s="5">
        <v>2413137888</v>
      </c>
      <c r="E114" s="5">
        <v>2324925045</v>
      </c>
      <c r="F114" s="5">
        <v>2621167856</v>
      </c>
      <c r="G114" s="5">
        <v>2980831730</v>
      </c>
      <c r="I114" s="5">
        <v>2621167856</v>
      </c>
      <c r="J114" s="5">
        <v>3277298936</v>
      </c>
      <c r="K114" s="5">
        <v>4174550448</v>
      </c>
      <c r="L114" s="5">
        <v>3340131215</v>
      </c>
      <c r="M114" s="5">
        <v>2319042223</v>
      </c>
      <c r="N114" s="5">
        <v>1663537833</v>
      </c>
      <c r="O114" s="5">
        <v>1026482410</v>
      </c>
    </row>
    <row r="115" spans="3:15" ht="15.5" x14ac:dyDescent="0.35">
      <c r="C115" t="s">
        <v>371</v>
      </c>
      <c r="D115" s="5">
        <v>2530734680</v>
      </c>
      <c r="E115" s="5">
        <v>1760936142</v>
      </c>
      <c r="F115" s="5">
        <v>1335585651</v>
      </c>
      <c r="G115" s="5">
        <v>901561000</v>
      </c>
      <c r="I115" s="5">
        <v>1335585651</v>
      </c>
      <c r="J115" s="5">
        <v>1455306561</v>
      </c>
      <c r="K115" s="5">
        <v>1230204877</v>
      </c>
      <c r="L115" s="5">
        <v>1892512763</v>
      </c>
      <c r="M115" s="5">
        <v>381543637</v>
      </c>
    </row>
    <row r="116" spans="3:15" ht="15.5" x14ac:dyDescent="0.35">
      <c r="C116" t="s">
        <v>288</v>
      </c>
      <c r="D116" s="5">
        <v>155143872568</v>
      </c>
      <c r="E116" s="5">
        <v>189285861187</v>
      </c>
      <c r="F116" s="5">
        <v>154156753507</v>
      </c>
      <c r="G116" s="5">
        <v>218929892730</v>
      </c>
      <c r="I116" s="5">
        <v>154156753507</v>
      </c>
      <c r="J116" s="5">
        <v>138932605497</v>
      </c>
      <c r="K116" s="5">
        <v>91354755325</v>
      </c>
      <c r="L116" s="5">
        <v>91082643978</v>
      </c>
      <c r="M116" s="5">
        <v>79171986701</v>
      </c>
      <c r="N116" s="5">
        <v>186581384085</v>
      </c>
      <c r="O116" s="5">
        <v>113431508190</v>
      </c>
    </row>
    <row r="117" spans="3:15" ht="15.5" x14ac:dyDescent="0.35">
      <c r="C117" t="s">
        <v>237</v>
      </c>
      <c r="D117" s="5">
        <v>657100765745</v>
      </c>
      <c r="E117" s="5">
        <v>655813197475</v>
      </c>
      <c r="F117" s="5">
        <v>667090822382</v>
      </c>
      <c r="G117" s="5">
        <v>657667821302</v>
      </c>
      <c r="I117" s="5">
        <v>667090822382</v>
      </c>
      <c r="J117" s="5">
        <v>701962151164</v>
      </c>
      <c r="K117" s="5">
        <v>540199032259</v>
      </c>
      <c r="L117" s="5">
        <v>620895204768</v>
      </c>
      <c r="M117" s="5">
        <v>708604281341</v>
      </c>
      <c r="N117" s="5">
        <v>562293079935</v>
      </c>
      <c r="O117" s="5">
        <v>738953072547</v>
      </c>
    </row>
    <row r="118" spans="3:15" ht="15.5" x14ac:dyDescent="0.35">
      <c r="C118" t="s">
        <v>238</v>
      </c>
      <c r="D118" s="5">
        <v>657100765745</v>
      </c>
      <c r="E118" s="5">
        <v>655813197475</v>
      </c>
      <c r="F118" s="5">
        <v>667090822382</v>
      </c>
      <c r="G118" s="5">
        <v>657667821302</v>
      </c>
      <c r="I118" s="5">
        <v>667090822382</v>
      </c>
      <c r="J118" s="5">
        <v>701962151164</v>
      </c>
      <c r="K118" s="5">
        <v>540199032259</v>
      </c>
      <c r="L118" s="5">
        <v>620895204768</v>
      </c>
      <c r="M118" s="5">
        <v>708604281341</v>
      </c>
      <c r="N118" s="5">
        <v>562293079935</v>
      </c>
      <c r="O118" s="5">
        <v>738953072547</v>
      </c>
    </row>
    <row r="119" spans="3:15" ht="15.5" x14ac:dyDescent="0.35">
      <c r="C119" t="s">
        <v>485</v>
      </c>
      <c r="D119" s="5">
        <v>84175000000</v>
      </c>
      <c r="E119" s="5">
        <v>50225000000</v>
      </c>
      <c r="F119" s="5">
        <v>37225000000</v>
      </c>
      <c r="G119" s="5">
        <v>33225000000</v>
      </c>
      <c r="I119" s="5">
        <v>37225000000</v>
      </c>
      <c r="J119" s="5">
        <v>33225000000</v>
      </c>
      <c r="K119" s="5">
        <v>33225000000</v>
      </c>
      <c r="L119" s="5">
        <v>33225000000</v>
      </c>
      <c r="M119" s="5">
        <v>33225000000</v>
      </c>
      <c r="N119" s="5">
        <v>33225000000</v>
      </c>
      <c r="O119" s="5">
        <v>83950882933</v>
      </c>
    </row>
    <row r="120" spans="3:15" ht="15.5" x14ac:dyDescent="0.35">
      <c r="C120" t="s">
        <v>240</v>
      </c>
      <c r="D120" s="5">
        <v>81729375226</v>
      </c>
      <c r="E120" s="5">
        <v>75702044495</v>
      </c>
      <c r="F120" s="5">
        <v>60860316120</v>
      </c>
      <c r="G120" s="5">
        <v>68978489782</v>
      </c>
      <c r="I120" s="5">
        <v>60860316120</v>
      </c>
      <c r="J120" s="5">
        <v>56983103825</v>
      </c>
      <c r="K120" s="5">
        <v>39805844940</v>
      </c>
      <c r="L120" s="5">
        <v>33783062702</v>
      </c>
      <c r="M120" s="5">
        <v>36830991830</v>
      </c>
      <c r="N120" s="5">
        <v>19680715695</v>
      </c>
      <c r="O120" s="5">
        <v>27271424803</v>
      </c>
    </row>
    <row r="121" spans="3:15" ht="15.5" x14ac:dyDescent="0.35">
      <c r="C121" t="s">
        <v>239</v>
      </c>
    </row>
    <row r="122" spans="3:15" ht="15.5" x14ac:dyDescent="0.35">
      <c r="C122" t="s">
        <v>290</v>
      </c>
      <c r="D122" s="5">
        <v>436394966359</v>
      </c>
      <c r="E122" s="5">
        <v>473437559819</v>
      </c>
      <c r="F122" s="5">
        <v>510952159885</v>
      </c>
      <c r="G122" s="5">
        <v>502125812620</v>
      </c>
      <c r="I122" s="5">
        <v>510952159885</v>
      </c>
      <c r="J122" s="5">
        <v>554644317962</v>
      </c>
      <c r="K122" s="5">
        <v>417991399612</v>
      </c>
      <c r="L122" s="5">
        <v>503613781007</v>
      </c>
      <c r="M122" s="5">
        <v>587451225922</v>
      </c>
      <c r="N122" s="5">
        <v>449642045676</v>
      </c>
      <c r="O122" s="5">
        <v>586097897325</v>
      </c>
    </row>
    <row r="123" spans="3:15" ht="15.5" x14ac:dyDescent="0.35">
      <c r="C123" t="s">
        <v>128</v>
      </c>
      <c r="D123" s="5">
        <v>1040135585597</v>
      </c>
      <c r="E123" s="5">
        <v>1092863614170</v>
      </c>
      <c r="F123" s="5">
        <v>1054996879375</v>
      </c>
      <c r="G123" s="5">
        <v>1030774496018</v>
      </c>
      <c r="I123" s="5">
        <v>1054996879375</v>
      </c>
      <c r="J123" s="5">
        <v>952719259734</v>
      </c>
      <c r="K123" s="5">
        <v>727686075761</v>
      </c>
      <c r="L123" s="5">
        <v>872142115999</v>
      </c>
      <c r="M123" s="5">
        <v>971947990544</v>
      </c>
      <c r="N123" s="5">
        <v>826287051831</v>
      </c>
      <c r="O123" s="5">
        <v>903658317194</v>
      </c>
    </row>
    <row r="124" spans="3:15" ht="15.5" x14ac:dyDescent="0.35">
      <c r="C124" t="s">
        <v>129</v>
      </c>
    </row>
    <row r="125" spans="3:15" ht="15.5" x14ac:dyDescent="0.35">
      <c r="C125" t="s">
        <v>130</v>
      </c>
      <c r="D125" s="5">
        <v>205000000000</v>
      </c>
      <c r="E125" s="5">
        <v>205000000000</v>
      </c>
      <c r="F125" s="5">
        <v>205000000000</v>
      </c>
      <c r="G125" s="5">
        <v>205000000000</v>
      </c>
      <c r="I125" s="5">
        <v>205000000000</v>
      </c>
      <c r="J125" s="5">
        <v>205000000000</v>
      </c>
      <c r="K125" s="5">
        <v>205000000000</v>
      </c>
      <c r="L125" s="5">
        <v>205000000000</v>
      </c>
      <c r="M125" s="5">
        <v>205000000000</v>
      </c>
      <c r="N125" s="5">
        <v>205000000000</v>
      </c>
      <c r="O125" s="5">
        <v>164000000000</v>
      </c>
    </row>
    <row r="126" spans="3:15" ht="15.5" x14ac:dyDescent="0.35">
      <c r="C126" t="s">
        <v>131</v>
      </c>
      <c r="D126" s="5">
        <v>-259618166987</v>
      </c>
      <c r="E126" s="5">
        <v>-259618166987</v>
      </c>
      <c r="F126" s="5">
        <v>-259618166987</v>
      </c>
      <c r="G126" s="5">
        <v>-259618166987</v>
      </c>
      <c r="I126" s="5">
        <v>-259618166987</v>
      </c>
      <c r="J126" s="5">
        <v>-259618166987</v>
      </c>
      <c r="K126" s="5">
        <v>-259618166987</v>
      </c>
      <c r="L126" s="5">
        <v>-259618166987</v>
      </c>
      <c r="M126" s="5">
        <v>-259618166987</v>
      </c>
      <c r="N126" s="5">
        <v>-259618166987</v>
      </c>
      <c r="O126" s="5">
        <v>-263256896154</v>
      </c>
    </row>
    <row r="127" spans="3:15" ht="15.5" x14ac:dyDescent="0.35">
      <c r="C127" t="s">
        <v>132</v>
      </c>
      <c r="D127" s="5">
        <v>1732821016949</v>
      </c>
      <c r="E127" s="5">
        <v>1684856879355</v>
      </c>
      <c r="F127" s="5">
        <v>1601179396660</v>
      </c>
      <c r="G127" s="5">
        <v>1567073163928</v>
      </c>
      <c r="I127" s="5">
        <v>1601179396660</v>
      </c>
      <c r="J127" s="5">
        <v>1353148420335</v>
      </c>
      <c r="K127" s="5">
        <v>1169774722069</v>
      </c>
      <c r="L127" s="5">
        <v>1017715048026</v>
      </c>
      <c r="M127" s="5">
        <v>835896026452</v>
      </c>
      <c r="N127" s="5">
        <v>626884636453</v>
      </c>
      <c r="O127" s="5">
        <v>564141945450</v>
      </c>
    </row>
    <row r="128" spans="3:15" ht="15.5" x14ac:dyDescent="0.35">
      <c r="C128" t="s">
        <v>133</v>
      </c>
      <c r="D128" s="5">
        <v>11600000000</v>
      </c>
      <c r="E128" s="5">
        <v>9100000000</v>
      </c>
      <c r="F128" s="5">
        <v>9100000000</v>
      </c>
      <c r="G128" s="5">
        <v>9100000000</v>
      </c>
      <c r="I128" s="5">
        <v>9100000000</v>
      </c>
      <c r="J128" s="5">
        <v>6600000000</v>
      </c>
      <c r="K128" s="5">
        <v>5100000000</v>
      </c>
      <c r="L128" s="5">
        <v>2600000000</v>
      </c>
    </row>
    <row r="129" spans="2:15" ht="15.5" x14ac:dyDescent="0.35">
      <c r="C129" t="s">
        <v>134</v>
      </c>
      <c r="D129" s="5">
        <v>1721221016949</v>
      </c>
      <c r="E129" s="5">
        <v>1675756879355</v>
      </c>
      <c r="F129" s="5">
        <v>1592079396660</v>
      </c>
      <c r="G129" s="5">
        <v>1557973163928</v>
      </c>
      <c r="I129" s="5">
        <v>1592079396660</v>
      </c>
      <c r="J129" s="5">
        <v>1346548420335</v>
      </c>
      <c r="K129" s="5">
        <v>1164674722069</v>
      </c>
      <c r="L129" s="5">
        <v>1015115048026</v>
      </c>
    </row>
    <row r="130" spans="2:15" ht="15.5" x14ac:dyDescent="0.35">
      <c r="C130" t="s">
        <v>135</v>
      </c>
      <c r="D130" s="5">
        <v>1732821016949</v>
      </c>
      <c r="E130" s="5">
        <v>1684856879355</v>
      </c>
      <c r="F130" s="5">
        <v>1601179396660</v>
      </c>
      <c r="G130" s="5">
        <v>1567073163928</v>
      </c>
      <c r="I130" s="5">
        <v>1601179396660</v>
      </c>
      <c r="J130" s="5">
        <v>1353148420335</v>
      </c>
      <c r="K130" s="5">
        <v>1169774722069</v>
      </c>
      <c r="L130" s="5">
        <v>1017715048026</v>
      </c>
      <c r="M130" s="5">
        <v>835896026452</v>
      </c>
      <c r="N130" s="5">
        <v>626884636453</v>
      </c>
      <c r="O130" s="5">
        <v>564141945450</v>
      </c>
    </row>
    <row r="131" spans="2:15" ht="15.5" x14ac:dyDescent="0.35">
      <c r="C131" t="s">
        <v>136</v>
      </c>
      <c r="D131" s="5">
        <v>15000000</v>
      </c>
      <c r="E131" s="5">
        <v>15000000</v>
      </c>
      <c r="F131" s="5">
        <v>15000000</v>
      </c>
      <c r="G131" s="5">
        <v>15000000</v>
      </c>
      <c r="I131" s="5">
        <v>15000000</v>
      </c>
      <c r="J131" s="5">
        <v>15000000</v>
      </c>
      <c r="K131" s="5">
        <v>15000000</v>
      </c>
      <c r="L131" s="5">
        <v>15000000</v>
      </c>
      <c r="M131" s="5">
        <v>15000000</v>
      </c>
      <c r="N131" s="5">
        <v>15000000</v>
      </c>
      <c r="O131" s="5">
        <v>15000000</v>
      </c>
    </row>
    <row r="132" spans="2:15" ht="15.5" x14ac:dyDescent="0.35">
      <c r="C132" t="s">
        <v>10</v>
      </c>
      <c r="D132" s="5">
        <v>1598469830341</v>
      </c>
      <c r="E132" s="5">
        <v>1550505692747</v>
      </c>
      <c r="F132" s="5">
        <v>1466828210052</v>
      </c>
      <c r="G132" s="5">
        <v>1500242847981</v>
      </c>
      <c r="I132" s="5">
        <v>1466828210052</v>
      </c>
      <c r="J132" s="5">
        <v>1298545253348</v>
      </c>
      <c r="K132" s="5">
        <v>1115171555082</v>
      </c>
      <c r="L132" s="5">
        <v>963111881039</v>
      </c>
      <c r="M132" s="5">
        <v>781292859465</v>
      </c>
      <c r="N132" s="5">
        <v>572281469466</v>
      </c>
      <c r="O132" s="5">
        <v>464900049296</v>
      </c>
    </row>
    <row r="133" spans="2:15" ht="15.5" x14ac:dyDescent="0.35">
      <c r="C133" t="s">
        <v>137</v>
      </c>
      <c r="D133" s="5">
        <v>2638605415938</v>
      </c>
      <c r="E133" s="5">
        <v>2643369306917</v>
      </c>
      <c r="F133" s="5">
        <v>2521825089427</v>
      </c>
      <c r="G133" s="5">
        <v>2531017343999</v>
      </c>
      <c r="I133" s="5">
        <v>2521825089427</v>
      </c>
      <c r="J133" s="5">
        <v>2251264513082</v>
      </c>
      <c r="K133" s="5">
        <v>1842857630843</v>
      </c>
      <c r="L133" s="5">
        <v>1835253997038</v>
      </c>
      <c r="M133" s="5">
        <v>1753240850009</v>
      </c>
      <c r="N133" s="5">
        <v>1398568521297</v>
      </c>
      <c r="O133" s="5">
        <v>1368558366490</v>
      </c>
    </row>
    <row r="134" spans="2:15" ht="15.5" x14ac:dyDescent="0.35">
      <c r="C134" t="s">
        <v>138</v>
      </c>
      <c r="D134" s="5">
        <v>2050000000</v>
      </c>
      <c r="E134" s="5">
        <v>2050000000</v>
      </c>
      <c r="F134" s="5">
        <v>2050000000</v>
      </c>
      <c r="G134" s="5">
        <v>2050000000</v>
      </c>
      <c r="I134" s="5">
        <v>2050000000</v>
      </c>
      <c r="J134" s="5">
        <v>2050000000</v>
      </c>
      <c r="K134" s="5">
        <v>2050000000</v>
      </c>
      <c r="L134" s="5">
        <v>2050000000</v>
      </c>
      <c r="M134" s="5">
        <v>2050000000</v>
      </c>
      <c r="N134" s="5">
        <v>2050000000</v>
      </c>
      <c r="O134" s="5">
        <v>1640000000</v>
      </c>
    </row>
    <row r="136" spans="2:15" ht="15.5" x14ac:dyDescent="0.35">
      <c r="B136" t="s">
        <v>139</v>
      </c>
      <c r="C136" t="s">
        <v>140</v>
      </c>
      <c r="D136" s="5">
        <v>-28708134551</v>
      </c>
      <c r="E136" s="5">
        <v>96073652690</v>
      </c>
      <c r="F136" s="5">
        <v>104442244994</v>
      </c>
      <c r="G136" s="5">
        <v>142084668963</v>
      </c>
      <c r="I136" s="5">
        <v>415986512172</v>
      </c>
      <c r="J136" s="5">
        <v>332807671572</v>
      </c>
      <c r="K136" s="5">
        <v>192491057415</v>
      </c>
      <c r="L136" s="5">
        <v>401335531740</v>
      </c>
      <c r="M136" s="5">
        <v>390318298080</v>
      </c>
      <c r="N136" s="5">
        <v>240201830321</v>
      </c>
      <c r="O136" s="5">
        <v>157863379470</v>
      </c>
    </row>
    <row r="137" spans="2:15" ht="15.5" x14ac:dyDescent="0.35">
      <c r="C137" t="s">
        <v>292</v>
      </c>
      <c r="D137" s="5">
        <v>654081640203</v>
      </c>
      <c r="E137" s="5">
        <v>567548321605</v>
      </c>
      <c r="F137" s="5">
        <v>562170651849</v>
      </c>
      <c r="G137" s="5">
        <v>589407972560</v>
      </c>
      <c r="I137" s="5">
        <v>1887915276623</v>
      </c>
      <c r="J137" s="5">
        <v>1052120417881</v>
      </c>
      <c r="K137" s="5">
        <v>886856617149</v>
      </c>
      <c r="L137" s="5">
        <v>964335760313</v>
      </c>
      <c r="M137" s="5">
        <v>893932052505</v>
      </c>
      <c r="N137" s="5">
        <v>605585124602</v>
      </c>
      <c r="O137" s="5">
        <v>490558028841</v>
      </c>
    </row>
    <row r="138" spans="2:15" ht="15.5" x14ac:dyDescent="0.35">
      <c r="C138" t="s">
        <v>582</v>
      </c>
      <c r="D138" s="5">
        <v>-553402339913</v>
      </c>
      <c r="E138" s="5">
        <v>-423117741477</v>
      </c>
      <c r="F138" s="5">
        <v>-344950576083</v>
      </c>
      <c r="G138" s="5">
        <v>-388343528110</v>
      </c>
      <c r="I138" s="5">
        <v>-1172128325702</v>
      </c>
      <c r="J138" s="5">
        <v>-466404351698</v>
      </c>
      <c r="K138" s="5">
        <v>-487937220921</v>
      </c>
      <c r="L138" s="5">
        <v>-349344366750</v>
      </c>
      <c r="M138" s="5">
        <v>-380574173964</v>
      </c>
      <c r="N138" s="5">
        <v>-244701762048</v>
      </c>
      <c r="O138" s="5">
        <v>-217509886694</v>
      </c>
    </row>
    <row r="139" spans="2:15" ht="15.5" x14ac:dyDescent="0.35">
      <c r="C139" t="s">
        <v>393</v>
      </c>
      <c r="D139" s="5">
        <v>-74828929677</v>
      </c>
      <c r="E139" s="5">
        <v>-43239044667</v>
      </c>
      <c r="F139" s="5">
        <v>-88659206017</v>
      </c>
      <c r="G139" s="5">
        <v>-44430280830</v>
      </c>
      <c r="I139" s="5">
        <v>-222831416703</v>
      </c>
      <c r="J139" s="5">
        <v>-197913037689</v>
      </c>
      <c r="K139" s="5">
        <v>-116341629612</v>
      </c>
      <c r="L139" s="5">
        <v>-130066975219</v>
      </c>
      <c r="M139" s="5">
        <v>-92723620034</v>
      </c>
      <c r="N139" s="5">
        <v>-120379119744</v>
      </c>
      <c r="O139" s="5">
        <v>-98709418371</v>
      </c>
    </row>
    <row r="140" spans="2:15" ht="15.5" x14ac:dyDescent="0.35">
      <c r="C140" t="s">
        <v>296</v>
      </c>
      <c r="D140" s="5">
        <v>166915357</v>
      </c>
      <c r="E140" s="5">
        <v>638576522</v>
      </c>
      <c r="F140" s="5">
        <v>594473014</v>
      </c>
      <c r="G140" s="5">
        <v>197397801</v>
      </c>
      <c r="I140" s="5">
        <v>1322811431</v>
      </c>
      <c r="J140" s="5">
        <v>1979497439</v>
      </c>
      <c r="K140" s="5">
        <v>2130273178</v>
      </c>
      <c r="L140" s="5">
        <v>3915326310</v>
      </c>
      <c r="M140" s="5">
        <v>1128380058</v>
      </c>
      <c r="N140" s="5">
        <v>905194018</v>
      </c>
      <c r="O140" s="5">
        <v>728431594</v>
      </c>
    </row>
    <row r="141" spans="2:15" ht="15.5" x14ac:dyDescent="0.35">
      <c r="C141" t="s">
        <v>1617</v>
      </c>
      <c r="F141" s="5">
        <v>778609169</v>
      </c>
      <c r="I141" s="5">
        <v>778609169</v>
      </c>
      <c r="N141" s="5">
        <v>7858117693</v>
      </c>
    </row>
    <row r="142" spans="2:15" ht="15.5" x14ac:dyDescent="0.35">
      <c r="C142" t="s">
        <v>148</v>
      </c>
      <c r="D142" s="5">
        <v>-54725420521</v>
      </c>
      <c r="E142" s="5">
        <v>-5756459293</v>
      </c>
      <c r="F142" s="5">
        <v>-25491706938</v>
      </c>
      <c r="G142" s="5">
        <v>-14746892458</v>
      </c>
      <c r="I142" s="5">
        <v>-79070442646</v>
      </c>
      <c r="J142" s="5">
        <v>-56974854361</v>
      </c>
      <c r="K142" s="5">
        <v>-92216982379</v>
      </c>
      <c r="L142" s="5">
        <v>-87504212914</v>
      </c>
      <c r="M142" s="5">
        <v>-31444340485</v>
      </c>
      <c r="N142" s="5">
        <v>-9065724200</v>
      </c>
      <c r="O142" s="5">
        <v>-17203775900</v>
      </c>
    </row>
    <row r="143" spans="2:15" ht="15.5" x14ac:dyDescent="0.35">
      <c r="C143" t="s">
        <v>149</v>
      </c>
      <c r="D143" s="5">
        <v>-27374072715</v>
      </c>
      <c r="E143" s="5">
        <v>-55451251497</v>
      </c>
      <c r="F143" s="5">
        <v>-78126117951</v>
      </c>
      <c r="G143" s="5">
        <v>22056235102</v>
      </c>
      <c r="I143" s="5">
        <v>-97288135530</v>
      </c>
      <c r="J143" s="5">
        <v>81181076444</v>
      </c>
      <c r="K143" s="5">
        <v>-179154962514</v>
      </c>
      <c r="L143" s="5">
        <v>-264660741850</v>
      </c>
      <c r="M143" s="5">
        <v>18450737470</v>
      </c>
      <c r="N143" s="5">
        <v>-148740390265</v>
      </c>
      <c r="O143" s="5">
        <v>-51763510320</v>
      </c>
    </row>
    <row r="144" spans="2:15" ht="15.5" x14ac:dyDescent="0.35">
      <c r="C144" t="s">
        <v>150</v>
      </c>
      <c r="D144" s="5">
        <v>-52510577156</v>
      </c>
      <c r="E144" s="5">
        <v>-69474337762</v>
      </c>
      <c r="F144" s="5">
        <v>-89928884799</v>
      </c>
      <c r="G144" s="5">
        <v>-53361464650</v>
      </c>
      <c r="I144" s="5">
        <v>-268199323891</v>
      </c>
      <c r="J144" s="5">
        <v>-306085734594</v>
      </c>
      <c r="K144" s="5">
        <v>-251704833306</v>
      </c>
      <c r="L144" s="5">
        <v>-238442160591</v>
      </c>
      <c r="M144" s="5">
        <v>-85119230303</v>
      </c>
      <c r="N144" s="5">
        <v>-76796031030</v>
      </c>
      <c r="O144" s="5">
        <v>-183948036408</v>
      </c>
    </row>
    <row r="145" spans="3:15" ht="15.5" x14ac:dyDescent="0.35">
      <c r="C145" t="s">
        <v>1757</v>
      </c>
      <c r="D145" s="5">
        <v>-3367158429</v>
      </c>
      <c r="E145" s="5">
        <v>-4975253994</v>
      </c>
      <c r="F145" s="5">
        <v>-3326709375</v>
      </c>
      <c r="G145" s="5">
        <v>13934853936</v>
      </c>
      <c r="I145" s="5">
        <v>-1415073455</v>
      </c>
      <c r="J145" s="5">
        <v>-7191242458</v>
      </c>
      <c r="K145" s="5">
        <v>-15348993389</v>
      </c>
      <c r="L145" s="5">
        <v>-8983881747</v>
      </c>
      <c r="M145" s="5">
        <v>-6622839760</v>
      </c>
      <c r="N145" s="5">
        <v>-5047511969</v>
      </c>
      <c r="O145" s="5">
        <v>-7591606427</v>
      </c>
    </row>
    <row r="146" spans="3:15" ht="15.5" x14ac:dyDescent="0.35">
      <c r="C146" t="s">
        <v>158</v>
      </c>
      <c r="D146" s="5">
        <v>-30167851542</v>
      </c>
      <c r="E146" s="5">
        <v>-48748720490</v>
      </c>
      <c r="F146" s="5">
        <v>-48844228609</v>
      </c>
      <c r="G146" s="5">
        <v>-59068276305</v>
      </c>
      <c r="I146" s="5">
        <v>-201255116097</v>
      </c>
      <c r="J146" s="5">
        <v>-227648478689</v>
      </c>
      <c r="K146" s="5">
        <v>-136372002283</v>
      </c>
      <c r="L146" s="5">
        <v>-134416655133</v>
      </c>
      <c r="M146" s="5">
        <v>-36167400911</v>
      </c>
      <c r="N146" s="5">
        <v>-42242617870</v>
      </c>
      <c r="O146" s="5">
        <v>-31700180019</v>
      </c>
    </row>
    <row r="147" spans="3:15" ht="15.5" x14ac:dyDescent="0.35">
      <c r="C147" t="s">
        <v>1758</v>
      </c>
      <c r="J147" s="5">
        <v>1285800114</v>
      </c>
      <c r="K147" s="5">
        <v>1768332387</v>
      </c>
      <c r="L147" s="5">
        <v>426484591</v>
      </c>
      <c r="M147" s="5">
        <v>598283470</v>
      </c>
      <c r="N147" s="5">
        <v>109477274</v>
      </c>
      <c r="O147" s="5">
        <v>19477272</v>
      </c>
    </row>
    <row r="148" spans="3:15" ht="15.5" x14ac:dyDescent="0.35">
      <c r="C148" t="s">
        <v>1759</v>
      </c>
      <c r="D148" s="5">
        <v>-10034413262</v>
      </c>
      <c r="E148" s="5">
        <v>-12872557415</v>
      </c>
      <c r="F148" s="5">
        <v>-12393351447</v>
      </c>
      <c r="G148" s="5">
        <v>-7549846518</v>
      </c>
      <c r="I148" s="5">
        <v>-35904939183</v>
      </c>
      <c r="J148" s="5">
        <v>-37609342998</v>
      </c>
      <c r="K148" s="5">
        <v>-44943957682</v>
      </c>
      <c r="L148" s="5">
        <v>-32381431305</v>
      </c>
      <c r="M148" s="5">
        <v>-20599374887</v>
      </c>
      <c r="N148" s="5">
        <v>-20077236982</v>
      </c>
      <c r="O148" s="5">
        <v>-128592706473</v>
      </c>
    </row>
    <row r="149" spans="3:15" ht="15.5" x14ac:dyDescent="0.35">
      <c r="C149" t="s">
        <v>1760</v>
      </c>
      <c r="D149" s="5">
        <v>-1004941428</v>
      </c>
      <c r="E149" s="5">
        <v>-2216278480</v>
      </c>
      <c r="F149" s="5">
        <v>-1836283108</v>
      </c>
      <c r="G149" s="5">
        <v>-1318882000</v>
      </c>
      <c r="I149" s="5">
        <v>-6196455665</v>
      </c>
      <c r="J149" s="5">
        <v>-11166042326</v>
      </c>
      <c r="K149" s="5">
        <v>-9954223006</v>
      </c>
      <c r="L149" s="5">
        <v>-8763942437</v>
      </c>
      <c r="M149" s="5">
        <v>-7646055162</v>
      </c>
      <c r="N149" s="5">
        <v>-4116739259</v>
      </c>
      <c r="O149" s="5">
        <v>-4493464463</v>
      </c>
    </row>
    <row r="150" spans="3:15" ht="15.5" x14ac:dyDescent="0.35">
      <c r="C150" t="s">
        <v>253</v>
      </c>
      <c r="D150" s="5">
        <v>-8716872495</v>
      </c>
      <c r="E150" s="5">
        <v>-661527383</v>
      </c>
      <c r="F150" s="5">
        <v>-23528312260</v>
      </c>
      <c r="G150" s="5">
        <v>640686237</v>
      </c>
      <c r="I150" s="5">
        <v>-23927739491</v>
      </c>
      <c r="J150" s="5">
        <v>-21890828237</v>
      </c>
      <c r="K150" s="5">
        <v>-46853989333</v>
      </c>
      <c r="L150" s="5">
        <v>-54322734560</v>
      </c>
      <c r="M150" s="5">
        <v>-14728632636</v>
      </c>
      <c r="N150" s="5">
        <v>-5634402224</v>
      </c>
      <c r="O150" s="5">
        <v>-11592556298</v>
      </c>
    </row>
    <row r="151" spans="3:15" ht="15.5" x14ac:dyDescent="0.35">
      <c r="C151" t="s">
        <v>558</v>
      </c>
      <c r="I151" s="5">
        <v>500000000</v>
      </c>
    </row>
    <row r="152" spans="3:15" ht="15.5" x14ac:dyDescent="0.35">
      <c r="C152" t="s">
        <v>538</v>
      </c>
      <c r="J152" s="5">
        <v>-1865600000</v>
      </c>
    </row>
    <row r="153" spans="3:15" ht="15.5" x14ac:dyDescent="0.35">
      <c r="C153" t="s">
        <v>332</v>
      </c>
      <c r="D153" s="5">
        <v>780660000</v>
      </c>
      <c r="M153" s="5">
        <v>46789583</v>
      </c>
      <c r="O153" s="5">
        <v>3000000</v>
      </c>
    </row>
    <row r="154" spans="3:15" ht="15.5" x14ac:dyDescent="0.35">
      <c r="C154" t="s">
        <v>1761</v>
      </c>
      <c r="N154" s="5">
        <v>213000000</v>
      </c>
    </row>
    <row r="155" spans="3:15" ht="15.5" x14ac:dyDescent="0.35">
      <c r="C155" t="s">
        <v>1564</v>
      </c>
    </row>
    <row r="156" spans="3:15" ht="15.5" x14ac:dyDescent="0.35">
      <c r="C156" t="s">
        <v>610</v>
      </c>
    </row>
    <row r="157" spans="3:15" ht="15.5" x14ac:dyDescent="0.35">
      <c r="C157" t="s">
        <v>161</v>
      </c>
      <c r="D157" s="5">
        <v>-27374072715</v>
      </c>
      <c r="E157" s="5">
        <v>-55451251497</v>
      </c>
      <c r="F157" s="5">
        <v>-78126117951</v>
      </c>
      <c r="G157" s="5">
        <v>22056235102</v>
      </c>
      <c r="I157" s="5">
        <v>-97288135530</v>
      </c>
      <c r="J157" s="5">
        <v>81181076444</v>
      </c>
      <c r="K157" s="5">
        <v>-179154962514</v>
      </c>
      <c r="L157" s="5">
        <v>-264660741850</v>
      </c>
      <c r="M157" s="5">
        <v>18450737470</v>
      </c>
      <c r="N157" s="5">
        <v>-148740390265</v>
      </c>
      <c r="O157" s="5">
        <v>-51763510320</v>
      </c>
    </row>
    <row r="158" spans="3:15" ht="15.5" x14ac:dyDescent="0.35">
      <c r="C158" t="s">
        <v>361</v>
      </c>
      <c r="F158" s="5">
        <v>-24528386700</v>
      </c>
      <c r="I158" s="5">
        <v>-24528386700</v>
      </c>
      <c r="J158" s="5">
        <v>-29991500000</v>
      </c>
      <c r="L158" s="5">
        <v>-71750000000</v>
      </c>
      <c r="M158" s="5">
        <v>-51250000000</v>
      </c>
    </row>
    <row r="159" spans="3:15" ht="15.5" x14ac:dyDescent="0.35">
      <c r="C159" t="s">
        <v>312</v>
      </c>
      <c r="F159" s="5">
        <v>317000000000</v>
      </c>
      <c r="G159" s="5">
        <v>70000000000</v>
      </c>
      <c r="I159" s="5">
        <v>447000000000</v>
      </c>
      <c r="J159" s="5">
        <v>350000000000</v>
      </c>
      <c r="L159" s="5">
        <v>50000000000</v>
      </c>
      <c r="M159" s="5">
        <v>810000000000</v>
      </c>
      <c r="N159" s="5">
        <v>55160000000</v>
      </c>
      <c r="O159" s="5">
        <v>58333500000</v>
      </c>
    </row>
    <row r="160" spans="3:15" ht="15.5" x14ac:dyDescent="0.35">
      <c r="C160" t="s">
        <v>313</v>
      </c>
      <c r="D160" s="5">
        <v>-37550210000</v>
      </c>
      <c r="E160" s="5">
        <v>-62550000000</v>
      </c>
      <c r="F160" s="5">
        <v>-272772500000</v>
      </c>
      <c r="G160" s="5">
        <v>-33550000000</v>
      </c>
      <c r="I160" s="5">
        <v>-373450000000</v>
      </c>
      <c r="J160" s="5">
        <v>-164007000000</v>
      </c>
      <c r="K160" s="5">
        <v>-135850000000</v>
      </c>
      <c r="L160" s="5">
        <v>-176471400841</v>
      </c>
      <c r="M160" s="5">
        <v>-680995464249</v>
      </c>
      <c r="N160" s="5">
        <v>-119413025894</v>
      </c>
      <c r="O160" s="5">
        <v>-58475299262</v>
      </c>
    </row>
    <row r="161" spans="3:15" ht="15.5" x14ac:dyDescent="0.35">
      <c r="C161" t="s">
        <v>326</v>
      </c>
      <c r="D161" s="5">
        <v>-13578291876</v>
      </c>
      <c r="E161" s="5">
        <v>-13443558711</v>
      </c>
      <c r="F161" s="5">
        <v>-14174996516</v>
      </c>
      <c r="G161" s="5">
        <v>-14572249853</v>
      </c>
      <c r="I161" s="5">
        <v>-58037173778</v>
      </c>
      <c r="J161" s="5">
        <v>-59590142566</v>
      </c>
      <c r="K161" s="5">
        <v>-48452423687</v>
      </c>
      <c r="L161" s="5">
        <v>-54083021029</v>
      </c>
      <c r="M161" s="5">
        <v>-81443894039</v>
      </c>
      <c r="N161" s="5">
        <v>-72467940303</v>
      </c>
      <c r="O161" s="5">
        <v>-76301013486</v>
      </c>
    </row>
    <row r="162" spans="3:15" ht="15.5" x14ac:dyDescent="0.35">
      <c r="C162" t="s">
        <v>279</v>
      </c>
      <c r="D162" s="5">
        <v>1500000000</v>
      </c>
      <c r="F162" s="5">
        <v>-4500000000</v>
      </c>
      <c r="G162" s="5">
        <v>6270000000</v>
      </c>
      <c r="N162" s="5">
        <v>-50725882933</v>
      </c>
    </row>
    <row r="163" spans="3:15" ht="15.5" x14ac:dyDescent="0.35">
      <c r="C163" t="s">
        <v>1577</v>
      </c>
      <c r="N163" s="5">
        <v>41000000000</v>
      </c>
    </row>
    <row r="164" spans="3:15" ht="15.5" x14ac:dyDescent="0.35">
      <c r="C164" t="s">
        <v>435</v>
      </c>
      <c r="D164" s="5">
        <v>23950000000</v>
      </c>
      <c r="E164" s="5">
        <v>23000000000</v>
      </c>
      <c r="F164" s="5">
        <v>4000000000</v>
      </c>
      <c r="I164" s="5">
        <v>4000000000</v>
      </c>
      <c r="J164" s="5">
        <v>-5178070253</v>
      </c>
      <c r="K164" s="5">
        <v>5178070253</v>
      </c>
      <c r="O164" s="5">
        <v>29905362933</v>
      </c>
    </row>
    <row r="165" spans="3:15" ht="15.5" x14ac:dyDescent="0.35">
      <c r="C165" t="s">
        <v>1762</v>
      </c>
      <c r="F165" s="5">
        <v>-7730000000</v>
      </c>
      <c r="G165" s="5">
        <v>7730000000</v>
      </c>
    </row>
    <row r="166" spans="3:15" ht="15.5" x14ac:dyDescent="0.35">
      <c r="C166" t="s">
        <v>1763</v>
      </c>
      <c r="L166" s="5">
        <v>-6688411786</v>
      </c>
      <c r="N166" s="5">
        <v>-48399637067</v>
      </c>
      <c r="O166" s="5">
        <v>-3353000000</v>
      </c>
    </row>
    <row r="167" spans="3:15" ht="15.5" x14ac:dyDescent="0.35">
      <c r="C167" t="s">
        <v>451</v>
      </c>
      <c r="F167" s="5">
        <v>-5500000000</v>
      </c>
      <c r="I167" s="5">
        <v>-5500000000</v>
      </c>
      <c r="J167" s="5">
        <v>-4121217896</v>
      </c>
      <c r="K167" s="5">
        <v>7741866157</v>
      </c>
      <c r="M167" s="5">
        <v>24379637067</v>
      </c>
      <c r="N167" s="5">
        <v>37437820464</v>
      </c>
      <c r="O167" s="5">
        <v>195000000</v>
      </c>
    </row>
    <row r="168" spans="3:15" ht="15.5" x14ac:dyDescent="0.35">
      <c r="C168" t="s">
        <v>1356</v>
      </c>
      <c r="D168" s="5">
        <v>-1695570839</v>
      </c>
      <c r="E168" s="5">
        <v>-2457692786</v>
      </c>
      <c r="F168" s="5">
        <v>-2873959295</v>
      </c>
      <c r="G168" s="5">
        <v>-1053009251</v>
      </c>
      <c r="I168" s="5">
        <v>-5913444320</v>
      </c>
      <c r="J168" s="5">
        <v>-5930992841</v>
      </c>
      <c r="K168" s="5">
        <v>-7772475237</v>
      </c>
      <c r="L168" s="5">
        <v>-5667908194</v>
      </c>
      <c r="M168" s="5">
        <v>-2239541309</v>
      </c>
      <c r="N168" s="5">
        <v>-1581724532</v>
      </c>
      <c r="O168" s="5">
        <v>-2068060505</v>
      </c>
    </row>
    <row r="169" spans="3:15" ht="15.5" x14ac:dyDescent="0.35">
      <c r="C169" t="s">
        <v>168</v>
      </c>
      <c r="F169" s="5">
        <v>1585706332</v>
      </c>
      <c r="G169" s="5">
        <v>-541356834</v>
      </c>
    </row>
    <row r="170" spans="3:15" ht="15.5" x14ac:dyDescent="0.35">
      <c r="C170" t="s">
        <v>602</v>
      </c>
      <c r="F170" s="5">
        <v>-67520870661</v>
      </c>
      <c r="G170" s="5">
        <v>-12227148960</v>
      </c>
      <c r="I170" s="5">
        <v>-79748019621</v>
      </c>
    </row>
    <row r="171" spans="3:15" ht="15.5" x14ac:dyDescent="0.35">
      <c r="C171" t="s">
        <v>850</v>
      </c>
      <c r="F171" s="5">
        <v>-1111111111</v>
      </c>
      <c r="I171" s="5">
        <v>-1111111111</v>
      </c>
    </row>
    <row r="172" spans="3:15" ht="15.5" x14ac:dyDescent="0.35">
      <c r="C172" t="s">
        <v>131</v>
      </c>
      <c r="N172" s="5">
        <v>10250000000</v>
      </c>
    </row>
    <row r="173" spans="3:15" ht="15.5" x14ac:dyDescent="0.35">
      <c r="C173" t="s">
        <v>519</v>
      </c>
    </row>
    <row r="174" spans="3:15" ht="15.5" x14ac:dyDescent="0.35">
      <c r="C174" t="s">
        <v>173</v>
      </c>
      <c r="D174" s="5">
        <v>-108592784422</v>
      </c>
      <c r="E174" s="5">
        <v>-28851936569</v>
      </c>
      <c r="F174" s="5">
        <v>-63612757756</v>
      </c>
      <c r="G174" s="5">
        <v>110779439415</v>
      </c>
      <c r="I174" s="5">
        <v>50499052751</v>
      </c>
      <c r="J174" s="5">
        <v>107903013422</v>
      </c>
      <c r="K174" s="5">
        <v>-238368738405</v>
      </c>
      <c r="L174" s="5">
        <v>-101767370701</v>
      </c>
      <c r="M174" s="5">
        <v>323649805247</v>
      </c>
      <c r="N174" s="5">
        <v>14665409026</v>
      </c>
      <c r="O174" s="5">
        <v>-77848167258</v>
      </c>
    </row>
    <row r="175" spans="3:15" ht="15.5" x14ac:dyDescent="0.35">
      <c r="C175" t="s">
        <v>1764</v>
      </c>
      <c r="D175" s="5">
        <v>25000000000</v>
      </c>
      <c r="F175" s="5">
        <v>-25000000000</v>
      </c>
      <c r="I175" s="5">
        <v>-25000000000</v>
      </c>
    </row>
    <row r="176" spans="3:15" ht="15.5" x14ac:dyDescent="0.35">
      <c r="C176" t="s">
        <v>176</v>
      </c>
      <c r="D176" s="5">
        <v>-25000000000</v>
      </c>
      <c r="E176" s="5">
        <v>183767403587</v>
      </c>
      <c r="I176" s="5">
        <v>133268350836</v>
      </c>
      <c r="J176" s="5">
        <v>25365337414</v>
      </c>
      <c r="K176" s="5">
        <v>263734075819</v>
      </c>
      <c r="L176" s="5">
        <v>365501446520</v>
      </c>
      <c r="M176" s="5">
        <v>41851641273</v>
      </c>
      <c r="N176" s="5">
        <v>27186232247</v>
      </c>
      <c r="O176" s="5">
        <v>105034399505</v>
      </c>
    </row>
    <row r="177" spans="2:15" ht="15.5" x14ac:dyDescent="0.35">
      <c r="C177" t="s">
        <v>177</v>
      </c>
      <c r="D177" s="5">
        <v>-108592784422</v>
      </c>
      <c r="E177" s="5">
        <v>154915467018</v>
      </c>
      <c r="F177" s="5">
        <v>-88612757756</v>
      </c>
      <c r="G177" s="5">
        <v>110779439415</v>
      </c>
      <c r="I177" s="5">
        <v>158767403587</v>
      </c>
      <c r="J177" s="5">
        <v>133268350836</v>
      </c>
      <c r="K177" s="5">
        <v>25365337414</v>
      </c>
      <c r="L177" s="5">
        <v>263734075819</v>
      </c>
      <c r="M177" s="5">
        <v>365501446520</v>
      </c>
      <c r="N177" s="5">
        <v>41851641273</v>
      </c>
      <c r="O177" s="5">
        <v>27186232247</v>
      </c>
    </row>
    <row r="179" spans="2:15" ht="15.5" x14ac:dyDescent="0.35">
      <c r="B179" t="s">
        <v>178</v>
      </c>
      <c r="C179" t="s">
        <v>12</v>
      </c>
      <c r="D179" s="6">
        <v>2049999999.9999998</v>
      </c>
      <c r="E179" s="6">
        <v>2049999999.9999998</v>
      </c>
      <c r="F179" s="6">
        <v>2049999999.9999998</v>
      </c>
      <c r="G179" s="6">
        <v>2049999999.9999998</v>
      </c>
      <c r="I179" s="6">
        <v>2049999999.9999998</v>
      </c>
      <c r="J179" s="6">
        <v>2049999999.9999998</v>
      </c>
      <c r="K179" s="6">
        <v>2049999999.9999998</v>
      </c>
      <c r="L179" s="6">
        <v>2049999999.9999998</v>
      </c>
      <c r="M179" s="6">
        <v>2049999999.9999998</v>
      </c>
      <c r="N179" s="6">
        <v>2049999999.9999998</v>
      </c>
      <c r="O179" s="5">
        <v>1640000000</v>
      </c>
    </row>
    <row r="180" spans="2:15" ht="15.5" x14ac:dyDescent="0.35">
      <c r="C180" t="s">
        <v>179</v>
      </c>
      <c r="D180" s="6">
        <v>23.4</v>
      </c>
      <c r="E180" s="6">
        <v>40.82</v>
      </c>
      <c r="F180" s="6">
        <v>26.76</v>
      </c>
      <c r="G180" s="6">
        <v>35.06</v>
      </c>
    </row>
    <row r="181" spans="2:15" ht="15.5" x14ac:dyDescent="0.35">
      <c r="C181" t="s">
        <v>180</v>
      </c>
      <c r="D181" s="6">
        <v>31.84</v>
      </c>
      <c r="E181" s="6">
        <v>22.29</v>
      </c>
      <c r="F181" s="6">
        <v>34.94</v>
      </c>
      <c r="G181" s="6">
        <v>23.53</v>
      </c>
    </row>
    <row r="182" spans="2:15" ht="15.5" x14ac:dyDescent="0.35">
      <c r="C182" t="s">
        <v>64</v>
      </c>
      <c r="D182" s="6">
        <v>2.2200000000000002</v>
      </c>
      <c r="E182" s="6">
        <v>3.45</v>
      </c>
      <c r="F182" s="6">
        <v>3.46</v>
      </c>
      <c r="G182" s="6">
        <v>2.87</v>
      </c>
    </row>
    <row r="183" spans="2:15" ht="15.5" x14ac:dyDescent="0.35">
      <c r="C183" t="s">
        <v>181</v>
      </c>
      <c r="D183" s="5">
        <v>77550000000</v>
      </c>
      <c r="E183" s="5">
        <v>86480000000</v>
      </c>
      <c r="F183" s="5">
        <v>147100000000</v>
      </c>
      <c r="G183" s="5">
        <v>150800000000</v>
      </c>
    </row>
    <row r="184" spans="2:15" ht="15.5" x14ac:dyDescent="0.35">
      <c r="C184" t="s">
        <v>182</v>
      </c>
      <c r="D184" s="6">
        <v>1.8200000000000001E-2</v>
      </c>
      <c r="E184" s="6">
        <v>3.1699999999999999E-2</v>
      </c>
      <c r="F184" s="6">
        <v>2.18E-2</v>
      </c>
      <c r="G184" s="6">
        <v>2.8399999999999998E-2</v>
      </c>
    </row>
    <row r="185" spans="2:15" ht="15.5" x14ac:dyDescent="0.35">
      <c r="C185" t="s">
        <v>183</v>
      </c>
      <c r="D185" s="6">
        <v>0.03</v>
      </c>
      <c r="E185" s="6">
        <v>5.4000000000000006E-2</v>
      </c>
      <c r="F185" s="6">
        <v>3.7400000000000003E-2</v>
      </c>
      <c r="G185" s="6">
        <v>4.7899999999999998E-2</v>
      </c>
    </row>
    <row r="186" spans="2:15" ht="15.5" x14ac:dyDescent="0.35">
      <c r="C186" t="s">
        <v>184</v>
      </c>
      <c r="D186" s="6">
        <v>2.0099999999999996E-2</v>
      </c>
      <c r="E186" s="6">
        <v>2.53E-2</v>
      </c>
      <c r="F186" s="6">
        <v>5.4900000000000004E-2</v>
      </c>
      <c r="G186" s="6">
        <v>5.8899999999999994E-2</v>
      </c>
    </row>
    <row r="187" spans="2:15" ht="15.5" x14ac:dyDescent="0.35">
      <c r="C187" t="s">
        <v>185</v>
      </c>
      <c r="D187" s="6">
        <v>3.34</v>
      </c>
      <c r="E187" s="6">
        <v>4.0999999999999996</v>
      </c>
      <c r="F187" s="6">
        <v>7.99</v>
      </c>
      <c r="G187" s="6">
        <v>8.83</v>
      </c>
    </row>
    <row r="188" spans="2:15" ht="15.5" x14ac:dyDescent="0.35">
      <c r="C188" t="s">
        <v>186</v>
      </c>
      <c r="D188" s="5">
        <v>1598000000000</v>
      </c>
      <c r="E188" s="5">
        <v>1551000000000</v>
      </c>
      <c r="F188" s="5">
        <v>1467000000000</v>
      </c>
      <c r="G188" s="5">
        <v>1500000000000</v>
      </c>
    </row>
    <row r="189" spans="2:15" ht="15.5" x14ac:dyDescent="0.35">
      <c r="C189" t="s">
        <v>187</v>
      </c>
      <c r="D189" s="6">
        <v>0.96</v>
      </c>
      <c r="E189" s="6">
        <v>1.2</v>
      </c>
      <c r="F189" s="6">
        <v>1.31</v>
      </c>
      <c r="G189" s="6">
        <v>1.1299999999999999</v>
      </c>
    </row>
    <row r="190" spans="2:15" ht="15.5" x14ac:dyDescent="0.35">
      <c r="C190" t="s">
        <v>188</v>
      </c>
      <c r="D190" s="6">
        <v>779.73</v>
      </c>
      <c r="E190" s="6">
        <v>756.34</v>
      </c>
      <c r="F190" s="6">
        <v>715.52</v>
      </c>
      <c r="G190" s="6">
        <v>731.82</v>
      </c>
    </row>
    <row r="191" spans="2:15" ht="15.5" x14ac:dyDescent="0.35">
      <c r="C191" t="s">
        <v>189</v>
      </c>
      <c r="D191" s="6">
        <v>0.96</v>
      </c>
      <c r="E191" s="6">
        <v>1.21</v>
      </c>
      <c r="F191" s="6">
        <v>1.32</v>
      </c>
      <c r="G191" s="6">
        <v>1.1399999999999999</v>
      </c>
    </row>
    <row r="192" spans="2:15" ht="15.5" x14ac:dyDescent="0.35">
      <c r="C192" t="s">
        <v>190</v>
      </c>
      <c r="D192" s="6">
        <v>772.58</v>
      </c>
      <c r="E192" s="6">
        <v>749.18</v>
      </c>
      <c r="F192" s="6">
        <v>708.36</v>
      </c>
      <c r="G192" s="6">
        <v>724.66</v>
      </c>
    </row>
    <row r="193" spans="3:15" ht="15.5" x14ac:dyDescent="0.35">
      <c r="C193" t="s">
        <v>191</v>
      </c>
      <c r="D193" s="5">
        <v>230000000000</v>
      </c>
      <c r="E193" s="5">
        <v>229000000000</v>
      </c>
      <c r="F193" s="5">
        <v>254000000000</v>
      </c>
      <c r="G193" s="5">
        <v>219000000000</v>
      </c>
    </row>
    <row r="194" spans="3:15" ht="15.5" x14ac:dyDescent="0.35">
      <c r="C194" t="s">
        <v>192</v>
      </c>
      <c r="D194" s="5">
        <v>518000000000</v>
      </c>
      <c r="E194" s="5">
        <v>522000000000</v>
      </c>
      <c r="F194" s="5">
        <v>547000000000</v>
      </c>
      <c r="G194" s="5">
        <v>534000000000</v>
      </c>
    </row>
    <row r="195" spans="3:15" ht="15.5" x14ac:dyDescent="0.35">
      <c r="C195" t="s">
        <v>193</v>
      </c>
      <c r="D195" s="5">
        <v>1598000000000</v>
      </c>
      <c r="E195" s="5">
        <v>1550000000000</v>
      </c>
      <c r="F195" s="5">
        <v>1467000000000</v>
      </c>
      <c r="G195" s="5">
        <v>1500000000000</v>
      </c>
    </row>
    <row r="196" spans="3:15" ht="15.5" x14ac:dyDescent="0.35">
      <c r="C196" t="s">
        <v>24</v>
      </c>
      <c r="D196" s="5">
        <v>749000000000</v>
      </c>
      <c r="E196" s="5">
        <v>751000000000</v>
      </c>
      <c r="F196" s="5">
        <v>801000000000</v>
      </c>
      <c r="G196" s="5">
        <v>752000000000</v>
      </c>
    </row>
    <row r="197" spans="3:15" ht="15.5" x14ac:dyDescent="0.35">
      <c r="C197" t="s">
        <v>21</v>
      </c>
      <c r="D197" s="5">
        <v>702000000000</v>
      </c>
      <c r="E197" s="5">
        <v>596000000000</v>
      </c>
      <c r="F197" s="5">
        <v>642000000000</v>
      </c>
      <c r="G197" s="5">
        <v>505000000000</v>
      </c>
    </row>
    <row r="198" spans="3:15" ht="15.5" x14ac:dyDescent="0.35">
      <c r="C198" t="s">
        <v>194</v>
      </c>
      <c r="D198" s="5">
        <v>228000000000</v>
      </c>
      <c r="E198" s="5">
        <v>211000000000</v>
      </c>
      <c r="F198" s="5">
        <v>169000000000</v>
      </c>
      <c r="G198" s="5">
        <v>261000000000</v>
      </c>
    </row>
    <row r="199" spans="3:15" ht="15.5" x14ac:dyDescent="0.35">
      <c r="C199" t="s">
        <v>195</v>
      </c>
      <c r="D199" s="5">
        <v>-29000000000</v>
      </c>
      <c r="E199" s="5">
        <v>96000000000</v>
      </c>
      <c r="F199" s="5">
        <v>104000000000</v>
      </c>
      <c r="G199" s="5">
        <v>142000000000</v>
      </c>
    </row>
    <row r="200" spans="3:15" ht="15.5" x14ac:dyDescent="0.35">
      <c r="C200" t="s">
        <v>196</v>
      </c>
      <c r="D200" s="5">
        <v>-50000000000</v>
      </c>
      <c r="E200" s="5">
        <v>-64000000000</v>
      </c>
      <c r="F200" s="5">
        <v>-87000000000</v>
      </c>
      <c r="G200" s="5">
        <v>-67000000000</v>
      </c>
    </row>
    <row r="201" spans="3:15" ht="15.5" x14ac:dyDescent="0.35">
      <c r="C201" t="s">
        <v>13</v>
      </c>
      <c r="D201" s="5">
        <v>-79000000000</v>
      </c>
      <c r="E201" s="5">
        <v>32000000000</v>
      </c>
      <c r="F201" s="5">
        <v>18000000000</v>
      </c>
      <c r="G201" s="5">
        <v>75000000000</v>
      </c>
    </row>
    <row r="202" spans="3:15" ht="15.5" x14ac:dyDescent="0.35">
      <c r="C202" t="s">
        <v>16</v>
      </c>
      <c r="D202" s="6">
        <v>-38.36</v>
      </c>
      <c r="E202" s="6">
        <v>15.4</v>
      </c>
      <c r="F202" s="6">
        <v>8.6999999999999993</v>
      </c>
      <c r="G202" s="6">
        <v>36.479999999999997</v>
      </c>
    </row>
    <row r="203" spans="3:15" ht="15.5" x14ac:dyDescent="0.35">
      <c r="C203" t="s">
        <v>49</v>
      </c>
      <c r="I203" s="6">
        <v>131.11000000000001</v>
      </c>
      <c r="J203" s="6">
        <v>104.81</v>
      </c>
      <c r="K203" s="6">
        <v>71.290000000000006</v>
      </c>
      <c r="L203" s="6">
        <v>123.13</v>
      </c>
      <c r="M203" s="6">
        <v>126.66</v>
      </c>
      <c r="N203" s="6">
        <v>35.299999999999997</v>
      </c>
      <c r="O203" s="6">
        <v>17.78</v>
      </c>
    </row>
    <row r="204" spans="3:15" ht="15.5" x14ac:dyDescent="0.35">
      <c r="C204" t="s">
        <v>63</v>
      </c>
      <c r="I204" s="6">
        <v>7.13</v>
      </c>
      <c r="J204" s="6">
        <v>6.92</v>
      </c>
      <c r="K204" s="6">
        <v>6.62</v>
      </c>
      <c r="L204" s="6">
        <v>4.63</v>
      </c>
      <c r="M204" s="6">
        <v>3.95</v>
      </c>
      <c r="N204" s="6">
        <v>10.65</v>
      </c>
      <c r="O204" s="5">
        <v>0</v>
      </c>
    </row>
    <row r="205" spans="3:15" ht="15.5" x14ac:dyDescent="0.35">
      <c r="C205" t="s">
        <v>66</v>
      </c>
      <c r="I205" s="6">
        <v>1.01</v>
      </c>
      <c r="J205" s="6">
        <v>1.39</v>
      </c>
      <c r="K205" s="6">
        <v>1.1100000000000001</v>
      </c>
      <c r="L205" s="6">
        <v>1.2</v>
      </c>
      <c r="M205" s="6">
        <v>1.1399999999999999</v>
      </c>
      <c r="N205" s="6">
        <v>1.27</v>
      </c>
      <c r="O205" s="5">
        <v>0</v>
      </c>
    </row>
    <row r="206" spans="3:15" ht="15.5" x14ac:dyDescent="0.35">
      <c r="C206" t="s">
        <v>197</v>
      </c>
      <c r="I206" s="6">
        <v>525679999999.99994</v>
      </c>
      <c r="J206" s="5">
        <v>359740000000</v>
      </c>
      <c r="K206" s="5">
        <v>298190000000</v>
      </c>
      <c r="L206" s="5">
        <v>468800000000</v>
      </c>
      <c r="M206" s="5">
        <v>461420000000</v>
      </c>
      <c r="N206" s="5">
        <v>222770000000</v>
      </c>
      <c r="O206" s="5">
        <v>148830000000</v>
      </c>
    </row>
    <row r="207" spans="3:15" ht="15.5" x14ac:dyDescent="0.35">
      <c r="C207" t="s">
        <v>198</v>
      </c>
      <c r="I207" s="6">
        <v>0.1066</v>
      </c>
      <c r="J207" s="6">
        <v>9.5399999999999985E-2</v>
      </c>
      <c r="K207" s="6">
        <v>7.9299999999999995E-2</v>
      </c>
      <c r="L207" s="6">
        <v>0.13750000000000001</v>
      </c>
      <c r="M207" s="6">
        <v>0.14810000000000001</v>
      </c>
      <c r="N207" s="6">
        <v>5.1699999999999996E-2</v>
      </c>
      <c r="O207" s="6">
        <v>2.1299999999999999E-2</v>
      </c>
    </row>
    <row r="208" spans="3:15" ht="15.5" x14ac:dyDescent="0.35">
      <c r="C208" t="s">
        <v>199</v>
      </c>
      <c r="I208" s="6">
        <v>0.1832</v>
      </c>
      <c r="J208" s="6">
        <v>0.16550000000000001</v>
      </c>
      <c r="K208" s="6">
        <v>0.13100000000000001</v>
      </c>
      <c r="L208" s="6">
        <v>0.2621</v>
      </c>
      <c r="M208" s="6">
        <v>0.33229999999999998</v>
      </c>
      <c r="N208" s="6">
        <v>0.1265</v>
      </c>
      <c r="O208" s="6">
        <v>6.2699999999999992E-2</v>
      </c>
    </row>
    <row r="209" spans="3:15" ht="15.5" x14ac:dyDescent="0.35">
      <c r="C209" t="s">
        <v>200</v>
      </c>
      <c r="I209" s="6">
        <v>0.20329999999999998</v>
      </c>
      <c r="J209" s="6">
        <v>0.14419999999999999</v>
      </c>
      <c r="K209" s="6">
        <v>0.13699999999999998</v>
      </c>
      <c r="L209" s="6">
        <v>0.25780000000000003</v>
      </c>
      <c r="M209" s="6">
        <v>0.29609999999999997</v>
      </c>
      <c r="N209" s="6">
        <v>0.1263</v>
      </c>
      <c r="O209" s="6">
        <v>0.14249999999999999</v>
      </c>
    </row>
    <row r="210" spans="3:15" ht="15.5" x14ac:dyDescent="0.35">
      <c r="C210" t="s">
        <v>201</v>
      </c>
      <c r="I210" s="6">
        <v>7.32</v>
      </c>
      <c r="J210" s="6">
        <v>4.41</v>
      </c>
      <c r="K210" s="6">
        <v>4.8600000000000003</v>
      </c>
      <c r="L210" s="6">
        <v>7.9</v>
      </c>
      <c r="M210" s="6">
        <v>5.27</v>
      </c>
      <c r="N210" s="6">
        <v>2.2999999999999998</v>
      </c>
      <c r="O210" s="6">
        <v>1.35</v>
      </c>
    </row>
    <row r="211" spans="3:15" ht="15.5" x14ac:dyDescent="0.35">
      <c r="C211" t="s">
        <v>60</v>
      </c>
      <c r="I211" s="6">
        <v>1.31</v>
      </c>
      <c r="J211" s="6">
        <v>1.1399999999999999</v>
      </c>
      <c r="K211" s="6">
        <v>0.87</v>
      </c>
      <c r="L211" s="6">
        <v>1.21</v>
      </c>
      <c r="M211" s="6">
        <v>1.31</v>
      </c>
      <c r="N211" s="6">
        <v>1.35</v>
      </c>
      <c r="O211" s="5">
        <v>0</v>
      </c>
    </row>
    <row r="212" spans="3:15" ht="15.5" x14ac:dyDescent="0.35">
      <c r="C212" t="s">
        <v>57</v>
      </c>
      <c r="I212" s="6">
        <v>715.52</v>
      </c>
      <c r="J212" s="6">
        <v>633.42999999999995</v>
      </c>
      <c r="K212" s="6">
        <v>543.98</v>
      </c>
      <c r="L212" s="6">
        <v>469.8</v>
      </c>
      <c r="M212" s="6">
        <v>381.11</v>
      </c>
      <c r="N212" s="6">
        <v>279.14999999999998</v>
      </c>
      <c r="O212" s="6">
        <v>283.47000000000003</v>
      </c>
    </row>
    <row r="213" spans="3:15" ht="15.5" x14ac:dyDescent="0.35">
      <c r="C213" t="s">
        <v>202</v>
      </c>
      <c r="I213" s="6">
        <v>1.32</v>
      </c>
      <c r="J213" s="6">
        <v>1.1599999999999999</v>
      </c>
      <c r="K213" s="6">
        <v>0.88</v>
      </c>
      <c r="L213" s="6">
        <v>1.23</v>
      </c>
      <c r="M213" s="6">
        <v>1.34</v>
      </c>
      <c r="N213" s="6">
        <v>1.38</v>
      </c>
      <c r="O213" s="5">
        <v>0</v>
      </c>
    </row>
    <row r="214" spans="3:15" ht="15.5" x14ac:dyDescent="0.35">
      <c r="C214" t="s">
        <v>203</v>
      </c>
      <c r="I214" s="6">
        <v>708.36</v>
      </c>
      <c r="J214" s="6">
        <v>626.27</v>
      </c>
      <c r="K214" s="6">
        <v>536.82000000000005</v>
      </c>
      <c r="L214" s="6">
        <v>462.64</v>
      </c>
      <c r="M214" s="6">
        <v>373.95</v>
      </c>
      <c r="N214" s="5">
        <v>272</v>
      </c>
      <c r="O214" s="6">
        <v>274.52</v>
      </c>
    </row>
    <row r="215" spans="3:15" ht="15.5" x14ac:dyDescent="0.35">
      <c r="C215" t="s">
        <v>204</v>
      </c>
      <c r="I215" s="5">
        <v>254000000000</v>
      </c>
      <c r="J215" s="5">
        <v>139000000000</v>
      </c>
      <c r="K215" s="5">
        <v>91000000000</v>
      </c>
      <c r="L215" s="5">
        <v>141000000000</v>
      </c>
      <c r="M215" s="5">
        <v>179000000000</v>
      </c>
      <c r="N215" s="5">
        <v>187000000000</v>
      </c>
      <c r="O215" s="5">
        <v>113000000000</v>
      </c>
    </row>
    <row r="216" spans="3:15" ht="15.5" x14ac:dyDescent="0.35">
      <c r="C216" t="s">
        <v>205</v>
      </c>
      <c r="I216" s="5">
        <v>547000000000</v>
      </c>
      <c r="J216" s="5">
        <v>585000000000</v>
      </c>
      <c r="K216" s="5">
        <v>447000000000</v>
      </c>
      <c r="L216" s="5">
        <v>533000000000</v>
      </c>
      <c r="M216" s="5">
        <v>619000000000</v>
      </c>
      <c r="N216" s="5">
        <v>482000000000</v>
      </c>
      <c r="O216" s="5">
        <v>669000000000</v>
      </c>
    </row>
    <row r="217" spans="3:15" ht="15.5" x14ac:dyDescent="0.35">
      <c r="C217" t="s">
        <v>26</v>
      </c>
      <c r="I217" s="5">
        <v>801000000000</v>
      </c>
      <c r="J217" s="5">
        <v>724000000000</v>
      </c>
      <c r="K217" s="5">
        <v>539000000000</v>
      </c>
      <c r="L217" s="5">
        <v>674000000000</v>
      </c>
      <c r="M217" s="5">
        <v>798000000000</v>
      </c>
      <c r="N217" s="5">
        <v>668000000000</v>
      </c>
      <c r="O217" s="5">
        <v>783000000000</v>
      </c>
    </row>
    <row r="218" spans="3:15" ht="15.5" x14ac:dyDescent="0.35">
      <c r="C218" t="s">
        <v>23</v>
      </c>
      <c r="I218" s="5">
        <v>642000000000</v>
      </c>
      <c r="J218" s="5">
        <v>591000000000</v>
      </c>
      <c r="K218" s="5">
        <v>513000000000</v>
      </c>
      <c r="L218" s="5">
        <v>411000000000</v>
      </c>
      <c r="M218" s="5">
        <v>433000000000</v>
      </c>
      <c r="N218" s="5">
        <v>626000000000</v>
      </c>
      <c r="O218" s="5">
        <v>755000000000</v>
      </c>
    </row>
    <row r="219" spans="3:15" ht="15.5" x14ac:dyDescent="0.35">
      <c r="C219" t="s">
        <v>206</v>
      </c>
      <c r="I219" s="5">
        <v>169000000000</v>
      </c>
      <c r="J219" s="5">
        <v>213000000000</v>
      </c>
      <c r="K219" s="5">
        <v>136000000000</v>
      </c>
      <c r="L219" s="5">
        <v>251000000000</v>
      </c>
      <c r="M219" s="5">
        <v>306000000000</v>
      </c>
      <c r="N219" s="5">
        <v>-62000000000</v>
      </c>
      <c r="O219" s="5">
        <v>27000000000</v>
      </c>
    </row>
    <row r="220" spans="3:15" ht="15.5" x14ac:dyDescent="0.35">
      <c r="C220" t="s">
        <v>207</v>
      </c>
      <c r="I220" s="5">
        <v>416000000000</v>
      </c>
      <c r="J220" s="5">
        <v>333000000000</v>
      </c>
      <c r="K220" s="5">
        <v>192000000000</v>
      </c>
      <c r="L220" s="5">
        <v>401000000000</v>
      </c>
      <c r="M220" s="5">
        <v>390000000000</v>
      </c>
      <c r="N220" s="5">
        <v>240000000000</v>
      </c>
      <c r="O220" s="5">
        <v>158000000000</v>
      </c>
    </row>
    <row r="221" spans="3:15" ht="15.5" x14ac:dyDescent="0.35">
      <c r="C221" t="s">
        <v>208</v>
      </c>
      <c r="I221" s="5">
        <v>-267000000000</v>
      </c>
      <c r="J221" s="5">
        <v>-298000000000</v>
      </c>
      <c r="K221" s="5">
        <v>-238000000000</v>
      </c>
      <c r="L221" s="5">
        <v>-230000000000</v>
      </c>
      <c r="M221" s="5">
        <v>-79000000000</v>
      </c>
      <c r="N221" s="5">
        <v>-72000000000</v>
      </c>
      <c r="O221" s="5">
        <v>-176000000000</v>
      </c>
    </row>
    <row r="222" spans="3:15" ht="15.5" x14ac:dyDescent="0.35">
      <c r="C222" t="s">
        <v>15</v>
      </c>
      <c r="I222" s="5">
        <v>149000000000</v>
      </c>
      <c r="J222" s="5">
        <v>34000000000</v>
      </c>
      <c r="K222" s="5">
        <v>-46000000000</v>
      </c>
      <c r="L222" s="5">
        <v>171000000000</v>
      </c>
      <c r="M222" s="5">
        <v>311000000000</v>
      </c>
      <c r="N222" s="5">
        <v>168000000000</v>
      </c>
      <c r="O222" s="5">
        <v>-19000000000</v>
      </c>
    </row>
    <row r="223" spans="3:15" ht="15.5" x14ac:dyDescent="0.35">
      <c r="C223" t="s">
        <v>17</v>
      </c>
      <c r="I223" s="6">
        <v>72.540000000000006</v>
      </c>
      <c r="J223" s="6">
        <v>16.829999999999998</v>
      </c>
      <c r="K223" s="6">
        <v>-22.26</v>
      </c>
      <c r="L223" s="6">
        <v>83.63</v>
      </c>
      <c r="M223" s="6">
        <v>151.79</v>
      </c>
      <c r="N223" s="6">
        <v>82.02</v>
      </c>
      <c r="O223" s="6">
        <v>-11.29</v>
      </c>
    </row>
  </sheetData>
  <pageMargins left="0.7" right="0.7" top="0.75" bottom="0.75" header="0.3" footer="0.3"/>
  <ignoredErrors>
    <ignoredError sqref="A1:O224" numberStoredAsText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216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1765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1766</v>
      </c>
      <c r="D2" s="2" vm="437">
        <f ca="1">IFERROR(_xlfn.STOCKHISTORY("XIDX:" &amp; $C$1, D3, , 0, 0, 1), "Libur")</f>
        <v>166</v>
      </c>
      <c r="E2" s="2" vm="439">
        <f ca="1">IFERROR(_xlfn.STOCKHISTORY("XIDX:" &amp; $C$1, E3, , 0, 0, 1), "Libur")</f>
        <v>157</v>
      </c>
      <c r="H2" s="2" vm="439">
        <f ca="1">IFERROR(INDEX(D2:G2,COUNT(D2:G2)),"")</f>
        <v>157</v>
      </c>
      <c r="I2" s="2" vm="280">
        <f t="shared" ref="I2:O2" ca="1" si="0">IFERROR(_xlfn.STOCKHISTORY("XIDX:" &amp; $C$1, I1, , 0, 0, 1), "Libur")</f>
        <v>350</v>
      </c>
      <c r="J2" s="2" vm="281">
        <f t="shared" ca="1" si="0"/>
        <v>116</v>
      </c>
      <c r="K2" s="2" vm="76">
        <f t="shared" ca="1" si="0"/>
        <v>89</v>
      </c>
      <c r="L2" s="2" vm="392">
        <f t="shared" ca="1" si="0"/>
        <v>91</v>
      </c>
      <c r="M2" s="2" vm="331">
        <f t="shared" ca="1" si="0"/>
        <v>102</v>
      </c>
      <c r="N2" s="2" vm="235">
        <f t="shared" ca="1" si="0"/>
        <v>126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7128890329</v>
      </c>
      <c r="E4" s="2">
        <f>IFERROR(INDEX(E51:E500,MATCH($C$4,$C$51:$C$500,0)),"")</f>
        <v>6752013120</v>
      </c>
      <c r="H4" s="2">
        <f>IFERROR(SUM(D4:G4)*(4/MAX(1,COUNT(D4:G4))),"")</f>
        <v>27761806898</v>
      </c>
      <c r="I4" s="2">
        <f t="shared" ref="I4:O4" si="1">IFERROR(INDEX(I51:I500,MATCH($C$4,$C$51:$C$500,0)),"")</f>
        <v>28853529153</v>
      </c>
      <c r="J4" s="2">
        <f t="shared" si="1"/>
        <v>26930021106</v>
      </c>
      <c r="K4" s="2">
        <f t="shared" si="1"/>
        <v>17560629819</v>
      </c>
      <c r="L4" s="2">
        <f t="shared" si="1"/>
        <v>10289513458</v>
      </c>
      <c r="M4" s="2">
        <f t="shared" si="1"/>
        <v>7514217633</v>
      </c>
      <c r="N4" s="2">
        <f t="shared" si="1"/>
        <v>3084274688</v>
      </c>
      <c r="O4" s="2">
        <f t="shared" si="1"/>
        <v>2662590910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24846331362</v>
      </c>
      <c r="E5" s="2">
        <f>IFERROR(INDEX(E51:E500,MATCH($C$5,$C$51:$C$500,0)),"")</f>
        <v>8850184657</v>
      </c>
      <c r="H5" s="2">
        <f>IFERROR(SUM(D5:G5)*(4/MAX(1,COUNT(D5:G5))),"")</f>
        <v>67393032038</v>
      </c>
      <c r="I5" s="2">
        <f t="shared" ref="I5:O5" si="2">IFERROR(INDEX(I51:I500,MATCH($C$5,$C$51:$C$500,0)),"")</f>
        <v>76260499040</v>
      </c>
      <c r="J5" s="2">
        <f t="shared" si="2"/>
        <v>12299373985</v>
      </c>
      <c r="K5" s="2">
        <f t="shared" si="2"/>
        <v>21400964714</v>
      </c>
      <c r="L5" s="2">
        <f t="shared" si="2"/>
        <v>-7741840888</v>
      </c>
      <c r="M5" s="2">
        <f t="shared" si="2"/>
        <v>12098307355</v>
      </c>
      <c r="N5" s="2">
        <f t="shared" si="2"/>
        <v>48210787264</v>
      </c>
      <c r="O5" s="2">
        <f t="shared" si="2"/>
        <v>458658205788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1170194537260</v>
      </c>
      <c r="E6" s="2">
        <f>IFERROR(INDEX(E51:E500,MATCH($C$6,$C$51:$C$500,0)),"")</f>
        <v>1145516781859</v>
      </c>
      <c r="H6" s="2">
        <f>IFERROR(INDEX(D6:G6,COUNT(D6:G6)),"")</f>
        <v>1145516781859</v>
      </c>
      <c r="I6" s="2">
        <f t="shared" ref="I6:O6" si="3">IFERROR(INDEX(I51:I500,MATCH($C$6,$C$51:$C$500,0)),"")</f>
        <v>1136743901188</v>
      </c>
      <c r="J6" s="2">
        <f t="shared" si="3"/>
        <v>1039211062097</v>
      </c>
      <c r="K6" s="2">
        <f t="shared" si="3"/>
        <v>999710284678</v>
      </c>
      <c r="L6" s="2">
        <f t="shared" si="3"/>
        <v>978308228267</v>
      </c>
      <c r="M6" s="2">
        <f t="shared" si="3"/>
        <v>978741033289</v>
      </c>
      <c r="N6" s="2">
        <f t="shared" si="3"/>
        <v>965845990606</v>
      </c>
      <c r="O6" s="2">
        <f t="shared" si="3"/>
        <v>825406319891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4.4800000000000004</v>
      </c>
      <c r="E7" s="3">
        <f>IFERROR(INDEX(E51:E500,MATCH($C$7,$C$51:$C$500,0))/1000000000,"")</f>
        <v>4.4800000000000004</v>
      </c>
      <c r="H7" s="3">
        <f>IFERROR(INDEX(D7:G7,COUNT(D7:G7)),"")</f>
        <v>4.4800000000000004</v>
      </c>
      <c r="I7" s="3">
        <f t="shared" ref="I7:O7" si="4">IFERROR(INDEX(I51:I500,MATCH($C$7,$C$51:$C$500,0))/1000000000,"")</f>
        <v>4.4800000000000004</v>
      </c>
      <c r="J7" s="3">
        <f t="shared" si="4"/>
        <v>4.38</v>
      </c>
      <c r="K7" s="3">
        <f t="shared" si="4"/>
        <v>4.38</v>
      </c>
      <c r="L7" s="3">
        <f t="shared" si="4"/>
        <v>4.38</v>
      </c>
      <c r="M7" s="3">
        <f t="shared" si="4"/>
        <v>4.32</v>
      </c>
      <c r="N7" s="3">
        <f t="shared" si="4"/>
        <v>4.3099999999999996</v>
      </c>
      <c r="O7" s="3">
        <f t="shared" si="4"/>
        <v>0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-1000000000</v>
      </c>
      <c r="E8" s="2">
        <f>IFERROR(INDEX(E51:E500,MATCH("Free cash flow (Quarter)",$C$51:$C$500,0)),"")</f>
        <v>4000000000</v>
      </c>
      <c r="H8" s="2">
        <f>IFERROR(INDEX(D8:G8,COUNT(D8:G8)),"")</f>
        <v>4000000000</v>
      </c>
      <c r="I8" s="2">
        <f t="shared" ref="I8:O8" si="5">IFERROR(INDEX(I51:I500,MATCH($C$8,$C$51:$C$500,0)),"")</f>
        <v>-58000000000</v>
      </c>
      <c r="J8" s="2">
        <f t="shared" si="5"/>
        <v>0</v>
      </c>
      <c r="K8" s="2">
        <f t="shared" si="5"/>
        <v>-44000000000</v>
      </c>
      <c r="L8" s="2">
        <f t="shared" si="5"/>
        <v>0</v>
      </c>
      <c r="M8" s="2">
        <f t="shared" si="5"/>
        <v>-70000000000</v>
      </c>
      <c r="N8" s="2">
        <f t="shared" si="5"/>
        <v>-218000000000</v>
      </c>
      <c r="O8" s="2">
        <f t="shared" si="5"/>
        <v>-165000000000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-0.3</v>
      </c>
      <c r="E9" s="3">
        <f>IFERROR(INDEX(E51:E500,MATCH("Free cash flow per share (Quarter)",$C$51:$C$500,0)),"")</f>
        <v>0.97</v>
      </c>
      <c r="H9" s="3">
        <f>IFERROR(INDEX(D9:G9,COUNT(D9:G9)),"")</f>
        <v>0.97</v>
      </c>
      <c r="I9" s="3">
        <f t="shared" ref="I9:O9" si="6">IFERROR(INDEX(I51:I500,MATCH($C$9,$C$51:$C$500,0)),"")</f>
        <v>-12.88</v>
      </c>
      <c r="J9" s="3">
        <f t="shared" si="6"/>
        <v>-7.0000000000000007E-2</v>
      </c>
      <c r="K9" s="3">
        <f t="shared" si="6"/>
        <v>-9.9499999999999993</v>
      </c>
      <c r="L9" s="3">
        <f t="shared" si="6"/>
        <v>0.09</v>
      </c>
      <c r="M9" s="3">
        <f t="shared" si="6"/>
        <v>-16.25</v>
      </c>
      <c r="N9" s="3">
        <f t="shared" si="6"/>
        <v>-50.65</v>
      </c>
      <c r="O9" s="3">
        <f t="shared" si="6"/>
        <v>-47956.13</v>
      </c>
    </row>
    <row r="10" spans="1:15" ht="15.5" x14ac:dyDescent="0.35">
      <c r="C10" t="s">
        <v>18</v>
      </c>
      <c r="D10" s="3">
        <f ca="1">IFERROR(IF(D9=0,"",D2/D9),"")</f>
        <v>-553.33333333333337</v>
      </c>
      <c r="E10" s="3">
        <f ca="1">IFERROR(IF(E9=0,"",E2/E9),"")</f>
        <v>161.85567010309279</v>
      </c>
      <c r="I10" s="3">
        <f t="shared" ref="I10:O10" ca="1" si="7">IFERROR(IF(I9=0,"",I2/I9),"")</f>
        <v>-27.173913043478258</v>
      </c>
      <c r="J10" s="3">
        <f t="shared" ca="1" si="7"/>
        <v>-1657.1428571428569</v>
      </c>
      <c r="K10" s="3">
        <f t="shared" ca="1" si="7"/>
        <v>-8.9447236180904532</v>
      </c>
      <c r="L10" s="3">
        <f t="shared" ca="1" si="7"/>
        <v>1011.1111111111112</v>
      </c>
      <c r="M10" s="3">
        <f t="shared" ca="1" si="7"/>
        <v>-6.2769230769230768</v>
      </c>
      <c r="N10" s="3">
        <f t="shared" ca="1" si="7"/>
        <v>-2.4876604146100694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289337965891</v>
      </c>
      <c r="E11" s="2">
        <f>IFERROR(INDEX(E51:E500,MATCH($C$11,$C$51:$C$500,0)),"")</f>
        <v>274794624528</v>
      </c>
      <c r="H11" s="2">
        <f>IFERROR(INDEX(D11:G11,COUNT(D11:G11)),"")</f>
        <v>274794624528</v>
      </c>
      <c r="I11" s="2">
        <f t="shared" ref="I11:O11" si="8">IFERROR(INDEX(I51:I500,MATCH($C$11,$C$51:$C$500,0)),"")</f>
        <v>280426461980</v>
      </c>
      <c r="J11" s="2">
        <f t="shared" si="8"/>
        <v>251070882372</v>
      </c>
      <c r="K11" s="2">
        <f t="shared" si="8"/>
        <v>216530279659</v>
      </c>
      <c r="L11" s="2">
        <f t="shared" si="8"/>
        <v>305326083952</v>
      </c>
      <c r="M11" s="2">
        <f t="shared" si="8"/>
        <v>328143482036</v>
      </c>
      <c r="N11" s="2">
        <f t="shared" si="8"/>
        <v>467180285169</v>
      </c>
      <c r="O11" s="2">
        <f t="shared" si="8"/>
        <v>768673297692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-289000000000</v>
      </c>
      <c r="E12" s="2">
        <f>IFERROR(INDEX(E51:E500,MATCH("Net Debt (Quarter)",$C$51:$C$500,0)),"")</f>
        <v>-275000000000</v>
      </c>
      <c r="H12" s="2">
        <f>IFERROR(INDEX(D12:G12,COUNT(D12:G12)),"")</f>
        <v>-275000000000</v>
      </c>
      <c r="I12" s="2">
        <f t="shared" ref="I12:O12" si="9">IFERROR(INDEX(I51:I500,MATCH($C$12,$C$51:$C$500,0)),"")</f>
        <v>-280000000000</v>
      </c>
      <c r="J12" s="2">
        <f t="shared" si="9"/>
        <v>-251000000000</v>
      </c>
      <c r="K12" s="2">
        <f t="shared" si="9"/>
        <v>-217000000000</v>
      </c>
      <c r="L12" s="2">
        <f t="shared" si="9"/>
        <v>-305000000000</v>
      </c>
      <c r="M12" s="2">
        <f t="shared" si="9"/>
        <v>-328000000000</v>
      </c>
      <c r="N12" s="2">
        <f t="shared" si="9"/>
        <v>-467000000000</v>
      </c>
      <c r="O12" s="2">
        <f t="shared" si="9"/>
        <v>-769000000000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</row>
    <row r="14" spans="1:15" ht="15.5" x14ac:dyDescent="0.35">
      <c r="C14" t="s">
        <v>27</v>
      </c>
      <c r="D14" s="2" t="str">
        <f>IFERROR(INDEX(D51:D500,MATCH($C$14,$C$51:$C$500,0)),"")</f>
        <v/>
      </c>
      <c r="E14" s="2" t="str">
        <f>IFERROR(INDEX(E51:E500,MATCH($C$14,$C$51:$C$500,0)),"")</f>
        <v/>
      </c>
      <c r="H14" s="2">
        <f>IFERROR(SUM(D14:G14)*(4/MAX(1,COUNT(D14:G14))),"")</f>
        <v>0</v>
      </c>
      <c r="I14" s="2" t="str">
        <f t="shared" ref="I14:O14" si="11">IFERROR(INDEX(I51:I500,MATCH($C$14,$C$51:$C$500,0)),"")</f>
        <v/>
      </c>
      <c r="J14" s="2" t="str">
        <f t="shared" si="11"/>
        <v/>
      </c>
      <c r="K14" s="2" t="str">
        <f t="shared" si="11"/>
        <v/>
      </c>
      <c r="L14" s="2" t="str">
        <f t="shared" si="11"/>
        <v/>
      </c>
      <c r="M14" s="2" t="str">
        <f t="shared" si="11"/>
        <v/>
      </c>
      <c r="N14" s="2" t="str">
        <f t="shared" si="11"/>
        <v/>
      </c>
      <c r="O14" s="2" t="str">
        <f t="shared" si="11"/>
        <v/>
      </c>
    </row>
    <row r="15" spans="1:15" ht="15.5" x14ac:dyDescent="0.35">
      <c r="C15" t="s">
        <v>28</v>
      </c>
      <c r="D15" s="2">
        <f>IFERROR(INDEX(D51:D500,MATCH($C$15,$C$51:$C$500,0)),"")</f>
        <v>-453800998</v>
      </c>
      <c r="E15" s="2">
        <f>IFERROR(INDEX(E51:E500,MATCH($C$15,$C$51:$C$500,0)),"")</f>
        <v>-229761000</v>
      </c>
      <c r="H15" s="2">
        <f>IFERROR(SUM(D15:G15)*(4/MAX(1,COUNT(D15:G15))),"")</f>
        <v>-1367123996</v>
      </c>
      <c r="I15" s="2">
        <f t="shared" ref="I15:O15" si="12">IFERROR(INDEX(I51:I500,MATCH($C$15,$C$51:$C$500,0)),"")</f>
        <v>-1540014255</v>
      </c>
      <c r="J15" s="2">
        <f t="shared" si="12"/>
        <v>-1164370076</v>
      </c>
      <c r="K15" s="2">
        <f t="shared" si="12"/>
        <v>-780481076</v>
      </c>
      <c r="L15" s="2">
        <f t="shared" si="12"/>
        <v>-512609008</v>
      </c>
      <c r="M15" s="2">
        <f t="shared" si="12"/>
        <v>0</v>
      </c>
      <c r="N15" s="2">
        <f t="shared" si="12"/>
        <v>-86999606</v>
      </c>
      <c r="O15" s="2">
        <f t="shared" si="12"/>
        <v>-144891323408</v>
      </c>
    </row>
    <row r="16" spans="1:15" ht="15.5" x14ac:dyDescent="0.35">
      <c r="C16" t="s">
        <v>29</v>
      </c>
      <c r="D16" s="2">
        <f>IFERROR(INDEX(D51:D500,MATCH($C$16,$C$51:$C$500,0)),"")</f>
        <v>25131556399</v>
      </c>
      <c r="E16" s="2">
        <f>IFERROR(INDEX(E51:E500,MATCH($C$16,$C$51:$C$500,0)),"")</f>
        <v>9002641671</v>
      </c>
      <c r="H16" s="2">
        <f>IFERROR(SUM(D16:G16)*(4/MAX(1,COUNT(D16:G16))),"")</f>
        <v>68268396140</v>
      </c>
      <c r="I16" s="2">
        <f t="shared" ref="I16:O16" si="13">IFERROR(INDEX(I51:I500,MATCH($C$16,$C$51:$C$500,0)),"")</f>
        <v>30853172687</v>
      </c>
      <c r="J16" s="2">
        <f t="shared" si="13"/>
        <v>22198820459</v>
      </c>
      <c r="K16" s="2">
        <f t="shared" si="13"/>
        <v>13128664636</v>
      </c>
      <c r="L16" s="2">
        <f t="shared" si="13"/>
        <v>32735679996</v>
      </c>
      <c r="M16" s="2">
        <f t="shared" si="13"/>
        <v>8598932859</v>
      </c>
      <c r="N16" s="2">
        <f t="shared" si="13"/>
        <v>47726834541</v>
      </c>
      <c r="O16" s="2">
        <f t="shared" si="13"/>
        <v>566034096101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41</v>
      </c>
      <c r="C19" t="s">
        <v>42</v>
      </c>
    </row>
    <row r="20" spans="1:15" ht="15.5" x14ac:dyDescent="0.35">
      <c r="A20" t="s">
        <v>43</v>
      </c>
      <c r="C20" t="s">
        <v>44</v>
      </c>
      <c r="D20" s="2">
        <f ca="1">IFERROR(D21*D2,"")</f>
        <v>743680000000</v>
      </c>
      <c r="E20" s="2">
        <f ca="1">IFERROR(E21*E2,"")</f>
        <v>703360000000</v>
      </c>
      <c r="H20" s="2">
        <f t="shared" ref="H20:O20" ca="1" si="14">IFERROR(H21*H2,"")</f>
        <v>703360000000</v>
      </c>
      <c r="I20" s="2">
        <f t="shared" ca="1" si="14"/>
        <v>1568000000000</v>
      </c>
      <c r="J20" s="2">
        <f t="shared" ca="1" si="14"/>
        <v>508080000000</v>
      </c>
      <c r="K20" s="2">
        <f t="shared" ca="1" si="14"/>
        <v>389820000000</v>
      </c>
      <c r="L20" s="2">
        <f t="shared" ca="1" si="14"/>
        <v>398580000000</v>
      </c>
      <c r="M20" s="2">
        <f t="shared" ca="1" si="14"/>
        <v>440640000000</v>
      </c>
      <c r="N20" s="2">
        <f t="shared" ca="1" si="14"/>
        <v>543060000000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4480000000</v>
      </c>
      <c r="E21" s="2">
        <f>IFERROR(INDEX(E51:E500,MATCH($C$7,$C$51:$C$500,0)),"")</f>
        <v>4480000000</v>
      </c>
      <c r="H21" s="2">
        <f>IFERROR(INDEX(D21:G21,COUNT(D21:G21)),"")</f>
        <v>4480000000</v>
      </c>
      <c r="I21" s="2">
        <f t="shared" ref="I21:O21" si="15">IFERROR(INDEX(I51:I500,MATCH($C$7,$C$51:$C$500,0)),"")</f>
        <v>4480000000</v>
      </c>
      <c r="J21" s="2">
        <f t="shared" si="15"/>
        <v>4380000000</v>
      </c>
      <c r="K21" s="2">
        <f t="shared" si="15"/>
        <v>4380000000</v>
      </c>
      <c r="L21" s="2">
        <f t="shared" si="15"/>
        <v>4380000000</v>
      </c>
      <c r="M21" s="2">
        <f t="shared" si="15"/>
        <v>4320000000</v>
      </c>
      <c r="N21" s="2">
        <f t="shared" si="15"/>
        <v>4310000000</v>
      </c>
      <c r="O21" s="2">
        <f t="shared" si="15"/>
        <v>0</v>
      </c>
    </row>
    <row r="23" spans="1:15" ht="15.5" x14ac:dyDescent="0.35">
      <c r="B23" t="s">
        <v>45</v>
      </c>
      <c r="C23" t="s">
        <v>46</v>
      </c>
      <c r="D23" s="3">
        <f>IFERROR(D5/D6*100,"")</f>
        <v>2.1232650273840332</v>
      </c>
      <c r="E23" s="3">
        <f>IFERROR(E5/E6*100,"")</f>
        <v>0.77259319087735168</v>
      </c>
      <c r="H23" s="3">
        <f t="shared" ref="H23:O23" si="16">IFERROR(H5/H6*100,"")</f>
        <v>5.8831990159612788</v>
      </c>
      <c r="I23" s="3">
        <f t="shared" si="16"/>
        <v>6.7086789698454412</v>
      </c>
      <c r="J23" s="3">
        <f t="shared" si="16"/>
        <v>1.1835299328108939</v>
      </c>
      <c r="K23" s="3">
        <f t="shared" si="16"/>
        <v>2.1407166698193074</v>
      </c>
      <c r="L23" s="3">
        <f t="shared" si="16"/>
        <v>-0.79134986953080144</v>
      </c>
      <c r="M23" s="3">
        <f t="shared" si="16"/>
        <v>1.2361091385271108</v>
      </c>
      <c r="N23" s="3">
        <f t="shared" si="16"/>
        <v>4.9915605316900615</v>
      </c>
      <c r="O23" s="3">
        <f t="shared" si="16"/>
        <v>55.567566510584584</v>
      </c>
    </row>
    <row r="24" spans="1:15" ht="15.5" x14ac:dyDescent="0.35">
      <c r="C24" t="s">
        <v>47</v>
      </c>
      <c r="D24" s="4">
        <f>IFERROR(_xlfn.RRI(5,I23,D23),"")</f>
        <v>-0.20553743286690507</v>
      </c>
      <c r="E24" s="4">
        <f>IFERROR(_xlfn.RRI(5,J23,E23),"")</f>
        <v>-8.1763977872946425E-2</v>
      </c>
      <c r="H24" s="4">
        <f t="shared" ref="H24:O24" si="17">IFERROR(_xlfn.RRI(5,M23,H23),"")</f>
        <v>0.36619076255402749</v>
      </c>
      <c r="I24" s="4">
        <f t="shared" si="17"/>
        <v>6.091388550533483E-2</v>
      </c>
      <c r="J24" s="4">
        <f t="shared" si="17"/>
        <v>-0.53690342007433367</v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O25" si="18">IFERROR(INDEX(I51:I500,MATCH($C$25,$C$51:$C$500,0)),"")</f>
        <v>6.51</v>
      </c>
      <c r="J25" s="3">
        <f t="shared" si="18"/>
        <v>4.9000000000000004</v>
      </c>
      <c r="K25" s="3">
        <f t="shared" si="18"/>
        <v>2.82</v>
      </c>
      <c r="L25" s="3">
        <f t="shared" si="18"/>
        <v>7.35</v>
      </c>
      <c r="M25" s="3">
        <f t="shared" si="18"/>
        <v>1.99</v>
      </c>
      <c r="N25" s="3">
        <f t="shared" si="18"/>
        <v>11.06</v>
      </c>
      <c r="O25" s="3">
        <f t="shared" si="18"/>
        <v>122166.69</v>
      </c>
    </row>
    <row r="26" spans="1:15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O26" si="19">IFERROR(_xlfn.RRI(5,M25,H25),"")</f>
        <v/>
      </c>
      <c r="I26" s="4">
        <f t="shared" si="19"/>
        <v>-0.10057454961421453</v>
      </c>
      <c r="J26" s="4">
        <f t="shared" si="19"/>
        <v>-0.86797728653633999</v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51</v>
      </c>
      <c r="D27" s="3">
        <f>IFERROR(D4/D21,"")</f>
        <v>1.5912701627232142</v>
      </c>
      <c r="E27" s="3">
        <f>IFERROR(E4/E21,"")</f>
        <v>1.5071457857142858</v>
      </c>
      <c r="H27" s="3">
        <f t="shared" ref="H27:O27" si="20">IFERROR(H4/H21,"")</f>
        <v>6.1968318968749996</v>
      </c>
      <c r="I27" s="3">
        <f t="shared" si="20"/>
        <v>6.4405199002232143</v>
      </c>
      <c r="J27" s="3">
        <f t="shared" si="20"/>
        <v>6.1484066452054797</v>
      </c>
      <c r="K27" s="3">
        <f t="shared" si="20"/>
        <v>4.0092762143835614</v>
      </c>
      <c r="L27" s="3">
        <f t="shared" si="20"/>
        <v>2.3492039858447487</v>
      </c>
      <c r="M27" s="3">
        <f t="shared" si="20"/>
        <v>1.7394022298611111</v>
      </c>
      <c r="N27" s="3">
        <f t="shared" si="20"/>
        <v>0.71560897633410669</v>
      </c>
      <c r="O27" s="3" t="str">
        <f t="shared" si="20"/>
        <v/>
      </c>
    </row>
    <row r="28" spans="1:15" ht="15.5" x14ac:dyDescent="0.35">
      <c r="C28" t="s">
        <v>52</v>
      </c>
      <c r="D28" s="4">
        <f>IFERROR(_xlfn.RRI(5,I27,D27),"")</f>
        <v>-0.24392548661429125</v>
      </c>
      <c r="E28" s="4">
        <f>IFERROR(_xlfn.RRI(5,J27,E27),"")</f>
        <v>-0.24511892782256417</v>
      </c>
      <c r="H28" s="4">
        <f t="shared" ref="H28:O28" si="21">IFERROR(_xlfn.RRI(5,M27,H27),"")</f>
        <v>0.28929986894565962</v>
      </c>
      <c r="I28" s="4">
        <f t="shared" si="21"/>
        <v>0.55184745879091746</v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53</v>
      </c>
      <c r="H29" s="4" t="str">
        <f t="shared" ref="H29:O29" si="22">IFERROR(((H25-I25)/I25)*100%,"")</f>
        <v/>
      </c>
      <c r="I29" s="4">
        <f t="shared" si="22"/>
        <v>0.32857142857142846</v>
      </c>
      <c r="J29" s="4">
        <f t="shared" si="22"/>
        <v>0.73758865248226968</v>
      </c>
      <c r="K29" s="4">
        <f t="shared" si="22"/>
        <v>-0.61632653061224485</v>
      </c>
      <c r="L29" s="4">
        <f t="shared" si="22"/>
        <v>2.6934673366834168</v>
      </c>
      <c r="M29" s="4">
        <f t="shared" si="22"/>
        <v>-0.82007233273056057</v>
      </c>
      <c r="N29" s="4">
        <f t="shared" si="22"/>
        <v>-0.99990946795726399</v>
      </c>
      <c r="O29" s="4" t="str">
        <f t="shared" si="22"/>
        <v/>
      </c>
    </row>
    <row r="30" spans="1:15" ht="15.5" x14ac:dyDescent="0.35">
      <c r="C30" t="s">
        <v>54</v>
      </c>
      <c r="H30" s="4">
        <f t="shared" ref="H30:O30" si="23">IFERROR(((H27-I27)/I27)*100%,"")</f>
        <v>-3.7836697521852085E-2</v>
      </c>
      <c r="I30" s="4">
        <f t="shared" si="23"/>
        <v>4.7510399339888182E-2</v>
      </c>
      <c r="J30" s="4">
        <f t="shared" si="23"/>
        <v>0.5335452875877289</v>
      </c>
      <c r="K30" s="4">
        <f t="shared" si="23"/>
        <v>0.70665307846473302</v>
      </c>
      <c r="L30" s="4">
        <f t="shared" si="23"/>
        <v>0.35058122009670489</v>
      </c>
      <c r="M30" s="4">
        <f t="shared" si="23"/>
        <v>1.4306601613239285</v>
      </c>
      <c r="N30" s="4" t="str">
        <f t="shared" si="23"/>
        <v/>
      </c>
      <c r="O30" s="4" t="str">
        <f t="shared" si="23"/>
        <v/>
      </c>
    </row>
    <row r="32" spans="1:15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252.74</v>
      </c>
      <c r="E32" s="3">
        <f>IFERROR(INDEX(E51:E500,MATCH($A$32,$C$51:$C$500,0)),"")</f>
        <v>247.19</v>
      </c>
      <c r="H32" s="3">
        <f>IFERROR(INDEX(D32:G32,COUNT(D32:G32)),"")</f>
        <v>247.19</v>
      </c>
      <c r="I32" s="3">
        <f t="shared" ref="I32:O32" si="24">IFERROR(INDEX(I51:I500,MATCH($C$32,$C$51:$C$500,0)),"")</f>
        <v>245.22</v>
      </c>
      <c r="J32" s="3">
        <f t="shared" si="24"/>
        <v>231</v>
      </c>
      <c r="K32" s="3">
        <f t="shared" si="24"/>
        <v>228.09</v>
      </c>
      <c r="L32" s="3">
        <f t="shared" si="24"/>
        <v>223.21</v>
      </c>
      <c r="M32" s="3">
        <f t="shared" si="24"/>
        <v>226.75</v>
      </c>
      <c r="N32" s="3">
        <f t="shared" si="24"/>
        <v>224.14</v>
      </c>
      <c r="O32" s="3">
        <f t="shared" si="24"/>
        <v>239435.83</v>
      </c>
    </row>
    <row r="33" spans="1:15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0.62</v>
      </c>
      <c r="E33" s="3">
        <f>IFERROR(INDEX(E51:E500,MATCH($A$33,$C$51:$C$500,0)),"")</f>
        <v>0.68</v>
      </c>
      <c r="H33" s="3">
        <f>IFERROR(INDEX(D33:G33,COUNT(D33:G33)),"")</f>
        <v>0.68</v>
      </c>
      <c r="I33" s="3">
        <f t="shared" ref="I33:O33" si="25">IFERROR(INDEX(I51:I500,MATCH($C$33,$C$51:$C$500,0)),"")</f>
        <v>1.43</v>
      </c>
      <c r="J33" s="3">
        <f t="shared" si="25"/>
        <v>0.5</v>
      </c>
      <c r="K33" s="3">
        <f t="shared" si="25"/>
        <v>0.39</v>
      </c>
      <c r="L33" s="3">
        <f t="shared" si="25"/>
        <v>0.41</v>
      </c>
      <c r="M33" s="3">
        <f t="shared" si="25"/>
        <v>0.45</v>
      </c>
      <c r="N33" s="3">
        <f t="shared" si="25"/>
        <v>0.56000000000000005</v>
      </c>
      <c r="O33" s="3">
        <f t="shared" si="25"/>
        <v>0</v>
      </c>
    </row>
    <row r="34" spans="1:15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28.29</v>
      </c>
      <c r="E34" s="3">
        <f>IFERROR(INDEX(E51:E500,MATCH($A$34,$C$51:$C$500,0)),"")</f>
        <v>84.34</v>
      </c>
      <c r="H34" s="3">
        <f>IFERROR(INDEX(D34:G34,COUNT(D34:G34)),"")</f>
        <v>84.34</v>
      </c>
      <c r="I34" s="3">
        <f t="shared" ref="I34:O34" si="26">IFERROR(INDEX(I51:I500,MATCH($C$34,$C$51:$C$500,0)),"")</f>
        <v>53.76</v>
      </c>
      <c r="J34" s="3">
        <f t="shared" si="26"/>
        <v>23.67</v>
      </c>
      <c r="K34" s="3">
        <f t="shared" si="26"/>
        <v>31.56</v>
      </c>
      <c r="L34" s="3">
        <f t="shared" si="26"/>
        <v>12.38</v>
      </c>
      <c r="M34" s="3">
        <f t="shared" si="26"/>
        <v>51.26</v>
      </c>
      <c r="N34" s="3">
        <f t="shared" si="26"/>
        <v>11.39</v>
      </c>
      <c r="O34" s="3">
        <f t="shared" si="26"/>
        <v>0</v>
      </c>
    </row>
    <row r="35" spans="1:15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98.68</v>
      </c>
      <c r="E35" s="3">
        <f>IFERROR(INDEX(E51:E500,MATCH($A$35,$C$51:$C$500,0)),"")</f>
        <v>110.82</v>
      </c>
      <c r="H35" s="3">
        <f>IFERROR(INDEX(D35:G35,COUNT(D35:G35)),"")</f>
        <v>110.82</v>
      </c>
      <c r="I35" s="3">
        <f t="shared" ref="I35:O35" si="27">IFERROR(INDEX(I51:I500,MATCH($C$35,$C$51:$C$500,0)),"")</f>
        <v>54.35</v>
      </c>
      <c r="J35" s="3">
        <f t="shared" si="27"/>
        <v>18.88</v>
      </c>
      <c r="K35" s="3">
        <f t="shared" si="27"/>
        <v>22.21</v>
      </c>
      <c r="L35" s="3">
        <f t="shared" si="27"/>
        <v>38.76</v>
      </c>
      <c r="M35" s="3">
        <f t="shared" si="27"/>
        <v>58.59</v>
      </c>
      <c r="N35" s="3">
        <f t="shared" si="27"/>
        <v>176.04</v>
      </c>
      <c r="O35" s="3">
        <f t="shared" si="27"/>
        <v>0</v>
      </c>
    </row>
    <row r="36" spans="1:15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7128890329</v>
      </c>
      <c r="E51" s="5">
        <v>6752013120</v>
      </c>
      <c r="F51" s="5">
        <v>6659598330</v>
      </c>
      <c r="G51" s="5">
        <v>9402100649</v>
      </c>
      <c r="I51" s="5">
        <v>28853529153</v>
      </c>
      <c r="J51" s="5">
        <v>26930021106</v>
      </c>
      <c r="K51" s="5">
        <v>17560629819</v>
      </c>
      <c r="L51" s="5">
        <v>10289513458</v>
      </c>
      <c r="M51" s="5">
        <v>7514217633</v>
      </c>
      <c r="N51" s="5">
        <v>3084274688</v>
      </c>
      <c r="O51" s="5">
        <v>2662590910</v>
      </c>
    </row>
    <row r="52" spans="2:15" ht="15.5" x14ac:dyDescent="0.35">
      <c r="C52" t="s">
        <v>211</v>
      </c>
      <c r="D52" s="5">
        <v>-2873800441</v>
      </c>
      <c r="E52" s="5">
        <v>-2298012992</v>
      </c>
      <c r="F52" s="5">
        <v>-2481679114</v>
      </c>
      <c r="G52" s="5">
        <v>-2446196272</v>
      </c>
      <c r="I52" s="5">
        <v>-10284288860</v>
      </c>
      <c r="J52" s="5">
        <v>-9939457976</v>
      </c>
      <c r="K52" s="5">
        <v>-5301787870</v>
      </c>
      <c r="L52" s="5">
        <v>-3184049505</v>
      </c>
      <c r="M52" s="5">
        <v>-2129917659</v>
      </c>
    </row>
    <row r="53" spans="2:15" ht="15.5" x14ac:dyDescent="0.35">
      <c r="C53" t="s">
        <v>212</v>
      </c>
      <c r="D53" s="5">
        <v>4255089888</v>
      </c>
      <c r="E53" s="5">
        <v>4454000128</v>
      </c>
      <c r="F53" s="5">
        <v>4177919216</v>
      </c>
      <c r="G53" s="5">
        <v>6955904377</v>
      </c>
      <c r="I53" s="5">
        <v>18569240293</v>
      </c>
      <c r="J53" s="5">
        <v>16990563130</v>
      </c>
      <c r="K53" s="5">
        <v>12258841949</v>
      </c>
      <c r="L53" s="5">
        <v>7105463953</v>
      </c>
      <c r="M53" s="5">
        <v>5384299974</v>
      </c>
      <c r="N53" s="5">
        <v>3084274688</v>
      </c>
      <c r="O53" s="5">
        <v>2662590910</v>
      </c>
    </row>
    <row r="54" spans="2:15" ht="15.5" x14ac:dyDescent="0.35">
      <c r="C54" t="s">
        <v>82</v>
      </c>
      <c r="D54" s="5">
        <v>-3357394902</v>
      </c>
      <c r="E54" s="5">
        <v>-2256949135</v>
      </c>
      <c r="F54" s="5">
        <v>-7324409993</v>
      </c>
      <c r="G54" s="5">
        <v>-1551842011</v>
      </c>
      <c r="I54" s="5">
        <v>-13232688046</v>
      </c>
      <c r="J54" s="5">
        <v>-8205726982</v>
      </c>
      <c r="K54" s="5">
        <v>-12869867896</v>
      </c>
      <c r="L54" s="5">
        <v>-8668309024</v>
      </c>
      <c r="M54" s="5">
        <v>-6935657879</v>
      </c>
      <c r="N54" s="5">
        <v>-5221939063</v>
      </c>
      <c r="O54" s="5">
        <v>-3352776743</v>
      </c>
    </row>
    <row r="55" spans="2:15" ht="15.5" x14ac:dyDescent="0.35">
      <c r="C55" t="s">
        <v>214</v>
      </c>
      <c r="N55" s="5">
        <v>-774766082</v>
      </c>
      <c r="O55" s="5">
        <v>-364146226</v>
      </c>
    </row>
    <row r="56" spans="2:15" ht="15.5" x14ac:dyDescent="0.35">
      <c r="C56" t="s">
        <v>213</v>
      </c>
      <c r="D56" s="5">
        <v>-3357394902</v>
      </c>
      <c r="E56" s="5">
        <v>-2256949135</v>
      </c>
      <c r="F56" s="5">
        <v>-7324409993</v>
      </c>
      <c r="G56" s="5">
        <v>-1551842011</v>
      </c>
      <c r="I56" s="5">
        <v>-13232688046</v>
      </c>
      <c r="J56" s="5">
        <v>-8205726982</v>
      </c>
      <c r="K56" s="5">
        <v>-12869867896</v>
      </c>
      <c r="L56" s="5">
        <v>-8668309024</v>
      </c>
      <c r="M56" s="5">
        <v>-6935657879</v>
      </c>
      <c r="N56" s="5">
        <v>-2740055131</v>
      </c>
      <c r="O56" s="5">
        <v>-2525787656</v>
      </c>
    </row>
    <row r="57" spans="2:15" ht="15.5" x14ac:dyDescent="0.35">
      <c r="C57" t="s">
        <v>1724</v>
      </c>
      <c r="N57" s="5">
        <v>-1707117850</v>
      </c>
      <c r="O57" s="5">
        <v>-462842861</v>
      </c>
    </row>
    <row r="58" spans="2:15" ht="15.5" x14ac:dyDescent="0.35">
      <c r="C58" t="s">
        <v>81</v>
      </c>
      <c r="D58" s="5">
        <v>-168575961</v>
      </c>
      <c r="E58" s="5">
        <v>-77303986</v>
      </c>
      <c r="F58" s="5">
        <v>333415099</v>
      </c>
      <c r="G58" s="5">
        <v>-72461738</v>
      </c>
      <c r="I58" s="5">
        <v>149434271</v>
      </c>
      <c r="J58" s="5">
        <v>-445733136</v>
      </c>
      <c r="K58" s="5">
        <v>91697</v>
      </c>
      <c r="L58" s="5">
        <v>-17414</v>
      </c>
      <c r="M58" s="5">
        <v>38328</v>
      </c>
      <c r="N58" s="5">
        <v>1002671</v>
      </c>
      <c r="O58" s="5">
        <v>-13033</v>
      </c>
    </row>
    <row r="59" spans="2:15" ht="15.5" x14ac:dyDescent="0.35">
      <c r="C59" t="s">
        <v>89</v>
      </c>
      <c r="D59" s="5">
        <v>897694986</v>
      </c>
      <c r="E59" s="5">
        <v>2197050993</v>
      </c>
      <c r="F59" s="5">
        <v>-3146490777</v>
      </c>
      <c r="G59" s="5">
        <v>5404062366</v>
      </c>
      <c r="I59" s="5">
        <v>5336552247</v>
      </c>
      <c r="J59" s="5">
        <v>8784836148</v>
      </c>
      <c r="K59" s="5">
        <v>-611025947</v>
      </c>
      <c r="L59" s="5">
        <v>-1562845071</v>
      </c>
      <c r="M59" s="5">
        <v>-1551357905</v>
      </c>
      <c r="N59" s="5">
        <v>-2137664375</v>
      </c>
      <c r="O59" s="5">
        <v>-690185833</v>
      </c>
    </row>
    <row r="60" spans="2:15" ht="15.5" x14ac:dyDescent="0.35">
      <c r="C60" t="s">
        <v>90</v>
      </c>
      <c r="D60" s="5">
        <v>24233861413</v>
      </c>
      <c r="E60" s="5">
        <v>6805590678</v>
      </c>
      <c r="F60" s="5">
        <v>8243834475</v>
      </c>
      <c r="G60" s="5">
        <v>3450796036</v>
      </c>
      <c r="I60" s="5">
        <v>25516620440</v>
      </c>
      <c r="J60" s="5">
        <v>13413984311</v>
      </c>
      <c r="K60" s="5">
        <v>13739690583</v>
      </c>
      <c r="L60" s="5">
        <v>34298525067</v>
      </c>
      <c r="M60" s="5">
        <v>10150290764</v>
      </c>
      <c r="N60" s="5">
        <v>49864498916</v>
      </c>
      <c r="O60" s="5">
        <v>566724281934</v>
      </c>
    </row>
    <row r="61" spans="2:15" ht="15.5" x14ac:dyDescent="0.35">
      <c r="C61" t="s">
        <v>92</v>
      </c>
      <c r="D61" s="5">
        <v>24233861413</v>
      </c>
      <c r="E61" s="5">
        <v>6805590678</v>
      </c>
      <c r="F61" s="5">
        <v>8243834475</v>
      </c>
      <c r="G61" s="5">
        <v>3450796036</v>
      </c>
      <c r="I61" s="5">
        <v>25516620440</v>
      </c>
      <c r="J61" s="5">
        <v>13413984311</v>
      </c>
      <c r="K61" s="5">
        <v>13739690583</v>
      </c>
      <c r="L61" s="5">
        <v>34298525067</v>
      </c>
      <c r="M61" s="5">
        <v>10150290764</v>
      </c>
      <c r="N61" s="5">
        <v>49864498916</v>
      </c>
      <c r="O61" s="5">
        <v>566724281934</v>
      </c>
    </row>
    <row r="62" spans="2:15" ht="15.5" x14ac:dyDescent="0.35">
      <c r="C62" t="s">
        <v>29</v>
      </c>
      <c r="D62" s="5">
        <v>25131556399</v>
      </c>
      <c r="E62" s="5">
        <v>9002641671</v>
      </c>
      <c r="F62" s="5">
        <v>5097343698</v>
      </c>
      <c r="G62" s="5">
        <v>8854858402</v>
      </c>
      <c r="I62" s="5">
        <v>30853172687</v>
      </c>
      <c r="J62" s="5">
        <v>22198820459</v>
      </c>
      <c r="K62" s="5">
        <v>13128664636</v>
      </c>
      <c r="L62" s="5">
        <v>32735679996</v>
      </c>
      <c r="M62" s="5">
        <v>8598932859</v>
      </c>
      <c r="N62" s="5">
        <v>47726834541</v>
      </c>
      <c r="O62" s="5">
        <v>566034096101</v>
      </c>
    </row>
    <row r="63" spans="2:15" ht="15.5" x14ac:dyDescent="0.35">
      <c r="C63" t="s">
        <v>28</v>
      </c>
      <c r="D63" s="5">
        <v>-453800998</v>
      </c>
      <c r="E63" s="5">
        <v>-229761000</v>
      </c>
      <c r="F63" s="5">
        <v>-365191256</v>
      </c>
      <c r="G63" s="5">
        <v>-555781001</v>
      </c>
      <c r="I63" s="5">
        <v>-1540014255</v>
      </c>
      <c r="J63" s="5">
        <v>-1164370076</v>
      </c>
      <c r="K63" s="5">
        <v>-780481076</v>
      </c>
      <c r="L63" s="5">
        <v>-512609008</v>
      </c>
      <c r="N63" s="5">
        <v>-86999606</v>
      </c>
      <c r="O63" s="5">
        <v>-144891323408</v>
      </c>
    </row>
    <row r="64" spans="2:15" ht="15.5" x14ac:dyDescent="0.35">
      <c r="C64" t="s">
        <v>368</v>
      </c>
      <c r="I64" s="5">
        <v>-1519583996</v>
      </c>
      <c r="J64" s="5">
        <v>-1145468996</v>
      </c>
      <c r="N64" s="5">
        <v>-72169076</v>
      </c>
      <c r="O64" s="5">
        <v>-144891323408</v>
      </c>
    </row>
    <row r="65" spans="2:15" ht="15.5" x14ac:dyDescent="0.35">
      <c r="C65" t="s">
        <v>404</v>
      </c>
      <c r="I65" s="5">
        <v>-20430259</v>
      </c>
      <c r="J65" s="5">
        <v>-18901080</v>
      </c>
      <c r="N65" s="5">
        <v>-14830530</v>
      </c>
    </row>
    <row r="66" spans="2:15" ht="15.5" x14ac:dyDescent="0.35">
      <c r="C66" t="s">
        <v>405</v>
      </c>
    </row>
    <row r="67" spans="2:15" ht="15.5" x14ac:dyDescent="0.35">
      <c r="C67" t="s">
        <v>406</v>
      </c>
      <c r="D67" s="5">
        <v>-453800998</v>
      </c>
      <c r="E67" s="5">
        <v>-229761000</v>
      </c>
      <c r="F67" s="5">
        <v>-365191256</v>
      </c>
      <c r="G67" s="5">
        <v>-555781001</v>
      </c>
      <c r="I67" s="5">
        <v>-1540014255</v>
      </c>
      <c r="J67" s="5">
        <v>-1164370076</v>
      </c>
      <c r="K67" s="5">
        <v>-780481076</v>
      </c>
      <c r="L67" s="5">
        <v>-512609008</v>
      </c>
      <c r="N67" s="5">
        <v>-86999606</v>
      </c>
      <c r="O67" s="5">
        <v>-144891323408</v>
      </c>
    </row>
    <row r="68" spans="2:15" ht="15.5" x14ac:dyDescent="0.35">
      <c r="C68" t="s">
        <v>93</v>
      </c>
      <c r="D68" s="5">
        <v>24677755401</v>
      </c>
      <c r="E68" s="5">
        <v>8772880671</v>
      </c>
      <c r="F68" s="5">
        <v>4732152442</v>
      </c>
      <c r="G68" s="5">
        <v>8299077401</v>
      </c>
      <c r="I68" s="5">
        <v>29313158432</v>
      </c>
      <c r="J68" s="5">
        <v>21034450383</v>
      </c>
      <c r="K68" s="5">
        <v>12348183560</v>
      </c>
      <c r="L68" s="5">
        <v>32223070988</v>
      </c>
      <c r="M68" s="5">
        <v>8598932859</v>
      </c>
      <c r="N68" s="5">
        <v>47639834935</v>
      </c>
      <c r="O68" s="5">
        <v>421142772693</v>
      </c>
    </row>
    <row r="69" spans="2:15" ht="15.5" x14ac:dyDescent="0.35">
      <c r="C69" t="s">
        <v>96</v>
      </c>
      <c r="F69" s="5">
        <v>47096774879</v>
      </c>
      <c r="I69" s="5">
        <v>47096774879</v>
      </c>
      <c r="J69" s="5">
        <v>-9180909534</v>
      </c>
      <c r="K69" s="5">
        <v>9052872851</v>
      </c>
      <c r="L69" s="5">
        <v>-39964929290</v>
      </c>
      <c r="M69" s="5">
        <v>3499412824</v>
      </c>
      <c r="N69" s="5">
        <v>571955000</v>
      </c>
      <c r="O69" s="5">
        <v>37515420062</v>
      </c>
    </row>
    <row r="70" spans="2:15" ht="15.5" x14ac:dyDescent="0.35">
      <c r="C70" t="s">
        <v>94</v>
      </c>
    </row>
    <row r="71" spans="2:15" ht="15.5" x14ac:dyDescent="0.35">
      <c r="C71" t="s">
        <v>95</v>
      </c>
      <c r="D71" s="5">
        <v>24677755401</v>
      </c>
      <c r="E71" s="5">
        <v>8772880671</v>
      </c>
      <c r="F71" s="5">
        <v>51828927321</v>
      </c>
      <c r="G71" s="5">
        <v>8299077401</v>
      </c>
      <c r="I71" s="5">
        <v>76409933311</v>
      </c>
      <c r="J71" s="5">
        <v>11853540849</v>
      </c>
      <c r="K71" s="5">
        <v>21401056411</v>
      </c>
      <c r="L71" s="5">
        <v>-7741858302</v>
      </c>
      <c r="M71" s="5">
        <v>12098345683</v>
      </c>
      <c r="N71" s="5">
        <v>48211789935</v>
      </c>
      <c r="O71" s="5">
        <v>458658192755</v>
      </c>
    </row>
    <row r="72" spans="2:15" ht="15.5" x14ac:dyDescent="0.35">
      <c r="C72" t="s">
        <v>98</v>
      </c>
      <c r="D72" s="5">
        <v>24677755401</v>
      </c>
      <c r="E72" s="5">
        <v>8772880671</v>
      </c>
      <c r="F72" s="5">
        <v>4732152442</v>
      </c>
      <c r="G72" s="5">
        <v>8299077401</v>
      </c>
      <c r="I72" s="5">
        <v>29313158432</v>
      </c>
      <c r="J72" s="5">
        <v>21034450383</v>
      </c>
      <c r="K72" s="5">
        <v>12348183560</v>
      </c>
      <c r="L72" s="5">
        <v>32223070988</v>
      </c>
      <c r="M72" s="5">
        <v>8598932859</v>
      </c>
      <c r="N72" s="5">
        <v>47639834935</v>
      </c>
      <c r="O72" s="5">
        <v>421142772693</v>
      </c>
    </row>
    <row r="73" spans="2:15" ht="15.5" x14ac:dyDescent="0.35">
      <c r="C73" t="s">
        <v>8</v>
      </c>
      <c r="D73" s="5">
        <v>24846331362</v>
      </c>
      <c r="E73" s="5">
        <v>8850184657</v>
      </c>
      <c r="F73" s="5">
        <v>51495512222</v>
      </c>
      <c r="G73" s="5">
        <v>8371539139</v>
      </c>
      <c r="I73" s="5">
        <v>76260499040</v>
      </c>
      <c r="J73" s="5">
        <v>12299373985</v>
      </c>
      <c r="K73" s="5">
        <v>21400964714</v>
      </c>
      <c r="L73" s="5">
        <v>-7741840888</v>
      </c>
      <c r="M73" s="5">
        <v>12098307355</v>
      </c>
      <c r="N73" s="5">
        <v>48210787264</v>
      </c>
      <c r="O73" s="5">
        <v>458658205788</v>
      </c>
    </row>
    <row r="74" spans="2:15" ht="15.5" x14ac:dyDescent="0.35">
      <c r="C74" t="s">
        <v>100</v>
      </c>
      <c r="D74" s="5">
        <v>24677755401</v>
      </c>
      <c r="E74" s="5">
        <v>8772880671</v>
      </c>
      <c r="F74" s="5">
        <v>4732152442</v>
      </c>
      <c r="G74" s="5">
        <v>8299077401</v>
      </c>
      <c r="I74" s="5">
        <v>29313158432</v>
      </c>
      <c r="J74" s="5">
        <v>21034450383</v>
      </c>
      <c r="K74" s="5">
        <v>12348183560</v>
      </c>
      <c r="L74" s="5">
        <v>32223070988</v>
      </c>
      <c r="M74" s="5">
        <v>8598932859</v>
      </c>
      <c r="N74" s="5">
        <v>47639834935</v>
      </c>
      <c r="O74" s="5">
        <v>421142772693</v>
      </c>
    </row>
    <row r="75" spans="2:15" ht="15.5" x14ac:dyDescent="0.35">
      <c r="C75" t="s">
        <v>317</v>
      </c>
    </row>
    <row r="76" spans="2:15" ht="15.5" x14ac:dyDescent="0.35">
      <c r="C76" t="s">
        <v>101</v>
      </c>
      <c r="D76" s="5">
        <v>24677755401</v>
      </c>
      <c r="E76" s="5">
        <v>8772880671</v>
      </c>
      <c r="F76" s="5">
        <v>51828927321</v>
      </c>
      <c r="G76" s="5">
        <v>8299077401</v>
      </c>
      <c r="I76" s="5">
        <v>76409933311</v>
      </c>
      <c r="J76" s="5">
        <v>11853640849</v>
      </c>
      <c r="K76" s="5">
        <v>21401056411</v>
      </c>
      <c r="L76" s="5">
        <v>-7741858302</v>
      </c>
      <c r="M76" s="5">
        <v>12098345683</v>
      </c>
      <c r="N76" s="5">
        <v>48211789935</v>
      </c>
      <c r="O76" s="5">
        <v>458658192755</v>
      </c>
    </row>
    <row r="77" spans="2:15" ht="15.5" x14ac:dyDescent="0.35">
      <c r="C77" t="s">
        <v>102</v>
      </c>
      <c r="D77" s="5">
        <v>24677755401</v>
      </c>
      <c r="E77" s="5">
        <v>8772880671</v>
      </c>
      <c r="F77" s="5">
        <v>51828927321</v>
      </c>
      <c r="G77" s="5">
        <v>8299077401</v>
      </c>
      <c r="I77" s="5">
        <v>76409933311</v>
      </c>
      <c r="J77" s="5">
        <v>11853640849</v>
      </c>
      <c r="K77" s="5">
        <v>21401056411</v>
      </c>
      <c r="L77" s="5">
        <v>-7741858302</v>
      </c>
      <c r="M77" s="5">
        <v>12098345683</v>
      </c>
      <c r="N77" s="5">
        <v>48211789935</v>
      </c>
      <c r="O77" s="5">
        <v>458658192755</v>
      </c>
    </row>
    <row r="79" spans="2:15" ht="15.5" x14ac:dyDescent="0.35">
      <c r="B79" t="s">
        <v>103</v>
      </c>
      <c r="C79" t="s">
        <v>104</v>
      </c>
    </row>
    <row r="80" spans="2:15" ht="15.5" x14ac:dyDescent="0.35">
      <c r="C80" t="s">
        <v>216</v>
      </c>
    </row>
    <row r="81" spans="3:15" ht="15.5" x14ac:dyDescent="0.35">
      <c r="C81" t="s">
        <v>20</v>
      </c>
      <c r="D81" s="5">
        <v>289337965891</v>
      </c>
      <c r="E81" s="5">
        <v>274794624528</v>
      </c>
      <c r="F81" s="5">
        <v>280426461980</v>
      </c>
      <c r="G81" s="5">
        <v>285860697163</v>
      </c>
      <c r="I81" s="5">
        <v>280426461980</v>
      </c>
      <c r="J81" s="5">
        <v>251070882372</v>
      </c>
      <c r="K81" s="5">
        <v>216530279659</v>
      </c>
      <c r="L81" s="5">
        <v>305326083952</v>
      </c>
      <c r="M81" s="5">
        <v>328143482036</v>
      </c>
      <c r="N81" s="5">
        <v>467180285169</v>
      </c>
      <c r="O81" s="5">
        <v>768673297692</v>
      </c>
    </row>
    <row r="82" spans="3:15" ht="15.5" x14ac:dyDescent="0.35">
      <c r="C82" t="s">
        <v>222</v>
      </c>
    </row>
    <row r="83" spans="3:15" ht="15.5" x14ac:dyDescent="0.35">
      <c r="C83" t="s">
        <v>217</v>
      </c>
      <c r="D83" s="5">
        <v>934271897</v>
      </c>
      <c r="E83" s="5">
        <v>846228264</v>
      </c>
      <c r="F83" s="5">
        <v>547825539</v>
      </c>
      <c r="G83" s="5">
        <v>2651240885</v>
      </c>
      <c r="I83" s="5">
        <v>547825539</v>
      </c>
      <c r="J83" s="5">
        <v>214401832</v>
      </c>
      <c r="K83" s="5">
        <v>108420607</v>
      </c>
    </row>
    <row r="84" spans="3:15" ht="15.5" x14ac:dyDescent="0.35">
      <c r="C84" t="s">
        <v>110</v>
      </c>
      <c r="D84" s="5">
        <v>2014423272</v>
      </c>
      <c r="E84" s="5">
        <v>1944995671</v>
      </c>
      <c r="F84" s="5">
        <v>1812684534</v>
      </c>
      <c r="G84" s="5">
        <v>7411537426</v>
      </c>
      <c r="I84" s="5">
        <v>1812684534</v>
      </c>
      <c r="J84" s="5">
        <v>7609173934</v>
      </c>
      <c r="K84" s="5">
        <v>8302622210</v>
      </c>
      <c r="L84" s="5">
        <v>12683219856</v>
      </c>
      <c r="M84" s="5">
        <v>18529001978</v>
      </c>
      <c r="N84" s="5">
        <v>21409313970</v>
      </c>
      <c r="O84" s="5">
        <v>21508100537</v>
      </c>
    </row>
    <row r="85" spans="3:15" ht="15.5" x14ac:dyDescent="0.35">
      <c r="C85" t="s">
        <v>219</v>
      </c>
      <c r="D85" s="5">
        <v>4093982521</v>
      </c>
      <c r="E85" s="5">
        <v>2094518419</v>
      </c>
      <c r="F85" s="5">
        <v>3288198282</v>
      </c>
      <c r="G85" s="5">
        <v>55030598</v>
      </c>
      <c r="I85" s="5">
        <v>3288198282</v>
      </c>
      <c r="J85" s="5">
        <v>26446710</v>
      </c>
      <c r="K85" s="5">
        <v>24984210</v>
      </c>
      <c r="L85" s="5">
        <v>24984210</v>
      </c>
    </row>
    <row r="86" spans="3:15" ht="15.5" x14ac:dyDescent="0.35">
      <c r="C86" t="s">
        <v>218</v>
      </c>
      <c r="D86" s="5">
        <v>6977500</v>
      </c>
      <c r="E86" s="5">
        <v>12982500</v>
      </c>
      <c r="F86" s="5">
        <v>4252500</v>
      </c>
      <c r="G86" s="5">
        <v>1407651477</v>
      </c>
      <c r="I86" s="5">
        <v>4252500</v>
      </c>
      <c r="J86" s="5">
        <v>32424100</v>
      </c>
    </row>
    <row r="87" spans="3:15" ht="15.5" x14ac:dyDescent="0.35">
      <c r="C87" t="s">
        <v>221</v>
      </c>
      <c r="D87" s="5">
        <v>2014423272</v>
      </c>
      <c r="E87" s="5">
        <v>1944995671</v>
      </c>
      <c r="F87" s="5">
        <v>1812684534</v>
      </c>
      <c r="G87" s="5">
        <v>7411537426</v>
      </c>
      <c r="I87" s="5">
        <v>1812684534</v>
      </c>
      <c r="J87" s="5">
        <v>7609173934</v>
      </c>
      <c r="K87" s="5">
        <v>8302622210</v>
      </c>
      <c r="L87" s="5">
        <v>12683219856</v>
      </c>
      <c r="M87" s="5">
        <v>18529001978</v>
      </c>
      <c r="N87" s="5">
        <v>21409313970</v>
      </c>
      <c r="O87" s="5">
        <v>21508100537</v>
      </c>
    </row>
    <row r="88" spans="3:15" ht="15.5" x14ac:dyDescent="0.35">
      <c r="C88" t="s">
        <v>81</v>
      </c>
      <c r="D88" s="5">
        <v>41627967207</v>
      </c>
      <c r="E88" s="5">
        <v>41627967207</v>
      </c>
      <c r="F88" s="5">
        <v>41627967207</v>
      </c>
      <c r="G88" s="5">
        <v>-5468807672</v>
      </c>
      <c r="I88" s="5">
        <v>41627967207</v>
      </c>
      <c r="J88" s="5">
        <v>-5185510990</v>
      </c>
      <c r="K88" s="5">
        <v>3995298544</v>
      </c>
      <c r="L88" s="5">
        <v>-5057574307</v>
      </c>
      <c r="M88" s="5">
        <v>34907354983</v>
      </c>
      <c r="N88" s="5">
        <v>31407942159</v>
      </c>
      <c r="O88" s="5">
        <v>37515420062</v>
      </c>
    </row>
    <row r="89" spans="3:15" ht="15.5" x14ac:dyDescent="0.35">
      <c r="C89" t="s">
        <v>223</v>
      </c>
      <c r="D89" s="5">
        <v>537057027557</v>
      </c>
      <c r="E89" s="5">
        <v>517582561501</v>
      </c>
      <c r="F89" s="5">
        <v>515500651002</v>
      </c>
      <c r="G89" s="5">
        <v>512872544497</v>
      </c>
      <c r="I89" s="5">
        <v>515500651002</v>
      </c>
      <c r="J89" s="5">
        <v>525641405478</v>
      </c>
      <c r="K89" s="5">
        <v>532662802403</v>
      </c>
      <c r="L89" s="5">
        <v>636783563349</v>
      </c>
      <c r="M89" s="5">
        <v>646904942434</v>
      </c>
      <c r="N89" s="5">
        <v>705485717456</v>
      </c>
      <c r="O89" s="5">
        <v>791117181192</v>
      </c>
    </row>
    <row r="90" spans="3:15" ht="15.5" x14ac:dyDescent="0.35">
      <c r="C90" t="s">
        <v>224</v>
      </c>
    </row>
    <row r="91" spans="3:15" ht="15.5" x14ac:dyDescent="0.35">
      <c r="C91" t="s">
        <v>111</v>
      </c>
      <c r="D91" s="5">
        <v>339428731831</v>
      </c>
      <c r="E91" s="5">
        <v>332136713269</v>
      </c>
      <c r="F91" s="5">
        <v>325842939439</v>
      </c>
      <c r="G91" s="5">
        <v>229873605960</v>
      </c>
      <c r="I91" s="5">
        <v>325842939439</v>
      </c>
      <c r="J91" s="5">
        <v>199658866989</v>
      </c>
      <c r="K91" s="5">
        <v>238679056672</v>
      </c>
      <c r="L91" s="5">
        <v>197864137756</v>
      </c>
      <c r="M91" s="5">
        <v>332751058452</v>
      </c>
      <c r="N91" s="5">
        <v>261666624161</v>
      </c>
      <c r="O91" s="5">
        <v>160417485916</v>
      </c>
    </row>
    <row r="92" spans="3:15" ht="15.5" x14ac:dyDescent="0.35">
      <c r="C92" t="s">
        <v>107</v>
      </c>
      <c r="D92" s="5">
        <v>300822177382</v>
      </c>
      <c r="E92" s="5">
        <v>301340724048</v>
      </c>
      <c r="F92" s="5">
        <v>301790048597</v>
      </c>
      <c r="G92" s="5">
        <v>301734470936</v>
      </c>
      <c r="I92" s="5">
        <v>301790048597</v>
      </c>
      <c r="J92" s="5">
        <v>303564205041</v>
      </c>
      <c r="K92" s="5">
        <v>174630242176</v>
      </c>
      <c r="L92" s="5">
        <v>143404577315</v>
      </c>
    </row>
    <row r="93" spans="3:15" ht="15.5" x14ac:dyDescent="0.35">
      <c r="C93" t="s">
        <v>342</v>
      </c>
    </row>
    <row r="94" spans="3:15" ht="15.5" x14ac:dyDescent="0.35">
      <c r="C94" t="s">
        <v>228</v>
      </c>
      <c r="D94" s="5">
        <v>641173544747</v>
      </c>
      <c r="E94" s="5">
        <v>634400072851</v>
      </c>
      <c r="F94" s="5">
        <v>628555623570</v>
      </c>
      <c r="G94" s="5">
        <v>577939540988</v>
      </c>
      <c r="I94" s="5">
        <v>628555623570</v>
      </c>
      <c r="J94" s="5">
        <v>517399039134</v>
      </c>
      <c r="K94" s="5">
        <v>471619451803</v>
      </c>
      <c r="L94" s="5">
        <v>343760614365</v>
      </c>
      <c r="M94" s="5">
        <v>333763326076</v>
      </c>
      <c r="N94" s="5">
        <v>262910675295</v>
      </c>
      <c r="O94" s="5">
        <v>159525590116</v>
      </c>
    </row>
    <row r="95" spans="3:15" ht="15.5" x14ac:dyDescent="0.35">
      <c r="C95" t="s">
        <v>115</v>
      </c>
      <c r="D95" s="5">
        <v>1178230572304</v>
      </c>
      <c r="E95" s="5">
        <v>1151982634352</v>
      </c>
      <c r="F95" s="5">
        <v>1144056274572</v>
      </c>
      <c r="G95" s="5">
        <v>1090812085485</v>
      </c>
      <c r="I95" s="5">
        <v>1144056274572</v>
      </c>
      <c r="J95" s="5">
        <v>1043040444612</v>
      </c>
      <c r="K95" s="5">
        <v>1004282254206</v>
      </c>
      <c r="L95" s="5">
        <v>980544177714</v>
      </c>
      <c r="M95" s="5">
        <v>980668268510</v>
      </c>
      <c r="N95" s="5">
        <v>968396392751</v>
      </c>
      <c r="O95" s="5">
        <v>950642771308</v>
      </c>
    </row>
    <row r="96" spans="3:15" ht="15.5" x14ac:dyDescent="0.35">
      <c r="C96" t="s">
        <v>116</v>
      </c>
    </row>
    <row r="97" spans="3:15" ht="15.5" x14ac:dyDescent="0.35">
      <c r="C97" t="s">
        <v>117</v>
      </c>
    </row>
    <row r="98" spans="3:15" ht="15.5" x14ac:dyDescent="0.35">
      <c r="C98" t="s">
        <v>229</v>
      </c>
      <c r="D98" s="5">
        <v>6872262967</v>
      </c>
      <c r="E98" s="5">
        <v>5112915039</v>
      </c>
      <c r="F98" s="5">
        <v>6062435930</v>
      </c>
      <c r="G98" s="5">
        <v>4855673205</v>
      </c>
      <c r="I98" s="5">
        <v>6062435930</v>
      </c>
      <c r="J98" s="5">
        <v>2913909996</v>
      </c>
      <c r="K98" s="5">
        <v>3367842581</v>
      </c>
      <c r="L98" s="5">
        <v>1764769616</v>
      </c>
      <c r="M98" s="5">
        <v>1313759269</v>
      </c>
      <c r="N98" s="5">
        <v>2073926016</v>
      </c>
      <c r="O98" s="5">
        <v>125236451417</v>
      </c>
    </row>
    <row r="99" spans="3:15" ht="15.5" x14ac:dyDescent="0.35">
      <c r="C99" t="s">
        <v>233</v>
      </c>
      <c r="D99" s="5">
        <v>351844633</v>
      </c>
      <c r="E99" s="5">
        <v>308468982</v>
      </c>
      <c r="F99" s="5">
        <v>350383054</v>
      </c>
      <c r="G99" s="5">
        <v>295466753</v>
      </c>
      <c r="I99" s="5">
        <v>350383054</v>
      </c>
      <c r="J99" s="5">
        <v>423792015</v>
      </c>
      <c r="K99" s="5">
        <v>314107923</v>
      </c>
      <c r="L99" s="5">
        <v>224552391</v>
      </c>
      <c r="M99" s="5">
        <v>115626893</v>
      </c>
      <c r="N99" s="5">
        <v>110932864</v>
      </c>
      <c r="O99" s="5">
        <v>124934791809</v>
      </c>
    </row>
    <row r="100" spans="3:15" ht="15.5" x14ac:dyDescent="0.35">
      <c r="C100" t="s">
        <v>120</v>
      </c>
      <c r="D100" s="5">
        <v>513113258</v>
      </c>
      <c r="E100" s="5">
        <v>455812083</v>
      </c>
      <c r="F100" s="5">
        <v>387770652</v>
      </c>
      <c r="G100" s="5">
        <v>594777979</v>
      </c>
      <c r="I100" s="5">
        <v>387770652</v>
      </c>
      <c r="J100" s="5">
        <v>325692795</v>
      </c>
      <c r="K100" s="5">
        <v>455232563</v>
      </c>
      <c r="L100" s="5">
        <v>167329470</v>
      </c>
      <c r="M100" s="5">
        <v>71203223</v>
      </c>
    </row>
    <row r="101" spans="3:15" ht="15.5" x14ac:dyDescent="0.35">
      <c r="C101" t="s">
        <v>324</v>
      </c>
    </row>
    <row r="102" spans="3:15" ht="15.5" x14ac:dyDescent="0.35">
      <c r="C102" t="s">
        <v>121</v>
      </c>
      <c r="M102" s="5">
        <v>293158618</v>
      </c>
      <c r="N102" s="5">
        <v>118313907</v>
      </c>
      <c r="O102" s="5">
        <v>301659608</v>
      </c>
    </row>
    <row r="103" spans="3:15" ht="15.5" x14ac:dyDescent="0.35">
      <c r="C103" t="s">
        <v>232</v>
      </c>
      <c r="D103" s="5">
        <v>4100960021</v>
      </c>
      <c r="E103" s="5">
        <v>2107500919</v>
      </c>
      <c r="F103" s="5">
        <v>3292450782</v>
      </c>
      <c r="G103" s="5">
        <v>1462682075</v>
      </c>
      <c r="I103" s="5">
        <v>3292450782</v>
      </c>
      <c r="J103" s="5">
        <v>58870810</v>
      </c>
      <c r="K103" s="5">
        <v>24984210</v>
      </c>
      <c r="L103" s="5">
        <v>24984210</v>
      </c>
      <c r="M103" s="5">
        <v>293158618</v>
      </c>
      <c r="N103" s="5">
        <v>118313907</v>
      </c>
      <c r="O103" s="5">
        <v>301659608</v>
      </c>
    </row>
    <row r="104" spans="3:15" ht="15.5" x14ac:dyDescent="0.35">
      <c r="C104" t="s">
        <v>237</v>
      </c>
      <c r="D104" s="5">
        <v>1163772077</v>
      </c>
      <c r="E104" s="5">
        <v>1352937454</v>
      </c>
      <c r="F104" s="5">
        <v>1249937454</v>
      </c>
      <c r="G104" s="5">
        <v>1041438413</v>
      </c>
      <c r="I104" s="5">
        <v>1249937454</v>
      </c>
      <c r="J104" s="5">
        <v>915472519</v>
      </c>
      <c r="K104" s="5">
        <v>1204126947</v>
      </c>
      <c r="L104" s="5">
        <v>471179831</v>
      </c>
      <c r="M104" s="5">
        <v>613475952</v>
      </c>
      <c r="N104" s="5">
        <v>476476129</v>
      </c>
    </row>
    <row r="105" spans="3:15" ht="15.5" x14ac:dyDescent="0.35">
      <c r="C105" t="s">
        <v>238</v>
      </c>
      <c r="D105" s="5">
        <v>1163772077</v>
      </c>
      <c r="E105" s="5">
        <v>1352937454</v>
      </c>
      <c r="F105" s="5">
        <v>1249937454</v>
      </c>
      <c r="G105" s="5">
        <v>1041438413</v>
      </c>
      <c r="I105" s="5">
        <v>1249937454</v>
      </c>
      <c r="J105" s="5">
        <v>915472519</v>
      </c>
      <c r="K105" s="5">
        <v>1204126947</v>
      </c>
      <c r="L105" s="5">
        <v>471179831</v>
      </c>
      <c r="M105" s="5">
        <v>613475952</v>
      </c>
      <c r="N105" s="5">
        <v>476476129</v>
      </c>
    </row>
    <row r="106" spans="3:15" ht="15.5" x14ac:dyDescent="0.35">
      <c r="C106" t="s">
        <v>128</v>
      </c>
      <c r="D106" s="5">
        <v>8036035044</v>
      </c>
      <c r="E106" s="5">
        <v>6465852493</v>
      </c>
      <c r="F106" s="5">
        <v>7312373384</v>
      </c>
      <c r="G106" s="5">
        <v>5897111618</v>
      </c>
      <c r="I106" s="5">
        <v>7312373384</v>
      </c>
      <c r="J106" s="5">
        <v>3829382515</v>
      </c>
      <c r="K106" s="5">
        <v>4571969528</v>
      </c>
      <c r="L106" s="5">
        <v>2235949447</v>
      </c>
      <c r="M106" s="5">
        <v>1927235221</v>
      </c>
      <c r="N106" s="5">
        <v>2550402145</v>
      </c>
      <c r="O106" s="5">
        <v>125236451417</v>
      </c>
    </row>
    <row r="107" spans="3:15" ht="15.5" x14ac:dyDescent="0.35">
      <c r="C107" t="s">
        <v>129</v>
      </c>
    </row>
    <row r="108" spans="3:15" ht="15.5" x14ac:dyDescent="0.35">
      <c r="C108" t="s">
        <v>130</v>
      </c>
      <c r="D108" s="5">
        <v>448074163800</v>
      </c>
      <c r="E108" s="5">
        <v>448074163800</v>
      </c>
      <c r="F108" s="5">
        <v>448074163800</v>
      </c>
      <c r="G108" s="5">
        <v>448074163800</v>
      </c>
      <c r="I108" s="5">
        <v>448074163800</v>
      </c>
      <c r="J108" s="5">
        <v>438689704000</v>
      </c>
      <c r="K108" s="5">
        <v>438284125300</v>
      </c>
      <c r="L108" s="5">
        <v>438284125300</v>
      </c>
      <c r="M108" s="5">
        <v>431640440500</v>
      </c>
      <c r="N108" s="5">
        <v>430910000000</v>
      </c>
      <c r="O108" s="5">
        <v>344728000000</v>
      </c>
    </row>
    <row r="109" spans="3:15" ht="15.5" x14ac:dyDescent="0.35">
      <c r="C109" t="s">
        <v>131</v>
      </c>
      <c r="D109" s="5">
        <v>7755501948</v>
      </c>
      <c r="E109" s="5">
        <v>7755501948</v>
      </c>
      <c r="F109" s="5">
        <v>7755501948</v>
      </c>
      <c r="G109" s="5">
        <v>7755501948</v>
      </c>
      <c r="I109" s="5">
        <v>7755501948</v>
      </c>
      <c r="J109" s="5">
        <v>6817055968</v>
      </c>
      <c r="K109" s="5">
        <v>6776498098</v>
      </c>
      <c r="L109" s="5">
        <v>6776498098</v>
      </c>
      <c r="M109" s="5">
        <v>6112129618</v>
      </c>
      <c r="N109" s="5">
        <v>6045873118</v>
      </c>
    </row>
    <row r="110" spans="3:15" ht="15.5" x14ac:dyDescent="0.35">
      <c r="C110" t="s">
        <v>132</v>
      </c>
      <c r="D110" s="5">
        <v>634987684186</v>
      </c>
      <c r="E110" s="5">
        <v>610141352824</v>
      </c>
      <c r="F110" s="5">
        <v>601291168167</v>
      </c>
      <c r="G110" s="5">
        <v>596892430824</v>
      </c>
      <c r="I110" s="5">
        <v>601291168167</v>
      </c>
      <c r="J110" s="5">
        <v>572127444006</v>
      </c>
      <c r="K110" s="5">
        <v>550647260487</v>
      </c>
      <c r="L110" s="5">
        <v>538299168624</v>
      </c>
      <c r="M110" s="5">
        <v>506076080222</v>
      </c>
      <c r="N110" s="5">
        <v>497477185691</v>
      </c>
      <c r="O110" s="5">
        <v>443158912862</v>
      </c>
    </row>
    <row r="111" spans="3:15" ht="15.5" x14ac:dyDescent="0.35">
      <c r="C111" t="s">
        <v>133</v>
      </c>
      <c r="D111" s="5">
        <v>1000000000</v>
      </c>
      <c r="E111" s="5">
        <v>1000000000</v>
      </c>
      <c r="F111" s="5">
        <v>1000000000</v>
      </c>
      <c r="G111" s="5">
        <v>1000000000</v>
      </c>
      <c r="I111" s="5">
        <v>1000000000</v>
      </c>
      <c r="J111" s="5">
        <v>1000000000</v>
      </c>
      <c r="K111" s="5">
        <v>1000000000</v>
      </c>
      <c r="L111" s="5">
        <v>1000000000</v>
      </c>
      <c r="M111" s="5">
        <v>1000000000</v>
      </c>
    </row>
    <row r="112" spans="3:15" ht="15.5" x14ac:dyDescent="0.35">
      <c r="C112" t="s">
        <v>134</v>
      </c>
      <c r="D112" s="5">
        <v>633987684186</v>
      </c>
      <c r="E112" s="5">
        <v>609141352824</v>
      </c>
      <c r="F112" s="5">
        <v>600291168167</v>
      </c>
      <c r="G112" s="5">
        <v>595892430824</v>
      </c>
      <c r="I112" s="5">
        <v>600291168167</v>
      </c>
      <c r="J112" s="5">
        <v>571127444006</v>
      </c>
      <c r="K112" s="5">
        <v>549647260487</v>
      </c>
      <c r="L112" s="5">
        <v>537299168624</v>
      </c>
      <c r="M112" s="5">
        <v>505076080222</v>
      </c>
      <c r="N112" s="5">
        <v>497477185691</v>
      </c>
    </row>
    <row r="113" spans="2:15" ht="15.5" x14ac:dyDescent="0.35">
      <c r="C113" t="s">
        <v>135</v>
      </c>
      <c r="D113" s="5">
        <v>634987684186</v>
      </c>
      <c r="E113" s="5">
        <v>610141352824</v>
      </c>
      <c r="F113" s="5">
        <v>601291168167</v>
      </c>
      <c r="G113" s="5">
        <v>596892430824</v>
      </c>
      <c r="I113" s="5">
        <v>601291168167</v>
      </c>
      <c r="J113" s="5">
        <v>572127444006</v>
      </c>
      <c r="K113" s="5">
        <v>550647260487</v>
      </c>
      <c r="L113" s="5">
        <v>538299168624</v>
      </c>
      <c r="M113" s="5">
        <v>506076080222</v>
      </c>
      <c r="N113" s="5">
        <v>497477185691</v>
      </c>
      <c r="O113" s="5">
        <v>443158912862</v>
      </c>
    </row>
    <row r="114" spans="2:15" ht="15.5" x14ac:dyDescent="0.35">
      <c r="C114" t="s">
        <v>136</v>
      </c>
      <c r="D114" s="5">
        <v>37749220119</v>
      </c>
      <c r="E114" s="5">
        <v>37917796080</v>
      </c>
      <c r="F114" s="5">
        <v>37995100066</v>
      </c>
      <c r="G114" s="5">
        <v>37661684967</v>
      </c>
      <c r="I114" s="5">
        <v>37995100066</v>
      </c>
      <c r="J114" s="5">
        <v>26762369113</v>
      </c>
      <c r="K114" s="5">
        <v>7102249</v>
      </c>
      <c r="L114" s="5">
        <v>6010552</v>
      </c>
      <c r="M114" s="5">
        <v>5027966</v>
      </c>
      <c r="N114" s="5">
        <v>4989638</v>
      </c>
      <c r="O114" s="5">
        <v>3986967</v>
      </c>
    </row>
    <row r="115" spans="2:15" ht="15.5" x14ac:dyDescent="0.35">
      <c r="C115" t="s">
        <v>10</v>
      </c>
      <c r="D115" s="5">
        <v>1170194537260</v>
      </c>
      <c r="E115" s="5">
        <v>1145516781859</v>
      </c>
      <c r="F115" s="5">
        <v>1136743901188</v>
      </c>
      <c r="G115" s="5">
        <v>1084914973867</v>
      </c>
      <c r="I115" s="5">
        <v>1136743901188</v>
      </c>
      <c r="J115" s="5">
        <v>1039211062097</v>
      </c>
      <c r="K115" s="5">
        <v>999710284678</v>
      </c>
      <c r="L115" s="5">
        <v>978308228267</v>
      </c>
      <c r="M115" s="5">
        <v>978741033289</v>
      </c>
      <c r="N115" s="5">
        <v>965845990606</v>
      </c>
      <c r="O115" s="5">
        <v>825406319891</v>
      </c>
    </row>
    <row r="116" spans="2:15" ht="15.5" x14ac:dyDescent="0.35">
      <c r="C116" t="s">
        <v>137</v>
      </c>
      <c r="D116" s="5">
        <v>1178230572304</v>
      </c>
      <c r="E116" s="5">
        <v>1151982634352</v>
      </c>
      <c r="F116" s="5">
        <v>1144056274572</v>
      </c>
      <c r="G116" s="5">
        <v>1090812085485</v>
      </c>
      <c r="I116" s="5">
        <v>1144056274572</v>
      </c>
      <c r="J116" s="5">
        <v>1043040444612</v>
      </c>
      <c r="K116" s="5">
        <v>1004282254206</v>
      </c>
      <c r="L116" s="5">
        <v>980544177714</v>
      </c>
      <c r="M116" s="5">
        <v>980668268510</v>
      </c>
      <c r="N116" s="5">
        <v>968396392751</v>
      </c>
      <c r="O116" s="5">
        <v>950642771308</v>
      </c>
    </row>
    <row r="117" spans="2:15" ht="15.5" x14ac:dyDescent="0.35">
      <c r="C117" t="s">
        <v>138</v>
      </c>
      <c r="D117" s="5">
        <v>4480741638</v>
      </c>
      <c r="E117" s="5">
        <v>4480741638</v>
      </c>
      <c r="F117" s="5">
        <v>4480741638</v>
      </c>
      <c r="G117" s="5">
        <v>4480741638</v>
      </c>
      <c r="I117" s="5">
        <v>4480741638</v>
      </c>
      <c r="J117" s="5">
        <v>4382841253</v>
      </c>
      <c r="K117" s="5">
        <v>4382841253</v>
      </c>
      <c r="L117" s="5">
        <v>4382841253</v>
      </c>
      <c r="M117" s="5">
        <v>4316404405</v>
      </c>
      <c r="N117" s="5">
        <v>4309100000</v>
      </c>
      <c r="O117" s="5">
        <v>3447280</v>
      </c>
    </row>
    <row r="119" spans="2:15" ht="15.5" x14ac:dyDescent="0.35">
      <c r="B119" t="s">
        <v>139</v>
      </c>
      <c r="C119" t="s">
        <v>140</v>
      </c>
      <c r="D119" s="5">
        <v>12754613914</v>
      </c>
      <c r="E119" s="5">
        <v>4382765183</v>
      </c>
      <c r="F119" s="5">
        <v>7753480753</v>
      </c>
      <c r="G119" s="5">
        <v>6187920353</v>
      </c>
      <c r="I119" s="5">
        <v>20324655472</v>
      </c>
      <c r="J119" s="5">
        <v>27944579971</v>
      </c>
      <c r="K119" s="5">
        <v>22528347050</v>
      </c>
      <c r="L119" s="5">
        <v>828573168</v>
      </c>
      <c r="M119" s="5">
        <v>1979929309</v>
      </c>
      <c r="N119" s="5">
        <v>-116713226514</v>
      </c>
      <c r="O119" s="5">
        <v>-36883705963</v>
      </c>
    </row>
    <row r="120" spans="2:15" ht="15.5" x14ac:dyDescent="0.35">
      <c r="C120" t="s">
        <v>1767</v>
      </c>
      <c r="D120" s="5">
        <v>6593795904</v>
      </c>
      <c r="E120" s="5">
        <v>6633409533</v>
      </c>
      <c r="F120" s="5">
        <v>9882954014</v>
      </c>
      <c r="G120" s="5">
        <v>8462977089</v>
      </c>
      <c r="I120" s="5">
        <v>30163203700</v>
      </c>
      <c r="J120" s="5">
        <v>26594140989</v>
      </c>
      <c r="K120" s="5">
        <v>20533192993</v>
      </c>
      <c r="L120" s="5">
        <v>11212016428</v>
      </c>
      <c r="M120" s="5">
        <v>7115400022</v>
      </c>
      <c r="N120" s="5">
        <v>3778205249</v>
      </c>
      <c r="O120" s="5">
        <v>2662590910</v>
      </c>
    </row>
    <row r="121" spans="2:15" ht="15.5" x14ac:dyDescent="0.35">
      <c r="C121" t="s">
        <v>1768</v>
      </c>
      <c r="D121" s="5">
        <v>8741950151</v>
      </c>
      <c r="G121" s="5">
        <v>-6928762304</v>
      </c>
      <c r="O121" s="5">
        <v>6089431983</v>
      </c>
    </row>
    <row r="122" spans="2:15" ht="15.5" x14ac:dyDescent="0.35">
      <c r="C122" t="s">
        <v>1769</v>
      </c>
    </row>
    <row r="123" spans="2:15" ht="15.5" x14ac:dyDescent="0.35">
      <c r="C123" t="s">
        <v>515</v>
      </c>
    </row>
    <row r="124" spans="2:15" ht="15.5" x14ac:dyDescent="0.35">
      <c r="C124" t="s">
        <v>393</v>
      </c>
      <c r="D124" s="5">
        <v>-723078801</v>
      </c>
      <c r="E124" s="5">
        <v>-715393969</v>
      </c>
      <c r="F124" s="5">
        <v>-1120861007</v>
      </c>
      <c r="G124" s="5">
        <v>-1460601167</v>
      </c>
      <c r="I124" s="5">
        <v>-5470662817</v>
      </c>
      <c r="J124" s="5">
        <v>-5280177057</v>
      </c>
      <c r="K124" s="5">
        <v>-2098769245</v>
      </c>
      <c r="L124" s="5">
        <v>-1318608766</v>
      </c>
      <c r="M124" s="5">
        <v>-1185709830</v>
      </c>
      <c r="N124" s="5">
        <v>-3289474350</v>
      </c>
      <c r="O124" s="5">
        <v>-462842861</v>
      </c>
    </row>
    <row r="125" spans="2:15" ht="15.5" x14ac:dyDescent="0.35">
      <c r="C125" t="s">
        <v>293</v>
      </c>
      <c r="D125" s="5">
        <v>-2709741723</v>
      </c>
      <c r="F125" s="5">
        <v>-6293502015</v>
      </c>
      <c r="G125" s="5">
        <v>-2789071070</v>
      </c>
      <c r="I125" s="5">
        <v>-17937110979</v>
      </c>
      <c r="J125" s="5">
        <v>-8040135370</v>
      </c>
      <c r="K125" s="5">
        <v>-11037205616</v>
      </c>
      <c r="L125" s="5">
        <v>-11209442078</v>
      </c>
    </row>
    <row r="126" spans="2:15" ht="15.5" x14ac:dyDescent="0.35">
      <c r="C126" t="s">
        <v>1735</v>
      </c>
      <c r="D126" s="5">
        <v>3886593204</v>
      </c>
      <c r="E126" s="5">
        <v>-3886593204</v>
      </c>
      <c r="M126" s="5">
        <v>-7102376637</v>
      </c>
      <c r="N126" s="5">
        <v>-3233793168</v>
      </c>
      <c r="O126" s="5">
        <v>-3252524502</v>
      </c>
    </row>
    <row r="127" spans="2:15" ht="15.5" x14ac:dyDescent="0.35">
      <c r="C127" t="s">
        <v>615</v>
      </c>
      <c r="D127" s="5">
        <v>-391300998</v>
      </c>
      <c r="E127" s="5">
        <v>-292261000</v>
      </c>
      <c r="F127" s="5">
        <v>-344760997</v>
      </c>
      <c r="G127" s="5">
        <v>-555781001</v>
      </c>
      <c r="I127" s="5">
        <v>-1519583996</v>
      </c>
      <c r="J127" s="5">
        <v>-1145468996</v>
      </c>
      <c r="K127" s="5">
        <v>-780481076</v>
      </c>
      <c r="L127" s="5">
        <v>-512609008</v>
      </c>
      <c r="M127" s="5">
        <v>-67635513</v>
      </c>
      <c r="N127" s="5">
        <v>-124823858945</v>
      </c>
    </row>
    <row r="128" spans="2:15" ht="15.5" x14ac:dyDescent="0.35">
      <c r="C128" t="s">
        <v>148</v>
      </c>
      <c r="F128" s="5">
        <v>-31501800</v>
      </c>
      <c r="I128" s="5">
        <v>-31501800</v>
      </c>
    </row>
    <row r="129" spans="3:15" ht="15.5" x14ac:dyDescent="0.35">
      <c r="C129" t="s">
        <v>486</v>
      </c>
      <c r="F129" s="5">
        <v>5661152558</v>
      </c>
      <c r="G129" s="5">
        <v>9459158806</v>
      </c>
      <c r="I129" s="5">
        <v>15120311364</v>
      </c>
      <c r="J129" s="5">
        <v>15816220405</v>
      </c>
      <c r="K129" s="5">
        <v>15911609994</v>
      </c>
    </row>
    <row r="130" spans="3:15" ht="15.5" x14ac:dyDescent="0.35">
      <c r="C130" t="s">
        <v>1770</v>
      </c>
      <c r="D130" s="5">
        <v>-2643603823</v>
      </c>
      <c r="E130" s="5">
        <v>2643603823</v>
      </c>
      <c r="L130" s="5">
        <v>2657216592</v>
      </c>
      <c r="M130" s="5">
        <v>3220251267</v>
      </c>
      <c r="N130" s="5">
        <v>10855694700</v>
      </c>
      <c r="O130" s="5">
        <v>-41920361493</v>
      </c>
    </row>
    <row r="131" spans="3:15" ht="15.5" x14ac:dyDescent="0.35">
      <c r="C131" t="s">
        <v>1771</v>
      </c>
    </row>
    <row r="132" spans="3:15" ht="15.5" x14ac:dyDescent="0.35">
      <c r="C132" t="s">
        <v>1772</v>
      </c>
      <c r="D132" s="5">
        <v>-2643603823</v>
      </c>
      <c r="E132" s="5">
        <v>2643603823</v>
      </c>
      <c r="L132" s="5">
        <v>2657216592</v>
      </c>
      <c r="M132" s="5">
        <v>3220251267</v>
      </c>
      <c r="N132" s="5">
        <v>10855694700</v>
      </c>
      <c r="O132" s="5">
        <v>-41920361493</v>
      </c>
    </row>
    <row r="133" spans="3:15" ht="15.5" x14ac:dyDescent="0.35">
      <c r="C133" t="s">
        <v>149</v>
      </c>
      <c r="F133" s="5">
        <v>-673200000</v>
      </c>
      <c r="I133" s="5">
        <v>20449705780</v>
      </c>
      <c r="J133" s="5">
        <v>26972936570</v>
      </c>
      <c r="K133" s="5">
        <v>-673200000</v>
      </c>
      <c r="L133" s="5">
        <v>6634853280</v>
      </c>
      <c r="M133" s="5">
        <v>123497000</v>
      </c>
      <c r="N133" s="5">
        <v>92227873118</v>
      </c>
      <c r="O133" s="5">
        <v>107718000000</v>
      </c>
    </row>
    <row r="134" spans="3:15" ht="15.5" x14ac:dyDescent="0.35">
      <c r="C134" t="s">
        <v>1773</v>
      </c>
    </row>
    <row r="135" spans="3:15" ht="15.5" x14ac:dyDescent="0.35">
      <c r="C135" t="s">
        <v>1774</v>
      </c>
    </row>
    <row r="136" spans="3:15" ht="15.5" x14ac:dyDescent="0.35">
      <c r="C136" t="s">
        <v>1775</v>
      </c>
    </row>
    <row r="137" spans="3:15" ht="15.5" x14ac:dyDescent="0.35">
      <c r="C137" t="s">
        <v>1728</v>
      </c>
    </row>
    <row r="138" spans="3:15" ht="15.5" x14ac:dyDescent="0.35">
      <c r="C138" t="s">
        <v>1776</v>
      </c>
    </row>
    <row r="139" spans="3:15" ht="15.5" x14ac:dyDescent="0.35">
      <c r="C139" t="s">
        <v>1777</v>
      </c>
    </row>
    <row r="140" spans="3:15" ht="15.5" x14ac:dyDescent="0.35">
      <c r="C140" t="s">
        <v>1778</v>
      </c>
    </row>
    <row r="141" spans="3:15" ht="15.5" x14ac:dyDescent="0.35">
      <c r="C141" t="s">
        <v>1743</v>
      </c>
    </row>
    <row r="142" spans="3:15" ht="15.5" x14ac:dyDescent="0.35">
      <c r="C142" t="s">
        <v>1779</v>
      </c>
    </row>
    <row r="143" spans="3:15" ht="15.5" x14ac:dyDescent="0.35">
      <c r="C143" t="s">
        <v>1780</v>
      </c>
    </row>
    <row r="144" spans="3:15" ht="15.5" x14ac:dyDescent="0.35">
      <c r="C144" t="s">
        <v>150</v>
      </c>
      <c r="D144" s="5">
        <v>1788727449</v>
      </c>
      <c r="E144" s="5">
        <v>-10014602635</v>
      </c>
      <c r="F144" s="5">
        <v>-15540814874</v>
      </c>
      <c r="G144" s="5">
        <v>-16701037863</v>
      </c>
      <c r="I144" s="5">
        <v>-14445080582</v>
      </c>
      <c r="J144" s="5">
        <v>-21243954373</v>
      </c>
      <c r="K144" s="5">
        <v>-109363732584</v>
      </c>
      <c r="L144" s="5">
        <v>-30300824532</v>
      </c>
      <c r="M144" s="5">
        <v>-141159070833</v>
      </c>
      <c r="N144" s="5">
        <v>-23921308922</v>
      </c>
      <c r="O144" s="5">
        <v>391512728331</v>
      </c>
    </row>
    <row r="145" spans="3:15" ht="15.5" x14ac:dyDescent="0.35">
      <c r="C145" t="s">
        <v>1509</v>
      </c>
      <c r="O145" s="5">
        <v>765415586311</v>
      </c>
    </row>
    <row r="146" spans="3:15" ht="15.5" x14ac:dyDescent="0.35">
      <c r="C146" t="s">
        <v>1781</v>
      </c>
      <c r="M146" s="5">
        <v>-74311670831</v>
      </c>
      <c r="N146" s="5">
        <v>-213246494512</v>
      </c>
      <c r="O146" s="5">
        <v>-246468359223</v>
      </c>
    </row>
    <row r="147" spans="3:15" ht="15.5" x14ac:dyDescent="0.35">
      <c r="C147" t="s">
        <v>1782</v>
      </c>
      <c r="F147" s="5">
        <v>-70120513578</v>
      </c>
      <c r="G147" s="5">
        <v>70120513578</v>
      </c>
      <c r="N147" s="5">
        <v>253066593902</v>
      </c>
    </row>
    <row r="148" spans="3:15" ht="15.5" x14ac:dyDescent="0.35">
      <c r="C148" t="s">
        <v>1219</v>
      </c>
      <c r="E148" s="5">
        <v>9050054384</v>
      </c>
      <c r="F148" s="5">
        <v>11089488679</v>
      </c>
      <c r="G148" s="5">
        <v>-69601648820</v>
      </c>
      <c r="I148" s="5">
        <v>11089488679</v>
      </c>
      <c r="J148" s="5">
        <v>2064548693</v>
      </c>
      <c r="K148" s="5">
        <v>28888888972</v>
      </c>
      <c r="M148" s="5">
        <v>3565840046</v>
      </c>
      <c r="N148" s="5">
        <v>37091034286</v>
      </c>
      <c r="O148" s="5">
        <v>1000000000</v>
      </c>
    </row>
    <row r="149" spans="3:15" ht="15.5" x14ac:dyDescent="0.35">
      <c r="C149" t="s">
        <v>1783</v>
      </c>
      <c r="D149" s="5">
        <v>-4504385630</v>
      </c>
      <c r="E149" s="5">
        <v>-12517670236</v>
      </c>
      <c r="F149" s="5">
        <v>-84319881</v>
      </c>
      <c r="G149" s="5">
        <v>-345178619</v>
      </c>
      <c r="I149" s="5">
        <v>-7364738873</v>
      </c>
      <c r="J149" s="5">
        <v>-9795890473</v>
      </c>
      <c r="K149" s="5">
        <v>-10955818160</v>
      </c>
      <c r="L149" s="5">
        <v>-23043789584</v>
      </c>
    </row>
    <row r="150" spans="3:15" ht="15.5" x14ac:dyDescent="0.35">
      <c r="C150" t="s">
        <v>1784</v>
      </c>
      <c r="D150" s="5">
        <v>6666131317</v>
      </c>
      <c r="E150" s="5">
        <v>-6666131317</v>
      </c>
      <c r="F150" s="5">
        <v>30525021950</v>
      </c>
      <c r="G150" s="5">
        <v>-5634473763</v>
      </c>
      <c r="J150" s="5">
        <v>-1991012023</v>
      </c>
      <c r="K150" s="5">
        <v>-2328790824</v>
      </c>
      <c r="L150" s="5">
        <v>-12435855586</v>
      </c>
    </row>
    <row r="151" spans="3:15" ht="15.5" x14ac:dyDescent="0.35">
      <c r="C151" t="s">
        <v>768</v>
      </c>
      <c r="F151" s="5">
        <v>59031024899</v>
      </c>
      <c r="I151" s="5">
        <v>59031024899</v>
      </c>
      <c r="J151" s="5">
        <v>34392671860</v>
      </c>
      <c r="L151" s="5">
        <v>6609058248</v>
      </c>
      <c r="M151" s="5">
        <v>500000000</v>
      </c>
    </row>
    <row r="152" spans="3:15" ht="15.5" x14ac:dyDescent="0.35">
      <c r="C152" t="s">
        <v>331</v>
      </c>
      <c r="F152" s="5">
        <v>32155496988</v>
      </c>
      <c r="G152" s="5">
        <v>-11231185338</v>
      </c>
      <c r="J152" s="5">
        <v>-13395250750</v>
      </c>
      <c r="K152" s="5">
        <v>-57000000000</v>
      </c>
      <c r="L152" s="5">
        <v>-1994520000</v>
      </c>
    </row>
    <row r="153" spans="3:15" ht="15.5" x14ac:dyDescent="0.35">
      <c r="C153" t="s">
        <v>158</v>
      </c>
      <c r="D153" s="5">
        <v>-14107332462</v>
      </c>
      <c r="E153" s="5">
        <v>-20757100</v>
      </c>
      <c r="F153" s="5">
        <v>-77690397431</v>
      </c>
      <c r="G153" s="5">
        <v>-86868401</v>
      </c>
      <c r="I153" s="5">
        <v>-78016188592</v>
      </c>
      <c r="J153" s="5">
        <v>-28230236564</v>
      </c>
      <c r="K153" s="5">
        <v>-66143674484</v>
      </c>
      <c r="L153" s="5">
        <v>-447983094</v>
      </c>
      <c r="M153" s="5">
        <v>-72134234792</v>
      </c>
      <c r="N153" s="5">
        <v>-101545248300</v>
      </c>
      <c r="O153" s="5">
        <v>-128434498757</v>
      </c>
    </row>
    <row r="154" spans="3:15" ht="15.5" x14ac:dyDescent="0.35">
      <c r="C154" t="s">
        <v>332</v>
      </c>
      <c r="N154" s="5">
        <v>170000002</v>
      </c>
    </row>
    <row r="155" spans="3:15" ht="15.5" x14ac:dyDescent="0.35">
      <c r="C155" t="s">
        <v>156</v>
      </c>
      <c r="D155" s="5">
        <v>-261798882</v>
      </c>
      <c r="F155" s="5">
        <v>-671640000</v>
      </c>
      <c r="G155" s="5">
        <v>-8700000</v>
      </c>
      <c r="I155" s="5">
        <v>-682840000</v>
      </c>
      <c r="J155" s="5">
        <v>-5692444125</v>
      </c>
      <c r="K155" s="5">
        <v>-3259392940</v>
      </c>
    </row>
    <row r="156" spans="3:15" ht="15.5" x14ac:dyDescent="0.35">
      <c r="C156" t="s">
        <v>422</v>
      </c>
    </row>
    <row r="157" spans="3:15" ht="15.5" x14ac:dyDescent="0.35">
      <c r="C157" t="s">
        <v>153</v>
      </c>
    </row>
    <row r="158" spans="3:15" ht="15.5" x14ac:dyDescent="0.35">
      <c r="C158" t="s">
        <v>1785</v>
      </c>
      <c r="D158" s="5">
        <v>12404999900</v>
      </c>
    </row>
    <row r="159" spans="3:15" ht="15.5" x14ac:dyDescent="0.35">
      <c r="C159" t="s">
        <v>1786</v>
      </c>
    </row>
    <row r="160" spans="3:15" ht="15.5" x14ac:dyDescent="0.35">
      <c r="C160" t="s">
        <v>161</v>
      </c>
      <c r="F160" s="5">
        <v>-673200000</v>
      </c>
      <c r="I160" s="5">
        <v>20449705780</v>
      </c>
      <c r="J160" s="5">
        <v>26972936570</v>
      </c>
      <c r="K160" s="5">
        <v>-673200000</v>
      </c>
      <c r="L160" s="5">
        <v>6634853280</v>
      </c>
      <c r="M160" s="5">
        <v>123497000</v>
      </c>
      <c r="N160" s="5">
        <v>92227873118</v>
      </c>
      <c r="O160" s="5">
        <v>107718000000</v>
      </c>
    </row>
    <row r="161" spans="2:15" ht="15.5" x14ac:dyDescent="0.35">
      <c r="C161" t="s">
        <v>1787</v>
      </c>
      <c r="O161" s="5">
        <v>-510000000</v>
      </c>
    </row>
    <row r="162" spans="2:15" ht="15.5" x14ac:dyDescent="0.35">
      <c r="C162" t="s">
        <v>863</v>
      </c>
      <c r="I162" s="5">
        <v>10800000000</v>
      </c>
      <c r="J162" s="5">
        <v>27200000000</v>
      </c>
      <c r="M162" s="5">
        <v>730440500</v>
      </c>
      <c r="N162" s="5">
        <v>86182000000</v>
      </c>
      <c r="O162" s="5">
        <v>108228000000</v>
      </c>
    </row>
    <row r="163" spans="2:15" ht="15.5" x14ac:dyDescent="0.35">
      <c r="C163" t="s">
        <v>1043</v>
      </c>
      <c r="I163" s="5">
        <v>10322905780</v>
      </c>
      <c r="J163" s="5">
        <v>446136570</v>
      </c>
      <c r="L163" s="5">
        <v>7308053280</v>
      </c>
    </row>
    <row r="164" spans="2:15" ht="15.5" x14ac:dyDescent="0.35">
      <c r="C164" t="s">
        <v>334</v>
      </c>
      <c r="M164" s="5">
        <v>66256500</v>
      </c>
      <c r="N164" s="5">
        <v>8618200000</v>
      </c>
    </row>
    <row r="165" spans="2:15" ht="15.5" x14ac:dyDescent="0.35">
      <c r="C165" t="s">
        <v>167</v>
      </c>
      <c r="F165" s="5">
        <v>-673200000</v>
      </c>
      <c r="I165" s="5">
        <v>-673200000</v>
      </c>
      <c r="J165" s="5">
        <v>-673200000</v>
      </c>
      <c r="K165" s="5">
        <v>-673200000</v>
      </c>
      <c r="L165" s="5">
        <v>-673200000</v>
      </c>
      <c r="M165" s="5">
        <v>-673200000</v>
      </c>
    </row>
    <row r="166" spans="2:15" ht="15.5" x14ac:dyDescent="0.35">
      <c r="C166" t="s">
        <v>519</v>
      </c>
      <c r="N166" s="5">
        <v>-2572326882</v>
      </c>
    </row>
    <row r="167" spans="2:15" ht="15.5" x14ac:dyDescent="0.35">
      <c r="C167" t="s">
        <v>173</v>
      </c>
      <c r="D167" s="5">
        <v>14543341363</v>
      </c>
      <c r="E167" s="5">
        <v>-5631837452</v>
      </c>
      <c r="F167" s="5">
        <v>-8460534121</v>
      </c>
      <c r="G167" s="5">
        <v>-10513117510</v>
      </c>
      <c r="I167" s="5">
        <v>26329280670</v>
      </c>
      <c r="J167" s="5">
        <v>33673562168</v>
      </c>
      <c r="K167" s="5">
        <v>-87508585534</v>
      </c>
      <c r="L167" s="5">
        <v>-22837398084</v>
      </c>
      <c r="M167" s="5">
        <v>-139055644524</v>
      </c>
      <c r="N167" s="5">
        <v>-48406662318</v>
      </c>
      <c r="O167" s="5">
        <v>462347022368</v>
      </c>
    </row>
    <row r="168" spans="2:15" ht="15.5" x14ac:dyDescent="0.35">
      <c r="C168" t="s">
        <v>176</v>
      </c>
      <c r="E168" s="5">
        <v>280426461980</v>
      </c>
      <c r="I168" s="5">
        <v>251070882372</v>
      </c>
      <c r="J168" s="5">
        <v>216530279659</v>
      </c>
      <c r="K168" s="5">
        <v>305326998864</v>
      </c>
      <c r="L168" s="5">
        <v>328164396948</v>
      </c>
      <c r="M168" s="5">
        <v>467200041472</v>
      </c>
      <c r="N168" s="5">
        <v>515606703790</v>
      </c>
      <c r="O168" s="5">
        <v>53259681422</v>
      </c>
    </row>
    <row r="169" spans="2:15" ht="15.5" x14ac:dyDescent="0.35">
      <c r="C169" t="s">
        <v>174</v>
      </c>
      <c r="F169" s="5">
        <v>3026298938</v>
      </c>
      <c r="I169" s="5">
        <v>3026298938</v>
      </c>
      <c r="J169" s="5">
        <v>867043545</v>
      </c>
      <c r="K169" s="5">
        <v>-1288133671</v>
      </c>
    </row>
    <row r="170" spans="2:15" ht="15.5" x14ac:dyDescent="0.35">
      <c r="C170" t="s">
        <v>177</v>
      </c>
      <c r="D170" s="5">
        <v>14543341363</v>
      </c>
      <c r="E170" s="5">
        <v>274794624528</v>
      </c>
      <c r="F170" s="5">
        <v>-5434235183</v>
      </c>
      <c r="G170" s="5">
        <v>-10513117510</v>
      </c>
      <c r="I170" s="5">
        <v>280426461980</v>
      </c>
      <c r="J170" s="5">
        <v>251070885372</v>
      </c>
      <c r="K170" s="5">
        <v>216530279659</v>
      </c>
      <c r="L170" s="5">
        <v>305326998864</v>
      </c>
      <c r="M170" s="5">
        <v>328144396948</v>
      </c>
      <c r="N170" s="5">
        <v>467200041472</v>
      </c>
      <c r="O170" s="5">
        <v>515606703790</v>
      </c>
    </row>
    <row r="172" spans="2:15" ht="15.5" x14ac:dyDescent="0.35">
      <c r="B172" t="s">
        <v>178</v>
      </c>
      <c r="C172" t="s">
        <v>12</v>
      </c>
      <c r="D172" s="5">
        <v>4480000000</v>
      </c>
      <c r="E172" s="5">
        <v>4480000000</v>
      </c>
      <c r="F172" s="5">
        <v>4480000000</v>
      </c>
      <c r="G172" s="5">
        <v>4480000000</v>
      </c>
      <c r="I172" s="5">
        <v>4480000000</v>
      </c>
      <c r="J172" s="5">
        <v>4380000000</v>
      </c>
      <c r="K172" s="5">
        <v>4380000000</v>
      </c>
      <c r="L172" s="5">
        <v>4380000000</v>
      </c>
      <c r="M172" s="5">
        <v>4320000000</v>
      </c>
      <c r="N172" s="5">
        <v>4310000000</v>
      </c>
      <c r="O172" s="5">
        <v>0</v>
      </c>
    </row>
    <row r="173" spans="2:15" ht="15.5" x14ac:dyDescent="0.35">
      <c r="C173" t="s">
        <v>179</v>
      </c>
      <c r="D173" s="6">
        <v>5.55</v>
      </c>
      <c r="E173" s="6">
        <v>1.98</v>
      </c>
      <c r="F173" s="6">
        <v>0.98</v>
      </c>
      <c r="G173" s="6">
        <v>1.87</v>
      </c>
    </row>
    <row r="174" spans="2:15" ht="15.5" x14ac:dyDescent="0.35">
      <c r="C174" t="s">
        <v>180</v>
      </c>
      <c r="D174" s="6">
        <v>28.29</v>
      </c>
      <c r="E174" s="6">
        <v>84.34</v>
      </c>
      <c r="F174" s="6">
        <v>357.14</v>
      </c>
      <c r="G174" s="6">
        <v>130.47999999999999</v>
      </c>
    </row>
    <row r="175" spans="2:15" ht="15.5" x14ac:dyDescent="0.35">
      <c r="C175" t="s">
        <v>64</v>
      </c>
      <c r="D175" s="6">
        <v>98.68</v>
      </c>
      <c r="E175" s="6">
        <v>110.82</v>
      </c>
      <c r="F175" s="6">
        <v>235.49</v>
      </c>
      <c r="G175" s="6">
        <v>116.28</v>
      </c>
    </row>
    <row r="176" spans="2:15" ht="15.5" x14ac:dyDescent="0.35">
      <c r="C176" t="s">
        <v>181</v>
      </c>
      <c r="D176" s="5">
        <v>1830000000</v>
      </c>
      <c r="E176" s="5">
        <v>3040000000</v>
      </c>
      <c r="F176" s="5">
        <v>-1650000000</v>
      </c>
      <c r="G176" s="5">
        <v>6220000000</v>
      </c>
    </row>
    <row r="177" spans="3:7" ht="15.5" x14ac:dyDescent="0.35">
      <c r="C177" t="s">
        <v>182</v>
      </c>
      <c r="D177" s="6">
        <v>2.1099999999999997E-2</v>
      </c>
      <c r="E177" s="6">
        <v>7.7000000000000002E-3</v>
      </c>
      <c r="F177" s="6">
        <v>3.8E-3</v>
      </c>
      <c r="G177" s="6">
        <v>7.7000000000000002E-3</v>
      </c>
    </row>
    <row r="178" spans="3:7" ht="15.5" x14ac:dyDescent="0.35">
      <c r="C178" t="s">
        <v>183</v>
      </c>
      <c r="D178" s="6">
        <v>2.1899999999999999E-2</v>
      </c>
      <c r="E178" s="6">
        <v>8.0000000000000002E-3</v>
      </c>
      <c r="F178" s="6">
        <v>4.0000000000000001E-3</v>
      </c>
      <c r="G178" s="6">
        <v>8.0000000000000002E-3</v>
      </c>
    </row>
    <row r="179" spans="3:7" ht="15.5" x14ac:dyDescent="0.35">
      <c r="C179" t="s">
        <v>184</v>
      </c>
      <c r="D179" s="6">
        <v>8.0000000000000004E-4</v>
      </c>
      <c r="E179" s="6">
        <v>1.9E-3</v>
      </c>
      <c r="F179" s="6">
        <v>-2.8000000000000004E-3</v>
      </c>
      <c r="G179" s="6">
        <v>5.0000000000000001E-3</v>
      </c>
    </row>
    <row r="180" spans="3:7" ht="15.5" x14ac:dyDescent="0.35">
      <c r="C180" t="s">
        <v>185</v>
      </c>
    </row>
    <row r="181" spans="3:7" ht="15.5" x14ac:dyDescent="0.35">
      <c r="C181" t="s">
        <v>186</v>
      </c>
      <c r="D181" s="5">
        <v>1170000000000</v>
      </c>
      <c r="E181" s="5">
        <v>1146000000000</v>
      </c>
      <c r="F181" s="5">
        <v>1137000000000</v>
      </c>
      <c r="G181" s="5">
        <v>1085000000000</v>
      </c>
    </row>
    <row r="182" spans="3:7" ht="15.5" x14ac:dyDescent="0.35">
      <c r="C182" t="s">
        <v>187</v>
      </c>
      <c r="D182" s="6">
        <v>0.62</v>
      </c>
      <c r="E182" s="6">
        <v>0.68</v>
      </c>
      <c r="F182" s="6">
        <v>1.43</v>
      </c>
      <c r="G182" s="6">
        <v>1.04</v>
      </c>
    </row>
    <row r="183" spans="3:7" ht="15.5" x14ac:dyDescent="0.35">
      <c r="C183" t="s">
        <v>188</v>
      </c>
      <c r="D183" s="6">
        <v>252.74</v>
      </c>
      <c r="E183" s="6">
        <v>247.19</v>
      </c>
      <c r="F183" s="6">
        <v>245.22</v>
      </c>
      <c r="G183" s="6">
        <v>233.72</v>
      </c>
    </row>
    <row r="184" spans="3:7" ht="15.5" x14ac:dyDescent="0.35">
      <c r="C184" t="s">
        <v>189</v>
      </c>
      <c r="D184" s="6">
        <v>0.62</v>
      </c>
      <c r="E184" s="6">
        <v>0.68</v>
      </c>
      <c r="F184" s="6">
        <v>1.43</v>
      </c>
      <c r="G184" s="6">
        <v>1.04</v>
      </c>
    </row>
    <row r="185" spans="3:7" ht="15.5" x14ac:dyDescent="0.35">
      <c r="C185" t="s">
        <v>190</v>
      </c>
      <c r="D185" s="6">
        <v>252.74</v>
      </c>
      <c r="E185" s="6">
        <v>247.19</v>
      </c>
      <c r="F185" s="6">
        <v>245.22</v>
      </c>
      <c r="G185" s="6">
        <v>233.72</v>
      </c>
    </row>
    <row r="186" spans="3:7" ht="15.5" x14ac:dyDescent="0.35">
      <c r="C186" t="s">
        <v>191</v>
      </c>
    </row>
    <row r="187" spans="3:7" ht="15.5" x14ac:dyDescent="0.35">
      <c r="C187" t="s">
        <v>192</v>
      </c>
    </row>
    <row r="188" spans="3:7" ht="15.5" x14ac:dyDescent="0.35">
      <c r="C188" t="s">
        <v>193</v>
      </c>
      <c r="D188" s="5">
        <v>1132000000000</v>
      </c>
      <c r="E188" s="5">
        <v>1108000000000</v>
      </c>
      <c r="F188" s="5">
        <v>1099000000000</v>
      </c>
      <c r="G188" s="5">
        <v>1047000000000</v>
      </c>
    </row>
    <row r="189" spans="3:7" ht="15.5" x14ac:dyDescent="0.35">
      <c r="C189" t="s">
        <v>24</v>
      </c>
    </row>
    <row r="190" spans="3:7" ht="15.5" x14ac:dyDescent="0.35">
      <c r="C190" t="s">
        <v>21</v>
      </c>
      <c r="D190" s="5">
        <v>-289000000000</v>
      </c>
      <c r="E190" s="5">
        <v>-275000000000</v>
      </c>
      <c r="F190" s="5">
        <v>-280000000000</v>
      </c>
      <c r="G190" s="5">
        <v>-286000000000</v>
      </c>
    </row>
    <row r="191" spans="3:7" ht="15.5" x14ac:dyDescent="0.35">
      <c r="C191" t="s">
        <v>194</v>
      </c>
      <c r="D191" s="5">
        <v>530000000000</v>
      </c>
      <c r="E191" s="5">
        <v>512000000000</v>
      </c>
      <c r="F191" s="5">
        <v>509000000000</v>
      </c>
      <c r="G191" s="5">
        <v>508000000000</v>
      </c>
    </row>
    <row r="192" spans="3:7" ht="15.5" x14ac:dyDescent="0.35">
      <c r="C192" t="s">
        <v>195</v>
      </c>
      <c r="D192" s="5">
        <v>13000000000</v>
      </c>
      <c r="E192" s="5">
        <v>4000000000</v>
      </c>
      <c r="F192" s="5">
        <v>8000000000</v>
      </c>
      <c r="G192" s="5">
        <v>6000000000</v>
      </c>
    </row>
    <row r="193" spans="3:15" ht="15.5" x14ac:dyDescent="0.35">
      <c r="C193" t="s">
        <v>196</v>
      </c>
      <c r="D193" s="5">
        <v>-14000000000</v>
      </c>
      <c r="E193" s="5">
        <v>0</v>
      </c>
      <c r="F193" s="5">
        <v>-78000000000</v>
      </c>
      <c r="G193" s="5">
        <v>0</v>
      </c>
    </row>
    <row r="194" spans="3:15" ht="15.5" x14ac:dyDescent="0.35">
      <c r="C194" t="s">
        <v>13</v>
      </c>
      <c r="D194" s="5">
        <v>-1000000000</v>
      </c>
      <c r="E194" s="5">
        <v>4000000000</v>
      </c>
      <c r="F194" s="5">
        <v>-70000000000</v>
      </c>
      <c r="G194" s="5">
        <v>6000000000</v>
      </c>
    </row>
    <row r="195" spans="3:15" ht="15.5" x14ac:dyDescent="0.35">
      <c r="C195" t="s">
        <v>16</v>
      </c>
      <c r="D195" s="6">
        <v>-0.3</v>
      </c>
      <c r="E195" s="6">
        <v>0.97</v>
      </c>
      <c r="F195" s="6">
        <v>-15.61</v>
      </c>
      <c r="G195" s="6">
        <v>1.36</v>
      </c>
    </row>
    <row r="196" spans="3:15" ht="15.5" x14ac:dyDescent="0.35">
      <c r="C196" t="s">
        <v>49</v>
      </c>
      <c r="I196" s="6">
        <v>6.51</v>
      </c>
      <c r="J196" s="6">
        <v>4.9000000000000004</v>
      </c>
      <c r="K196" s="6">
        <v>2.82</v>
      </c>
      <c r="L196" s="6">
        <v>7.35</v>
      </c>
      <c r="M196" s="6">
        <v>1.99</v>
      </c>
      <c r="N196" s="6">
        <v>11.06</v>
      </c>
      <c r="O196" s="6">
        <v>122166.69</v>
      </c>
    </row>
    <row r="197" spans="3:15" ht="15.5" x14ac:dyDescent="0.35">
      <c r="C197" t="s">
        <v>63</v>
      </c>
      <c r="I197" s="6">
        <v>53.76</v>
      </c>
      <c r="J197" s="6">
        <v>23.67</v>
      </c>
      <c r="K197" s="6">
        <v>31.56</v>
      </c>
      <c r="L197" s="6">
        <v>12.38</v>
      </c>
      <c r="M197" s="6">
        <v>51.26</v>
      </c>
      <c r="N197" s="6">
        <v>11.39</v>
      </c>
      <c r="O197" s="5">
        <v>0</v>
      </c>
    </row>
    <row r="198" spans="3:15" ht="15.5" x14ac:dyDescent="0.35">
      <c r="C198" t="s">
        <v>66</v>
      </c>
      <c r="I198" s="6">
        <v>54.35</v>
      </c>
      <c r="J198" s="6">
        <v>18.88</v>
      </c>
      <c r="K198" s="6">
        <v>22.21</v>
      </c>
      <c r="L198" s="6">
        <v>38.76</v>
      </c>
      <c r="M198" s="6">
        <v>58.59</v>
      </c>
      <c r="N198" s="6">
        <v>176.04</v>
      </c>
      <c r="O198" s="5">
        <v>0</v>
      </c>
    </row>
    <row r="199" spans="3:15" ht="15.5" x14ac:dyDescent="0.35">
      <c r="C199" t="s">
        <v>197</v>
      </c>
      <c r="I199" s="5">
        <v>9310000000</v>
      </c>
      <c r="J199" s="5">
        <v>12310000000</v>
      </c>
      <c r="K199" s="5">
        <v>350000000</v>
      </c>
      <c r="L199" s="5">
        <v>-840000000</v>
      </c>
      <c r="M199" s="5">
        <v>-840000000</v>
      </c>
      <c r="N199" s="5">
        <v>-1500000000</v>
      </c>
      <c r="O199" s="5">
        <v>-550000000</v>
      </c>
    </row>
    <row r="200" spans="3:15" ht="15.5" x14ac:dyDescent="0.35">
      <c r="C200" t="s">
        <v>198</v>
      </c>
      <c r="I200" s="6">
        <v>2.5499999999999998E-2</v>
      </c>
      <c r="J200" s="6">
        <v>2.06E-2</v>
      </c>
      <c r="K200" s="6">
        <v>1.23E-2</v>
      </c>
      <c r="L200" s="6">
        <v>3.2899999999999999E-2</v>
      </c>
      <c r="M200" s="6">
        <v>8.8000000000000005E-3</v>
      </c>
      <c r="N200" s="6">
        <v>4.9200000000000001E-2</v>
      </c>
      <c r="O200" s="6">
        <v>0.44299999999999995</v>
      </c>
    </row>
    <row r="201" spans="3:15" ht="15.5" x14ac:dyDescent="0.35">
      <c r="C201" t="s">
        <v>199</v>
      </c>
      <c r="I201" s="6">
        <v>2.6499999999999999E-2</v>
      </c>
      <c r="J201" s="6">
        <v>2.12E-2</v>
      </c>
      <c r="K201" s="6">
        <v>1.24E-2</v>
      </c>
      <c r="L201" s="6">
        <v>3.2899999999999999E-2</v>
      </c>
      <c r="M201" s="6">
        <v>8.8000000000000005E-3</v>
      </c>
      <c r="N201" s="6">
        <v>4.9299999999999997E-2</v>
      </c>
      <c r="O201" s="6">
        <v>0.51019999999999999</v>
      </c>
    </row>
    <row r="202" spans="3:15" ht="15.5" x14ac:dyDescent="0.35">
      <c r="C202" t="s">
        <v>200</v>
      </c>
      <c r="I202" s="6">
        <v>4.8999999999999998E-3</v>
      </c>
      <c r="J202" s="6">
        <v>8.6E-3</v>
      </c>
      <c r="K202" s="6">
        <v>-5.9999999999999995E-4</v>
      </c>
      <c r="L202" s="6">
        <v>-1.6000000000000001E-3</v>
      </c>
      <c r="M202" s="6">
        <v>-1.6000000000000001E-3</v>
      </c>
      <c r="N202" s="6">
        <v>-2.3999999999999998E-3</v>
      </c>
      <c r="O202" s="6">
        <v>-1.7000000000000001E-3</v>
      </c>
    </row>
    <row r="203" spans="3:15" ht="15.5" x14ac:dyDescent="0.35">
      <c r="C203" t="s">
        <v>201</v>
      </c>
    </row>
    <row r="204" spans="3:15" ht="15.5" x14ac:dyDescent="0.35">
      <c r="C204" t="s">
        <v>60</v>
      </c>
      <c r="I204" s="6">
        <v>1.43</v>
      </c>
      <c r="J204" s="6">
        <v>0.5</v>
      </c>
      <c r="K204" s="6">
        <v>0.39</v>
      </c>
      <c r="L204" s="6">
        <v>0.41</v>
      </c>
      <c r="M204" s="6">
        <v>0.45</v>
      </c>
      <c r="N204" s="6">
        <v>0.56000000000000005</v>
      </c>
      <c r="O204" s="5">
        <v>0</v>
      </c>
    </row>
    <row r="205" spans="3:15" ht="15.5" x14ac:dyDescent="0.35">
      <c r="C205" t="s">
        <v>57</v>
      </c>
      <c r="I205" s="6">
        <v>245.22</v>
      </c>
      <c r="J205" s="5">
        <v>231</v>
      </c>
      <c r="K205" s="6">
        <v>228.09</v>
      </c>
      <c r="L205" s="6">
        <v>223.21</v>
      </c>
      <c r="M205" s="6">
        <v>226.75</v>
      </c>
      <c r="N205" s="6">
        <v>224.14</v>
      </c>
      <c r="O205" s="6">
        <v>239435.83</v>
      </c>
    </row>
    <row r="206" spans="3:15" ht="15.5" x14ac:dyDescent="0.35">
      <c r="C206" t="s">
        <v>202</v>
      </c>
      <c r="I206" s="6">
        <v>1.43</v>
      </c>
      <c r="J206" s="6">
        <v>0.5</v>
      </c>
      <c r="K206" s="6">
        <v>0.39</v>
      </c>
      <c r="L206" s="6">
        <v>0.41</v>
      </c>
      <c r="M206" s="6">
        <v>0.45</v>
      </c>
      <c r="N206" s="6">
        <v>0.56000000000000005</v>
      </c>
      <c r="O206" s="5">
        <v>0</v>
      </c>
    </row>
    <row r="207" spans="3:15" ht="15.5" x14ac:dyDescent="0.35">
      <c r="C207" t="s">
        <v>203</v>
      </c>
      <c r="I207" s="6">
        <v>245.22</v>
      </c>
      <c r="J207" s="5">
        <v>231</v>
      </c>
      <c r="K207" s="6">
        <v>228.09</v>
      </c>
      <c r="L207" s="6">
        <v>223.21</v>
      </c>
      <c r="M207" s="6">
        <v>226.75</v>
      </c>
      <c r="N207" s="6">
        <v>224.14</v>
      </c>
      <c r="O207" s="6">
        <v>239435.83</v>
      </c>
    </row>
    <row r="208" spans="3:15" ht="15.5" x14ac:dyDescent="0.35">
      <c r="C208" t="s">
        <v>204</v>
      </c>
    </row>
    <row r="209" spans="3:15" ht="15.5" x14ac:dyDescent="0.35">
      <c r="C209" t="s">
        <v>205</v>
      </c>
    </row>
    <row r="210" spans="3:15" ht="15.5" x14ac:dyDescent="0.35">
      <c r="C210" t="s">
        <v>26</v>
      </c>
    </row>
    <row r="211" spans="3:15" ht="15.5" x14ac:dyDescent="0.35">
      <c r="C211" t="s">
        <v>23</v>
      </c>
      <c r="I211" s="5">
        <v>-280000000000</v>
      </c>
      <c r="J211" s="5">
        <v>-251000000000</v>
      </c>
      <c r="K211" s="5">
        <v>-217000000000</v>
      </c>
      <c r="L211" s="5">
        <v>-305000000000</v>
      </c>
      <c r="M211" s="5">
        <v>-328000000000</v>
      </c>
      <c r="N211" s="5">
        <v>-467000000000</v>
      </c>
      <c r="O211" s="5">
        <v>-769000000000</v>
      </c>
    </row>
    <row r="212" spans="3:15" ht="15.5" x14ac:dyDescent="0.35">
      <c r="C212" t="s">
        <v>206</v>
      </c>
      <c r="I212" s="5">
        <v>509000000000</v>
      </c>
      <c r="J212" s="5">
        <v>523000000000</v>
      </c>
      <c r="K212" s="5">
        <v>529000000000</v>
      </c>
      <c r="L212" s="5">
        <v>635000000000</v>
      </c>
      <c r="M212" s="5">
        <v>646000000000</v>
      </c>
      <c r="N212" s="5">
        <v>703000000000</v>
      </c>
      <c r="O212" s="5">
        <v>666000000000</v>
      </c>
    </row>
    <row r="213" spans="3:15" ht="15.5" x14ac:dyDescent="0.35">
      <c r="C213" t="s">
        <v>207</v>
      </c>
      <c r="I213" s="5">
        <v>20000000000</v>
      </c>
      <c r="J213" s="5">
        <v>28000000000</v>
      </c>
      <c r="K213" s="5">
        <v>23000000000</v>
      </c>
      <c r="L213" s="5">
        <v>1000000000</v>
      </c>
      <c r="M213" s="5">
        <v>2000000000</v>
      </c>
      <c r="N213" s="5">
        <v>-117000000000</v>
      </c>
      <c r="O213" s="5">
        <v>-37000000000</v>
      </c>
    </row>
    <row r="214" spans="3:15" ht="15.5" x14ac:dyDescent="0.35">
      <c r="C214" t="s">
        <v>208</v>
      </c>
      <c r="I214" s="5">
        <v>-78000000000</v>
      </c>
      <c r="J214" s="5">
        <v>-28000000000</v>
      </c>
      <c r="K214" s="5">
        <v>-66000000000</v>
      </c>
      <c r="L214" s="5">
        <v>0</v>
      </c>
      <c r="M214" s="5">
        <v>-72000000000</v>
      </c>
      <c r="N214" s="5">
        <v>-102000000000</v>
      </c>
      <c r="O214" s="5">
        <v>-128000000000</v>
      </c>
    </row>
    <row r="215" spans="3:15" ht="15.5" x14ac:dyDescent="0.35">
      <c r="C215" t="s">
        <v>15</v>
      </c>
      <c r="I215" s="5">
        <v>-58000000000</v>
      </c>
      <c r="J215" s="5">
        <v>0</v>
      </c>
      <c r="K215" s="5">
        <v>-44000000000</v>
      </c>
      <c r="L215" s="5">
        <v>0</v>
      </c>
      <c r="M215" s="5">
        <v>-70000000000</v>
      </c>
      <c r="N215" s="5">
        <v>-218000000000</v>
      </c>
      <c r="O215" s="5">
        <v>-165000000000</v>
      </c>
    </row>
    <row r="216" spans="3:15" ht="15.5" x14ac:dyDescent="0.35">
      <c r="C216" t="s">
        <v>17</v>
      </c>
      <c r="I216" s="6">
        <v>-12.88</v>
      </c>
      <c r="J216" s="6">
        <v>-7.0000000000000007E-2</v>
      </c>
      <c r="K216" s="6">
        <v>-9.9499999999999993</v>
      </c>
      <c r="L216" s="6">
        <v>0.09</v>
      </c>
      <c r="M216" s="6">
        <v>-16.25</v>
      </c>
      <c r="N216" s="6">
        <v>-50.65</v>
      </c>
      <c r="O216" s="6">
        <v>-47956.13</v>
      </c>
    </row>
  </sheetData>
  <pageMargins left="0.7" right="0.7" top="0.75" bottom="0.75" header="0.3" footer="0.3"/>
  <ignoredErrors>
    <ignoredError sqref="A1:O217" numberStoredAsText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P18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6" width="18.83203125" customWidth="1"/>
  </cols>
  <sheetData>
    <row r="1" spans="1:16" ht="15.5" x14ac:dyDescent="0.35">
      <c r="C1" t="s">
        <v>1788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  <c r="P1" s="1">
        <v>43462</v>
      </c>
    </row>
    <row r="2" spans="1:16" ht="15.5" x14ac:dyDescent="0.35">
      <c r="C2" t="s">
        <v>1789</v>
      </c>
      <c r="D2" s="2" vm="348">
        <f ca="1">IFERROR(_xlfn.STOCKHISTORY("XIDX:" &amp; $C$1, D3, , 0, 0, 1), "Libur")</f>
        <v>330</v>
      </c>
      <c r="E2" s="2" vm="504">
        <f ca="1">IFERROR(_xlfn.STOCKHISTORY("XIDX:" &amp; $C$1, E3, , 0, 0, 1), "Libur")</f>
        <v>318</v>
      </c>
      <c r="H2" s="2" vm="504">
        <f ca="1">IFERROR(INDEX(D2:G2,COUNT(D2:G2)),"")</f>
        <v>318</v>
      </c>
      <c r="I2" s="2" vm="505">
        <f t="shared" ref="I2:P2" ca="1" si="0">IFERROR(_xlfn.STOCKHISTORY("XIDX:" &amp; $C$1, I1, , 0, 0, 1), "Libur")</f>
        <v>386</v>
      </c>
      <c r="J2" s="2" vm="276">
        <f t="shared" ca="1" si="0"/>
        <v>685</v>
      </c>
      <c r="K2" s="2" vm="506">
        <f t="shared" ca="1" si="0"/>
        <v>980</v>
      </c>
      <c r="L2" s="2" vm="300">
        <f t="shared" ca="1" si="0"/>
        <v>1335</v>
      </c>
      <c r="M2" s="2" vm="493">
        <f t="shared" ca="1" si="0"/>
        <v>1870</v>
      </c>
      <c r="N2" s="2" vm="507">
        <f t="shared" ca="1" si="0"/>
        <v>1455</v>
      </c>
      <c r="O2" s="2" t="str">
        <f t="shared" ca="1" si="0"/>
        <v>Libur</v>
      </c>
      <c r="P2" s="2" t="str">
        <f t="shared" ca="1" si="0"/>
        <v>Libur</v>
      </c>
    </row>
    <row r="3" spans="1:16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6" ht="15.5" x14ac:dyDescent="0.35">
      <c r="B4" t="s">
        <v>5</v>
      </c>
      <c r="C4" t="s">
        <v>6</v>
      </c>
      <c r="D4" s="2">
        <f>IFERROR(INDEX(D51:D500,MATCH($C$4,$C$51:$C$500,0)),"")</f>
        <v>116373000000</v>
      </c>
      <c r="E4" s="2">
        <f>IFERROR(INDEX(E51:E500,MATCH($C$4,$C$51:$C$500,0)),"")</f>
        <v>111258000000</v>
      </c>
      <c r="H4" s="2">
        <f>IFERROR(SUM(D4:G4)*(4/MAX(1,COUNT(D4:G4))),"")</f>
        <v>455262000000</v>
      </c>
      <c r="I4" s="2">
        <f t="shared" ref="I4:P4" si="1">IFERROR(INDEX(I51:I500,MATCH($C$4,$C$51:$C$500,0)),"")</f>
        <v>368351000000</v>
      </c>
      <c r="J4" s="2">
        <f t="shared" si="1"/>
        <v>265553000000</v>
      </c>
      <c r="K4" s="2">
        <f t="shared" si="1"/>
        <v>322682000000</v>
      </c>
      <c r="L4" s="2">
        <f t="shared" si="1"/>
        <v>324643000000</v>
      </c>
      <c r="M4" s="2">
        <f t="shared" si="1"/>
        <v>393645000000</v>
      </c>
      <c r="N4" s="2">
        <f t="shared" si="1"/>
        <v>335381828544</v>
      </c>
      <c r="O4" s="2">
        <f t="shared" si="1"/>
        <v>279622967425</v>
      </c>
      <c r="P4" s="2">
        <f t="shared" si="1"/>
        <v>308887226797</v>
      </c>
    </row>
    <row r="5" spans="1:16" ht="15.5" x14ac:dyDescent="0.35">
      <c r="B5" t="s">
        <v>7</v>
      </c>
      <c r="C5" t="s">
        <v>8</v>
      </c>
      <c r="D5" s="2">
        <f>IFERROR(INDEX(D51:D500,MATCH($C$5,$C$51:$C$500,0)),"")</f>
        <v>28280000000</v>
      </c>
      <c r="E5" s="2">
        <f>IFERROR(INDEX(E51:E500,MATCH($C$5,$C$51:$C$500,0)),"")</f>
        <v>23469000000</v>
      </c>
      <c r="H5" s="2">
        <f>IFERROR(SUM(D5:G5)*(4/MAX(1,COUNT(D5:G5))),"")</f>
        <v>103498000000</v>
      </c>
      <c r="I5" s="2">
        <f t="shared" ref="I5:P5" si="2">IFERROR(INDEX(I51:I500,MATCH($C$5,$C$51:$C$500,0)),"")</f>
        <v>85115000000</v>
      </c>
      <c r="J5" s="2">
        <f t="shared" si="2"/>
        <v>72217000000</v>
      </c>
      <c r="K5" s="2">
        <f t="shared" si="2"/>
        <v>105349000000</v>
      </c>
      <c r="L5" s="2">
        <f t="shared" si="2"/>
        <v>91730000000</v>
      </c>
      <c r="M5" s="2">
        <f t="shared" si="2"/>
        <v>118428000000</v>
      </c>
      <c r="N5" s="2">
        <f t="shared" si="2"/>
        <v>100195179280</v>
      </c>
      <c r="O5" s="2">
        <f t="shared" si="2"/>
        <v>79471707315</v>
      </c>
      <c r="P5" s="2">
        <f t="shared" si="2"/>
        <v>86526668187</v>
      </c>
    </row>
    <row r="6" spans="1:16" ht="15.5" x14ac:dyDescent="0.35">
      <c r="B6" t="s">
        <v>9</v>
      </c>
      <c r="C6" t="s">
        <v>10</v>
      </c>
      <c r="D6" s="2">
        <f>IFERROR(INDEX(D51:D500,MATCH($C$6,$C$51:$C$500,0)),"")</f>
        <v>293694000000</v>
      </c>
      <c r="E6" s="2">
        <f>IFERROR(INDEX(E51:E500,MATCH($C$6,$C$51:$C$500,0)),"")</f>
        <v>264878000000</v>
      </c>
      <c r="H6" s="2">
        <f>IFERROR(INDEX(D6:G6,COUNT(D6:G6)),"")</f>
        <v>264878000000</v>
      </c>
      <c r="I6" s="2">
        <f t="shared" ref="I6:P6" si="3">IFERROR(INDEX(I51:I500,MATCH($C$6,$C$51:$C$500,0)),"")</f>
        <v>293694000000</v>
      </c>
      <c r="J6" s="2">
        <f t="shared" si="3"/>
        <v>281467000000</v>
      </c>
      <c r="K6" s="2">
        <f t="shared" si="3"/>
        <v>299281000000</v>
      </c>
      <c r="L6" s="2">
        <f t="shared" si="3"/>
        <v>290561000000</v>
      </c>
      <c r="M6" s="2">
        <f t="shared" si="3"/>
        <v>309500000000</v>
      </c>
      <c r="N6" s="2">
        <f t="shared" si="3"/>
        <v>312179403950</v>
      </c>
      <c r="O6" s="2">
        <f t="shared" si="3"/>
        <v>285553417500</v>
      </c>
      <c r="P6" s="2">
        <f t="shared" si="3"/>
        <v>38956689090</v>
      </c>
    </row>
    <row r="7" spans="1:16" ht="15.5" x14ac:dyDescent="0.35">
      <c r="B7" t="s">
        <v>11</v>
      </c>
      <c r="C7" t="s">
        <v>12</v>
      </c>
      <c r="D7" s="3">
        <f>IFERROR(INDEX(D51:D500,MATCH($C$7,$C$51:$C$500,0))/1000000000,"")</f>
        <v>2.2200000000000002</v>
      </c>
      <c r="E7" s="3">
        <f>IFERROR(INDEX(E51:E500,MATCH($C$7,$C$51:$C$500,0))/1000000000,"")</f>
        <v>2.2200000000000002</v>
      </c>
      <c r="H7" s="3">
        <f>IFERROR(INDEX(D7:G7,COUNT(D7:G7)),"")</f>
        <v>2.2200000000000002</v>
      </c>
      <c r="I7" s="3">
        <f t="shared" ref="I7:P7" si="4">IFERROR(INDEX(I51:I500,MATCH($C$7,$C$51:$C$500,0))/1000000000,"")</f>
        <v>2.2200000000000002</v>
      </c>
      <c r="J7" s="3">
        <f t="shared" si="4"/>
        <v>2.2200000000000002</v>
      </c>
      <c r="K7" s="3">
        <f t="shared" si="4"/>
        <v>2.2200000000000002</v>
      </c>
      <c r="L7" s="3">
        <f t="shared" si="4"/>
        <v>2.2200000000000002</v>
      </c>
      <c r="M7" s="3">
        <f t="shared" si="4"/>
        <v>2.2200000000000002</v>
      </c>
      <c r="N7" s="3">
        <f t="shared" si="4"/>
        <v>1.1100000000000001</v>
      </c>
      <c r="O7" s="3">
        <f t="shared" si="4"/>
        <v>1.1100000000000001</v>
      </c>
      <c r="P7" s="3">
        <f t="shared" si="4"/>
        <v>0.03</v>
      </c>
    </row>
    <row r="8" spans="1:16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47000000000</v>
      </c>
      <c r="E8" s="2">
        <f>IFERROR(INDEX(E51:E500,MATCH("Free cash flow (Quarter)",$C$51:$C$500,0)),"")</f>
        <v>-6000000000</v>
      </c>
      <c r="H8" s="2">
        <f>IFERROR(INDEX(D8:G8,COUNT(D8:G8)),"")</f>
        <v>-6000000000</v>
      </c>
      <c r="I8" s="2">
        <f t="shared" ref="I8:P8" si="5">IFERROR(INDEX(I51:I500,MATCH($C$8,$C$51:$C$500,0)),"")</f>
        <v>42000000000</v>
      </c>
      <c r="J8" s="2">
        <f t="shared" si="5"/>
        <v>66000000000</v>
      </c>
      <c r="K8" s="2">
        <f t="shared" si="5"/>
        <v>107000000000</v>
      </c>
      <c r="L8" s="2">
        <f t="shared" si="5"/>
        <v>82000000000</v>
      </c>
      <c r="M8" s="2">
        <f t="shared" si="5"/>
        <v>124000000000</v>
      </c>
      <c r="N8" s="2">
        <f t="shared" si="5"/>
        <v>108000000000</v>
      </c>
      <c r="O8" s="2">
        <f t="shared" si="5"/>
        <v>64000000000</v>
      </c>
      <c r="P8" s="2">
        <f t="shared" si="5"/>
        <v>112000000000</v>
      </c>
    </row>
    <row r="9" spans="1:16" ht="15.5" x14ac:dyDescent="0.35">
      <c r="A9" t="s">
        <v>16</v>
      </c>
      <c r="C9" t="s">
        <v>17</v>
      </c>
      <c r="D9" s="3">
        <f>IFERROR(INDEX(D51:D500,MATCH("Free cash flow per share (Quarter)",$C$51:$C$500,0)),"")</f>
        <v>21.35</v>
      </c>
      <c r="E9" s="3">
        <f>IFERROR(INDEX(E51:E500,MATCH("Free cash flow per share (Quarter)",$C$51:$C$500,0)),"")</f>
        <v>-2.86</v>
      </c>
      <c r="H9" s="3">
        <f>IFERROR(INDEX(D9:G9,COUNT(D9:G9)),"")</f>
        <v>-2.86</v>
      </c>
      <c r="I9" s="3">
        <f t="shared" ref="I9:P9" si="6">IFERROR(INDEX(I51:I500,MATCH($C$9,$C$51:$C$500,0)),"")</f>
        <v>18.73</v>
      </c>
      <c r="J9" s="3">
        <f t="shared" si="6"/>
        <v>29.8</v>
      </c>
      <c r="K9" s="3">
        <f t="shared" si="6"/>
        <v>48.08</v>
      </c>
      <c r="L9" s="3">
        <f t="shared" si="6"/>
        <v>37.06</v>
      </c>
      <c r="M9" s="3">
        <f t="shared" si="6"/>
        <v>55.64</v>
      </c>
      <c r="N9" s="3">
        <f t="shared" si="6"/>
        <v>96.92</v>
      </c>
      <c r="O9" s="3">
        <f t="shared" si="6"/>
        <v>57.95</v>
      </c>
      <c r="P9" s="3">
        <f t="shared" si="6"/>
        <v>4474.92</v>
      </c>
    </row>
    <row r="10" spans="1:16" ht="15.5" x14ac:dyDescent="0.35">
      <c r="C10" t="s">
        <v>18</v>
      </c>
      <c r="D10" s="3">
        <f ca="1">IFERROR(IF(D9=0,"",D2/D9),"")</f>
        <v>15.456674473067915</v>
      </c>
      <c r="E10" s="3">
        <f ca="1">IFERROR(IF(E9=0,"",E2/E9),"")</f>
        <v>-111.1888111888112</v>
      </c>
      <c r="I10" s="3">
        <f t="shared" ref="I10:P10" ca="1" si="7">IFERROR(IF(I9=0,"",I2/I9),"")</f>
        <v>20.608649225840896</v>
      </c>
      <c r="J10" s="3">
        <f t="shared" ca="1" si="7"/>
        <v>22.986577181208052</v>
      </c>
      <c r="K10" s="3">
        <f t="shared" ca="1" si="7"/>
        <v>20.382695507487522</v>
      </c>
      <c r="L10" s="3">
        <f t="shared" ca="1" si="7"/>
        <v>36.022665947112785</v>
      </c>
      <c r="M10" s="3">
        <f t="shared" ca="1" si="7"/>
        <v>33.608914450035947</v>
      </c>
      <c r="N10" s="3">
        <f t="shared" ca="1" si="7"/>
        <v>15.012381345439538</v>
      </c>
      <c r="O10" s="3" t="str">
        <f t="shared" ca="1" si="7"/>
        <v/>
      </c>
      <c r="P10" s="3" t="str">
        <f t="shared" ca="1" si="7"/>
        <v/>
      </c>
    </row>
    <row r="11" spans="1:16" ht="15.5" x14ac:dyDescent="0.35">
      <c r="B11" t="s">
        <v>19</v>
      </c>
      <c r="C11" t="s">
        <v>20</v>
      </c>
      <c r="D11" s="2">
        <f>IFERROR(INDEX(D51:D500,MATCH($C$11,$C$51:$C$500,0)),"")</f>
        <v>130176000000</v>
      </c>
      <c r="E11" s="2">
        <f>IFERROR(INDEX(E51:E500,MATCH($C$11,$C$51:$C$500,0)),"")</f>
        <v>86262000000</v>
      </c>
      <c r="H11" s="2">
        <f>IFERROR(INDEX(D11:G11,COUNT(D11:G11)),"")</f>
        <v>86262000000</v>
      </c>
      <c r="I11" s="2">
        <f t="shared" ref="I11:P11" si="8">IFERROR(INDEX(I51:I500,MATCH($C$11,$C$51:$C$500,0)),"")</f>
        <v>130176000000</v>
      </c>
      <c r="J11" s="2">
        <f t="shared" si="8"/>
        <v>179666000000</v>
      </c>
      <c r="K11" s="2">
        <f t="shared" si="8"/>
        <v>197577000000</v>
      </c>
      <c r="L11" s="2">
        <f t="shared" si="8"/>
        <v>142552000000</v>
      </c>
      <c r="M11" s="2">
        <f t="shared" si="8"/>
        <v>175380000000</v>
      </c>
      <c r="N11" s="2">
        <f t="shared" si="8"/>
        <v>262210304154</v>
      </c>
      <c r="O11" s="2">
        <f t="shared" si="8"/>
        <v>211179779986</v>
      </c>
      <c r="P11" s="2">
        <f t="shared" si="8"/>
        <v>68204688239</v>
      </c>
    </row>
    <row r="12" spans="1:16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0</v>
      </c>
      <c r="E12" s="2">
        <f>IFERROR(INDEX(E51:E500,MATCH("Net Debt (Quarter)",$C$51:$C$500,0)),"")</f>
        <v>0</v>
      </c>
      <c r="H12" s="2">
        <f>IFERROR(INDEX(D12:G12,COUNT(D12:G12)),"")</f>
        <v>0</v>
      </c>
      <c r="I12" s="2">
        <f t="shared" ref="I12:P12" si="9">IFERROR(INDEX(I51:I500,MATCH($C$12,$C$51:$C$500,0)),"")</f>
        <v>0</v>
      </c>
      <c r="J12" s="2">
        <f t="shared" si="9"/>
        <v>0</v>
      </c>
      <c r="K12" s="2">
        <f t="shared" si="9"/>
        <v>0</v>
      </c>
      <c r="L12" s="2">
        <f t="shared" si="9"/>
        <v>0</v>
      </c>
      <c r="M12" s="2">
        <f t="shared" si="9"/>
        <v>0</v>
      </c>
      <c r="N12" s="2">
        <f t="shared" si="9"/>
        <v>0</v>
      </c>
      <c r="O12" s="2">
        <f t="shared" si="9"/>
        <v>0</v>
      </c>
      <c r="P12" s="2">
        <f t="shared" si="9"/>
        <v>0</v>
      </c>
    </row>
    <row r="13" spans="1:16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P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0</v>
      </c>
      <c r="M13" s="2">
        <f t="shared" si="10"/>
        <v>0</v>
      </c>
      <c r="N13" s="2">
        <f t="shared" si="10"/>
        <v>0</v>
      </c>
      <c r="O13" s="2">
        <f t="shared" si="10"/>
        <v>0</v>
      </c>
      <c r="P13" s="2">
        <f t="shared" si="10"/>
        <v>0</v>
      </c>
    </row>
    <row r="14" spans="1:16" ht="15.5" x14ac:dyDescent="0.35">
      <c r="C14" t="s">
        <v>27</v>
      </c>
      <c r="D14" s="2">
        <f>IFERROR(INDEX(D51:D500,MATCH($C$14,$C$51:$C$500,0)),"")</f>
        <v>-111000000</v>
      </c>
      <c r="E14" s="2">
        <f>IFERROR(INDEX(E51:E500,MATCH($C$14,$C$51:$C$500,0)),"")</f>
        <v>-123000000</v>
      </c>
      <c r="H14" s="2">
        <f>IFERROR(SUM(D14:G14)*(4/MAX(1,COUNT(D14:G14))),"")</f>
        <v>-468000000</v>
      </c>
      <c r="I14" s="2">
        <f t="shared" ref="I14:P14" si="11">IFERROR(INDEX(I51:I500,MATCH($C$14,$C$51:$C$500,0)),"")</f>
        <v>-516000000</v>
      </c>
      <c r="J14" s="2">
        <f t="shared" si="11"/>
        <v>-700000000</v>
      </c>
      <c r="K14" s="2">
        <f t="shared" si="11"/>
        <v>-873000000</v>
      </c>
      <c r="L14" s="2">
        <f t="shared" si="11"/>
        <v>-1029000000</v>
      </c>
      <c r="M14" s="2">
        <f t="shared" si="11"/>
        <v>-1170000000</v>
      </c>
      <c r="N14" s="2">
        <f t="shared" si="11"/>
        <v>-1301516320</v>
      </c>
      <c r="O14" s="2">
        <f t="shared" si="11"/>
        <v>0</v>
      </c>
      <c r="P14" s="2">
        <f t="shared" si="11"/>
        <v>0</v>
      </c>
    </row>
    <row r="15" spans="1:16" ht="15.5" x14ac:dyDescent="0.35">
      <c r="C15" t="s">
        <v>28</v>
      </c>
      <c r="D15" s="2">
        <f>IFERROR(INDEX(D51:D500,MATCH($C$15,$C$51:$C$500,0)),"")</f>
        <v>-6549000000</v>
      </c>
      <c r="E15" s="2">
        <f>IFERROR(INDEX(E51:E500,MATCH($C$15,$C$51:$C$500,0)),"")</f>
        <v>-6315000000</v>
      </c>
      <c r="H15" s="2">
        <f>IFERROR(SUM(D15:G15)*(4/MAX(1,COUNT(D15:G15))),"")</f>
        <v>-25728000000</v>
      </c>
      <c r="I15" s="2">
        <f t="shared" ref="I15:P15" si="12">IFERROR(INDEX(I51:I500,MATCH($C$15,$C$51:$C$500,0)),"")</f>
        <v>-21031000000</v>
      </c>
      <c r="J15" s="2">
        <f t="shared" si="12"/>
        <v>-16787000000</v>
      </c>
      <c r="K15" s="2">
        <f t="shared" si="12"/>
        <v>-25897000000</v>
      </c>
      <c r="L15" s="2">
        <f t="shared" si="12"/>
        <v>-24073000000</v>
      </c>
      <c r="M15" s="2">
        <f t="shared" si="12"/>
        <v>-32595000000</v>
      </c>
      <c r="N15" s="2">
        <f t="shared" si="12"/>
        <v>-26138682776</v>
      </c>
      <c r="O15" s="2">
        <f t="shared" si="12"/>
        <v>-24630939750</v>
      </c>
      <c r="P15" s="2">
        <f t="shared" si="12"/>
        <v>-28456430500</v>
      </c>
    </row>
    <row r="16" spans="1:16" ht="15.5" x14ac:dyDescent="0.35">
      <c r="C16" t="s">
        <v>29</v>
      </c>
      <c r="D16" s="2">
        <f>IFERROR(INDEX(D51:D500,MATCH($C$16,$C$51:$C$500,0)),"")</f>
        <v>34247000000</v>
      </c>
      <c r="E16" s="2">
        <f>IFERROR(INDEX(E51:E500,MATCH($C$16,$C$51:$C$500,0)),"")</f>
        <v>29784000000</v>
      </c>
      <c r="H16" s="2">
        <f>IFERROR(SUM(D16:G16)*(4/MAX(1,COUNT(D16:G16))),"")</f>
        <v>128062000000</v>
      </c>
      <c r="I16" s="2">
        <f t="shared" ref="I16:P16" si="13">IFERROR(INDEX(I51:I500,MATCH($C$16,$C$51:$C$500,0)),"")</f>
        <v>105564000000</v>
      </c>
      <c r="J16" s="2">
        <f t="shared" si="13"/>
        <v>89180000000</v>
      </c>
      <c r="K16" s="2">
        <f t="shared" si="13"/>
        <v>131220000000</v>
      </c>
      <c r="L16" s="2">
        <f t="shared" si="13"/>
        <v>116649000000</v>
      </c>
      <c r="M16" s="2">
        <f t="shared" si="13"/>
        <v>151067000000</v>
      </c>
      <c r="N16" s="2">
        <f t="shared" si="13"/>
        <v>125757976356</v>
      </c>
      <c r="O16" s="2">
        <f t="shared" si="13"/>
        <v>104197733565</v>
      </c>
      <c r="P16" s="2">
        <f t="shared" si="13"/>
        <v>114959376937</v>
      </c>
    </row>
    <row r="17" spans="1:16" ht="15.5" x14ac:dyDescent="0.35">
      <c r="A17" t="s">
        <v>30</v>
      </c>
    </row>
    <row r="18" spans="1:16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  <c r="P18" t="s">
        <v>39</v>
      </c>
    </row>
    <row r="19" spans="1:16" ht="15.5" x14ac:dyDescent="0.35">
      <c r="A19" t="s">
        <v>41</v>
      </c>
      <c r="C19" t="s">
        <v>42</v>
      </c>
    </row>
    <row r="20" spans="1:16" ht="15.5" x14ac:dyDescent="0.35">
      <c r="A20" t="s">
        <v>43</v>
      </c>
      <c r="C20" t="s">
        <v>44</v>
      </c>
      <c r="D20" s="2">
        <f ca="1">IFERROR(D21*D2,"")</f>
        <v>732600000000</v>
      </c>
      <c r="E20" s="2">
        <f ca="1">IFERROR(E21*E2,"")</f>
        <v>705960000000</v>
      </c>
      <c r="H20" s="2">
        <f t="shared" ref="H20:P20" ca="1" si="14">IFERROR(H21*H2,"")</f>
        <v>705960000000</v>
      </c>
      <c r="I20" s="2">
        <f t="shared" ca="1" si="14"/>
        <v>856920000000</v>
      </c>
      <c r="J20" s="2">
        <f t="shared" ca="1" si="14"/>
        <v>1520700000000</v>
      </c>
      <c r="K20" s="2">
        <f t="shared" ca="1" si="14"/>
        <v>2175600000000</v>
      </c>
      <c r="L20" s="2">
        <f t="shared" ca="1" si="14"/>
        <v>2963700000000</v>
      </c>
      <c r="M20" s="2">
        <f t="shared" ca="1" si="14"/>
        <v>4151400000000</v>
      </c>
      <c r="N20" s="2">
        <f t="shared" ca="1" si="14"/>
        <v>1615050000000</v>
      </c>
      <c r="O20" s="2" t="str">
        <f t="shared" ca="1" si="14"/>
        <v/>
      </c>
      <c r="P20" s="2" t="str">
        <f t="shared" ca="1" si="14"/>
        <v/>
      </c>
    </row>
    <row r="21" spans="1:16" ht="15.5" x14ac:dyDescent="0.35">
      <c r="C21" t="s">
        <v>12</v>
      </c>
      <c r="D21" s="2">
        <f>IFERROR(INDEX(D51:D500,MATCH($C$7,$C$51:$C$500,0)),"")</f>
        <v>2220000000</v>
      </c>
      <c r="E21" s="2">
        <f>IFERROR(INDEX(E51:E500,MATCH($C$7,$C$51:$C$500,0)),"")</f>
        <v>2220000000</v>
      </c>
      <c r="H21" s="2">
        <f>IFERROR(INDEX(D21:G21,COUNT(D21:G21)),"")</f>
        <v>2220000000</v>
      </c>
      <c r="I21" s="2">
        <f t="shared" ref="I21:P21" si="15">IFERROR(INDEX(I51:I500,MATCH($C$7,$C$51:$C$500,0)),"")</f>
        <v>2220000000</v>
      </c>
      <c r="J21" s="2">
        <f t="shared" si="15"/>
        <v>2220000000</v>
      </c>
      <c r="K21" s="2">
        <f t="shared" si="15"/>
        <v>2220000000</v>
      </c>
      <c r="L21" s="2">
        <f t="shared" si="15"/>
        <v>2220000000</v>
      </c>
      <c r="M21" s="2">
        <f t="shared" si="15"/>
        <v>2220000000</v>
      </c>
      <c r="N21" s="2">
        <f t="shared" si="15"/>
        <v>1110000000</v>
      </c>
      <c r="O21" s="2">
        <f t="shared" si="15"/>
        <v>1110000000</v>
      </c>
      <c r="P21" s="2">
        <f t="shared" si="15"/>
        <v>30000000</v>
      </c>
    </row>
    <row r="23" spans="1:16" ht="15.5" x14ac:dyDescent="0.35">
      <c r="B23" t="s">
        <v>45</v>
      </c>
      <c r="C23" t="s">
        <v>46</v>
      </c>
      <c r="D23" s="3">
        <f>IFERROR(D5/D6*100,"")</f>
        <v>9.6290697120131838</v>
      </c>
      <c r="E23" s="3">
        <f>IFERROR(E5/E6*100,"")</f>
        <v>8.8603054991354515</v>
      </c>
      <c r="H23" s="3">
        <f t="shared" ref="H23:P23" si="16">IFERROR(H5/H6*100,"")</f>
        <v>39.073837766820951</v>
      </c>
      <c r="I23" s="3">
        <f t="shared" si="16"/>
        <v>28.980844007708704</v>
      </c>
      <c r="J23" s="3">
        <f t="shared" si="16"/>
        <v>25.657359477309949</v>
      </c>
      <c r="K23" s="3">
        <f t="shared" si="16"/>
        <v>35.200697672087436</v>
      </c>
      <c r="L23" s="3">
        <f t="shared" si="16"/>
        <v>31.569962933772942</v>
      </c>
      <c r="M23" s="3">
        <f t="shared" si="16"/>
        <v>38.264297253634894</v>
      </c>
      <c r="N23" s="3">
        <f t="shared" si="16"/>
        <v>32.095384260534907</v>
      </c>
      <c r="O23" s="3">
        <f t="shared" si="16"/>
        <v>27.830767360716319</v>
      </c>
      <c r="P23" s="3">
        <f t="shared" si="16"/>
        <v>222.10991284988589</v>
      </c>
    </row>
    <row r="24" spans="1:16" ht="15.5" x14ac:dyDescent="0.35">
      <c r="C24" t="s">
        <v>47</v>
      </c>
      <c r="D24" s="4">
        <f>IFERROR(_xlfn.RRI(5,I23,D23),"")</f>
        <v>-0.1977778291329525</v>
      </c>
      <c r="E24" s="4">
        <f>IFERROR(_xlfn.RRI(5,J23,E23),"")</f>
        <v>-0.19156083007524916</v>
      </c>
      <c r="H24" s="4">
        <f t="shared" ref="H24:P24" si="17">IFERROR(_xlfn.RRI(5,M23,H23),"")</f>
        <v>4.1959499249870635E-3</v>
      </c>
      <c r="I24" s="4">
        <f t="shared" si="17"/>
        <v>-2.0208449393087524E-2</v>
      </c>
      <c r="J24" s="4">
        <f t="shared" si="17"/>
        <v>-1.6130821778081783E-2</v>
      </c>
      <c r="K24" s="4">
        <f t="shared" si="17"/>
        <v>-0.30817434028080859</v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  <c r="P24" s="4" t="str">
        <f t="shared" si="17"/>
        <v/>
      </c>
    </row>
    <row r="25" spans="1:16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P25" si="18">IFERROR(INDEX(I51:I500,MATCH($C$25,$C$51:$C$500,0)),"")</f>
        <v>38.04</v>
      </c>
      <c r="J25" s="3">
        <f t="shared" si="18"/>
        <v>32.58</v>
      </c>
      <c r="K25" s="3">
        <f t="shared" si="18"/>
        <v>47.4</v>
      </c>
      <c r="L25" s="3">
        <f t="shared" si="18"/>
        <v>41.66</v>
      </c>
      <c r="M25" s="3">
        <f t="shared" si="18"/>
        <v>53.31</v>
      </c>
      <c r="N25" s="3">
        <f t="shared" si="18"/>
        <v>89.66</v>
      </c>
      <c r="O25" s="3">
        <f t="shared" si="18"/>
        <v>71.61</v>
      </c>
      <c r="P25" s="3">
        <f t="shared" si="18"/>
        <v>3460.12</v>
      </c>
    </row>
    <row r="26" spans="1:16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P26" si="19">IFERROR(_xlfn.RRI(5,M25,H25),"")</f>
        <v/>
      </c>
      <c r="I26" s="4">
        <f t="shared" si="19"/>
        <v>-0.1575806094537755</v>
      </c>
      <c r="J26" s="4">
        <f t="shared" si="19"/>
        <v>-0.14572935866356507</v>
      </c>
      <c r="K26" s="4">
        <f t="shared" si="19"/>
        <v>-0.57602774582847038</v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  <c r="P26" s="4" t="str">
        <f t="shared" si="19"/>
        <v/>
      </c>
    </row>
    <row r="27" spans="1:16" ht="15.5" x14ac:dyDescent="0.35">
      <c r="C27" t="s">
        <v>51</v>
      </c>
      <c r="D27" s="3">
        <f>IFERROR(D4/D21,"")</f>
        <v>52.420270270270272</v>
      </c>
      <c r="E27" s="3">
        <f>IFERROR(E4/E21,"")</f>
        <v>50.116216216216216</v>
      </c>
      <c r="H27" s="3">
        <f t="shared" ref="H27:P27" si="20">IFERROR(H4/H21,"")</f>
        <v>205.07297297297296</v>
      </c>
      <c r="I27" s="3">
        <f t="shared" si="20"/>
        <v>165.92387387387387</v>
      </c>
      <c r="J27" s="3">
        <f t="shared" si="20"/>
        <v>119.61846846846846</v>
      </c>
      <c r="K27" s="3">
        <f t="shared" si="20"/>
        <v>145.35225225225224</v>
      </c>
      <c r="L27" s="3">
        <f t="shared" si="20"/>
        <v>146.2355855855856</v>
      </c>
      <c r="M27" s="3">
        <f t="shared" si="20"/>
        <v>177.31756756756758</v>
      </c>
      <c r="N27" s="3">
        <f t="shared" si="20"/>
        <v>302.14579148108106</v>
      </c>
      <c r="O27" s="3">
        <f t="shared" si="20"/>
        <v>251.91258326576576</v>
      </c>
      <c r="P27" s="3">
        <f t="shared" si="20"/>
        <v>10296.240893233333</v>
      </c>
    </row>
    <row r="28" spans="1:16" ht="15.5" x14ac:dyDescent="0.35">
      <c r="C28" t="s">
        <v>52</v>
      </c>
      <c r="D28" s="4">
        <f>IFERROR(_xlfn.RRI(5,I27,D27),"")</f>
        <v>-0.20582159192076399</v>
      </c>
      <c r="E28" s="4">
        <f>IFERROR(_xlfn.RRI(5,J27,E27),"")</f>
        <v>-0.15969681950872183</v>
      </c>
      <c r="H28" s="4">
        <f t="shared" ref="H28:P28" si="21">IFERROR(_xlfn.RRI(5,M27,H27),"")</f>
        <v>2.9511808857665578E-2</v>
      </c>
      <c r="I28" s="4">
        <f t="shared" si="21"/>
        <v>-0.11296967804712543</v>
      </c>
      <c r="J28" s="4">
        <f t="shared" si="21"/>
        <v>-0.13839209419790266</v>
      </c>
      <c r="K28" s="4">
        <f t="shared" si="21"/>
        <v>-0.57347095122794367</v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  <c r="P28" s="4" t="str">
        <f t="shared" si="21"/>
        <v/>
      </c>
    </row>
    <row r="29" spans="1:16" ht="15.5" x14ac:dyDescent="0.35">
      <c r="C29" t="s">
        <v>53</v>
      </c>
      <c r="H29" s="4" t="str">
        <f t="shared" ref="H29:P29" si="22">IFERROR(((H25-I25)/I25)*100%,"")</f>
        <v/>
      </c>
      <c r="I29" s="4">
        <f t="shared" si="22"/>
        <v>0.16758747697974222</v>
      </c>
      <c r="J29" s="4">
        <f t="shared" si="22"/>
        <v>-0.31265822784810127</v>
      </c>
      <c r="K29" s="4">
        <f t="shared" si="22"/>
        <v>0.13778204512722042</v>
      </c>
      <c r="L29" s="4">
        <f t="shared" si="22"/>
        <v>-0.21853310823485284</v>
      </c>
      <c r="M29" s="4">
        <f t="shared" si="22"/>
        <v>-0.4054204773589114</v>
      </c>
      <c r="N29" s="4">
        <f t="shared" si="22"/>
        <v>0.25205976818880038</v>
      </c>
      <c r="O29" s="4">
        <f t="shared" si="22"/>
        <v>-0.97930418598198898</v>
      </c>
      <c r="P29" s="4" t="str">
        <f t="shared" si="22"/>
        <v/>
      </c>
    </row>
    <row r="30" spans="1:16" ht="15.5" x14ac:dyDescent="0.35">
      <c r="C30" t="s">
        <v>54</v>
      </c>
      <c r="H30" s="4">
        <f t="shared" ref="H30:P30" si="23">IFERROR(((H27-I27)/I27)*100%,"")</f>
        <v>0.23594614918922435</v>
      </c>
      <c r="I30" s="4">
        <f t="shared" si="23"/>
        <v>0.38710916464886486</v>
      </c>
      <c r="J30" s="4">
        <f t="shared" si="23"/>
        <v>-0.17704427268952092</v>
      </c>
      <c r="K30" s="4">
        <f t="shared" si="23"/>
        <v>-6.0404813903273628E-3</v>
      </c>
      <c r="L30" s="4">
        <f t="shared" si="23"/>
        <v>-0.17528991858146298</v>
      </c>
      <c r="M30" s="4">
        <f t="shared" si="23"/>
        <v>-0.41313904556347142</v>
      </c>
      <c r="N30" s="4">
        <f t="shared" si="23"/>
        <v>0.1994073005964917</v>
      </c>
      <c r="O30" s="4">
        <f t="shared" si="23"/>
        <v>-0.97553353831966749</v>
      </c>
      <c r="P30" s="4" t="str">
        <f t="shared" si="23"/>
        <v/>
      </c>
    </row>
    <row r="32" spans="1:16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132.16</v>
      </c>
      <c r="E32" s="3">
        <f>IFERROR(INDEX(E51:E500,MATCH($A$32,$C$51:$C$500,0)),"")</f>
        <v>119.2</v>
      </c>
      <c r="H32" s="3">
        <f>IFERROR(INDEX(D32:G32,COUNT(D32:G32)),"")</f>
        <v>119.2</v>
      </c>
      <c r="I32" s="3">
        <f t="shared" ref="I32:P32" si="24">IFERROR(INDEX(I51:I500,MATCH($C$32,$C$51:$C$500,0)),"")</f>
        <v>132.16</v>
      </c>
      <c r="J32" s="3">
        <f t="shared" si="24"/>
        <v>126.66</v>
      </c>
      <c r="K32" s="3">
        <f t="shared" si="24"/>
        <v>134.68</v>
      </c>
      <c r="L32" s="3">
        <f t="shared" si="24"/>
        <v>130.75</v>
      </c>
      <c r="M32" s="3">
        <f t="shared" si="24"/>
        <v>139.27000000000001</v>
      </c>
      <c r="N32" s="3">
        <f t="shared" si="24"/>
        <v>280.95999999999998</v>
      </c>
      <c r="O32" s="3">
        <f t="shared" si="24"/>
        <v>257</v>
      </c>
      <c r="P32" s="3">
        <f t="shared" si="24"/>
        <v>1558.27</v>
      </c>
    </row>
    <row r="33" spans="1:16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2.92</v>
      </c>
      <c r="E33" s="3">
        <f>IFERROR(INDEX(E51:E500,MATCH($A$33,$C$51:$C$500,0)),"")</f>
        <v>3.81</v>
      </c>
      <c r="H33" s="3">
        <f>IFERROR(INDEX(D33:G33,COUNT(D33:G33)),"")</f>
        <v>3.81</v>
      </c>
      <c r="I33" s="3">
        <f t="shared" ref="I33:P33" si="25">IFERROR(INDEX(I51:I500,MATCH($C$33,$C$51:$C$500,0)),"")</f>
        <v>2.92</v>
      </c>
      <c r="J33" s="3">
        <f t="shared" si="25"/>
        <v>5.41</v>
      </c>
      <c r="K33" s="3">
        <f t="shared" si="25"/>
        <v>7.28</v>
      </c>
      <c r="L33" s="3">
        <f t="shared" si="25"/>
        <v>10.210000000000001</v>
      </c>
      <c r="M33" s="3">
        <f t="shared" si="25"/>
        <v>13.43</v>
      </c>
      <c r="N33" s="3">
        <f t="shared" si="25"/>
        <v>10.36</v>
      </c>
      <c r="O33" s="3">
        <f t="shared" si="25"/>
        <v>0</v>
      </c>
      <c r="P33" s="3">
        <f t="shared" si="25"/>
        <v>0</v>
      </c>
    </row>
    <row r="34" spans="1:16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30.98</v>
      </c>
      <c r="E34" s="3">
        <f>IFERROR(INDEX(E51:E500,MATCH($A$34,$C$51:$C$500,0)),"")</f>
        <v>42.99</v>
      </c>
      <c r="H34" s="3">
        <f>IFERROR(INDEX(D34:G34,COUNT(D34:G34)),"")</f>
        <v>42.99</v>
      </c>
      <c r="I34" s="3">
        <f t="shared" ref="I34:P34" si="26">IFERROR(INDEX(I51:I500,MATCH($C$34,$C$51:$C$500,0)),"")</f>
        <v>10.15</v>
      </c>
      <c r="J34" s="3">
        <f t="shared" si="26"/>
        <v>21.03</v>
      </c>
      <c r="K34" s="3">
        <f t="shared" si="26"/>
        <v>20.68</v>
      </c>
      <c r="L34" s="3">
        <f t="shared" si="26"/>
        <v>32.049999999999997</v>
      </c>
      <c r="M34" s="3">
        <f t="shared" si="26"/>
        <v>35.08</v>
      </c>
      <c r="N34" s="3">
        <f t="shared" si="26"/>
        <v>32.46</v>
      </c>
      <c r="O34" s="3">
        <f t="shared" si="26"/>
        <v>0</v>
      </c>
      <c r="P34" s="3">
        <f t="shared" si="26"/>
        <v>0</v>
      </c>
    </row>
    <row r="35" spans="1:16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7.37</v>
      </c>
      <c r="E35" s="3">
        <f>IFERROR(INDEX(E51:E500,MATCH($A$35,$C$51:$C$500,0)),"")</f>
        <v>9.07</v>
      </c>
      <c r="H35" s="3">
        <f>IFERROR(INDEX(D35:G35,COUNT(D35:G35)),"")</f>
        <v>9.07</v>
      </c>
      <c r="I35" s="3">
        <f t="shared" ref="I35:P35" si="27">IFERROR(INDEX(I51:I500,MATCH($C$35,$C$51:$C$500,0)),"")</f>
        <v>2.33</v>
      </c>
      <c r="J35" s="3">
        <f t="shared" si="27"/>
        <v>5.73</v>
      </c>
      <c r="K35" s="3">
        <f t="shared" si="27"/>
        <v>6.75</v>
      </c>
      <c r="L35" s="3">
        <f t="shared" si="27"/>
        <v>9.14</v>
      </c>
      <c r="M35" s="3">
        <f t="shared" si="27"/>
        <v>10.56</v>
      </c>
      <c r="N35" s="3">
        <f t="shared" si="27"/>
        <v>9.64</v>
      </c>
      <c r="O35" s="3">
        <f t="shared" si="27"/>
        <v>0</v>
      </c>
      <c r="P35" s="3">
        <f t="shared" si="27"/>
        <v>0</v>
      </c>
    </row>
    <row r="36" spans="1:16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P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  <c r="P36" s="4" t="str">
        <f t="shared" si="28"/>
        <v/>
      </c>
    </row>
    <row r="37" spans="1:16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P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  <c r="P37" s="3" t="str">
        <f t="shared" si="29"/>
        <v/>
      </c>
    </row>
    <row r="50" spans="2:16" ht="15.5" x14ac:dyDescent="0.35">
      <c r="D50" t="s">
        <v>73</v>
      </c>
      <c r="E50" t="s">
        <v>74</v>
      </c>
      <c r="F50" t="s">
        <v>282</v>
      </c>
      <c r="G50" t="s">
        <v>283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  <c r="P50" t="s">
        <v>39</v>
      </c>
    </row>
    <row r="51" spans="2:16" ht="15.5" x14ac:dyDescent="0.35">
      <c r="B51" t="s">
        <v>75</v>
      </c>
      <c r="C51" t="s">
        <v>6</v>
      </c>
      <c r="D51" s="5">
        <v>116373000000</v>
      </c>
      <c r="E51" s="5">
        <v>111258000000</v>
      </c>
      <c r="F51" s="5">
        <v>81819000000</v>
      </c>
      <c r="G51" s="5">
        <v>58901000000</v>
      </c>
      <c r="I51" s="5">
        <v>368351000000</v>
      </c>
      <c r="J51" s="5">
        <v>265553000000</v>
      </c>
      <c r="K51" s="5">
        <v>322682000000</v>
      </c>
      <c r="L51" s="5">
        <v>324643000000</v>
      </c>
      <c r="M51" s="5">
        <v>393645000000</v>
      </c>
      <c r="N51" s="5">
        <v>335381828544</v>
      </c>
      <c r="O51" s="5">
        <v>279622967425</v>
      </c>
      <c r="P51" s="5">
        <v>308887226797</v>
      </c>
    </row>
    <row r="52" spans="2:16" ht="15.5" x14ac:dyDescent="0.35">
      <c r="C52" t="s">
        <v>1790</v>
      </c>
      <c r="D52" s="5">
        <v>116373000000</v>
      </c>
      <c r="E52" s="5">
        <v>111258000000</v>
      </c>
      <c r="F52" s="5">
        <v>81819000000</v>
      </c>
      <c r="G52" s="5">
        <v>58901000000</v>
      </c>
      <c r="I52" s="5">
        <v>368351000000</v>
      </c>
      <c r="J52" s="5">
        <v>265553000000</v>
      </c>
      <c r="K52" s="5">
        <v>322682000000</v>
      </c>
      <c r="L52" s="5">
        <v>324643000000</v>
      </c>
      <c r="M52" s="5">
        <v>393645000000</v>
      </c>
      <c r="N52" s="5">
        <v>335381828544</v>
      </c>
      <c r="O52" s="5">
        <v>279622967425</v>
      </c>
      <c r="P52" s="5">
        <v>308887226797</v>
      </c>
    </row>
    <row r="53" spans="2:16" ht="15.5" x14ac:dyDescent="0.35">
      <c r="C53" t="s">
        <v>82</v>
      </c>
      <c r="D53" s="5">
        <v>-85921000000</v>
      </c>
      <c r="E53" s="5">
        <v>-84592000000</v>
      </c>
      <c r="F53" s="5">
        <v>-62855000000</v>
      </c>
      <c r="G53" s="5">
        <v>-44910000000</v>
      </c>
      <c r="I53" s="5">
        <v>-278278000000</v>
      </c>
      <c r="J53" s="5">
        <v>-190394000000</v>
      </c>
      <c r="K53" s="5">
        <v>-217525000000</v>
      </c>
      <c r="L53" s="5">
        <v>-215572000000</v>
      </c>
      <c r="M53" s="5">
        <v>-248494000000</v>
      </c>
      <c r="N53" s="5">
        <v>-219006195404</v>
      </c>
      <c r="O53" s="5">
        <v>-182825938352</v>
      </c>
      <c r="P53" s="5">
        <v>-195962639501</v>
      </c>
    </row>
    <row r="54" spans="2:16" ht="15.5" x14ac:dyDescent="0.35">
      <c r="C54" t="s">
        <v>1724</v>
      </c>
      <c r="D54" s="5">
        <v>-15645000000</v>
      </c>
      <c r="E54" s="5">
        <v>-18726000000</v>
      </c>
      <c r="F54" s="5">
        <v>-18325000000</v>
      </c>
      <c r="G54" s="5">
        <v>-14726000000</v>
      </c>
      <c r="I54" s="5">
        <v>-67422000000</v>
      </c>
      <c r="J54" s="5">
        <v>-60708000000</v>
      </c>
      <c r="K54" s="5">
        <v>-66997000000</v>
      </c>
      <c r="L54" s="5">
        <v>-64104000000</v>
      </c>
      <c r="M54" s="5">
        <v>-61047000000</v>
      </c>
      <c r="N54" s="5">
        <v>-57872711947</v>
      </c>
      <c r="O54" s="5">
        <v>-56623138693</v>
      </c>
      <c r="P54" s="5">
        <v>-58233436266</v>
      </c>
    </row>
    <row r="55" spans="2:16" ht="15.5" x14ac:dyDescent="0.35">
      <c r="C55" t="s">
        <v>898</v>
      </c>
      <c r="D55" s="5">
        <v>-316000000</v>
      </c>
      <c r="E55" s="5">
        <v>-325000000</v>
      </c>
      <c r="F55" s="5">
        <v>-316000000</v>
      </c>
      <c r="G55" s="5">
        <v>-317000000</v>
      </c>
      <c r="I55" s="5">
        <v>-1274000000</v>
      </c>
      <c r="J55" s="5">
        <v>-1244000000</v>
      </c>
      <c r="K55" s="5">
        <v>-1205000000</v>
      </c>
      <c r="L55" s="5">
        <v>-1248000000</v>
      </c>
      <c r="M55" s="5">
        <v>-1279000000</v>
      </c>
      <c r="N55" s="5">
        <v>-1263809906</v>
      </c>
      <c r="O55" s="5">
        <v>-1218488698</v>
      </c>
      <c r="P55" s="5">
        <v>-1103602319</v>
      </c>
    </row>
    <row r="56" spans="2:16" ht="15.5" x14ac:dyDescent="0.35">
      <c r="C56" t="s">
        <v>317</v>
      </c>
    </row>
    <row r="57" spans="2:16" ht="15.5" x14ac:dyDescent="0.35">
      <c r="C57" t="s">
        <v>81</v>
      </c>
      <c r="D57" s="5">
        <v>1211000000</v>
      </c>
      <c r="E57" s="5">
        <v>2676000000</v>
      </c>
      <c r="F57" s="5">
        <v>2435000000</v>
      </c>
      <c r="G57" s="5">
        <v>3882000000</v>
      </c>
      <c r="I57" s="5">
        <v>10204000000</v>
      </c>
      <c r="J57" s="5">
        <v>16812000000</v>
      </c>
      <c r="K57" s="5">
        <v>21512000000</v>
      </c>
      <c r="L57" s="5">
        <v>3134000000</v>
      </c>
      <c r="M57" s="5">
        <v>2003000000</v>
      </c>
      <c r="N57" s="5">
        <v>-144486402</v>
      </c>
    </row>
    <row r="58" spans="2:16" ht="15.5" x14ac:dyDescent="0.35">
      <c r="C58" t="s">
        <v>89</v>
      </c>
      <c r="D58" s="5">
        <v>30452000000</v>
      </c>
      <c r="E58" s="5">
        <v>26666000000</v>
      </c>
      <c r="F58" s="5">
        <v>18964000000</v>
      </c>
      <c r="G58" s="5">
        <v>13991000000</v>
      </c>
      <c r="I58" s="5">
        <v>90073000000</v>
      </c>
      <c r="J58" s="5">
        <v>75159000000</v>
      </c>
      <c r="K58" s="5">
        <v>105157000000</v>
      </c>
      <c r="L58" s="5">
        <v>109071000000</v>
      </c>
      <c r="M58" s="5">
        <v>145151000000</v>
      </c>
      <c r="N58" s="5">
        <v>116375633140</v>
      </c>
      <c r="O58" s="5">
        <v>96797029073</v>
      </c>
      <c r="P58" s="5">
        <v>112924587296</v>
      </c>
    </row>
    <row r="59" spans="2:16" ht="15.5" x14ac:dyDescent="0.35">
      <c r="C59" t="s">
        <v>90</v>
      </c>
      <c r="D59" s="5">
        <v>3795000000</v>
      </c>
      <c r="E59" s="5">
        <v>3118000000</v>
      </c>
      <c r="F59" s="5">
        <v>2952000000</v>
      </c>
      <c r="G59" s="5">
        <v>5626000000</v>
      </c>
      <c r="I59" s="5">
        <v>15491000000</v>
      </c>
      <c r="J59" s="5">
        <v>14021000000</v>
      </c>
      <c r="K59" s="5">
        <v>26063000000</v>
      </c>
      <c r="L59" s="5">
        <v>7578000000</v>
      </c>
      <c r="M59" s="5">
        <v>5916000000</v>
      </c>
      <c r="N59" s="5">
        <v>9382343216</v>
      </c>
      <c r="O59" s="5">
        <v>7400704492</v>
      </c>
      <c r="P59" s="5">
        <v>2034789641</v>
      </c>
    </row>
    <row r="60" spans="2:16" ht="15.5" x14ac:dyDescent="0.35">
      <c r="C60" t="s">
        <v>215</v>
      </c>
      <c r="L60" s="5">
        <v>4104000000</v>
      </c>
      <c r="M60" s="5">
        <v>3736000000</v>
      </c>
      <c r="N60" s="5">
        <v>9779670248</v>
      </c>
      <c r="O60" s="5">
        <v>7400704492</v>
      </c>
      <c r="P60" s="5">
        <v>2034789641</v>
      </c>
    </row>
    <row r="61" spans="2:16" ht="15.5" x14ac:dyDescent="0.35">
      <c r="C61" t="s">
        <v>1791</v>
      </c>
      <c r="L61" s="5">
        <v>4104000000</v>
      </c>
      <c r="M61" s="5">
        <v>3736000000</v>
      </c>
      <c r="N61" s="5">
        <v>9779670248</v>
      </c>
      <c r="O61" s="5">
        <v>7400704492</v>
      </c>
      <c r="P61" s="5">
        <v>2034789641</v>
      </c>
    </row>
    <row r="62" spans="2:16" ht="15.5" x14ac:dyDescent="0.35">
      <c r="C62" t="s">
        <v>321</v>
      </c>
    </row>
    <row r="63" spans="2:16" ht="15.5" x14ac:dyDescent="0.35">
      <c r="C63" t="s">
        <v>340</v>
      </c>
      <c r="D63" s="5">
        <v>2695000000</v>
      </c>
      <c r="E63" s="5">
        <v>565000000</v>
      </c>
      <c r="F63" s="5">
        <v>652000000</v>
      </c>
      <c r="G63" s="5">
        <v>1891000000</v>
      </c>
      <c r="I63" s="5">
        <v>5803000000</v>
      </c>
      <c r="J63" s="5">
        <v>-2091000000</v>
      </c>
      <c r="K63" s="5">
        <v>5424000000</v>
      </c>
      <c r="L63" s="5">
        <v>1369000000</v>
      </c>
      <c r="M63" s="5">
        <v>1347000000</v>
      </c>
      <c r="N63" s="5">
        <v>1048675690</v>
      </c>
    </row>
    <row r="64" spans="2:16" ht="15.5" x14ac:dyDescent="0.35">
      <c r="C64" t="s">
        <v>1792</v>
      </c>
    </row>
    <row r="65" spans="2:16" ht="15.5" x14ac:dyDescent="0.35">
      <c r="C65" t="s">
        <v>27</v>
      </c>
      <c r="D65" s="5">
        <v>-111000000</v>
      </c>
      <c r="E65" s="5">
        <v>-123000000</v>
      </c>
      <c r="F65" s="5">
        <v>-135000000</v>
      </c>
      <c r="G65" s="5">
        <v>-147000000</v>
      </c>
      <c r="I65" s="5">
        <v>-516000000</v>
      </c>
      <c r="J65" s="5">
        <v>-700000000</v>
      </c>
      <c r="K65" s="5">
        <v>-873000000</v>
      </c>
      <c r="L65" s="5">
        <v>-1029000000</v>
      </c>
      <c r="M65" s="5">
        <v>-1170000000</v>
      </c>
      <c r="N65" s="5">
        <v>-1301516320</v>
      </c>
    </row>
    <row r="66" spans="2:16" ht="15.5" x14ac:dyDescent="0.35">
      <c r="C66" t="s">
        <v>92</v>
      </c>
      <c r="D66" s="5">
        <v>3795000000</v>
      </c>
      <c r="E66" s="5">
        <v>3118000000</v>
      </c>
      <c r="F66" s="5">
        <v>2952000000</v>
      </c>
      <c r="G66" s="5">
        <v>5626000000</v>
      </c>
      <c r="I66" s="5">
        <v>15491000000</v>
      </c>
      <c r="J66" s="5">
        <v>14021000000</v>
      </c>
      <c r="K66" s="5">
        <v>26063000000</v>
      </c>
      <c r="L66" s="5">
        <v>7578000000</v>
      </c>
      <c r="M66" s="5">
        <v>5916000000</v>
      </c>
      <c r="N66" s="5">
        <v>9382343216</v>
      </c>
      <c r="O66" s="5">
        <v>7400704492</v>
      </c>
      <c r="P66" s="5">
        <v>2034789641</v>
      </c>
    </row>
    <row r="67" spans="2:16" ht="15.5" x14ac:dyDescent="0.35">
      <c r="C67" t="s">
        <v>29</v>
      </c>
      <c r="D67" s="5">
        <v>34247000000</v>
      </c>
      <c r="E67" s="5">
        <v>29784000000</v>
      </c>
      <c r="F67" s="5">
        <v>21916000000</v>
      </c>
      <c r="G67" s="5">
        <v>19617000000</v>
      </c>
      <c r="I67" s="5">
        <v>105564000000</v>
      </c>
      <c r="J67" s="5">
        <v>89180000000</v>
      </c>
      <c r="K67" s="5">
        <v>131220000000</v>
      </c>
      <c r="L67" s="5">
        <v>116649000000</v>
      </c>
      <c r="M67" s="5">
        <v>151067000000</v>
      </c>
      <c r="N67" s="5">
        <v>125757976356</v>
      </c>
      <c r="O67" s="5">
        <v>104197733565</v>
      </c>
      <c r="P67" s="5">
        <v>114959376937</v>
      </c>
    </row>
    <row r="68" spans="2:16" ht="15.5" x14ac:dyDescent="0.35">
      <c r="C68" t="s">
        <v>28</v>
      </c>
      <c r="D68" s="5">
        <v>-6549000000</v>
      </c>
      <c r="E68" s="5">
        <v>-6315000000</v>
      </c>
      <c r="F68" s="5">
        <v>-4610000000</v>
      </c>
      <c r="G68" s="5">
        <v>-3557000000</v>
      </c>
      <c r="I68" s="5">
        <v>-21031000000</v>
      </c>
      <c r="J68" s="5">
        <v>-16787000000</v>
      </c>
      <c r="K68" s="5">
        <v>-25897000000</v>
      </c>
      <c r="L68" s="5">
        <v>-24073000000</v>
      </c>
      <c r="M68" s="5">
        <v>-32595000000</v>
      </c>
      <c r="N68" s="5">
        <v>-26138682776</v>
      </c>
      <c r="O68" s="5">
        <v>-24630939750</v>
      </c>
      <c r="P68" s="5">
        <v>-28456430500</v>
      </c>
    </row>
    <row r="69" spans="2:16" ht="15.5" x14ac:dyDescent="0.35">
      <c r="C69" t="s">
        <v>95</v>
      </c>
      <c r="D69" s="5">
        <v>27698000000</v>
      </c>
      <c r="E69" s="5">
        <v>23469000000</v>
      </c>
      <c r="F69" s="5">
        <v>17306000000</v>
      </c>
      <c r="G69" s="5">
        <v>16060000000</v>
      </c>
      <c r="I69" s="5">
        <v>84533000000</v>
      </c>
      <c r="J69" s="5">
        <v>72393000000</v>
      </c>
      <c r="K69" s="5">
        <v>105323000000</v>
      </c>
      <c r="L69" s="5">
        <v>92576000000</v>
      </c>
      <c r="M69" s="5">
        <v>118472000000</v>
      </c>
      <c r="N69" s="5">
        <v>99619293580</v>
      </c>
      <c r="O69" s="5">
        <v>79566793815</v>
      </c>
      <c r="P69" s="5">
        <v>86502946437</v>
      </c>
    </row>
    <row r="70" spans="2:16" ht="15.5" x14ac:dyDescent="0.35">
      <c r="C70" t="s">
        <v>96</v>
      </c>
      <c r="D70" s="5">
        <v>582000000</v>
      </c>
      <c r="I70" s="5">
        <v>582000000</v>
      </c>
      <c r="J70" s="5">
        <v>-176000000</v>
      </c>
      <c r="K70" s="5">
        <v>26000000</v>
      </c>
      <c r="L70" s="5">
        <v>-846000000</v>
      </c>
      <c r="M70" s="5">
        <v>-44000000</v>
      </c>
      <c r="N70" s="5">
        <v>575885700</v>
      </c>
      <c r="O70" s="5">
        <v>-95086500</v>
      </c>
      <c r="P70" s="5">
        <v>23721750</v>
      </c>
    </row>
    <row r="71" spans="2:16" ht="15.5" x14ac:dyDescent="0.35">
      <c r="C71" t="s">
        <v>97</v>
      </c>
      <c r="D71" s="5">
        <v>28280000000</v>
      </c>
      <c r="E71" s="5">
        <v>23469000000</v>
      </c>
      <c r="F71" s="5">
        <v>17306000000</v>
      </c>
      <c r="G71" s="5">
        <v>16060000000</v>
      </c>
      <c r="I71" s="5">
        <v>85115000000</v>
      </c>
      <c r="J71" s="5">
        <v>72217000000</v>
      </c>
      <c r="K71" s="5">
        <v>105349000000</v>
      </c>
      <c r="L71" s="5">
        <v>91730000000</v>
      </c>
      <c r="M71" s="5">
        <v>118428000000</v>
      </c>
      <c r="N71" s="5">
        <v>100195179280</v>
      </c>
      <c r="O71" s="5">
        <v>79471707315</v>
      </c>
      <c r="P71" s="5">
        <v>86526668187</v>
      </c>
    </row>
    <row r="72" spans="2:16" ht="15.5" x14ac:dyDescent="0.35">
      <c r="C72" t="s">
        <v>98</v>
      </c>
      <c r="D72" s="5">
        <v>27698000000</v>
      </c>
      <c r="E72" s="5">
        <v>23469000000</v>
      </c>
      <c r="F72" s="5">
        <v>17306000000</v>
      </c>
      <c r="G72" s="5">
        <v>16060000000</v>
      </c>
      <c r="I72" s="5">
        <v>84533000000</v>
      </c>
      <c r="J72" s="5">
        <v>72393000000</v>
      </c>
      <c r="K72" s="5">
        <v>105323000000</v>
      </c>
      <c r="L72" s="5">
        <v>92576000000</v>
      </c>
      <c r="M72" s="5">
        <v>118472000000</v>
      </c>
      <c r="N72" s="5">
        <v>99619293580</v>
      </c>
      <c r="O72" s="5">
        <v>79566793815</v>
      </c>
      <c r="P72" s="5">
        <v>86502946437</v>
      </c>
    </row>
    <row r="73" spans="2:16" ht="15.5" x14ac:dyDescent="0.35">
      <c r="C73" t="s">
        <v>8</v>
      </c>
      <c r="D73" s="5">
        <v>28280000000</v>
      </c>
      <c r="E73" s="5">
        <v>23469000000</v>
      </c>
      <c r="F73" s="5">
        <v>17306000000</v>
      </c>
      <c r="G73" s="5">
        <v>16060000000</v>
      </c>
      <c r="I73" s="5">
        <v>85115000000</v>
      </c>
      <c r="J73" s="5">
        <v>72217000000</v>
      </c>
      <c r="K73" s="5">
        <v>105349000000</v>
      </c>
      <c r="L73" s="5">
        <v>91730000000</v>
      </c>
      <c r="M73" s="5">
        <v>118428000000</v>
      </c>
      <c r="N73" s="5">
        <v>100195179280</v>
      </c>
      <c r="O73" s="5">
        <v>79471707315</v>
      </c>
      <c r="P73" s="5">
        <v>86526668187</v>
      </c>
    </row>
    <row r="74" spans="2:16" ht="15.5" x14ac:dyDescent="0.35">
      <c r="C74" t="s">
        <v>99</v>
      </c>
    </row>
    <row r="75" spans="2:16" ht="15.5" x14ac:dyDescent="0.35">
      <c r="C75" t="s">
        <v>100</v>
      </c>
      <c r="D75" s="5">
        <v>27698000000</v>
      </c>
      <c r="E75" s="5">
        <v>23469000000</v>
      </c>
      <c r="F75" s="5">
        <v>17306000000</v>
      </c>
      <c r="G75" s="5">
        <v>16060000000</v>
      </c>
      <c r="I75" s="5">
        <v>84533000000</v>
      </c>
      <c r="J75" s="5">
        <v>72393000000</v>
      </c>
      <c r="K75" s="5">
        <v>105323000000</v>
      </c>
      <c r="L75" s="5">
        <v>92576000000</v>
      </c>
      <c r="M75" s="5">
        <v>118472000000</v>
      </c>
      <c r="N75" s="5">
        <v>99619293580</v>
      </c>
      <c r="O75" s="5">
        <v>79566793815</v>
      </c>
      <c r="P75" s="5">
        <v>86502946437</v>
      </c>
    </row>
    <row r="76" spans="2:16" ht="15.5" x14ac:dyDescent="0.35">
      <c r="C76" t="s">
        <v>101</v>
      </c>
      <c r="D76" s="5">
        <v>28280000000</v>
      </c>
      <c r="E76" s="5">
        <v>23469000000</v>
      </c>
      <c r="F76" s="5">
        <v>17306000000</v>
      </c>
      <c r="G76" s="5">
        <v>16060000000</v>
      </c>
      <c r="I76" s="5">
        <v>85115000000</v>
      </c>
      <c r="J76" s="5">
        <v>72217000000</v>
      </c>
      <c r="K76" s="5">
        <v>105349000000</v>
      </c>
      <c r="L76" s="5">
        <v>91730000000</v>
      </c>
      <c r="M76" s="5">
        <v>118428000000</v>
      </c>
      <c r="N76" s="5">
        <v>100195179280</v>
      </c>
      <c r="O76" s="5">
        <v>79471707315</v>
      </c>
      <c r="P76" s="5">
        <v>86526668187</v>
      </c>
    </row>
    <row r="77" spans="2:16" ht="15.5" x14ac:dyDescent="0.35">
      <c r="C77" t="s">
        <v>102</v>
      </c>
      <c r="D77" s="5">
        <v>28280000000</v>
      </c>
      <c r="E77" s="5">
        <v>23469000000</v>
      </c>
      <c r="F77" s="5">
        <v>17306000000</v>
      </c>
      <c r="G77" s="5">
        <v>16060000000</v>
      </c>
      <c r="I77" s="5">
        <v>85115000000</v>
      </c>
      <c r="J77" s="5">
        <v>72217000000</v>
      </c>
      <c r="K77" s="5">
        <v>105349000000</v>
      </c>
      <c r="L77" s="5">
        <v>91730000000</v>
      </c>
      <c r="M77" s="5">
        <v>118428000000</v>
      </c>
      <c r="N77" s="5">
        <v>100195179280</v>
      </c>
      <c r="O77" s="5">
        <v>79471707315</v>
      </c>
      <c r="P77" s="5">
        <v>86526668187</v>
      </c>
    </row>
    <row r="79" spans="2:16" ht="15.5" x14ac:dyDescent="0.35">
      <c r="B79" t="s">
        <v>103</v>
      </c>
      <c r="C79" t="s">
        <v>104</v>
      </c>
    </row>
    <row r="80" spans="2:16" ht="15.5" x14ac:dyDescent="0.35">
      <c r="C80" t="s">
        <v>20</v>
      </c>
      <c r="D80" s="5">
        <v>130176000000</v>
      </c>
      <c r="E80" s="5">
        <v>86262000000</v>
      </c>
      <c r="F80" s="5">
        <v>131357000000</v>
      </c>
      <c r="G80" s="5">
        <v>174168000000</v>
      </c>
      <c r="I80" s="5">
        <v>130176000000</v>
      </c>
      <c r="J80" s="5">
        <v>179666000000</v>
      </c>
      <c r="K80" s="5">
        <v>197577000000</v>
      </c>
      <c r="L80" s="5">
        <v>142552000000</v>
      </c>
      <c r="M80" s="5">
        <v>175380000000</v>
      </c>
      <c r="N80" s="5">
        <v>262210304154</v>
      </c>
      <c r="O80" s="5">
        <v>211179779986</v>
      </c>
      <c r="P80" s="5">
        <v>68204688239</v>
      </c>
    </row>
    <row r="81" spans="3:16" ht="15.5" x14ac:dyDescent="0.35">
      <c r="C81" t="s">
        <v>105</v>
      </c>
      <c r="O81" s="5">
        <v>88415555070</v>
      </c>
    </row>
    <row r="82" spans="3:16" ht="15.5" x14ac:dyDescent="0.35">
      <c r="C82" t="s">
        <v>110</v>
      </c>
    </row>
    <row r="83" spans="3:16" ht="15.5" x14ac:dyDescent="0.35">
      <c r="C83" t="s">
        <v>218</v>
      </c>
      <c r="L83" s="5">
        <v>5400000000</v>
      </c>
      <c r="M83" s="5">
        <v>7452000000</v>
      </c>
      <c r="N83" s="5">
        <v>4439691709</v>
      </c>
      <c r="O83" s="5">
        <v>14877411794</v>
      </c>
      <c r="P83" s="5">
        <v>10144950391</v>
      </c>
    </row>
    <row r="84" spans="3:16" ht="15.5" x14ac:dyDescent="0.35">
      <c r="C84" t="s">
        <v>219</v>
      </c>
      <c r="D84" s="5">
        <v>63368000000</v>
      </c>
      <c r="E84" s="5">
        <v>35240000000</v>
      </c>
      <c r="F84" s="5">
        <v>40151000000</v>
      </c>
      <c r="G84" s="5">
        <v>30537000000</v>
      </c>
      <c r="I84" s="5">
        <v>63368000000</v>
      </c>
      <c r="J84" s="5">
        <v>56534000000</v>
      </c>
      <c r="K84" s="5">
        <v>9264000000</v>
      </c>
      <c r="L84" s="5">
        <v>11314000000</v>
      </c>
      <c r="M84" s="5">
        <v>12775000000</v>
      </c>
      <c r="N84" s="5">
        <v>18095900209</v>
      </c>
      <c r="O84" s="5">
        <v>27247981242</v>
      </c>
    </row>
    <row r="85" spans="3:16" ht="15.5" x14ac:dyDescent="0.35">
      <c r="C85" t="s">
        <v>1793</v>
      </c>
      <c r="D85" s="5">
        <v>32888000000</v>
      </c>
      <c r="E85" s="5">
        <v>12431000000</v>
      </c>
      <c r="F85" s="5">
        <v>10527000000</v>
      </c>
      <c r="G85" s="5">
        <v>10008000000</v>
      </c>
      <c r="I85" s="5">
        <v>32888000000</v>
      </c>
      <c r="J85" s="5">
        <v>20924000000</v>
      </c>
      <c r="K85" s="5">
        <v>3336000000</v>
      </c>
      <c r="L85" s="5">
        <v>1258000000</v>
      </c>
      <c r="M85" s="5">
        <v>1136000000</v>
      </c>
      <c r="N85" s="5">
        <v>1063434624</v>
      </c>
      <c r="O85" s="5">
        <v>1154094756</v>
      </c>
      <c r="P85" s="5">
        <v>944357805</v>
      </c>
    </row>
    <row r="86" spans="3:16" ht="15.5" x14ac:dyDescent="0.35">
      <c r="C86" t="s">
        <v>106</v>
      </c>
      <c r="L86" s="5">
        <v>50786000000</v>
      </c>
      <c r="M86" s="5">
        <v>50384000000</v>
      </c>
      <c r="N86" s="5">
        <v>50000000000</v>
      </c>
    </row>
    <row r="87" spans="3:16" ht="15.5" x14ac:dyDescent="0.35">
      <c r="C87" t="s">
        <v>114</v>
      </c>
      <c r="D87" s="5">
        <v>5471000000</v>
      </c>
      <c r="E87" s="5">
        <v>4896000000</v>
      </c>
      <c r="F87" s="5">
        <v>4817000000</v>
      </c>
      <c r="G87" s="5">
        <v>4739000000</v>
      </c>
      <c r="I87" s="5">
        <v>5471000000</v>
      </c>
      <c r="J87" s="5">
        <v>4661000000</v>
      </c>
      <c r="K87" s="5">
        <v>3725000000</v>
      </c>
      <c r="L87" s="5">
        <v>2986000000</v>
      </c>
      <c r="M87" s="5">
        <v>2155000000</v>
      </c>
      <c r="N87" s="5">
        <v>2194586484</v>
      </c>
      <c r="O87" s="5">
        <v>893300000</v>
      </c>
      <c r="P87" s="5">
        <v>789779750</v>
      </c>
    </row>
    <row r="88" spans="3:16" ht="15.5" x14ac:dyDescent="0.35">
      <c r="C88" t="s">
        <v>111</v>
      </c>
      <c r="D88" s="5">
        <v>718000000</v>
      </c>
      <c r="E88" s="5">
        <v>813000000</v>
      </c>
      <c r="F88" s="5">
        <v>909000000</v>
      </c>
      <c r="G88" s="5">
        <v>993000000</v>
      </c>
      <c r="I88" s="5">
        <v>718000000</v>
      </c>
      <c r="J88" s="5">
        <v>1088000000</v>
      </c>
      <c r="K88" s="5">
        <v>1218000000</v>
      </c>
      <c r="L88" s="5">
        <v>1018000000</v>
      </c>
      <c r="M88" s="5">
        <v>1174000000</v>
      </c>
      <c r="N88" s="5">
        <v>2709450384</v>
      </c>
      <c r="O88" s="5">
        <v>4320840249</v>
      </c>
      <c r="P88" s="5">
        <v>5821045507</v>
      </c>
    </row>
    <row r="89" spans="3:16" ht="15.5" x14ac:dyDescent="0.35">
      <c r="C89" t="s">
        <v>113</v>
      </c>
      <c r="D89" s="5">
        <v>4701000000</v>
      </c>
      <c r="E89" s="5">
        <v>5160000000</v>
      </c>
      <c r="F89" s="5">
        <v>5696000000</v>
      </c>
      <c r="G89" s="5">
        <v>6243000000</v>
      </c>
      <c r="I89" s="5">
        <v>4701000000</v>
      </c>
      <c r="J89" s="5">
        <v>5644000000</v>
      </c>
      <c r="K89" s="5">
        <v>7410000000</v>
      </c>
    </row>
    <row r="90" spans="3:16" ht="15.5" x14ac:dyDescent="0.35">
      <c r="C90" t="s">
        <v>81</v>
      </c>
      <c r="D90" s="5">
        <v>-22340000000</v>
      </c>
      <c r="E90" s="5">
        <v>-21688000000</v>
      </c>
      <c r="F90" s="5">
        <v>-17635000000</v>
      </c>
      <c r="G90" s="5">
        <v>-16501000000</v>
      </c>
      <c r="I90" s="5">
        <v>-22340000000</v>
      </c>
      <c r="J90" s="5">
        <v>-16258000000</v>
      </c>
      <c r="K90" s="5">
        <v>-14972000000</v>
      </c>
      <c r="L90" s="5">
        <v>-5138000000</v>
      </c>
      <c r="M90" s="5">
        <v>-1149000000</v>
      </c>
      <c r="N90" s="5">
        <v>7858501117</v>
      </c>
      <c r="O90" s="5">
        <v>471948750</v>
      </c>
      <c r="P90" s="5">
        <v>567035250</v>
      </c>
    </row>
    <row r="91" spans="3:16" ht="15.5" x14ac:dyDescent="0.35">
      <c r="C91" t="s">
        <v>115</v>
      </c>
      <c r="D91" s="5">
        <v>422434000000</v>
      </c>
      <c r="E91" s="5">
        <v>364887000000</v>
      </c>
      <c r="F91" s="5">
        <v>362989000000</v>
      </c>
      <c r="G91" s="5">
        <v>376824000000</v>
      </c>
      <c r="I91" s="5">
        <v>422434000000</v>
      </c>
      <c r="J91" s="5">
        <v>390495000000</v>
      </c>
      <c r="K91" s="5">
        <v>377227000000</v>
      </c>
      <c r="L91" s="5">
        <v>360367000000</v>
      </c>
      <c r="M91" s="5">
        <v>393081000000</v>
      </c>
      <c r="N91" s="5">
        <v>393127594206</v>
      </c>
      <c r="O91" s="5">
        <v>336398988799</v>
      </c>
      <c r="P91" s="5">
        <v>110704685680</v>
      </c>
    </row>
    <row r="92" spans="3:16" ht="15.5" x14ac:dyDescent="0.35">
      <c r="C92" t="s">
        <v>116</v>
      </c>
    </row>
    <row r="93" spans="3:16" ht="15.5" x14ac:dyDescent="0.35">
      <c r="C93" t="s">
        <v>117</v>
      </c>
    </row>
    <row r="94" spans="3:16" ht="15.5" x14ac:dyDescent="0.35">
      <c r="C94" t="s">
        <v>286</v>
      </c>
      <c r="O94" s="5">
        <v>93611500</v>
      </c>
      <c r="P94" s="5">
        <v>210833932</v>
      </c>
    </row>
    <row r="95" spans="3:16" ht="15.5" x14ac:dyDescent="0.35">
      <c r="C95" t="s">
        <v>1794</v>
      </c>
      <c r="O95" s="5">
        <v>93611500</v>
      </c>
      <c r="P95" s="5">
        <v>210833932</v>
      </c>
    </row>
    <row r="96" spans="3:16" ht="15.5" x14ac:dyDescent="0.35">
      <c r="C96" t="s">
        <v>230</v>
      </c>
      <c r="D96" s="5">
        <v>10936000000</v>
      </c>
      <c r="E96" s="5">
        <v>12215000000</v>
      </c>
      <c r="F96" s="5">
        <v>11923000000</v>
      </c>
      <c r="G96" s="5">
        <v>7196000000</v>
      </c>
      <c r="I96" s="5">
        <v>10936000000</v>
      </c>
      <c r="J96" s="5">
        <v>7307000000</v>
      </c>
      <c r="K96" s="5">
        <v>10017000000</v>
      </c>
    </row>
    <row r="97" spans="3:16" ht="15.5" x14ac:dyDescent="0.35">
      <c r="C97" t="s">
        <v>121</v>
      </c>
      <c r="D97" s="5">
        <v>63368000000</v>
      </c>
      <c r="E97" s="5">
        <v>35240000000</v>
      </c>
      <c r="F97" s="5">
        <v>40151000000</v>
      </c>
      <c r="G97" s="5">
        <v>30537000000</v>
      </c>
      <c r="I97" s="5">
        <v>63368000000</v>
      </c>
      <c r="J97" s="5">
        <v>56534000000</v>
      </c>
      <c r="K97" s="5">
        <v>9264000000</v>
      </c>
      <c r="L97" s="5">
        <v>16714000000</v>
      </c>
      <c r="M97" s="5">
        <v>20227000000</v>
      </c>
      <c r="N97" s="5">
        <v>22535591918</v>
      </c>
      <c r="O97" s="5">
        <v>42125393036</v>
      </c>
      <c r="P97" s="5">
        <v>10144950391</v>
      </c>
    </row>
    <row r="98" spans="3:16" ht="15.5" x14ac:dyDescent="0.35">
      <c r="C98" t="s">
        <v>1795</v>
      </c>
      <c r="D98" s="5">
        <v>63368000000</v>
      </c>
      <c r="E98" s="5">
        <v>35240000000</v>
      </c>
      <c r="F98" s="5">
        <v>40151000000</v>
      </c>
      <c r="G98" s="5">
        <v>30537000000</v>
      </c>
      <c r="I98" s="5">
        <v>63368000000</v>
      </c>
      <c r="J98" s="5">
        <v>56534000000</v>
      </c>
      <c r="K98" s="5">
        <v>9264000000</v>
      </c>
      <c r="L98" s="5">
        <v>16714000000</v>
      </c>
      <c r="M98" s="5">
        <v>20227000000</v>
      </c>
      <c r="N98" s="5">
        <v>22535591918</v>
      </c>
      <c r="O98" s="5">
        <v>42125393036</v>
      </c>
      <c r="P98" s="5">
        <v>10144950391</v>
      </c>
    </row>
    <row r="99" spans="3:16" ht="15.5" x14ac:dyDescent="0.35">
      <c r="C99" t="s">
        <v>233</v>
      </c>
      <c r="D99" s="5">
        <v>18080000000</v>
      </c>
      <c r="E99" s="5">
        <v>17678000000</v>
      </c>
      <c r="F99" s="5">
        <v>10449000000</v>
      </c>
      <c r="G99" s="5">
        <v>5300000000</v>
      </c>
      <c r="I99" s="5">
        <v>18080000000</v>
      </c>
      <c r="J99" s="5">
        <v>11204000000</v>
      </c>
      <c r="K99" s="5">
        <v>17885000000</v>
      </c>
      <c r="L99" s="5">
        <v>6727000000</v>
      </c>
      <c r="M99" s="5">
        <v>9539000000</v>
      </c>
      <c r="N99" s="5">
        <v>10654293555</v>
      </c>
      <c r="O99" s="5">
        <v>4160066763</v>
      </c>
      <c r="P99" s="5">
        <v>24485452140</v>
      </c>
    </row>
    <row r="100" spans="3:16" ht="15.5" x14ac:dyDescent="0.35">
      <c r="C100" t="s">
        <v>120</v>
      </c>
      <c r="D100" s="5">
        <v>20601000000</v>
      </c>
      <c r="E100" s="5">
        <v>17978000000</v>
      </c>
      <c r="F100" s="5">
        <v>9037000000</v>
      </c>
      <c r="G100" s="5">
        <v>18701000000</v>
      </c>
      <c r="I100" s="5">
        <v>20601000000</v>
      </c>
      <c r="J100" s="5">
        <v>15740000000</v>
      </c>
      <c r="K100" s="5">
        <v>21019000000</v>
      </c>
      <c r="P100" s="5">
        <v>22444062101</v>
      </c>
    </row>
    <row r="101" spans="3:16" ht="15.5" x14ac:dyDescent="0.35">
      <c r="C101" t="s">
        <v>128</v>
      </c>
      <c r="D101" s="5">
        <v>128740000000</v>
      </c>
      <c r="E101" s="5">
        <v>100009000000</v>
      </c>
      <c r="F101" s="5">
        <v>88918000000</v>
      </c>
      <c r="G101" s="5">
        <v>79540000000</v>
      </c>
      <c r="I101" s="5">
        <v>128740000000</v>
      </c>
      <c r="J101" s="5">
        <v>109028000000</v>
      </c>
      <c r="K101" s="5">
        <v>77946000000</v>
      </c>
      <c r="L101" s="5">
        <v>69806000000</v>
      </c>
      <c r="M101" s="5">
        <v>83581000000</v>
      </c>
      <c r="N101" s="5">
        <v>80948190256</v>
      </c>
      <c r="O101" s="5">
        <v>50845571299</v>
      </c>
      <c r="P101" s="5">
        <v>71747996590</v>
      </c>
    </row>
    <row r="102" spans="3:16" ht="15.5" x14ac:dyDescent="0.35">
      <c r="C102" t="s">
        <v>129</v>
      </c>
    </row>
    <row r="103" spans="3:16" ht="15.5" x14ac:dyDescent="0.35">
      <c r="C103" t="s">
        <v>130</v>
      </c>
      <c r="D103" s="5">
        <v>27778000000</v>
      </c>
      <c r="E103" s="5">
        <v>27778000000</v>
      </c>
      <c r="F103" s="5">
        <v>27778000000</v>
      </c>
      <c r="G103" s="5">
        <v>27778000000</v>
      </c>
      <c r="I103" s="5">
        <v>27778000000</v>
      </c>
      <c r="J103" s="5">
        <v>27778000000</v>
      </c>
      <c r="K103" s="5">
        <v>27778000000</v>
      </c>
      <c r="L103" s="5">
        <v>27778000000</v>
      </c>
      <c r="M103" s="5">
        <v>27778000000</v>
      </c>
      <c r="N103" s="5">
        <v>27777780000</v>
      </c>
      <c r="O103" s="5">
        <v>27777780000</v>
      </c>
      <c r="P103" s="5">
        <v>25000000000</v>
      </c>
    </row>
    <row r="104" spans="3:16" ht="15.5" x14ac:dyDescent="0.35">
      <c r="C104" t="s">
        <v>131</v>
      </c>
      <c r="D104" s="5">
        <v>216572000000</v>
      </c>
      <c r="E104" s="5">
        <v>214802000000</v>
      </c>
      <c r="F104" s="5">
        <v>214802000000</v>
      </c>
      <c r="G104" s="5">
        <v>213332000000</v>
      </c>
      <c r="I104" s="5">
        <v>216572000000</v>
      </c>
      <c r="J104" s="5">
        <v>213332000000</v>
      </c>
      <c r="K104" s="5">
        <v>210483000000</v>
      </c>
      <c r="L104" s="5">
        <v>200967000000</v>
      </c>
      <c r="M104" s="5">
        <v>200967000000</v>
      </c>
      <c r="N104" s="5">
        <v>200967387998</v>
      </c>
      <c r="O104" s="5">
        <v>201347241095</v>
      </c>
    </row>
    <row r="105" spans="3:16" ht="15.5" x14ac:dyDescent="0.35">
      <c r="C105" t="s">
        <v>132</v>
      </c>
      <c r="D105" s="5">
        <v>71684000000</v>
      </c>
      <c r="E105" s="5">
        <v>43986000000</v>
      </c>
      <c r="F105" s="5">
        <v>49126000000</v>
      </c>
      <c r="G105" s="5">
        <v>72675000000</v>
      </c>
      <c r="I105" s="5">
        <v>71684000000</v>
      </c>
      <c r="J105" s="5">
        <v>56615000000</v>
      </c>
      <c r="K105" s="5">
        <v>75992000000</v>
      </c>
      <c r="L105" s="5">
        <v>66954000000</v>
      </c>
      <c r="M105" s="5">
        <v>81904000000</v>
      </c>
      <c r="N105" s="5">
        <v>75575734835</v>
      </c>
      <c r="O105" s="5">
        <v>55956447655</v>
      </c>
      <c r="P105" s="5">
        <v>13389653840</v>
      </c>
    </row>
    <row r="106" spans="3:16" ht="15.5" x14ac:dyDescent="0.35">
      <c r="C106" t="s">
        <v>133</v>
      </c>
      <c r="D106" s="5">
        <v>5560000000</v>
      </c>
      <c r="E106" s="5">
        <v>5560000000</v>
      </c>
      <c r="F106" s="5">
        <v>5560000000</v>
      </c>
      <c r="G106" s="5">
        <v>5560000000</v>
      </c>
      <c r="I106" s="5">
        <v>5560000000</v>
      </c>
      <c r="J106" s="5">
        <v>5560000000</v>
      </c>
      <c r="K106" s="5">
        <v>5560000000</v>
      </c>
      <c r="L106" s="5">
        <v>5560000000</v>
      </c>
      <c r="M106" s="5">
        <v>5560000000</v>
      </c>
      <c r="N106" s="5">
        <v>5560000000</v>
      </c>
      <c r="O106" s="5">
        <v>5000000000</v>
      </c>
      <c r="P106" s="5">
        <v>5000000000</v>
      </c>
    </row>
    <row r="107" spans="3:16" ht="15.5" x14ac:dyDescent="0.35">
      <c r="C107" t="s">
        <v>134</v>
      </c>
      <c r="D107" s="5">
        <v>66124000000</v>
      </c>
      <c r="E107" s="5">
        <v>38426000000</v>
      </c>
      <c r="F107" s="5">
        <v>43566000000</v>
      </c>
      <c r="G107" s="5">
        <v>67115000000</v>
      </c>
      <c r="I107" s="5">
        <v>66124000000</v>
      </c>
      <c r="J107" s="5">
        <v>51055000000</v>
      </c>
      <c r="K107" s="5">
        <v>70432000000</v>
      </c>
      <c r="L107" s="5">
        <v>61394000000</v>
      </c>
      <c r="M107" s="5">
        <v>76344000000</v>
      </c>
      <c r="N107" s="5">
        <v>70015734835</v>
      </c>
      <c r="O107" s="5">
        <v>50956447655</v>
      </c>
      <c r="P107" s="5">
        <v>8389653840</v>
      </c>
    </row>
    <row r="108" spans="3:16" ht="15.5" x14ac:dyDescent="0.35">
      <c r="C108" t="s">
        <v>135</v>
      </c>
      <c r="D108" s="5">
        <v>71684000000</v>
      </c>
      <c r="E108" s="5">
        <v>43986000000</v>
      </c>
      <c r="F108" s="5">
        <v>49126000000</v>
      </c>
      <c r="G108" s="5">
        <v>72675000000</v>
      </c>
      <c r="I108" s="5">
        <v>71684000000</v>
      </c>
      <c r="J108" s="5">
        <v>56615000000</v>
      </c>
      <c r="K108" s="5">
        <v>75992000000</v>
      </c>
      <c r="L108" s="5">
        <v>66954000000</v>
      </c>
      <c r="M108" s="5">
        <v>81904000000</v>
      </c>
      <c r="N108" s="5">
        <v>75575734835</v>
      </c>
      <c r="O108" s="5">
        <v>55956447655</v>
      </c>
      <c r="P108" s="5">
        <v>13389653840</v>
      </c>
    </row>
    <row r="109" spans="3:16" ht="15.5" x14ac:dyDescent="0.35">
      <c r="C109" t="s">
        <v>136</v>
      </c>
    </row>
    <row r="110" spans="3:16" ht="15.5" x14ac:dyDescent="0.35">
      <c r="C110" t="s">
        <v>10</v>
      </c>
      <c r="D110" s="5">
        <v>293694000000</v>
      </c>
      <c r="E110" s="5">
        <v>264878000000</v>
      </c>
      <c r="F110" s="5">
        <v>274071000000</v>
      </c>
      <c r="G110" s="5">
        <v>297284000000</v>
      </c>
      <c r="I110" s="5">
        <v>293694000000</v>
      </c>
      <c r="J110" s="5">
        <v>281467000000</v>
      </c>
      <c r="K110" s="5">
        <v>299281000000</v>
      </c>
      <c r="L110" s="5">
        <v>290561000000</v>
      </c>
      <c r="M110" s="5">
        <v>309500000000</v>
      </c>
      <c r="N110" s="5">
        <v>312179403950</v>
      </c>
      <c r="O110" s="5">
        <v>285553417500</v>
      </c>
      <c r="P110" s="5">
        <v>38956689090</v>
      </c>
    </row>
    <row r="111" spans="3:16" ht="15.5" x14ac:dyDescent="0.35">
      <c r="C111" t="s">
        <v>137</v>
      </c>
      <c r="D111" s="5">
        <v>422434000000</v>
      </c>
      <c r="E111" s="5">
        <v>364887000000</v>
      </c>
      <c r="F111" s="5">
        <v>362989000000</v>
      </c>
      <c r="G111" s="5">
        <v>376824000000</v>
      </c>
      <c r="I111" s="5">
        <v>422434000000</v>
      </c>
      <c r="J111" s="5">
        <v>390495000000</v>
      </c>
      <c r="K111" s="5">
        <v>377227000000</v>
      </c>
      <c r="L111" s="5">
        <v>360367000000</v>
      </c>
      <c r="M111" s="5">
        <v>393081000000</v>
      </c>
      <c r="N111" s="5">
        <v>393127594206</v>
      </c>
      <c r="O111" s="5">
        <v>336398988799</v>
      </c>
      <c r="P111" s="5">
        <v>110704685680</v>
      </c>
    </row>
    <row r="112" spans="3:16" ht="15.5" x14ac:dyDescent="0.35">
      <c r="C112" t="s">
        <v>138</v>
      </c>
      <c r="D112" s="5">
        <v>2222222400</v>
      </c>
      <c r="E112" s="5">
        <v>2222222400</v>
      </c>
      <c r="F112" s="5">
        <v>2222222400</v>
      </c>
      <c r="G112" s="5">
        <v>2222222400</v>
      </c>
      <c r="I112" s="5">
        <v>2222222400</v>
      </c>
      <c r="J112" s="5">
        <v>2222222400</v>
      </c>
      <c r="K112" s="5">
        <v>2222222400</v>
      </c>
      <c r="L112" s="5">
        <v>2222222400</v>
      </c>
      <c r="M112" s="5">
        <v>2222222400</v>
      </c>
      <c r="N112" s="5">
        <v>1111111200</v>
      </c>
      <c r="O112" s="5">
        <v>1111111200</v>
      </c>
      <c r="P112" s="5">
        <v>25000000</v>
      </c>
    </row>
    <row r="114" spans="2:16" ht="15.5" x14ac:dyDescent="0.35">
      <c r="B114" t="s">
        <v>139</v>
      </c>
      <c r="C114" t="s">
        <v>140</v>
      </c>
      <c r="D114" s="5">
        <v>47452000000</v>
      </c>
      <c r="E114" s="5">
        <v>-6348000000</v>
      </c>
      <c r="F114" s="5">
        <v>-7000000</v>
      </c>
      <c r="G114" s="5">
        <v>537000000</v>
      </c>
      <c r="I114" s="5">
        <v>41634000000</v>
      </c>
      <c r="J114" s="5">
        <v>66481000000</v>
      </c>
      <c r="K114" s="5">
        <v>107510000000</v>
      </c>
      <c r="L114" s="5">
        <v>83262000000</v>
      </c>
      <c r="M114" s="5">
        <v>123744000000</v>
      </c>
      <c r="N114" s="5">
        <v>107705924295</v>
      </c>
      <c r="O114" s="5">
        <v>64536931879</v>
      </c>
      <c r="P114" s="5">
        <v>117930298186</v>
      </c>
    </row>
    <row r="115" spans="2:16" ht="15.5" x14ac:dyDescent="0.35">
      <c r="C115" t="s">
        <v>1796</v>
      </c>
      <c r="D115" s="5">
        <v>117479000000</v>
      </c>
      <c r="E115" s="5">
        <v>105801000000</v>
      </c>
      <c r="F115" s="5">
        <v>71052000000</v>
      </c>
      <c r="G115" s="5">
        <v>59758000000</v>
      </c>
      <c r="I115" s="5">
        <v>354090000000</v>
      </c>
      <c r="J115" s="5">
        <v>271154000000</v>
      </c>
      <c r="K115" s="5">
        <v>323787000000</v>
      </c>
      <c r="L115" s="5">
        <v>327210000000</v>
      </c>
      <c r="M115" s="5">
        <v>397614000000</v>
      </c>
      <c r="N115" s="5">
        <v>320470750107</v>
      </c>
      <c r="O115" s="5">
        <v>286231804227</v>
      </c>
      <c r="P115" s="5">
        <v>322266543064</v>
      </c>
    </row>
    <row r="116" spans="2:16" ht="15.5" x14ac:dyDescent="0.35">
      <c r="C116" t="s">
        <v>152</v>
      </c>
      <c r="D116" s="5">
        <v>1666000000</v>
      </c>
      <c r="E116" s="5">
        <v>4353000000</v>
      </c>
      <c r="F116" s="5">
        <v>998000000</v>
      </c>
      <c r="G116" s="5">
        <v>4347000000</v>
      </c>
      <c r="I116" s="5">
        <v>11364000000</v>
      </c>
      <c r="J116" s="5">
        <v>10955000000</v>
      </c>
      <c r="K116" s="5">
        <v>9436000000</v>
      </c>
      <c r="L116" s="5">
        <v>3920000000</v>
      </c>
      <c r="M116" s="5">
        <v>3945000000</v>
      </c>
      <c r="N116" s="5">
        <v>11416403273</v>
      </c>
      <c r="O116" s="5">
        <v>5384059753</v>
      </c>
      <c r="P116" s="5">
        <v>2853464773</v>
      </c>
    </row>
    <row r="117" spans="2:16" ht="15.5" x14ac:dyDescent="0.35">
      <c r="C117" t="s">
        <v>582</v>
      </c>
      <c r="D117" s="5">
        <v>-65969000000</v>
      </c>
      <c r="E117" s="5">
        <v>-112970000000</v>
      </c>
      <c r="F117" s="5">
        <v>-65725000000</v>
      </c>
      <c r="G117" s="5">
        <v>-59722000000</v>
      </c>
      <c r="I117" s="5">
        <v>-304386000000</v>
      </c>
      <c r="J117" s="5">
        <v>-194941000000</v>
      </c>
      <c r="K117" s="5">
        <v>-199201000000</v>
      </c>
      <c r="L117" s="5">
        <v>-220393000000</v>
      </c>
      <c r="M117" s="5">
        <v>-244154000000</v>
      </c>
      <c r="N117" s="5">
        <v>-203073057317</v>
      </c>
      <c r="O117" s="5">
        <v>-195294867586</v>
      </c>
      <c r="P117" s="5">
        <v>-180157930763</v>
      </c>
    </row>
    <row r="118" spans="2:16" ht="15.5" x14ac:dyDescent="0.35">
      <c r="C118" t="s">
        <v>148</v>
      </c>
      <c r="D118" s="5">
        <v>-5724000000</v>
      </c>
      <c r="E118" s="5">
        <v>-3532000000</v>
      </c>
      <c r="F118" s="5">
        <v>-6332000000</v>
      </c>
      <c r="G118" s="5">
        <v>-3846000000</v>
      </c>
      <c r="I118" s="5">
        <v>-19434000000</v>
      </c>
      <c r="J118" s="5">
        <v>-20687000000</v>
      </c>
      <c r="K118" s="5">
        <v>-26512000000</v>
      </c>
      <c r="L118" s="5">
        <v>-27475000000</v>
      </c>
      <c r="M118" s="5">
        <v>-33661000000</v>
      </c>
      <c r="N118" s="5">
        <v>-21108171768</v>
      </c>
      <c r="O118" s="5">
        <v>-31784064515</v>
      </c>
      <c r="P118" s="5">
        <v>-27031778888</v>
      </c>
    </row>
    <row r="119" spans="2:16" ht="15.5" x14ac:dyDescent="0.35">
      <c r="C119" t="s">
        <v>149</v>
      </c>
      <c r="D119" s="5">
        <v>-2578000000</v>
      </c>
      <c r="E119" s="5">
        <v>-33478000000</v>
      </c>
      <c r="F119" s="5">
        <v>-42792000000</v>
      </c>
      <c r="G119" s="5">
        <v>-1035000000</v>
      </c>
      <c r="I119" s="5">
        <v>-79883000000</v>
      </c>
      <c r="J119" s="5">
        <v>-96635000000</v>
      </c>
      <c r="K119" s="5">
        <v>-102152000000</v>
      </c>
      <c r="L119" s="5">
        <v>-115172000000</v>
      </c>
      <c r="M119" s="5">
        <v>-120960000000</v>
      </c>
      <c r="N119" s="5">
        <v>-84876955197</v>
      </c>
      <c r="O119" s="5">
        <v>166996427887</v>
      </c>
      <c r="P119" s="5">
        <v>-85628593200</v>
      </c>
    </row>
    <row r="120" spans="2:16" ht="15.5" x14ac:dyDescent="0.35">
      <c r="C120" t="s">
        <v>150</v>
      </c>
      <c r="D120" s="5">
        <v>-960000000</v>
      </c>
      <c r="E120" s="5">
        <v>-5270000000</v>
      </c>
      <c r="F120" s="5">
        <v>-11000000</v>
      </c>
      <c r="G120" s="5">
        <v>-5000000000</v>
      </c>
      <c r="I120" s="5">
        <v>-11241000000</v>
      </c>
      <c r="J120" s="5">
        <v>12243000000</v>
      </c>
      <c r="K120" s="5">
        <v>49667000000</v>
      </c>
      <c r="L120" s="5">
        <v>-918000000</v>
      </c>
      <c r="M120" s="5">
        <v>-89614000000</v>
      </c>
      <c r="N120" s="5">
        <v>28201555070</v>
      </c>
      <c r="O120" s="5">
        <v>-88558268020</v>
      </c>
      <c r="P120" s="5">
        <v>-6046421287</v>
      </c>
    </row>
    <row r="121" spans="2:16" ht="15.5" x14ac:dyDescent="0.35">
      <c r="C121" t="s">
        <v>644</v>
      </c>
      <c r="N121" s="5">
        <v>88415555070</v>
      </c>
    </row>
    <row r="122" spans="2:16" ht="15.5" x14ac:dyDescent="0.35">
      <c r="C122" t="s">
        <v>475</v>
      </c>
      <c r="E122" s="5">
        <v>-5270000000</v>
      </c>
      <c r="G122" s="5">
        <v>-5000000000</v>
      </c>
      <c r="I122" s="5">
        <v>-10270000000</v>
      </c>
      <c r="L122" s="5">
        <v>-1000000</v>
      </c>
      <c r="M122" s="5">
        <v>-89345000000</v>
      </c>
      <c r="N122" s="5">
        <v>-10200000000</v>
      </c>
    </row>
    <row r="123" spans="2:16" ht="15.5" x14ac:dyDescent="0.35">
      <c r="C123" t="s">
        <v>1797</v>
      </c>
    </row>
    <row r="124" spans="2:16" ht="15.5" x14ac:dyDescent="0.35">
      <c r="C124" t="s">
        <v>160</v>
      </c>
      <c r="K124" s="5">
        <v>340000000</v>
      </c>
      <c r="P124" s="5">
        <v>11000000</v>
      </c>
    </row>
    <row r="125" spans="2:16" ht="15.5" x14ac:dyDescent="0.35">
      <c r="C125" t="s">
        <v>1245</v>
      </c>
      <c r="J125" s="5">
        <v>12500000000</v>
      </c>
      <c r="K125" s="5">
        <v>50000000000</v>
      </c>
    </row>
    <row r="126" spans="2:16" ht="15.5" x14ac:dyDescent="0.35">
      <c r="C126" t="s">
        <v>1798</v>
      </c>
    </row>
    <row r="127" spans="2:16" ht="15.5" x14ac:dyDescent="0.35">
      <c r="C127" t="s">
        <v>537</v>
      </c>
      <c r="D127" s="5">
        <v>-960000000</v>
      </c>
      <c r="I127" s="5">
        <v>-960000000</v>
      </c>
      <c r="M127" s="5">
        <v>-175000000</v>
      </c>
    </row>
    <row r="128" spans="2:16" ht="15.5" x14ac:dyDescent="0.35">
      <c r="C128" t="s">
        <v>700</v>
      </c>
    </row>
    <row r="129" spans="3:16" ht="15.5" x14ac:dyDescent="0.35">
      <c r="C129" t="s">
        <v>158</v>
      </c>
      <c r="F129" s="5">
        <v>-11000000</v>
      </c>
      <c r="I129" s="5">
        <v>-11000000</v>
      </c>
      <c r="J129" s="5">
        <v>-257000000</v>
      </c>
      <c r="K129" s="5">
        <v>-673000000</v>
      </c>
      <c r="L129" s="5">
        <v>-917000000</v>
      </c>
      <c r="M129" s="5">
        <v>-94000000</v>
      </c>
      <c r="N129" s="5">
        <v>-14000000</v>
      </c>
      <c r="O129" s="5">
        <v>-142712950</v>
      </c>
      <c r="P129" s="5">
        <v>-6057421287</v>
      </c>
    </row>
    <row r="130" spans="3:16" ht="15.5" x14ac:dyDescent="0.35">
      <c r="C130" t="s">
        <v>1799</v>
      </c>
    </row>
    <row r="131" spans="3:16" ht="15.5" x14ac:dyDescent="0.35">
      <c r="C131" t="s">
        <v>643</v>
      </c>
      <c r="O131" s="5">
        <v>-88415555070</v>
      </c>
    </row>
    <row r="132" spans="3:16" ht="15.5" x14ac:dyDescent="0.35">
      <c r="C132" t="s">
        <v>161</v>
      </c>
      <c r="D132" s="5">
        <v>-2578000000</v>
      </c>
      <c r="E132" s="5">
        <v>-33478000000</v>
      </c>
      <c r="F132" s="5">
        <v>-42792000000</v>
      </c>
      <c r="G132" s="5">
        <v>-1035000000</v>
      </c>
      <c r="I132" s="5">
        <v>-79883000000</v>
      </c>
      <c r="J132" s="5">
        <v>-96635000000</v>
      </c>
      <c r="K132" s="5">
        <v>-102152000000</v>
      </c>
      <c r="L132" s="5">
        <v>-115172000000</v>
      </c>
      <c r="M132" s="5">
        <v>-120960000000</v>
      </c>
      <c r="N132" s="5">
        <v>-84876955197</v>
      </c>
      <c r="O132" s="5">
        <v>166996427887</v>
      </c>
      <c r="P132" s="5">
        <v>-85628593200</v>
      </c>
    </row>
    <row r="133" spans="3:16" ht="15.5" x14ac:dyDescent="0.35">
      <c r="C133" t="s">
        <v>312</v>
      </c>
    </row>
    <row r="134" spans="3:16" ht="15.5" x14ac:dyDescent="0.35">
      <c r="C134" t="s">
        <v>516</v>
      </c>
      <c r="O134" s="5">
        <v>211111280000</v>
      </c>
    </row>
    <row r="135" spans="3:16" ht="15.5" x14ac:dyDescent="0.35">
      <c r="C135" t="s">
        <v>519</v>
      </c>
      <c r="N135" s="5">
        <v>-379853097</v>
      </c>
      <c r="O135" s="5">
        <v>-6986258907</v>
      </c>
    </row>
    <row r="136" spans="3:16" ht="15.5" x14ac:dyDescent="0.35">
      <c r="C136" t="s">
        <v>162</v>
      </c>
      <c r="E136" s="5">
        <v>-28609000000</v>
      </c>
      <c r="F136" s="5">
        <v>-40855000000</v>
      </c>
      <c r="I136" s="5">
        <v>-69464000000</v>
      </c>
      <c r="J136" s="5">
        <v>-91770000000</v>
      </c>
      <c r="K136" s="5">
        <v>-96285000000</v>
      </c>
      <c r="L136" s="5">
        <v>-107526000000</v>
      </c>
      <c r="M136" s="5">
        <v>-112143000000</v>
      </c>
      <c r="N136" s="5">
        <v>-80000006400</v>
      </c>
      <c r="O136" s="5">
        <v>-37000000006</v>
      </c>
      <c r="P136" s="5">
        <v>-85500000000</v>
      </c>
    </row>
    <row r="137" spans="3:16" ht="15.5" x14ac:dyDescent="0.35">
      <c r="C137" t="s">
        <v>513</v>
      </c>
      <c r="D137" s="5">
        <v>-1234000000</v>
      </c>
      <c r="E137" s="5">
        <v>-4053000000</v>
      </c>
      <c r="F137" s="5">
        <v>-1134000000</v>
      </c>
      <c r="G137" s="5">
        <v>-243000000</v>
      </c>
      <c r="I137" s="5">
        <v>-6664000000</v>
      </c>
      <c r="J137" s="5">
        <v>-1110000000</v>
      </c>
      <c r="K137" s="5">
        <v>-2150000000</v>
      </c>
      <c r="L137" s="5">
        <v>-5154000000</v>
      </c>
      <c r="M137" s="5">
        <v>-7347000000</v>
      </c>
    </row>
    <row r="138" spans="3:16" ht="15.5" x14ac:dyDescent="0.35">
      <c r="C138" t="s">
        <v>168</v>
      </c>
      <c r="D138" s="5">
        <v>-939000000</v>
      </c>
      <c r="E138" s="5">
        <v>-939000000</v>
      </c>
      <c r="F138" s="5">
        <v>-1085000000</v>
      </c>
      <c r="G138" s="5">
        <v>-792000000</v>
      </c>
      <c r="I138" s="5">
        <v>-3755000000</v>
      </c>
      <c r="J138" s="5">
        <v>-3755000000</v>
      </c>
      <c r="K138" s="5">
        <v>-3717000000</v>
      </c>
      <c r="L138" s="5">
        <v>-3521000000</v>
      </c>
      <c r="M138" s="5">
        <v>-2640000000</v>
      </c>
      <c r="N138" s="5">
        <v>-3101967880</v>
      </c>
    </row>
    <row r="139" spans="3:16" ht="15.5" x14ac:dyDescent="0.35">
      <c r="C139" t="s">
        <v>1528</v>
      </c>
      <c r="D139" s="5">
        <v>-405000000</v>
      </c>
      <c r="E139" s="5">
        <v>123000000</v>
      </c>
      <c r="F139" s="5">
        <v>282000000</v>
      </c>
      <c r="L139" s="5">
        <v>1029000000</v>
      </c>
      <c r="M139" s="5">
        <v>1170000000</v>
      </c>
      <c r="N139" s="5">
        <v>-1298682920</v>
      </c>
    </row>
    <row r="140" spans="3:16" ht="15.5" x14ac:dyDescent="0.35">
      <c r="C140" t="s">
        <v>313</v>
      </c>
      <c r="N140" s="5">
        <v>-96444900</v>
      </c>
      <c r="O140" s="5">
        <v>-128593200</v>
      </c>
      <c r="P140" s="5">
        <v>-128593200</v>
      </c>
    </row>
    <row r="141" spans="3:16" ht="15.5" x14ac:dyDescent="0.35">
      <c r="C141" t="s">
        <v>173</v>
      </c>
      <c r="D141" s="5">
        <v>43914000000</v>
      </c>
      <c r="E141" s="5">
        <v>-45096000000</v>
      </c>
      <c r="F141" s="5">
        <v>-42810000000</v>
      </c>
      <c r="G141" s="5">
        <v>-5498000000</v>
      </c>
      <c r="I141" s="5">
        <v>-49490000000</v>
      </c>
      <c r="J141" s="5">
        <v>-17911000000</v>
      </c>
      <c r="K141" s="5">
        <v>55025000000</v>
      </c>
      <c r="L141" s="5">
        <v>-32828000000</v>
      </c>
      <c r="M141" s="5">
        <v>-86830000000</v>
      </c>
      <c r="N141" s="5">
        <v>51030524168</v>
      </c>
      <c r="O141" s="5">
        <v>142975091746</v>
      </c>
      <c r="P141" s="5">
        <v>26255283699</v>
      </c>
    </row>
    <row r="142" spans="3:16" ht="15.5" x14ac:dyDescent="0.35">
      <c r="C142" t="s">
        <v>176</v>
      </c>
      <c r="G142" s="5">
        <v>179666000000</v>
      </c>
      <c r="I142" s="5">
        <v>179666000000</v>
      </c>
      <c r="J142" s="5">
        <v>197577000000</v>
      </c>
      <c r="K142" s="5">
        <v>142552000000</v>
      </c>
      <c r="L142" s="5">
        <v>175380000000</v>
      </c>
      <c r="M142" s="5">
        <v>262210000000</v>
      </c>
      <c r="N142" s="5">
        <v>211179779986</v>
      </c>
      <c r="O142" s="5">
        <v>68204688240</v>
      </c>
      <c r="P142" s="5">
        <v>41949404540</v>
      </c>
    </row>
    <row r="143" spans="3:16" ht="15.5" x14ac:dyDescent="0.35">
      <c r="C143" t="s">
        <v>177</v>
      </c>
      <c r="D143" s="5">
        <v>43914000000</v>
      </c>
      <c r="E143" s="5">
        <v>-45096000000</v>
      </c>
      <c r="F143" s="5">
        <v>-42810000000</v>
      </c>
      <c r="G143" s="5">
        <v>174168000000</v>
      </c>
      <c r="I143" s="5">
        <v>130176000000</v>
      </c>
      <c r="J143" s="5">
        <v>179666000000</v>
      </c>
      <c r="K143" s="5">
        <v>197577000000</v>
      </c>
      <c r="L143" s="5">
        <v>142552000000</v>
      </c>
      <c r="M143" s="5">
        <v>175380000000</v>
      </c>
      <c r="N143" s="5">
        <v>262210304154</v>
      </c>
      <c r="O143" s="5">
        <v>211179779986</v>
      </c>
      <c r="P143" s="5">
        <v>68204688239</v>
      </c>
    </row>
    <row r="145" spans="2:16" ht="15.5" x14ac:dyDescent="0.35">
      <c r="B145" t="s">
        <v>178</v>
      </c>
      <c r="C145" t="s">
        <v>12</v>
      </c>
      <c r="D145" s="5">
        <v>2220000000</v>
      </c>
      <c r="E145" s="5">
        <v>2220000000</v>
      </c>
      <c r="F145" s="5">
        <v>2220000000</v>
      </c>
      <c r="G145" s="5">
        <v>2220000000</v>
      </c>
      <c r="I145" s="5">
        <v>2220000000</v>
      </c>
      <c r="J145" s="5">
        <v>2220000000</v>
      </c>
      <c r="K145" s="5">
        <v>2220000000</v>
      </c>
      <c r="L145" s="5">
        <v>2220000000</v>
      </c>
      <c r="M145" s="5">
        <v>2220000000</v>
      </c>
      <c r="N145" s="5">
        <v>1110000000</v>
      </c>
      <c r="O145" s="5">
        <v>1110000000</v>
      </c>
      <c r="P145" s="5">
        <v>30000000</v>
      </c>
    </row>
    <row r="146" spans="2:16" ht="15.5" x14ac:dyDescent="0.35">
      <c r="C146" t="s">
        <v>179</v>
      </c>
      <c r="D146" s="6">
        <v>12.46</v>
      </c>
      <c r="E146" s="6">
        <v>10.56</v>
      </c>
      <c r="F146" s="6">
        <v>7.79</v>
      </c>
      <c r="G146" s="6">
        <v>7.23</v>
      </c>
    </row>
    <row r="147" spans="2:16" ht="15.5" x14ac:dyDescent="0.35">
      <c r="C147" t="s">
        <v>180</v>
      </c>
      <c r="D147" s="6">
        <v>30.98</v>
      </c>
      <c r="E147" s="6">
        <v>42.99</v>
      </c>
      <c r="F147" s="6">
        <v>67.39</v>
      </c>
      <c r="G147" s="6">
        <v>68.33</v>
      </c>
    </row>
    <row r="148" spans="2:16" ht="15.5" x14ac:dyDescent="0.35">
      <c r="C148" t="s">
        <v>64</v>
      </c>
      <c r="D148" s="6">
        <v>7.37</v>
      </c>
      <c r="E148" s="6">
        <v>9.07</v>
      </c>
      <c r="F148" s="6">
        <v>14.26</v>
      </c>
      <c r="G148" s="6">
        <v>18.64</v>
      </c>
    </row>
    <row r="149" spans="2:16" ht="15.5" x14ac:dyDescent="0.35">
      <c r="C149" t="s">
        <v>181</v>
      </c>
      <c r="E149" s="5">
        <v>28030000000</v>
      </c>
      <c r="F149" s="5">
        <v>20340000000</v>
      </c>
      <c r="G149" s="5">
        <v>15320000000</v>
      </c>
    </row>
    <row r="150" spans="2:16" ht="15.5" x14ac:dyDescent="0.35">
      <c r="C150" t="s">
        <v>182</v>
      </c>
      <c r="D150" s="6">
        <v>6.5599999999999992E-2</v>
      </c>
      <c r="E150" s="6">
        <v>6.4299999999999996E-2</v>
      </c>
      <c r="F150" s="6">
        <v>4.7699999999999992E-2</v>
      </c>
      <c r="G150" s="6">
        <v>4.2599999999999999E-2</v>
      </c>
    </row>
    <row r="151" spans="2:16" ht="15.5" x14ac:dyDescent="0.35">
      <c r="C151" t="s">
        <v>183</v>
      </c>
      <c r="D151" s="6">
        <v>9.4299999999999995E-2</v>
      </c>
      <c r="E151" s="6">
        <v>8.8599999999999998E-2</v>
      </c>
      <c r="F151" s="6">
        <v>6.3099999999999989E-2</v>
      </c>
      <c r="G151" s="6">
        <v>5.4000000000000006E-2</v>
      </c>
    </row>
    <row r="152" spans="2:16" ht="15.5" x14ac:dyDescent="0.35">
      <c r="C152" t="s">
        <v>184</v>
      </c>
      <c r="D152" s="6">
        <v>7.7399999999999997E-2</v>
      </c>
      <c r="E152" s="6">
        <v>7.3300000000000004E-2</v>
      </c>
      <c r="F152" s="6">
        <v>5.1299999999999998E-2</v>
      </c>
      <c r="G152" s="6">
        <v>3.6499999999999998E-2</v>
      </c>
    </row>
    <row r="153" spans="2:16" ht="15.5" x14ac:dyDescent="0.35">
      <c r="C153" t="s">
        <v>185</v>
      </c>
      <c r="D153" s="6">
        <v>274.33999999999997</v>
      </c>
      <c r="E153" s="6">
        <v>216.8</v>
      </c>
      <c r="F153" s="6">
        <v>140.47</v>
      </c>
      <c r="G153" s="6">
        <v>95.18</v>
      </c>
    </row>
    <row r="154" spans="2:16" ht="15.5" x14ac:dyDescent="0.35">
      <c r="C154" t="s">
        <v>186</v>
      </c>
      <c r="D154" s="5">
        <v>294000000000</v>
      </c>
      <c r="E154" s="5">
        <v>265000000000</v>
      </c>
      <c r="F154" s="5">
        <v>274000000000</v>
      </c>
      <c r="G154" s="5">
        <v>297000000000</v>
      </c>
    </row>
    <row r="155" spans="2:16" ht="15.5" x14ac:dyDescent="0.35">
      <c r="C155" t="s">
        <v>187</v>
      </c>
      <c r="D155" s="6">
        <v>2.92</v>
      </c>
      <c r="E155" s="6">
        <v>3.81</v>
      </c>
      <c r="F155" s="6">
        <v>4.26</v>
      </c>
      <c r="G155" s="6">
        <v>3.69</v>
      </c>
    </row>
    <row r="156" spans="2:16" ht="15.5" x14ac:dyDescent="0.35">
      <c r="C156" t="s">
        <v>188</v>
      </c>
      <c r="D156" s="6">
        <v>132.16</v>
      </c>
      <c r="E156" s="6">
        <v>119.2</v>
      </c>
      <c r="F156" s="6">
        <v>123.33</v>
      </c>
      <c r="G156" s="6">
        <v>133.78</v>
      </c>
    </row>
    <row r="157" spans="2:16" ht="15.5" x14ac:dyDescent="0.35">
      <c r="C157" t="s">
        <v>189</v>
      </c>
      <c r="D157" s="6">
        <v>2.97</v>
      </c>
      <c r="E157" s="6">
        <v>3.88</v>
      </c>
      <c r="F157" s="6">
        <v>4.3499999999999996</v>
      </c>
      <c r="G157" s="6">
        <v>3.77</v>
      </c>
    </row>
    <row r="158" spans="2:16" ht="15.5" x14ac:dyDescent="0.35">
      <c r="C158" t="s">
        <v>190</v>
      </c>
      <c r="D158" s="6">
        <v>130.05000000000001</v>
      </c>
      <c r="E158" s="6">
        <v>116.87</v>
      </c>
      <c r="F158" s="6">
        <v>120.77</v>
      </c>
      <c r="G158" s="6">
        <v>130.97</v>
      </c>
    </row>
    <row r="159" spans="2:16" ht="15.5" x14ac:dyDescent="0.35">
      <c r="C159" t="s">
        <v>191</v>
      </c>
    </row>
    <row r="160" spans="2:16" ht="15.5" x14ac:dyDescent="0.35">
      <c r="C160" t="s">
        <v>192</v>
      </c>
    </row>
    <row r="161" spans="3:16" ht="15.5" x14ac:dyDescent="0.35">
      <c r="C161" t="s">
        <v>193</v>
      </c>
      <c r="D161" s="5">
        <v>294000000000</v>
      </c>
      <c r="E161" s="5">
        <v>265000000000</v>
      </c>
      <c r="F161" s="5">
        <v>274000000000</v>
      </c>
      <c r="G161" s="5">
        <v>297000000000</v>
      </c>
    </row>
    <row r="162" spans="3:16" ht="15.5" x14ac:dyDescent="0.35">
      <c r="C162" t="s">
        <v>24</v>
      </c>
    </row>
    <row r="163" spans="3:16" ht="15.5" x14ac:dyDescent="0.35">
      <c r="C163" t="s">
        <v>21</v>
      </c>
    </row>
    <row r="164" spans="3:16" ht="15.5" x14ac:dyDescent="0.35">
      <c r="C164" t="s">
        <v>194</v>
      </c>
    </row>
    <row r="165" spans="3:16" ht="15.5" x14ac:dyDescent="0.35">
      <c r="C165" t="s">
        <v>195</v>
      </c>
      <c r="D165" s="5">
        <v>47000000000</v>
      </c>
      <c r="E165" s="5">
        <v>-6000000000</v>
      </c>
      <c r="F165" s="5">
        <v>0</v>
      </c>
      <c r="G165" s="5">
        <v>1000000000</v>
      </c>
    </row>
    <row r="166" spans="3:16" ht="15.5" x14ac:dyDescent="0.35">
      <c r="C166" t="s">
        <v>196</v>
      </c>
      <c r="F166" s="5">
        <v>0</v>
      </c>
    </row>
    <row r="167" spans="3:16" ht="15.5" x14ac:dyDescent="0.35">
      <c r="C167" t="s">
        <v>13</v>
      </c>
      <c r="D167" s="5">
        <v>47000000000</v>
      </c>
      <c r="E167" s="5">
        <v>-6000000000</v>
      </c>
      <c r="F167" s="5">
        <v>0</v>
      </c>
      <c r="G167" s="5">
        <v>1000000000</v>
      </c>
    </row>
    <row r="168" spans="3:16" ht="15.5" x14ac:dyDescent="0.35">
      <c r="C168" t="s">
        <v>16</v>
      </c>
      <c r="D168" s="6">
        <v>21.35</v>
      </c>
      <c r="E168" s="6">
        <v>-2.86</v>
      </c>
      <c r="F168" s="6">
        <v>-0.01</v>
      </c>
      <c r="G168" s="6">
        <v>0.24</v>
      </c>
    </row>
    <row r="169" spans="3:16" ht="15.5" x14ac:dyDescent="0.35">
      <c r="C169" t="s">
        <v>49</v>
      </c>
      <c r="I169" s="6">
        <v>38.04</v>
      </c>
      <c r="J169" s="6">
        <v>32.58</v>
      </c>
      <c r="K169" s="6">
        <v>47.4</v>
      </c>
      <c r="L169" s="6">
        <v>41.66</v>
      </c>
      <c r="M169" s="6">
        <v>53.31</v>
      </c>
      <c r="N169" s="6">
        <v>89.66</v>
      </c>
      <c r="O169" s="6">
        <v>71.61</v>
      </c>
      <c r="P169" s="6">
        <v>3460.12</v>
      </c>
    </row>
    <row r="170" spans="3:16" ht="15.5" x14ac:dyDescent="0.35">
      <c r="C170" t="s">
        <v>63</v>
      </c>
      <c r="I170" s="6">
        <v>10.15</v>
      </c>
      <c r="J170" s="6">
        <v>21.03</v>
      </c>
      <c r="K170" s="6">
        <v>20.68</v>
      </c>
      <c r="L170" s="6">
        <v>32.049999999999997</v>
      </c>
      <c r="M170" s="6">
        <v>35.08</v>
      </c>
      <c r="N170" s="6">
        <v>32.46</v>
      </c>
      <c r="O170" s="5">
        <v>0</v>
      </c>
      <c r="P170" s="5">
        <v>0</v>
      </c>
    </row>
    <row r="171" spans="3:16" ht="15.5" x14ac:dyDescent="0.35">
      <c r="C171" t="s">
        <v>66</v>
      </c>
      <c r="I171" s="6">
        <v>2.33</v>
      </c>
      <c r="J171" s="6">
        <v>5.73</v>
      </c>
      <c r="K171" s="6">
        <v>6.75</v>
      </c>
      <c r="L171" s="6">
        <v>9.14</v>
      </c>
      <c r="M171" s="6">
        <v>10.56</v>
      </c>
      <c r="N171" s="6">
        <v>9.64</v>
      </c>
      <c r="O171" s="5">
        <v>0</v>
      </c>
      <c r="P171" s="5">
        <v>0</v>
      </c>
    </row>
    <row r="172" spans="3:16" ht="15.5" x14ac:dyDescent="0.35">
      <c r="C172" t="s">
        <v>197</v>
      </c>
      <c r="J172" s="5">
        <v>80370000000</v>
      </c>
      <c r="K172" s="5">
        <v>108420000000</v>
      </c>
      <c r="L172" s="5">
        <v>113070000000</v>
      </c>
      <c r="M172" s="5">
        <v>149710000000</v>
      </c>
      <c r="N172" s="5">
        <v>120930000000</v>
      </c>
      <c r="O172" s="5">
        <v>98440000000</v>
      </c>
      <c r="P172" s="5">
        <v>113740000000</v>
      </c>
    </row>
    <row r="173" spans="3:16" ht="15.5" x14ac:dyDescent="0.35">
      <c r="C173" t="s">
        <v>198</v>
      </c>
      <c r="I173" s="6">
        <v>0.20010000000000003</v>
      </c>
      <c r="J173" s="6">
        <v>0.18539999999999998</v>
      </c>
      <c r="K173" s="6">
        <v>0.2792</v>
      </c>
      <c r="L173" s="6">
        <v>0.25690000000000002</v>
      </c>
      <c r="M173" s="6">
        <v>0.3014</v>
      </c>
      <c r="N173" s="6">
        <v>0.25340000000000001</v>
      </c>
      <c r="O173" s="6">
        <v>0.23649999999999999</v>
      </c>
      <c r="P173" s="6">
        <v>0.78139999999999998</v>
      </c>
    </row>
    <row r="174" spans="3:16" ht="15.5" x14ac:dyDescent="0.35">
      <c r="C174" t="s">
        <v>199</v>
      </c>
      <c r="I174" s="6">
        <v>0.2878</v>
      </c>
      <c r="J174" s="6">
        <v>0.25719999999999998</v>
      </c>
      <c r="K174" s="6">
        <v>0.35189999999999999</v>
      </c>
      <c r="L174" s="6">
        <v>0.31859999999999999</v>
      </c>
      <c r="M174" s="6">
        <v>0.38280000000000003</v>
      </c>
      <c r="N174" s="6">
        <v>0.31909999999999999</v>
      </c>
      <c r="O174" s="6">
        <v>0.27860000000000001</v>
      </c>
      <c r="P174" s="6">
        <v>2.2204999999999999</v>
      </c>
    </row>
    <row r="175" spans="3:16" ht="15.5" x14ac:dyDescent="0.35">
      <c r="C175" t="s">
        <v>200</v>
      </c>
      <c r="I175" s="6">
        <v>0.22159999999999999</v>
      </c>
      <c r="J175" s="6">
        <v>0.19579999999999997</v>
      </c>
      <c r="K175" s="6">
        <v>0.28510000000000002</v>
      </c>
      <c r="L175" s="6">
        <v>0.28949999999999998</v>
      </c>
      <c r="M175" s="6">
        <v>0.36920000000000003</v>
      </c>
      <c r="N175" s="6">
        <v>0.31900000000000001</v>
      </c>
      <c r="O175" s="6">
        <v>0.433</v>
      </c>
      <c r="P175" s="6">
        <v>2.0400999999999998</v>
      </c>
    </row>
    <row r="176" spans="3:16" ht="15.5" x14ac:dyDescent="0.35">
      <c r="C176" t="s">
        <v>201</v>
      </c>
      <c r="I176" s="6">
        <v>174.56</v>
      </c>
      <c r="J176" s="6">
        <v>107.37</v>
      </c>
      <c r="K176" s="6">
        <v>120.45</v>
      </c>
      <c r="L176" s="5">
        <v>106</v>
      </c>
      <c r="M176" s="6">
        <v>124.06</v>
      </c>
      <c r="N176" s="6">
        <v>89.42</v>
      </c>
    </row>
    <row r="177" spans="3:16" ht="15.5" x14ac:dyDescent="0.35">
      <c r="C177" t="s">
        <v>60</v>
      </c>
      <c r="I177" s="6">
        <v>2.92</v>
      </c>
      <c r="J177" s="6">
        <v>5.41</v>
      </c>
      <c r="K177" s="6">
        <v>7.28</v>
      </c>
      <c r="L177" s="6">
        <v>10.210000000000001</v>
      </c>
      <c r="M177" s="6">
        <v>13.43</v>
      </c>
      <c r="N177" s="6">
        <v>10.36</v>
      </c>
      <c r="O177" s="5">
        <v>0</v>
      </c>
      <c r="P177" s="5">
        <v>0</v>
      </c>
    </row>
    <row r="178" spans="3:16" ht="15.5" x14ac:dyDescent="0.35">
      <c r="C178" t="s">
        <v>57</v>
      </c>
      <c r="I178" s="6">
        <v>132.16</v>
      </c>
      <c r="J178" s="6">
        <v>126.66</v>
      </c>
      <c r="K178" s="6">
        <v>134.68</v>
      </c>
      <c r="L178" s="6">
        <v>130.75</v>
      </c>
      <c r="M178" s="6">
        <v>139.27000000000001</v>
      </c>
      <c r="N178" s="6">
        <v>280.95999999999998</v>
      </c>
      <c r="O178" s="5">
        <v>257</v>
      </c>
      <c r="P178" s="6">
        <v>1558.27</v>
      </c>
    </row>
    <row r="179" spans="3:16" ht="15.5" x14ac:dyDescent="0.35">
      <c r="C179" t="s">
        <v>202</v>
      </c>
      <c r="I179" s="6">
        <v>2.97</v>
      </c>
      <c r="J179" s="6">
        <v>5.52</v>
      </c>
      <c r="K179" s="6">
        <v>7.46</v>
      </c>
      <c r="L179" s="6">
        <v>10.210000000000001</v>
      </c>
      <c r="M179" s="6">
        <v>13.43</v>
      </c>
      <c r="N179" s="6">
        <v>10.36</v>
      </c>
      <c r="O179" s="5">
        <v>0</v>
      </c>
      <c r="P179" s="5">
        <v>0</v>
      </c>
    </row>
    <row r="180" spans="3:16" ht="15.5" x14ac:dyDescent="0.35">
      <c r="C180" t="s">
        <v>203</v>
      </c>
      <c r="I180" s="6">
        <v>130.05000000000001</v>
      </c>
      <c r="J180" s="6">
        <v>124.12</v>
      </c>
      <c r="K180" s="6">
        <v>131.34</v>
      </c>
      <c r="L180" s="6">
        <v>130.75</v>
      </c>
      <c r="M180" s="6">
        <v>139.27000000000001</v>
      </c>
      <c r="N180" s="6">
        <v>280.95999999999998</v>
      </c>
      <c r="O180" s="5">
        <v>257</v>
      </c>
      <c r="P180" s="6">
        <v>1558.27</v>
      </c>
    </row>
    <row r="181" spans="3:16" ht="15.5" x14ac:dyDescent="0.35">
      <c r="C181" t="s">
        <v>204</v>
      </c>
    </row>
    <row r="182" spans="3:16" ht="15.5" x14ac:dyDescent="0.35">
      <c r="C182" t="s">
        <v>205</v>
      </c>
    </row>
    <row r="183" spans="3:16" ht="15.5" x14ac:dyDescent="0.35">
      <c r="C183" t="s">
        <v>26</v>
      </c>
    </row>
    <row r="184" spans="3:16" ht="15.5" x14ac:dyDescent="0.35">
      <c r="C184" t="s">
        <v>23</v>
      </c>
    </row>
    <row r="185" spans="3:16" ht="15.5" x14ac:dyDescent="0.35">
      <c r="C185" t="s">
        <v>206</v>
      </c>
    </row>
    <row r="186" spans="3:16" ht="15.5" x14ac:dyDescent="0.35">
      <c r="C186" t="s">
        <v>207</v>
      </c>
      <c r="I186" s="5">
        <v>42000000000</v>
      </c>
      <c r="J186" s="5">
        <v>66000000000</v>
      </c>
      <c r="K186" s="5">
        <v>108000000000</v>
      </c>
      <c r="L186" s="5">
        <v>83000000000</v>
      </c>
      <c r="M186" s="5">
        <v>124000000000</v>
      </c>
      <c r="N186" s="5">
        <v>108000000000</v>
      </c>
      <c r="O186" s="5">
        <v>65000000000</v>
      </c>
      <c r="P186" s="5">
        <v>118000000000</v>
      </c>
    </row>
    <row r="187" spans="3:16" ht="15.5" x14ac:dyDescent="0.35">
      <c r="C187" t="s">
        <v>208</v>
      </c>
      <c r="I187" s="5">
        <v>0</v>
      </c>
      <c r="J187" s="5">
        <v>0</v>
      </c>
      <c r="K187" s="5">
        <v>-1000000000</v>
      </c>
      <c r="L187" s="5">
        <v>-1000000000</v>
      </c>
      <c r="M187" s="5">
        <v>0</v>
      </c>
      <c r="N187" s="5">
        <v>0</v>
      </c>
      <c r="O187" s="5">
        <v>0</v>
      </c>
      <c r="P187" s="5">
        <v>-6000000000</v>
      </c>
    </row>
    <row r="188" spans="3:16" ht="15.5" x14ac:dyDescent="0.35">
      <c r="C188" t="s">
        <v>15</v>
      </c>
      <c r="I188" s="5">
        <v>42000000000</v>
      </c>
      <c r="J188" s="5">
        <v>66000000000</v>
      </c>
      <c r="K188" s="5">
        <v>107000000000</v>
      </c>
      <c r="L188" s="5">
        <v>82000000000</v>
      </c>
      <c r="M188" s="5">
        <v>124000000000</v>
      </c>
      <c r="N188" s="5">
        <v>108000000000</v>
      </c>
      <c r="O188" s="5">
        <v>64000000000</v>
      </c>
      <c r="P188" s="5">
        <v>112000000000</v>
      </c>
    </row>
    <row r="189" spans="3:16" ht="15.5" x14ac:dyDescent="0.35">
      <c r="C189" t="s">
        <v>17</v>
      </c>
      <c r="I189" s="6">
        <v>18.73</v>
      </c>
      <c r="J189" s="6">
        <v>29.8</v>
      </c>
      <c r="K189" s="6">
        <v>48.08</v>
      </c>
      <c r="L189" s="6">
        <v>37.06</v>
      </c>
      <c r="M189" s="6">
        <v>55.64</v>
      </c>
      <c r="N189" s="6">
        <v>96.92</v>
      </c>
      <c r="O189" s="6">
        <v>57.95</v>
      </c>
      <c r="P189" s="6">
        <v>4474.92</v>
      </c>
    </row>
  </sheetData>
  <pageMargins left="0.7" right="0.7" top="0.75" bottom="0.75" header="0.3" footer="0.3"/>
  <ignoredErrors>
    <ignoredError sqref="A1:P190" numberStoredAsText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215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2.83203125" customWidth="1"/>
    <col min="4" max="15" width="18.83203125" customWidth="1"/>
  </cols>
  <sheetData>
    <row r="1" spans="1:15" ht="15.5" x14ac:dyDescent="0.35">
      <c r="C1" t="s">
        <v>1800</v>
      </c>
      <c r="D1" t="s">
        <v>1</v>
      </c>
      <c r="E1" t="s">
        <v>2</v>
      </c>
      <c r="H1" t="s">
        <v>3</v>
      </c>
      <c r="I1" s="1">
        <v>46021</v>
      </c>
      <c r="J1" s="1">
        <v>45656</v>
      </c>
      <c r="K1" s="1">
        <v>45289</v>
      </c>
      <c r="L1" s="1">
        <v>44925</v>
      </c>
      <c r="M1" s="1">
        <v>44560</v>
      </c>
      <c r="N1" s="1">
        <v>44195</v>
      </c>
      <c r="O1" s="1">
        <v>43829</v>
      </c>
    </row>
    <row r="2" spans="1:15" ht="15.5" x14ac:dyDescent="0.35">
      <c r="C2" t="s">
        <v>1801</v>
      </c>
      <c r="D2" s="2" vm="295">
        <f ca="1">IFERROR(_xlfn.STOCKHISTORY("XIDX:" &amp; $C$1, D3, , 0, 0, 1), "Libur")</f>
        <v>800</v>
      </c>
      <c r="E2" s="2" vm="348">
        <f ca="1">IFERROR(_xlfn.STOCKHISTORY("XIDX:" &amp; $C$1, E3, , 0, 0, 1), "Libur")</f>
        <v>330</v>
      </c>
      <c r="H2" s="2" vm="348">
        <f ca="1">IFERROR(INDEX(D2:G2,COUNT(D2:G2)),"")</f>
        <v>330</v>
      </c>
      <c r="I2" s="2" vm="508">
        <f t="shared" ref="I2:O2" ca="1" si="0">IFERROR(_xlfn.STOCKHISTORY("XIDX:" &amp; $C$1, I1, , 0, 0, 1), "Libur")</f>
        <v>1130</v>
      </c>
      <c r="J2" s="2" vm="23">
        <f t="shared" ca="1" si="0"/>
        <v>112</v>
      </c>
      <c r="K2" s="2" vm="160">
        <f t="shared" ca="1" si="0"/>
        <v>175</v>
      </c>
      <c r="L2" s="2" vm="273">
        <f t="shared" ca="1" si="0"/>
        <v>300</v>
      </c>
      <c r="M2" s="2" vm="374">
        <f t="shared" ca="1" si="0"/>
        <v>248</v>
      </c>
      <c r="N2" s="2" vm="428">
        <f t="shared" ca="1" si="0"/>
        <v>206</v>
      </c>
      <c r="O2" s="2" t="str">
        <f t="shared" ca="1" si="0"/>
        <v>Libur</v>
      </c>
    </row>
    <row r="3" spans="1:15" ht="15.5" x14ac:dyDescent="0.35">
      <c r="D3" s="1">
        <v>46111</v>
      </c>
      <c r="E3" s="1">
        <v>46203</v>
      </c>
      <c r="H3" s="1">
        <f>IFERROR(INDEX(D3:G3,COUNT(D3:G3)),"")</f>
        <v>46203</v>
      </c>
    </row>
    <row r="4" spans="1:15" ht="15.5" x14ac:dyDescent="0.35">
      <c r="B4" t="s">
        <v>5</v>
      </c>
      <c r="C4" t="s">
        <v>6</v>
      </c>
      <c r="D4" s="2">
        <f>IFERROR(INDEX(D51:D500,MATCH($C$4,$C$51:$C$500,0)),"")</f>
        <v>23831482000</v>
      </c>
      <c r="E4" s="2">
        <f>IFERROR(INDEX(E51:E500,MATCH($C$4,$C$51:$C$500,0)),"")</f>
        <v>5413062000</v>
      </c>
      <c r="H4" s="2">
        <f>IFERROR(SUM(D4:G4)*(4/MAX(1,COUNT(D4:G4))),"")</f>
        <v>58489088000</v>
      </c>
      <c r="I4" s="2">
        <f t="shared" ref="I4:O4" si="1">IFERROR(INDEX(I51:I500,MATCH($C$4,$C$51:$C$500,0)),"")</f>
        <v>187990281000</v>
      </c>
      <c r="J4" s="2">
        <f t="shared" si="1"/>
        <v>216640836000</v>
      </c>
      <c r="K4" s="2">
        <f t="shared" si="1"/>
        <v>82317521000</v>
      </c>
      <c r="L4" s="2">
        <f t="shared" si="1"/>
        <v>275599180000</v>
      </c>
      <c r="M4" s="2">
        <f t="shared" si="1"/>
        <v>2821724000</v>
      </c>
      <c r="N4" s="2">
        <f t="shared" si="1"/>
        <v>3730862000</v>
      </c>
      <c r="O4" s="2">
        <f t="shared" si="1"/>
        <v>248709731000</v>
      </c>
    </row>
    <row r="5" spans="1:15" ht="15.5" x14ac:dyDescent="0.35">
      <c r="B5" t="s">
        <v>7</v>
      </c>
      <c r="C5" t="s">
        <v>8</v>
      </c>
      <c r="D5" s="2">
        <f>IFERROR(INDEX(D51:D500,MATCH($C$5,$C$51:$C$500,0)),"")</f>
        <v>3195427000</v>
      </c>
      <c r="E5" s="2">
        <f>IFERROR(INDEX(E51:E500,MATCH($C$5,$C$51:$C$500,0)),"")</f>
        <v>2363952000</v>
      </c>
      <c r="H5" s="2">
        <f>IFERROR(SUM(D5:G5)*(4/MAX(1,COUNT(D5:G5))),"")</f>
        <v>11118758000</v>
      </c>
      <c r="I5" s="2">
        <f t="shared" ref="I5:O5" si="2">IFERROR(INDEX(I51:I500,MATCH($C$5,$C$51:$C$500,0)),"")</f>
        <v>14940612000</v>
      </c>
      <c r="J5" s="2">
        <f t="shared" si="2"/>
        <v>-131318766000</v>
      </c>
      <c r="K5" s="2">
        <f t="shared" si="2"/>
        <v>-91337652000</v>
      </c>
      <c r="L5" s="2">
        <f t="shared" si="2"/>
        <v>690340000</v>
      </c>
      <c r="M5" s="2">
        <f t="shared" si="2"/>
        <v>-30148241000</v>
      </c>
      <c r="N5" s="2">
        <f t="shared" si="2"/>
        <v>18636814000</v>
      </c>
      <c r="O5" s="2">
        <f t="shared" si="2"/>
        <v>32557719000</v>
      </c>
    </row>
    <row r="6" spans="1:15" ht="15.5" x14ac:dyDescent="0.35">
      <c r="B6" t="s">
        <v>9</v>
      </c>
      <c r="C6" t="s">
        <v>10</v>
      </c>
      <c r="D6" s="2">
        <f>IFERROR(INDEX(D51:D500,MATCH($C$6,$C$51:$C$500,0)),"")</f>
        <v>537143254000</v>
      </c>
      <c r="E6" s="2">
        <f>IFERROR(INDEX(E51:E500,MATCH($C$6,$C$51:$C$500,0)),"")</f>
        <v>526269383000</v>
      </c>
      <c r="H6" s="2">
        <f>IFERROR(INDEX(D6:G6,COUNT(D6:G6)),"")</f>
        <v>526269383000</v>
      </c>
      <c r="I6" s="2">
        <f t="shared" ref="I6:O6" si="3">IFERROR(INDEX(I51:I500,MATCH($C$6,$C$51:$C$500,0)),"")</f>
        <v>495211624000</v>
      </c>
      <c r="J6" s="2">
        <f t="shared" si="3"/>
        <v>418780639000</v>
      </c>
      <c r="K6" s="2">
        <f t="shared" si="3"/>
        <v>622765835000</v>
      </c>
      <c r="L6" s="2">
        <f t="shared" si="3"/>
        <v>642070887000</v>
      </c>
      <c r="M6" s="2">
        <f t="shared" si="3"/>
        <v>657033254000</v>
      </c>
      <c r="N6" s="2">
        <f t="shared" si="3"/>
        <v>706651692000</v>
      </c>
      <c r="O6" s="2">
        <f t="shared" si="3"/>
        <v>528696116000</v>
      </c>
    </row>
    <row r="7" spans="1:15" ht="15.5" x14ac:dyDescent="0.35">
      <c r="B7" t="s">
        <v>11</v>
      </c>
      <c r="C7" t="s">
        <v>12</v>
      </c>
      <c r="D7" s="3">
        <f>IFERROR(INDEX(D51:D500,MATCH($C$7,$C$51:$C$500,0))/1000000000,"")</f>
        <v>0</v>
      </c>
      <c r="E7" s="3">
        <f>IFERROR(INDEX(E51:E500,MATCH($C$7,$C$51:$C$500,0))/1000000000,"")</f>
        <v>0</v>
      </c>
      <c r="H7" s="3">
        <f>IFERROR(INDEX(D7:G7,COUNT(D7:G7)),"")</f>
        <v>0</v>
      </c>
      <c r="I7" s="3">
        <f t="shared" ref="I7:O7" si="4">IFERROR(INDEX(I51:I500,MATCH($C$7,$C$51:$C$500,0))/1000000000,"")</f>
        <v>0</v>
      </c>
      <c r="J7" s="3">
        <f t="shared" si="4"/>
        <v>0</v>
      </c>
      <c r="K7" s="3">
        <f t="shared" si="4"/>
        <v>0</v>
      </c>
      <c r="L7" s="3">
        <f t="shared" si="4"/>
        <v>0</v>
      </c>
      <c r="M7" s="3">
        <f t="shared" si="4"/>
        <v>4.37</v>
      </c>
      <c r="N7" s="3">
        <f t="shared" si="4"/>
        <v>4.37</v>
      </c>
      <c r="O7" s="3">
        <f t="shared" si="4"/>
        <v>0.33</v>
      </c>
    </row>
    <row r="8" spans="1:15" ht="15.5" x14ac:dyDescent="0.35">
      <c r="A8" t="s">
        <v>13</v>
      </c>
      <c r="B8" t="s">
        <v>14</v>
      </c>
      <c r="C8" t="s">
        <v>15</v>
      </c>
      <c r="D8" s="2">
        <f>IFERROR(INDEX(D51:D500,MATCH("Free cash flow (Quarter)",$C$51:$C$500,0)),"")</f>
        <v>-2000000000</v>
      </c>
      <c r="E8" s="2">
        <f>IFERROR(INDEX(E51:E500,MATCH("Free cash flow (Quarter)",$C$51:$C$500,0)),"")</f>
        <v>-27000000000</v>
      </c>
      <c r="H8" s="2">
        <f>IFERROR(INDEX(D8:G8,COUNT(D8:G8)),"")</f>
        <v>-27000000000</v>
      </c>
      <c r="I8" s="2">
        <f t="shared" ref="I8:O8" si="5">IFERROR(INDEX(I51:I500,MATCH($C$8,$C$51:$C$500,0)),"")</f>
        <v>-84000000000</v>
      </c>
      <c r="J8" s="2">
        <f t="shared" si="5"/>
        <v>20000000000</v>
      </c>
      <c r="K8" s="2">
        <f t="shared" si="5"/>
        <v>-210000000000</v>
      </c>
      <c r="L8" s="2">
        <f t="shared" si="5"/>
        <v>-174000000000</v>
      </c>
      <c r="M8" s="2">
        <f t="shared" si="5"/>
        <v>-189000000000</v>
      </c>
      <c r="N8" s="2">
        <f t="shared" si="5"/>
        <v>-261000000000</v>
      </c>
      <c r="O8" s="2">
        <f t="shared" si="5"/>
        <v>-249000000000</v>
      </c>
    </row>
    <row r="9" spans="1:15" ht="15.5" x14ac:dyDescent="0.35">
      <c r="A9" t="s">
        <v>16</v>
      </c>
      <c r="C9" t="s">
        <v>17</v>
      </c>
      <c r="D9" s="3">
        <f>IFERROR(INDEX(D51:D500,MATCH("Free cash flow per share (Quarter)",$C$51:$C$500,0)),"")</f>
        <v>-534.87</v>
      </c>
      <c r="E9" s="3">
        <f>IFERROR(INDEX(E51:E500,MATCH("Free cash flow per share (Quarter)",$C$51:$C$500,0)),"")</f>
        <v>-5835.62</v>
      </c>
      <c r="H9" s="3">
        <f>IFERROR(INDEX(D9:G9,COUNT(D9:G9)),"")</f>
        <v>-5835.62</v>
      </c>
      <c r="I9" s="3">
        <f t="shared" ref="I9:O9" si="6">IFERROR(INDEX(I51:I500,MATCH($C$9,$C$51:$C$500,0)),"")</f>
        <v>-18543.759999999998</v>
      </c>
      <c r="J9" s="3">
        <f t="shared" si="6"/>
        <v>4354.6899999999996</v>
      </c>
      <c r="K9" s="3">
        <f t="shared" si="6"/>
        <v>-46160.19</v>
      </c>
      <c r="L9" s="3">
        <f t="shared" si="6"/>
        <v>-39429.39</v>
      </c>
      <c r="M9" s="3">
        <f t="shared" si="6"/>
        <v>-43.32</v>
      </c>
      <c r="N9" s="3">
        <f t="shared" si="6"/>
        <v>-59.65</v>
      </c>
      <c r="O9" s="3">
        <f t="shared" si="6"/>
        <v>-759.46</v>
      </c>
    </row>
    <row r="10" spans="1:15" ht="15.5" x14ac:dyDescent="0.35">
      <c r="C10" t="s">
        <v>18</v>
      </c>
      <c r="D10" s="3">
        <f ca="1">IFERROR(IF(D9=0,"",D2/D9),"")</f>
        <v>-1.4956905416269373</v>
      </c>
      <c r="E10" s="3">
        <f ca="1">IFERROR(IF(E9=0,"",E2/E9),"")</f>
        <v>-5.6549261261014255E-2</v>
      </c>
      <c r="I10" s="3">
        <f t="shared" ref="I10:O10" ca="1" si="7">IFERROR(IF(I9=0,"",I2/I9),"")</f>
        <v>-6.0936940512603704E-2</v>
      </c>
      <c r="J10" s="3">
        <f t="shared" ca="1" si="7"/>
        <v>2.5719396788290327E-2</v>
      </c>
      <c r="K10" s="3">
        <f t="shared" ca="1" si="7"/>
        <v>-3.7911455737075603E-3</v>
      </c>
      <c r="L10" s="3">
        <f t="shared" ca="1" si="7"/>
        <v>-7.6085376923153009E-3</v>
      </c>
      <c r="M10" s="3">
        <f t="shared" ca="1" si="7"/>
        <v>-5.7248384118190208</v>
      </c>
      <c r="N10" s="3">
        <f t="shared" ca="1" si="7"/>
        <v>-3.4534786253143337</v>
      </c>
      <c r="O10" s="3" t="str">
        <f t="shared" ca="1" si="7"/>
        <v/>
      </c>
    </row>
    <row r="11" spans="1:15" ht="15.5" x14ac:dyDescent="0.35">
      <c r="B11" t="s">
        <v>19</v>
      </c>
      <c r="C11" t="s">
        <v>20</v>
      </c>
      <c r="D11" s="2">
        <f>IFERROR(INDEX(D51:D500,MATCH($C$11,$C$51:$C$500,0)),"")</f>
        <v>15061240000</v>
      </c>
      <c r="E11" s="2">
        <f>IFERROR(INDEX(E51:E500,MATCH($C$11,$C$51:$C$500,0)),"")</f>
        <v>16099308000</v>
      </c>
      <c r="H11" s="2">
        <f>IFERROR(INDEX(D11:G11,COUNT(D11:G11)),"")</f>
        <v>16099308000</v>
      </c>
      <c r="I11" s="2">
        <f t="shared" ref="I11:O11" si="8">IFERROR(INDEX(I51:I500,MATCH($C$11,$C$51:$C$500,0)),"")</f>
        <v>21672902000</v>
      </c>
      <c r="J11" s="2">
        <f t="shared" si="8"/>
        <v>30318046000</v>
      </c>
      <c r="K11" s="2">
        <f t="shared" si="8"/>
        <v>22902389000</v>
      </c>
      <c r="L11" s="2">
        <f t="shared" si="8"/>
        <v>67337106000</v>
      </c>
      <c r="M11" s="2">
        <f t="shared" si="8"/>
        <v>34276645000</v>
      </c>
      <c r="N11" s="2">
        <f t="shared" si="8"/>
        <v>17068232000</v>
      </c>
      <c r="O11" s="2">
        <f t="shared" si="8"/>
        <v>51942594000</v>
      </c>
    </row>
    <row r="12" spans="1:15" ht="15.5" x14ac:dyDescent="0.35">
      <c r="A12" t="s">
        <v>21</v>
      </c>
      <c r="B12" t="s">
        <v>22</v>
      </c>
      <c r="C12" t="s">
        <v>23</v>
      </c>
      <c r="D12" s="2">
        <f>IFERROR(INDEX(D51:D500,MATCH("Net Debt (Quarter)",$C$51:$C$500,0)),"")</f>
        <v>-15000000000</v>
      </c>
      <c r="E12" s="2">
        <f>IFERROR(INDEX(E51:E500,MATCH("Net Debt (Quarter)",$C$51:$C$500,0)),"")</f>
        <v>-16000000000</v>
      </c>
      <c r="H12" s="2">
        <f>IFERROR(INDEX(D12:G12,COUNT(D12:G12)),"")</f>
        <v>-16000000000</v>
      </c>
      <c r="I12" s="2">
        <f t="shared" ref="I12:O12" si="9">IFERROR(INDEX(I51:I500,MATCH($C$12,$C$51:$C$500,0)),"")</f>
        <v>-22000000000</v>
      </c>
      <c r="J12" s="2">
        <f t="shared" si="9"/>
        <v>-30000000000</v>
      </c>
      <c r="K12" s="2">
        <f t="shared" si="9"/>
        <v>-23000000000</v>
      </c>
      <c r="L12" s="2">
        <f t="shared" si="9"/>
        <v>-67000000000</v>
      </c>
      <c r="M12" s="2">
        <f t="shared" si="9"/>
        <v>-34000000000</v>
      </c>
      <c r="N12" s="2">
        <f t="shared" si="9"/>
        <v>34000000000</v>
      </c>
      <c r="O12" s="2">
        <f t="shared" si="9"/>
        <v>26000000000</v>
      </c>
    </row>
    <row r="13" spans="1:15" ht="15.5" x14ac:dyDescent="0.35">
      <c r="A13" t="s">
        <v>24</v>
      </c>
      <c r="B13" t="s">
        <v>25</v>
      </c>
      <c r="C13" t="s">
        <v>26</v>
      </c>
      <c r="D13" s="2">
        <f>IFERROR(INDEX(D51:D500,MATCH("Total Debt (Quarter)",$C$51:$C$500,0)),"")</f>
        <v>0</v>
      </c>
      <c r="E13" s="2">
        <f>IFERROR(INDEX(E51:E500,MATCH("Total Debt (Quarter)",$C$51:$C$500,0)),"")</f>
        <v>0</v>
      </c>
      <c r="H13" s="2">
        <f>IFERROR(INDEX(D13:G13,COUNT(D13:G13)),"")</f>
        <v>0</v>
      </c>
      <c r="I13" s="2">
        <f t="shared" ref="I13:O13" si="10">IFERROR(INDEX(I51:I500,MATCH($C$13,$C$51:$C$500,0)),"")</f>
        <v>0</v>
      </c>
      <c r="J13" s="2">
        <f t="shared" si="10"/>
        <v>0</v>
      </c>
      <c r="K13" s="2">
        <f t="shared" si="10"/>
        <v>0</v>
      </c>
      <c r="L13" s="2">
        <f t="shared" si="10"/>
        <v>1000000000</v>
      </c>
      <c r="M13" s="2">
        <f t="shared" si="10"/>
        <v>0</v>
      </c>
      <c r="N13" s="2">
        <f t="shared" si="10"/>
        <v>51000000000</v>
      </c>
      <c r="O13" s="2">
        <f t="shared" si="10"/>
        <v>78000000000</v>
      </c>
    </row>
    <row r="14" spans="1:15" ht="15.5" x14ac:dyDescent="0.35">
      <c r="C14" t="s">
        <v>27</v>
      </c>
      <c r="D14" s="2">
        <f>IFERROR(INDEX(D51:D500,MATCH($C$14,$C$51:$C$500,0)),"")</f>
        <v>-526332000</v>
      </c>
      <c r="E14" s="2">
        <f>IFERROR(INDEX(E51:E500,MATCH($C$14,$C$51:$C$500,0)),"")</f>
        <v>-2094929000</v>
      </c>
      <c r="H14" s="2">
        <f>IFERROR(SUM(D14:G14)*(4/MAX(1,COUNT(D14:G14))),"")</f>
        <v>-5242522000</v>
      </c>
      <c r="I14" s="2">
        <f t="shared" ref="I14:O14" si="11">IFERROR(INDEX(I51:I500,MATCH($C$14,$C$51:$C$500,0)),"")</f>
        <v>-9938821000</v>
      </c>
      <c r="J14" s="2">
        <f t="shared" si="11"/>
        <v>-13425905000</v>
      </c>
      <c r="K14" s="2">
        <f t="shared" si="11"/>
        <v>-14962304000</v>
      </c>
      <c r="L14" s="2">
        <f t="shared" si="11"/>
        <v>-9465362000</v>
      </c>
      <c r="M14" s="2">
        <f t="shared" si="11"/>
        <v>-2824231000</v>
      </c>
      <c r="N14" s="2">
        <f t="shared" si="11"/>
        <v>-2138828000</v>
      </c>
      <c r="O14" s="2">
        <f t="shared" si="11"/>
        <v>-1859571000</v>
      </c>
    </row>
    <row r="15" spans="1:15" ht="15.5" x14ac:dyDescent="0.35">
      <c r="C15" t="s">
        <v>28</v>
      </c>
      <c r="D15" s="2">
        <f>IFERROR(INDEX(D51:D500,MATCH($C$15,$C$51:$C$500,0)),"")</f>
        <v>0</v>
      </c>
      <c r="E15" s="2">
        <f>IFERROR(INDEX(E51:E500,MATCH($C$15,$C$51:$C$500,0)),"")</f>
        <v>0</v>
      </c>
      <c r="H15" s="2">
        <f>IFERROR(SUM(D15:G15)*(4/MAX(1,COUNT(D15:G15))),"")</f>
        <v>0</v>
      </c>
      <c r="I15" s="2">
        <f t="shared" ref="I15:O15" si="12">IFERROR(INDEX(I51:I500,MATCH($C$15,$C$51:$C$500,0)),"")</f>
        <v>-4525787000</v>
      </c>
      <c r="J15" s="2">
        <f t="shared" si="12"/>
        <v>-5307323000</v>
      </c>
      <c r="K15" s="2">
        <f t="shared" si="12"/>
        <v>-1985442000</v>
      </c>
      <c r="L15" s="2">
        <f t="shared" si="12"/>
        <v>-6851078000</v>
      </c>
      <c r="M15" s="2">
        <f t="shared" si="12"/>
        <v>44826000</v>
      </c>
      <c r="N15" s="2">
        <f t="shared" si="12"/>
        <v>35080000</v>
      </c>
      <c r="O15" s="2">
        <f t="shared" si="12"/>
        <v>-5434607000</v>
      </c>
    </row>
    <row r="16" spans="1:15" ht="15.5" x14ac:dyDescent="0.35">
      <c r="C16" t="s">
        <v>29</v>
      </c>
      <c r="D16" s="2">
        <f>IFERROR(INDEX(D51:D500,MATCH($C$16,$C$51:$C$500,0)),"")</f>
        <v>1942544000</v>
      </c>
      <c r="E16" s="2">
        <f>IFERROR(INDEX(E51:E500,MATCH($C$16,$C$51:$C$500,0)),"")</f>
        <v>404488000</v>
      </c>
      <c r="H16" s="2">
        <f>IFERROR(SUM(D16:G16)*(4/MAX(1,COUNT(D16:G16))),"")</f>
        <v>4694064000</v>
      </c>
      <c r="I16" s="2">
        <f t="shared" ref="I16:O16" si="13">IFERROR(INDEX(I51:I500,MATCH($C$16,$C$51:$C$500,0)),"")</f>
        <v>15056345000</v>
      </c>
      <c r="J16" s="2">
        <f t="shared" si="13"/>
        <v>-195310677000</v>
      </c>
      <c r="K16" s="2">
        <f t="shared" si="13"/>
        <v>-144465326000</v>
      </c>
      <c r="L16" s="2">
        <f t="shared" si="13"/>
        <v>34895362000</v>
      </c>
      <c r="M16" s="2">
        <f t="shared" si="13"/>
        <v>-50367650000</v>
      </c>
      <c r="N16" s="2">
        <f t="shared" si="13"/>
        <v>7830345000</v>
      </c>
      <c r="O16" s="2">
        <f t="shared" si="13"/>
        <v>42925674000</v>
      </c>
    </row>
    <row r="17" spans="1:15" ht="15.5" x14ac:dyDescent="0.35">
      <c r="A17" t="s">
        <v>30</v>
      </c>
    </row>
    <row r="18" spans="1:15" ht="15.5" x14ac:dyDescent="0.35">
      <c r="A18" t="s">
        <v>31</v>
      </c>
      <c r="D18" t="s">
        <v>1</v>
      </c>
      <c r="E18" t="s">
        <v>2</v>
      </c>
      <c r="H18" t="s">
        <v>3</v>
      </c>
      <c r="I18" t="s">
        <v>32</v>
      </c>
      <c r="J18" t="s">
        <v>33</v>
      </c>
      <c r="K18" t="s">
        <v>34</v>
      </c>
      <c r="L18" t="s">
        <v>35</v>
      </c>
      <c r="M18" t="s">
        <v>36</v>
      </c>
      <c r="N18" t="s">
        <v>37</v>
      </c>
      <c r="O18" t="s">
        <v>38</v>
      </c>
    </row>
    <row r="19" spans="1:15" ht="15.5" x14ac:dyDescent="0.35">
      <c r="A19" t="s">
        <v>41</v>
      </c>
      <c r="C19" t="s">
        <v>42</v>
      </c>
    </row>
    <row r="20" spans="1:15" ht="15.5" x14ac:dyDescent="0.35">
      <c r="A20" t="s">
        <v>43</v>
      </c>
      <c r="C20" t="s">
        <v>44</v>
      </c>
      <c r="D20" s="2">
        <f ca="1">IFERROR(D21*D2,"")</f>
        <v>0</v>
      </c>
      <c r="E20" s="2">
        <f ca="1">IFERROR(E21*E2,"")</f>
        <v>0</v>
      </c>
      <c r="H20" s="2">
        <f t="shared" ref="H20:O20" ca="1" si="14">IFERROR(H21*H2,"")</f>
        <v>0</v>
      </c>
      <c r="I20" s="2">
        <f t="shared" ca="1" si="14"/>
        <v>0</v>
      </c>
      <c r="J20" s="2">
        <f t="shared" ca="1" si="14"/>
        <v>0</v>
      </c>
      <c r="K20" s="2">
        <f t="shared" ca="1" si="14"/>
        <v>0</v>
      </c>
      <c r="L20" s="2">
        <f t="shared" ca="1" si="14"/>
        <v>0</v>
      </c>
      <c r="M20" s="2">
        <f t="shared" ca="1" si="14"/>
        <v>1083760000000</v>
      </c>
      <c r="N20" s="2">
        <f t="shared" ca="1" si="14"/>
        <v>900220000000</v>
      </c>
      <c r="O20" s="2" t="str">
        <f t="shared" ca="1" si="14"/>
        <v/>
      </c>
    </row>
    <row r="21" spans="1:15" ht="15.5" x14ac:dyDescent="0.35">
      <c r="C21" t="s">
        <v>12</v>
      </c>
      <c r="D21" s="2">
        <f>IFERROR(INDEX(D51:D500,MATCH($C$7,$C$51:$C$500,0)),"")</f>
        <v>0</v>
      </c>
      <c r="E21" s="2">
        <f>IFERROR(INDEX(E51:E500,MATCH($C$7,$C$51:$C$500,0)),"")</f>
        <v>0</v>
      </c>
      <c r="H21" s="2">
        <f>IFERROR(INDEX(D21:G21,COUNT(D21:G21)),"")</f>
        <v>0</v>
      </c>
      <c r="I21" s="2">
        <f t="shared" ref="I21:O21" si="15">IFERROR(INDEX(I51:I500,MATCH($C$7,$C$51:$C$500,0)),"")</f>
        <v>0</v>
      </c>
      <c r="J21" s="2">
        <f t="shared" si="15"/>
        <v>0</v>
      </c>
      <c r="K21" s="2">
        <f t="shared" si="15"/>
        <v>0</v>
      </c>
      <c r="L21" s="2">
        <f t="shared" si="15"/>
        <v>0</v>
      </c>
      <c r="M21" s="2">
        <f t="shared" si="15"/>
        <v>4370000000</v>
      </c>
      <c r="N21" s="2">
        <f t="shared" si="15"/>
        <v>4370000000</v>
      </c>
      <c r="O21" s="2">
        <f t="shared" si="15"/>
        <v>330000000</v>
      </c>
    </row>
    <row r="23" spans="1:15" ht="15.5" x14ac:dyDescent="0.35">
      <c r="B23" t="s">
        <v>45</v>
      </c>
      <c r="C23" t="s">
        <v>46</v>
      </c>
      <c r="D23" s="3">
        <f>IFERROR(D5/D6*100,"")</f>
        <v>0.59489288494350145</v>
      </c>
      <c r="E23" s="3">
        <f>IFERROR(E5/E6*100,"")</f>
        <v>0.4491904861583027</v>
      </c>
      <c r="H23" s="3">
        <f t="shared" ref="H23:O23" si="16">IFERROR(H5/H6*100,"")</f>
        <v>2.1127503060538104</v>
      </c>
      <c r="I23" s="3">
        <f t="shared" si="16"/>
        <v>3.017015610279778</v>
      </c>
      <c r="J23" s="3">
        <f t="shared" si="16"/>
        <v>-31.357410961875914</v>
      </c>
      <c r="K23" s="3">
        <f t="shared" si="16"/>
        <v>-14.666451957821353</v>
      </c>
      <c r="L23" s="3">
        <f t="shared" si="16"/>
        <v>0.10751772335069289</v>
      </c>
      <c r="M23" s="3">
        <f t="shared" si="16"/>
        <v>-4.5885411151503144</v>
      </c>
      <c r="N23" s="3">
        <f t="shared" si="16"/>
        <v>2.6373408867462245</v>
      </c>
      <c r="O23" s="3">
        <f t="shared" si="16"/>
        <v>6.1581157899030226</v>
      </c>
    </row>
    <row r="24" spans="1:15" ht="15.5" x14ac:dyDescent="0.35">
      <c r="C24" t="s">
        <v>47</v>
      </c>
      <c r="D24" s="4">
        <f>IFERROR(_xlfn.RRI(5,I23,D23),"")</f>
        <v>-0.27727638839132407</v>
      </c>
      <c r="E24" s="4" t="str">
        <f>IFERROR(_xlfn.RRI(5,J23,E23),"")</f>
        <v/>
      </c>
      <c r="H24" s="4" t="str">
        <f t="shared" ref="H24:O24" si="17">IFERROR(_xlfn.RRI(5,M23,H23),"")</f>
        <v/>
      </c>
      <c r="I24" s="4">
        <f t="shared" si="17"/>
        <v>2.7264447485480625E-2</v>
      </c>
      <c r="J24" s="4" t="str">
        <f t="shared" si="17"/>
        <v/>
      </c>
      <c r="K24" s="4" t="str">
        <f t="shared" si="17"/>
        <v/>
      </c>
      <c r="L24" s="4" t="str">
        <f t="shared" si="17"/>
        <v/>
      </c>
      <c r="M24" s="4" t="str">
        <f t="shared" si="17"/>
        <v/>
      </c>
      <c r="N24" s="4" t="str">
        <f t="shared" si="17"/>
        <v/>
      </c>
      <c r="O24" s="4" t="str">
        <f t="shared" si="17"/>
        <v/>
      </c>
    </row>
    <row r="25" spans="1:15" ht="15.5" x14ac:dyDescent="0.35">
      <c r="A25" t="s">
        <v>48</v>
      </c>
      <c r="C25" t="s">
        <v>49</v>
      </c>
      <c r="D25" s="3" t="str">
        <f>IFERROR(INDEX(D51:D500,MATCH($A$25,$C$51:$C$500,0)),"")</f>
        <v/>
      </c>
      <c r="E25" s="3" t="str">
        <f>IFERROR(INDEX(E51:E500,MATCH($A$25,$C$51:$C$500,0)),"")</f>
        <v/>
      </c>
      <c r="H25" s="3" t="str">
        <f>IFERROR(INDEX(D25:G25,COUNT(D25:G25)),"")</f>
        <v/>
      </c>
      <c r="I25" s="3">
        <f t="shared" ref="I25:O25" si="18">IFERROR(INDEX(I51:I500,MATCH($C$25,$C$51:$C$500,0)),"")</f>
        <v>2677.73</v>
      </c>
      <c r="J25" s="3">
        <f t="shared" si="18"/>
        <v>-29406.91</v>
      </c>
      <c r="K25" s="3">
        <f t="shared" si="18"/>
        <v>-19826.509999999998</v>
      </c>
      <c r="L25" s="3">
        <f t="shared" si="18"/>
        <v>46.71</v>
      </c>
      <c r="M25" s="3">
        <f t="shared" si="18"/>
        <v>-7.05</v>
      </c>
      <c r="N25" s="3">
        <f t="shared" si="18"/>
        <v>4.07</v>
      </c>
      <c r="O25" s="3">
        <f t="shared" si="18"/>
        <v>80.73</v>
      </c>
    </row>
    <row r="26" spans="1:15" ht="15.5" x14ac:dyDescent="0.35">
      <c r="C26" t="s">
        <v>50</v>
      </c>
      <c r="D26" s="4" t="str">
        <f>IFERROR(_xlfn.RRI(5,I25,D25),"")</f>
        <v/>
      </c>
      <c r="E26" s="4" t="str">
        <f>IFERROR(_xlfn.RRI(5,J25,E25),"")</f>
        <v/>
      </c>
      <c r="H26" s="4" t="str">
        <f t="shared" ref="H26:O26" si="19">IFERROR(_xlfn.RRI(5,M25,H25),"")</f>
        <v/>
      </c>
      <c r="I26" s="4">
        <f t="shared" si="19"/>
        <v>2.6612929133279049</v>
      </c>
      <c r="J26" s="4" t="str">
        <f t="shared" si="19"/>
        <v/>
      </c>
      <c r="K26" s="4" t="str">
        <f t="shared" si="19"/>
        <v/>
      </c>
      <c r="L26" s="4" t="str">
        <f t="shared" si="19"/>
        <v/>
      </c>
      <c r="M26" s="4" t="str">
        <f t="shared" si="19"/>
        <v/>
      </c>
      <c r="N26" s="4" t="str">
        <f t="shared" si="19"/>
        <v/>
      </c>
      <c r="O26" s="4" t="str">
        <f t="shared" si="19"/>
        <v/>
      </c>
    </row>
    <row r="27" spans="1:15" ht="15.5" x14ac:dyDescent="0.35">
      <c r="C27" t="s">
        <v>51</v>
      </c>
      <c r="D27" s="3" t="str">
        <f>IFERROR(D4/D21,"")</f>
        <v/>
      </c>
      <c r="E27" s="3" t="str">
        <f>IFERROR(E4/E21,"")</f>
        <v/>
      </c>
      <c r="H27" s="3" t="str">
        <f t="shared" ref="H27:O27" si="20">IFERROR(H4/H21,"")</f>
        <v/>
      </c>
      <c r="I27" s="3" t="str">
        <f t="shared" si="20"/>
        <v/>
      </c>
      <c r="J27" s="3" t="str">
        <f t="shared" si="20"/>
        <v/>
      </c>
      <c r="K27" s="3" t="str">
        <f t="shared" si="20"/>
        <v/>
      </c>
      <c r="L27" s="3" t="str">
        <f t="shared" si="20"/>
        <v/>
      </c>
      <c r="M27" s="3">
        <f t="shared" si="20"/>
        <v>0.64570343249427919</v>
      </c>
      <c r="N27" s="3">
        <f t="shared" si="20"/>
        <v>0.85374416475972537</v>
      </c>
      <c r="O27" s="3">
        <f t="shared" si="20"/>
        <v>753.66585151515153</v>
      </c>
    </row>
    <row r="28" spans="1:15" ht="15.5" x14ac:dyDescent="0.35">
      <c r="C28" t="s">
        <v>52</v>
      </c>
      <c r="D28" s="4" t="str">
        <f>IFERROR(_xlfn.RRI(5,I27,D27),"")</f>
        <v/>
      </c>
      <c r="E28" s="4" t="str">
        <f>IFERROR(_xlfn.RRI(5,J27,E27),"")</f>
        <v/>
      </c>
      <c r="H28" s="4" t="str">
        <f t="shared" ref="H28:O28" si="21">IFERROR(_xlfn.RRI(5,M27,H27),"")</f>
        <v/>
      </c>
      <c r="I28" s="4" t="str">
        <f t="shared" si="21"/>
        <v/>
      </c>
      <c r="J28" s="4" t="str">
        <f t="shared" si="21"/>
        <v/>
      </c>
      <c r="K28" s="4" t="str">
        <f t="shared" si="21"/>
        <v/>
      </c>
      <c r="L28" s="4" t="str">
        <f t="shared" si="21"/>
        <v/>
      </c>
      <c r="M28" s="4" t="str">
        <f t="shared" si="21"/>
        <v/>
      </c>
      <c r="N28" s="4" t="str">
        <f t="shared" si="21"/>
        <v/>
      </c>
      <c r="O28" s="4" t="str">
        <f t="shared" si="21"/>
        <v/>
      </c>
    </row>
    <row r="29" spans="1:15" ht="15.5" x14ac:dyDescent="0.35">
      <c r="C29" t="s">
        <v>53</v>
      </c>
      <c r="H29" s="4" t="str">
        <f t="shared" ref="H29:O29" si="22">IFERROR(((H25-I25)/I25)*100%,"")</f>
        <v/>
      </c>
      <c r="I29" s="4">
        <f t="shared" si="22"/>
        <v>-1.0910578500087225</v>
      </c>
      <c r="J29" s="4">
        <f t="shared" si="22"/>
        <v>0.48321161919066957</v>
      </c>
      <c r="K29" s="4">
        <f t="shared" si="22"/>
        <v>-425.4596446157139</v>
      </c>
      <c r="L29" s="4">
        <f t="shared" si="22"/>
        <v>-7.6255319148936174</v>
      </c>
      <c r="M29" s="4">
        <f t="shared" si="22"/>
        <v>-2.7321867321867321</v>
      </c>
      <c r="N29" s="4">
        <f t="shared" si="22"/>
        <v>-0.94958503654155824</v>
      </c>
      <c r="O29" s="4" t="str">
        <f t="shared" si="22"/>
        <v/>
      </c>
    </row>
    <row r="30" spans="1:15" ht="15.5" x14ac:dyDescent="0.35">
      <c r="C30" t="s">
        <v>54</v>
      </c>
      <c r="H30" s="4" t="str">
        <f t="shared" ref="H30:O30" si="23">IFERROR(((H27-I27)/I27)*100%,"")</f>
        <v/>
      </c>
      <c r="I30" s="4" t="str">
        <f t="shared" si="23"/>
        <v/>
      </c>
      <c r="J30" s="4" t="str">
        <f t="shared" si="23"/>
        <v/>
      </c>
      <c r="K30" s="4" t="str">
        <f t="shared" si="23"/>
        <v/>
      </c>
      <c r="L30" s="4" t="str">
        <f t="shared" si="23"/>
        <v/>
      </c>
      <c r="M30" s="4">
        <f t="shared" si="23"/>
        <v>-0.24368041487463213</v>
      </c>
      <c r="N30" s="4">
        <f t="shared" si="23"/>
        <v>-0.99886721129391309</v>
      </c>
      <c r="O30" s="4" t="str">
        <f t="shared" si="23"/>
        <v/>
      </c>
    </row>
    <row r="32" spans="1:15" ht="15.5" x14ac:dyDescent="0.35">
      <c r="A32" t="s">
        <v>55</v>
      </c>
      <c r="B32" t="s">
        <v>56</v>
      </c>
      <c r="C32" t="s">
        <v>57</v>
      </c>
      <c r="D32" s="3">
        <f>IFERROR(INDEX(D51:D500,MATCH($A$32,$C$51:$C$500,0)),"")</f>
        <v>134468.35999999999</v>
      </c>
      <c r="E32" s="3">
        <f>IFERROR(INDEX(E51:E500,MATCH($A$32,$C$51:$C$500,0)),"")</f>
        <v>131804.14000000001</v>
      </c>
      <c r="H32" s="3">
        <f>IFERROR(INDEX(D32:G32,COUNT(D32:G32)),"")</f>
        <v>131804.14000000001</v>
      </c>
      <c r="I32" s="3">
        <f t="shared" ref="I32:O32" si="24">IFERROR(INDEX(I51:I500,MATCH($C$32,$C$51:$C$500,0)),"")</f>
        <v>124558.35</v>
      </c>
      <c r="J32" s="3">
        <f t="shared" si="24"/>
        <v>112500.34</v>
      </c>
      <c r="K32" s="3">
        <f t="shared" si="24"/>
        <v>142685.78</v>
      </c>
      <c r="L32" s="3">
        <f t="shared" si="24"/>
        <v>139112.18</v>
      </c>
      <c r="M32" s="3">
        <f t="shared" si="24"/>
        <v>150.02000000000001</v>
      </c>
      <c r="N32" s="3">
        <f t="shared" si="24"/>
        <v>156.9</v>
      </c>
      <c r="O32" s="3">
        <f t="shared" si="24"/>
        <v>1449.45</v>
      </c>
    </row>
    <row r="33" spans="1:15" ht="15.5" x14ac:dyDescent="0.35">
      <c r="A33" t="s">
        <v>58</v>
      </c>
      <c r="B33" t="s">
        <v>59</v>
      </c>
      <c r="C33" t="s">
        <v>60</v>
      </c>
      <c r="D33" s="3">
        <f>IFERROR(INDEX(D51:D500,MATCH($A$33,$C$51:$C$500,0)),"")</f>
        <v>0</v>
      </c>
      <c r="E33" s="3">
        <f>IFERROR(INDEX(E51:E500,MATCH($A$33,$C$51:$C$500,0)),"")</f>
        <v>0.01</v>
      </c>
      <c r="H33" s="3">
        <f>IFERROR(INDEX(D33:G33,COUNT(D33:G33)),"")</f>
        <v>0.01</v>
      </c>
      <c r="I33" s="3">
        <f t="shared" ref="I33:O33" si="25">IFERROR(INDEX(I51:I500,MATCH($C$33,$C$51:$C$500,0)),"")</f>
        <v>0.01</v>
      </c>
      <c r="J33" s="3">
        <f t="shared" si="25"/>
        <v>0</v>
      </c>
      <c r="K33" s="3">
        <f t="shared" si="25"/>
        <v>0</v>
      </c>
      <c r="L33" s="3">
        <f t="shared" si="25"/>
        <v>0</v>
      </c>
      <c r="M33" s="3">
        <f t="shared" si="25"/>
        <v>1.65</v>
      </c>
      <c r="N33" s="3">
        <f t="shared" si="25"/>
        <v>1.31</v>
      </c>
      <c r="O33" s="3">
        <f t="shared" si="25"/>
        <v>0</v>
      </c>
    </row>
    <row r="34" spans="1:15" ht="15.5" x14ac:dyDescent="0.35">
      <c r="A34" t="s">
        <v>61</v>
      </c>
      <c r="B34" t="s">
        <v>62</v>
      </c>
      <c r="C34" t="s">
        <v>63</v>
      </c>
      <c r="D34" s="3">
        <f>IFERROR(INDEX(D51:D500,MATCH($A$34,$C$51:$C$500,0)),"")</f>
        <v>0.47</v>
      </c>
      <c r="E34" s="3">
        <f>IFERROR(INDEX(E51:E500,MATCH($A$34,$C$51:$C$500,0)),"")</f>
        <v>1.51</v>
      </c>
      <c r="H34" s="3">
        <f>IFERROR(INDEX(D34:G34,COUNT(D34:G34)),"")</f>
        <v>1.51</v>
      </c>
      <c r="I34" s="3">
        <f t="shared" ref="I34:O34" si="26">IFERROR(INDEX(I51:I500,MATCH($C$34,$C$51:$C$500,0)),"")</f>
        <v>0.42</v>
      </c>
      <c r="J34" s="3">
        <f t="shared" si="26"/>
        <v>0</v>
      </c>
      <c r="K34" s="3">
        <f t="shared" si="26"/>
        <v>-0.01</v>
      </c>
      <c r="L34" s="3">
        <f t="shared" si="26"/>
        <v>6.42</v>
      </c>
      <c r="M34" s="3">
        <f t="shared" si="26"/>
        <v>-35.18</v>
      </c>
      <c r="N34" s="3">
        <f t="shared" si="26"/>
        <v>50.61</v>
      </c>
      <c r="O34" s="3">
        <f t="shared" si="26"/>
        <v>0</v>
      </c>
    </row>
    <row r="35" spans="1:15" ht="15.5" x14ac:dyDescent="0.35">
      <c r="A35" t="s">
        <v>64</v>
      </c>
      <c r="B35" t="s">
        <v>65</v>
      </c>
      <c r="C35" t="s">
        <v>66</v>
      </c>
      <c r="D35" s="3">
        <f>IFERROR(INDEX(D51:D500,MATCH($A$35,$C$51:$C$500,0)),"")</f>
        <v>0.06</v>
      </c>
      <c r="E35" s="3">
        <f>IFERROR(INDEX(E51:E500,MATCH($A$35,$C$51:$C$500,0)),"")</f>
        <v>0.65</v>
      </c>
      <c r="H35" s="3">
        <f>IFERROR(INDEX(D35:G35,COUNT(D35:G35)),"")</f>
        <v>0.65</v>
      </c>
      <c r="I35" s="3">
        <f t="shared" ref="I35:O35" si="27">IFERROR(INDEX(I51:I500,MATCH($C$35,$C$51:$C$500,0)),"")</f>
        <v>0.03</v>
      </c>
      <c r="J35" s="3">
        <f t="shared" si="27"/>
        <v>0</v>
      </c>
      <c r="K35" s="3">
        <f t="shared" si="27"/>
        <v>0.01</v>
      </c>
      <c r="L35" s="3">
        <f t="shared" si="27"/>
        <v>0</v>
      </c>
      <c r="M35" s="3">
        <f t="shared" si="27"/>
        <v>384.37</v>
      </c>
      <c r="N35" s="3">
        <f t="shared" si="27"/>
        <v>241.47</v>
      </c>
      <c r="O35" s="3">
        <f t="shared" si="27"/>
        <v>0</v>
      </c>
    </row>
    <row r="36" spans="1:15" ht="15.5" x14ac:dyDescent="0.35">
      <c r="B36" t="s">
        <v>67</v>
      </c>
      <c r="C36" t="s">
        <v>68</v>
      </c>
      <c r="D36" s="4" t="str">
        <f>IFERROR(INDEX(D51:D500,MATCH($C$36,$C$51:$C$500,0)),"")</f>
        <v/>
      </c>
      <c r="E36" s="4" t="str">
        <f>IFERROR(INDEX(E51:E500,MATCH($C$36,$C$51:$C$500,0)),"")</f>
        <v/>
      </c>
      <c r="H36" s="4" t="str">
        <f t="shared" ref="H36:O36" si="28">IFERROR(INDEX(H51:H500,MATCH($C$36,$C$51:$C$500,0)),"")</f>
        <v/>
      </c>
      <c r="I36" s="4" t="str">
        <f t="shared" si="28"/>
        <v/>
      </c>
      <c r="J36" s="4" t="str">
        <f t="shared" si="28"/>
        <v/>
      </c>
      <c r="K36" s="4" t="str">
        <f t="shared" si="28"/>
        <v/>
      </c>
      <c r="L36" s="4" t="str">
        <f t="shared" si="28"/>
        <v/>
      </c>
      <c r="M36" s="4" t="str">
        <f t="shared" si="28"/>
        <v/>
      </c>
      <c r="N36" s="4" t="str">
        <f t="shared" si="28"/>
        <v/>
      </c>
      <c r="O36" s="4" t="str">
        <f t="shared" si="28"/>
        <v/>
      </c>
    </row>
    <row r="37" spans="1:15" ht="15.5" x14ac:dyDescent="0.35">
      <c r="B37" t="s">
        <v>69</v>
      </c>
      <c r="C37" t="s">
        <v>70</v>
      </c>
      <c r="D37" s="3" t="str">
        <f>IFERROR(INDEX(D51:D500,MATCH($C$37,$C$51:$C$500,0)),"")</f>
        <v/>
      </c>
      <c r="E37" s="3" t="str">
        <f>IFERROR(INDEX(E51:E500,MATCH($C$37,$C$51:$C$500,0)),"")</f>
        <v/>
      </c>
      <c r="H37" s="3" t="str">
        <f t="shared" ref="H37:O37" si="29">IFERROR(INDEX(H51:H500,MATCH($C$37,$C$51:$C$500,0)),"")</f>
        <v/>
      </c>
      <c r="I37" s="3" t="str">
        <f t="shared" si="29"/>
        <v/>
      </c>
      <c r="J37" s="3" t="str">
        <f t="shared" si="29"/>
        <v/>
      </c>
      <c r="K37" s="3" t="str">
        <f t="shared" si="29"/>
        <v/>
      </c>
      <c r="L37" s="3" t="str">
        <f t="shared" si="29"/>
        <v/>
      </c>
      <c r="M37" s="3" t="str">
        <f t="shared" si="29"/>
        <v/>
      </c>
      <c r="N37" s="3" t="str">
        <f t="shared" si="29"/>
        <v/>
      </c>
      <c r="O37" s="3" t="str">
        <f t="shared" si="29"/>
        <v/>
      </c>
    </row>
    <row r="50" spans="2:15" ht="15.5" x14ac:dyDescent="0.35">
      <c r="D50" t="s">
        <v>71</v>
      </c>
      <c r="E50" t="s">
        <v>72</v>
      </c>
      <c r="F50" t="s">
        <v>73</v>
      </c>
      <c r="G50" t="s">
        <v>74</v>
      </c>
      <c r="I50" t="s">
        <v>32</v>
      </c>
      <c r="J50" t="s">
        <v>33</v>
      </c>
      <c r="K50" t="s">
        <v>34</v>
      </c>
      <c r="L50" t="s">
        <v>35</v>
      </c>
      <c r="M50" t="s">
        <v>36</v>
      </c>
      <c r="N50" t="s">
        <v>37</v>
      </c>
      <c r="O50" t="s">
        <v>38</v>
      </c>
    </row>
    <row r="51" spans="2:15" ht="15.5" x14ac:dyDescent="0.35">
      <c r="B51" t="s">
        <v>75</v>
      </c>
      <c r="C51" t="s">
        <v>6</v>
      </c>
      <c r="D51" s="5">
        <v>23831482000</v>
      </c>
      <c r="E51" s="5">
        <v>5413062000</v>
      </c>
      <c r="F51" s="5">
        <v>6382615000</v>
      </c>
      <c r="G51" s="5">
        <v>8586669000</v>
      </c>
      <c r="I51" s="5">
        <v>187990281000</v>
      </c>
      <c r="J51" s="5">
        <v>216640836000</v>
      </c>
      <c r="K51" s="5">
        <v>82317521000</v>
      </c>
      <c r="L51" s="5">
        <v>275599180000</v>
      </c>
      <c r="M51" s="5">
        <v>2821724000</v>
      </c>
      <c r="N51" s="5">
        <v>3730862000</v>
      </c>
      <c r="O51" s="5">
        <v>248709731000</v>
      </c>
    </row>
    <row r="52" spans="2:15" ht="15.5" x14ac:dyDescent="0.35">
      <c r="C52" t="s">
        <v>211</v>
      </c>
      <c r="D52" s="5">
        <v>-15443633000</v>
      </c>
      <c r="E52" s="5">
        <v>-2503691000</v>
      </c>
      <c r="F52" s="5">
        <v>-5110823000</v>
      </c>
      <c r="G52" s="5">
        <v>-9664121000</v>
      </c>
      <c r="I52" s="5">
        <v>-143955624000</v>
      </c>
      <c r="J52" s="5">
        <v>-162489024000</v>
      </c>
      <c r="K52" s="5">
        <v>-48597948000</v>
      </c>
      <c r="L52" s="5">
        <v>-143032796000</v>
      </c>
      <c r="M52" s="5">
        <v>-1779228000</v>
      </c>
      <c r="N52" s="5">
        <v>-640156000</v>
      </c>
      <c r="O52" s="5">
        <v>-170086685000</v>
      </c>
    </row>
    <row r="53" spans="2:15" ht="15.5" x14ac:dyDescent="0.35">
      <c r="C53" t="s">
        <v>212</v>
      </c>
      <c r="D53" s="5">
        <v>8387849000</v>
      </c>
      <c r="E53" s="5">
        <v>2909371000</v>
      </c>
      <c r="F53" s="5">
        <v>1271792000</v>
      </c>
      <c r="G53" s="5">
        <v>-1077452000</v>
      </c>
      <c r="I53" s="5">
        <v>44034657000</v>
      </c>
      <c r="J53" s="5">
        <v>54151812000</v>
      </c>
      <c r="K53" s="5">
        <v>33719573000</v>
      </c>
      <c r="L53" s="5">
        <v>132566384000</v>
      </c>
      <c r="M53" s="5">
        <v>1042496000</v>
      </c>
      <c r="N53" s="5">
        <v>3090706000</v>
      </c>
      <c r="O53" s="5">
        <v>78623046000</v>
      </c>
    </row>
    <row r="54" spans="2:15" ht="15.5" x14ac:dyDescent="0.35">
      <c r="C54" t="s">
        <v>82</v>
      </c>
      <c r="D54" s="5">
        <v>-9210706000</v>
      </c>
      <c r="E54" s="5">
        <v>-14004157000</v>
      </c>
      <c r="F54" s="5">
        <v>-17168280000</v>
      </c>
      <c r="G54" s="5">
        <v>-16282225000</v>
      </c>
      <c r="I54" s="5">
        <v>-65851894000</v>
      </c>
      <c r="J54" s="5">
        <v>-219048021000</v>
      </c>
      <c r="K54" s="5">
        <v>-168667546000</v>
      </c>
      <c r="L54" s="5">
        <v>-87769163000</v>
      </c>
      <c r="M54" s="5">
        <v>-62274506000</v>
      </c>
      <c r="N54" s="5">
        <v>-43073199000</v>
      </c>
      <c r="O54" s="5">
        <v>-65439144000</v>
      </c>
    </row>
    <row r="55" spans="2:15" ht="15.5" x14ac:dyDescent="0.35">
      <c r="C55" t="s">
        <v>284</v>
      </c>
      <c r="D55" s="5">
        <v>-713850000</v>
      </c>
      <c r="E55" s="5">
        <v>-898741000</v>
      </c>
      <c r="F55" s="5">
        <v>-5883559000</v>
      </c>
      <c r="G55" s="5">
        <v>-1367874000</v>
      </c>
      <c r="I55" s="5">
        <v>-12069916000</v>
      </c>
      <c r="J55" s="5">
        <v>-148778764000</v>
      </c>
      <c r="K55" s="5">
        <v>-79386301000</v>
      </c>
      <c r="L55" s="5">
        <v>-45036240000</v>
      </c>
      <c r="M55" s="5">
        <v>-23050561000</v>
      </c>
      <c r="N55" s="5">
        <v>-9086353000</v>
      </c>
      <c r="O55" s="5">
        <v>-8659869000</v>
      </c>
    </row>
    <row r="56" spans="2:15" ht="15.5" x14ac:dyDescent="0.35">
      <c r="C56" t="s">
        <v>213</v>
      </c>
      <c r="D56" s="5">
        <v>-8496856000</v>
      </c>
      <c r="E56" s="5">
        <v>-13105416000</v>
      </c>
      <c r="F56" s="5">
        <v>-11284721000</v>
      </c>
      <c r="G56" s="5">
        <v>-14914351000</v>
      </c>
      <c r="I56" s="5">
        <v>-53781978000</v>
      </c>
      <c r="J56" s="5">
        <v>-70269257000</v>
      </c>
      <c r="K56" s="5">
        <v>-89281245000</v>
      </c>
      <c r="L56" s="5">
        <v>-42732923000</v>
      </c>
      <c r="M56" s="5">
        <v>-39223945000</v>
      </c>
      <c r="N56" s="5">
        <v>-33986846000</v>
      </c>
      <c r="O56" s="5">
        <v>-56779275000</v>
      </c>
    </row>
    <row r="57" spans="2:15" ht="15.5" x14ac:dyDescent="0.35">
      <c r="C57" t="s">
        <v>89</v>
      </c>
      <c r="D57" s="5">
        <v>-822857000</v>
      </c>
      <c r="E57" s="5">
        <v>-11094786000</v>
      </c>
      <c r="F57" s="5">
        <v>-15896488000</v>
      </c>
      <c r="G57" s="5">
        <v>-17359677000</v>
      </c>
      <c r="I57" s="5">
        <v>-21817237000</v>
      </c>
      <c r="J57" s="5">
        <v>-164896209000</v>
      </c>
      <c r="K57" s="5">
        <v>-134947973000</v>
      </c>
      <c r="L57" s="5">
        <v>44797221000</v>
      </c>
      <c r="M57" s="5">
        <v>-61232010000</v>
      </c>
      <c r="N57" s="5">
        <v>-39982493000</v>
      </c>
      <c r="O57" s="5">
        <v>13183902000</v>
      </c>
    </row>
    <row r="58" spans="2:15" ht="15.5" x14ac:dyDescent="0.35">
      <c r="C58" t="s">
        <v>90</v>
      </c>
      <c r="D58" s="5">
        <v>2765401000</v>
      </c>
      <c r="E58" s="5">
        <v>11499274000</v>
      </c>
      <c r="F58" s="5">
        <v>-4526318000</v>
      </c>
      <c r="G58" s="5">
        <v>43346448000</v>
      </c>
      <c r="I58" s="5">
        <v>36873582000</v>
      </c>
      <c r="J58" s="5">
        <v>-30414468000</v>
      </c>
      <c r="K58" s="5">
        <v>-9517353000</v>
      </c>
      <c r="L58" s="5">
        <v>-9901859000</v>
      </c>
      <c r="M58" s="5">
        <v>10864360000</v>
      </c>
      <c r="N58" s="5">
        <v>47812838000</v>
      </c>
      <c r="O58" s="5">
        <v>29741772000</v>
      </c>
    </row>
    <row r="59" spans="2:15" ht="15.5" x14ac:dyDescent="0.35">
      <c r="C59" t="s">
        <v>215</v>
      </c>
      <c r="D59" s="5">
        <v>166162000</v>
      </c>
      <c r="E59" s="5">
        <v>213953000</v>
      </c>
      <c r="F59" s="5">
        <v>220912000</v>
      </c>
      <c r="G59" s="5">
        <v>279202000</v>
      </c>
      <c r="I59" s="5">
        <v>976413000</v>
      </c>
      <c r="J59" s="5">
        <v>934418000</v>
      </c>
      <c r="K59" s="5">
        <v>1089189000</v>
      </c>
      <c r="L59" s="5">
        <v>1544550000</v>
      </c>
      <c r="M59" s="5">
        <v>418404000</v>
      </c>
      <c r="N59" s="5">
        <v>2641971000</v>
      </c>
      <c r="O59" s="5">
        <v>4534325000</v>
      </c>
    </row>
    <row r="60" spans="2:15" ht="15.5" x14ac:dyDescent="0.35">
      <c r="C60" t="s">
        <v>27</v>
      </c>
      <c r="D60" s="5">
        <v>-526332000</v>
      </c>
      <c r="E60" s="5">
        <v>-2094929000</v>
      </c>
      <c r="F60" s="5">
        <v>-3656142000</v>
      </c>
      <c r="G60" s="5">
        <v>-2122483000</v>
      </c>
      <c r="I60" s="5">
        <v>-9938821000</v>
      </c>
      <c r="J60" s="5">
        <v>-13425905000</v>
      </c>
      <c r="K60" s="5">
        <v>-14962304000</v>
      </c>
      <c r="L60" s="5">
        <v>-9465362000</v>
      </c>
      <c r="M60" s="5">
        <v>-2824231000</v>
      </c>
      <c r="N60" s="5">
        <v>-2138828000</v>
      </c>
      <c r="O60" s="5">
        <v>-1859571000</v>
      </c>
    </row>
    <row r="61" spans="2:15" ht="15.5" x14ac:dyDescent="0.35">
      <c r="C61" t="s">
        <v>1802</v>
      </c>
      <c r="D61" s="5">
        <v>252100000</v>
      </c>
      <c r="E61" s="5">
        <v>68455000</v>
      </c>
      <c r="F61" s="5">
        <v>-5117253000</v>
      </c>
      <c r="G61" s="5">
        <v>-478306000</v>
      </c>
      <c r="I61" s="5">
        <v>-6504070000</v>
      </c>
      <c r="J61" s="5">
        <v>-3690490000</v>
      </c>
      <c r="K61" s="5">
        <v>-250478000</v>
      </c>
      <c r="L61" s="5">
        <v>-2081295000</v>
      </c>
      <c r="M61" s="5">
        <v>6372534000</v>
      </c>
      <c r="N61" s="5">
        <v>32802208000</v>
      </c>
      <c r="O61" s="5">
        <v>5667844000</v>
      </c>
    </row>
    <row r="62" spans="2:15" ht="15.5" x14ac:dyDescent="0.35">
      <c r="C62" t="s">
        <v>81</v>
      </c>
    </row>
    <row r="63" spans="2:15" ht="15.5" x14ac:dyDescent="0.35">
      <c r="C63" t="s">
        <v>92</v>
      </c>
      <c r="D63" s="5">
        <v>2765401000</v>
      </c>
      <c r="E63" s="5">
        <v>11499274000</v>
      </c>
      <c r="F63" s="5">
        <v>-4526318000</v>
      </c>
      <c r="G63" s="5">
        <v>43346448000</v>
      </c>
      <c r="I63" s="5">
        <v>36873582000</v>
      </c>
      <c r="J63" s="5">
        <v>-30414468000</v>
      </c>
      <c r="K63" s="5">
        <v>-9517353000</v>
      </c>
      <c r="L63" s="5">
        <v>-9901859000</v>
      </c>
      <c r="M63" s="5">
        <v>10864360000</v>
      </c>
      <c r="N63" s="5">
        <v>47812838000</v>
      </c>
      <c r="O63" s="5">
        <v>29741772000</v>
      </c>
    </row>
    <row r="64" spans="2:15" ht="15.5" x14ac:dyDescent="0.35">
      <c r="C64" t="s">
        <v>29</v>
      </c>
      <c r="D64" s="5">
        <v>1942544000</v>
      </c>
      <c r="E64" s="5">
        <v>404488000</v>
      </c>
      <c r="F64" s="5">
        <v>-20422806000</v>
      </c>
      <c r="G64" s="5">
        <v>25986771000</v>
      </c>
      <c r="I64" s="5">
        <v>15056345000</v>
      </c>
      <c r="J64" s="5">
        <v>-195310677000</v>
      </c>
      <c r="K64" s="5">
        <v>-144465326000</v>
      </c>
      <c r="L64" s="5">
        <v>34895362000</v>
      </c>
      <c r="M64" s="5">
        <v>-50367650000</v>
      </c>
      <c r="N64" s="5">
        <v>7830345000</v>
      </c>
      <c r="O64" s="5">
        <v>42925674000</v>
      </c>
    </row>
    <row r="65" spans="3:15" ht="15.5" x14ac:dyDescent="0.35">
      <c r="C65" t="s">
        <v>28</v>
      </c>
      <c r="F65" s="5">
        <v>-142640000</v>
      </c>
      <c r="G65" s="5">
        <v>-211841000</v>
      </c>
      <c r="I65" s="5">
        <v>-4525787000</v>
      </c>
      <c r="J65" s="5">
        <v>-5307323000</v>
      </c>
      <c r="K65" s="5">
        <v>-1985442000</v>
      </c>
      <c r="L65" s="5">
        <v>-6851078000</v>
      </c>
      <c r="M65" s="5">
        <v>44826000</v>
      </c>
      <c r="N65" s="5">
        <v>35080000</v>
      </c>
      <c r="O65" s="5">
        <v>-5434607000</v>
      </c>
    </row>
    <row r="66" spans="3:15" ht="15.5" x14ac:dyDescent="0.35">
      <c r="C66" t="s">
        <v>405</v>
      </c>
      <c r="F66" s="5">
        <v>14836000</v>
      </c>
      <c r="I66" s="5">
        <v>14836000</v>
      </c>
      <c r="J66" s="5">
        <v>26394000</v>
      </c>
      <c r="K66" s="5">
        <v>24861000</v>
      </c>
      <c r="L66" s="5">
        <v>18474000</v>
      </c>
      <c r="M66" s="5">
        <v>44826000</v>
      </c>
      <c r="N66" s="5">
        <v>35080000</v>
      </c>
      <c r="O66" s="5">
        <v>-263575000</v>
      </c>
    </row>
    <row r="67" spans="3:15" ht="15.5" x14ac:dyDescent="0.35">
      <c r="C67" t="s">
        <v>368</v>
      </c>
      <c r="F67" s="5">
        <v>-157476000</v>
      </c>
      <c r="G67" s="5">
        <v>-211841000</v>
      </c>
      <c r="I67" s="5">
        <v>-4540623000</v>
      </c>
      <c r="J67" s="5">
        <v>-5333717000</v>
      </c>
      <c r="K67" s="5">
        <v>-2010303000</v>
      </c>
      <c r="L67" s="5">
        <v>-6869552000</v>
      </c>
      <c r="O67" s="5">
        <v>-5171032000</v>
      </c>
    </row>
    <row r="68" spans="3:15" ht="15.5" x14ac:dyDescent="0.35">
      <c r="C68" t="s">
        <v>406</v>
      </c>
      <c r="F68" s="5">
        <v>-142640000</v>
      </c>
      <c r="G68" s="5">
        <v>-211841000</v>
      </c>
      <c r="I68" s="5">
        <v>-4525787000</v>
      </c>
      <c r="J68" s="5">
        <v>-5307323000</v>
      </c>
      <c r="K68" s="5">
        <v>-1985442000</v>
      </c>
      <c r="L68" s="5">
        <v>-6851078000</v>
      </c>
      <c r="M68" s="5">
        <v>44826000</v>
      </c>
      <c r="N68" s="5">
        <v>35080000</v>
      </c>
      <c r="O68" s="5">
        <v>-5434607000</v>
      </c>
    </row>
    <row r="69" spans="3:15" ht="15.5" x14ac:dyDescent="0.35">
      <c r="C69" t="s">
        <v>93</v>
      </c>
      <c r="D69" s="5">
        <v>1942544000</v>
      </c>
      <c r="E69" s="5">
        <v>404488000</v>
      </c>
      <c r="F69" s="5">
        <v>-20565446000</v>
      </c>
      <c r="G69" s="5">
        <v>25774930000</v>
      </c>
      <c r="I69" s="5">
        <v>10530558000</v>
      </c>
      <c r="J69" s="5">
        <v>-200618000000</v>
      </c>
      <c r="K69" s="5">
        <v>-146450768000</v>
      </c>
      <c r="L69" s="5">
        <v>28044284000</v>
      </c>
      <c r="M69" s="5">
        <v>-50322824000</v>
      </c>
      <c r="N69" s="5">
        <v>7865425000</v>
      </c>
      <c r="O69" s="5">
        <v>37491067000</v>
      </c>
    </row>
    <row r="70" spans="3:15" ht="15.5" x14ac:dyDescent="0.35">
      <c r="C70" t="s">
        <v>465</v>
      </c>
    </row>
    <row r="71" spans="3:15" ht="15.5" x14ac:dyDescent="0.35">
      <c r="C71" t="s">
        <v>95</v>
      </c>
      <c r="D71" s="5">
        <v>1942544000</v>
      </c>
      <c r="E71" s="5">
        <v>404488000</v>
      </c>
      <c r="F71" s="5">
        <v>-20565446000</v>
      </c>
      <c r="G71" s="5">
        <v>25774930000</v>
      </c>
      <c r="I71" s="5">
        <v>10530558000</v>
      </c>
      <c r="J71" s="5">
        <v>-200618000000</v>
      </c>
      <c r="K71" s="5">
        <v>-146450768000</v>
      </c>
      <c r="L71" s="5">
        <v>28044284000</v>
      </c>
      <c r="M71" s="5">
        <v>-50322824000</v>
      </c>
      <c r="N71" s="5">
        <v>7865425000</v>
      </c>
      <c r="O71" s="5">
        <v>37491067000</v>
      </c>
    </row>
    <row r="72" spans="3:15" ht="15.5" x14ac:dyDescent="0.35">
      <c r="C72" t="s">
        <v>96</v>
      </c>
      <c r="E72" s="5">
        <v>36531000</v>
      </c>
      <c r="F72" s="5">
        <v>3105450000</v>
      </c>
      <c r="I72" s="5">
        <v>3175032000</v>
      </c>
      <c r="J72" s="5">
        <v>3127556000</v>
      </c>
      <c r="K72" s="5">
        <v>-939532000</v>
      </c>
      <c r="L72" s="5">
        <v>1049867000</v>
      </c>
      <c r="M72" s="5">
        <v>481570000</v>
      </c>
      <c r="N72" s="5">
        <v>759614000</v>
      </c>
      <c r="O72" s="5">
        <v>6186879000</v>
      </c>
    </row>
    <row r="73" spans="3:15" ht="15.5" x14ac:dyDescent="0.35">
      <c r="C73" t="s">
        <v>776</v>
      </c>
      <c r="E73" s="5">
        <v>36531000</v>
      </c>
      <c r="F73" s="5">
        <v>3105450000</v>
      </c>
      <c r="I73" s="5">
        <v>3175032000</v>
      </c>
      <c r="J73" s="5">
        <v>3127556000</v>
      </c>
      <c r="K73" s="5">
        <v>-939532000</v>
      </c>
      <c r="L73" s="5">
        <v>1049867000</v>
      </c>
      <c r="M73" s="5">
        <v>481570000</v>
      </c>
      <c r="N73" s="5">
        <v>759614000</v>
      </c>
      <c r="O73" s="5">
        <v>6186879000</v>
      </c>
    </row>
    <row r="74" spans="3:15" ht="15.5" x14ac:dyDescent="0.35">
      <c r="C74" t="s">
        <v>97</v>
      </c>
      <c r="D74" s="5">
        <v>1942544000</v>
      </c>
      <c r="E74" s="5">
        <v>441019000</v>
      </c>
      <c r="F74" s="5">
        <v>-17459996000</v>
      </c>
      <c r="G74" s="5">
        <v>25774930000</v>
      </c>
      <c r="I74" s="5">
        <v>13705590000</v>
      </c>
      <c r="J74" s="5">
        <v>-197490444000</v>
      </c>
      <c r="K74" s="5">
        <v>-147390300000</v>
      </c>
      <c r="L74" s="5">
        <v>29094151000</v>
      </c>
      <c r="M74" s="5">
        <v>-49841254000</v>
      </c>
      <c r="N74" s="5">
        <v>8625039000</v>
      </c>
      <c r="O74" s="5">
        <v>43677946000</v>
      </c>
    </row>
    <row r="75" spans="3:15" ht="15.5" x14ac:dyDescent="0.35">
      <c r="C75" t="s">
        <v>98</v>
      </c>
      <c r="D75" s="5">
        <v>1942545000</v>
      </c>
      <c r="E75" s="5">
        <v>404489000</v>
      </c>
      <c r="F75" s="5">
        <v>-20565445000</v>
      </c>
      <c r="G75" s="5">
        <v>25774930000</v>
      </c>
      <c r="I75" s="5">
        <v>10530558000</v>
      </c>
      <c r="J75" s="5">
        <v>-200618000000</v>
      </c>
      <c r="K75" s="5">
        <v>-146450768000</v>
      </c>
      <c r="L75" s="5">
        <v>28044284000</v>
      </c>
      <c r="M75" s="5">
        <v>-50322824000</v>
      </c>
      <c r="N75" s="5">
        <v>7865425000</v>
      </c>
      <c r="O75" s="5">
        <v>37491067000</v>
      </c>
    </row>
    <row r="76" spans="3:15" ht="15.5" x14ac:dyDescent="0.35">
      <c r="C76" t="s">
        <v>8</v>
      </c>
      <c r="D76" s="5">
        <v>3195427000</v>
      </c>
      <c r="E76" s="5">
        <v>2363952000</v>
      </c>
      <c r="F76" s="5">
        <v>-13612172000</v>
      </c>
      <c r="G76" s="5">
        <v>30400737000</v>
      </c>
      <c r="I76" s="5">
        <v>14940612000</v>
      </c>
      <c r="J76" s="5">
        <v>-131318766000</v>
      </c>
      <c r="K76" s="5">
        <v>-91337652000</v>
      </c>
      <c r="L76" s="5">
        <v>690340000</v>
      </c>
      <c r="M76" s="5">
        <v>-30148241000</v>
      </c>
      <c r="N76" s="5">
        <v>18636814000</v>
      </c>
      <c r="O76" s="5">
        <v>32557719000</v>
      </c>
    </row>
    <row r="77" spans="3:15" ht="15.5" x14ac:dyDescent="0.35">
      <c r="C77" t="s">
        <v>99</v>
      </c>
      <c r="D77" s="5">
        <v>-1252882000</v>
      </c>
      <c r="E77" s="5">
        <v>-1922932000</v>
      </c>
      <c r="F77" s="5">
        <v>-3847823000</v>
      </c>
      <c r="G77" s="5">
        <v>-4625807000</v>
      </c>
      <c r="I77" s="5">
        <v>-1235022000</v>
      </c>
      <c r="J77" s="5">
        <v>-66171678000</v>
      </c>
      <c r="K77" s="5">
        <v>-56052648000</v>
      </c>
      <c r="L77" s="5">
        <v>28403811000</v>
      </c>
      <c r="M77" s="5">
        <v>-19693013000</v>
      </c>
      <c r="N77" s="5">
        <v>-10011775000</v>
      </c>
      <c r="O77" s="5">
        <v>11120227000</v>
      </c>
    </row>
    <row r="78" spans="3:15" ht="15.5" x14ac:dyDescent="0.35">
      <c r="C78" t="s">
        <v>100</v>
      </c>
      <c r="D78" s="5">
        <v>1942545000</v>
      </c>
      <c r="E78" s="5">
        <v>404489000</v>
      </c>
      <c r="F78" s="5">
        <v>-20565445000</v>
      </c>
      <c r="G78" s="5">
        <v>25774930000</v>
      </c>
      <c r="I78" s="5">
        <v>10530558000</v>
      </c>
      <c r="J78" s="5">
        <v>-200618000000</v>
      </c>
      <c r="K78" s="5">
        <v>-146450768000</v>
      </c>
      <c r="L78" s="5">
        <v>28044284000</v>
      </c>
      <c r="M78" s="5">
        <v>-50322824000</v>
      </c>
      <c r="N78" s="5">
        <v>7865425000</v>
      </c>
      <c r="O78" s="5">
        <v>37491067000</v>
      </c>
    </row>
    <row r="79" spans="3:15" ht="15.5" x14ac:dyDescent="0.35">
      <c r="C79" t="s">
        <v>101</v>
      </c>
      <c r="D79" s="5">
        <v>1942545000</v>
      </c>
      <c r="E79" s="5">
        <v>441020000</v>
      </c>
      <c r="F79" s="5">
        <v>-17459995000</v>
      </c>
      <c r="G79" s="5">
        <v>25774930000</v>
      </c>
      <c r="I79" s="5">
        <v>13705590000</v>
      </c>
      <c r="J79" s="5">
        <v>-197490444000</v>
      </c>
      <c r="K79" s="5">
        <v>-147390300000</v>
      </c>
      <c r="L79" s="5">
        <v>29094151000</v>
      </c>
      <c r="M79" s="5">
        <v>-49841254000</v>
      </c>
      <c r="N79" s="5">
        <v>8625039000</v>
      </c>
      <c r="O79" s="5">
        <v>43677946000</v>
      </c>
    </row>
    <row r="80" spans="3:15" ht="15.5" x14ac:dyDescent="0.35">
      <c r="C80" t="s">
        <v>102</v>
      </c>
      <c r="D80" s="5">
        <v>1942545000</v>
      </c>
      <c r="E80" s="5">
        <v>441020000</v>
      </c>
      <c r="F80" s="5">
        <v>-17459995000</v>
      </c>
      <c r="G80" s="5">
        <v>25774930000</v>
      </c>
      <c r="I80" s="5">
        <v>13705590000</v>
      </c>
      <c r="J80" s="5">
        <v>-197490444000</v>
      </c>
      <c r="K80" s="5">
        <v>-147390300000</v>
      </c>
      <c r="L80" s="5">
        <v>29094151000</v>
      </c>
      <c r="M80" s="5">
        <v>-49841254000</v>
      </c>
      <c r="N80" s="5">
        <v>8625039000</v>
      </c>
      <c r="O80" s="5">
        <v>43677946000</v>
      </c>
    </row>
    <row r="82" spans="2:15" ht="15.5" x14ac:dyDescent="0.35">
      <c r="B82" t="s">
        <v>103</v>
      </c>
      <c r="C82" t="s">
        <v>104</v>
      </c>
    </row>
    <row r="83" spans="2:15" ht="15.5" x14ac:dyDescent="0.35">
      <c r="C83" t="s">
        <v>216</v>
      </c>
    </row>
    <row r="84" spans="2:15" ht="15.5" x14ac:dyDescent="0.35">
      <c r="C84" t="s">
        <v>20</v>
      </c>
      <c r="D84" s="5">
        <v>15061240000</v>
      </c>
      <c r="E84" s="5">
        <v>16099308000</v>
      </c>
      <c r="F84" s="5">
        <v>21672902000</v>
      </c>
      <c r="G84" s="5">
        <v>19686648000</v>
      </c>
      <c r="I84" s="5">
        <v>21672902000</v>
      </c>
      <c r="J84" s="5">
        <v>30318046000</v>
      </c>
      <c r="K84" s="5">
        <v>22902389000</v>
      </c>
      <c r="L84" s="5">
        <v>67337106000</v>
      </c>
      <c r="M84" s="5">
        <v>34276645000</v>
      </c>
      <c r="N84" s="5">
        <v>17068232000</v>
      </c>
      <c r="O84" s="5">
        <v>51942594000</v>
      </c>
    </row>
    <row r="85" spans="2:15" ht="15.5" x14ac:dyDescent="0.35">
      <c r="C85" t="s">
        <v>217</v>
      </c>
      <c r="N85" s="5">
        <v>67090000</v>
      </c>
      <c r="O85" s="5">
        <v>71374652000</v>
      </c>
    </row>
    <row r="86" spans="2:15" ht="15.5" x14ac:dyDescent="0.35">
      <c r="C86" t="s">
        <v>219</v>
      </c>
      <c r="M86" s="5">
        <v>8185040000</v>
      </c>
    </row>
    <row r="87" spans="2:15" ht="15.5" x14ac:dyDescent="0.35">
      <c r="C87" t="s">
        <v>220</v>
      </c>
      <c r="N87" s="5">
        <v>67090000</v>
      </c>
      <c r="O87" s="5">
        <v>71374652000</v>
      </c>
    </row>
    <row r="88" spans="2:15" ht="15.5" x14ac:dyDescent="0.35">
      <c r="C88" t="s">
        <v>110</v>
      </c>
      <c r="D88" s="5">
        <v>3000000000</v>
      </c>
      <c r="E88" s="5">
        <v>3000000000</v>
      </c>
      <c r="F88" s="5">
        <v>3000000000</v>
      </c>
      <c r="G88" s="5">
        <v>3000000000</v>
      </c>
      <c r="I88" s="5">
        <v>3000000000</v>
      </c>
      <c r="J88" s="5">
        <v>3000000000</v>
      </c>
      <c r="K88" s="5">
        <v>3000000000</v>
      </c>
      <c r="L88" s="5">
        <v>3000000000</v>
      </c>
      <c r="M88" s="5">
        <v>3000000000</v>
      </c>
    </row>
    <row r="89" spans="2:15" ht="15.5" x14ac:dyDescent="0.35">
      <c r="C89" t="s">
        <v>218</v>
      </c>
      <c r="D89" s="5">
        <v>222766103000</v>
      </c>
      <c r="E89" s="5">
        <v>222784062000</v>
      </c>
      <c r="F89" s="5">
        <v>209661484000</v>
      </c>
      <c r="G89" s="5">
        <v>193315312000</v>
      </c>
      <c r="I89" s="5">
        <v>209661484000</v>
      </c>
      <c r="J89" s="5">
        <v>332816767000</v>
      </c>
      <c r="K89" s="5">
        <v>324250075000</v>
      </c>
      <c r="L89" s="5">
        <v>292178705000</v>
      </c>
      <c r="M89" s="5">
        <v>119275001000</v>
      </c>
    </row>
    <row r="90" spans="2:15" ht="15.5" x14ac:dyDescent="0.35">
      <c r="C90" t="s">
        <v>221</v>
      </c>
      <c r="D90" s="5">
        <v>3000000000</v>
      </c>
      <c r="E90" s="5">
        <v>3000000000</v>
      </c>
      <c r="F90" s="5">
        <v>3000000000</v>
      </c>
      <c r="G90" s="5">
        <v>3000000000</v>
      </c>
      <c r="I90" s="5">
        <v>3000000000</v>
      </c>
      <c r="J90" s="5">
        <v>3000000000</v>
      </c>
      <c r="K90" s="5">
        <v>3000000000</v>
      </c>
      <c r="L90" s="5">
        <v>3000000000</v>
      </c>
      <c r="M90" s="5">
        <v>3000000000</v>
      </c>
    </row>
    <row r="91" spans="2:15" ht="15.5" x14ac:dyDescent="0.35">
      <c r="C91" t="s">
        <v>222</v>
      </c>
      <c r="D91" s="5">
        <v>1173448155000</v>
      </c>
      <c r="E91" s="5">
        <v>1164010891000</v>
      </c>
      <c r="F91" s="5">
        <v>1126140931000</v>
      </c>
      <c r="G91" s="5">
        <v>1123011248000</v>
      </c>
      <c r="I91" s="5">
        <v>1126140931000</v>
      </c>
      <c r="J91" s="5">
        <v>1304769702000</v>
      </c>
      <c r="K91" s="5">
        <v>1257937544000</v>
      </c>
      <c r="L91" s="5">
        <v>964744700000</v>
      </c>
      <c r="M91" s="5">
        <v>872468188000</v>
      </c>
      <c r="N91" s="5">
        <v>524286805000</v>
      </c>
      <c r="O91" s="5">
        <v>774562104000</v>
      </c>
    </row>
    <row r="92" spans="2:15" ht="15.5" x14ac:dyDescent="0.35">
      <c r="C92" t="s">
        <v>81</v>
      </c>
      <c r="D92" s="5">
        <v>53689030000</v>
      </c>
      <c r="E92" s="5">
        <v>48512866000</v>
      </c>
      <c r="F92" s="5">
        <v>29613015000</v>
      </c>
      <c r="G92" s="5">
        <v>6886865000</v>
      </c>
      <c r="I92" s="5">
        <v>29613015000</v>
      </c>
      <c r="J92" s="5">
        <v>6817282000</v>
      </c>
      <c r="K92" s="5">
        <v>4284421000</v>
      </c>
      <c r="L92" s="5">
        <v>5377620000</v>
      </c>
      <c r="M92" s="5">
        <v>60724460000</v>
      </c>
      <c r="N92" s="5">
        <v>60029419000</v>
      </c>
      <c r="O92" s="5">
        <v>61143259000</v>
      </c>
    </row>
    <row r="93" spans="2:15" ht="15.5" x14ac:dyDescent="0.35">
      <c r="C93" t="s">
        <v>223</v>
      </c>
      <c r="D93" s="5">
        <v>1217208844000</v>
      </c>
      <c r="E93" s="5">
        <v>1213073244000</v>
      </c>
      <c r="F93" s="5">
        <v>1178044443000</v>
      </c>
      <c r="G93" s="5">
        <v>1227227139000</v>
      </c>
      <c r="I93" s="5">
        <v>1178044443000</v>
      </c>
      <c r="J93" s="5">
        <v>1408461498000</v>
      </c>
      <c r="K93" s="5">
        <v>1421718531000</v>
      </c>
      <c r="L93" s="5">
        <v>1149653752000</v>
      </c>
      <c r="M93" s="5">
        <v>991315045000</v>
      </c>
      <c r="N93" s="5">
        <v>612974786000</v>
      </c>
      <c r="O93" s="5">
        <v>1010104262000</v>
      </c>
    </row>
    <row r="94" spans="2:15" ht="15.5" x14ac:dyDescent="0.35">
      <c r="C94" t="s">
        <v>224</v>
      </c>
    </row>
    <row r="95" spans="2:15" ht="15.5" x14ac:dyDescent="0.35">
      <c r="C95" t="s">
        <v>408</v>
      </c>
      <c r="D95" s="5">
        <v>173155792000</v>
      </c>
      <c r="E95" s="5">
        <v>172834437000</v>
      </c>
      <c r="F95" s="5">
        <v>169938083000</v>
      </c>
      <c r="G95" s="5">
        <v>162428974000</v>
      </c>
      <c r="I95" s="5">
        <v>169938083000</v>
      </c>
      <c r="J95" s="5">
        <v>158462958000</v>
      </c>
      <c r="K95" s="5">
        <v>155764810000</v>
      </c>
      <c r="L95" s="5">
        <v>209487255000</v>
      </c>
      <c r="M95" s="5">
        <v>182310800000</v>
      </c>
      <c r="N95" s="5">
        <v>158353175000</v>
      </c>
      <c r="O95" s="5">
        <v>236813955000</v>
      </c>
    </row>
    <row r="96" spans="2:15" ht="15.5" x14ac:dyDescent="0.35">
      <c r="C96" t="s">
        <v>107</v>
      </c>
      <c r="D96" s="5">
        <v>199050380000</v>
      </c>
      <c r="E96" s="5">
        <v>199050380000</v>
      </c>
      <c r="F96" s="5">
        <v>199050380000</v>
      </c>
      <c r="G96" s="5">
        <v>87351963000</v>
      </c>
      <c r="I96" s="5">
        <v>199050380000</v>
      </c>
      <c r="J96" s="5">
        <v>87351963000</v>
      </c>
      <c r="K96" s="5">
        <v>87351963000</v>
      </c>
      <c r="L96" s="5">
        <v>87351963000</v>
      </c>
      <c r="M96" s="5">
        <v>87053814000</v>
      </c>
      <c r="N96" s="5">
        <v>78339944000</v>
      </c>
      <c r="O96" s="5">
        <v>84129957000</v>
      </c>
    </row>
    <row r="97" spans="3:15" ht="15.5" x14ac:dyDescent="0.35">
      <c r="C97" t="s">
        <v>113</v>
      </c>
      <c r="D97" s="5">
        <v>257934000</v>
      </c>
      <c r="E97" s="5">
        <v>283566000</v>
      </c>
      <c r="F97" s="5">
        <v>323044000</v>
      </c>
      <c r="G97" s="5">
        <v>50262000</v>
      </c>
      <c r="I97" s="5">
        <v>323044000</v>
      </c>
      <c r="J97" s="5">
        <v>237471000</v>
      </c>
      <c r="K97" s="5">
        <v>424699000</v>
      </c>
      <c r="L97" s="5">
        <v>493042000</v>
      </c>
      <c r="M97" s="5">
        <v>275000000</v>
      </c>
    </row>
    <row r="98" spans="3:15" ht="15.5" x14ac:dyDescent="0.35">
      <c r="C98" t="s">
        <v>111</v>
      </c>
      <c r="D98" s="5">
        <v>70342599000</v>
      </c>
      <c r="E98" s="5">
        <v>71488033000</v>
      </c>
      <c r="F98" s="5">
        <v>72668530000</v>
      </c>
      <c r="G98" s="5">
        <v>104453420000</v>
      </c>
      <c r="I98" s="5">
        <v>72668530000</v>
      </c>
      <c r="J98" s="5">
        <v>55249911000</v>
      </c>
      <c r="K98" s="5">
        <v>58721278000</v>
      </c>
      <c r="L98" s="5">
        <v>65240482000</v>
      </c>
      <c r="M98" s="5">
        <v>38135505000</v>
      </c>
      <c r="N98" s="5">
        <v>103159978000</v>
      </c>
      <c r="O98" s="5">
        <v>108257929000</v>
      </c>
    </row>
    <row r="99" spans="3:15" ht="15.5" x14ac:dyDescent="0.35">
      <c r="C99" t="s">
        <v>225</v>
      </c>
      <c r="D99" s="5">
        <v>14079831000</v>
      </c>
      <c r="E99" s="5">
        <v>14079831000</v>
      </c>
      <c r="F99" s="5">
        <v>14079831000</v>
      </c>
      <c r="G99" s="5">
        <v>14079831000</v>
      </c>
      <c r="I99" s="5">
        <v>14079831000</v>
      </c>
      <c r="J99" s="5">
        <v>14079831000</v>
      </c>
      <c r="K99" s="5">
        <v>14079831000</v>
      </c>
      <c r="L99" s="5">
        <v>14079831000</v>
      </c>
      <c r="M99" s="5">
        <v>14079831000</v>
      </c>
      <c r="N99" s="5">
        <v>14079831000</v>
      </c>
      <c r="O99" s="5">
        <v>42279831000</v>
      </c>
    </row>
    <row r="100" spans="3:15" ht="15.5" x14ac:dyDescent="0.35">
      <c r="C100" t="s">
        <v>114</v>
      </c>
      <c r="D100" s="5">
        <v>31711000</v>
      </c>
      <c r="E100" s="5">
        <v>31711000</v>
      </c>
      <c r="F100" s="5">
        <v>31711000</v>
      </c>
      <c r="G100" s="5">
        <v>90128000</v>
      </c>
      <c r="I100" s="5">
        <v>31711000</v>
      </c>
      <c r="J100" s="5">
        <v>90128000</v>
      </c>
      <c r="K100" s="5">
        <v>69893000</v>
      </c>
      <c r="L100" s="5">
        <v>37852000</v>
      </c>
      <c r="M100" s="5">
        <v>16016000</v>
      </c>
      <c r="N100" s="5">
        <v>322901000</v>
      </c>
      <c r="O100" s="5">
        <v>258343000</v>
      </c>
    </row>
    <row r="101" spans="3:15" ht="15.5" x14ac:dyDescent="0.35">
      <c r="C101" t="s">
        <v>228</v>
      </c>
      <c r="D101" s="5">
        <v>914355428000</v>
      </c>
      <c r="E101" s="5">
        <v>915252281000</v>
      </c>
      <c r="F101" s="5">
        <v>914414733000</v>
      </c>
      <c r="G101" s="5">
        <v>870515396000</v>
      </c>
      <c r="I101" s="5">
        <v>914414733000</v>
      </c>
      <c r="J101" s="5">
        <v>814422288000</v>
      </c>
      <c r="K101" s="5">
        <v>790821336000</v>
      </c>
      <c r="L101" s="5">
        <v>927324888000</v>
      </c>
      <c r="M101" s="5">
        <v>880554100000</v>
      </c>
      <c r="N101" s="5">
        <v>859190198000</v>
      </c>
      <c r="O101" s="5">
        <v>809657240000</v>
      </c>
    </row>
    <row r="102" spans="3:15" ht="15.5" x14ac:dyDescent="0.35">
      <c r="C102" t="s">
        <v>115</v>
      </c>
      <c r="D102" s="5">
        <v>2131564272000</v>
      </c>
      <c r="E102" s="5">
        <v>2128325525000</v>
      </c>
      <c r="F102" s="5">
        <v>2092459176000</v>
      </c>
      <c r="G102" s="5">
        <v>2097742535000</v>
      </c>
      <c r="I102" s="5">
        <v>2092459176000</v>
      </c>
      <c r="J102" s="5">
        <v>2222883786000</v>
      </c>
      <c r="K102" s="5">
        <v>2212539867000</v>
      </c>
      <c r="L102" s="5">
        <v>2076978640000</v>
      </c>
      <c r="M102" s="5">
        <v>1871869145000</v>
      </c>
      <c r="N102" s="5">
        <v>1472164984000</v>
      </c>
      <c r="O102" s="5">
        <v>1819761502000</v>
      </c>
    </row>
    <row r="103" spans="3:15" ht="15.5" x14ac:dyDescent="0.35">
      <c r="C103" t="s">
        <v>116</v>
      </c>
    </row>
    <row r="104" spans="3:15" ht="15.5" x14ac:dyDescent="0.35">
      <c r="C104" t="s">
        <v>117</v>
      </c>
    </row>
    <row r="105" spans="3:15" ht="15.5" x14ac:dyDescent="0.35">
      <c r="C105" t="s">
        <v>229</v>
      </c>
      <c r="D105" s="5">
        <v>1200488676000</v>
      </c>
      <c r="E105" s="5">
        <v>1220874420000</v>
      </c>
      <c r="F105" s="5">
        <v>1240940364000</v>
      </c>
      <c r="G105" s="5">
        <v>753299514000</v>
      </c>
      <c r="I105" s="5">
        <v>1240940364000</v>
      </c>
      <c r="J105" s="5">
        <v>1366610330000</v>
      </c>
      <c r="K105" s="5">
        <v>1162360316000</v>
      </c>
      <c r="L105" s="5">
        <v>1106941234000</v>
      </c>
      <c r="M105" s="5">
        <v>851307898000</v>
      </c>
      <c r="N105" s="5">
        <v>357508020000</v>
      </c>
      <c r="O105" s="5">
        <v>801097646000</v>
      </c>
    </row>
    <row r="106" spans="3:15" ht="15.5" x14ac:dyDescent="0.35">
      <c r="C106" t="s">
        <v>230</v>
      </c>
    </row>
    <row r="107" spans="3:15" ht="15.5" x14ac:dyDescent="0.35">
      <c r="C107" t="s">
        <v>231</v>
      </c>
      <c r="D107" s="5">
        <v>101482463000</v>
      </c>
      <c r="E107" s="5">
        <v>101319515000</v>
      </c>
      <c r="F107" s="5">
        <v>102024298000</v>
      </c>
      <c r="G107" s="5">
        <v>81930839000</v>
      </c>
      <c r="I107" s="5">
        <v>102024298000</v>
      </c>
      <c r="J107" s="5">
        <v>53607101000</v>
      </c>
      <c r="K107" s="5">
        <v>16414979000</v>
      </c>
      <c r="L107" s="5">
        <v>23923668000</v>
      </c>
      <c r="M107" s="5">
        <v>29081646000</v>
      </c>
      <c r="N107" s="5">
        <v>8892660000</v>
      </c>
      <c r="O107" s="5">
        <v>13611647000</v>
      </c>
    </row>
    <row r="108" spans="3:15" ht="15.5" x14ac:dyDescent="0.35">
      <c r="C108" t="s">
        <v>121</v>
      </c>
    </row>
    <row r="109" spans="3:15" ht="15.5" x14ac:dyDescent="0.35">
      <c r="C109" t="s">
        <v>232</v>
      </c>
      <c r="D109" s="5">
        <v>222766103000</v>
      </c>
      <c r="E109" s="5">
        <v>222784062000</v>
      </c>
      <c r="F109" s="5">
        <v>209661484000</v>
      </c>
      <c r="G109" s="5">
        <v>193315312000</v>
      </c>
      <c r="I109" s="5">
        <v>209661484000</v>
      </c>
      <c r="J109" s="5">
        <v>332816767000</v>
      </c>
      <c r="K109" s="5">
        <v>324250075000</v>
      </c>
      <c r="L109" s="5">
        <v>292178705000</v>
      </c>
      <c r="M109" s="5">
        <v>127460041000</v>
      </c>
    </row>
    <row r="110" spans="3:15" ht="15.5" x14ac:dyDescent="0.35">
      <c r="C110" t="s">
        <v>120</v>
      </c>
      <c r="D110" s="5">
        <v>27834459000</v>
      </c>
      <c r="E110" s="5">
        <v>29409237000</v>
      </c>
      <c r="F110" s="5">
        <v>39260541000</v>
      </c>
      <c r="G110" s="5">
        <v>38091492000</v>
      </c>
      <c r="I110" s="5">
        <v>39260541000</v>
      </c>
      <c r="J110" s="5">
        <v>47170477000</v>
      </c>
      <c r="K110" s="5">
        <v>2851937000</v>
      </c>
      <c r="L110" s="5">
        <v>5702181000</v>
      </c>
      <c r="M110" s="5">
        <v>1516017000</v>
      </c>
      <c r="N110" s="5">
        <v>244657000</v>
      </c>
      <c r="O110" s="5">
        <v>28311139000</v>
      </c>
    </row>
    <row r="111" spans="3:15" ht="15.5" x14ac:dyDescent="0.35">
      <c r="C111" t="s">
        <v>233</v>
      </c>
      <c r="D111" s="5">
        <v>9640107000</v>
      </c>
      <c r="E111" s="5">
        <v>9246379000</v>
      </c>
      <c r="F111" s="5">
        <v>9133865000</v>
      </c>
      <c r="G111" s="5">
        <v>12357102000</v>
      </c>
      <c r="I111" s="5">
        <v>9133865000</v>
      </c>
      <c r="J111" s="5">
        <v>10859930000</v>
      </c>
      <c r="K111" s="5">
        <v>5013233000</v>
      </c>
      <c r="L111" s="5">
        <v>1275016000</v>
      </c>
      <c r="M111" s="5">
        <v>6460176000</v>
      </c>
      <c r="N111" s="5">
        <v>4094230000</v>
      </c>
      <c r="O111" s="5">
        <v>2004041000</v>
      </c>
    </row>
    <row r="112" spans="3:15" ht="15.5" x14ac:dyDescent="0.35">
      <c r="C112" t="s">
        <v>285</v>
      </c>
    </row>
    <row r="113" spans="3:15" ht="15.5" x14ac:dyDescent="0.35">
      <c r="C113" t="s">
        <v>288</v>
      </c>
      <c r="D113" s="5">
        <v>845660334000</v>
      </c>
      <c r="E113" s="5">
        <v>843690409000</v>
      </c>
      <c r="F113" s="5">
        <v>840628175000</v>
      </c>
      <c r="G113" s="5">
        <v>324776013000</v>
      </c>
      <c r="I113" s="5">
        <v>840628175000</v>
      </c>
      <c r="J113" s="5">
        <v>766031338000</v>
      </c>
      <c r="K113" s="5">
        <v>764956478000</v>
      </c>
      <c r="L113" s="5">
        <v>669170327000</v>
      </c>
      <c r="M113" s="5">
        <v>366433457000</v>
      </c>
      <c r="N113" s="5">
        <v>34160750000</v>
      </c>
      <c r="O113" s="5">
        <v>288044350000</v>
      </c>
    </row>
    <row r="114" spans="3:15" ht="15.5" x14ac:dyDescent="0.35">
      <c r="C114" t="s">
        <v>237</v>
      </c>
      <c r="D114" s="5">
        <v>393932344000</v>
      </c>
      <c r="E114" s="5">
        <v>381181722000</v>
      </c>
      <c r="F114" s="5">
        <v>356307188000</v>
      </c>
      <c r="G114" s="5">
        <v>871702578000</v>
      </c>
      <c r="I114" s="5">
        <v>356307188000</v>
      </c>
      <c r="J114" s="5">
        <v>437492817000</v>
      </c>
      <c r="K114" s="5">
        <v>427413715000</v>
      </c>
      <c r="L114" s="5">
        <v>327966519000</v>
      </c>
      <c r="M114" s="5">
        <v>363527993000</v>
      </c>
      <c r="N114" s="5">
        <v>408005272000</v>
      </c>
      <c r="O114" s="5">
        <v>489967741000</v>
      </c>
    </row>
    <row r="115" spans="3:15" ht="15.5" x14ac:dyDescent="0.35">
      <c r="C115" t="s">
        <v>238</v>
      </c>
      <c r="D115" s="5">
        <v>393932344000</v>
      </c>
      <c r="E115" s="5">
        <v>381181722000</v>
      </c>
      <c r="F115" s="5">
        <v>356307188000</v>
      </c>
      <c r="G115" s="5">
        <v>871702578000</v>
      </c>
      <c r="I115" s="5">
        <v>356307188000</v>
      </c>
      <c r="J115" s="5">
        <v>437492817000</v>
      </c>
      <c r="K115" s="5">
        <v>427413715000</v>
      </c>
      <c r="L115" s="5">
        <v>327966519000</v>
      </c>
      <c r="M115" s="5">
        <v>363527993000</v>
      </c>
      <c r="N115" s="5">
        <v>408005272000</v>
      </c>
      <c r="O115" s="5">
        <v>489967741000</v>
      </c>
    </row>
    <row r="116" spans="3:15" ht="15.5" x14ac:dyDescent="0.35">
      <c r="C116" t="s">
        <v>485</v>
      </c>
      <c r="N116" s="5">
        <v>50631834000</v>
      </c>
      <c r="O116" s="5">
        <v>76733203000</v>
      </c>
    </row>
    <row r="117" spans="3:15" ht="15.5" x14ac:dyDescent="0.35">
      <c r="C117" t="s">
        <v>234</v>
      </c>
      <c r="K117" s="5">
        <v>220856000</v>
      </c>
      <c r="L117" s="5">
        <v>662567000</v>
      </c>
      <c r="M117" s="5">
        <v>274827000</v>
      </c>
      <c r="N117" s="5">
        <v>701009000</v>
      </c>
      <c r="O117" s="5">
        <v>1337148000</v>
      </c>
    </row>
    <row r="118" spans="3:15" ht="15.5" x14ac:dyDescent="0.35">
      <c r="C118" t="s">
        <v>239</v>
      </c>
    </row>
    <row r="119" spans="3:15" ht="15.5" x14ac:dyDescent="0.35">
      <c r="C119" t="s">
        <v>290</v>
      </c>
      <c r="D119" s="5">
        <v>10065837000</v>
      </c>
      <c r="E119" s="5">
        <v>10065837000</v>
      </c>
      <c r="F119" s="5">
        <v>10065837000</v>
      </c>
      <c r="G119" s="5">
        <v>551909572000</v>
      </c>
      <c r="I119" s="5">
        <v>10065837000</v>
      </c>
      <c r="J119" s="5">
        <v>12486620000</v>
      </c>
      <c r="K119" s="5">
        <v>4872981000</v>
      </c>
      <c r="L119" s="5">
        <v>10061465000</v>
      </c>
      <c r="M119" s="5">
        <v>211178167000</v>
      </c>
      <c r="N119" s="5">
        <v>333124582000</v>
      </c>
      <c r="O119" s="5">
        <v>386758226000</v>
      </c>
    </row>
    <row r="120" spans="3:15" ht="15.5" x14ac:dyDescent="0.35">
      <c r="C120" t="s">
        <v>128</v>
      </c>
      <c r="D120" s="5">
        <v>1594421020000</v>
      </c>
      <c r="E120" s="5">
        <v>1602056142000</v>
      </c>
      <c r="F120" s="5">
        <v>1597247552000</v>
      </c>
      <c r="G120" s="5">
        <v>1625002092000</v>
      </c>
      <c r="I120" s="5">
        <v>1597247552000</v>
      </c>
      <c r="J120" s="5">
        <v>1804103147000</v>
      </c>
      <c r="K120" s="5">
        <v>1589774031000</v>
      </c>
      <c r="L120" s="5">
        <v>1434907753000</v>
      </c>
      <c r="M120" s="5">
        <v>1214835891000</v>
      </c>
      <c r="N120" s="5">
        <v>765513292000</v>
      </c>
      <c r="O120" s="5">
        <v>1291065387000</v>
      </c>
    </row>
    <row r="121" spans="3:15" ht="15.5" x14ac:dyDescent="0.35">
      <c r="C121" t="s">
        <v>129</v>
      </c>
    </row>
    <row r="122" spans="3:15" ht="15.5" x14ac:dyDescent="0.35">
      <c r="C122" t="s">
        <v>130</v>
      </c>
      <c r="D122" s="5">
        <v>455145778000</v>
      </c>
      <c r="E122" s="5">
        <v>455145778000</v>
      </c>
      <c r="F122" s="5">
        <v>455145778000</v>
      </c>
      <c r="G122" s="5">
        <v>455145735000</v>
      </c>
      <c r="I122" s="5">
        <v>455145778000</v>
      </c>
      <c r="J122" s="5">
        <v>455145734000</v>
      </c>
      <c r="K122" s="5">
        <v>455145730000</v>
      </c>
      <c r="L122" s="5">
        <v>440447606000</v>
      </c>
      <c r="M122" s="5">
        <v>437355521000</v>
      </c>
      <c r="N122" s="5">
        <v>437336359000</v>
      </c>
      <c r="O122" s="5">
        <v>328000000000</v>
      </c>
    </row>
    <row r="123" spans="3:15" ht="15.5" x14ac:dyDescent="0.35">
      <c r="C123" t="s">
        <v>131</v>
      </c>
      <c r="D123" s="5">
        <v>263020602000</v>
      </c>
      <c r="E123" s="5">
        <v>259265438000</v>
      </c>
      <c r="F123" s="5">
        <v>247512020000</v>
      </c>
      <c r="G123" s="5">
        <v>227611494000</v>
      </c>
      <c r="I123" s="5">
        <v>247512020000</v>
      </c>
      <c r="J123" s="5">
        <v>227611489000</v>
      </c>
      <c r="K123" s="5">
        <v>227611447000</v>
      </c>
      <c r="L123" s="5">
        <v>114224323000</v>
      </c>
      <c r="M123" s="5">
        <v>101913116000</v>
      </c>
      <c r="N123" s="5">
        <v>101859462000</v>
      </c>
      <c r="O123" s="5">
        <v>4173720000</v>
      </c>
    </row>
    <row r="124" spans="3:15" ht="15.5" x14ac:dyDescent="0.35">
      <c r="C124" t="s">
        <v>132</v>
      </c>
      <c r="D124" s="5">
        <v>-159794843000</v>
      </c>
      <c r="E124" s="5">
        <v>-162990268000</v>
      </c>
      <c r="F124" s="5">
        <v>-165317690000</v>
      </c>
      <c r="G124" s="5">
        <v>-149022718000</v>
      </c>
      <c r="I124" s="5">
        <v>-165317690000</v>
      </c>
      <c r="J124" s="5">
        <v>-177505921000</v>
      </c>
      <c r="K124" s="5">
        <v>-37577746000</v>
      </c>
      <c r="L124" s="5">
        <v>52666707000</v>
      </c>
      <c r="M124" s="5">
        <v>56114337000</v>
      </c>
      <c r="N124" s="5">
        <v>86957619000</v>
      </c>
      <c r="O124" s="5">
        <v>82103843000</v>
      </c>
    </row>
    <row r="125" spans="3:15" ht="15.5" x14ac:dyDescent="0.35">
      <c r="C125" t="s">
        <v>133</v>
      </c>
      <c r="D125" s="5">
        <v>22999052000</v>
      </c>
      <c r="E125" s="5">
        <v>22999052000</v>
      </c>
      <c r="F125" s="5">
        <v>22999052000</v>
      </c>
      <c r="G125" s="5">
        <v>22999052000</v>
      </c>
      <c r="I125" s="5">
        <v>22999052000</v>
      </c>
      <c r="J125" s="5">
        <v>22999052000</v>
      </c>
      <c r="K125" s="5">
        <v>22999052000</v>
      </c>
      <c r="L125" s="5">
        <v>22999052000</v>
      </c>
      <c r="M125" s="5">
        <v>22999052000</v>
      </c>
    </row>
    <row r="126" spans="3:15" ht="15.5" x14ac:dyDescent="0.35">
      <c r="C126" t="s">
        <v>134</v>
      </c>
      <c r="D126" s="5">
        <v>-182793895000</v>
      </c>
      <c r="E126" s="5">
        <v>-185989320000</v>
      </c>
      <c r="F126" s="5">
        <v>-188316742000</v>
      </c>
      <c r="G126" s="5">
        <v>-172021770000</v>
      </c>
      <c r="I126" s="5">
        <v>-188316742000</v>
      </c>
      <c r="J126" s="5">
        <v>-200504973000</v>
      </c>
      <c r="K126" s="5">
        <v>-60576798000</v>
      </c>
      <c r="L126" s="5">
        <v>29667655000</v>
      </c>
      <c r="M126" s="5">
        <v>33115285000</v>
      </c>
    </row>
    <row r="127" spans="3:15" ht="15.5" x14ac:dyDescent="0.35">
      <c r="C127" t="s">
        <v>135</v>
      </c>
      <c r="D127" s="5">
        <v>-159794843000</v>
      </c>
      <c r="E127" s="5">
        <v>-162990268000</v>
      </c>
      <c r="F127" s="5">
        <v>-165317690000</v>
      </c>
      <c r="G127" s="5">
        <v>-149022718000</v>
      </c>
      <c r="I127" s="5">
        <v>-165317690000</v>
      </c>
      <c r="J127" s="5">
        <v>-177505921000</v>
      </c>
      <c r="K127" s="5">
        <v>-37577746000</v>
      </c>
      <c r="L127" s="5">
        <v>52666707000</v>
      </c>
      <c r="M127" s="5">
        <v>56114337000</v>
      </c>
      <c r="N127" s="5">
        <v>86957619000</v>
      </c>
      <c r="O127" s="5">
        <v>82103843000</v>
      </c>
    </row>
    <row r="128" spans="3:15" ht="15.5" x14ac:dyDescent="0.35">
      <c r="C128" t="s">
        <v>136</v>
      </c>
      <c r="D128" s="5">
        <v>-74917313000</v>
      </c>
      <c r="E128" s="5">
        <v>-73664431000</v>
      </c>
      <c r="F128" s="5">
        <v>-71741499000</v>
      </c>
      <c r="G128" s="5">
        <v>-67880933000</v>
      </c>
      <c r="I128" s="5">
        <v>-71741499000</v>
      </c>
      <c r="J128" s="5">
        <v>-93287945000</v>
      </c>
      <c r="K128" s="5">
        <v>-26698017000</v>
      </c>
      <c r="L128" s="5">
        <v>29354631000</v>
      </c>
      <c r="M128" s="5">
        <v>925820000</v>
      </c>
      <c r="N128" s="5">
        <v>20468833000</v>
      </c>
      <c r="O128" s="5">
        <v>53275294000</v>
      </c>
    </row>
    <row r="129" spans="2:15" ht="15.5" x14ac:dyDescent="0.35">
      <c r="C129" t="s">
        <v>10</v>
      </c>
      <c r="D129" s="5">
        <v>537143254000</v>
      </c>
      <c r="E129" s="5">
        <v>526269383000</v>
      </c>
      <c r="F129" s="5">
        <v>495211624000</v>
      </c>
      <c r="G129" s="5">
        <v>472740443000</v>
      </c>
      <c r="I129" s="5">
        <v>495211624000</v>
      </c>
      <c r="J129" s="5">
        <v>418780639000</v>
      </c>
      <c r="K129" s="5">
        <v>622765835000</v>
      </c>
      <c r="L129" s="5">
        <v>642070887000</v>
      </c>
      <c r="M129" s="5">
        <v>657033254000</v>
      </c>
      <c r="N129" s="5">
        <v>706651692000</v>
      </c>
      <c r="O129" s="5">
        <v>528696116000</v>
      </c>
    </row>
    <row r="130" spans="2:15" ht="15.5" x14ac:dyDescent="0.35">
      <c r="C130" t="s">
        <v>137</v>
      </c>
      <c r="D130" s="5">
        <v>2131564274000</v>
      </c>
      <c r="E130" s="5">
        <v>2128325525000</v>
      </c>
      <c r="F130" s="5">
        <v>2092459176000</v>
      </c>
      <c r="G130" s="5">
        <v>2097742535000</v>
      </c>
      <c r="I130" s="5">
        <v>2092459176000</v>
      </c>
      <c r="J130" s="5">
        <v>2222883786000</v>
      </c>
      <c r="K130" s="5">
        <v>2212539866000</v>
      </c>
      <c r="L130" s="5">
        <v>2076978640000</v>
      </c>
      <c r="M130" s="5">
        <v>1871869145000</v>
      </c>
      <c r="N130" s="5">
        <v>1472164984000</v>
      </c>
      <c r="O130" s="5">
        <v>1819761503000</v>
      </c>
    </row>
    <row r="131" spans="2:15" ht="15.5" x14ac:dyDescent="0.35">
      <c r="C131" t="s">
        <v>138</v>
      </c>
      <c r="D131" s="5">
        <v>4551707</v>
      </c>
      <c r="E131" s="5">
        <v>4551707</v>
      </c>
      <c r="F131" s="5">
        <v>4551707</v>
      </c>
      <c r="G131" s="5">
        <v>4551707</v>
      </c>
      <c r="I131" s="5">
        <v>4551707</v>
      </c>
      <c r="J131" s="5">
        <v>4551707</v>
      </c>
      <c r="K131" s="5">
        <v>4551707</v>
      </c>
      <c r="L131" s="5">
        <v>4404476</v>
      </c>
      <c r="M131" s="5">
        <v>4373333400</v>
      </c>
      <c r="N131" s="5">
        <v>4373333400</v>
      </c>
      <c r="O131" s="5">
        <v>328000000</v>
      </c>
    </row>
    <row r="133" spans="2:15" ht="15.5" x14ac:dyDescent="0.35">
      <c r="B133" t="s">
        <v>139</v>
      </c>
      <c r="C133" t="s">
        <v>140</v>
      </c>
      <c r="D133" s="5">
        <v>-2401265000</v>
      </c>
      <c r="E133" s="5">
        <v>-26534051000</v>
      </c>
      <c r="F133" s="5">
        <v>-52555835000</v>
      </c>
      <c r="G133" s="5">
        <v>-66866331000</v>
      </c>
      <c r="I133" s="5">
        <v>-84325392000</v>
      </c>
      <c r="J133" s="5">
        <v>21014610000</v>
      </c>
      <c r="K133" s="5">
        <v>-207204452000</v>
      </c>
      <c r="L133" s="5">
        <v>-143820184000</v>
      </c>
      <c r="M133" s="5">
        <v>-169757434000</v>
      </c>
      <c r="N133" s="5">
        <v>-254674686000</v>
      </c>
      <c r="O133" s="5">
        <v>-222828342000</v>
      </c>
    </row>
    <row r="134" spans="2:15" ht="15.5" x14ac:dyDescent="0.35">
      <c r="C134" t="s">
        <v>292</v>
      </c>
      <c r="D134" s="5">
        <v>14778826000</v>
      </c>
      <c r="E134" s="5">
        <v>3999626000</v>
      </c>
      <c r="F134" s="5">
        <v>-31303015000</v>
      </c>
      <c r="G134" s="5">
        <v>23782935000</v>
      </c>
      <c r="I134" s="5">
        <v>142031740000</v>
      </c>
      <c r="J134" s="5">
        <v>327227512000</v>
      </c>
      <c r="K134" s="5">
        <v>110008334000</v>
      </c>
      <c r="L134" s="5">
        <v>244480833000</v>
      </c>
      <c r="M134" s="5">
        <v>194465678000</v>
      </c>
      <c r="N134" s="5">
        <v>90173739000</v>
      </c>
      <c r="O134" s="5">
        <v>276993614000</v>
      </c>
    </row>
    <row r="135" spans="2:15" ht="15.5" x14ac:dyDescent="0.35">
      <c r="C135" t="s">
        <v>641</v>
      </c>
      <c r="F135" s="5">
        <v>-157476000</v>
      </c>
      <c r="G135" s="5">
        <v>-211841000</v>
      </c>
      <c r="I135" s="5">
        <v>-4540623000</v>
      </c>
      <c r="J135" s="5">
        <v>-5333717000</v>
      </c>
      <c r="K135" s="5">
        <v>-2941350000</v>
      </c>
      <c r="L135" s="5">
        <v>-5817481000</v>
      </c>
      <c r="M135" s="5">
        <v>-4663284000</v>
      </c>
      <c r="O135" s="5">
        <v>-5171032000</v>
      </c>
    </row>
    <row r="136" spans="2:15" ht="15.5" x14ac:dyDescent="0.35">
      <c r="C136" t="s">
        <v>393</v>
      </c>
      <c r="D136" s="5">
        <v>-3977509000</v>
      </c>
      <c r="E136" s="5">
        <v>-7705137000</v>
      </c>
      <c r="F136" s="5">
        <v>-5818948000</v>
      </c>
      <c r="G136" s="5">
        <v>-10925369000</v>
      </c>
      <c r="I136" s="5">
        <v>-34323173000</v>
      </c>
      <c r="J136" s="5">
        <v>-46196470000</v>
      </c>
      <c r="K136" s="5">
        <v>-70777172000</v>
      </c>
      <c r="L136" s="5">
        <v>-25796484000</v>
      </c>
      <c r="M136" s="5">
        <v>-22982149000</v>
      </c>
      <c r="N136" s="5">
        <v>-20949466000</v>
      </c>
      <c r="O136" s="5">
        <v>-33209372000</v>
      </c>
    </row>
    <row r="137" spans="2:15" ht="15.5" x14ac:dyDescent="0.35">
      <c r="C137" t="s">
        <v>582</v>
      </c>
      <c r="D137" s="5">
        <v>-13933483000</v>
      </c>
      <c r="E137" s="5">
        <v>-21254284000</v>
      </c>
      <c r="F137" s="5">
        <v>-14939432000</v>
      </c>
      <c r="G137" s="5">
        <v>-76915830000</v>
      </c>
      <c r="I137" s="5">
        <v>-179452577000</v>
      </c>
      <c r="J137" s="5">
        <v>-245115749000</v>
      </c>
      <c r="K137" s="5">
        <v>-232390898000</v>
      </c>
      <c r="L137" s="5">
        <v>-385221690000</v>
      </c>
      <c r="M137" s="5">
        <v>-333753448000</v>
      </c>
      <c r="N137" s="5">
        <v>-321677998000</v>
      </c>
      <c r="O137" s="5">
        <v>-459318406000</v>
      </c>
    </row>
    <row r="138" spans="2:15" ht="15.5" x14ac:dyDescent="0.35">
      <c r="C138" t="s">
        <v>467</v>
      </c>
      <c r="D138" s="5">
        <v>-42662000</v>
      </c>
      <c r="E138" s="5">
        <v>-1614143000</v>
      </c>
      <c r="F138" s="5">
        <v>-336964000</v>
      </c>
      <c r="G138" s="5">
        <v>-2596226000</v>
      </c>
      <c r="I138" s="5">
        <v>-8040759000</v>
      </c>
      <c r="J138" s="5">
        <v>-9566966000</v>
      </c>
      <c r="K138" s="5">
        <v>-11103366000</v>
      </c>
      <c r="L138" s="5">
        <v>-9465362000</v>
      </c>
      <c r="M138" s="5">
        <v>-2824231000</v>
      </c>
      <c r="N138" s="5">
        <v>-2138828000</v>
      </c>
      <c r="O138" s="5">
        <v>-1859571000</v>
      </c>
    </row>
    <row r="139" spans="2:15" ht="15.5" x14ac:dyDescent="0.35">
      <c r="C139" t="s">
        <v>1803</v>
      </c>
      <c r="D139" s="5">
        <v>813450000</v>
      </c>
      <c r="L139" s="5">
        <v>38000000000</v>
      </c>
    </row>
    <row r="140" spans="2:15" ht="15.5" x14ac:dyDescent="0.35">
      <c r="C140" t="s">
        <v>148</v>
      </c>
      <c r="D140" s="5">
        <v>-39887000</v>
      </c>
      <c r="E140" s="5">
        <v>39887000</v>
      </c>
      <c r="N140" s="5">
        <v>-82133000</v>
      </c>
      <c r="O140" s="5">
        <v>-263575000</v>
      </c>
    </row>
    <row r="141" spans="2:15" ht="15.5" x14ac:dyDescent="0.35">
      <c r="C141" t="s">
        <v>149</v>
      </c>
      <c r="D141" s="5">
        <v>1230328000</v>
      </c>
      <c r="E141" s="5">
        <v>20774501000</v>
      </c>
      <c r="F141" s="5">
        <v>22317965000</v>
      </c>
      <c r="G141" s="5">
        <v>-9440598000</v>
      </c>
      <c r="I141" s="5">
        <v>47722706000</v>
      </c>
      <c r="J141" s="5">
        <v>17160540000</v>
      </c>
      <c r="K141" s="5">
        <v>172211081000</v>
      </c>
      <c r="L141" s="5">
        <v>212145439000</v>
      </c>
      <c r="M141" s="5">
        <v>235602481000</v>
      </c>
      <c r="N141" s="5">
        <v>227770556000</v>
      </c>
      <c r="O141" s="5">
        <v>216167642000</v>
      </c>
    </row>
    <row r="142" spans="2:15" ht="15.5" x14ac:dyDescent="0.35">
      <c r="C142" t="s">
        <v>150</v>
      </c>
      <c r="D142" s="5">
        <v>132870000</v>
      </c>
      <c r="E142" s="5">
        <v>185956000</v>
      </c>
      <c r="F142" s="5">
        <v>32224122000</v>
      </c>
      <c r="G142" s="5">
        <v>72157583000</v>
      </c>
      <c r="I142" s="5">
        <v>27957542000</v>
      </c>
      <c r="J142" s="5">
        <v>-30759493000</v>
      </c>
      <c r="K142" s="5">
        <v>-9441346000</v>
      </c>
      <c r="L142" s="5">
        <v>-35264794000</v>
      </c>
      <c r="M142" s="5">
        <v>-48636634000</v>
      </c>
      <c r="N142" s="5">
        <v>-7970232000</v>
      </c>
      <c r="O142" s="5">
        <v>-21621332000</v>
      </c>
    </row>
    <row r="143" spans="2:15" ht="15.5" x14ac:dyDescent="0.35">
      <c r="C143" t="s">
        <v>152</v>
      </c>
      <c r="D143" s="5">
        <v>166160000</v>
      </c>
      <c r="E143" s="5">
        <v>213955000</v>
      </c>
      <c r="F143" s="5">
        <v>220912000</v>
      </c>
      <c r="G143" s="5">
        <v>279202000</v>
      </c>
      <c r="I143" s="5">
        <v>976413000</v>
      </c>
      <c r="J143" s="5">
        <v>934418000</v>
      </c>
      <c r="K143" s="5">
        <v>1089189000</v>
      </c>
      <c r="L143" s="5">
        <v>1544550000</v>
      </c>
      <c r="M143" s="5">
        <v>418404000</v>
      </c>
      <c r="N143" s="5">
        <v>2641971000</v>
      </c>
      <c r="O143" s="5">
        <v>4534325000</v>
      </c>
    </row>
    <row r="144" spans="2:15" ht="15.5" x14ac:dyDescent="0.35">
      <c r="C144" t="s">
        <v>475</v>
      </c>
      <c r="G144" s="5">
        <v>325000000</v>
      </c>
      <c r="I144" s="5">
        <v>325000000</v>
      </c>
    </row>
    <row r="145" spans="3:15" ht="15.5" x14ac:dyDescent="0.35">
      <c r="C145" t="s">
        <v>1663</v>
      </c>
      <c r="O145" s="5">
        <v>119500000</v>
      </c>
    </row>
    <row r="146" spans="3:15" ht="15.5" x14ac:dyDescent="0.35">
      <c r="C146" t="s">
        <v>420</v>
      </c>
      <c r="M146" s="5">
        <v>-16229941000</v>
      </c>
      <c r="N146" s="5">
        <v>-1100000000</v>
      </c>
      <c r="O146" s="5">
        <v>-7248173000</v>
      </c>
    </row>
    <row r="147" spans="3:15" ht="15.5" x14ac:dyDescent="0.35">
      <c r="C147" t="s">
        <v>558</v>
      </c>
      <c r="F147" s="5">
        <v>32520000000</v>
      </c>
      <c r="G147" s="5">
        <v>292973000</v>
      </c>
      <c r="I147" s="5">
        <v>32520000000</v>
      </c>
      <c r="J147" s="5">
        <v>134234000</v>
      </c>
      <c r="K147" s="5">
        <v>770270000</v>
      </c>
      <c r="N147" s="5">
        <v>121776000</v>
      </c>
    </row>
    <row r="148" spans="3:15" ht="15.5" x14ac:dyDescent="0.35">
      <c r="C148" t="s">
        <v>1804</v>
      </c>
      <c r="F148" s="5">
        <v>-142598000</v>
      </c>
      <c r="G148" s="5">
        <v>14025517000</v>
      </c>
      <c r="I148" s="5">
        <v>-5489679000</v>
      </c>
      <c r="J148" s="5">
        <v>-30634803000</v>
      </c>
      <c r="K148" s="5">
        <v>-8303503000</v>
      </c>
      <c r="L148" s="5">
        <v>-6640578000</v>
      </c>
      <c r="M148" s="5">
        <v>-35283362000</v>
      </c>
      <c r="N148" s="5">
        <v>-10656576000</v>
      </c>
    </row>
    <row r="149" spans="3:15" ht="15.5" x14ac:dyDescent="0.35">
      <c r="C149" t="s">
        <v>1805</v>
      </c>
      <c r="L149" s="5">
        <v>25000000</v>
      </c>
      <c r="M149" s="5">
        <v>150000000</v>
      </c>
    </row>
    <row r="150" spans="3:15" ht="15.5" x14ac:dyDescent="0.35">
      <c r="C150" t="s">
        <v>424</v>
      </c>
      <c r="F150" s="5">
        <v>-293834000</v>
      </c>
      <c r="I150" s="5">
        <v>-293834000</v>
      </c>
      <c r="K150" s="5">
        <v>-94075000</v>
      </c>
      <c r="L150" s="5">
        <v>-348170000</v>
      </c>
      <c r="M150" s="5">
        <v>-300000000</v>
      </c>
    </row>
    <row r="151" spans="3:15" ht="15.5" x14ac:dyDescent="0.35">
      <c r="C151" t="s">
        <v>158</v>
      </c>
      <c r="D151" s="5">
        <v>-33290000</v>
      </c>
      <c r="E151" s="5">
        <v>-27999000</v>
      </c>
      <c r="F151" s="5">
        <v>-80358000</v>
      </c>
      <c r="G151" s="5">
        <v>57234891000</v>
      </c>
      <c r="I151" s="5">
        <v>-80358000</v>
      </c>
      <c r="J151" s="5">
        <v>-1193342000</v>
      </c>
      <c r="K151" s="5">
        <v>-2903227000</v>
      </c>
      <c r="L151" s="5">
        <v>-29845596000</v>
      </c>
      <c r="M151" s="5">
        <v>-3466370000</v>
      </c>
      <c r="N151" s="5">
        <v>-5108448000</v>
      </c>
      <c r="O151" s="5">
        <v>-19026984000</v>
      </c>
    </row>
    <row r="152" spans="3:15" ht="15.5" x14ac:dyDescent="0.35">
      <c r="C152" t="s">
        <v>161</v>
      </c>
      <c r="D152" s="5">
        <v>1230328000</v>
      </c>
      <c r="E152" s="5">
        <v>20774501000</v>
      </c>
      <c r="F152" s="5">
        <v>22317965000</v>
      </c>
      <c r="G152" s="5">
        <v>-9440598000</v>
      </c>
      <c r="I152" s="5">
        <v>47722706000</v>
      </c>
      <c r="J152" s="5">
        <v>17160540000</v>
      </c>
      <c r="K152" s="5">
        <v>172211081000</v>
      </c>
      <c r="L152" s="5">
        <v>212145439000</v>
      </c>
      <c r="M152" s="5">
        <v>235602481000</v>
      </c>
      <c r="N152" s="5">
        <v>227770556000</v>
      </c>
      <c r="O152" s="5">
        <v>216167642000</v>
      </c>
    </row>
    <row r="153" spans="3:15" ht="15.5" x14ac:dyDescent="0.35">
      <c r="C153" t="s">
        <v>1806</v>
      </c>
    </row>
    <row r="154" spans="3:15" ht="15.5" x14ac:dyDescent="0.35">
      <c r="C154" t="s">
        <v>738</v>
      </c>
      <c r="F154" s="5">
        <v>14682000</v>
      </c>
      <c r="G154" s="5">
        <v>-22440233000</v>
      </c>
      <c r="I154" s="5">
        <v>25014682000</v>
      </c>
      <c r="K154" s="5">
        <v>73356947000</v>
      </c>
      <c r="L154" s="5">
        <v>160900784000</v>
      </c>
      <c r="M154" s="5">
        <v>202566024000</v>
      </c>
      <c r="N154" s="5">
        <v>288299632000</v>
      </c>
      <c r="O154" s="5">
        <v>209218172000</v>
      </c>
    </row>
    <row r="155" spans="3:15" ht="15.5" x14ac:dyDescent="0.35">
      <c r="C155" t="s">
        <v>739</v>
      </c>
      <c r="D155" s="5">
        <v>-2506878000</v>
      </c>
      <c r="E155" s="5">
        <v>-4101494000</v>
      </c>
      <c r="F155" s="5">
        <v>-21737236000</v>
      </c>
      <c r="I155" s="5">
        <v>-21737236000</v>
      </c>
      <c r="J155" s="5">
        <v>-5190568000</v>
      </c>
      <c r="K155" s="5">
        <v>-24660485000</v>
      </c>
      <c r="L155" s="5">
        <v>-17577531000</v>
      </c>
      <c r="M155" s="5">
        <v>-42788474000</v>
      </c>
      <c r="N155" s="5">
        <v>-255004808000</v>
      </c>
      <c r="O155" s="5">
        <v>-95158226000</v>
      </c>
    </row>
    <row r="156" spans="3:15" ht="15.5" x14ac:dyDescent="0.35">
      <c r="C156" t="s">
        <v>1807</v>
      </c>
      <c r="D156" s="5">
        <v>-2506878000</v>
      </c>
      <c r="E156" s="5">
        <v>-4101494000</v>
      </c>
      <c r="F156" s="5">
        <v>-21722554000</v>
      </c>
      <c r="G156" s="5">
        <v>-22440233000</v>
      </c>
      <c r="I156" s="5">
        <v>3277446000</v>
      </c>
      <c r="J156" s="5">
        <v>-5190568000</v>
      </c>
      <c r="K156" s="5">
        <v>48696462000</v>
      </c>
      <c r="L156" s="5">
        <v>143323253000</v>
      </c>
      <c r="M156" s="5">
        <v>159777550000</v>
      </c>
      <c r="N156" s="5">
        <v>33294824000</v>
      </c>
      <c r="O156" s="5">
        <v>114059946000</v>
      </c>
    </row>
    <row r="157" spans="3:15" ht="15.5" x14ac:dyDescent="0.35">
      <c r="C157" t="s">
        <v>797</v>
      </c>
      <c r="D157" s="5">
        <v>15508582000</v>
      </c>
      <c r="F157" s="5">
        <v>39989426000</v>
      </c>
      <c r="I157" s="5">
        <v>39989426000</v>
      </c>
      <c r="L157" s="5">
        <v>-55831440000</v>
      </c>
    </row>
    <row r="158" spans="3:15" ht="15.5" x14ac:dyDescent="0.35">
      <c r="C158" t="s">
        <v>1808</v>
      </c>
      <c r="F158" s="5">
        <v>483000</v>
      </c>
      <c r="G158" s="5">
        <v>4000</v>
      </c>
      <c r="I158" s="5">
        <v>487000</v>
      </c>
      <c r="J158" s="5">
        <v>46000</v>
      </c>
      <c r="K158" s="5">
        <v>63624000</v>
      </c>
      <c r="L158" s="5">
        <v>11749922000</v>
      </c>
      <c r="M158" s="5">
        <v>72816000</v>
      </c>
      <c r="N158" s="5">
        <v>11471000</v>
      </c>
    </row>
    <row r="159" spans="3:15" ht="15.5" x14ac:dyDescent="0.35">
      <c r="C159" t="s">
        <v>1809</v>
      </c>
      <c r="D159" s="5">
        <v>-11753417000</v>
      </c>
      <c r="E159" s="5">
        <v>11753417000</v>
      </c>
      <c r="J159" s="5">
        <v>5420000000</v>
      </c>
      <c r="K159" s="5">
        <v>45490983000</v>
      </c>
    </row>
    <row r="160" spans="3:15" ht="15.5" x14ac:dyDescent="0.35">
      <c r="C160" t="s">
        <v>273</v>
      </c>
      <c r="F160" s="5">
        <v>221591000</v>
      </c>
      <c r="G160" s="5">
        <v>-221591000</v>
      </c>
    </row>
    <row r="161" spans="2:15" ht="15.5" x14ac:dyDescent="0.35">
      <c r="C161" t="s">
        <v>1810</v>
      </c>
      <c r="D161" s="5">
        <v>-17959000</v>
      </c>
      <c r="E161" s="5">
        <v>13122578000</v>
      </c>
      <c r="F161" s="5">
        <v>3829019000</v>
      </c>
      <c r="G161" s="5">
        <v>13031497000</v>
      </c>
      <c r="I161" s="5">
        <v>4455347000</v>
      </c>
      <c r="J161" s="5">
        <v>16931062000</v>
      </c>
      <c r="K161" s="5">
        <v>82071370000</v>
      </c>
      <c r="L161" s="5">
        <v>112903704000</v>
      </c>
      <c r="M161" s="5">
        <v>75752115000</v>
      </c>
      <c r="N161" s="5">
        <v>73898631000</v>
      </c>
      <c r="O161" s="5">
        <v>53107696000</v>
      </c>
    </row>
    <row r="162" spans="2:15" ht="15.5" x14ac:dyDescent="0.35">
      <c r="C162" t="s">
        <v>1811</v>
      </c>
      <c r="O162" s="5">
        <v>49000000000</v>
      </c>
    </row>
    <row r="163" spans="2:15" ht="15.5" x14ac:dyDescent="0.35">
      <c r="C163" t="s">
        <v>1812</v>
      </c>
      <c r="N163" s="5">
        <v>-9201050000</v>
      </c>
    </row>
    <row r="164" spans="2:15" ht="15.5" x14ac:dyDescent="0.35">
      <c r="C164" t="s">
        <v>1813</v>
      </c>
      <c r="K164" s="5">
        <v>-4111358000</v>
      </c>
      <c r="N164" s="5">
        <v>129766680000</v>
      </c>
    </row>
    <row r="165" spans="2:15" ht="15.5" x14ac:dyDescent="0.35">
      <c r="C165" t="s">
        <v>1814</v>
      </c>
      <c r="G165" s="5">
        <v>189725000</v>
      </c>
    </row>
    <row r="166" spans="2:15" ht="15.5" x14ac:dyDescent="0.35">
      <c r="C166" t="s">
        <v>1815</v>
      </c>
    </row>
    <row r="167" spans="2:15" ht="15.5" x14ac:dyDescent="0.35">
      <c r="C167" t="s">
        <v>173</v>
      </c>
      <c r="D167" s="5">
        <v>-1038067000</v>
      </c>
      <c r="E167" s="5">
        <v>-5573594000</v>
      </c>
      <c r="F167" s="5">
        <v>1986252000</v>
      </c>
      <c r="G167" s="5">
        <v>-4149346000</v>
      </c>
      <c r="I167" s="5">
        <v>-8645144000</v>
      </c>
      <c r="J167" s="5">
        <v>7415657000</v>
      </c>
      <c r="K167" s="5">
        <v>-44434717000</v>
      </c>
      <c r="L167" s="5">
        <v>33060461000</v>
      </c>
      <c r="M167" s="5">
        <v>17208413000</v>
      </c>
      <c r="N167" s="5">
        <v>-34874362000</v>
      </c>
      <c r="O167" s="5">
        <v>-28282032000</v>
      </c>
    </row>
    <row r="168" spans="2:15" ht="15.5" x14ac:dyDescent="0.35">
      <c r="C168" t="s">
        <v>176</v>
      </c>
      <c r="E168" s="5">
        <v>21672902000</v>
      </c>
      <c r="F168" s="5">
        <v>1000</v>
      </c>
      <c r="I168" s="5">
        <v>30318046000</v>
      </c>
      <c r="J168" s="5">
        <v>22902389000</v>
      </c>
      <c r="K168" s="5">
        <v>67337106000</v>
      </c>
      <c r="L168" s="5">
        <v>34276645000</v>
      </c>
      <c r="M168" s="5">
        <v>17068232000</v>
      </c>
      <c r="N168" s="5">
        <v>51942594000</v>
      </c>
      <c r="O168" s="5">
        <v>80224626000</v>
      </c>
    </row>
    <row r="169" spans="2:15" ht="15.5" x14ac:dyDescent="0.35">
      <c r="C169" t="s">
        <v>177</v>
      </c>
      <c r="D169" s="5">
        <v>-1038067000</v>
      </c>
      <c r="E169" s="5">
        <v>16099308000</v>
      </c>
      <c r="F169" s="5">
        <v>1986253000</v>
      </c>
      <c r="G169" s="5">
        <v>-4149346000</v>
      </c>
      <c r="I169" s="5">
        <v>21672902000</v>
      </c>
      <c r="J169" s="5">
        <v>30318046000</v>
      </c>
      <c r="K169" s="5">
        <v>22902389000</v>
      </c>
      <c r="L169" s="5">
        <v>67337106000</v>
      </c>
      <c r="M169" s="5">
        <v>34276645000</v>
      </c>
      <c r="N169" s="5">
        <v>17068232000</v>
      </c>
      <c r="O169" s="5">
        <v>51942594000</v>
      </c>
    </row>
    <row r="171" spans="2:15" ht="15.5" x14ac:dyDescent="0.35">
      <c r="B171" t="s">
        <v>178</v>
      </c>
      <c r="C171" t="s">
        <v>12</v>
      </c>
      <c r="D171" s="5">
        <v>0</v>
      </c>
      <c r="E171" s="5">
        <v>0</v>
      </c>
      <c r="F171" s="5">
        <v>0</v>
      </c>
      <c r="G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4370000000</v>
      </c>
      <c r="N171" s="5">
        <v>4370000000</v>
      </c>
      <c r="O171" s="5">
        <v>330000000</v>
      </c>
    </row>
    <row r="172" spans="2:15" ht="15.5" x14ac:dyDescent="0.35">
      <c r="C172" t="s">
        <v>179</v>
      </c>
      <c r="D172" s="6">
        <v>702.03</v>
      </c>
      <c r="E172" s="6">
        <v>511.33</v>
      </c>
      <c r="F172" s="6">
        <v>-3579.97</v>
      </c>
      <c r="G172" s="6">
        <v>6678.97</v>
      </c>
    </row>
    <row r="173" spans="2:15" ht="15.5" x14ac:dyDescent="0.35">
      <c r="C173" t="s">
        <v>180</v>
      </c>
      <c r="D173" s="6">
        <v>0.47</v>
      </c>
      <c r="E173" s="6">
        <v>1.51</v>
      </c>
      <c r="F173" s="6">
        <v>-0.32</v>
      </c>
      <c r="G173" s="6">
        <v>0.02</v>
      </c>
    </row>
    <row r="174" spans="2:15" ht="15.5" x14ac:dyDescent="0.35">
      <c r="C174" t="s">
        <v>64</v>
      </c>
      <c r="D174" s="6">
        <v>0.06</v>
      </c>
      <c r="E174" s="6">
        <v>0.65</v>
      </c>
      <c r="F174" s="6">
        <v>0.81</v>
      </c>
      <c r="G174" s="6">
        <v>0.06</v>
      </c>
    </row>
    <row r="175" spans="2:15" ht="15.5" x14ac:dyDescent="0.35">
      <c r="C175" t="s">
        <v>181</v>
      </c>
      <c r="D175" s="5">
        <v>380000000</v>
      </c>
      <c r="E175" s="5">
        <v>-9850000000</v>
      </c>
      <c r="F175" s="5">
        <v>-14770000000</v>
      </c>
      <c r="G175" s="5">
        <v>-16050000000</v>
      </c>
    </row>
    <row r="176" spans="2:15" ht="15.5" x14ac:dyDescent="0.35">
      <c r="C176" t="s">
        <v>182</v>
      </c>
      <c r="D176" s="6">
        <v>1.5E-3</v>
      </c>
      <c r="E176" s="6">
        <v>1.1000000000000001E-3</v>
      </c>
      <c r="F176" s="6">
        <v>-7.8000000000000005E-3</v>
      </c>
      <c r="G176" s="6">
        <v>1.4499999999999999E-2</v>
      </c>
    </row>
    <row r="177" spans="3:7" ht="15.5" x14ac:dyDescent="0.35">
      <c r="C177" t="s">
        <v>183</v>
      </c>
      <c r="D177" s="6">
        <v>5.1999999999999998E-3</v>
      </c>
      <c r="E177" s="6">
        <v>3.9000000000000003E-3</v>
      </c>
      <c r="F177" s="6">
        <v>-2.87E-2</v>
      </c>
      <c r="G177" s="6">
        <v>5.62E-2</v>
      </c>
    </row>
    <row r="178" spans="3:7" ht="15.5" x14ac:dyDescent="0.35">
      <c r="C178" t="s">
        <v>184</v>
      </c>
      <c r="D178" s="6">
        <v>-8.9999999999999998E-4</v>
      </c>
      <c r="E178" s="6">
        <v>-1.26E-2</v>
      </c>
      <c r="F178" s="6">
        <v>-1.4499999999999999E-2</v>
      </c>
      <c r="G178" s="6">
        <v>-1.2500000000000001E-2</v>
      </c>
    </row>
    <row r="179" spans="3:7" ht="15.5" x14ac:dyDescent="0.35">
      <c r="C179" t="s">
        <v>185</v>
      </c>
      <c r="D179" s="6">
        <v>-1.56</v>
      </c>
      <c r="E179" s="6">
        <v>-5.3</v>
      </c>
      <c r="F179" s="6">
        <v>-4.3499999999999996</v>
      </c>
      <c r="G179" s="6">
        <v>-8.18</v>
      </c>
    </row>
    <row r="180" spans="3:7" ht="15.5" x14ac:dyDescent="0.35">
      <c r="C180" t="s">
        <v>186</v>
      </c>
      <c r="D180" s="5">
        <v>537000000000</v>
      </c>
      <c r="E180" s="5">
        <v>526000000000</v>
      </c>
      <c r="F180" s="5">
        <v>495000000000</v>
      </c>
      <c r="G180" s="5">
        <v>473000000000</v>
      </c>
    </row>
    <row r="181" spans="3:7" ht="15.5" x14ac:dyDescent="0.35">
      <c r="C181" t="s">
        <v>187</v>
      </c>
      <c r="D181" s="5">
        <v>0</v>
      </c>
      <c r="E181" s="6">
        <v>0.01</v>
      </c>
      <c r="F181" s="6">
        <v>0.01</v>
      </c>
      <c r="G181" s="5">
        <v>0</v>
      </c>
    </row>
    <row r="182" spans="3:7" ht="15.5" x14ac:dyDescent="0.35">
      <c r="C182" t="s">
        <v>188</v>
      </c>
      <c r="D182" s="6">
        <v>134468.35999999999</v>
      </c>
      <c r="E182" s="6">
        <v>131804.14000000001</v>
      </c>
      <c r="F182" s="6">
        <v>124558.35</v>
      </c>
      <c r="G182" s="6">
        <v>118773.33</v>
      </c>
    </row>
    <row r="183" spans="3:7" ht="15.5" x14ac:dyDescent="0.35">
      <c r="C183" t="s">
        <v>189</v>
      </c>
      <c r="D183" s="5">
        <v>0</v>
      </c>
      <c r="E183" s="6">
        <v>0.01</v>
      </c>
      <c r="F183" s="6">
        <v>0.01</v>
      </c>
      <c r="G183" s="5">
        <v>0</v>
      </c>
    </row>
    <row r="184" spans="3:7" ht="15.5" x14ac:dyDescent="0.35">
      <c r="C184" t="s">
        <v>190</v>
      </c>
      <c r="D184" s="6">
        <v>131318.38</v>
      </c>
      <c r="E184" s="6">
        <v>128648.53</v>
      </c>
      <c r="F184" s="6">
        <v>121394.07</v>
      </c>
      <c r="G184" s="6">
        <v>115668.97</v>
      </c>
    </row>
    <row r="185" spans="3:7" ht="15.5" x14ac:dyDescent="0.35">
      <c r="C185" t="s">
        <v>191</v>
      </c>
    </row>
    <row r="186" spans="3:7" ht="15.5" x14ac:dyDescent="0.35">
      <c r="C186" t="s">
        <v>192</v>
      </c>
    </row>
    <row r="187" spans="3:7" ht="15.5" x14ac:dyDescent="0.35">
      <c r="C187" t="s">
        <v>193</v>
      </c>
      <c r="D187" s="5">
        <v>612000000000</v>
      </c>
      <c r="E187" s="5">
        <v>600000000000</v>
      </c>
      <c r="F187" s="5">
        <v>567000000000</v>
      </c>
      <c r="G187" s="5">
        <v>541000000000</v>
      </c>
    </row>
    <row r="188" spans="3:7" ht="15.5" x14ac:dyDescent="0.35">
      <c r="C188" t="s">
        <v>24</v>
      </c>
    </row>
    <row r="189" spans="3:7" ht="15.5" x14ac:dyDescent="0.35">
      <c r="C189" t="s">
        <v>21</v>
      </c>
      <c r="D189" s="5">
        <v>-15000000000</v>
      </c>
      <c r="E189" s="5">
        <v>-16000000000</v>
      </c>
      <c r="F189" s="5">
        <v>-22000000000</v>
      </c>
      <c r="G189" s="5">
        <v>-20000000000</v>
      </c>
    </row>
    <row r="190" spans="3:7" ht="15.5" x14ac:dyDescent="0.35">
      <c r="C190" t="s">
        <v>194</v>
      </c>
      <c r="D190" s="5">
        <v>17000000000</v>
      </c>
      <c r="E190" s="5">
        <v>-8000000000</v>
      </c>
      <c r="F190" s="5">
        <v>-63000000000</v>
      </c>
      <c r="G190" s="5">
        <v>474000000000</v>
      </c>
    </row>
    <row r="191" spans="3:7" ht="15.5" x14ac:dyDescent="0.35">
      <c r="C191" t="s">
        <v>195</v>
      </c>
      <c r="D191" s="5">
        <v>-2000000000</v>
      </c>
      <c r="E191" s="5">
        <v>-27000000000</v>
      </c>
      <c r="F191" s="5">
        <v>-53000000000</v>
      </c>
      <c r="G191" s="5">
        <v>-67000000000</v>
      </c>
    </row>
    <row r="192" spans="3:7" ht="15.5" x14ac:dyDescent="0.35">
      <c r="C192" t="s">
        <v>196</v>
      </c>
      <c r="D192" s="5">
        <v>0</v>
      </c>
      <c r="E192" s="5">
        <v>0</v>
      </c>
      <c r="F192" s="5">
        <v>0</v>
      </c>
      <c r="G192" s="5">
        <v>57000000000</v>
      </c>
    </row>
    <row r="193" spans="3:15" ht="15.5" x14ac:dyDescent="0.35">
      <c r="C193" t="s">
        <v>13</v>
      </c>
      <c r="D193" s="5">
        <v>-2000000000</v>
      </c>
      <c r="E193" s="5">
        <v>-27000000000</v>
      </c>
      <c r="F193" s="5">
        <v>-53000000000</v>
      </c>
      <c r="G193" s="5">
        <v>-10000000000</v>
      </c>
    </row>
    <row r="194" spans="3:15" ht="15.5" x14ac:dyDescent="0.35">
      <c r="C194" t="s">
        <v>16</v>
      </c>
      <c r="D194" s="6">
        <v>-534.87</v>
      </c>
      <c r="E194" s="6">
        <v>-5835.62</v>
      </c>
      <c r="F194" s="6">
        <v>-11564.06</v>
      </c>
      <c r="G194" s="6">
        <v>-2116.0100000000002</v>
      </c>
    </row>
    <row r="195" spans="3:15" ht="15.5" x14ac:dyDescent="0.35">
      <c r="C195" t="s">
        <v>49</v>
      </c>
      <c r="I195" s="6">
        <v>2677.73</v>
      </c>
      <c r="J195" s="6">
        <v>-29406.91</v>
      </c>
      <c r="K195" s="6">
        <v>-19826.509999999998</v>
      </c>
      <c r="L195" s="6">
        <v>46.71</v>
      </c>
      <c r="M195" s="6">
        <v>-7.05</v>
      </c>
      <c r="N195" s="6">
        <v>4.07</v>
      </c>
      <c r="O195" s="6">
        <v>80.73</v>
      </c>
    </row>
    <row r="196" spans="3:15" ht="15.5" x14ac:dyDescent="0.35">
      <c r="C196" t="s">
        <v>63</v>
      </c>
      <c r="I196" s="6">
        <v>0.42</v>
      </c>
      <c r="J196" s="5">
        <v>0</v>
      </c>
      <c r="K196" s="6">
        <v>-0.01</v>
      </c>
      <c r="L196" s="6">
        <v>6.42</v>
      </c>
      <c r="M196" s="6">
        <v>-35.18</v>
      </c>
      <c r="N196" s="6">
        <v>50.61</v>
      </c>
      <c r="O196" s="5">
        <v>0</v>
      </c>
    </row>
    <row r="197" spans="3:15" ht="15.5" x14ac:dyDescent="0.35">
      <c r="C197" t="s">
        <v>66</v>
      </c>
      <c r="I197" s="6">
        <v>0.03</v>
      </c>
      <c r="J197" s="5">
        <v>0</v>
      </c>
      <c r="K197" s="6">
        <v>0.01</v>
      </c>
      <c r="L197" s="5">
        <v>0</v>
      </c>
      <c r="M197" s="6">
        <v>384.37</v>
      </c>
      <c r="N197" s="6">
        <v>241.47</v>
      </c>
      <c r="O197" s="5">
        <v>0</v>
      </c>
    </row>
    <row r="198" spans="3:15" ht="15.5" x14ac:dyDescent="0.35">
      <c r="C198" t="s">
        <v>197</v>
      </c>
      <c r="I198" s="6">
        <v>-16530000000.000002</v>
      </c>
      <c r="J198" s="5">
        <v>-160040000000</v>
      </c>
      <c r="K198" s="5">
        <v>-129680000000</v>
      </c>
      <c r="L198" s="5">
        <v>49470000000</v>
      </c>
      <c r="M198" s="5">
        <v>-56830000000</v>
      </c>
      <c r="N198" s="5">
        <v>-35570000000</v>
      </c>
      <c r="O198" s="5">
        <v>16230000000</v>
      </c>
    </row>
    <row r="199" spans="3:15" ht="15.5" x14ac:dyDescent="0.35">
      <c r="C199" t="s">
        <v>198</v>
      </c>
      <c r="I199" s="6">
        <v>5.7999999999999996E-3</v>
      </c>
      <c r="J199" s="6">
        <v>-6.0199999999999997E-2</v>
      </c>
      <c r="K199" s="6">
        <v>-4.0800000000000003E-2</v>
      </c>
      <c r="L199" s="6">
        <v>1E-4</v>
      </c>
      <c r="M199" s="6">
        <v>-1.6500000000000001E-2</v>
      </c>
      <c r="N199" s="6">
        <v>1.21E-2</v>
      </c>
      <c r="O199" s="6">
        <v>1.46E-2</v>
      </c>
    </row>
    <row r="200" spans="3:15" ht="15.5" x14ac:dyDescent="0.35">
      <c r="C200" t="s">
        <v>199</v>
      </c>
      <c r="I200" s="6">
        <v>2.1499999999999998E-2</v>
      </c>
      <c r="J200" s="6">
        <v>-0.26140000000000002</v>
      </c>
      <c r="K200" s="6">
        <v>-0.13900000000000001</v>
      </c>
      <c r="L200" s="6">
        <v>2.9999999999999997E-4</v>
      </c>
      <c r="M200" s="6">
        <v>-4.7E-2</v>
      </c>
      <c r="N200" s="6">
        <v>2.6000000000000002E-2</v>
      </c>
      <c r="O200" s="6">
        <v>5.57E-2</v>
      </c>
    </row>
    <row r="201" spans="3:15" ht="15.5" x14ac:dyDescent="0.35">
      <c r="C201" t="s">
        <v>200</v>
      </c>
      <c r="I201" s="6">
        <v>-2.5600000000000001E-2</v>
      </c>
      <c r="J201" s="6">
        <v>-0.17300000000000001</v>
      </c>
      <c r="K201" s="6">
        <v>-0.1336</v>
      </c>
      <c r="L201" s="6">
        <v>4.4999999999999998E-2</v>
      </c>
      <c r="M201" s="6">
        <v>-5.74E-2</v>
      </c>
      <c r="N201" s="6">
        <v>-3.7499999999999999E-2</v>
      </c>
      <c r="O201" s="6">
        <v>2.5899999999999999E-2</v>
      </c>
    </row>
    <row r="202" spans="3:15" ht="15.5" x14ac:dyDescent="0.35">
      <c r="C202" t="s">
        <v>201</v>
      </c>
      <c r="I202" s="6">
        <v>-2.2000000000000002</v>
      </c>
      <c r="J202" s="6">
        <v>-12.28</v>
      </c>
      <c r="K202" s="6">
        <v>-9.02</v>
      </c>
      <c r="L202" s="6">
        <v>4.7300000000000004</v>
      </c>
      <c r="M202" s="6">
        <v>-21.68</v>
      </c>
      <c r="N202" s="6">
        <v>-18.690000000000001</v>
      </c>
      <c r="O202" s="6">
        <v>7.09</v>
      </c>
    </row>
    <row r="203" spans="3:15" ht="15.5" x14ac:dyDescent="0.35">
      <c r="C203" t="s">
        <v>60</v>
      </c>
      <c r="I203" s="6">
        <v>0.01</v>
      </c>
      <c r="J203" s="5">
        <v>0</v>
      </c>
      <c r="K203" s="5">
        <v>0</v>
      </c>
      <c r="L203" s="5">
        <v>0</v>
      </c>
      <c r="M203" s="6">
        <v>1.65</v>
      </c>
      <c r="N203" s="6">
        <v>1.31</v>
      </c>
      <c r="O203" s="5">
        <v>0</v>
      </c>
    </row>
    <row r="204" spans="3:15" ht="15.5" x14ac:dyDescent="0.35">
      <c r="C204" t="s">
        <v>57</v>
      </c>
      <c r="I204" s="6">
        <v>124558.35</v>
      </c>
      <c r="J204" s="6">
        <v>112500.34</v>
      </c>
      <c r="K204" s="6">
        <v>142685.78</v>
      </c>
      <c r="L204" s="6">
        <v>139112.18</v>
      </c>
      <c r="M204" s="6">
        <v>150.02000000000001</v>
      </c>
      <c r="N204" s="6">
        <v>156.9</v>
      </c>
      <c r="O204" s="6">
        <v>1449.45</v>
      </c>
    </row>
    <row r="205" spans="3:15" ht="15.5" x14ac:dyDescent="0.35">
      <c r="C205" t="s">
        <v>202</v>
      </c>
      <c r="I205" s="6">
        <v>0.01</v>
      </c>
      <c r="J205" s="5">
        <v>0</v>
      </c>
      <c r="K205" s="5">
        <v>0</v>
      </c>
      <c r="L205" s="5">
        <v>0</v>
      </c>
      <c r="M205" s="6">
        <v>1.69</v>
      </c>
      <c r="N205" s="6">
        <v>1.34</v>
      </c>
      <c r="O205" s="5">
        <v>0</v>
      </c>
    </row>
    <row r="206" spans="3:15" ht="15.5" x14ac:dyDescent="0.35">
      <c r="C206" t="s">
        <v>203</v>
      </c>
      <c r="I206" s="6">
        <v>121394.07</v>
      </c>
      <c r="J206" s="6">
        <v>109354.86</v>
      </c>
      <c r="K206" s="6">
        <v>139499.16</v>
      </c>
      <c r="L206" s="6">
        <v>135803.53</v>
      </c>
      <c r="M206" s="6">
        <v>146.74</v>
      </c>
      <c r="N206" s="6">
        <v>153.68</v>
      </c>
      <c r="O206" s="6">
        <v>1320.55</v>
      </c>
    </row>
    <row r="207" spans="3:15" ht="15.5" x14ac:dyDescent="0.35">
      <c r="C207" t="s">
        <v>204</v>
      </c>
    </row>
    <row r="208" spans="3:15" ht="15.5" x14ac:dyDescent="0.35">
      <c r="C208" t="s">
        <v>205</v>
      </c>
      <c r="K208" s="5">
        <v>0</v>
      </c>
      <c r="L208" s="5">
        <v>1000000000</v>
      </c>
      <c r="M208" s="5">
        <v>0</v>
      </c>
      <c r="N208" s="5">
        <v>51000000000</v>
      </c>
      <c r="O208" s="5">
        <v>78000000000</v>
      </c>
    </row>
    <row r="209" spans="3:15" ht="15.5" x14ac:dyDescent="0.35">
      <c r="C209" t="s">
        <v>26</v>
      </c>
      <c r="K209" s="5">
        <v>0</v>
      </c>
      <c r="L209" s="5">
        <v>1000000000</v>
      </c>
      <c r="M209" s="5">
        <v>0</v>
      </c>
      <c r="N209" s="5">
        <v>51000000000</v>
      </c>
      <c r="O209" s="5">
        <v>78000000000</v>
      </c>
    </row>
    <row r="210" spans="3:15" ht="15.5" x14ac:dyDescent="0.35">
      <c r="C210" t="s">
        <v>23</v>
      </c>
      <c r="I210" s="5">
        <v>-22000000000</v>
      </c>
      <c r="J210" s="5">
        <v>-30000000000</v>
      </c>
      <c r="K210" s="5">
        <v>-23000000000</v>
      </c>
      <c r="L210" s="5">
        <v>-67000000000</v>
      </c>
      <c r="M210" s="5">
        <v>-34000000000</v>
      </c>
      <c r="N210" s="5">
        <v>34000000000</v>
      </c>
      <c r="O210" s="5">
        <v>26000000000</v>
      </c>
    </row>
    <row r="211" spans="3:15" ht="15.5" x14ac:dyDescent="0.35">
      <c r="C211" t="s">
        <v>206</v>
      </c>
      <c r="I211" s="5">
        <v>-63000000000</v>
      </c>
      <c r="J211" s="5">
        <v>42000000000</v>
      </c>
      <c r="K211" s="5">
        <v>259000000000</v>
      </c>
      <c r="L211" s="5">
        <v>43000000000</v>
      </c>
      <c r="M211" s="5">
        <v>140000000000</v>
      </c>
      <c r="N211" s="5">
        <v>255000000000</v>
      </c>
      <c r="O211" s="5">
        <v>209000000000</v>
      </c>
    </row>
    <row r="212" spans="3:15" ht="15.5" x14ac:dyDescent="0.35">
      <c r="C212" t="s">
        <v>207</v>
      </c>
      <c r="I212" s="5">
        <v>-84000000000</v>
      </c>
      <c r="J212" s="5">
        <v>21000000000</v>
      </c>
      <c r="K212" s="5">
        <v>-207000000000</v>
      </c>
      <c r="L212" s="5">
        <v>-144000000000</v>
      </c>
      <c r="M212" s="5">
        <v>-170000000000</v>
      </c>
      <c r="N212" s="5">
        <v>-255000000000</v>
      </c>
      <c r="O212" s="5">
        <v>-223000000000</v>
      </c>
    </row>
    <row r="213" spans="3:15" ht="15.5" x14ac:dyDescent="0.35">
      <c r="C213" t="s">
        <v>208</v>
      </c>
      <c r="I213" s="5">
        <v>0</v>
      </c>
      <c r="J213" s="5">
        <v>-1000000000</v>
      </c>
      <c r="K213" s="5">
        <v>-3000000000</v>
      </c>
      <c r="L213" s="5">
        <v>-30000000000</v>
      </c>
      <c r="M213" s="5">
        <v>-20000000000</v>
      </c>
      <c r="N213" s="5">
        <v>-6000000000</v>
      </c>
      <c r="O213" s="5">
        <v>-26000000000</v>
      </c>
    </row>
    <row r="214" spans="3:15" ht="15.5" x14ac:dyDescent="0.35">
      <c r="C214" t="s">
        <v>15</v>
      </c>
      <c r="I214" s="5">
        <v>-84000000000</v>
      </c>
      <c r="J214" s="5">
        <v>20000000000</v>
      </c>
      <c r="K214" s="5">
        <v>-210000000000</v>
      </c>
      <c r="L214" s="5">
        <v>-174000000000</v>
      </c>
      <c r="M214" s="5">
        <v>-189000000000</v>
      </c>
      <c r="N214" s="5">
        <v>-261000000000</v>
      </c>
      <c r="O214" s="5">
        <v>-249000000000</v>
      </c>
    </row>
    <row r="215" spans="3:15" ht="15.5" x14ac:dyDescent="0.35">
      <c r="C215" t="s">
        <v>17</v>
      </c>
      <c r="I215" s="6">
        <v>-18543.759999999998</v>
      </c>
      <c r="J215" s="6">
        <v>4354.6899999999996</v>
      </c>
      <c r="K215" s="6">
        <v>-46160.19</v>
      </c>
      <c r="L215" s="6">
        <v>-39429.39</v>
      </c>
      <c r="M215" s="6">
        <v>-43.32</v>
      </c>
      <c r="N215" s="6">
        <v>-59.65</v>
      </c>
      <c r="O215" s="6">
        <v>-759.46</v>
      </c>
    </row>
  </sheetData>
  <pageMargins left="0.7" right="0.7" top="0.75" bottom="0.75" header="0.3" footer="0.3"/>
  <ignoredErrors>
    <ignoredError sqref="A1:O2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100</vt:i4>
      </vt:variant>
    </vt:vector>
  </HeadingPairs>
  <TitlesOfParts>
    <vt:vector size="100" baseType="lpstr">
      <vt:lpstr>TUGU</vt:lpstr>
      <vt:lpstr>MSIN</vt:lpstr>
      <vt:lpstr>SWAT</vt:lpstr>
      <vt:lpstr>TNCA</vt:lpstr>
      <vt:lpstr>MAPA</vt:lpstr>
      <vt:lpstr>TCPI</vt:lpstr>
      <vt:lpstr>IPCC</vt:lpstr>
      <vt:lpstr>RISE</vt:lpstr>
      <vt:lpstr>BPTR</vt:lpstr>
      <vt:lpstr>POLL</vt:lpstr>
      <vt:lpstr>NFCX</vt:lpstr>
      <vt:lpstr>MGRO</vt:lpstr>
      <vt:lpstr>NUSA</vt:lpstr>
      <vt:lpstr>FILM</vt:lpstr>
      <vt:lpstr>ANDI</vt:lpstr>
      <vt:lpstr>LAND</vt:lpstr>
      <vt:lpstr>MOLI</vt:lpstr>
      <vt:lpstr>PANI</vt:lpstr>
      <vt:lpstr>DIGI</vt:lpstr>
      <vt:lpstr>CITY</vt:lpstr>
      <vt:lpstr>SAPX</vt:lpstr>
      <vt:lpstr>SURE</vt:lpstr>
      <vt:lpstr>HKMU</vt:lpstr>
      <vt:lpstr>MPRO</vt:lpstr>
      <vt:lpstr>DUCK</vt:lpstr>
      <vt:lpstr>GOOD</vt:lpstr>
      <vt:lpstr>SKRN</vt:lpstr>
      <vt:lpstr>YELO</vt:lpstr>
      <vt:lpstr>CAKK</vt:lpstr>
      <vt:lpstr>SATU</vt:lpstr>
      <vt:lpstr>SOSS</vt:lpstr>
      <vt:lpstr>DEAL</vt:lpstr>
      <vt:lpstr>POLA</vt:lpstr>
      <vt:lpstr>DIVA</vt:lpstr>
      <vt:lpstr>LUCK</vt:lpstr>
      <vt:lpstr>URBN</vt:lpstr>
      <vt:lpstr>SOTS</vt:lpstr>
      <vt:lpstr>ZONE</vt:lpstr>
      <vt:lpstr>PEHA</vt:lpstr>
      <vt:lpstr>FOOD</vt:lpstr>
      <vt:lpstr>BEEF</vt:lpstr>
      <vt:lpstr>POLI</vt:lpstr>
      <vt:lpstr>CLAY</vt:lpstr>
      <vt:lpstr>NATO</vt:lpstr>
      <vt:lpstr>JAYA</vt:lpstr>
      <vt:lpstr>COCO</vt:lpstr>
      <vt:lpstr>MTPS</vt:lpstr>
      <vt:lpstr>CPRI</vt:lpstr>
      <vt:lpstr>HRME</vt:lpstr>
      <vt:lpstr>POSA</vt:lpstr>
      <vt:lpstr>JAST</vt:lpstr>
      <vt:lpstr>FITT</vt:lpstr>
      <vt:lpstr>BOLA</vt:lpstr>
      <vt:lpstr>CCSI</vt:lpstr>
      <vt:lpstr>SFAN</vt:lpstr>
      <vt:lpstr>POLU</vt:lpstr>
      <vt:lpstr>KJEN</vt:lpstr>
      <vt:lpstr>KAYU</vt:lpstr>
      <vt:lpstr>ITIC</vt:lpstr>
      <vt:lpstr>PAMG</vt:lpstr>
      <vt:lpstr>IPTV</vt:lpstr>
      <vt:lpstr>BLUE</vt:lpstr>
      <vt:lpstr>ENVY</vt:lpstr>
      <vt:lpstr>EAST</vt:lpstr>
      <vt:lpstr>LIFE</vt:lpstr>
      <vt:lpstr>FUJI</vt:lpstr>
      <vt:lpstr>KOTA</vt:lpstr>
      <vt:lpstr>INOV</vt:lpstr>
      <vt:lpstr>ARKA</vt:lpstr>
      <vt:lpstr>SMKL</vt:lpstr>
      <vt:lpstr>HDIT</vt:lpstr>
      <vt:lpstr>KEEN</vt:lpstr>
      <vt:lpstr>BAPI</vt:lpstr>
      <vt:lpstr>TFAS</vt:lpstr>
      <vt:lpstr>GGRP</vt:lpstr>
      <vt:lpstr>OPMS</vt:lpstr>
      <vt:lpstr>NZIA</vt:lpstr>
      <vt:lpstr>SLIS</vt:lpstr>
      <vt:lpstr>PURE</vt:lpstr>
      <vt:lpstr>IRRA</vt:lpstr>
      <vt:lpstr>DMMX</vt:lpstr>
      <vt:lpstr>SINI</vt:lpstr>
      <vt:lpstr>WOWS</vt:lpstr>
      <vt:lpstr>ESIP</vt:lpstr>
      <vt:lpstr>TEBE</vt:lpstr>
      <vt:lpstr>KEJU</vt:lpstr>
      <vt:lpstr>PSGO</vt:lpstr>
      <vt:lpstr>AGAR</vt:lpstr>
      <vt:lpstr>IFSH</vt:lpstr>
      <vt:lpstr>REAL</vt:lpstr>
      <vt:lpstr>IFII</vt:lpstr>
      <vt:lpstr>PMJS</vt:lpstr>
      <vt:lpstr>UCID</vt:lpstr>
      <vt:lpstr>GLVA</vt:lpstr>
      <vt:lpstr>PGJO</vt:lpstr>
      <vt:lpstr>AMAR</vt:lpstr>
      <vt:lpstr>CSRA</vt:lpstr>
      <vt:lpstr>INDO</vt:lpstr>
      <vt:lpstr>AMOR</vt:lpstr>
      <vt:lpstr>TRIN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MOCHAMMAD CHAMDANI</cp:lastModifiedBy>
  <dcterms:modified xsi:type="dcterms:W3CDTF">2026-10-24T03:54:17Z</dcterms:modified>
</cp:coreProperties>
</file>